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07"/>
  <workbookPr showInkAnnotation="0"/>
  <mc:AlternateContent xmlns:mc="http://schemas.openxmlformats.org/markup-compatibility/2006">
    <mc:Choice Requires="x15">
      <x15ac:absPath xmlns:x15ac="http://schemas.microsoft.com/office/spreadsheetml/2010/11/ac" url="/Users/myeong/git/meetup/data/"/>
    </mc:Choice>
  </mc:AlternateContent>
  <bookViews>
    <workbookView xWindow="0" yWindow="460" windowWidth="25600" windowHeight="17680" tabRatio="500" activeTab="3"/>
  </bookViews>
  <sheets>
    <sheet name="cleaned_data_Pittsburgh" sheetId="1" r:id="rId1"/>
    <sheet name="Groups" sheetId="2" r:id="rId2"/>
    <sheet name="RSVP" sheetId="5" r:id="rId3"/>
    <sheet name="Location Consistency" sheetId="4" r:id="rId4"/>
    <sheet name="RSVP Congr" sheetId="7" r:id="rId5"/>
    <sheet name="Sheet2" sheetId="3" r:id="rId6"/>
    <sheet name="Member" sheetId="6" r:id="rId7"/>
  </sheets>
  <definedNames>
    <definedName name="_xlnm._FilterDatabase" localSheetId="0" hidden="1">cleaned_data_Pittsburgh!$A$1:$AE$828</definedName>
    <definedName name="_xlnm._FilterDatabase" localSheetId="1" hidden="1">Groups!$A$1:$F$228</definedName>
    <definedName name="_xlnm._FilterDatabase" localSheetId="3" hidden="1">'Location Consistency'!$A$41:$AE$73</definedName>
    <definedName name="_xlnm._FilterDatabase" localSheetId="2" hidden="1">RSVP!$A$1:$G$6364</definedName>
    <definedName name="_xlnm._FilterDatabase" localSheetId="4" hidden="1">'RSVP Congr'!$A$3:$H$35</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230" i="2" l="1"/>
  <c r="O229"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85" i="2"/>
  <c r="O86" i="2"/>
  <c r="O87" i="2"/>
  <c r="O88" i="2"/>
  <c r="O89" i="2"/>
  <c r="O90" i="2"/>
  <c r="O91" i="2"/>
  <c r="O92" i="2"/>
  <c r="O93" i="2"/>
  <c r="O94" i="2"/>
  <c r="O95" i="2"/>
  <c r="O96" i="2"/>
  <c r="O97" i="2"/>
  <c r="O98" i="2"/>
  <c r="O99" i="2"/>
  <c r="O100" i="2"/>
  <c r="O101" i="2"/>
  <c r="O102" i="2"/>
  <c r="O103" i="2"/>
  <c r="O104" i="2"/>
  <c r="O105" i="2"/>
  <c r="O106" i="2"/>
  <c r="O107" i="2"/>
  <c r="O108" i="2"/>
  <c r="O109" i="2"/>
  <c r="O110"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42" i="2"/>
  <c r="O43" i="2"/>
  <c r="O44" i="2"/>
  <c r="O45" i="2"/>
  <c r="O46" i="2"/>
  <c r="O47" i="2"/>
  <c r="O48" i="2"/>
  <c r="O49" i="2"/>
  <c r="O50" i="2"/>
  <c r="O51" i="2"/>
  <c r="O52" i="2"/>
  <c r="O53" i="2"/>
  <c r="O54" i="2"/>
  <c r="O55" i="2"/>
  <c r="O56" i="2"/>
  <c r="O30" i="2"/>
  <c r="O31" i="2"/>
  <c r="O32" i="2"/>
  <c r="O33" i="2"/>
  <c r="O34" i="2"/>
  <c r="O35" i="2"/>
  <c r="O36" i="2"/>
  <c r="O37" i="2"/>
  <c r="O38" i="2"/>
  <c r="O39" i="2"/>
  <c r="O40" i="2"/>
  <c r="O41" i="2"/>
  <c r="O3" i="2"/>
  <c r="O4" i="2"/>
  <c r="O5" i="2"/>
  <c r="O6" i="2"/>
  <c r="O7" i="2"/>
  <c r="O8" i="2"/>
  <c r="O9" i="2"/>
  <c r="O10" i="2"/>
  <c r="O11" i="2"/>
  <c r="O12" i="2"/>
  <c r="O13" i="2"/>
  <c r="O14" i="2"/>
  <c r="O15" i="2"/>
  <c r="O16" i="2"/>
  <c r="O17" i="2"/>
  <c r="O18" i="2"/>
  <c r="O19" i="2"/>
  <c r="O20" i="2"/>
  <c r="O21" i="2"/>
  <c r="O22" i="2"/>
  <c r="O23" i="2"/>
  <c r="O24" i="2"/>
  <c r="O25" i="2"/>
  <c r="O26" i="2"/>
  <c r="O27" i="2"/>
  <c r="O28" i="2"/>
  <c r="O29" i="2"/>
  <c r="O2" i="2"/>
  <c r="D37"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4" i="7"/>
  <c r="G25" i="7"/>
  <c r="G31" i="7"/>
  <c r="G26" i="7"/>
  <c r="G19" i="7"/>
  <c r="G32" i="7"/>
  <c r="G14" i="7"/>
  <c r="G13" i="7"/>
  <c r="G11" i="7"/>
  <c r="G30" i="7"/>
  <c r="G28" i="7"/>
  <c r="G17" i="7"/>
  <c r="G16" i="7"/>
  <c r="G21" i="7"/>
  <c r="G27" i="7"/>
  <c r="G10" i="7"/>
  <c r="G8" i="7"/>
  <c r="G23" i="7"/>
  <c r="G24" i="7"/>
  <c r="G20" i="7"/>
  <c r="G18" i="7"/>
  <c r="G15" i="7"/>
  <c r="G22" i="7"/>
  <c r="G4" i="7"/>
  <c r="G5" i="7"/>
  <c r="G7" i="7"/>
  <c r="G6" i="7"/>
  <c r="G12" i="7"/>
  <c r="G29" i="7"/>
  <c r="G9" i="7"/>
  <c r="AH830" i="1"/>
  <c r="AH829" i="1"/>
  <c r="D25" i="7"/>
  <c r="D31" i="7"/>
  <c r="D26" i="7"/>
  <c r="D19" i="7"/>
  <c r="D32" i="7"/>
  <c r="D14" i="7"/>
  <c r="D13" i="7"/>
  <c r="D11" i="7"/>
  <c r="D30" i="7"/>
  <c r="D28" i="7"/>
  <c r="D17" i="7"/>
  <c r="D16" i="7"/>
  <c r="D21" i="7"/>
  <c r="D33" i="7"/>
  <c r="D27" i="7"/>
  <c r="D10" i="7"/>
  <c r="D8" i="7"/>
  <c r="D23" i="7"/>
  <c r="D24" i="7"/>
  <c r="D34" i="7"/>
  <c r="D20" i="7"/>
  <c r="D18" i="7"/>
  <c r="D15" i="7"/>
  <c r="D22" i="7"/>
  <c r="D4" i="7"/>
  <c r="D35" i="7"/>
  <c r="D5" i="7"/>
  <c r="D7" i="7"/>
  <c r="D6" i="7"/>
  <c r="D12" i="7"/>
  <c r="D29" i="7"/>
  <c r="D9" i="7"/>
  <c r="D3355" i="6"/>
  <c r="C3355" i="6"/>
  <c r="D3354" i="6"/>
  <c r="C3354" i="6"/>
  <c r="D3353" i="6"/>
  <c r="D3352" i="6"/>
  <c r="D3351" i="6"/>
  <c r="D3350" i="6"/>
  <c r="D3349" i="6"/>
  <c r="D3348" i="6"/>
  <c r="D3347" i="6"/>
  <c r="D3346" i="6"/>
  <c r="D3345" i="6"/>
  <c r="D3344" i="6"/>
  <c r="D3343" i="6"/>
  <c r="D3342" i="6"/>
  <c r="D3341" i="6"/>
  <c r="D3340" i="6"/>
  <c r="D3339" i="6"/>
  <c r="D3338" i="6"/>
  <c r="D3337" i="6"/>
  <c r="D3336" i="6"/>
  <c r="D3335" i="6"/>
  <c r="D3334" i="6"/>
  <c r="D3333" i="6"/>
  <c r="D3332" i="6"/>
  <c r="D3331" i="6"/>
  <c r="D3330" i="6"/>
  <c r="D3329" i="6"/>
  <c r="D3328" i="6"/>
  <c r="D3327" i="6"/>
  <c r="D3326" i="6"/>
  <c r="D3325" i="6"/>
  <c r="D3324" i="6"/>
  <c r="D3323" i="6"/>
  <c r="D3322" i="6"/>
  <c r="D3321" i="6"/>
  <c r="D3320" i="6"/>
  <c r="D3319" i="6"/>
  <c r="D3318" i="6"/>
  <c r="D3317" i="6"/>
  <c r="D3316" i="6"/>
  <c r="D3315" i="6"/>
  <c r="D3314" i="6"/>
  <c r="D3313" i="6"/>
  <c r="D3312" i="6"/>
  <c r="D3311" i="6"/>
  <c r="D3310" i="6"/>
  <c r="D3309" i="6"/>
  <c r="D3308" i="6"/>
  <c r="D3307" i="6"/>
  <c r="D3306" i="6"/>
  <c r="D3305" i="6"/>
  <c r="D3304" i="6"/>
  <c r="D3303" i="6"/>
  <c r="D3302" i="6"/>
  <c r="D3301" i="6"/>
  <c r="D3300" i="6"/>
  <c r="D3299" i="6"/>
  <c r="D3298" i="6"/>
  <c r="D3297" i="6"/>
  <c r="D3296" i="6"/>
  <c r="D3295" i="6"/>
  <c r="D3294" i="6"/>
  <c r="D3293" i="6"/>
  <c r="D3292" i="6"/>
  <c r="D3291" i="6"/>
  <c r="D3290" i="6"/>
  <c r="D3289" i="6"/>
  <c r="D3288" i="6"/>
  <c r="D3287" i="6"/>
  <c r="D3286" i="6"/>
  <c r="D3285" i="6"/>
  <c r="D3284" i="6"/>
  <c r="D3283" i="6"/>
  <c r="D3282" i="6"/>
  <c r="D3281" i="6"/>
  <c r="D3280" i="6"/>
  <c r="D3279" i="6"/>
  <c r="D3278" i="6"/>
  <c r="D3277" i="6"/>
  <c r="D3276" i="6"/>
  <c r="D3275" i="6"/>
  <c r="D3274" i="6"/>
  <c r="D3273" i="6"/>
  <c r="D3272" i="6"/>
  <c r="D3271" i="6"/>
  <c r="D3270" i="6"/>
  <c r="D3269" i="6"/>
  <c r="D3268" i="6"/>
  <c r="D3267" i="6"/>
  <c r="D3266" i="6"/>
  <c r="D3265" i="6"/>
  <c r="D3264" i="6"/>
  <c r="D3263" i="6"/>
  <c r="D3262" i="6"/>
  <c r="D3261" i="6"/>
  <c r="D3260" i="6"/>
  <c r="D3259" i="6"/>
  <c r="D3258" i="6"/>
  <c r="D3257" i="6"/>
  <c r="D3256" i="6"/>
  <c r="D3255" i="6"/>
  <c r="D3254" i="6"/>
  <c r="D3253" i="6"/>
  <c r="D3252" i="6"/>
  <c r="D3251" i="6"/>
  <c r="D3250" i="6"/>
  <c r="D3249" i="6"/>
  <c r="D3248" i="6"/>
  <c r="D3247" i="6"/>
  <c r="D3246" i="6"/>
  <c r="D3245" i="6"/>
  <c r="D3244" i="6"/>
  <c r="D3243" i="6"/>
  <c r="D3242" i="6"/>
  <c r="D3241" i="6"/>
  <c r="D3240" i="6"/>
  <c r="D3239" i="6"/>
  <c r="D3238" i="6"/>
  <c r="D3237" i="6"/>
  <c r="D3236" i="6"/>
  <c r="D3235" i="6"/>
  <c r="D3234" i="6"/>
  <c r="D3233" i="6"/>
  <c r="D3232" i="6"/>
  <c r="D3231" i="6"/>
  <c r="D3230" i="6"/>
  <c r="D3229" i="6"/>
  <c r="D3228" i="6"/>
  <c r="D3227" i="6"/>
  <c r="D3226" i="6"/>
  <c r="D3225" i="6"/>
  <c r="D3224" i="6"/>
  <c r="D3223" i="6"/>
  <c r="D3222" i="6"/>
  <c r="D3221" i="6"/>
  <c r="D3220" i="6"/>
  <c r="D3219" i="6"/>
  <c r="D3218" i="6"/>
  <c r="D3217" i="6"/>
  <c r="D3216" i="6"/>
  <c r="D3215" i="6"/>
  <c r="D3214" i="6"/>
  <c r="D3213" i="6"/>
  <c r="D3212" i="6"/>
  <c r="D3211" i="6"/>
  <c r="D3210" i="6"/>
  <c r="D3209" i="6"/>
  <c r="D3208" i="6"/>
  <c r="D3207" i="6"/>
  <c r="D3206" i="6"/>
  <c r="D3205" i="6"/>
  <c r="D3204" i="6"/>
  <c r="D3203" i="6"/>
  <c r="D3202" i="6"/>
  <c r="D3201" i="6"/>
  <c r="D3200" i="6"/>
  <c r="D3199" i="6"/>
  <c r="D3198" i="6"/>
  <c r="D3197" i="6"/>
  <c r="D3196" i="6"/>
  <c r="D3195" i="6"/>
  <c r="D3194" i="6"/>
  <c r="D3193" i="6"/>
  <c r="D3192" i="6"/>
  <c r="D3191" i="6"/>
  <c r="D3190" i="6"/>
  <c r="D3189" i="6"/>
  <c r="D3188" i="6"/>
  <c r="D3187" i="6"/>
  <c r="D3186" i="6"/>
  <c r="D3185" i="6"/>
  <c r="D3184" i="6"/>
  <c r="D3183" i="6"/>
  <c r="D3182" i="6"/>
  <c r="D3181" i="6"/>
  <c r="D3180" i="6"/>
  <c r="D3179" i="6"/>
  <c r="D3178" i="6"/>
  <c r="D3177" i="6"/>
  <c r="D3176" i="6"/>
  <c r="D3175" i="6"/>
  <c r="D3174" i="6"/>
  <c r="D3173" i="6"/>
  <c r="D3172" i="6"/>
  <c r="D3171" i="6"/>
  <c r="D3170" i="6"/>
  <c r="D3169" i="6"/>
  <c r="D3168" i="6"/>
  <c r="D3167" i="6"/>
  <c r="D3166" i="6"/>
  <c r="D3165" i="6"/>
  <c r="D3164" i="6"/>
  <c r="D3163" i="6"/>
  <c r="D3162" i="6"/>
  <c r="D3161" i="6"/>
  <c r="D3160" i="6"/>
  <c r="D3159" i="6"/>
  <c r="D3158" i="6"/>
  <c r="D3157" i="6"/>
  <c r="D3156" i="6"/>
  <c r="D3155" i="6"/>
  <c r="D3154" i="6"/>
  <c r="D3153" i="6"/>
  <c r="D3152" i="6"/>
  <c r="D3151" i="6"/>
  <c r="D3150" i="6"/>
  <c r="D3149" i="6"/>
  <c r="D3148" i="6"/>
  <c r="D3147" i="6"/>
  <c r="D3146" i="6"/>
  <c r="D3145" i="6"/>
  <c r="D3144" i="6"/>
  <c r="D3143" i="6"/>
  <c r="D3142" i="6"/>
  <c r="D3141" i="6"/>
  <c r="D3140" i="6"/>
  <c r="D3139" i="6"/>
  <c r="D3138" i="6"/>
  <c r="D3137" i="6"/>
  <c r="D3136" i="6"/>
  <c r="D3135" i="6"/>
  <c r="D3134" i="6"/>
  <c r="D3133" i="6"/>
  <c r="D3132" i="6"/>
  <c r="D3131" i="6"/>
  <c r="D3130" i="6"/>
  <c r="D3129" i="6"/>
  <c r="D3128" i="6"/>
  <c r="D3127" i="6"/>
  <c r="D3126" i="6"/>
  <c r="D3125" i="6"/>
  <c r="D3124" i="6"/>
  <c r="D3123" i="6"/>
  <c r="D3122" i="6"/>
  <c r="D3121" i="6"/>
  <c r="D3120" i="6"/>
  <c r="D3119" i="6"/>
  <c r="D3118" i="6"/>
  <c r="D3117" i="6"/>
  <c r="D3116" i="6"/>
  <c r="D3115" i="6"/>
  <c r="D3114" i="6"/>
  <c r="D3113" i="6"/>
  <c r="D3112" i="6"/>
  <c r="D3111" i="6"/>
  <c r="D3110" i="6"/>
  <c r="D3109" i="6"/>
  <c r="D3108" i="6"/>
  <c r="D3107" i="6"/>
  <c r="D3106" i="6"/>
  <c r="D3105" i="6"/>
  <c r="D3104" i="6"/>
  <c r="D3103" i="6"/>
  <c r="D3102" i="6"/>
  <c r="D3101" i="6"/>
  <c r="D3100" i="6"/>
  <c r="D3099" i="6"/>
  <c r="D3098" i="6"/>
  <c r="D3097" i="6"/>
  <c r="D3096" i="6"/>
  <c r="D3095" i="6"/>
  <c r="D3094" i="6"/>
  <c r="D3093" i="6"/>
  <c r="D3092" i="6"/>
  <c r="D3091" i="6"/>
  <c r="D3090" i="6"/>
  <c r="D3089" i="6"/>
  <c r="D3088" i="6"/>
  <c r="D3087" i="6"/>
  <c r="D3086" i="6"/>
  <c r="D3085" i="6"/>
  <c r="D3084" i="6"/>
  <c r="D3083" i="6"/>
  <c r="D3082" i="6"/>
  <c r="D3081" i="6"/>
  <c r="D3080" i="6"/>
  <c r="D3079" i="6"/>
  <c r="D3078" i="6"/>
  <c r="D3077" i="6"/>
  <c r="D3076" i="6"/>
  <c r="D3075" i="6"/>
  <c r="D3074" i="6"/>
  <c r="D3073" i="6"/>
  <c r="D3072" i="6"/>
  <c r="D3071" i="6"/>
  <c r="D3070" i="6"/>
  <c r="D3069" i="6"/>
  <c r="D3068" i="6"/>
  <c r="D3067" i="6"/>
  <c r="D3066" i="6"/>
  <c r="D3065" i="6"/>
  <c r="D3064" i="6"/>
  <c r="D3063" i="6"/>
  <c r="D3062" i="6"/>
  <c r="D3061" i="6"/>
  <c r="D3060" i="6"/>
  <c r="D3059" i="6"/>
  <c r="D3058" i="6"/>
  <c r="D3057" i="6"/>
  <c r="D3056" i="6"/>
  <c r="D3055" i="6"/>
  <c r="D3054" i="6"/>
  <c r="D3053" i="6"/>
  <c r="D3052" i="6"/>
  <c r="D3051" i="6"/>
  <c r="D3050" i="6"/>
  <c r="D3049" i="6"/>
  <c r="D3048" i="6"/>
  <c r="D3047" i="6"/>
  <c r="D3046" i="6"/>
  <c r="D3045" i="6"/>
  <c r="D3044" i="6"/>
  <c r="D3043" i="6"/>
  <c r="D3042" i="6"/>
  <c r="D3041" i="6"/>
  <c r="D3040" i="6"/>
  <c r="D3039" i="6"/>
  <c r="D3038" i="6"/>
  <c r="D3037" i="6"/>
  <c r="D3036" i="6"/>
  <c r="D3035" i="6"/>
  <c r="D3034" i="6"/>
  <c r="D3033" i="6"/>
  <c r="D3032" i="6"/>
  <c r="D3031" i="6"/>
  <c r="D3030" i="6"/>
  <c r="D3029" i="6"/>
  <c r="D3028" i="6"/>
  <c r="D3027" i="6"/>
  <c r="D3026" i="6"/>
  <c r="D3025" i="6"/>
  <c r="D3024" i="6"/>
  <c r="D3023" i="6"/>
  <c r="D3022" i="6"/>
  <c r="D3021" i="6"/>
  <c r="D3020" i="6"/>
  <c r="D3019" i="6"/>
  <c r="D3018" i="6"/>
  <c r="D3017" i="6"/>
  <c r="D3016" i="6"/>
  <c r="D3015" i="6"/>
  <c r="D3014" i="6"/>
  <c r="D3013" i="6"/>
  <c r="D3012" i="6"/>
  <c r="D3011" i="6"/>
  <c r="D3010" i="6"/>
  <c r="D3009" i="6"/>
  <c r="D3008" i="6"/>
  <c r="D3007" i="6"/>
  <c r="D3006" i="6"/>
  <c r="D3005" i="6"/>
  <c r="D3004" i="6"/>
  <c r="D3003" i="6"/>
  <c r="D3002" i="6"/>
  <c r="D3001" i="6"/>
  <c r="D3000" i="6"/>
  <c r="D2999" i="6"/>
  <c r="D2998" i="6"/>
  <c r="D2997" i="6"/>
  <c r="D2996" i="6"/>
  <c r="D2995" i="6"/>
  <c r="D2994" i="6"/>
  <c r="D2993" i="6"/>
  <c r="D2992" i="6"/>
  <c r="D2991" i="6"/>
  <c r="D2990" i="6"/>
  <c r="D2989" i="6"/>
  <c r="D2988" i="6"/>
  <c r="D2987" i="6"/>
  <c r="D2986" i="6"/>
  <c r="D2985" i="6"/>
  <c r="D2984" i="6"/>
  <c r="D2983" i="6"/>
  <c r="D2982" i="6"/>
  <c r="D2981" i="6"/>
  <c r="D2980" i="6"/>
  <c r="D2979" i="6"/>
  <c r="D2978" i="6"/>
  <c r="D2977" i="6"/>
  <c r="D2976" i="6"/>
  <c r="D2975" i="6"/>
  <c r="D2974" i="6"/>
  <c r="D2973" i="6"/>
  <c r="D2972" i="6"/>
  <c r="D2971" i="6"/>
  <c r="D2970" i="6"/>
  <c r="D2969" i="6"/>
  <c r="D2968" i="6"/>
  <c r="D2967" i="6"/>
  <c r="D2966" i="6"/>
  <c r="D2965" i="6"/>
  <c r="D2964" i="6"/>
  <c r="D2963" i="6"/>
  <c r="D2962" i="6"/>
  <c r="D2961" i="6"/>
  <c r="D2960" i="6"/>
  <c r="D2959" i="6"/>
  <c r="D2958" i="6"/>
  <c r="D2957" i="6"/>
  <c r="D2956" i="6"/>
  <c r="D2955" i="6"/>
  <c r="D2954" i="6"/>
  <c r="D2953" i="6"/>
  <c r="D2952" i="6"/>
  <c r="D2951" i="6"/>
  <c r="D2950" i="6"/>
  <c r="D2949" i="6"/>
  <c r="D2948" i="6"/>
  <c r="D2947" i="6"/>
  <c r="D2946" i="6"/>
  <c r="D2945" i="6"/>
  <c r="D2944" i="6"/>
  <c r="D2943" i="6"/>
  <c r="D2942" i="6"/>
  <c r="D2941" i="6"/>
  <c r="D2940" i="6"/>
  <c r="D2939" i="6"/>
  <c r="D2938" i="6"/>
  <c r="D2937" i="6"/>
  <c r="D2936" i="6"/>
  <c r="D2935" i="6"/>
  <c r="D2934" i="6"/>
  <c r="D2933" i="6"/>
  <c r="D2932" i="6"/>
  <c r="D2931" i="6"/>
  <c r="D2930" i="6"/>
  <c r="D2929" i="6"/>
  <c r="D2928" i="6"/>
  <c r="D2927" i="6"/>
  <c r="D2926" i="6"/>
  <c r="D2925" i="6"/>
  <c r="D2924" i="6"/>
  <c r="D2923" i="6"/>
  <c r="D2922" i="6"/>
  <c r="D2921" i="6"/>
  <c r="D2920" i="6"/>
  <c r="D2919" i="6"/>
  <c r="D2918" i="6"/>
  <c r="D2917" i="6"/>
  <c r="D2916" i="6"/>
  <c r="D2915" i="6"/>
  <c r="D2914" i="6"/>
  <c r="D2913" i="6"/>
  <c r="D2912" i="6"/>
  <c r="D2911" i="6"/>
  <c r="D2910" i="6"/>
  <c r="D2909" i="6"/>
  <c r="D2908" i="6"/>
  <c r="D2907" i="6"/>
  <c r="D2906" i="6"/>
  <c r="D2905" i="6"/>
  <c r="D2904" i="6"/>
  <c r="D2903" i="6"/>
  <c r="D2902" i="6"/>
  <c r="D2901" i="6"/>
  <c r="D2900" i="6"/>
  <c r="D2899" i="6"/>
  <c r="D2898" i="6"/>
  <c r="D2897" i="6"/>
  <c r="D2896" i="6"/>
  <c r="D2895" i="6"/>
  <c r="D2894" i="6"/>
  <c r="D2893" i="6"/>
  <c r="D2892" i="6"/>
  <c r="D2891" i="6"/>
  <c r="D2890" i="6"/>
  <c r="D2889" i="6"/>
  <c r="D2888" i="6"/>
  <c r="D2887" i="6"/>
  <c r="D2886" i="6"/>
  <c r="D2885" i="6"/>
  <c r="D2884" i="6"/>
  <c r="D2883" i="6"/>
  <c r="D2882" i="6"/>
  <c r="D2881" i="6"/>
  <c r="D2880" i="6"/>
  <c r="D2879" i="6"/>
  <c r="D2878" i="6"/>
  <c r="D2877" i="6"/>
  <c r="D2876" i="6"/>
  <c r="D2875" i="6"/>
  <c r="D2874" i="6"/>
  <c r="D2873" i="6"/>
  <c r="D2872" i="6"/>
  <c r="D2871" i="6"/>
  <c r="D2870" i="6"/>
  <c r="D2869" i="6"/>
  <c r="D2868" i="6"/>
  <c r="D2867" i="6"/>
  <c r="D2866" i="6"/>
  <c r="D2865" i="6"/>
  <c r="D2864" i="6"/>
  <c r="D2863" i="6"/>
  <c r="D2862" i="6"/>
  <c r="D2861" i="6"/>
  <c r="D2860" i="6"/>
  <c r="D2859" i="6"/>
  <c r="D2858" i="6"/>
  <c r="D2857" i="6"/>
  <c r="D2856" i="6"/>
  <c r="D2855" i="6"/>
  <c r="D2854" i="6"/>
  <c r="D2853" i="6"/>
  <c r="D2852" i="6"/>
  <c r="D2851" i="6"/>
  <c r="D2850" i="6"/>
  <c r="D2849" i="6"/>
  <c r="D2848" i="6"/>
  <c r="D2847" i="6"/>
  <c r="D2846" i="6"/>
  <c r="D2845" i="6"/>
  <c r="D2844" i="6"/>
  <c r="D2843" i="6"/>
  <c r="D2842" i="6"/>
  <c r="D2841" i="6"/>
  <c r="D2840" i="6"/>
  <c r="D2839" i="6"/>
  <c r="D2838" i="6"/>
  <c r="D2837" i="6"/>
  <c r="D2836" i="6"/>
  <c r="D2835" i="6"/>
  <c r="D2834" i="6"/>
  <c r="D2833" i="6"/>
  <c r="D2832" i="6"/>
  <c r="D2831" i="6"/>
  <c r="D2830" i="6"/>
  <c r="D2829" i="6"/>
  <c r="D2828" i="6"/>
  <c r="D2827" i="6"/>
  <c r="D2826" i="6"/>
  <c r="D2825" i="6"/>
  <c r="D2824" i="6"/>
  <c r="D2823" i="6"/>
  <c r="D2822" i="6"/>
  <c r="D2821" i="6"/>
  <c r="D2820" i="6"/>
  <c r="D2819" i="6"/>
  <c r="D2818" i="6"/>
  <c r="D2817" i="6"/>
  <c r="D2816" i="6"/>
  <c r="D2815" i="6"/>
  <c r="D2814" i="6"/>
  <c r="D2813" i="6"/>
  <c r="D2812" i="6"/>
  <c r="D2811" i="6"/>
  <c r="D2810" i="6"/>
  <c r="D2809" i="6"/>
  <c r="D2808" i="6"/>
  <c r="D2807" i="6"/>
  <c r="D2806" i="6"/>
  <c r="D2805" i="6"/>
  <c r="D2804" i="6"/>
  <c r="D2803" i="6"/>
  <c r="D2802" i="6"/>
  <c r="D2801" i="6"/>
  <c r="D2800" i="6"/>
  <c r="D2799" i="6"/>
  <c r="D2798" i="6"/>
  <c r="D2797" i="6"/>
  <c r="D2796" i="6"/>
  <c r="D2795" i="6"/>
  <c r="D2794" i="6"/>
  <c r="D2793" i="6"/>
  <c r="D2792" i="6"/>
  <c r="D2791" i="6"/>
  <c r="D2790" i="6"/>
  <c r="D2789" i="6"/>
  <c r="D2788" i="6"/>
  <c r="D2787" i="6"/>
  <c r="D2786" i="6"/>
  <c r="D2785" i="6"/>
  <c r="D2784" i="6"/>
  <c r="D2783" i="6"/>
  <c r="D2782" i="6"/>
  <c r="D2781" i="6"/>
  <c r="D2780" i="6"/>
  <c r="D2779" i="6"/>
  <c r="D2778" i="6"/>
  <c r="D2777" i="6"/>
  <c r="D2776" i="6"/>
  <c r="D2775" i="6"/>
  <c r="D2774" i="6"/>
  <c r="D2773" i="6"/>
  <c r="D2772" i="6"/>
  <c r="D2771" i="6"/>
  <c r="D2770" i="6"/>
  <c r="D2769" i="6"/>
  <c r="D2768" i="6"/>
  <c r="D2767" i="6"/>
  <c r="D2766" i="6"/>
  <c r="D2765" i="6"/>
  <c r="D2764" i="6"/>
  <c r="D2763" i="6"/>
  <c r="D2762" i="6"/>
  <c r="D2761" i="6"/>
  <c r="D2760" i="6"/>
  <c r="D2759" i="6"/>
  <c r="D2758" i="6"/>
  <c r="D2757" i="6"/>
  <c r="D2756" i="6"/>
  <c r="D2755" i="6"/>
  <c r="D2754" i="6"/>
  <c r="D2753" i="6"/>
  <c r="D2752" i="6"/>
  <c r="D2751" i="6"/>
  <c r="D2750" i="6"/>
  <c r="D2749" i="6"/>
  <c r="D2748" i="6"/>
  <c r="D2747" i="6"/>
  <c r="D2746" i="6"/>
  <c r="D2745" i="6"/>
  <c r="D2744" i="6"/>
  <c r="D2743" i="6"/>
  <c r="D2742" i="6"/>
  <c r="D2741" i="6"/>
  <c r="D2740" i="6"/>
  <c r="D2739" i="6"/>
  <c r="D2738" i="6"/>
  <c r="D2737" i="6"/>
  <c r="D2736" i="6"/>
  <c r="D2735" i="6"/>
  <c r="D2734" i="6"/>
  <c r="D2733" i="6"/>
  <c r="D2732" i="6"/>
  <c r="D2731" i="6"/>
  <c r="D2730" i="6"/>
  <c r="D2729" i="6"/>
  <c r="D2728" i="6"/>
  <c r="D2727" i="6"/>
  <c r="D2726" i="6"/>
  <c r="D2725" i="6"/>
  <c r="D2724" i="6"/>
  <c r="D2723" i="6"/>
  <c r="D2722" i="6"/>
  <c r="D2721" i="6"/>
  <c r="D2720" i="6"/>
  <c r="D2719" i="6"/>
  <c r="D2718" i="6"/>
  <c r="D2717" i="6"/>
  <c r="D2716" i="6"/>
  <c r="D2715" i="6"/>
  <c r="D2714" i="6"/>
  <c r="D2713" i="6"/>
  <c r="D2712" i="6"/>
  <c r="D2711" i="6"/>
  <c r="D2710" i="6"/>
  <c r="D2709" i="6"/>
  <c r="D2708" i="6"/>
  <c r="D2707" i="6"/>
  <c r="D2706" i="6"/>
  <c r="D2705" i="6"/>
  <c r="D2704" i="6"/>
  <c r="D2703" i="6"/>
  <c r="D2702" i="6"/>
  <c r="D2701" i="6"/>
  <c r="D2700" i="6"/>
  <c r="D2699" i="6"/>
  <c r="D2698" i="6"/>
  <c r="D2697" i="6"/>
  <c r="D2696" i="6"/>
  <c r="D2695" i="6"/>
  <c r="D2694" i="6"/>
  <c r="D2693" i="6"/>
  <c r="D2692" i="6"/>
  <c r="D2691" i="6"/>
  <c r="D2690" i="6"/>
  <c r="D2689" i="6"/>
  <c r="D2688" i="6"/>
  <c r="D2687" i="6"/>
  <c r="D2686" i="6"/>
  <c r="D2685" i="6"/>
  <c r="D2684" i="6"/>
  <c r="D2683" i="6"/>
  <c r="D2682" i="6"/>
  <c r="D2681" i="6"/>
  <c r="D2680" i="6"/>
  <c r="D2679" i="6"/>
  <c r="D2678" i="6"/>
  <c r="D2677" i="6"/>
  <c r="D2676" i="6"/>
  <c r="D2675" i="6"/>
  <c r="D2674" i="6"/>
  <c r="D2673" i="6"/>
  <c r="D2672" i="6"/>
  <c r="D2671" i="6"/>
  <c r="D2670" i="6"/>
  <c r="D2669" i="6"/>
  <c r="D2668" i="6"/>
  <c r="D2667" i="6"/>
  <c r="D2666" i="6"/>
  <c r="D2665" i="6"/>
  <c r="D2664" i="6"/>
  <c r="D2663" i="6"/>
  <c r="D2662" i="6"/>
  <c r="D2661" i="6"/>
  <c r="D2660" i="6"/>
  <c r="D2659" i="6"/>
  <c r="D2658" i="6"/>
  <c r="D2657" i="6"/>
  <c r="D2656" i="6"/>
  <c r="D2655" i="6"/>
  <c r="D2654" i="6"/>
  <c r="D2653" i="6"/>
  <c r="D2652" i="6"/>
  <c r="D2651" i="6"/>
  <c r="D2650" i="6"/>
  <c r="D2649" i="6"/>
  <c r="D2648" i="6"/>
  <c r="D2647" i="6"/>
  <c r="D2646" i="6"/>
  <c r="D2645" i="6"/>
  <c r="D2644" i="6"/>
  <c r="D2643" i="6"/>
  <c r="D2642" i="6"/>
  <c r="D2641" i="6"/>
  <c r="D2640" i="6"/>
  <c r="D2639" i="6"/>
  <c r="D2638" i="6"/>
  <c r="D2637" i="6"/>
  <c r="D2636" i="6"/>
  <c r="D2635" i="6"/>
  <c r="D2634" i="6"/>
  <c r="D2633" i="6"/>
  <c r="D2632" i="6"/>
  <c r="D2631" i="6"/>
  <c r="D2630" i="6"/>
  <c r="D2629" i="6"/>
  <c r="D2628" i="6"/>
  <c r="D2627" i="6"/>
  <c r="D2626" i="6"/>
  <c r="D2625" i="6"/>
  <c r="D2624" i="6"/>
  <c r="D2623" i="6"/>
  <c r="D2622" i="6"/>
  <c r="D2621" i="6"/>
  <c r="D2620" i="6"/>
  <c r="D2619" i="6"/>
  <c r="D2618" i="6"/>
  <c r="D2617" i="6"/>
  <c r="D2616" i="6"/>
  <c r="D2615" i="6"/>
  <c r="D2614" i="6"/>
  <c r="D2613" i="6"/>
  <c r="D2612" i="6"/>
  <c r="D2611" i="6"/>
  <c r="D2610" i="6"/>
  <c r="D2609" i="6"/>
  <c r="D2608" i="6"/>
  <c r="D2607" i="6"/>
  <c r="D2606" i="6"/>
  <c r="D2605" i="6"/>
  <c r="D2604" i="6"/>
  <c r="D2603" i="6"/>
  <c r="D2602" i="6"/>
  <c r="D2601" i="6"/>
  <c r="D2600" i="6"/>
  <c r="D2599" i="6"/>
  <c r="D2598" i="6"/>
  <c r="D2597" i="6"/>
  <c r="D2596" i="6"/>
  <c r="D2595" i="6"/>
  <c r="D2594" i="6"/>
  <c r="D2593" i="6"/>
  <c r="D2592" i="6"/>
  <c r="D2591" i="6"/>
  <c r="D2590" i="6"/>
  <c r="D2589" i="6"/>
  <c r="D2588" i="6"/>
  <c r="D2587" i="6"/>
  <c r="D2586" i="6"/>
  <c r="D2585" i="6"/>
  <c r="D2584" i="6"/>
  <c r="D2583" i="6"/>
  <c r="D2582" i="6"/>
  <c r="D2581" i="6"/>
  <c r="D2580" i="6"/>
  <c r="D2579" i="6"/>
  <c r="D2578" i="6"/>
  <c r="D2577" i="6"/>
  <c r="D2576" i="6"/>
  <c r="D2575" i="6"/>
  <c r="D2574" i="6"/>
  <c r="D2573" i="6"/>
  <c r="D2572" i="6"/>
  <c r="D2571" i="6"/>
  <c r="D2570" i="6"/>
  <c r="D2569" i="6"/>
  <c r="D2568" i="6"/>
  <c r="D2567" i="6"/>
  <c r="D2566" i="6"/>
  <c r="D2565" i="6"/>
  <c r="D2564" i="6"/>
  <c r="D2563" i="6"/>
  <c r="D2562" i="6"/>
  <c r="D2561" i="6"/>
  <c r="D2560" i="6"/>
  <c r="D2559" i="6"/>
  <c r="D2558" i="6"/>
  <c r="D2557" i="6"/>
  <c r="D2556" i="6"/>
  <c r="D2555" i="6"/>
  <c r="D2554" i="6"/>
  <c r="D2553" i="6"/>
  <c r="D2552" i="6"/>
  <c r="D2551" i="6"/>
  <c r="D2550" i="6"/>
  <c r="D2549" i="6"/>
  <c r="D2548" i="6"/>
  <c r="D2547" i="6"/>
  <c r="D2546" i="6"/>
  <c r="D2545" i="6"/>
  <c r="D2544" i="6"/>
  <c r="D2543" i="6"/>
  <c r="D2542" i="6"/>
  <c r="D2541" i="6"/>
  <c r="D2540" i="6"/>
  <c r="D2539" i="6"/>
  <c r="D2538" i="6"/>
  <c r="D2537" i="6"/>
  <c r="D2536" i="6"/>
  <c r="D2535" i="6"/>
  <c r="D2534" i="6"/>
  <c r="D2533" i="6"/>
  <c r="D2532" i="6"/>
  <c r="D2531" i="6"/>
  <c r="D2530" i="6"/>
  <c r="D2529" i="6"/>
  <c r="D2528" i="6"/>
  <c r="D2527" i="6"/>
  <c r="D2526" i="6"/>
  <c r="D2525" i="6"/>
  <c r="D2524" i="6"/>
  <c r="D2523" i="6"/>
  <c r="D2522" i="6"/>
  <c r="D2521" i="6"/>
  <c r="D2520" i="6"/>
  <c r="D2519" i="6"/>
  <c r="D2518" i="6"/>
  <c r="D2517" i="6"/>
  <c r="D2516" i="6"/>
  <c r="D2515" i="6"/>
  <c r="D2514" i="6"/>
  <c r="D2513" i="6"/>
  <c r="D2512" i="6"/>
  <c r="D2511" i="6"/>
  <c r="D2510" i="6"/>
  <c r="D2509" i="6"/>
  <c r="D2508" i="6"/>
  <c r="D2507" i="6"/>
  <c r="D2506" i="6"/>
  <c r="D2505" i="6"/>
  <c r="D2504" i="6"/>
  <c r="D2503" i="6"/>
  <c r="D2502" i="6"/>
  <c r="D2501" i="6"/>
  <c r="D2500" i="6"/>
  <c r="D2499" i="6"/>
  <c r="D2498" i="6"/>
  <c r="D2497" i="6"/>
  <c r="D2496" i="6"/>
  <c r="D2495" i="6"/>
  <c r="D2494" i="6"/>
  <c r="D2493" i="6"/>
  <c r="D2492" i="6"/>
  <c r="D2491" i="6"/>
  <c r="D2490" i="6"/>
  <c r="D2489" i="6"/>
  <c r="D2488" i="6"/>
  <c r="D2487" i="6"/>
  <c r="D2486" i="6"/>
  <c r="D2485" i="6"/>
  <c r="D2484" i="6"/>
  <c r="D2483" i="6"/>
  <c r="D2482" i="6"/>
  <c r="D2481" i="6"/>
  <c r="D2480" i="6"/>
  <c r="D2479" i="6"/>
  <c r="D2478" i="6"/>
  <c r="D2477" i="6"/>
  <c r="D2476" i="6"/>
  <c r="D2475" i="6"/>
  <c r="D2474" i="6"/>
  <c r="D2473" i="6"/>
  <c r="D2472" i="6"/>
  <c r="D2471" i="6"/>
  <c r="D2470" i="6"/>
  <c r="D2469" i="6"/>
  <c r="D2468" i="6"/>
  <c r="D2467" i="6"/>
  <c r="D2466" i="6"/>
  <c r="D2465" i="6"/>
  <c r="D2464" i="6"/>
  <c r="D2463" i="6"/>
  <c r="D2462" i="6"/>
  <c r="D2461" i="6"/>
  <c r="D2460" i="6"/>
  <c r="D2459" i="6"/>
  <c r="D2458" i="6"/>
  <c r="D2457" i="6"/>
  <c r="D2456" i="6"/>
  <c r="D2455" i="6"/>
  <c r="D2454" i="6"/>
  <c r="D2453" i="6"/>
  <c r="D2452" i="6"/>
  <c r="D2451" i="6"/>
  <c r="D2450" i="6"/>
  <c r="D2449" i="6"/>
  <c r="D2448" i="6"/>
  <c r="D2447" i="6"/>
  <c r="D2446" i="6"/>
  <c r="D2445" i="6"/>
  <c r="D2444" i="6"/>
  <c r="D2443" i="6"/>
  <c r="D2442" i="6"/>
  <c r="D2441" i="6"/>
  <c r="D2440" i="6"/>
  <c r="D2439" i="6"/>
  <c r="D2438" i="6"/>
  <c r="D2437" i="6"/>
  <c r="D2436" i="6"/>
  <c r="D2435" i="6"/>
  <c r="D2434" i="6"/>
  <c r="D2433" i="6"/>
  <c r="D2432" i="6"/>
  <c r="D2431" i="6"/>
  <c r="D2430" i="6"/>
  <c r="D2429" i="6"/>
  <c r="D2428" i="6"/>
  <c r="D2427" i="6"/>
  <c r="D2426" i="6"/>
  <c r="D2425" i="6"/>
  <c r="D2424" i="6"/>
  <c r="D2423" i="6"/>
  <c r="D2422" i="6"/>
  <c r="D2421" i="6"/>
  <c r="D2420" i="6"/>
  <c r="D2419" i="6"/>
  <c r="D2418" i="6"/>
  <c r="D2417" i="6"/>
  <c r="D2416" i="6"/>
  <c r="D2415" i="6"/>
  <c r="D2414" i="6"/>
  <c r="D2413" i="6"/>
  <c r="D2412" i="6"/>
  <c r="D2411" i="6"/>
  <c r="D2410" i="6"/>
  <c r="D2409" i="6"/>
  <c r="D2408" i="6"/>
  <c r="D2407" i="6"/>
  <c r="D2406" i="6"/>
  <c r="D2405" i="6"/>
  <c r="D2404" i="6"/>
  <c r="D2403" i="6"/>
  <c r="D2402" i="6"/>
  <c r="D2401" i="6"/>
  <c r="D2400" i="6"/>
  <c r="D2399" i="6"/>
  <c r="D2398" i="6"/>
  <c r="D2397" i="6"/>
  <c r="D2396" i="6"/>
  <c r="D2395" i="6"/>
  <c r="D2394" i="6"/>
  <c r="D2393" i="6"/>
  <c r="D2392" i="6"/>
  <c r="D2391" i="6"/>
  <c r="D2390" i="6"/>
  <c r="D2389" i="6"/>
  <c r="D2388" i="6"/>
  <c r="D2387" i="6"/>
  <c r="D2386" i="6"/>
  <c r="D2385" i="6"/>
  <c r="D2384" i="6"/>
  <c r="D2383" i="6"/>
  <c r="D2382" i="6"/>
  <c r="D2381" i="6"/>
  <c r="D2380" i="6"/>
  <c r="D2379" i="6"/>
  <c r="D2378" i="6"/>
  <c r="D2377" i="6"/>
  <c r="D2376" i="6"/>
  <c r="D2375" i="6"/>
  <c r="D2374" i="6"/>
  <c r="D2373" i="6"/>
  <c r="D2372" i="6"/>
  <c r="D2371" i="6"/>
  <c r="D2370" i="6"/>
  <c r="D2369" i="6"/>
  <c r="D2368" i="6"/>
  <c r="D2367" i="6"/>
  <c r="D2366" i="6"/>
  <c r="D2365" i="6"/>
  <c r="D2364" i="6"/>
  <c r="D2363" i="6"/>
  <c r="D2362" i="6"/>
  <c r="D2361" i="6"/>
  <c r="D2360" i="6"/>
  <c r="D2359" i="6"/>
  <c r="D2358" i="6"/>
  <c r="D2357" i="6"/>
  <c r="D2356" i="6"/>
  <c r="D2355" i="6"/>
  <c r="D2354" i="6"/>
  <c r="D2353" i="6"/>
  <c r="D2352" i="6"/>
  <c r="D2351" i="6"/>
  <c r="D2350" i="6"/>
  <c r="D2349" i="6"/>
  <c r="D2348" i="6"/>
  <c r="D2347" i="6"/>
  <c r="D2346" i="6"/>
  <c r="D2345" i="6"/>
  <c r="D2344" i="6"/>
  <c r="D2343" i="6"/>
  <c r="D2342" i="6"/>
  <c r="D2341" i="6"/>
  <c r="D2340" i="6"/>
  <c r="D2339" i="6"/>
  <c r="D2338" i="6"/>
  <c r="D2337" i="6"/>
  <c r="D2336" i="6"/>
  <c r="D2335" i="6"/>
  <c r="D2334" i="6"/>
  <c r="D2333" i="6"/>
  <c r="D2332" i="6"/>
  <c r="D2331" i="6"/>
  <c r="D2330" i="6"/>
  <c r="D2329" i="6"/>
  <c r="D2328" i="6"/>
  <c r="D2327" i="6"/>
  <c r="D2326" i="6"/>
  <c r="D2325" i="6"/>
  <c r="D2324" i="6"/>
  <c r="D2323" i="6"/>
  <c r="D2322" i="6"/>
  <c r="D2321" i="6"/>
  <c r="D2320" i="6"/>
  <c r="D2319" i="6"/>
  <c r="D2318" i="6"/>
  <c r="D2317" i="6"/>
  <c r="D2316" i="6"/>
  <c r="D2315" i="6"/>
  <c r="D2314" i="6"/>
  <c r="D2313" i="6"/>
  <c r="D2312" i="6"/>
  <c r="D2311" i="6"/>
  <c r="D2310" i="6"/>
  <c r="D2309" i="6"/>
  <c r="D2308" i="6"/>
  <c r="D2307" i="6"/>
  <c r="D2306" i="6"/>
  <c r="D2305" i="6"/>
  <c r="D2304" i="6"/>
  <c r="D2303" i="6"/>
  <c r="D2302" i="6"/>
  <c r="D2301" i="6"/>
  <c r="D2300" i="6"/>
  <c r="D2299" i="6"/>
  <c r="D2298" i="6"/>
  <c r="D2297" i="6"/>
  <c r="D2296" i="6"/>
  <c r="D2295" i="6"/>
  <c r="D2294" i="6"/>
  <c r="D2293" i="6"/>
  <c r="D2292" i="6"/>
  <c r="D2291" i="6"/>
  <c r="D2290" i="6"/>
  <c r="D2289" i="6"/>
  <c r="D2288" i="6"/>
  <c r="D2287" i="6"/>
  <c r="D2286" i="6"/>
  <c r="D2285" i="6"/>
  <c r="D2284" i="6"/>
  <c r="D2283" i="6"/>
  <c r="D2282" i="6"/>
  <c r="D2281" i="6"/>
  <c r="D2280" i="6"/>
  <c r="D2279" i="6"/>
  <c r="D2278" i="6"/>
  <c r="D2277" i="6"/>
  <c r="D2276" i="6"/>
  <c r="D2275" i="6"/>
  <c r="D2274" i="6"/>
  <c r="D2273" i="6"/>
  <c r="D2272" i="6"/>
  <c r="D2271" i="6"/>
  <c r="D2270" i="6"/>
  <c r="D2269" i="6"/>
  <c r="D2268" i="6"/>
  <c r="D2267" i="6"/>
  <c r="D2266" i="6"/>
  <c r="D2265" i="6"/>
  <c r="D2264" i="6"/>
  <c r="D2263" i="6"/>
  <c r="D2262" i="6"/>
  <c r="D2261" i="6"/>
  <c r="D2260" i="6"/>
  <c r="D2259" i="6"/>
  <c r="D2258" i="6"/>
  <c r="D2257" i="6"/>
  <c r="D2256" i="6"/>
  <c r="D2255" i="6"/>
  <c r="D2254" i="6"/>
  <c r="D2253" i="6"/>
  <c r="D2252" i="6"/>
  <c r="D2251" i="6"/>
  <c r="D2250" i="6"/>
  <c r="D2249" i="6"/>
  <c r="D2248" i="6"/>
  <c r="D2247" i="6"/>
  <c r="D2246" i="6"/>
  <c r="D2245" i="6"/>
  <c r="D2244" i="6"/>
  <c r="D2243" i="6"/>
  <c r="D2242" i="6"/>
  <c r="D2241" i="6"/>
  <c r="D2240" i="6"/>
  <c r="D2239" i="6"/>
  <c r="D2238" i="6"/>
  <c r="D2237" i="6"/>
  <c r="D2236" i="6"/>
  <c r="D2235" i="6"/>
  <c r="D2234" i="6"/>
  <c r="D2233" i="6"/>
  <c r="D2232" i="6"/>
  <c r="D2231" i="6"/>
  <c r="D2230" i="6"/>
  <c r="D2229" i="6"/>
  <c r="D2228" i="6"/>
  <c r="D2227" i="6"/>
  <c r="D2226" i="6"/>
  <c r="D2225" i="6"/>
  <c r="D2224" i="6"/>
  <c r="D2223" i="6"/>
  <c r="D2222" i="6"/>
  <c r="D2221" i="6"/>
  <c r="D2220" i="6"/>
  <c r="D2219" i="6"/>
  <c r="D2218" i="6"/>
  <c r="D2217" i="6"/>
  <c r="D2216" i="6"/>
  <c r="D2215" i="6"/>
  <c r="D2214" i="6"/>
  <c r="D2213" i="6"/>
  <c r="D2212" i="6"/>
  <c r="D2211" i="6"/>
  <c r="D2210" i="6"/>
  <c r="D2209" i="6"/>
  <c r="D2208" i="6"/>
  <c r="D2207" i="6"/>
  <c r="D2206" i="6"/>
  <c r="D2205" i="6"/>
  <c r="D2204" i="6"/>
  <c r="D2203" i="6"/>
  <c r="D2202" i="6"/>
  <c r="D2201" i="6"/>
  <c r="D2200" i="6"/>
  <c r="D2199" i="6"/>
  <c r="D2198" i="6"/>
  <c r="D2197" i="6"/>
  <c r="D2196" i="6"/>
  <c r="D2195" i="6"/>
  <c r="D2194" i="6"/>
  <c r="D2193" i="6"/>
  <c r="D2192" i="6"/>
  <c r="D2191" i="6"/>
  <c r="D2190" i="6"/>
  <c r="D2189" i="6"/>
  <c r="D2188" i="6"/>
  <c r="D2187" i="6"/>
  <c r="D2186" i="6"/>
  <c r="D2185" i="6"/>
  <c r="D2184" i="6"/>
  <c r="D2183" i="6"/>
  <c r="D2182" i="6"/>
  <c r="D2181" i="6"/>
  <c r="D2180" i="6"/>
  <c r="D2179" i="6"/>
  <c r="D2178" i="6"/>
  <c r="D2177" i="6"/>
  <c r="D2176" i="6"/>
  <c r="D2175" i="6"/>
  <c r="D2174" i="6"/>
  <c r="D2173" i="6"/>
  <c r="D2172" i="6"/>
  <c r="D2171" i="6"/>
  <c r="D2170" i="6"/>
  <c r="D2169" i="6"/>
  <c r="D2168" i="6"/>
  <c r="D2167" i="6"/>
  <c r="D2166" i="6"/>
  <c r="D2165" i="6"/>
  <c r="D2164" i="6"/>
  <c r="D2163" i="6"/>
  <c r="D2162" i="6"/>
  <c r="D2161" i="6"/>
  <c r="D2160" i="6"/>
  <c r="D2159" i="6"/>
  <c r="D2158" i="6"/>
  <c r="D2157" i="6"/>
  <c r="D2156" i="6"/>
  <c r="D2155" i="6"/>
  <c r="D2154" i="6"/>
  <c r="D2153" i="6"/>
  <c r="D2152" i="6"/>
  <c r="D2151" i="6"/>
  <c r="D2150" i="6"/>
  <c r="D2149" i="6"/>
  <c r="D2148" i="6"/>
  <c r="D2147" i="6"/>
  <c r="D2146" i="6"/>
  <c r="D2145" i="6"/>
  <c r="D2144" i="6"/>
  <c r="D2143" i="6"/>
  <c r="D2142" i="6"/>
  <c r="D2141" i="6"/>
  <c r="D2140" i="6"/>
  <c r="D2139" i="6"/>
  <c r="D2138" i="6"/>
  <c r="D2137" i="6"/>
  <c r="D2136" i="6"/>
  <c r="D2135" i="6"/>
  <c r="D2134" i="6"/>
  <c r="D2133" i="6"/>
  <c r="D2132" i="6"/>
  <c r="D2131" i="6"/>
  <c r="D2130" i="6"/>
  <c r="D2129" i="6"/>
  <c r="D2128" i="6"/>
  <c r="D2127" i="6"/>
  <c r="D2126" i="6"/>
  <c r="D2125" i="6"/>
  <c r="D2124" i="6"/>
  <c r="D2123" i="6"/>
  <c r="D2122" i="6"/>
  <c r="D2121" i="6"/>
  <c r="D2120" i="6"/>
  <c r="D2119" i="6"/>
  <c r="D2118" i="6"/>
  <c r="D2117" i="6"/>
  <c r="D2116" i="6"/>
  <c r="D2115" i="6"/>
  <c r="D2114" i="6"/>
  <c r="D2113" i="6"/>
  <c r="D2112" i="6"/>
  <c r="D2111" i="6"/>
  <c r="D2110" i="6"/>
  <c r="D2109" i="6"/>
  <c r="D2108" i="6"/>
  <c r="D2107" i="6"/>
  <c r="D2106" i="6"/>
  <c r="D2105" i="6"/>
  <c r="D2104" i="6"/>
  <c r="D2103" i="6"/>
  <c r="D2102" i="6"/>
  <c r="D2101" i="6"/>
  <c r="D2100" i="6"/>
  <c r="D2099" i="6"/>
  <c r="D2098" i="6"/>
  <c r="D2097" i="6"/>
  <c r="D2096" i="6"/>
  <c r="D2095" i="6"/>
  <c r="D2094" i="6"/>
  <c r="D2093" i="6"/>
  <c r="D2092" i="6"/>
  <c r="D2091" i="6"/>
  <c r="D2090" i="6"/>
  <c r="D2089" i="6"/>
  <c r="D2088" i="6"/>
  <c r="D2087" i="6"/>
  <c r="D2086" i="6"/>
  <c r="D2085" i="6"/>
  <c r="D2084" i="6"/>
  <c r="D2083" i="6"/>
  <c r="D2082" i="6"/>
  <c r="D2081" i="6"/>
  <c r="D2080" i="6"/>
  <c r="D2079" i="6"/>
  <c r="D2078" i="6"/>
  <c r="D2077" i="6"/>
  <c r="D2076" i="6"/>
  <c r="D2075" i="6"/>
  <c r="D2074" i="6"/>
  <c r="D2073" i="6"/>
  <c r="D2072" i="6"/>
  <c r="D2071" i="6"/>
  <c r="D2070" i="6"/>
  <c r="D2069" i="6"/>
  <c r="D2068" i="6"/>
  <c r="D2067" i="6"/>
  <c r="D2066" i="6"/>
  <c r="D2065" i="6"/>
  <c r="D2064" i="6"/>
  <c r="D2063" i="6"/>
  <c r="D2062" i="6"/>
  <c r="D2061" i="6"/>
  <c r="D2060" i="6"/>
  <c r="D2059" i="6"/>
  <c r="D2058" i="6"/>
  <c r="D2057" i="6"/>
  <c r="D2056" i="6"/>
  <c r="D2055" i="6"/>
  <c r="D2054" i="6"/>
  <c r="D2053" i="6"/>
  <c r="D2052" i="6"/>
  <c r="D2051" i="6"/>
  <c r="D2050" i="6"/>
  <c r="D2049" i="6"/>
  <c r="D2048" i="6"/>
  <c r="D2047" i="6"/>
  <c r="D2046" i="6"/>
  <c r="D2045" i="6"/>
  <c r="D2044" i="6"/>
  <c r="D2043" i="6"/>
  <c r="D2042" i="6"/>
  <c r="D2041" i="6"/>
  <c r="D2040" i="6"/>
  <c r="D2039" i="6"/>
  <c r="D2038" i="6"/>
  <c r="D2037" i="6"/>
  <c r="D2036" i="6"/>
  <c r="D2035" i="6"/>
  <c r="D2034" i="6"/>
  <c r="D2033" i="6"/>
  <c r="D2032" i="6"/>
  <c r="D2031" i="6"/>
  <c r="D2030" i="6"/>
  <c r="D2029" i="6"/>
  <c r="D2028" i="6"/>
  <c r="D2027" i="6"/>
  <c r="D2026" i="6"/>
  <c r="D2025" i="6"/>
  <c r="D2024" i="6"/>
  <c r="D2023" i="6"/>
  <c r="D2022" i="6"/>
  <c r="D2021" i="6"/>
  <c r="D2020" i="6"/>
  <c r="D2019" i="6"/>
  <c r="D2018" i="6"/>
  <c r="D2017" i="6"/>
  <c r="D2016" i="6"/>
  <c r="D2015" i="6"/>
  <c r="D2014" i="6"/>
  <c r="D2013" i="6"/>
  <c r="D2012" i="6"/>
  <c r="D2011" i="6"/>
  <c r="D2010" i="6"/>
  <c r="D2009" i="6"/>
  <c r="D2008" i="6"/>
  <c r="D2007" i="6"/>
  <c r="D2006" i="6"/>
  <c r="D2005" i="6"/>
  <c r="D2004" i="6"/>
  <c r="D2003" i="6"/>
  <c r="D2002" i="6"/>
  <c r="D2001" i="6"/>
  <c r="D2000" i="6"/>
  <c r="D1999" i="6"/>
  <c r="D1998" i="6"/>
  <c r="D1997" i="6"/>
  <c r="D1996" i="6"/>
  <c r="D1995" i="6"/>
  <c r="D1994" i="6"/>
  <c r="D1993" i="6"/>
  <c r="D1992" i="6"/>
  <c r="D1991" i="6"/>
  <c r="D1990" i="6"/>
  <c r="D1989" i="6"/>
  <c r="D1988" i="6"/>
  <c r="D1987" i="6"/>
  <c r="D1986" i="6"/>
  <c r="D1985" i="6"/>
  <c r="D1984" i="6"/>
  <c r="D1983" i="6"/>
  <c r="D1982" i="6"/>
  <c r="D1981" i="6"/>
  <c r="D1980" i="6"/>
  <c r="D1979" i="6"/>
  <c r="D1978" i="6"/>
  <c r="D1977" i="6"/>
  <c r="D1976" i="6"/>
  <c r="D1975" i="6"/>
  <c r="D1974" i="6"/>
  <c r="D1973" i="6"/>
  <c r="D1972" i="6"/>
  <c r="D1971" i="6"/>
  <c r="D1970" i="6"/>
  <c r="D1969" i="6"/>
  <c r="D1968" i="6"/>
  <c r="D1967" i="6"/>
  <c r="D1966" i="6"/>
  <c r="D1965" i="6"/>
  <c r="D1964" i="6"/>
  <c r="D1963" i="6"/>
  <c r="D1962" i="6"/>
  <c r="D1961" i="6"/>
  <c r="D1960" i="6"/>
  <c r="D1959" i="6"/>
  <c r="D1958" i="6"/>
  <c r="D1957" i="6"/>
  <c r="D1956" i="6"/>
  <c r="D1955" i="6"/>
  <c r="D1954" i="6"/>
  <c r="D1953" i="6"/>
  <c r="D1952" i="6"/>
  <c r="D1951" i="6"/>
  <c r="D1950" i="6"/>
  <c r="D1949" i="6"/>
  <c r="D1948" i="6"/>
  <c r="D1947" i="6"/>
  <c r="D1946" i="6"/>
  <c r="D1945" i="6"/>
  <c r="D1944" i="6"/>
  <c r="D1943" i="6"/>
  <c r="D1942" i="6"/>
  <c r="D1941" i="6"/>
  <c r="D1940" i="6"/>
  <c r="D1939" i="6"/>
  <c r="D1938" i="6"/>
  <c r="D1937" i="6"/>
  <c r="D1936" i="6"/>
  <c r="D1935" i="6"/>
  <c r="D1934" i="6"/>
  <c r="D1933" i="6"/>
  <c r="D1932" i="6"/>
  <c r="D1931" i="6"/>
  <c r="D1930" i="6"/>
  <c r="D1929" i="6"/>
  <c r="D1928" i="6"/>
  <c r="D1927" i="6"/>
  <c r="D1926" i="6"/>
  <c r="D1925" i="6"/>
  <c r="D1924" i="6"/>
  <c r="D1923" i="6"/>
  <c r="D1922" i="6"/>
  <c r="D1921" i="6"/>
  <c r="D1920" i="6"/>
  <c r="D1919" i="6"/>
  <c r="D1918" i="6"/>
  <c r="D1917" i="6"/>
  <c r="D1916" i="6"/>
  <c r="D1915" i="6"/>
  <c r="D1914" i="6"/>
  <c r="D1913" i="6"/>
  <c r="D1912" i="6"/>
  <c r="D1911" i="6"/>
  <c r="D1910" i="6"/>
  <c r="D1909" i="6"/>
  <c r="D1908" i="6"/>
  <c r="D1907" i="6"/>
  <c r="D1906" i="6"/>
  <c r="D1905" i="6"/>
  <c r="D1904" i="6"/>
  <c r="D1903" i="6"/>
  <c r="D1902" i="6"/>
  <c r="D1901" i="6"/>
  <c r="D1900" i="6"/>
  <c r="D1899" i="6"/>
  <c r="D1898" i="6"/>
  <c r="D1897" i="6"/>
  <c r="D1896" i="6"/>
  <c r="D1895" i="6"/>
  <c r="D1894" i="6"/>
  <c r="D1893" i="6"/>
  <c r="D1892" i="6"/>
  <c r="D1891" i="6"/>
  <c r="D1890" i="6"/>
  <c r="D1889" i="6"/>
  <c r="D1888" i="6"/>
  <c r="D1887" i="6"/>
  <c r="D1886" i="6"/>
  <c r="D1885" i="6"/>
  <c r="D1884" i="6"/>
  <c r="D1883" i="6"/>
  <c r="D1882" i="6"/>
  <c r="D1881" i="6"/>
  <c r="D1880" i="6"/>
  <c r="D1879" i="6"/>
  <c r="D1878" i="6"/>
  <c r="D1877" i="6"/>
  <c r="D1876" i="6"/>
  <c r="D1875" i="6"/>
  <c r="D1874" i="6"/>
  <c r="D1873" i="6"/>
  <c r="D1872" i="6"/>
  <c r="D1871" i="6"/>
  <c r="D1870" i="6"/>
  <c r="D1869" i="6"/>
  <c r="D1868" i="6"/>
  <c r="D1867" i="6"/>
  <c r="D1866" i="6"/>
  <c r="D1865" i="6"/>
  <c r="D1864" i="6"/>
  <c r="D1863" i="6"/>
  <c r="D1862" i="6"/>
  <c r="D1861" i="6"/>
  <c r="D1860" i="6"/>
  <c r="D1859" i="6"/>
  <c r="D1858" i="6"/>
  <c r="D1857" i="6"/>
  <c r="D1856" i="6"/>
  <c r="D1855" i="6"/>
  <c r="D1854" i="6"/>
  <c r="D1853" i="6"/>
  <c r="D1852" i="6"/>
  <c r="D1851" i="6"/>
  <c r="D1850" i="6"/>
  <c r="D1849" i="6"/>
  <c r="D1848" i="6"/>
  <c r="D1847" i="6"/>
  <c r="D1846" i="6"/>
  <c r="D1845" i="6"/>
  <c r="D1844" i="6"/>
  <c r="D1843" i="6"/>
  <c r="D1842" i="6"/>
  <c r="D1841" i="6"/>
  <c r="D1840" i="6"/>
  <c r="D1839" i="6"/>
  <c r="D1838" i="6"/>
  <c r="D1837" i="6"/>
  <c r="D1836" i="6"/>
  <c r="D1835" i="6"/>
  <c r="D1834" i="6"/>
  <c r="D1833" i="6"/>
  <c r="D1832" i="6"/>
  <c r="D1831" i="6"/>
  <c r="D1830" i="6"/>
  <c r="D1829" i="6"/>
  <c r="D1828" i="6"/>
  <c r="D1827" i="6"/>
  <c r="D1826" i="6"/>
  <c r="D1825" i="6"/>
  <c r="D1824" i="6"/>
  <c r="D1823" i="6"/>
  <c r="D1822" i="6"/>
  <c r="D1821" i="6"/>
  <c r="D1820" i="6"/>
  <c r="D1819" i="6"/>
  <c r="D1818" i="6"/>
  <c r="D1817" i="6"/>
  <c r="D1816" i="6"/>
  <c r="D1815" i="6"/>
  <c r="D1814" i="6"/>
  <c r="D1813" i="6"/>
  <c r="D1812" i="6"/>
  <c r="D1811" i="6"/>
  <c r="D1810" i="6"/>
  <c r="D1809" i="6"/>
  <c r="D1808" i="6"/>
  <c r="D1807" i="6"/>
  <c r="D1806" i="6"/>
  <c r="D1805" i="6"/>
  <c r="D1804" i="6"/>
  <c r="D1803" i="6"/>
  <c r="D1802" i="6"/>
  <c r="D1801" i="6"/>
  <c r="D1800" i="6"/>
  <c r="D1799" i="6"/>
  <c r="D1798" i="6"/>
  <c r="D1797" i="6"/>
  <c r="D1796" i="6"/>
  <c r="D1795" i="6"/>
  <c r="D1794" i="6"/>
  <c r="D1793" i="6"/>
  <c r="D1792" i="6"/>
  <c r="D1791" i="6"/>
  <c r="D1790" i="6"/>
  <c r="D1789" i="6"/>
  <c r="D1788" i="6"/>
  <c r="D1787" i="6"/>
  <c r="D1786" i="6"/>
  <c r="D1785" i="6"/>
  <c r="D1784" i="6"/>
  <c r="D1783" i="6"/>
  <c r="D1782" i="6"/>
  <c r="D1781" i="6"/>
  <c r="D1780" i="6"/>
  <c r="D1779" i="6"/>
  <c r="D1778" i="6"/>
  <c r="D1777" i="6"/>
  <c r="D1776" i="6"/>
  <c r="D1775" i="6"/>
  <c r="D1774" i="6"/>
  <c r="D1773" i="6"/>
  <c r="D1772" i="6"/>
  <c r="D1771" i="6"/>
  <c r="D1770" i="6"/>
  <c r="D1769" i="6"/>
  <c r="D1768" i="6"/>
  <c r="D1767" i="6"/>
  <c r="D1766" i="6"/>
  <c r="D1765" i="6"/>
  <c r="D1764" i="6"/>
  <c r="D1763" i="6"/>
  <c r="D1762" i="6"/>
  <c r="D1761" i="6"/>
  <c r="D1760" i="6"/>
  <c r="D1759" i="6"/>
  <c r="D1758" i="6"/>
  <c r="D1757" i="6"/>
  <c r="D1756" i="6"/>
  <c r="D1755" i="6"/>
  <c r="D1754" i="6"/>
  <c r="D1753" i="6"/>
  <c r="D1752" i="6"/>
  <c r="D1751" i="6"/>
  <c r="D1750" i="6"/>
  <c r="D1749" i="6"/>
  <c r="D1748" i="6"/>
  <c r="D1747" i="6"/>
  <c r="D1746" i="6"/>
  <c r="D1745" i="6"/>
  <c r="D1744" i="6"/>
  <c r="D1743" i="6"/>
  <c r="D1742" i="6"/>
  <c r="D1741" i="6"/>
  <c r="D1740" i="6"/>
  <c r="D1739" i="6"/>
  <c r="D1738" i="6"/>
  <c r="D1737" i="6"/>
  <c r="D1736" i="6"/>
  <c r="D1735" i="6"/>
  <c r="D1734" i="6"/>
  <c r="D1733" i="6"/>
  <c r="D1732" i="6"/>
  <c r="D1731" i="6"/>
  <c r="D1730" i="6"/>
  <c r="D1729" i="6"/>
  <c r="D1728" i="6"/>
  <c r="D1727" i="6"/>
  <c r="D1726" i="6"/>
  <c r="D1725" i="6"/>
  <c r="D1724" i="6"/>
  <c r="D1723" i="6"/>
  <c r="D1722" i="6"/>
  <c r="D1721" i="6"/>
  <c r="D1720" i="6"/>
  <c r="D1719" i="6"/>
  <c r="D1718" i="6"/>
  <c r="D1717" i="6"/>
  <c r="D1716" i="6"/>
  <c r="D1715" i="6"/>
  <c r="D1714" i="6"/>
  <c r="D1713" i="6"/>
  <c r="D1712" i="6"/>
  <c r="D1711" i="6"/>
  <c r="D1710" i="6"/>
  <c r="D1709" i="6"/>
  <c r="D1708" i="6"/>
  <c r="D1707" i="6"/>
  <c r="D1706" i="6"/>
  <c r="D1705" i="6"/>
  <c r="D1704" i="6"/>
  <c r="D1703" i="6"/>
  <c r="D1702" i="6"/>
  <c r="D1701" i="6"/>
  <c r="D1700" i="6"/>
  <c r="D1699" i="6"/>
  <c r="D1698" i="6"/>
  <c r="D1697" i="6"/>
  <c r="D1696" i="6"/>
  <c r="D1695" i="6"/>
  <c r="D1694" i="6"/>
  <c r="D1693" i="6"/>
  <c r="D1692" i="6"/>
  <c r="D1691" i="6"/>
  <c r="D1690" i="6"/>
  <c r="D1689" i="6"/>
  <c r="D1688" i="6"/>
  <c r="D1687" i="6"/>
  <c r="D1686" i="6"/>
  <c r="D1685" i="6"/>
  <c r="D1684" i="6"/>
  <c r="D1683" i="6"/>
  <c r="D1682" i="6"/>
  <c r="D1681" i="6"/>
  <c r="D1680" i="6"/>
  <c r="D1679" i="6"/>
  <c r="D1678" i="6"/>
  <c r="D1677" i="6"/>
  <c r="D1676" i="6"/>
  <c r="D1675" i="6"/>
  <c r="D1674" i="6"/>
  <c r="D1673" i="6"/>
  <c r="D1672" i="6"/>
  <c r="D1671" i="6"/>
  <c r="D1670" i="6"/>
  <c r="D1669" i="6"/>
  <c r="D1668" i="6"/>
  <c r="D1667" i="6"/>
  <c r="D1666" i="6"/>
  <c r="D1665" i="6"/>
  <c r="D1664" i="6"/>
  <c r="D1663" i="6"/>
  <c r="D1662" i="6"/>
  <c r="D1661" i="6"/>
  <c r="D1660" i="6"/>
  <c r="D1659" i="6"/>
  <c r="D1658" i="6"/>
  <c r="D1657" i="6"/>
  <c r="D1656" i="6"/>
  <c r="D1655" i="6"/>
  <c r="D1654" i="6"/>
  <c r="D1653" i="6"/>
  <c r="D1652" i="6"/>
  <c r="D1651" i="6"/>
  <c r="D1650" i="6"/>
  <c r="D1649" i="6"/>
  <c r="D1648" i="6"/>
  <c r="D1647" i="6"/>
  <c r="D1646" i="6"/>
  <c r="D1645" i="6"/>
  <c r="D1644" i="6"/>
  <c r="D1643" i="6"/>
  <c r="D1642" i="6"/>
  <c r="D1641" i="6"/>
  <c r="D1640" i="6"/>
  <c r="D1639" i="6"/>
  <c r="D1638" i="6"/>
  <c r="D1637" i="6"/>
  <c r="D1636" i="6"/>
  <c r="D1635" i="6"/>
  <c r="D1634" i="6"/>
  <c r="D1633" i="6"/>
  <c r="D1632" i="6"/>
  <c r="D1631" i="6"/>
  <c r="D1630" i="6"/>
  <c r="D1629" i="6"/>
  <c r="D1628" i="6"/>
  <c r="D1627" i="6"/>
  <c r="D1626" i="6"/>
  <c r="D1625" i="6"/>
  <c r="D1624" i="6"/>
  <c r="D1623" i="6"/>
  <c r="D1622" i="6"/>
  <c r="D1621" i="6"/>
  <c r="D1620" i="6"/>
  <c r="D1619" i="6"/>
  <c r="D1618" i="6"/>
  <c r="D1617" i="6"/>
  <c r="D1616" i="6"/>
  <c r="D1615" i="6"/>
  <c r="D1614" i="6"/>
  <c r="D1613" i="6"/>
  <c r="D1612" i="6"/>
  <c r="D1611" i="6"/>
  <c r="D1610" i="6"/>
  <c r="D1609" i="6"/>
  <c r="D1608" i="6"/>
  <c r="D1607" i="6"/>
  <c r="D1606" i="6"/>
  <c r="D1605" i="6"/>
  <c r="D1604" i="6"/>
  <c r="D1603" i="6"/>
  <c r="D1602" i="6"/>
  <c r="D1601" i="6"/>
  <c r="D1600" i="6"/>
  <c r="D1599" i="6"/>
  <c r="D1598" i="6"/>
  <c r="D1597" i="6"/>
  <c r="D1596" i="6"/>
  <c r="D1595" i="6"/>
  <c r="D1594" i="6"/>
  <c r="D1593" i="6"/>
  <c r="D1592" i="6"/>
  <c r="D1591" i="6"/>
  <c r="D1590" i="6"/>
  <c r="D1589" i="6"/>
  <c r="D1588" i="6"/>
  <c r="D1587" i="6"/>
  <c r="D1586" i="6"/>
  <c r="D1585" i="6"/>
  <c r="D1584" i="6"/>
  <c r="D1583" i="6"/>
  <c r="D1582" i="6"/>
  <c r="D1581" i="6"/>
  <c r="D1580" i="6"/>
  <c r="D1579" i="6"/>
  <c r="D1578" i="6"/>
  <c r="D1577" i="6"/>
  <c r="D1576" i="6"/>
  <c r="D1575" i="6"/>
  <c r="D1574" i="6"/>
  <c r="D1573" i="6"/>
  <c r="D1572" i="6"/>
  <c r="D1571" i="6"/>
  <c r="D1570" i="6"/>
  <c r="D1569" i="6"/>
  <c r="D1568" i="6"/>
  <c r="D1567" i="6"/>
  <c r="D1566" i="6"/>
  <c r="D1565" i="6"/>
  <c r="D1564" i="6"/>
  <c r="D1563" i="6"/>
  <c r="D1562" i="6"/>
  <c r="D1561" i="6"/>
  <c r="D1560" i="6"/>
  <c r="D1559" i="6"/>
  <c r="D1558" i="6"/>
  <c r="D1557" i="6"/>
  <c r="D1556" i="6"/>
  <c r="D1555" i="6"/>
  <c r="D1554" i="6"/>
  <c r="D1553" i="6"/>
  <c r="D1552" i="6"/>
  <c r="D1551" i="6"/>
  <c r="D1550" i="6"/>
  <c r="D1549" i="6"/>
  <c r="D1548" i="6"/>
  <c r="D1547" i="6"/>
  <c r="D1546" i="6"/>
  <c r="D1545" i="6"/>
  <c r="D1544" i="6"/>
  <c r="D1543" i="6"/>
  <c r="D1542" i="6"/>
  <c r="D1541" i="6"/>
  <c r="D1540" i="6"/>
  <c r="D1539" i="6"/>
  <c r="D1538" i="6"/>
  <c r="D1537" i="6"/>
  <c r="D1536" i="6"/>
  <c r="D1535" i="6"/>
  <c r="D1534" i="6"/>
  <c r="D1533" i="6"/>
  <c r="D1532" i="6"/>
  <c r="D1531" i="6"/>
  <c r="D1530" i="6"/>
  <c r="D1529" i="6"/>
  <c r="D1528" i="6"/>
  <c r="D1527" i="6"/>
  <c r="D1526" i="6"/>
  <c r="D1525" i="6"/>
  <c r="D1524" i="6"/>
  <c r="D1523" i="6"/>
  <c r="D1522" i="6"/>
  <c r="D1521" i="6"/>
  <c r="D1520" i="6"/>
  <c r="D1519" i="6"/>
  <c r="D1518" i="6"/>
  <c r="D1517" i="6"/>
  <c r="D1516" i="6"/>
  <c r="D1515" i="6"/>
  <c r="D1514" i="6"/>
  <c r="D1513" i="6"/>
  <c r="D1512" i="6"/>
  <c r="D1511" i="6"/>
  <c r="D1510" i="6"/>
  <c r="D1509" i="6"/>
  <c r="D1508" i="6"/>
  <c r="D1507" i="6"/>
  <c r="D1506" i="6"/>
  <c r="D1505" i="6"/>
  <c r="D1504" i="6"/>
  <c r="D1503" i="6"/>
  <c r="D1502" i="6"/>
  <c r="D1501" i="6"/>
  <c r="D1500" i="6"/>
  <c r="D1499" i="6"/>
  <c r="D1498" i="6"/>
  <c r="D1497" i="6"/>
  <c r="D1496" i="6"/>
  <c r="D1495" i="6"/>
  <c r="D1494" i="6"/>
  <c r="D1493" i="6"/>
  <c r="D1492" i="6"/>
  <c r="D1491" i="6"/>
  <c r="D1490" i="6"/>
  <c r="D1489" i="6"/>
  <c r="D1488" i="6"/>
  <c r="D1487" i="6"/>
  <c r="D1486" i="6"/>
  <c r="D1485" i="6"/>
  <c r="D1484" i="6"/>
  <c r="D1483" i="6"/>
  <c r="D1482" i="6"/>
  <c r="D1481" i="6"/>
  <c r="D1480" i="6"/>
  <c r="D1479" i="6"/>
  <c r="D1478" i="6"/>
  <c r="D1477" i="6"/>
  <c r="D1476" i="6"/>
  <c r="D1475" i="6"/>
  <c r="D1474" i="6"/>
  <c r="D1473" i="6"/>
  <c r="D1472" i="6"/>
  <c r="D1471" i="6"/>
  <c r="D1470" i="6"/>
  <c r="D1469" i="6"/>
  <c r="D1468" i="6"/>
  <c r="D1467" i="6"/>
  <c r="D1466" i="6"/>
  <c r="D1465" i="6"/>
  <c r="D1464" i="6"/>
  <c r="D1463" i="6"/>
  <c r="D1462" i="6"/>
  <c r="D1461" i="6"/>
  <c r="D1460" i="6"/>
  <c r="D1459" i="6"/>
  <c r="D1458" i="6"/>
  <c r="D1457" i="6"/>
  <c r="D1456" i="6"/>
  <c r="D1455" i="6"/>
  <c r="D1454" i="6"/>
  <c r="D1453" i="6"/>
  <c r="D1452" i="6"/>
  <c r="D1451" i="6"/>
  <c r="D1450" i="6"/>
  <c r="D1449" i="6"/>
  <c r="D1448" i="6"/>
  <c r="D1447" i="6"/>
  <c r="D1446" i="6"/>
  <c r="D1445" i="6"/>
  <c r="D1444" i="6"/>
  <c r="D1443" i="6"/>
  <c r="D1442" i="6"/>
  <c r="D1441" i="6"/>
  <c r="D1440" i="6"/>
  <c r="D1439" i="6"/>
  <c r="D1438" i="6"/>
  <c r="D1437" i="6"/>
  <c r="D1436" i="6"/>
  <c r="D1435" i="6"/>
  <c r="D1434" i="6"/>
  <c r="D1433" i="6"/>
  <c r="D1432" i="6"/>
  <c r="D1431" i="6"/>
  <c r="D1430" i="6"/>
  <c r="D1429" i="6"/>
  <c r="D1428" i="6"/>
  <c r="D1427" i="6"/>
  <c r="D1426" i="6"/>
  <c r="D1425" i="6"/>
  <c r="D1424" i="6"/>
  <c r="D1423" i="6"/>
  <c r="D1422" i="6"/>
  <c r="D1421" i="6"/>
  <c r="D1420" i="6"/>
  <c r="D1419" i="6"/>
  <c r="D1418" i="6"/>
  <c r="D1417" i="6"/>
  <c r="D1416" i="6"/>
  <c r="D1415" i="6"/>
  <c r="D1414" i="6"/>
  <c r="D1413" i="6"/>
  <c r="D1412" i="6"/>
  <c r="D1411" i="6"/>
  <c r="D1410" i="6"/>
  <c r="D1409" i="6"/>
  <c r="D1408" i="6"/>
  <c r="D1407" i="6"/>
  <c r="D1406" i="6"/>
  <c r="D1405" i="6"/>
  <c r="D1404" i="6"/>
  <c r="D1403" i="6"/>
  <c r="D1402" i="6"/>
  <c r="D1401" i="6"/>
  <c r="D1400" i="6"/>
  <c r="D1399" i="6"/>
  <c r="D1398" i="6"/>
  <c r="D1397" i="6"/>
  <c r="D1396" i="6"/>
  <c r="D1395" i="6"/>
  <c r="D1394" i="6"/>
  <c r="D1393" i="6"/>
  <c r="D1392" i="6"/>
  <c r="D1391" i="6"/>
  <c r="D1390" i="6"/>
  <c r="D1389" i="6"/>
  <c r="D1388" i="6"/>
  <c r="D1387" i="6"/>
  <c r="D1386" i="6"/>
  <c r="D1385" i="6"/>
  <c r="D1384" i="6"/>
  <c r="D1383" i="6"/>
  <c r="D1382" i="6"/>
  <c r="D1381" i="6"/>
  <c r="D1380" i="6"/>
  <c r="D1379" i="6"/>
  <c r="D1378" i="6"/>
  <c r="D1377" i="6"/>
  <c r="D1376" i="6"/>
  <c r="D1375" i="6"/>
  <c r="D1374" i="6"/>
  <c r="D1373" i="6"/>
  <c r="D1372" i="6"/>
  <c r="D1371" i="6"/>
  <c r="D1370" i="6"/>
  <c r="D1369" i="6"/>
  <c r="D1368" i="6"/>
  <c r="D1367" i="6"/>
  <c r="D1366" i="6"/>
  <c r="D1365" i="6"/>
  <c r="D1364" i="6"/>
  <c r="D1363" i="6"/>
  <c r="D1362" i="6"/>
  <c r="D1361" i="6"/>
  <c r="D1360" i="6"/>
  <c r="D1359" i="6"/>
  <c r="D1358" i="6"/>
  <c r="D1357" i="6"/>
  <c r="D1356" i="6"/>
  <c r="D1355" i="6"/>
  <c r="D1354" i="6"/>
  <c r="D1353" i="6"/>
  <c r="D1352" i="6"/>
  <c r="D1351" i="6"/>
  <c r="D1350" i="6"/>
  <c r="D1349" i="6"/>
  <c r="D1348" i="6"/>
  <c r="D1347" i="6"/>
  <c r="D1346" i="6"/>
  <c r="D1345" i="6"/>
  <c r="D1344" i="6"/>
  <c r="D1343" i="6"/>
  <c r="D1342" i="6"/>
  <c r="D1341" i="6"/>
  <c r="D1340" i="6"/>
  <c r="D1339" i="6"/>
  <c r="D1338" i="6"/>
  <c r="D1337" i="6"/>
  <c r="D1336" i="6"/>
  <c r="D1335" i="6"/>
  <c r="D1334" i="6"/>
  <c r="D1333" i="6"/>
  <c r="D1332" i="6"/>
  <c r="D1331" i="6"/>
  <c r="D1330" i="6"/>
  <c r="D1329" i="6"/>
  <c r="D1328" i="6"/>
  <c r="D1327" i="6"/>
  <c r="D1326" i="6"/>
  <c r="D1325" i="6"/>
  <c r="D1324" i="6"/>
  <c r="D1323" i="6"/>
  <c r="D1322" i="6"/>
  <c r="D1321" i="6"/>
  <c r="D1320" i="6"/>
  <c r="D1319" i="6"/>
  <c r="D1318" i="6"/>
  <c r="D1317" i="6"/>
  <c r="D1316" i="6"/>
  <c r="D1315" i="6"/>
  <c r="D1314" i="6"/>
  <c r="D1313" i="6"/>
  <c r="D1312" i="6"/>
  <c r="D1311" i="6"/>
  <c r="D1310" i="6"/>
  <c r="D1309" i="6"/>
  <c r="D1308" i="6"/>
  <c r="D1307" i="6"/>
  <c r="D1306" i="6"/>
  <c r="D1305" i="6"/>
  <c r="D1304" i="6"/>
  <c r="D1303" i="6"/>
  <c r="D1302" i="6"/>
  <c r="D1301" i="6"/>
  <c r="D1300" i="6"/>
  <c r="D1299" i="6"/>
  <c r="D1298" i="6"/>
  <c r="D1297" i="6"/>
  <c r="D1296" i="6"/>
  <c r="D1295" i="6"/>
  <c r="D1294" i="6"/>
  <c r="D1293" i="6"/>
  <c r="D1292" i="6"/>
  <c r="D1291" i="6"/>
  <c r="D1290" i="6"/>
  <c r="D1289" i="6"/>
  <c r="D1288" i="6"/>
  <c r="D1287" i="6"/>
  <c r="D1286" i="6"/>
  <c r="D1285" i="6"/>
  <c r="D1284" i="6"/>
  <c r="D1283" i="6"/>
  <c r="D1282" i="6"/>
  <c r="D1281" i="6"/>
  <c r="D1280" i="6"/>
  <c r="D1279" i="6"/>
  <c r="D1278" i="6"/>
  <c r="D1277" i="6"/>
  <c r="D1276" i="6"/>
  <c r="D1275" i="6"/>
  <c r="D1274" i="6"/>
  <c r="D1273" i="6"/>
  <c r="D1272" i="6"/>
  <c r="D1271" i="6"/>
  <c r="D1270" i="6"/>
  <c r="D1269" i="6"/>
  <c r="D1268" i="6"/>
  <c r="D1267" i="6"/>
  <c r="D1266" i="6"/>
  <c r="D1265" i="6"/>
  <c r="D1264" i="6"/>
  <c r="D1263" i="6"/>
  <c r="D1262" i="6"/>
  <c r="D1261" i="6"/>
  <c r="D1260" i="6"/>
  <c r="D1259" i="6"/>
  <c r="D1258" i="6"/>
  <c r="D1257" i="6"/>
  <c r="D1256" i="6"/>
  <c r="D1255" i="6"/>
  <c r="D1254" i="6"/>
  <c r="D1253" i="6"/>
  <c r="D1252" i="6"/>
  <c r="D1251" i="6"/>
  <c r="D1250" i="6"/>
  <c r="D1249" i="6"/>
  <c r="D1248" i="6"/>
  <c r="D1247" i="6"/>
  <c r="D1246" i="6"/>
  <c r="D1245" i="6"/>
  <c r="D1244" i="6"/>
  <c r="D1243" i="6"/>
  <c r="D1242" i="6"/>
  <c r="D1241" i="6"/>
  <c r="D1240" i="6"/>
  <c r="D1239" i="6"/>
  <c r="D1238" i="6"/>
  <c r="D1237" i="6"/>
  <c r="D1236" i="6"/>
  <c r="D1235" i="6"/>
  <c r="D1234" i="6"/>
  <c r="D1233" i="6"/>
  <c r="D1232" i="6"/>
  <c r="D1231" i="6"/>
  <c r="D1230" i="6"/>
  <c r="D1229" i="6"/>
  <c r="D1228" i="6"/>
  <c r="D1227" i="6"/>
  <c r="D1226" i="6"/>
  <c r="D1225" i="6"/>
  <c r="D1224" i="6"/>
  <c r="D1223" i="6"/>
  <c r="D1222" i="6"/>
  <c r="D1221" i="6"/>
  <c r="D1220" i="6"/>
  <c r="D1219" i="6"/>
  <c r="D1218" i="6"/>
  <c r="D1217" i="6"/>
  <c r="D1216" i="6"/>
  <c r="D1215" i="6"/>
  <c r="D1214" i="6"/>
  <c r="D1213" i="6"/>
  <c r="D1212" i="6"/>
  <c r="D1211" i="6"/>
  <c r="D1210" i="6"/>
  <c r="D1209" i="6"/>
  <c r="D1208" i="6"/>
  <c r="D1207" i="6"/>
  <c r="D1206" i="6"/>
  <c r="D1205" i="6"/>
  <c r="D1204" i="6"/>
  <c r="D1203" i="6"/>
  <c r="D1202" i="6"/>
  <c r="D1201" i="6"/>
  <c r="D1200" i="6"/>
  <c r="D1199" i="6"/>
  <c r="D1198" i="6"/>
  <c r="D1197" i="6"/>
  <c r="D1196" i="6"/>
  <c r="D1195" i="6"/>
  <c r="D1194" i="6"/>
  <c r="D1193" i="6"/>
  <c r="D1192" i="6"/>
  <c r="D1191" i="6"/>
  <c r="D1190" i="6"/>
  <c r="D1189" i="6"/>
  <c r="D1188" i="6"/>
  <c r="D1187" i="6"/>
  <c r="D1186" i="6"/>
  <c r="D1185" i="6"/>
  <c r="D1184" i="6"/>
  <c r="D1183" i="6"/>
  <c r="D1182" i="6"/>
  <c r="D1181" i="6"/>
  <c r="D1180" i="6"/>
  <c r="D1179" i="6"/>
  <c r="D1178" i="6"/>
  <c r="D1177" i="6"/>
  <c r="D1176" i="6"/>
  <c r="D1175" i="6"/>
  <c r="D1174" i="6"/>
  <c r="D1173" i="6"/>
  <c r="D1172" i="6"/>
  <c r="D1171" i="6"/>
  <c r="D1170" i="6"/>
  <c r="D1169" i="6"/>
  <c r="D1168" i="6"/>
  <c r="D1167" i="6"/>
  <c r="D1166" i="6"/>
  <c r="D1165" i="6"/>
  <c r="D1164" i="6"/>
  <c r="D1163" i="6"/>
  <c r="D1162" i="6"/>
  <c r="D1161" i="6"/>
  <c r="D1160" i="6"/>
  <c r="D1159" i="6"/>
  <c r="D1158" i="6"/>
  <c r="D1157" i="6"/>
  <c r="D1156" i="6"/>
  <c r="D1155" i="6"/>
  <c r="D1154" i="6"/>
  <c r="D1153" i="6"/>
  <c r="D1152" i="6"/>
  <c r="D1151" i="6"/>
  <c r="D1150" i="6"/>
  <c r="D1149" i="6"/>
  <c r="D1148" i="6"/>
  <c r="D1147" i="6"/>
  <c r="D1146" i="6"/>
  <c r="D1145" i="6"/>
  <c r="D1144" i="6"/>
  <c r="D1143" i="6"/>
  <c r="D1142" i="6"/>
  <c r="D1141" i="6"/>
  <c r="D1140" i="6"/>
  <c r="D1139" i="6"/>
  <c r="D1138" i="6"/>
  <c r="D1137" i="6"/>
  <c r="D1136" i="6"/>
  <c r="D1135" i="6"/>
  <c r="D1134" i="6"/>
  <c r="D1133" i="6"/>
  <c r="D1132" i="6"/>
  <c r="D1131" i="6"/>
  <c r="D1130" i="6"/>
  <c r="D1129" i="6"/>
  <c r="D1128" i="6"/>
  <c r="D1127" i="6"/>
  <c r="D1126" i="6"/>
  <c r="D1125" i="6"/>
  <c r="D1124" i="6"/>
  <c r="D1123" i="6"/>
  <c r="D1122" i="6"/>
  <c r="D1121" i="6"/>
  <c r="D1120" i="6"/>
  <c r="D1119" i="6"/>
  <c r="D1118" i="6"/>
  <c r="D1117" i="6"/>
  <c r="D1116" i="6"/>
  <c r="D1115" i="6"/>
  <c r="D1114" i="6"/>
  <c r="D1113" i="6"/>
  <c r="D1112" i="6"/>
  <c r="D1111" i="6"/>
  <c r="D1110" i="6"/>
  <c r="D1109" i="6"/>
  <c r="D1108" i="6"/>
  <c r="D1107" i="6"/>
  <c r="D1106" i="6"/>
  <c r="D1105" i="6"/>
  <c r="D1104" i="6"/>
  <c r="D1103" i="6"/>
  <c r="D1102" i="6"/>
  <c r="D1101" i="6"/>
  <c r="D1100" i="6"/>
  <c r="D1099" i="6"/>
  <c r="D1098" i="6"/>
  <c r="D1097" i="6"/>
  <c r="D1096" i="6"/>
  <c r="D1095" i="6"/>
  <c r="D1094" i="6"/>
  <c r="D1093" i="6"/>
  <c r="D1092" i="6"/>
  <c r="D1091" i="6"/>
  <c r="D1090" i="6"/>
  <c r="D1089" i="6"/>
  <c r="D1088" i="6"/>
  <c r="D1087" i="6"/>
  <c r="D1086" i="6"/>
  <c r="D1085" i="6"/>
  <c r="D1084" i="6"/>
  <c r="D1083" i="6"/>
  <c r="D1082" i="6"/>
  <c r="D1081" i="6"/>
  <c r="D1080" i="6"/>
  <c r="D1079" i="6"/>
  <c r="D1078" i="6"/>
  <c r="D1077" i="6"/>
  <c r="D1076" i="6"/>
  <c r="D1075" i="6"/>
  <c r="D1074" i="6"/>
  <c r="D1073" i="6"/>
  <c r="D1072" i="6"/>
  <c r="D1071" i="6"/>
  <c r="D1070" i="6"/>
  <c r="D1069" i="6"/>
  <c r="D1068" i="6"/>
  <c r="D1067" i="6"/>
  <c r="D1066" i="6"/>
  <c r="D1065" i="6"/>
  <c r="D1064" i="6"/>
  <c r="D1063" i="6"/>
  <c r="D1062" i="6"/>
  <c r="D1061" i="6"/>
  <c r="D1060" i="6"/>
  <c r="D1059" i="6"/>
  <c r="D1058" i="6"/>
  <c r="D1057" i="6"/>
  <c r="D1056" i="6"/>
  <c r="D1055" i="6"/>
  <c r="D1054" i="6"/>
  <c r="D1053" i="6"/>
  <c r="D1052" i="6"/>
  <c r="D1051" i="6"/>
  <c r="D1050" i="6"/>
  <c r="D1049" i="6"/>
  <c r="D1048" i="6"/>
  <c r="D1047" i="6"/>
  <c r="D1046" i="6"/>
  <c r="D1045" i="6"/>
  <c r="D1044" i="6"/>
  <c r="D1043" i="6"/>
  <c r="D1042" i="6"/>
  <c r="D1041" i="6"/>
  <c r="D1040" i="6"/>
  <c r="D1039" i="6"/>
  <c r="D1038" i="6"/>
  <c r="D1037" i="6"/>
  <c r="D1036" i="6"/>
  <c r="D1035" i="6"/>
  <c r="D1034" i="6"/>
  <c r="D1033" i="6"/>
  <c r="D1032" i="6"/>
  <c r="D1031" i="6"/>
  <c r="D1030" i="6"/>
  <c r="D1029" i="6"/>
  <c r="D1028" i="6"/>
  <c r="D1027" i="6"/>
  <c r="D1026" i="6"/>
  <c r="D1025" i="6"/>
  <c r="D1024" i="6"/>
  <c r="D1023" i="6"/>
  <c r="D1022" i="6"/>
  <c r="D1021" i="6"/>
  <c r="D1020" i="6"/>
  <c r="D1019" i="6"/>
  <c r="D1018" i="6"/>
  <c r="D1017" i="6"/>
  <c r="D1016" i="6"/>
  <c r="D1015" i="6"/>
  <c r="D1014" i="6"/>
  <c r="D1013" i="6"/>
  <c r="D1012" i="6"/>
  <c r="D1011" i="6"/>
  <c r="D1010" i="6"/>
  <c r="D1009" i="6"/>
  <c r="D1008" i="6"/>
  <c r="D1007" i="6"/>
  <c r="D1006" i="6"/>
  <c r="D1005" i="6"/>
  <c r="D1004" i="6"/>
  <c r="D1003" i="6"/>
  <c r="D1002" i="6"/>
  <c r="D1001" i="6"/>
  <c r="D1000" i="6"/>
  <c r="D999" i="6"/>
  <c r="D998" i="6"/>
  <c r="D997" i="6"/>
  <c r="D996" i="6"/>
  <c r="D995" i="6"/>
  <c r="D994" i="6"/>
  <c r="D993" i="6"/>
  <c r="D992" i="6"/>
  <c r="D991" i="6"/>
  <c r="D990" i="6"/>
  <c r="D989" i="6"/>
  <c r="D988" i="6"/>
  <c r="D987" i="6"/>
  <c r="D986" i="6"/>
  <c r="D985" i="6"/>
  <c r="D984" i="6"/>
  <c r="D983" i="6"/>
  <c r="D982" i="6"/>
  <c r="D981" i="6"/>
  <c r="D980" i="6"/>
  <c r="D979" i="6"/>
  <c r="D978" i="6"/>
  <c r="D977" i="6"/>
  <c r="D976" i="6"/>
  <c r="D975" i="6"/>
  <c r="D974" i="6"/>
  <c r="D973" i="6"/>
  <c r="D972" i="6"/>
  <c r="D971" i="6"/>
  <c r="D970" i="6"/>
  <c r="D969" i="6"/>
  <c r="D968" i="6"/>
  <c r="D967" i="6"/>
  <c r="D966" i="6"/>
  <c r="D965" i="6"/>
  <c r="D964" i="6"/>
  <c r="D963" i="6"/>
  <c r="D962" i="6"/>
  <c r="D961" i="6"/>
  <c r="D960" i="6"/>
  <c r="D959" i="6"/>
  <c r="D958" i="6"/>
  <c r="D957" i="6"/>
  <c r="D956" i="6"/>
  <c r="D955" i="6"/>
  <c r="D954" i="6"/>
  <c r="D953" i="6"/>
  <c r="D952" i="6"/>
  <c r="D951" i="6"/>
  <c r="D950" i="6"/>
  <c r="D949" i="6"/>
  <c r="D948" i="6"/>
  <c r="D947" i="6"/>
  <c r="D946" i="6"/>
  <c r="D945" i="6"/>
  <c r="D944" i="6"/>
  <c r="D943" i="6"/>
  <c r="D942" i="6"/>
  <c r="D941" i="6"/>
  <c r="D940" i="6"/>
  <c r="D939" i="6"/>
  <c r="D938" i="6"/>
  <c r="D937" i="6"/>
  <c r="D936" i="6"/>
  <c r="D935" i="6"/>
  <c r="D934" i="6"/>
  <c r="D933" i="6"/>
  <c r="D932" i="6"/>
  <c r="D931" i="6"/>
  <c r="D930" i="6"/>
  <c r="D929" i="6"/>
  <c r="D928" i="6"/>
  <c r="D927" i="6"/>
  <c r="D926" i="6"/>
  <c r="D925" i="6"/>
  <c r="D924" i="6"/>
  <c r="D923" i="6"/>
  <c r="D922" i="6"/>
  <c r="D921" i="6"/>
  <c r="D920" i="6"/>
  <c r="D919" i="6"/>
  <c r="D918" i="6"/>
  <c r="D917" i="6"/>
  <c r="D916" i="6"/>
  <c r="D915" i="6"/>
  <c r="D914" i="6"/>
  <c r="D913" i="6"/>
  <c r="D912" i="6"/>
  <c r="D911" i="6"/>
  <c r="D910" i="6"/>
  <c r="D909" i="6"/>
  <c r="D908" i="6"/>
  <c r="D907" i="6"/>
  <c r="D906" i="6"/>
  <c r="D905" i="6"/>
  <c r="D904" i="6"/>
  <c r="D903" i="6"/>
  <c r="D902" i="6"/>
  <c r="D901" i="6"/>
  <c r="D900" i="6"/>
  <c r="D899" i="6"/>
  <c r="D898" i="6"/>
  <c r="D897" i="6"/>
  <c r="D896" i="6"/>
  <c r="D895" i="6"/>
  <c r="D894" i="6"/>
  <c r="D893" i="6"/>
  <c r="D892" i="6"/>
  <c r="D891" i="6"/>
  <c r="D890" i="6"/>
  <c r="D889" i="6"/>
  <c r="D888" i="6"/>
  <c r="D887" i="6"/>
  <c r="D886" i="6"/>
  <c r="D885" i="6"/>
  <c r="D884" i="6"/>
  <c r="D883" i="6"/>
  <c r="D882" i="6"/>
  <c r="D881" i="6"/>
  <c r="D880" i="6"/>
  <c r="D879" i="6"/>
  <c r="D878" i="6"/>
  <c r="D877" i="6"/>
  <c r="D876" i="6"/>
  <c r="D875" i="6"/>
  <c r="D874" i="6"/>
  <c r="D873" i="6"/>
  <c r="D872" i="6"/>
  <c r="D871" i="6"/>
  <c r="D870" i="6"/>
  <c r="D869" i="6"/>
  <c r="D868" i="6"/>
  <c r="D867" i="6"/>
  <c r="D866" i="6"/>
  <c r="D865" i="6"/>
  <c r="D864" i="6"/>
  <c r="D863" i="6"/>
  <c r="D862" i="6"/>
  <c r="D861" i="6"/>
  <c r="D860" i="6"/>
  <c r="D859" i="6"/>
  <c r="D858" i="6"/>
  <c r="D857" i="6"/>
  <c r="D856" i="6"/>
  <c r="D855" i="6"/>
  <c r="D854" i="6"/>
  <c r="D853" i="6"/>
  <c r="D852" i="6"/>
  <c r="D851" i="6"/>
  <c r="D850" i="6"/>
  <c r="D849" i="6"/>
  <c r="D848" i="6"/>
  <c r="D847" i="6"/>
  <c r="D846" i="6"/>
  <c r="D845" i="6"/>
  <c r="D844" i="6"/>
  <c r="D843" i="6"/>
  <c r="D842" i="6"/>
  <c r="D841" i="6"/>
  <c r="D840" i="6"/>
  <c r="D839" i="6"/>
  <c r="D838" i="6"/>
  <c r="D837" i="6"/>
  <c r="D836" i="6"/>
  <c r="D835" i="6"/>
  <c r="D834" i="6"/>
  <c r="D833" i="6"/>
  <c r="D832" i="6"/>
  <c r="D831" i="6"/>
  <c r="D830" i="6"/>
  <c r="D829" i="6"/>
  <c r="D828" i="6"/>
  <c r="D827" i="6"/>
  <c r="D826" i="6"/>
  <c r="D825" i="6"/>
  <c r="D824" i="6"/>
  <c r="D823" i="6"/>
  <c r="D822" i="6"/>
  <c r="D821" i="6"/>
  <c r="D820" i="6"/>
  <c r="D819" i="6"/>
  <c r="D818" i="6"/>
  <c r="D817" i="6"/>
  <c r="D816" i="6"/>
  <c r="D815" i="6"/>
  <c r="D814" i="6"/>
  <c r="D813" i="6"/>
  <c r="D812" i="6"/>
  <c r="D811" i="6"/>
  <c r="D810" i="6"/>
  <c r="D809" i="6"/>
  <c r="D808" i="6"/>
  <c r="D807" i="6"/>
  <c r="D806" i="6"/>
  <c r="D805" i="6"/>
  <c r="D804" i="6"/>
  <c r="D803" i="6"/>
  <c r="D802" i="6"/>
  <c r="D801" i="6"/>
  <c r="D800" i="6"/>
  <c r="D799" i="6"/>
  <c r="D798" i="6"/>
  <c r="D797" i="6"/>
  <c r="D796" i="6"/>
  <c r="D795" i="6"/>
  <c r="D794" i="6"/>
  <c r="D793" i="6"/>
  <c r="D792" i="6"/>
  <c r="D791" i="6"/>
  <c r="D790" i="6"/>
  <c r="D789" i="6"/>
  <c r="D788" i="6"/>
  <c r="D787" i="6"/>
  <c r="D786" i="6"/>
  <c r="D785" i="6"/>
  <c r="D784" i="6"/>
  <c r="D783" i="6"/>
  <c r="D782" i="6"/>
  <c r="D781" i="6"/>
  <c r="D780" i="6"/>
  <c r="D779" i="6"/>
  <c r="D778" i="6"/>
  <c r="D777" i="6"/>
  <c r="D776" i="6"/>
  <c r="D775" i="6"/>
  <c r="D774" i="6"/>
  <c r="D773" i="6"/>
  <c r="D772" i="6"/>
  <c r="D771" i="6"/>
  <c r="D770" i="6"/>
  <c r="D769" i="6"/>
  <c r="D768" i="6"/>
  <c r="D767" i="6"/>
  <c r="D766" i="6"/>
  <c r="D765" i="6"/>
  <c r="D764" i="6"/>
  <c r="D763" i="6"/>
  <c r="D762" i="6"/>
  <c r="D761" i="6"/>
  <c r="D760" i="6"/>
  <c r="D759" i="6"/>
  <c r="D758" i="6"/>
  <c r="D757" i="6"/>
  <c r="D756" i="6"/>
  <c r="D755" i="6"/>
  <c r="D754" i="6"/>
  <c r="D753" i="6"/>
  <c r="D752" i="6"/>
  <c r="D751" i="6"/>
  <c r="D750" i="6"/>
  <c r="D749" i="6"/>
  <c r="D748" i="6"/>
  <c r="D747" i="6"/>
  <c r="D746" i="6"/>
  <c r="D745" i="6"/>
  <c r="D744" i="6"/>
  <c r="D743" i="6"/>
  <c r="D742" i="6"/>
  <c r="D741" i="6"/>
  <c r="D740" i="6"/>
  <c r="D739" i="6"/>
  <c r="D738" i="6"/>
  <c r="D737" i="6"/>
  <c r="D736" i="6"/>
  <c r="D735" i="6"/>
  <c r="D734" i="6"/>
  <c r="D733" i="6"/>
  <c r="D732" i="6"/>
  <c r="D731" i="6"/>
  <c r="D730" i="6"/>
  <c r="D729" i="6"/>
  <c r="D728" i="6"/>
  <c r="D727" i="6"/>
  <c r="D726" i="6"/>
  <c r="D725" i="6"/>
  <c r="D724" i="6"/>
  <c r="D723" i="6"/>
  <c r="D722" i="6"/>
  <c r="D721" i="6"/>
  <c r="D720" i="6"/>
  <c r="D719" i="6"/>
  <c r="D718" i="6"/>
  <c r="D717" i="6"/>
  <c r="D716" i="6"/>
  <c r="D715" i="6"/>
  <c r="D714" i="6"/>
  <c r="D713" i="6"/>
  <c r="D712" i="6"/>
  <c r="D711" i="6"/>
  <c r="D710" i="6"/>
  <c r="D709" i="6"/>
  <c r="D708" i="6"/>
  <c r="D707" i="6"/>
  <c r="D706" i="6"/>
  <c r="D705" i="6"/>
  <c r="D704" i="6"/>
  <c r="D703" i="6"/>
  <c r="D702" i="6"/>
  <c r="D701" i="6"/>
  <c r="D700" i="6"/>
  <c r="D699" i="6"/>
  <c r="D698" i="6"/>
  <c r="D697" i="6"/>
  <c r="D696" i="6"/>
  <c r="D695" i="6"/>
  <c r="D694" i="6"/>
  <c r="D693" i="6"/>
  <c r="D692" i="6"/>
  <c r="D691" i="6"/>
  <c r="D690" i="6"/>
  <c r="D689" i="6"/>
  <c r="D688" i="6"/>
  <c r="D687" i="6"/>
  <c r="D686" i="6"/>
  <c r="D685" i="6"/>
  <c r="D684" i="6"/>
  <c r="D683" i="6"/>
  <c r="D682" i="6"/>
  <c r="D681" i="6"/>
  <c r="D680" i="6"/>
  <c r="D679" i="6"/>
  <c r="D678" i="6"/>
  <c r="D677" i="6"/>
  <c r="D676" i="6"/>
  <c r="D675" i="6"/>
  <c r="D674" i="6"/>
  <c r="D673" i="6"/>
  <c r="D672" i="6"/>
  <c r="D671" i="6"/>
  <c r="D670" i="6"/>
  <c r="D669" i="6"/>
  <c r="D668" i="6"/>
  <c r="D667" i="6"/>
  <c r="D666" i="6"/>
  <c r="D665" i="6"/>
  <c r="D664" i="6"/>
  <c r="D663" i="6"/>
  <c r="D662" i="6"/>
  <c r="D661" i="6"/>
  <c r="D660" i="6"/>
  <c r="D659" i="6"/>
  <c r="D658" i="6"/>
  <c r="D657" i="6"/>
  <c r="D656" i="6"/>
  <c r="D655" i="6"/>
  <c r="D654" i="6"/>
  <c r="D653" i="6"/>
  <c r="D652" i="6"/>
  <c r="D651" i="6"/>
  <c r="D650" i="6"/>
  <c r="D649" i="6"/>
  <c r="D648" i="6"/>
  <c r="D647" i="6"/>
  <c r="D646" i="6"/>
  <c r="D645" i="6"/>
  <c r="D644" i="6"/>
  <c r="D643" i="6"/>
  <c r="D642" i="6"/>
  <c r="D641" i="6"/>
  <c r="D640" i="6"/>
  <c r="D639" i="6"/>
  <c r="D638" i="6"/>
  <c r="D637" i="6"/>
  <c r="D636" i="6"/>
  <c r="D635" i="6"/>
  <c r="D634" i="6"/>
  <c r="D633" i="6"/>
  <c r="D632" i="6"/>
  <c r="D631" i="6"/>
  <c r="D630" i="6"/>
  <c r="D629" i="6"/>
  <c r="D628" i="6"/>
  <c r="D627" i="6"/>
  <c r="D626" i="6"/>
  <c r="D625" i="6"/>
  <c r="D624" i="6"/>
  <c r="D623" i="6"/>
  <c r="D622" i="6"/>
  <c r="D621" i="6"/>
  <c r="D620" i="6"/>
  <c r="D619" i="6"/>
  <c r="D618" i="6"/>
  <c r="D617" i="6"/>
  <c r="D616" i="6"/>
  <c r="D615" i="6"/>
  <c r="D614" i="6"/>
  <c r="D613" i="6"/>
  <c r="D612" i="6"/>
  <c r="D611" i="6"/>
  <c r="D610" i="6"/>
  <c r="D609" i="6"/>
  <c r="D608" i="6"/>
  <c r="D607" i="6"/>
  <c r="D606" i="6"/>
  <c r="D605" i="6"/>
  <c r="D604" i="6"/>
  <c r="D603" i="6"/>
  <c r="D602" i="6"/>
  <c r="D601" i="6"/>
  <c r="D600" i="6"/>
  <c r="D599" i="6"/>
  <c r="D598" i="6"/>
  <c r="D597" i="6"/>
  <c r="D596" i="6"/>
  <c r="D595" i="6"/>
  <c r="D594" i="6"/>
  <c r="D593" i="6"/>
  <c r="D592" i="6"/>
  <c r="D591" i="6"/>
  <c r="D590" i="6"/>
  <c r="D589" i="6"/>
  <c r="D588" i="6"/>
  <c r="D587" i="6"/>
  <c r="D586" i="6"/>
  <c r="D585" i="6"/>
  <c r="D584" i="6"/>
  <c r="D583" i="6"/>
  <c r="D582" i="6"/>
  <c r="D581" i="6"/>
  <c r="D580" i="6"/>
  <c r="D579" i="6"/>
  <c r="D578" i="6"/>
  <c r="D577" i="6"/>
  <c r="D576" i="6"/>
  <c r="D575" i="6"/>
  <c r="D574" i="6"/>
  <c r="D573" i="6"/>
  <c r="D572" i="6"/>
  <c r="D571" i="6"/>
  <c r="D570" i="6"/>
  <c r="D569" i="6"/>
  <c r="D568" i="6"/>
  <c r="D567" i="6"/>
  <c r="D566" i="6"/>
  <c r="D565" i="6"/>
  <c r="D564" i="6"/>
  <c r="D563" i="6"/>
  <c r="D562" i="6"/>
  <c r="D561" i="6"/>
  <c r="D560" i="6"/>
  <c r="D559" i="6"/>
  <c r="D558" i="6"/>
  <c r="D557" i="6"/>
  <c r="D556" i="6"/>
  <c r="D555" i="6"/>
  <c r="D554" i="6"/>
  <c r="D553" i="6"/>
  <c r="D552" i="6"/>
  <c r="D551" i="6"/>
  <c r="D550" i="6"/>
  <c r="D549" i="6"/>
  <c r="D548" i="6"/>
  <c r="D547" i="6"/>
  <c r="D546" i="6"/>
  <c r="D545" i="6"/>
  <c r="D544" i="6"/>
  <c r="D543" i="6"/>
  <c r="D542" i="6"/>
  <c r="D541" i="6"/>
  <c r="D540" i="6"/>
  <c r="D539" i="6"/>
  <c r="D538" i="6"/>
  <c r="D537" i="6"/>
  <c r="D536" i="6"/>
  <c r="D535" i="6"/>
  <c r="D534" i="6"/>
  <c r="D533" i="6"/>
  <c r="D532" i="6"/>
  <c r="D531" i="6"/>
  <c r="D530" i="6"/>
  <c r="D529" i="6"/>
  <c r="D528" i="6"/>
  <c r="D527" i="6"/>
  <c r="D526" i="6"/>
  <c r="D525" i="6"/>
  <c r="D524" i="6"/>
  <c r="D523" i="6"/>
  <c r="D522" i="6"/>
  <c r="D521" i="6"/>
  <c r="D520" i="6"/>
  <c r="D519" i="6"/>
  <c r="D518" i="6"/>
  <c r="D517" i="6"/>
  <c r="D516" i="6"/>
  <c r="D515" i="6"/>
  <c r="D514" i="6"/>
  <c r="D513" i="6"/>
  <c r="D512" i="6"/>
  <c r="D511" i="6"/>
  <c r="D510" i="6"/>
  <c r="D509" i="6"/>
  <c r="D508" i="6"/>
  <c r="D507" i="6"/>
  <c r="D506" i="6"/>
  <c r="D505" i="6"/>
  <c r="D504" i="6"/>
  <c r="D503" i="6"/>
  <c r="D502" i="6"/>
  <c r="D501" i="6"/>
  <c r="D500" i="6"/>
  <c r="D499" i="6"/>
  <c r="D498" i="6"/>
  <c r="D497" i="6"/>
  <c r="D496" i="6"/>
  <c r="D495" i="6"/>
  <c r="D494" i="6"/>
  <c r="D493" i="6"/>
  <c r="D492" i="6"/>
  <c r="D491" i="6"/>
  <c r="D490" i="6"/>
  <c r="D489" i="6"/>
  <c r="D488" i="6"/>
  <c r="D487" i="6"/>
  <c r="D486" i="6"/>
  <c r="D485" i="6"/>
  <c r="D484" i="6"/>
  <c r="D483" i="6"/>
  <c r="D482" i="6"/>
  <c r="D481" i="6"/>
  <c r="D480" i="6"/>
  <c r="D479" i="6"/>
  <c r="D478" i="6"/>
  <c r="D477" i="6"/>
  <c r="D476" i="6"/>
  <c r="D475" i="6"/>
  <c r="D474" i="6"/>
  <c r="D473" i="6"/>
  <c r="D472" i="6"/>
  <c r="D471" i="6"/>
  <c r="D470" i="6"/>
  <c r="D469" i="6"/>
  <c r="D468" i="6"/>
  <c r="D467" i="6"/>
  <c r="D466" i="6"/>
  <c r="D465" i="6"/>
  <c r="D464" i="6"/>
  <c r="D463" i="6"/>
  <c r="D462" i="6"/>
  <c r="D461" i="6"/>
  <c r="D460" i="6"/>
  <c r="D459" i="6"/>
  <c r="D458" i="6"/>
  <c r="D457" i="6"/>
  <c r="D456" i="6"/>
  <c r="D455" i="6"/>
  <c r="D454" i="6"/>
  <c r="D453" i="6"/>
  <c r="D452" i="6"/>
  <c r="D451" i="6"/>
  <c r="D450" i="6"/>
  <c r="D449" i="6"/>
  <c r="D448" i="6"/>
  <c r="D447" i="6"/>
  <c r="D446" i="6"/>
  <c r="D445" i="6"/>
  <c r="D444" i="6"/>
  <c r="D443" i="6"/>
  <c r="D442" i="6"/>
  <c r="D441" i="6"/>
  <c r="D440" i="6"/>
  <c r="D439" i="6"/>
  <c r="D438" i="6"/>
  <c r="D437" i="6"/>
  <c r="D436" i="6"/>
  <c r="D435" i="6"/>
  <c r="D434" i="6"/>
  <c r="D433" i="6"/>
  <c r="D432" i="6"/>
  <c r="D431" i="6"/>
  <c r="D430" i="6"/>
  <c r="D429" i="6"/>
  <c r="D428" i="6"/>
  <c r="D427" i="6"/>
  <c r="D426" i="6"/>
  <c r="D425" i="6"/>
  <c r="D424" i="6"/>
  <c r="D423" i="6"/>
  <c r="D422" i="6"/>
  <c r="D421" i="6"/>
  <c r="D420" i="6"/>
  <c r="D419" i="6"/>
  <c r="D418" i="6"/>
  <c r="D417" i="6"/>
  <c r="D416" i="6"/>
  <c r="D415" i="6"/>
  <c r="D414" i="6"/>
  <c r="D413" i="6"/>
  <c r="D412" i="6"/>
  <c r="D411" i="6"/>
  <c r="D410" i="6"/>
  <c r="D409" i="6"/>
  <c r="D408" i="6"/>
  <c r="D407" i="6"/>
  <c r="D406" i="6"/>
  <c r="D405" i="6"/>
  <c r="D404" i="6"/>
  <c r="D403" i="6"/>
  <c r="D402" i="6"/>
  <c r="D401" i="6"/>
  <c r="D400" i="6"/>
  <c r="D399" i="6"/>
  <c r="D398" i="6"/>
  <c r="D397" i="6"/>
  <c r="D396" i="6"/>
  <c r="D395" i="6"/>
  <c r="D394" i="6"/>
  <c r="D393" i="6"/>
  <c r="D392" i="6"/>
  <c r="D391" i="6"/>
  <c r="D390" i="6"/>
  <c r="D389" i="6"/>
  <c r="D388" i="6"/>
  <c r="D387" i="6"/>
  <c r="D386" i="6"/>
  <c r="D385" i="6"/>
  <c r="D384" i="6"/>
  <c r="D383" i="6"/>
  <c r="D382" i="6"/>
  <c r="D381" i="6"/>
  <c r="D380" i="6"/>
  <c r="D379" i="6"/>
  <c r="D378" i="6"/>
  <c r="D377" i="6"/>
  <c r="D376" i="6"/>
  <c r="D375" i="6"/>
  <c r="D374" i="6"/>
  <c r="D373" i="6"/>
  <c r="D372" i="6"/>
  <c r="D371" i="6"/>
  <c r="D370" i="6"/>
  <c r="D369" i="6"/>
  <c r="D368" i="6"/>
  <c r="D367" i="6"/>
  <c r="D366" i="6"/>
  <c r="D365" i="6"/>
  <c r="D364" i="6"/>
  <c r="D363" i="6"/>
  <c r="D362" i="6"/>
  <c r="D361" i="6"/>
  <c r="D360" i="6"/>
  <c r="D359" i="6"/>
  <c r="D358" i="6"/>
  <c r="D357" i="6"/>
  <c r="D356" i="6"/>
  <c r="D355" i="6"/>
  <c r="D354" i="6"/>
  <c r="D353" i="6"/>
  <c r="D352" i="6"/>
  <c r="D351" i="6"/>
  <c r="D350" i="6"/>
  <c r="D349" i="6"/>
  <c r="D348" i="6"/>
  <c r="D347" i="6"/>
  <c r="D346" i="6"/>
  <c r="D345" i="6"/>
  <c r="D344" i="6"/>
  <c r="D343" i="6"/>
  <c r="D342" i="6"/>
  <c r="D341" i="6"/>
  <c r="D340" i="6"/>
  <c r="D339" i="6"/>
  <c r="D338" i="6"/>
  <c r="D337" i="6"/>
  <c r="D336" i="6"/>
  <c r="D335" i="6"/>
  <c r="D334" i="6"/>
  <c r="D333" i="6"/>
  <c r="D332" i="6"/>
  <c r="D331" i="6"/>
  <c r="D330" i="6"/>
  <c r="D329" i="6"/>
  <c r="D328" i="6"/>
  <c r="D327" i="6"/>
  <c r="D326" i="6"/>
  <c r="D325" i="6"/>
  <c r="D324" i="6"/>
  <c r="D323" i="6"/>
  <c r="D322" i="6"/>
  <c r="D321" i="6"/>
  <c r="D320" i="6"/>
  <c r="D319" i="6"/>
  <c r="D318" i="6"/>
  <c r="D317" i="6"/>
  <c r="D316" i="6"/>
  <c r="D315" i="6"/>
  <c r="D314" i="6"/>
  <c r="D313" i="6"/>
  <c r="D312" i="6"/>
  <c r="D311" i="6"/>
  <c r="D310" i="6"/>
  <c r="D309" i="6"/>
  <c r="D308" i="6"/>
  <c r="D307" i="6"/>
  <c r="D306" i="6"/>
  <c r="D305" i="6"/>
  <c r="D304" i="6"/>
  <c r="D303" i="6"/>
  <c r="D302" i="6"/>
  <c r="D301" i="6"/>
  <c r="D300" i="6"/>
  <c r="D299" i="6"/>
  <c r="D298" i="6"/>
  <c r="D297" i="6"/>
  <c r="D296" i="6"/>
  <c r="D295" i="6"/>
  <c r="D294" i="6"/>
  <c r="D293" i="6"/>
  <c r="D292" i="6"/>
  <c r="D291" i="6"/>
  <c r="D290" i="6"/>
  <c r="D289" i="6"/>
  <c r="D288" i="6"/>
  <c r="D287" i="6"/>
  <c r="D286" i="6"/>
  <c r="D285" i="6"/>
  <c r="D284" i="6"/>
  <c r="D283" i="6"/>
  <c r="D282" i="6"/>
  <c r="D281" i="6"/>
  <c r="D280" i="6"/>
  <c r="D279" i="6"/>
  <c r="D278" i="6"/>
  <c r="D277" i="6"/>
  <c r="D276" i="6"/>
  <c r="D275" i="6"/>
  <c r="D274" i="6"/>
  <c r="D273" i="6"/>
  <c r="D272" i="6"/>
  <c r="D271" i="6"/>
  <c r="D270" i="6"/>
  <c r="D269" i="6"/>
  <c r="D268" i="6"/>
  <c r="D267" i="6"/>
  <c r="D266" i="6"/>
  <c r="D265" i="6"/>
  <c r="D264" i="6"/>
  <c r="D263" i="6"/>
  <c r="D262" i="6"/>
  <c r="D261" i="6"/>
  <c r="D260" i="6"/>
  <c r="D259" i="6"/>
  <c r="D258" i="6"/>
  <c r="D257" i="6"/>
  <c r="D256" i="6"/>
  <c r="D255" i="6"/>
  <c r="D254" i="6"/>
  <c r="D253" i="6"/>
  <c r="D252" i="6"/>
  <c r="D251" i="6"/>
  <c r="D250" i="6"/>
  <c r="D249" i="6"/>
  <c r="D248" i="6"/>
  <c r="D247" i="6"/>
  <c r="D246" i="6"/>
  <c r="D245" i="6"/>
  <c r="D244" i="6"/>
  <c r="D243" i="6"/>
  <c r="D242" i="6"/>
  <c r="D241" i="6"/>
  <c r="D240" i="6"/>
  <c r="D239" i="6"/>
  <c r="D238" i="6"/>
  <c r="D237" i="6"/>
  <c r="D236" i="6"/>
  <c r="D235" i="6"/>
  <c r="D234" i="6"/>
  <c r="D233" i="6"/>
  <c r="D232" i="6"/>
  <c r="D231" i="6"/>
  <c r="D230" i="6"/>
  <c r="D229" i="6"/>
  <c r="D228" i="6"/>
  <c r="D227" i="6"/>
  <c r="D226" i="6"/>
  <c r="D225" i="6"/>
  <c r="D224" i="6"/>
  <c r="D223" i="6"/>
  <c r="D222" i="6"/>
  <c r="D221" i="6"/>
  <c r="D220" i="6"/>
  <c r="D219" i="6"/>
  <c r="D218" i="6"/>
  <c r="D217" i="6"/>
  <c r="D216" i="6"/>
  <c r="D215" i="6"/>
  <c r="D214" i="6"/>
  <c r="D213" i="6"/>
  <c r="D212" i="6"/>
  <c r="D211" i="6"/>
  <c r="D210" i="6"/>
  <c r="D209" i="6"/>
  <c r="D208" i="6"/>
  <c r="D207" i="6"/>
  <c r="D206" i="6"/>
  <c r="D205" i="6"/>
  <c r="D204" i="6"/>
  <c r="D203" i="6"/>
  <c r="D202" i="6"/>
  <c r="D201" i="6"/>
  <c r="D200" i="6"/>
  <c r="D199" i="6"/>
  <c r="D198" i="6"/>
  <c r="D197" i="6"/>
  <c r="D196" i="6"/>
  <c r="D195" i="6"/>
  <c r="D194" i="6"/>
  <c r="D193" i="6"/>
  <c r="D192" i="6"/>
  <c r="D191" i="6"/>
  <c r="D190" i="6"/>
  <c r="D189" i="6"/>
  <c r="D188" i="6"/>
  <c r="D187" i="6"/>
  <c r="D186" i="6"/>
  <c r="D185" i="6"/>
  <c r="D184" i="6"/>
  <c r="D183" i="6"/>
  <c r="D182" i="6"/>
  <c r="D181" i="6"/>
  <c r="D180" i="6"/>
  <c r="D179" i="6"/>
  <c r="D178" i="6"/>
  <c r="D177" i="6"/>
  <c r="D176" i="6"/>
  <c r="D175" i="6"/>
  <c r="D174" i="6"/>
  <c r="D173" i="6"/>
  <c r="D172" i="6"/>
  <c r="D171" i="6"/>
  <c r="D170" i="6"/>
  <c r="D169" i="6"/>
  <c r="D168" i="6"/>
  <c r="D167" i="6"/>
  <c r="D166" i="6"/>
  <c r="D165" i="6"/>
  <c r="D164" i="6"/>
  <c r="D163" i="6"/>
  <c r="D162" i="6"/>
  <c r="D161" i="6"/>
  <c r="D160" i="6"/>
  <c r="D159" i="6"/>
  <c r="D158" i="6"/>
  <c r="D157" i="6"/>
  <c r="D156" i="6"/>
  <c r="D155" i="6"/>
  <c r="D154" i="6"/>
  <c r="D153" i="6"/>
  <c r="D152" i="6"/>
  <c r="D151" i="6"/>
  <c r="D150" i="6"/>
  <c r="D149" i="6"/>
  <c r="D148" i="6"/>
  <c r="D147" i="6"/>
  <c r="D146" i="6"/>
  <c r="D145" i="6"/>
  <c r="D144" i="6"/>
  <c r="D143" i="6"/>
  <c r="D142" i="6"/>
  <c r="D141" i="6"/>
  <c r="D140" i="6"/>
  <c r="D139" i="6"/>
  <c r="D138" i="6"/>
  <c r="D137" i="6"/>
  <c r="D136" i="6"/>
  <c r="D135" i="6"/>
  <c r="D134" i="6"/>
  <c r="D133" i="6"/>
  <c r="D132" i="6"/>
  <c r="D131" i="6"/>
  <c r="D130" i="6"/>
  <c r="D129" i="6"/>
  <c r="D128" i="6"/>
  <c r="D127" i="6"/>
  <c r="D126" i="6"/>
  <c r="D125" i="6"/>
  <c r="D124" i="6"/>
  <c r="D123" i="6"/>
  <c r="D122" i="6"/>
  <c r="D121" i="6"/>
  <c r="D120" i="6"/>
  <c r="D119" i="6"/>
  <c r="D118" i="6"/>
  <c r="D117" i="6"/>
  <c r="D116" i="6"/>
  <c r="D115" i="6"/>
  <c r="D114" i="6"/>
  <c r="D113" i="6"/>
  <c r="D112" i="6"/>
  <c r="D111" i="6"/>
  <c r="D110" i="6"/>
  <c r="D109" i="6"/>
  <c r="D108" i="6"/>
  <c r="D107" i="6"/>
  <c r="D106" i="6"/>
  <c r="D105" i="6"/>
  <c r="D104" i="6"/>
  <c r="D103" i="6"/>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D6" i="6"/>
  <c r="D5" i="6"/>
  <c r="D4" i="6"/>
  <c r="D3" i="6"/>
  <c r="D2" i="6"/>
  <c r="C3353" i="6"/>
  <c r="C3352" i="6"/>
  <c r="C3351" i="6"/>
  <c r="C3350" i="6"/>
  <c r="C3349" i="6"/>
  <c r="C3348" i="6"/>
  <c r="C3347" i="6"/>
  <c r="C3346" i="6"/>
  <c r="C3345" i="6"/>
  <c r="C3344" i="6"/>
  <c r="C3343" i="6"/>
  <c r="C3342" i="6"/>
  <c r="C3341" i="6"/>
  <c r="C3340" i="6"/>
  <c r="C3339" i="6"/>
  <c r="C3338" i="6"/>
  <c r="C3337" i="6"/>
  <c r="C3336" i="6"/>
  <c r="C3335" i="6"/>
  <c r="C3334" i="6"/>
  <c r="C3333" i="6"/>
  <c r="C3332" i="6"/>
  <c r="C3331" i="6"/>
  <c r="C3330" i="6"/>
  <c r="C3329" i="6"/>
  <c r="C3328" i="6"/>
  <c r="C3327" i="6"/>
  <c r="C3326" i="6"/>
  <c r="C3325" i="6"/>
  <c r="C3324" i="6"/>
  <c r="C3323" i="6"/>
  <c r="C3322" i="6"/>
  <c r="C3321" i="6"/>
  <c r="C3320" i="6"/>
  <c r="C3319" i="6"/>
  <c r="C3318" i="6"/>
  <c r="C3317" i="6"/>
  <c r="C3316" i="6"/>
  <c r="C3315" i="6"/>
  <c r="C3314" i="6"/>
  <c r="C3313" i="6"/>
  <c r="C3312" i="6"/>
  <c r="C3311" i="6"/>
  <c r="C3310" i="6"/>
  <c r="C3309" i="6"/>
  <c r="C3308" i="6"/>
  <c r="C3307" i="6"/>
  <c r="C3306" i="6"/>
  <c r="C3305" i="6"/>
  <c r="C3304" i="6"/>
  <c r="C3303" i="6"/>
  <c r="C3302" i="6"/>
  <c r="C3301" i="6"/>
  <c r="C3300" i="6"/>
  <c r="C3299" i="6"/>
  <c r="C3298" i="6"/>
  <c r="C3297" i="6"/>
  <c r="C3296" i="6"/>
  <c r="C3295" i="6"/>
  <c r="C3294" i="6"/>
  <c r="C3293" i="6"/>
  <c r="C3292" i="6"/>
  <c r="C3291" i="6"/>
  <c r="C3290" i="6"/>
  <c r="C3289" i="6"/>
  <c r="C3288" i="6"/>
  <c r="C3287" i="6"/>
  <c r="C3286" i="6"/>
  <c r="C3285" i="6"/>
  <c r="C3284" i="6"/>
  <c r="C3283" i="6"/>
  <c r="C3282" i="6"/>
  <c r="C3281" i="6"/>
  <c r="C3280" i="6"/>
  <c r="C3279" i="6"/>
  <c r="C3278" i="6"/>
  <c r="C3277" i="6"/>
  <c r="C3276" i="6"/>
  <c r="C3275" i="6"/>
  <c r="C3274" i="6"/>
  <c r="C3273" i="6"/>
  <c r="C3272" i="6"/>
  <c r="C3271" i="6"/>
  <c r="C3270" i="6"/>
  <c r="C3269" i="6"/>
  <c r="C3268" i="6"/>
  <c r="C3267" i="6"/>
  <c r="C3266" i="6"/>
  <c r="C3265" i="6"/>
  <c r="C3264" i="6"/>
  <c r="C3263" i="6"/>
  <c r="C3262" i="6"/>
  <c r="C3261" i="6"/>
  <c r="C3260" i="6"/>
  <c r="C3259" i="6"/>
  <c r="C3258" i="6"/>
  <c r="C3257" i="6"/>
  <c r="C3256" i="6"/>
  <c r="C3255" i="6"/>
  <c r="C3254" i="6"/>
  <c r="C3253" i="6"/>
  <c r="C3252" i="6"/>
  <c r="C3251" i="6"/>
  <c r="C3250" i="6"/>
  <c r="C3249" i="6"/>
  <c r="C3248" i="6"/>
  <c r="C3247" i="6"/>
  <c r="C3246" i="6"/>
  <c r="C3245" i="6"/>
  <c r="C3244" i="6"/>
  <c r="C3243" i="6"/>
  <c r="C3242" i="6"/>
  <c r="C3241" i="6"/>
  <c r="C3240" i="6"/>
  <c r="C3239" i="6"/>
  <c r="C3238" i="6"/>
  <c r="C3237" i="6"/>
  <c r="C3236" i="6"/>
  <c r="C3235" i="6"/>
  <c r="C3234" i="6"/>
  <c r="C3233" i="6"/>
  <c r="C3232" i="6"/>
  <c r="C3231" i="6"/>
  <c r="C3230" i="6"/>
  <c r="C3229" i="6"/>
  <c r="C3228" i="6"/>
  <c r="C3227" i="6"/>
  <c r="C3226" i="6"/>
  <c r="C3225" i="6"/>
  <c r="C3224" i="6"/>
  <c r="C3223" i="6"/>
  <c r="C3222" i="6"/>
  <c r="C3221" i="6"/>
  <c r="C3220" i="6"/>
  <c r="C3219" i="6"/>
  <c r="C3218" i="6"/>
  <c r="C3217" i="6"/>
  <c r="C3216" i="6"/>
  <c r="C3215" i="6"/>
  <c r="C3214" i="6"/>
  <c r="C3213" i="6"/>
  <c r="C3212" i="6"/>
  <c r="C3211" i="6"/>
  <c r="C3210" i="6"/>
  <c r="C3209" i="6"/>
  <c r="C3208" i="6"/>
  <c r="C3207" i="6"/>
  <c r="C3206" i="6"/>
  <c r="C3205" i="6"/>
  <c r="C3204" i="6"/>
  <c r="C3203" i="6"/>
  <c r="C3202" i="6"/>
  <c r="C3201" i="6"/>
  <c r="C3200" i="6"/>
  <c r="C3199" i="6"/>
  <c r="C3198" i="6"/>
  <c r="C3197" i="6"/>
  <c r="C3196" i="6"/>
  <c r="C3195" i="6"/>
  <c r="C3194" i="6"/>
  <c r="C3193" i="6"/>
  <c r="C3192" i="6"/>
  <c r="C3191" i="6"/>
  <c r="C3190" i="6"/>
  <c r="C3189" i="6"/>
  <c r="C3188" i="6"/>
  <c r="C3187" i="6"/>
  <c r="C3186" i="6"/>
  <c r="C3185" i="6"/>
  <c r="C3184" i="6"/>
  <c r="C3183" i="6"/>
  <c r="C3182" i="6"/>
  <c r="C3181" i="6"/>
  <c r="C3180" i="6"/>
  <c r="C3179" i="6"/>
  <c r="C3178" i="6"/>
  <c r="C3177" i="6"/>
  <c r="C3176" i="6"/>
  <c r="C3175" i="6"/>
  <c r="C3174" i="6"/>
  <c r="C3173" i="6"/>
  <c r="C3172" i="6"/>
  <c r="C3171" i="6"/>
  <c r="C3170" i="6"/>
  <c r="C3169" i="6"/>
  <c r="C3168" i="6"/>
  <c r="C3167" i="6"/>
  <c r="C3166" i="6"/>
  <c r="C3165" i="6"/>
  <c r="C3164" i="6"/>
  <c r="C3163" i="6"/>
  <c r="C3162" i="6"/>
  <c r="C3161" i="6"/>
  <c r="C3160" i="6"/>
  <c r="C3159" i="6"/>
  <c r="C3158" i="6"/>
  <c r="C3157" i="6"/>
  <c r="C3156" i="6"/>
  <c r="C3155" i="6"/>
  <c r="C3154" i="6"/>
  <c r="C3153" i="6"/>
  <c r="C3152" i="6"/>
  <c r="C3151" i="6"/>
  <c r="C3150" i="6"/>
  <c r="C3149" i="6"/>
  <c r="C3148" i="6"/>
  <c r="C3147" i="6"/>
  <c r="C3146" i="6"/>
  <c r="C3145" i="6"/>
  <c r="C3144" i="6"/>
  <c r="C3143" i="6"/>
  <c r="C3142" i="6"/>
  <c r="C3141" i="6"/>
  <c r="C3140" i="6"/>
  <c r="C3139" i="6"/>
  <c r="C3138" i="6"/>
  <c r="C3137" i="6"/>
  <c r="C3136" i="6"/>
  <c r="C3135" i="6"/>
  <c r="C3134" i="6"/>
  <c r="C3133" i="6"/>
  <c r="C3132" i="6"/>
  <c r="C3131" i="6"/>
  <c r="C3130" i="6"/>
  <c r="C3129" i="6"/>
  <c r="C3128" i="6"/>
  <c r="C3127" i="6"/>
  <c r="C3126" i="6"/>
  <c r="C3125" i="6"/>
  <c r="C3124" i="6"/>
  <c r="C3123" i="6"/>
  <c r="C3122" i="6"/>
  <c r="C3121" i="6"/>
  <c r="C3120" i="6"/>
  <c r="C3119" i="6"/>
  <c r="C3118" i="6"/>
  <c r="C3117" i="6"/>
  <c r="C3116" i="6"/>
  <c r="C3115" i="6"/>
  <c r="C3114" i="6"/>
  <c r="C3113" i="6"/>
  <c r="C3112" i="6"/>
  <c r="C3111" i="6"/>
  <c r="C3110" i="6"/>
  <c r="C3109" i="6"/>
  <c r="C3108" i="6"/>
  <c r="C3107" i="6"/>
  <c r="C3106" i="6"/>
  <c r="C3105" i="6"/>
  <c r="C3104" i="6"/>
  <c r="C3103" i="6"/>
  <c r="C3102" i="6"/>
  <c r="C3101" i="6"/>
  <c r="C3100" i="6"/>
  <c r="C3099" i="6"/>
  <c r="C3098" i="6"/>
  <c r="C3097" i="6"/>
  <c r="C3096" i="6"/>
  <c r="C3095" i="6"/>
  <c r="C3094" i="6"/>
  <c r="C3093" i="6"/>
  <c r="C3092" i="6"/>
  <c r="C3091" i="6"/>
  <c r="C3090" i="6"/>
  <c r="C3089" i="6"/>
  <c r="C3088" i="6"/>
  <c r="C3087" i="6"/>
  <c r="C3086" i="6"/>
  <c r="C3085" i="6"/>
  <c r="C3084" i="6"/>
  <c r="C3083" i="6"/>
  <c r="C3082" i="6"/>
  <c r="C3081" i="6"/>
  <c r="C3080" i="6"/>
  <c r="C3079" i="6"/>
  <c r="C3078" i="6"/>
  <c r="C3077" i="6"/>
  <c r="C3076" i="6"/>
  <c r="C3075" i="6"/>
  <c r="C3074" i="6"/>
  <c r="C3073" i="6"/>
  <c r="C3072" i="6"/>
  <c r="C3071" i="6"/>
  <c r="C3070" i="6"/>
  <c r="C3069" i="6"/>
  <c r="C3068" i="6"/>
  <c r="C3067" i="6"/>
  <c r="C3066" i="6"/>
  <c r="C3065" i="6"/>
  <c r="C3064" i="6"/>
  <c r="C3063" i="6"/>
  <c r="C3062" i="6"/>
  <c r="C3061" i="6"/>
  <c r="C3060" i="6"/>
  <c r="C3059" i="6"/>
  <c r="C3058" i="6"/>
  <c r="C3057" i="6"/>
  <c r="C3056" i="6"/>
  <c r="C3055" i="6"/>
  <c r="C3054" i="6"/>
  <c r="C3053" i="6"/>
  <c r="C3052" i="6"/>
  <c r="C3051" i="6"/>
  <c r="C3050" i="6"/>
  <c r="C3049" i="6"/>
  <c r="C3048" i="6"/>
  <c r="C3047" i="6"/>
  <c r="C3046" i="6"/>
  <c r="C3045" i="6"/>
  <c r="C3044" i="6"/>
  <c r="C3043" i="6"/>
  <c r="C3042" i="6"/>
  <c r="C3041" i="6"/>
  <c r="C3040" i="6"/>
  <c r="C3039" i="6"/>
  <c r="C3038" i="6"/>
  <c r="C3037" i="6"/>
  <c r="C3036" i="6"/>
  <c r="C3035" i="6"/>
  <c r="C3034" i="6"/>
  <c r="C3033" i="6"/>
  <c r="C3032" i="6"/>
  <c r="C3031" i="6"/>
  <c r="C3030" i="6"/>
  <c r="C3029" i="6"/>
  <c r="C3028" i="6"/>
  <c r="C3027" i="6"/>
  <c r="C3026" i="6"/>
  <c r="C3025" i="6"/>
  <c r="C3024" i="6"/>
  <c r="C3023" i="6"/>
  <c r="C3022" i="6"/>
  <c r="C3021" i="6"/>
  <c r="C3020" i="6"/>
  <c r="C3019" i="6"/>
  <c r="C3018" i="6"/>
  <c r="C3017" i="6"/>
  <c r="C3016" i="6"/>
  <c r="C3015" i="6"/>
  <c r="C3014" i="6"/>
  <c r="C3013" i="6"/>
  <c r="C3012" i="6"/>
  <c r="C3011" i="6"/>
  <c r="C3010" i="6"/>
  <c r="C3009" i="6"/>
  <c r="C3008" i="6"/>
  <c r="C3007" i="6"/>
  <c r="C3006" i="6"/>
  <c r="C3005" i="6"/>
  <c r="C3004" i="6"/>
  <c r="C3003" i="6"/>
  <c r="C3002" i="6"/>
  <c r="C3001" i="6"/>
  <c r="C3000" i="6"/>
  <c r="C2999" i="6"/>
  <c r="C2998" i="6"/>
  <c r="C2997" i="6"/>
  <c r="C2996" i="6"/>
  <c r="C2995" i="6"/>
  <c r="C2994" i="6"/>
  <c r="C2993" i="6"/>
  <c r="C2992" i="6"/>
  <c r="C2991" i="6"/>
  <c r="C2990" i="6"/>
  <c r="C2989" i="6"/>
  <c r="C2988" i="6"/>
  <c r="C2987" i="6"/>
  <c r="C2986" i="6"/>
  <c r="C2985" i="6"/>
  <c r="C2984" i="6"/>
  <c r="C2983" i="6"/>
  <c r="C2982" i="6"/>
  <c r="C2981" i="6"/>
  <c r="C2980" i="6"/>
  <c r="C2979" i="6"/>
  <c r="C2978" i="6"/>
  <c r="C2977" i="6"/>
  <c r="C2976" i="6"/>
  <c r="C2975" i="6"/>
  <c r="C2974" i="6"/>
  <c r="C2973" i="6"/>
  <c r="C2972" i="6"/>
  <c r="C2971" i="6"/>
  <c r="C2970" i="6"/>
  <c r="C2969" i="6"/>
  <c r="C2968" i="6"/>
  <c r="C2967" i="6"/>
  <c r="C2966" i="6"/>
  <c r="C2965" i="6"/>
  <c r="C2964" i="6"/>
  <c r="C2963" i="6"/>
  <c r="C2962" i="6"/>
  <c r="C2961" i="6"/>
  <c r="C2960" i="6"/>
  <c r="C2959" i="6"/>
  <c r="C2958" i="6"/>
  <c r="C2957" i="6"/>
  <c r="C2956" i="6"/>
  <c r="C2955" i="6"/>
  <c r="C2954" i="6"/>
  <c r="C2953" i="6"/>
  <c r="C2952" i="6"/>
  <c r="C2951" i="6"/>
  <c r="C2950" i="6"/>
  <c r="C2949" i="6"/>
  <c r="C2948" i="6"/>
  <c r="C2947" i="6"/>
  <c r="C2946" i="6"/>
  <c r="C2945" i="6"/>
  <c r="C2944" i="6"/>
  <c r="C2943" i="6"/>
  <c r="C2942" i="6"/>
  <c r="C2941" i="6"/>
  <c r="C2940" i="6"/>
  <c r="C2939" i="6"/>
  <c r="C2938" i="6"/>
  <c r="C2937" i="6"/>
  <c r="C2936" i="6"/>
  <c r="C2935" i="6"/>
  <c r="C2934" i="6"/>
  <c r="C2933" i="6"/>
  <c r="C2932" i="6"/>
  <c r="C2931" i="6"/>
  <c r="C2930" i="6"/>
  <c r="C2929" i="6"/>
  <c r="C2928" i="6"/>
  <c r="C2927" i="6"/>
  <c r="C2926" i="6"/>
  <c r="C2925" i="6"/>
  <c r="C2924" i="6"/>
  <c r="C2923" i="6"/>
  <c r="C2922" i="6"/>
  <c r="C2921" i="6"/>
  <c r="C2920" i="6"/>
  <c r="C2919" i="6"/>
  <c r="C2918" i="6"/>
  <c r="C2917" i="6"/>
  <c r="C2916" i="6"/>
  <c r="C2915" i="6"/>
  <c r="C2914" i="6"/>
  <c r="C2913" i="6"/>
  <c r="C2912" i="6"/>
  <c r="C2911" i="6"/>
  <c r="C2910" i="6"/>
  <c r="C2909" i="6"/>
  <c r="C2908" i="6"/>
  <c r="C2907" i="6"/>
  <c r="C2906" i="6"/>
  <c r="C2905" i="6"/>
  <c r="C2904" i="6"/>
  <c r="C2903" i="6"/>
  <c r="C2902" i="6"/>
  <c r="C2901" i="6"/>
  <c r="C2900" i="6"/>
  <c r="C2899" i="6"/>
  <c r="C2898" i="6"/>
  <c r="C2897" i="6"/>
  <c r="C2896" i="6"/>
  <c r="C2895" i="6"/>
  <c r="C2894" i="6"/>
  <c r="C2893" i="6"/>
  <c r="C2892" i="6"/>
  <c r="C2891" i="6"/>
  <c r="C2890" i="6"/>
  <c r="C2889" i="6"/>
  <c r="C2888" i="6"/>
  <c r="C2887" i="6"/>
  <c r="C2886" i="6"/>
  <c r="C2885" i="6"/>
  <c r="C2884" i="6"/>
  <c r="C2883" i="6"/>
  <c r="C2882" i="6"/>
  <c r="C2881" i="6"/>
  <c r="C2880" i="6"/>
  <c r="C2879" i="6"/>
  <c r="C2878" i="6"/>
  <c r="C2877" i="6"/>
  <c r="C2876" i="6"/>
  <c r="C2875" i="6"/>
  <c r="C2874" i="6"/>
  <c r="C2873" i="6"/>
  <c r="C2872" i="6"/>
  <c r="C2871" i="6"/>
  <c r="C2870" i="6"/>
  <c r="C2869" i="6"/>
  <c r="C2868" i="6"/>
  <c r="C2867" i="6"/>
  <c r="C2866" i="6"/>
  <c r="C2865" i="6"/>
  <c r="C2864" i="6"/>
  <c r="C2863" i="6"/>
  <c r="C2862" i="6"/>
  <c r="C2861" i="6"/>
  <c r="C2860" i="6"/>
  <c r="C2859" i="6"/>
  <c r="C2858" i="6"/>
  <c r="C2857" i="6"/>
  <c r="C2856" i="6"/>
  <c r="C2855" i="6"/>
  <c r="C2854" i="6"/>
  <c r="C2853" i="6"/>
  <c r="C2852" i="6"/>
  <c r="C2851" i="6"/>
  <c r="C2850" i="6"/>
  <c r="C2849" i="6"/>
  <c r="C2848" i="6"/>
  <c r="C2847" i="6"/>
  <c r="C2846" i="6"/>
  <c r="C2845" i="6"/>
  <c r="C2844" i="6"/>
  <c r="C2843" i="6"/>
  <c r="C2842" i="6"/>
  <c r="C2841" i="6"/>
  <c r="C2840" i="6"/>
  <c r="C2839" i="6"/>
  <c r="C2838" i="6"/>
  <c r="C2837" i="6"/>
  <c r="C2836" i="6"/>
  <c r="C2835" i="6"/>
  <c r="C2834" i="6"/>
  <c r="C2833" i="6"/>
  <c r="C2832" i="6"/>
  <c r="C2831" i="6"/>
  <c r="C2830" i="6"/>
  <c r="C2829" i="6"/>
  <c r="C2828" i="6"/>
  <c r="C2827" i="6"/>
  <c r="C2826" i="6"/>
  <c r="C2825" i="6"/>
  <c r="C2824" i="6"/>
  <c r="C2823" i="6"/>
  <c r="C2822" i="6"/>
  <c r="C2821" i="6"/>
  <c r="C2820" i="6"/>
  <c r="C2819" i="6"/>
  <c r="C2818" i="6"/>
  <c r="C2817" i="6"/>
  <c r="C2816" i="6"/>
  <c r="C2815" i="6"/>
  <c r="C2814" i="6"/>
  <c r="C2813" i="6"/>
  <c r="C2812" i="6"/>
  <c r="C2811" i="6"/>
  <c r="C2810" i="6"/>
  <c r="C2809" i="6"/>
  <c r="C2808" i="6"/>
  <c r="C2807" i="6"/>
  <c r="C2806" i="6"/>
  <c r="C2805" i="6"/>
  <c r="C2804" i="6"/>
  <c r="C2803" i="6"/>
  <c r="C2802" i="6"/>
  <c r="C2801" i="6"/>
  <c r="C2800" i="6"/>
  <c r="C2799" i="6"/>
  <c r="C2798" i="6"/>
  <c r="C2797" i="6"/>
  <c r="C2796" i="6"/>
  <c r="C2795" i="6"/>
  <c r="C2794" i="6"/>
  <c r="C2793" i="6"/>
  <c r="C2792" i="6"/>
  <c r="C2791" i="6"/>
  <c r="C2790" i="6"/>
  <c r="C2789" i="6"/>
  <c r="C2788" i="6"/>
  <c r="C2787" i="6"/>
  <c r="C2786" i="6"/>
  <c r="C2785" i="6"/>
  <c r="C2784" i="6"/>
  <c r="C2783" i="6"/>
  <c r="C2782" i="6"/>
  <c r="C2781" i="6"/>
  <c r="C2780" i="6"/>
  <c r="C2779" i="6"/>
  <c r="C2778" i="6"/>
  <c r="C2777" i="6"/>
  <c r="C2776" i="6"/>
  <c r="C2775" i="6"/>
  <c r="C2774" i="6"/>
  <c r="C2773" i="6"/>
  <c r="C2772" i="6"/>
  <c r="C2771" i="6"/>
  <c r="C2770" i="6"/>
  <c r="C2769" i="6"/>
  <c r="C2768" i="6"/>
  <c r="C2767" i="6"/>
  <c r="C2766" i="6"/>
  <c r="C2765" i="6"/>
  <c r="C2764" i="6"/>
  <c r="C2763" i="6"/>
  <c r="C2762" i="6"/>
  <c r="C2761" i="6"/>
  <c r="C2760" i="6"/>
  <c r="C2759" i="6"/>
  <c r="C2758" i="6"/>
  <c r="C2757" i="6"/>
  <c r="C2756" i="6"/>
  <c r="C2755" i="6"/>
  <c r="C2754" i="6"/>
  <c r="C2753" i="6"/>
  <c r="C2752" i="6"/>
  <c r="C2751" i="6"/>
  <c r="C2750" i="6"/>
  <c r="C2749" i="6"/>
  <c r="C2748" i="6"/>
  <c r="C2747" i="6"/>
  <c r="C2746" i="6"/>
  <c r="C2745" i="6"/>
  <c r="C2744" i="6"/>
  <c r="C2743" i="6"/>
  <c r="C2742" i="6"/>
  <c r="C2741" i="6"/>
  <c r="C2740" i="6"/>
  <c r="C2739" i="6"/>
  <c r="C2738" i="6"/>
  <c r="C2737" i="6"/>
  <c r="C2736" i="6"/>
  <c r="C2735" i="6"/>
  <c r="C2734" i="6"/>
  <c r="C2733" i="6"/>
  <c r="C2732" i="6"/>
  <c r="C2731" i="6"/>
  <c r="C2730" i="6"/>
  <c r="C2729" i="6"/>
  <c r="C2728" i="6"/>
  <c r="C2727" i="6"/>
  <c r="C2726" i="6"/>
  <c r="C2725" i="6"/>
  <c r="C2724" i="6"/>
  <c r="C2723" i="6"/>
  <c r="C2722" i="6"/>
  <c r="C2721" i="6"/>
  <c r="C2720" i="6"/>
  <c r="C2719" i="6"/>
  <c r="C2718" i="6"/>
  <c r="C2717" i="6"/>
  <c r="C2716" i="6"/>
  <c r="C2715" i="6"/>
  <c r="C2714" i="6"/>
  <c r="C2713" i="6"/>
  <c r="C2712" i="6"/>
  <c r="C2711" i="6"/>
  <c r="C2710" i="6"/>
  <c r="C2709" i="6"/>
  <c r="C2708" i="6"/>
  <c r="C2707" i="6"/>
  <c r="C2706" i="6"/>
  <c r="C2705" i="6"/>
  <c r="C2704" i="6"/>
  <c r="C2703" i="6"/>
  <c r="C2702" i="6"/>
  <c r="C2701" i="6"/>
  <c r="C2700" i="6"/>
  <c r="C2699" i="6"/>
  <c r="C2698" i="6"/>
  <c r="C2697" i="6"/>
  <c r="C2696" i="6"/>
  <c r="C2695" i="6"/>
  <c r="C2694" i="6"/>
  <c r="C2693" i="6"/>
  <c r="C2692" i="6"/>
  <c r="C2691" i="6"/>
  <c r="C2690" i="6"/>
  <c r="C2689" i="6"/>
  <c r="C2688" i="6"/>
  <c r="C2687" i="6"/>
  <c r="C2686" i="6"/>
  <c r="C2685" i="6"/>
  <c r="C2684" i="6"/>
  <c r="C2683" i="6"/>
  <c r="C2682" i="6"/>
  <c r="C2681" i="6"/>
  <c r="C2680" i="6"/>
  <c r="C2679" i="6"/>
  <c r="C2678" i="6"/>
  <c r="C2677" i="6"/>
  <c r="C2676" i="6"/>
  <c r="C2675" i="6"/>
  <c r="C2674" i="6"/>
  <c r="C2673" i="6"/>
  <c r="C2672" i="6"/>
  <c r="C2671" i="6"/>
  <c r="C2670" i="6"/>
  <c r="C2669" i="6"/>
  <c r="C2668" i="6"/>
  <c r="C2667" i="6"/>
  <c r="C2666" i="6"/>
  <c r="C2665" i="6"/>
  <c r="C2664" i="6"/>
  <c r="C2663" i="6"/>
  <c r="C2662" i="6"/>
  <c r="C2661" i="6"/>
  <c r="C2660" i="6"/>
  <c r="C2659" i="6"/>
  <c r="C2658" i="6"/>
  <c r="C2657" i="6"/>
  <c r="C2656" i="6"/>
  <c r="C2655" i="6"/>
  <c r="C2654" i="6"/>
  <c r="C2653" i="6"/>
  <c r="C2652" i="6"/>
  <c r="C2651" i="6"/>
  <c r="C2650" i="6"/>
  <c r="C2649" i="6"/>
  <c r="C2648" i="6"/>
  <c r="C2647" i="6"/>
  <c r="C2646" i="6"/>
  <c r="C2645" i="6"/>
  <c r="C2644" i="6"/>
  <c r="C2643" i="6"/>
  <c r="C2642" i="6"/>
  <c r="C2641" i="6"/>
  <c r="C2640" i="6"/>
  <c r="C2639" i="6"/>
  <c r="C2638" i="6"/>
  <c r="C2637" i="6"/>
  <c r="C2636" i="6"/>
  <c r="C2635" i="6"/>
  <c r="C2634" i="6"/>
  <c r="C2633" i="6"/>
  <c r="C2632" i="6"/>
  <c r="C2631" i="6"/>
  <c r="C2630" i="6"/>
  <c r="C2629" i="6"/>
  <c r="C2628" i="6"/>
  <c r="C2627" i="6"/>
  <c r="C2626" i="6"/>
  <c r="C2625" i="6"/>
  <c r="C2624" i="6"/>
  <c r="C2623" i="6"/>
  <c r="C2622" i="6"/>
  <c r="C2621" i="6"/>
  <c r="C2620" i="6"/>
  <c r="C2619" i="6"/>
  <c r="C2618" i="6"/>
  <c r="C2617" i="6"/>
  <c r="C2616" i="6"/>
  <c r="C2615" i="6"/>
  <c r="C2614" i="6"/>
  <c r="C2613" i="6"/>
  <c r="C2612" i="6"/>
  <c r="C2611" i="6"/>
  <c r="C2610" i="6"/>
  <c r="C2609" i="6"/>
  <c r="C2608" i="6"/>
  <c r="C2607" i="6"/>
  <c r="C2606" i="6"/>
  <c r="C2605" i="6"/>
  <c r="C2604" i="6"/>
  <c r="C2603" i="6"/>
  <c r="C2602" i="6"/>
  <c r="C2601" i="6"/>
  <c r="C2600" i="6"/>
  <c r="C2599" i="6"/>
  <c r="C2598" i="6"/>
  <c r="C2597" i="6"/>
  <c r="C2596" i="6"/>
  <c r="C2595" i="6"/>
  <c r="C2594" i="6"/>
  <c r="C2593" i="6"/>
  <c r="C2592" i="6"/>
  <c r="C2591" i="6"/>
  <c r="C2590" i="6"/>
  <c r="C2589" i="6"/>
  <c r="C2588" i="6"/>
  <c r="C2587" i="6"/>
  <c r="C2586" i="6"/>
  <c r="C2585" i="6"/>
  <c r="C2584" i="6"/>
  <c r="C2583" i="6"/>
  <c r="C2582" i="6"/>
  <c r="C2581" i="6"/>
  <c r="C2580" i="6"/>
  <c r="C2579" i="6"/>
  <c r="C2578" i="6"/>
  <c r="C2577" i="6"/>
  <c r="C2576" i="6"/>
  <c r="C2575" i="6"/>
  <c r="C2574" i="6"/>
  <c r="C2573" i="6"/>
  <c r="C2572" i="6"/>
  <c r="C2571" i="6"/>
  <c r="C2570" i="6"/>
  <c r="C2569" i="6"/>
  <c r="C2568" i="6"/>
  <c r="C2567" i="6"/>
  <c r="C2566" i="6"/>
  <c r="C2565" i="6"/>
  <c r="C2564" i="6"/>
  <c r="C2563" i="6"/>
  <c r="C2562" i="6"/>
  <c r="C2561" i="6"/>
  <c r="C2560" i="6"/>
  <c r="C2559" i="6"/>
  <c r="C2558" i="6"/>
  <c r="C2557" i="6"/>
  <c r="C2556" i="6"/>
  <c r="C2555" i="6"/>
  <c r="C2554" i="6"/>
  <c r="C2553" i="6"/>
  <c r="C2552" i="6"/>
  <c r="C2551" i="6"/>
  <c r="C2550" i="6"/>
  <c r="C2549" i="6"/>
  <c r="C2548" i="6"/>
  <c r="C2547" i="6"/>
  <c r="C2546" i="6"/>
  <c r="C2545" i="6"/>
  <c r="C2544" i="6"/>
  <c r="C2543" i="6"/>
  <c r="C2542" i="6"/>
  <c r="C2541" i="6"/>
  <c r="C2540" i="6"/>
  <c r="C2539" i="6"/>
  <c r="C2538" i="6"/>
  <c r="C2537" i="6"/>
  <c r="C2536" i="6"/>
  <c r="C2535" i="6"/>
  <c r="C2534" i="6"/>
  <c r="C2533" i="6"/>
  <c r="C2532" i="6"/>
  <c r="C2531" i="6"/>
  <c r="C2530" i="6"/>
  <c r="C2529" i="6"/>
  <c r="C2528" i="6"/>
  <c r="C2527" i="6"/>
  <c r="C2526" i="6"/>
  <c r="C2525" i="6"/>
  <c r="C2524" i="6"/>
  <c r="C2523" i="6"/>
  <c r="C2522" i="6"/>
  <c r="C2521" i="6"/>
  <c r="C2520" i="6"/>
  <c r="C2519" i="6"/>
  <c r="C2518" i="6"/>
  <c r="C2517" i="6"/>
  <c r="C2516" i="6"/>
  <c r="C2515" i="6"/>
  <c r="C2514" i="6"/>
  <c r="C2513" i="6"/>
  <c r="C2512" i="6"/>
  <c r="C2511" i="6"/>
  <c r="C2510" i="6"/>
  <c r="C2509" i="6"/>
  <c r="C2508" i="6"/>
  <c r="C2507" i="6"/>
  <c r="C2506" i="6"/>
  <c r="C2505" i="6"/>
  <c r="C2504" i="6"/>
  <c r="C2503" i="6"/>
  <c r="C2502" i="6"/>
  <c r="C2501" i="6"/>
  <c r="C2500" i="6"/>
  <c r="C2499" i="6"/>
  <c r="C2498" i="6"/>
  <c r="C2497" i="6"/>
  <c r="C2496" i="6"/>
  <c r="C2495" i="6"/>
  <c r="C2494" i="6"/>
  <c r="C2493" i="6"/>
  <c r="C2492" i="6"/>
  <c r="C2491" i="6"/>
  <c r="C2490" i="6"/>
  <c r="C2489" i="6"/>
  <c r="C2488" i="6"/>
  <c r="C2487" i="6"/>
  <c r="C2486" i="6"/>
  <c r="C2485" i="6"/>
  <c r="C2484" i="6"/>
  <c r="C2483" i="6"/>
  <c r="C2482" i="6"/>
  <c r="C2481" i="6"/>
  <c r="C2480" i="6"/>
  <c r="C2479" i="6"/>
  <c r="C2478" i="6"/>
  <c r="C2477" i="6"/>
  <c r="C2476" i="6"/>
  <c r="C2475" i="6"/>
  <c r="C2474" i="6"/>
  <c r="C2473" i="6"/>
  <c r="C2472" i="6"/>
  <c r="C2471" i="6"/>
  <c r="C2470" i="6"/>
  <c r="C2469" i="6"/>
  <c r="C2468" i="6"/>
  <c r="C2467" i="6"/>
  <c r="C2466" i="6"/>
  <c r="C2465" i="6"/>
  <c r="C2464" i="6"/>
  <c r="C2463" i="6"/>
  <c r="C2462" i="6"/>
  <c r="C2461" i="6"/>
  <c r="C2460" i="6"/>
  <c r="C2459" i="6"/>
  <c r="C2458" i="6"/>
  <c r="C2457" i="6"/>
  <c r="C2456" i="6"/>
  <c r="C2455" i="6"/>
  <c r="C2454" i="6"/>
  <c r="C2453" i="6"/>
  <c r="C2452" i="6"/>
  <c r="C2451" i="6"/>
  <c r="C2450" i="6"/>
  <c r="C2449" i="6"/>
  <c r="C2448" i="6"/>
  <c r="C2447" i="6"/>
  <c r="C2446" i="6"/>
  <c r="C2445" i="6"/>
  <c r="C2444" i="6"/>
  <c r="C2443" i="6"/>
  <c r="C2442" i="6"/>
  <c r="C2441" i="6"/>
  <c r="C2440" i="6"/>
  <c r="C2439" i="6"/>
  <c r="C2438" i="6"/>
  <c r="C2437" i="6"/>
  <c r="C2436" i="6"/>
  <c r="C2435" i="6"/>
  <c r="C2434" i="6"/>
  <c r="C2433" i="6"/>
  <c r="C2432" i="6"/>
  <c r="C2431" i="6"/>
  <c r="C2430" i="6"/>
  <c r="C2429" i="6"/>
  <c r="C2428" i="6"/>
  <c r="C2427" i="6"/>
  <c r="C2426" i="6"/>
  <c r="C2425" i="6"/>
  <c r="C2424" i="6"/>
  <c r="C2423" i="6"/>
  <c r="C2422" i="6"/>
  <c r="C2421" i="6"/>
  <c r="C2420" i="6"/>
  <c r="C2419" i="6"/>
  <c r="C2418" i="6"/>
  <c r="C2417" i="6"/>
  <c r="C2416" i="6"/>
  <c r="C2415" i="6"/>
  <c r="C2414" i="6"/>
  <c r="C2413" i="6"/>
  <c r="C2412" i="6"/>
  <c r="C2411" i="6"/>
  <c r="C2410" i="6"/>
  <c r="C2409" i="6"/>
  <c r="C2408" i="6"/>
  <c r="C2407" i="6"/>
  <c r="C2406" i="6"/>
  <c r="C2405" i="6"/>
  <c r="C2404" i="6"/>
  <c r="C2403" i="6"/>
  <c r="C2402" i="6"/>
  <c r="C2401" i="6"/>
  <c r="C2400" i="6"/>
  <c r="C2399" i="6"/>
  <c r="C2398" i="6"/>
  <c r="C2397" i="6"/>
  <c r="C2396" i="6"/>
  <c r="C2395" i="6"/>
  <c r="C2394" i="6"/>
  <c r="C2393" i="6"/>
  <c r="C2392" i="6"/>
  <c r="C2391" i="6"/>
  <c r="C2390" i="6"/>
  <c r="C2389" i="6"/>
  <c r="C2388" i="6"/>
  <c r="C2387" i="6"/>
  <c r="C2386" i="6"/>
  <c r="C2385" i="6"/>
  <c r="C2384" i="6"/>
  <c r="C2383" i="6"/>
  <c r="C2382" i="6"/>
  <c r="C2381" i="6"/>
  <c r="C2380" i="6"/>
  <c r="C2379" i="6"/>
  <c r="C2378" i="6"/>
  <c r="C2377" i="6"/>
  <c r="C2376" i="6"/>
  <c r="C2375" i="6"/>
  <c r="C2374" i="6"/>
  <c r="C2373" i="6"/>
  <c r="C2372" i="6"/>
  <c r="C2371" i="6"/>
  <c r="C2370" i="6"/>
  <c r="C2369" i="6"/>
  <c r="C2368" i="6"/>
  <c r="C2367" i="6"/>
  <c r="C2366" i="6"/>
  <c r="C2365" i="6"/>
  <c r="C2364" i="6"/>
  <c r="C2363" i="6"/>
  <c r="C2362" i="6"/>
  <c r="C2361" i="6"/>
  <c r="C2360" i="6"/>
  <c r="C2359" i="6"/>
  <c r="C2358" i="6"/>
  <c r="C2357" i="6"/>
  <c r="C2356" i="6"/>
  <c r="C2355" i="6"/>
  <c r="C2354" i="6"/>
  <c r="C2353" i="6"/>
  <c r="C2352" i="6"/>
  <c r="C2351" i="6"/>
  <c r="C2350" i="6"/>
  <c r="C2349" i="6"/>
  <c r="C2348" i="6"/>
  <c r="C2347" i="6"/>
  <c r="C2346" i="6"/>
  <c r="C2345" i="6"/>
  <c r="C2344" i="6"/>
  <c r="C2343" i="6"/>
  <c r="C2342" i="6"/>
  <c r="C2341" i="6"/>
  <c r="C2340" i="6"/>
  <c r="C2339" i="6"/>
  <c r="C2338" i="6"/>
  <c r="C2337" i="6"/>
  <c r="C2336" i="6"/>
  <c r="C2335" i="6"/>
  <c r="C2334" i="6"/>
  <c r="C2333" i="6"/>
  <c r="C2332" i="6"/>
  <c r="C2331" i="6"/>
  <c r="C2330" i="6"/>
  <c r="C2329" i="6"/>
  <c r="C2328" i="6"/>
  <c r="C2327" i="6"/>
  <c r="C2326" i="6"/>
  <c r="C2325" i="6"/>
  <c r="C2324" i="6"/>
  <c r="C2323" i="6"/>
  <c r="C2322" i="6"/>
  <c r="C2321" i="6"/>
  <c r="C2320" i="6"/>
  <c r="C2319" i="6"/>
  <c r="C2318" i="6"/>
  <c r="C2317" i="6"/>
  <c r="C2316" i="6"/>
  <c r="C2315" i="6"/>
  <c r="C2314" i="6"/>
  <c r="C2313" i="6"/>
  <c r="C2312" i="6"/>
  <c r="C2311" i="6"/>
  <c r="C2310" i="6"/>
  <c r="C2309" i="6"/>
  <c r="C2308" i="6"/>
  <c r="C2307" i="6"/>
  <c r="C2306" i="6"/>
  <c r="C2305" i="6"/>
  <c r="C2304" i="6"/>
  <c r="C2303" i="6"/>
  <c r="C2302" i="6"/>
  <c r="C2301" i="6"/>
  <c r="C2300" i="6"/>
  <c r="C2299" i="6"/>
  <c r="C2298" i="6"/>
  <c r="C2297" i="6"/>
  <c r="C2296" i="6"/>
  <c r="C2295" i="6"/>
  <c r="C2294" i="6"/>
  <c r="C2293" i="6"/>
  <c r="C2292" i="6"/>
  <c r="C2291" i="6"/>
  <c r="C2290" i="6"/>
  <c r="C2289" i="6"/>
  <c r="C2288" i="6"/>
  <c r="C2287" i="6"/>
  <c r="C2286" i="6"/>
  <c r="C2285" i="6"/>
  <c r="C2284" i="6"/>
  <c r="C2283" i="6"/>
  <c r="C2282" i="6"/>
  <c r="C2281" i="6"/>
  <c r="C2280" i="6"/>
  <c r="C2279" i="6"/>
  <c r="C2278" i="6"/>
  <c r="C2277" i="6"/>
  <c r="C2276" i="6"/>
  <c r="C2275" i="6"/>
  <c r="C2274" i="6"/>
  <c r="C2273" i="6"/>
  <c r="C2272" i="6"/>
  <c r="C2271" i="6"/>
  <c r="C2270" i="6"/>
  <c r="C2269" i="6"/>
  <c r="C2268" i="6"/>
  <c r="C2267" i="6"/>
  <c r="C2266" i="6"/>
  <c r="C2265" i="6"/>
  <c r="C2264" i="6"/>
  <c r="C2263" i="6"/>
  <c r="C2262" i="6"/>
  <c r="C2261" i="6"/>
  <c r="C2260" i="6"/>
  <c r="C2259" i="6"/>
  <c r="C2258" i="6"/>
  <c r="C2257" i="6"/>
  <c r="C2256" i="6"/>
  <c r="C2255" i="6"/>
  <c r="C2254" i="6"/>
  <c r="C2253" i="6"/>
  <c r="C2252" i="6"/>
  <c r="C2251" i="6"/>
  <c r="C2250" i="6"/>
  <c r="C2249" i="6"/>
  <c r="C2248" i="6"/>
  <c r="C2247" i="6"/>
  <c r="C2246" i="6"/>
  <c r="C2245" i="6"/>
  <c r="C2244" i="6"/>
  <c r="C2243" i="6"/>
  <c r="C2242" i="6"/>
  <c r="C2241" i="6"/>
  <c r="C2240" i="6"/>
  <c r="C2239" i="6"/>
  <c r="C2238" i="6"/>
  <c r="C2237" i="6"/>
  <c r="C2236" i="6"/>
  <c r="C2235" i="6"/>
  <c r="C2234" i="6"/>
  <c r="C2233" i="6"/>
  <c r="C2232" i="6"/>
  <c r="C2231" i="6"/>
  <c r="C2230" i="6"/>
  <c r="C2229" i="6"/>
  <c r="C2228" i="6"/>
  <c r="C2227" i="6"/>
  <c r="C2226" i="6"/>
  <c r="C2225" i="6"/>
  <c r="C2224" i="6"/>
  <c r="C2223" i="6"/>
  <c r="C2222" i="6"/>
  <c r="C2221" i="6"/>
  <c r="C2220" i="6"/>
  <c r="C2219" i="6"/>
  <c r="C2218" i="6"/>
  <c r="C2217" i="6"/>
  <c r="C2216" i="6"/>
  <c r="C2215" i="6"/>
  <c r="C2214" i="6"/>
  <c r="C2213" i="6"/>
  <c r="C2212" i="6"/>
  <c r="C2211" i="6"/>
  <c r="C2210" i="6"/>
  <c r="C2209" i="6"/>
  <c r="C2208" i="6"/>
  <c r="C2207" i="6"/>
  <c r="C2206" i="6"/>
  <c r="C2205" i="6"/>
  <c r="C2204" i="6"/>
  <c r="C2203" i="6"/>
  <c r="C2202" i="6"/>
  <c r="C2201" i="6"/>
  <c r="C2200" i="6"/>
  <c r="C2199" i="6"/>
  <c r="C2198" i="6"/>
  <c r="C2197" i="6"/>
  <c r="C2196" i="6"/>
  <c r="C2195" i="6"/>
  <c r="C2194" i="6"/>
  <c r="C2193" i="6"/>
  <c r="C2192" i="6"/>
  <c r="C2191" i="6"/>
  <c r="C2190" i="6"/>
  <c r="C2189" i="6"/>
  <c r="C2188" i="6"/>
  <c r="C2187" i="6"/>
  <c r="C2186" i="6"/>
  <c r="C2185" i="6"/>
  <c r="C2184" i="6"/>
  <c r="C2183" i="6"/>
  <c r="C2182" i="6"/>
  <c r="C2181" i="6"/>
  <c r="C2180" i="6"/>
  <c r="C2179" i="6"/>
  <c r="C2178" i="6"/>
  <c r="C2177" i="6"/>
  <c r="C2176" i="6"/>
  <c r="C2175" i="6"/>
  <c r="C2174" i="6"/>
  <c r="C2173" i="6"/>
  <c r="C2172" i="6"/>
  <c r="C2171" i="6"/>
  <c r="C2170" i="6"/>
  <c r="C2169" i="6"/>
  <c r="C2168" i="6"/>
  <c r="C2167" i="6"/>
  <c r="C2166" i="6"/>
  <c r="C2165" i="6"/>
  <c r="C2164" i="6"/>
  <c r="C2163" i="6"/>
  <c r="C2162" i="6"/>
  <c r="C2161" i="6"/>
  <c r="C2160" i="6"/>
  <c r="C2159" i="6"/>
  <c r="C2158" i="6"/>
  <c r="C2157" i="6"/>
  <c r="C2156" i="6"/>
  <c r="C2155" i="6"/>
  <c r="C2154" i="6"/>
  <c r="C2153" i="6"/>
  <c r="C2152" i="6"/>
  <c r="C2151" i="6"/>
  <c r="C2150" i="6"/>
  <c r="C2149" i="6"/>
  <c r="C2148" i="6"/>
  <c r="C2147" i="6"/>
  <c r="C2146" i="6"/>
  <c r="C2145" i="6"/>
  <c r="C2144" i="6"/>
  <c r="C2143" i="6"/>
  <c r="C2142" i="6"/>
  <c r="C2141" i="6"/>
  <c r="C2140" i="6"/>
  <c r="C2139" i="6"/>
  <c r="C2138" i="6"/>
  <c r="C2137" i="6"/>
  <c r="C2136" i="6"/>
  <c r="C2135" i="6"/>
  <c r="C2134" i="6"/>
  <c r="C2133" i="6"/>
  <c r="C2132" i="6"/>
  <c r="C2131" i="6"/>
  <c r="C2130" i="6"/>
  <c r="C2129" i="6"/>
  <c r="C2128" i="6"/>
  <c r="C2127" i="6"/>
  <c r="C2126" i="6"/>
  <c r="C2125" i="6"/>
  <c r="C2124" i="6"/>
  <c r="C2123" i="6"/>
  <c r="C2122" i="6"/>
  <c r="C2121" i="6"/>
  <c r="C2120" i="6"/>
  <c r="C2119" i="6"/>
  <c r="C2118" i="6"/>
  <c r="C2117" i="6"/>
  <c r="C2116" i="6"/>
  <c r="C2115" i="6"/>
  <c r="C2114" i="6"/>
  <c r="C2113" i="6"/>
  <c r="C2112" i="6"/>
  <c r="C2111" i="6"/>
  <c r="C2110" i="6"/>
  <c r="C2109" i="6"/>
  <c r="C2108" i="6"/>
  <c r="C2107" i="6"/>
  <c r="C2106" i="6"/>
  <c r="C2105" i="6"/>
  <c r="C2104" i="6"/>
  <c r="C2103" i="6"/>
  <c r="C2102" i="6"/>
  <c r="C2101" i="6"/>
  <c r="C2100" i="6"/>
  <c r="C2099" i="6"/>
  <c r="C2098" i="6"/>
  <c r="C2097" i="6"/>
  <c r="C2096" i="6"/>
  <c r="C2095" i="6"/>
  <c r="C2094" i="6"/>
  <c r="C2093" i="6"/>
  <c r="C2092" i="6"/>
  <c r="C2091" i="6"/>
  <c r="C2090" i="6"/>
  <c r="C2089" i="6"/>
  <c r="C2088" i="6"/>
  <c r="C2087" i="6"/>
  <c r="C2086" i="6"/>
  <c r="C2085" i="6"/>
  <c r="C2084" i="6"/>
  <c r="C2083" i="6"/>
  <c r="C2082" i="6"/>
  <c r="C2081" i="6"/>
  <c r="C2080" i="6"/>
  <c r="C2079" i="6"/>
  <c r="C2078" i="6"/>
  <c r="C2077" i="6"/>
  <c r="C2076" i="6"/>
  <c r="C2075" i="6"/>
  <c r="C2074" i="6"/>
  <c r="C2073" i="6"/>
  <c r="C2072" i="6"/>
  <c r="C2071" i="6"/>
  <c r="C2070" i="6"/>
  <c r="C2069" i="6"/>
  <c r="C2068" i="6"/>
  <c r="C2067" i="6"/>
  <c r="C2066" i="6"/>
  <c r="C2065" i="6"/>
  <c r="C2064" i="6"/>
  <c r="C2063" i="6"/>
  <c r="C2062" i="6"/>
  <c r="C2061" i="6"/>
  <c r="C2060" i="6"/>
  <c r="C2059" i="6"/>
  <c r="C2058" i="6"/>
  <c r="C2057" i="6"/>
  <c r="C2056" i="6"/>
  <c r="C2055" i="6"/>
  <c r="C2054" i="6"/>
  <c r="C2053" i="6"/>
  <c r="C2052" i="6"/>
  <c r="C2051" i="6"/>
  <c r="C2050" i="6"/>
  <c r="C2049" i="6"/>
  <c r="C2048" i="6"/>
  <c r="C2047" i="6"/>
  <c r="C2046" i="6"/>
  <c r="C2045" i="6"/>
  <c r="C2044" i="6"/>
  <c r="C2043" i="6"/>
  <c r="C2042" i="6"/>
  <c r="C2041" i="6"/>
  <c r="C2040" i="6"/>
  <c r="C2039" i="6"/>
  <c r="C2038" i="6"/>
  <c r="C2037" i="6"/>
  <c r="C2036" i="6"/>
  <c r="C2035" i="6"/>
  <c r="C2034" i="6"/>
  <c r="C2033" i="6"/>
  <c r="C2032" i="6"/>
  <c r="C2031" i="6"/>
  <c r="C2030" i="6"/>
  <c r="C2029" i="6"/>
  <c r="C2028" i="6"/>
  <c r="C2027" i="6"/>
  <c r="C2026" i="6"/>
  <c r="C2025" i="6"/>
  <c r="C2024" i="6"/>
  <c r="C2023" i="6"/>
  <c r="C2022" i="6"/>
  <c r="C2021" i="6"/>
  <c r="C2020" i="6"/>
  <c r="C2019" i="6"/>
  <c r="C2018" i="6"/>
  <c r="C2017" i="6"/>
  <c r="C2016" i="6"/>
  <c r="C2015" i="6"/>
  <c r="C2014" i="6"/>
  <c r="C2013" i="6"/>
  <c r="C2012" i="6"/>
  <c r="C2011" i="6"/>
  <c r="C2010" i="6"/>
  <c r="C2009" i="6"/>
  <c r="C2008" i="6"/>
  <c r="C2007" i="6"/>
  <c r="C2006" i="6"/>
  <c r="C2005" i="6"/>
  <c r="C2004" i="6"/>
  <c r="C2003" i="6"/>
  <c r="C2002" i="6"/>
  <c r="C2001" i="6"/>
  <c r="C2000" i="6"/>
  <c r="C1999" i="6"/>
  <c r="C1998" i="6"/>
  <c r="C1997" i="6"/>
  <c r="C1996" i="6"/>
  <c r="C1995" i="6"/>
  <c r="C1994" i="6"/>
  <c r="C1993" i="6"/>
  <c r="C1992" i="6"/>
  <c r="C1991" i="6"/>
  <c r="C1990" i="6"/>
  <c r="C1989" i="6"/>
  <c r="C1988" i="6"/>
  <c r="C1987" i="6"/>
  <c r="C1986" i="6"/>
  <c r="C1985" i="6"/>
  <c r="C1984" i="6"/>
  <c r="C1983" i="6"/>
  <c r="C1982" i="6"/>
  <c r="C1981" i="6"/>
  <c r="C1980" i="6"/>
  <c r="C1979" i="6"/>
  <c r="C1978" i="6"/>
  <c r="C1977" i="6"/>
  <c r="C1976" i="6"/>
  <c r="C1975" i="6"/>
  <c r="C1974" i="6"/>
  <c r="C1973" i="6"/>
  <c r="C1972" i="6"/>
  <c r="C1971" i="6"/>
  <c r="C1970" i="6"/>
  <c r="C1969" i="6"/>
  <c r="C1968" i="6"/>
  <c r="C1967" i="6"/>
  <c r="C1966" i="6"/>
  <c r="C1965" i="6"/>
  <c r="C1964" i="6"/>
  <c r="C1963" i="6"/>
  <c r="C1962" i="6"/>
  <c r="C1961" i="6"/>
  <c r="C1960" i="6"/>
  <c r="C1959" i="6"/>
  <c r="C1958" i="6"/>
  <c r="C1957" i="6"/>
  <c r="C1956" i="6"/>
  <c r="C1955" i="6"/>
  <c r="C1954" i="6"/>
  <c r="C1953" i="6"/>
  <c r="C1952" i="6"/>
  <c r="C1951" i="6"/>
  <c r="C1950" i="6"/>
  <c r="C1949" i="6"/>
  <c r="C1948" i="6"/>
  <c r="C1947" i="6"/>
  <c r="C1946" i="6"/>
  <c r="C1945" i="6"/>
  <c r="C1944" i="6"/>
  <c r="C1943" i="6"/>
  <c r="C1942" i="6"/>
  <c r="C1941" i="6"/>
  <c r="C1940" i="6"/>
  <c r="C1939" i="6"/>
  <c r="C1938" i="6"/>
  <c r="C1937" i="6"/>
  <c r="C1936" i="6"/>
  <c r="C1935" i="6"/>
  <c r="C1934" i="6"/>
  <c r="C1933" i="6"/>
  <c r="C1932" i="6"/>
  <c r="C1931" i="6"/>
  <c r="C1930" i="6"/>
  <c r="C1929" i="6"/>
  <c r="C1928" i="6"/>
  <c r="C1927" i="6"/>
  <c r="C1926" i="6"/>
  <c r="C1925" i="6"/>
  <c r="C1924" i="6"/>
  <c r="C1923" i="6"/>
  <c r="C1922" i="6"/>
  <c r="C1921" i="6"/>
  <c r="C1920" i="6"/>
  <c r="C1919" i="6"/>
  <c r="C1918" i="6"/>
  <c r="C1917" i="6"/>
  <c r="C1916" i="6"/>
  <c r="C1915" i="6"/>
  <c r="C1914" i="6"/>
  <c r="C1913" i="6"/>
  <c r="C1912" i="6"/>
  <c r="C1911" i="6"/>
  <c r="C1910" i="6"/>
  <c r="C1909" i="6"/>
  <c r="C1908" i="6"/>
  <c r="C1907" i="6"/>
  <c r="C1906" i="6"/>
  <c r="C1905" i="6"/>
  <c r="C1904" i="6"/>
  <c r="C1903" i="6"/>
  <c r="C1902" i="6"/>
  <c r="C1901" i="6"/>
  <c r="C1900" i="6"/>
  <c r="C1899" i="6"/>
  <c r="C1898" i="6"/>
  <c r="C1897" i="6"/>
  <c r="C1896" i="6"/>
  <c r="C1895" i="6"/>
  <c r="C1894" i="6"/>
  <c r="C1893" i="6"/>
  <c r="C1892" i="6"/>
  <c r="C1891" i="6"/>
  <c r="C1890" i="6"/>
  <c r="C1889" i="6"/>
  <c r="C1888" i="6"/>
  <c r="C1887" i="6"/>
  <c r="C1886" i="6"/>
  <c r="C1885" i="6"/>
  <c r="C1884" i="6"/>
  <c r="C1883" i="6"/>
  <c r="C1882" i="6"/>
  <c r="C1881" i="6"/>
  <c r="C1880" i="6"/>
  <c r="C1879" i="6"/>
  <c r="C1878" i="6"/>
  <c r="C1877" i="6"/>
  <c r="C1876" i="6"/>
  <c r="C1875" i="6"/>
  <c r="C1874" i="6"/>
  <c r="C1873" i="6"/>
  <c r="C1872" i="6"/>
  <c r="C1871" i="6"/>
  <c r="C1870" i="6"/>
  <c r="C1869" i="6"/>
  <c r="C1868" i="6"/>
  <c r="C1867" i="6"/>
  <c r="C1866" i="6"/>
  <c r="C1865" i="6"/>
  <c r="C1864" i="6"/>
  <c r="C1863" i="6"/>
  <c r="C1862" i="6"/>
  <c r="C1861" i="6"/>
  <c r="C1860" i="6"/>
  <c r="C1859" i="6"/>
  <c r="C1858" i="6"/>
  <c r="C1857" i="6"/>
  <c r="C1856" i="6"/>
  <c r="C1855" i="6"/>
  <c r="C1854" i="6"/>
  <c r="C1853" i="6"/>
  <c r="C1852" i="6"/>
  <c r="C1851" i="6"/>
  <c r="C1850" i="6"/>
  <c r="C1849" i="6"/>
  <c r="C1848" i="6"/>
  <c r="C1847" i="6"/>
  <c r="C1846" i="6"/>
  <c r="C1845" i="6"/>
  <c r="C1844" i="6"/>
  <c r="C1843" i="6"/>
  <c r="C1842" i="6"/>
  <c r="C1841" i="6"/>
  <c r="C1840" i="6"/>
  <c r="C1839" i="6"/>
  <c r="C1838" i="6"/>
  <c r="C1837" i="6"/>
  <c r="C1836" i="6"/>
  <c r="C1835" i="6"/>
  <c r="C1834" i="6"/>
  <c r="C1833" i="6"/>
  <c r="C1832" i="6"/>
  <c r="C1831" i="6"/>
  <c r="C1830" i="6"/>
  <c r="C1829" i="6"/>
  <c r="C1828" i="6"/>
  <c r="C1827" i="6"/>
  <c r="C1826" i="6"/>
  <c r="C1825" i="6"/>
  <c r="C1824" i="6"/>
  <c r="C1823" i="6"/>
  <c r="C1822" i="6"/>
  <c r="C1821" i="6"/>
  <c r="C1820" i="6"/>
  <c r="C1819" i="6"/>
  <c r="C1818" i="6"/>
  <c r="C1817" i="6"/>
  <c r="C1816" i="6"/>
  <c r="C1815" i="6"/>
  <c r="C1814" i="6"/>
  <c r="C1813" i="6"/>
  <c r="C1812" i="6"/>
  <c r="C1811" i="6"/>
  <c r="C1810" i="6"/>
  <c r="C1809" i="6"/>
  <c r="C1808" i="6"/>
  <c r="C1807" i="6"/>
  <c r="C1806" i="6"/>
  <c r="C1805" i="6"/>
  <c r="C1804" i="6"/>
  <c r="C1803" i="6"/>
  <c r="C1802" i="6"/>
  <c r="C1801" i="6"/>
  <c r="C1800" i="6"/>
  <c r="C1799" i="6"/>
  <c r="C1798" i="6"/>
  <c r="C1797" i="6"/>
  <c r="C1796" i="6"/>
  <c r="C1795" i="6"/>
  <c r="C1794" i="6"/>
  <c r="C1793" i="6"/>
  <c r="C1792" i="6"/>
  <c r="C1791" i="6"/>
  <c r="C1790" i="6"/>
  <c r="C1789" i="6"/>
  <c r="C1788" i="6"/>
  <c r="C1787" i="6"/>
  <c r="C1786" i="6"/>
  <c r="C1785" i="6"/>
  <c r="C1784" i="6"/>
  <c r="C1783" i="6"/>
  <c r="C1782" i="6"/>
  <c r="C1781" i="6"/>
  <c r="C1780" i="6"/>
  <c r="C1779" i="6"/>
  <c r="C1778" i="6"/>
  <c r="C1777" i="6"/>
  <c r="C1776" i="6"/>
  <c r="C1775" i="6"/>
  <c r="C1774" i="6"/>
  <c r="C1773" i="6"/>
  <c r="C1772" i="6"/>
  <c r="C1771" i="6"/>
  <c r="C1770" i="6"/>
  <c r="C1769" i="6"/>
  <c r="C1768" i="6"/>
  <c r="C1767" i="6"/>
  <c r="C1766" i="6"/>
  <c r="C1765" i="6"/>
  <c r="C1764" i="6"/>
  <c r="C1763" i="6"/>
  <c r="C1762" i="6"/>
  <c r="C1761" i="6"/>
  <c r="C1760" i="6"/>
  <c r="C1759" i="6"/>
  <c r="C1758" i="6"/>
  <c r="C1757" i="6"/>
  <c r="C1756" i="6"/>
  <c r="C1755" i="6"/>
  <c r="C1754" i="6"/>
  <c r="C1753" i="6"/>
  <c r="C1752" i="6"/>
  <c r="C1751" i="6"/>
  <c r="C1750" i="6"/>
  <c r="C1749" i="6"/>
  <c r="C1748" i="6"/>
  <c r="C1747" i="6"/>
  <c r="C1746" i="6"/>
  <c r="C1745" i="6"/>
  <c r="C1744" i="6"/>
  <c r="C1743" i="6"/>
  <c r="C1742" i="6"/>
  <c r="C1741" i="6"/>
  <c r="C1740" i="6"/>
  <c r="C1739" i="6"/>
  <c r="C1738" i="6"/>
  <c r="C1737" i="6"/>
  <c r="C1736" i="6"/>
  <c r="C1735" i="6"/>
  <c r="C1734" i="6"/>
  <c r="C1733" i="6"/>
  <c r="C1732" i="6"/>
  <c r="C1731" i="6"/>
  <c r="C1730" i="6"/>
  <c r="C1729" i="6"/>
  <c r="C1728" i="6"/>
  <c r="C1727" i="6"/>
  <c r="C1726" i="6"/>
  <c r="C1725" i="6"/>
  <c r="C1724" i="6"/>
  <c r="C1723" i="6"/>
  <c r="C1722" i="6"/>
  <c r="C1721" i="6"/>
  <c r="C1720" i="6"/>
  <c r="C1719" i="6"/>
  <c r="C1718" i="6"/>
  <c r="C1717" i="6"/>
  <c r="C1716" i="6"/>
  <c r="C1715" i="6"/>
  <c r="C1714" i="6"/>
  <c r="C1713" i="6"/>
  <c r="C1712" i="6"/>
  <c r="C1711" i="6"/>
  <c r="C1710" i="6"/>
  <c r="C1709" i="6"/>
  <c r="C1708" i="6"/>
  <c r="C1707" i="6"/>
  <c r="C1706" i="6"/>
  <c r="C1705" i="6"/>
  <c r="C1704" i="6"/>
  <c r="C1703" i="6"/>
  <c r="C1702" i="6"/>
  <c r="C1701" i="6"/>
  <c r="C1700" i="6"/>
  <c r="C1699" i="6"/>
  <c r="C1698" i="6"/>
  <c r="C1697" i="6"/>
  <c r="C1696" i="6"/>
  <c r="C1695" i="6"/>
  <c r="C1694" i="6"/>
  <c r="C1693" i="6"/>
  <c r="C1692" i="6"/>
  <c r="C1691" i="6"/>
  <c r="C1690" i="6"/>
  <c r="C1689" i="6"/>
  <c r="C1688" i="6"/>
  <c r="C1687" i="6"/>
  <c r="C1686" i="6"/>
  <c r="C1685" i="6"/>
  <c r="C1684" i="6"/>
  <c r="C1683" i="6"/>
  <c r="C1682" i="6"/>
  <c r="C1681" i="6"/>
  <c r="C1680" i="6"/>
  <c r="C1679" i="6"/>
  <c r="C1678" i="6"/>
  <c r="C1677" i="6"/>
  <c r="C1676" i="6"/>
  <c r="C1675" i="6"/>
  <c r="C1674" i="6"/>
  <c r="C1673" i="6"/>
  <c r="C1672" i="6"/>
  <c r="C1671" i="6"/>
  <c r="C1670" i="6"/>
  <c r="C1669" i="6"/>
  <c r="C1668" i="6"/>
  <c r="C1667" i="6"/>
  <c r="C1666" i="6"/>
  <c r="C1665" i="6"/>
  <c r="C1664" i="6"/>
  <c r="C1663" i="6"/>
  <c r="C1662" i="6"/>
  <c r="C1661" i="6"/>
  <c r="C1660" i="6"/>
  <c r="C1659" i="6"/>
  <c r="C1658" i="6"/>
  <c r="C1657" i="6"/>
  <c r="C1656" i="6"/>
  <c r="C1655" i="6"/>
  <c r="C1654" i="6"/>
  <c r="C1653" i="6"/>
  <c r="C1652" i="6"/>
  <c r="C1651" i="6"/>
  <c r="C1650" i="6"/>
  <c r="C1649" i="6"/>
  <c r="C1648" i="6"/>
  <c r="C1647" i="6"/>
  <c r="C1646" i="6"/>
  <c r="C1645" i="6"/>
  <c r="C1644" i="6"/>
  <c r="C1643" i="6"/>
  <c r="C1642" i="6"/>
  <c r="C1641" i="6"/>
  <c r="C1640" i="6"/>
  <c r="C1639" i="6"/>
  <c r="C1638" i="6"/>
  <c r="C1637" i="6"/>
  <c r="C1636" i="6"/>
  <c r="C1635" i="6"/>
  <c r="C1634" i="6"/>
  <c r="C1633" i="6"/>
  <c r="C1632" i="6"/>
  <c r="C1631" i="6"/>
  <c r="C1630" i="6"/>
  <c r="C1629" i="6"/>
  <c r="C1628" i="6"/>
  <c r="C1627" i="6"/>
  <c r="C1626" i="6"/>
  <c r="C1625" i="6"/>
  <c r="C1624" i="6"/>
  <c r="C1623" i="6"/>
  <c r="C1622" i="6"/>
  <c r="C1621" i="6"/>
  <c r="C1620" i="6"/>
  <c r="C1619" i="6"/>
  <c r="C1618" i="6"/>
  <c r="C1617" i="6"/>
  <c r="C1616" i="6"/>
  <c r="C1615" i="6"/>
  <c r="C1614" i="6"/>
  <c r="C1613" i="6"/>
  <c r="C1612" i="6"/>
  <c r="C1611" i="6"/>
  <c r="C1610" i="6"/>
  <c r="C1609" i="6"/>
  <c r="C1608" i="6"/>
  <c r="C1607" i="6"/>
  <c r="C1606" i="6"/>
  <c r="C1605" i="6"/>
  <c r="C1604" i="6"/>
  <c r="C1603" i="6"/>
  <c r="C1602" i="6"/>
  <c r="C1601" i="6"/>
  <c r="C1600" i="6"/>
  <c r="C1599" i="6"/>
  <c r="C1598" i="6"/>
  <c r="C1597" i="6"/>
  <c r="C1596" i="6"/>
  <c r="C1595" i="6"/>
  <c r="C1594" i="6"/>
  <c r="C1593" i="6"/>
  <c r="C1592" i="6"/>
  <c r="C1591" i="6"/>
  <c r="C1590" i="6"/>
  <c r="C1589" i="6"/>
  <c r="C1588" i="6"/>
  <c r="C1587" i="6"/>
  <c r="C1586" i="6"/>
  <c r="C1585" i="6"/>
  <c r="C1584" i="6"/>
  <c r="C1583" i="6"/>
  <c r="C1582" i="6"/>
  <c r="C1581" i="6"/>
  <c r="C1580" i="6"/>
  <c r="C1579" i="6"/>
  <c r="C1578" i="6"/>
  <c r="C1577" i="6"/>
  <c r="C1576" i="6"/>
  <c r="C1575" i="6"/>
  <c r="C1574" i="6"/>
  <c r="C1573" i="6"/>
  <c r="C1572" i="6"/>
  <c r="C1571" i="6"/>
  <c r="C1570" i="6"/>
  <c r="C1569" i="6"/>
  <c r="C1568" i="6"/>
  <c r="C1567" i="6"/>
  <c r="C1566" i="6"/>
  <c r="C1565" i="6"/>
  <c r="C1564" i="6"/>
  <c r="C1563" i="6"/>
  <c r="C1562" i="6"/>
  <c r="C1561" i="6"/>
  <c r="C1560" i="6"/>
  <c r="C1559" i="6"/>
  <c r="C1558" i="6"/>
  <c r="C1557" i="6"/>
  <c r="C1556" i="6"/>
  <c r="C1555" i="6"/>
  <c r="C1554" i="6"/>
  <c r="C1553" i="6"/>
  <c r="C1552" i="6"/>
  <c r="C1551" i="6"/>
  <c r="C1550" i="6"/>
  <c r="C1549" i="6"/>
  <c r="C1548" i="6"/>
  <c r="C1547" i="6"/>
  <c r="C1546" i="6"/>
  <c r="C1545" i="6"/>
  <c r="C1544" i="6"/>
  <c r="C1543" i="6"/>
  <c r="C1542" i="6"/>
  <c r="C1541" i="6"/>
  <c r="C1540" i="6"/>
  <c r="C1539" i="6"/>
  <c r="C1538" i="6"/>
  <c r="C1537" i="6"/>
  <c r="C1536" i="6"/>
  <c r="C1535" i="6"/>
  <c r="C1534" i="6"/>
  <c r="C1533" i="6"/>
  <c r="C1532" i="6"/>
  <c r="C1531" i="6"/>
  <c r="C1530" i="6"/>
  <c r="C1529" i="6"/>
  <c r="C1528" i="6"/>
  <c r="C1527" i="6"/>
  <c r="C1526" i="6"/>
  <c r="C1525" i="6"/>
  <c r="C1524" i="6"/>
  <c r="C1523" i="6"/>
  <c r="C1522" i="6"/>
  <c r="C1521" i="6"/>
  <c r="C1520" i="6"/>
  <c r="C1519" i="6"/>
  <c r="C1518" i="6"/>
  <c r="C1517" i="6"/>
  <c r="C1516" i="6"/>
  <c r="C1515" i="6"/>
  <c r="C1514" i="6"/>
  <c r="C1513" i="6"/>
  <c r="C1512" i="6"/>
  <c r="C1511" i="6"/>
  <c r="C1510" i="6"/>
  <c r="C1509" i="6"/>
  <c r="C1508" i="6"/>
  <c r="C1507" i="6"/>
  <c r="C1506" i="6"/>
  <c r="C1505" i="6"/>
  <c r="C1504" i="6"/>
  <c r="C1503" i="6"/>
  <c r="C1502" i="6"/>
  <c r="C1501" i="6"/>
  <c r="C1500" i="6"/>
  <c r="C1499" i="6"/>
  <c r="C1498" i="6"/>
  <c r="C1497" i="6"/>
  <c r="C1496" i="6"/>
  <c r="C1495" i="6"/>
  <c r="C1494" i="6"/>
  <c r="C1493" i="6"/>
  <c r="C1492" i="6"/>
  <c r="C1491" i="6"/>
  <c r="C1490" i="6"/>
  <c r="C1489" i="6"/>
  <c r="C1488" i="6"/>
  <c r="C1487" i="6"/>
  <c r="C1486" i="6"/>
  <c r="C1485" i="6"/>
  <c r="C1484" i="6"/>
  <c r="C1483" i="6"/>
  <c r="C1482" i="6"/>
  <c r="C1481" i="6"/>
  <c r="C1480" i="6"/>
  <c r="C1479" i="6"/>
  <c r="C1478" i="6"/>
  <c r="C1477" i="6"/>
  <c r="C1476" i="6"/>
  <c r="C1475" i="6"/>
  <c r="C1474" i="6"/>
  <c r="C1473" i="6"/>
  <c r="C1472" i="6"/>
  <c r="C1471" i="6"/>
  <c r="C1470" i="6"/>
  <c r="C1469" i="6"/>
  <c r="C1468" i="6"/>
  <c r="C1467" i="6"/>
  <c r="C1466" i="6"/>
  <c r="C1465" i="6"/>
  <c r="C1464" i="6"/>
  <c r="C1463" i="6"/>
  <c r="C1462" i="6"/>
  <c r="C1461" i="6"/>
  <c r="C1460" i="6"/>
  <c r="C1459" i="6"/>
  <c r="C1458" i="6"/>
  <c r="C1457" i="6"/>
  <c r="C1456" i="6"/>
  <c r="C1455" i="6"/>
  <c r="C1454" i="6"/>
  <c r="C1453" i="6"/>
  <c r="C1452" i="6"/>
  <c r="C1451" i="6"/>
  <c r="C1450" i="6"/>
  <c r="C1449" i="6"/>
  <c r="C1448" i="6"/>
  <c r="C1447" i="6"/>
  <c r="C1446" i="6"/>
  <c r="C1445" i="6"/>
  <c r="C1444" i="6"/>
  <c r="C1443" i="6"/>
  <c r="C1442" i="6"/>
  <c r="C1441" i="6"/>
  <c r="C1440" i="6"/>
  <c r="C1439" i="6"/>
  <c r="C1438" i="6"/>
  <c r="C1437" i="6"/>
  <c r="C1436" i="6"/>
  <c r="C1435" i="6"/>
  <c r="C1434" i="6"/>
  <c r="C1433" i="6"/>
  <c r="C1432" i="6"/>
  <c r="C1431" i="6"/>
  <c r="C1430" i="6"/>
  <c r="C1429" i="6"/>
  <c r="C1428" i="6"/>
  <c r="C1427" i="6"/>
  <c r="C1426" i="6"/>
  <c r="C1425" i="6"/>
  <c r="C1424" i="6"/>
  <c r="C1423" i="6"/>
  <c r="C1422" i="6"/>
  <c r="C1421" i="6"/>
  <c r="C1420" i="6"/>
  <c r="C1419" i="6"/>
  <c r="C1418" i="6"/>
  <c r="C1417" i="6"/>
  <c r="C1416" i="6"/>
  <c r="C1415" i="6"/>
  <c r="C1414" i="6"/>
  <c r="C1413" i="6"/>
  <c r="C1412" i="6"/>
  <c r="C1411" i="6"/>
  <c r="C1410" i="6"/>
  <c r="C1409" i="6"/>
  <c r="C1408" i="6"/>
  <c r="C1407" i="6"/>
  <c r="C1406" i="6"/>
  <c r="C1405" i="6"/>
  <c r="C1404" i="6"/>
  <c r="C1403" i="6"/>
  <c r="C1402" i="6"/>
  <c r="C1401" i="6"/>
  <c r="C1400" i="6"/>
  <c r="C1399" i="6"/>
  <c r="C1398" i="6"/>
  <c r="C1397" i="6"/>
  <c r="C1396" i="6"/>
  <c r="C1395" i="6"/>
  <c r="C1394" i="6"/>
  <c r="C1393" i="6"/>
  <c r="C1392" i="6"/>
  <c r="C1391" i="6"/>
  <c r="C1390" i="6"/>
  <c r="C1389" i="6"/>
  <c r="C1388" i="6"/>
  <c r="C1387" i="6"/>
  <c r="C1386" i="6"/>
  <c r="C1385" i="6"/>
  <c r="C1384" i="6"/>
  <c r="C1383" i="6"/>
  <c r="C1382" i="6"/>
  <c r="C1381" i="6"/>
  <c r="C1380" i="6"/>
  <c r="C1379" i="6"/>
  <c r="C1378" i="6"/>
  <c r="C1377" i="6"/>
  <c r="C1376" i="6"/>
  <c r="C1375" i="6"/>
  <c r="C1374" i="6"/>
  <c r="C1373" i="6"/>
  <c r="C1372" i="6"/>
  <c r="C1371" i="6"/>
  <c r="C1370" i="6"/>
  <c r="C1369" i="6"/>
  <c r="C1368" i="6"/>
  <c r="C1367" i="6"/>
  <c r="C1366" i="6"/>
  <c r="C1365" i="6"/>
  <c r="C1364" i="6"/>
  <c r="C1363" i="6"/>
  <c r="C1362" i="6"/>
  <c r="C1361" i="6"/>
  <c r="C1360" i="6"/>
  <c r="C1359" i="6"/>
  <c r="C1358" i="6"/>
  <c r="C1357" i="6"/>
  <c r="C1356" i="6"/>
  <c r="C1355" i="6"/>
  <c r="C1354" i="6"/>
  <c r="C1353" i="6"/>
  <c r="C1352" i="6"/>
  <c r="C1351" i="6"/>
  <c r="C1350" i="6"/>
  <c r="C1349" i="6"/>
  <c r="C1348" i="6"/>
  <c r="C1347" i="6"/>
  <c r="C1346" i="6"/>
  <c r="C1345" i="6"/>
  <c r="C1344" i="6"/>
  <c r="C1343" i="6"/>
  <c r="C1342" i="6"/>
  <c r="C1341" i="6"/>
  <c r="C1340" i="6"/>
  <c r="C1339" i="6"/>
  <c r="C1338" i="6"/>
  <c r="C1337" i="6"/>
  <c r="C1336" i="6"/>
  <c r="C1335" i="6"/>
  <c r="C1334" i="6"/>
  <c r="C1333" i="6"/>
  <c r="C1332" i="6"/>
  <c r="C1331" i="6"/>
  <c r="C1330" i="6"/>
  <c r="C1329" i="6"/>
  <c r="C1328" i="6"/>
  <c r="C1327" i="6"/>
  <c r="C1326" i="6"/>
  <c r="C1325" i="6"/>
  <c r="C1324" i="6"/>
  <c r="C1323" i="6"/>
  <c r="C1322" i="6"/>
  <c r="C1321" i="6"/>
  <c r="C1320" i="6"/>
  <c r="C1319" i="6"/>
  <c r="C1318" i="6"/>
  <c r="C1317" i="6"/>
  <c r="C1316" i="6"/>
  <c r="C1315" i="6"/>
  <c r="C1314" i="6"/>
  <c r="C1313" i="6"/>
  <c r="C1312" i="6"/>
  <c r="C1311" i="6"/>
  <c r="C1310" i="6"/>
  <c r="C1309" i="6"/>
  <c r="C1308" i="6"/>
  <c r="C1307" i="6"/>
  <c r="C1306" i="6"/>
  <c r="C1305" i="6"/>
  <c r="C1304" i="6"/>
  <c r="C1303" i="6"/>
  <c r="C1302" i="6"/>
  <c r="C1301" i="6"/>
  <c r="C1300" i="6"/>
  <c r="C1299" i="6"/>
  <c r="C1298" i="6"/>
  <c r="C1297" i="6"/>
  <c r="C1296" i="6"/>
  <c r="C1295" i="6"/>
  <c r="C1294" i="6"/>
  <c r="C1293" i="6"/>
  <c r="C1292" i="6"/>
  <c r="C1291" i="6"/>
  <c r="C1290" i="6"/>
  <c r="C1289" i="6"/>
  <c r="C1288" i="6"/>
  <c r="C1287" i="6"/>
  <c r="C1286" i="6"/>
  <c r="C1285" i="6"/>
  <c r="C1284" i="6"/>
  <c r="C1283" i="6"/>
  <c r="C1282" i="6"/>
  <c r="C1281" i="6"/>
  <c r="C1280" i="6"/>
  <c r="C1279" i="6"/>
  <c r="C1278" i="6"/>
  <c r="C1277" i="6"/>
  <c r="C1276" i="6"/>
  <c r="C1275" i="6"/>
  <c r="C1274" i="6"/>
  <c r="C1273" i="6"/>
  <c r="C1272" i="6"/>
  <c r="C1271" i="6"/>
  <c r="C1270" i="6"/>
  <c r="C1269" i="6"/>
  <c r="C1268" i="6"/>
  <c r="C1267" i="6"/>
  <c r="C1266" i="6"/>
  <c r="C1265" i="6"/>
  <c r="C1264" i="6"/>
  <c r="C1263" i="6"/>
  <c r="C1262" i="6"/>
  <c r="C1261" i="6"/>
  <c r="C1260" i="6"/>
  <c r="C1259" i="6"/>
  <c r="C1258" i="6"/>
  <c r="C1257" i="6"/>
  <c r="C1256" i="6"/>
  <c r="C1255" i="6"/>
  <c r="C1254" i="6"/>
  <c r="C1253" i="6"/>
  <c r="C1252" i="6"/>
  <c r="C1251" i="6"/>
  <c r="C1250" i="6"/>
  <c r="C1249" i="6"/>
  <c r="C1248" i="6"/>
  <c r="C1247" i="6"/>
  <c r="C1246" i="6"/>
  <c r="C1245" i="6"/>
  <c r="C1244" i="6"/>
  <c r="C1243" i="6"/>
  <c r="C1242" i="6"/>
  <c r="C1241" i="6"/>
  <c r="C1240" i="6"/>
  <c r="C1239" i="6"/>
  <c r="C1238" i="6"/>
  <c r="C1237" i="6"/>
  <c r="C1236" i="6"/>
  <c r="C1235" i="6"/>
  <c r="C1234" i="6"/>
  <c r="C1233" i="6"/>
  <c r="C1232" i="6"/>
  <c r="C1231" i="6"/>
  <c r="C1230" i="6"/>
  <c r="C1229" i="6"/>
  <c r="C1228" i="6"/>
  <c r="C1227" i="6"/>
  <c r="C1226" i="6"/>
  <c r="C1225" i="6"/>
  <c r="C1224" i="6"/>
  <c r="C1223" i="6"/>
  <c r="C1222" i="6"/>
  <c r="C1221" i="6"/>
  <c r="C1220" i="6"/>
  <c r="C1219" i="6"/>
  <c r="C1218" i="6"/>
  <c r="C1217" i="6"/>
  <c r="C1216" i="6"/>
  <c r="C1215" i="6"/>
  <c r="C1214" i="6"/>
  <c r="C1213" i="6"/>
  <c r="C1212" i="6"/>
  <c r="C1211" i="6"/>
  <c r="C1210" i="6"/>
  <c r="C1209" i="6"/>
  <c r="C1208" i="6"/>
  <c r="C1207" i="6"/>
  <c r="C1206" i="6"/>
  <c r="C1205" i="6"/>
  <c r="C1204" i="6"/>
  <c r="C1203" i="6"/>
  <c r="C1202" i="6"/>
  <c r="C1201" i="6"/>
  <c r="C1200" i="6"/>
  <c r="C1199" i="6"/>
  <c r="C1198" i="6"/>
  <c r="C1197" i="6"/>
  <c r="C1196" i="6"/>
  <c r="C1195" i="6"/>
  <c r="C1194" i="6"/>
  <c r="C1193" i="6"/>
  <c r="C1192" i="6"/>
  <c r="C1191" i="6"/>
  <c r="C1190" i="6"/>
  <c r="C1189" i="6"/>
  <c r="C1188" i="6"/>
  <c r="C1187" i="6"/>
  <c r="C1186" i="6"/>
  <c r="C1185" i="6"/>
  <c r="C1184" i="6"/>
  <c r="C1183" i="6"/>
  <c r="C1182" i="6"/>
  <c r="C1181" i="6"/>
  <c r="C1180" i="6"/>
  <c r="C1179" i="6"/>
  <c r="C1178" i="6"/>
  <c r="C1177" i="6"/>
  <c r="C1176" i="6"/>
  <c r="C1175" i="6"/>
  <c r="C1174" i="6"/>
  <c r="C1173" i="6"/>
  <c r="C1172" i="6"/>
  <c r="C1171" i="6"/>
  <c r="C1170" i="6"/>
  <c r="C1169" i="6"/>
  <c r="C1168" i="6"/>
  <c r="C1167" i="6"/>
  <c r="C1166" i="6"/>
  <c r="C1165" i="6"/>
  <c r="C1164" i="6"/>
  <c r="C1163" i="6"/>
  <c r="C1162" i="6"/>
  <c r="C1161" i="6"/>
  <c r="C1160" i="6"/>
  <c r="C1159" i="6"/>
  <c r="C1158" i="6"/>
  <c r="C1157" i="6"/>
  <c r="C1156" i="6"/>
  <c r="C1155" i="6"/>
  <c r="C1154" i="6"/>
  <c r="C1153" i="6"/>
  <c r="C1152" i="6"/>
  <c r="C1151" i="6"/>
  <c r="C1150" i="6"/>
  <c r="C1149" i="6"/>
  <c r="C1148" i="6"/>
  <c r="C1147" i="6"/>
  <c r="C1146" i="6"/>
  <c r="C1145" i="6"/>
  <c r="C1144" i="6"/>
  <c r="C1143" i="6"/>
  <c r="C1142" i="6"/>
  <c r="C1141" i="6"/>
  <c r="C1140" i="6"/>
  <c r="C1139" i="6"/>
  <c r="C1138" i="6"/>
  <c r="C1137" i="6"/>
  <c r="C1136" i="6"/>
  <c r="C1135" i="6"/>
  <c r="C1134" i="6"/>
  <c r="C1133" i="6"/>
  <c r="C1132" i="6"/>
  <c r="C1131" i="6"/>
  <c r="C1130" i="6"/>
  <c r="C1129" i="6"/>
  <c r="C1128" i="6"/>
  <c r="C1127" i="6"/>
  <c r="C1126" i="6"/>
  <c r="C1125" i="6"/>
  <c r="C1124" i="6"/>
  <c r="C1123" i="6"/>
  <c r="C1122" i="6"/>
  <c r="C1121" i="6"/>
  <c r="C1120" i="6"/>
  <c r="C1119" i="6"/>
  <c r="C1118" i="6"/>
  <c r="C1117" i="6"/>
  <c r="C1116" i="6"/>
  <c r="C1115" i="6"/>
  <c r="C1114" i="6"/>
  <c r="C1113" i="6"/>
  <c r="C1112" i="6"/>
  <c r="C1111" i="6"/>
  <c r="C1110" i="6"/>
  <c r="C1109" i="6"/>
  <c r="C1108" i="6"/>
  <c r="C1107" i="6"/>
  <c r="C1106" i="6"/>
  <c r="C1105" i="6"/>
  <c r="C1104" i="6"/>
  <c r="C1103" i="6"/>
  <c r="C1102" i="6"/>
  <c r="C1101" i="6"/>
  <c r="C1100" i="6"/>
  <c r="C1099" i="6"/>
  <c r="C1098" i="6"/>
  <c r="C1097" i="6"/>
  <c r="C1096" i="6"/>
  <c r="C1095" i="6"/>
  <c r="C1094" i="6"/>
  <c r="C1093" i="6"/>
  <c r="C1092" i="6"/>
  <c r="C1091" i="6"/>
  <c r="C1090" i="6"/>
  <c r="C1089" i="6"/>
  <c r="C1088" i="6"/>
  <c r="C1087" i="6"/>
  <c r="C1086" i="6"/>
  <c r="C1085" i="6"/>
  <c r="C1084" i="6"/>
  <c r="C1083" i="6"/>
  <c r="C1082" i="6"/>
  <c r="C1081" i="6"/>
  <c r="C1080" i="6"/>
  <c r="C1079" i="6"/>
  <c r="C1078" i="6"/>
  <c r="C1077" i="6"/>
  <c r="C1076" i="6"/>
  <c r="C1075" i="6"/>
  <c r="C1074" i="6"/>
  <c r="C1073" i="6"/>
  <c r="C1072" i="6"/>
  <c r="C1071" i="6"/>
  <c r="C1070" i="6"/>
  <c r="C1069" i="6"/>
  <c r="C1068" i="6"/>
  <c r="C1067" i="6"/>
  <c r="C1066" i="6"/>
  <c r="C1065" i="6"/>
  <c r="C1064" i="6"/>
  <c r="C1063" i="6"/>
  <c r="C1062" i="6"/>
  <c r="C1061" i="6"/>
  <c r="C1060" i="6"/>
  <c r="C1059" i="6"/>
  <c r="C1058" i="6"/>
  <c r="C1057" i="6"/>
  <c r="C1056" i="6"/>
  <c r="C1055" i="6"/>
  <c r="C1054" i="6"/>
  <c r="C1053" i="6"/>
  <c r="C1052" i="6"/>
  <c r="C1051" i="6"/>
  <c r="C1050" i="6"/>
  <c r="C1049" i="6"/>
  <c r="C1048" i="6"/>
  <c r="C1047" i="6"/>
  <c r="C1046" i="6"/>
  <c r="C1045" i="6"/>
  <c r="C1044" i="6"/>
  <c r="C1043" i="6"/>
  <c r="C1042" i="6"/>
  <c r="C1041" i="6"/>
  <c r="C1040" i="6"/>
  <c r="C1039" i="6"/>
  <c r="C1038" i="6"/>
  <c r="C1037" i="6"/>
  <c r="C1036" i="6"/>
  <c r="C1035" i="6"/>
  <c r="C1034" i="6"/>
  <c r="C1033" i="6"/>
  <c r="C1032" i="6"/>
  <c r="C1031" i="6"/>
  <c r="C1030" i="6"/>
  <c r="C1029" i="6"/>
  <c r="C1028" i="6"/>
  <c r="C1027" i="6"/>
  <c r="C1026" i="6"/>
  <c r="C1025" i="6"/>
  <c r="C1024" i="6"/>
  <c r="C1023" i="6"/>
  <c r="C1022" i="6"/>
  <c r="C1021" i="6"/>
  <c r="C1020" i="6"/>
  <c r="C1019" i="6"/>
  <c r="C1018" i="6"/>
  <c r="C1017" i="6"/>
  <c r="C1016" i="6"/>
  <c r="C1015" i="6"/>
  <c r="C1014" i="6"/>
  <c r="C1013" i="6"/>
  <c r="C1012" i="6"/>
  <c r="C1011" i="6"/>
  <c r="C1010" i="6"/>
  <c r="C1009" i="6"/>
  <c r="C1008" i="6"/>
  <c r="C1007" i="6"/>
  <c r="C1006" i="6"/>
  <c r="C1005" i="6"/>
  <c r="C1004" i="6"/>
  <c r="C1003" i="6"/>
  <c r="C1002" i="6"/>
  <c r="C1001" i="6"/>
  <c r="C1000" i="6"/>
  <c r="C999" i="6"/>
  <c r="C998" i="6"/>
  <c r="C997" i="6"/>
  <c r="C996" i="6"/>
  <c r="C995" i="6"/>
  <c r="C994" i="6"/>
  <c r="C993" i="6"/>
  <c r="C992" i="6"/>
  <c r="C991" i="6"/>
  <c r="C990" i="6"/>
  <c r="C989" i="6"/>
  <c r="C988" i="6"/>
  <c r="C987" i="6"/>
  <c r="C986" i="6"/>
  <c r="C985" i="6"/>
  <c r="C984" i="6"/>
  <c r="C983" i="6"/>
  <c r="C982" i="6"/>
  <c r="C981" i="6"/>
  <c r="C980" i="6"/>
  <c r="C979" i="6"/>
  <c r="C978" i="6"/>
  <c r="C977" i="6"/>
  <c r="C976" i="6"/>
  <c r="C975" i="6"/>
  <c r="C974" i="6"/>
  <c r="C973" i="6"/>
  <c r="C972" i="6"/>
  <c r="C971" i="6"/>
  <c r="C970" i="6"/>
  <c r="C969" i="6"/>
  <c r="C968" i="6"/>
  <c r="C967" i="6"/>
  <c r="C966" i="6"/>
  <c r="C965" i="6"/>
  <c r="C964" i="6"/>
  <c r="C963" i="6"/>
  <c r="C962" i="6"/>
  <c r="C961" i="6"/>
  <c r="C960" i="6"/>
  <c r="C959" i="6"/>
  <c r="C958" i="6"/>
  <c r="C957" i="6"/>
  <c r="C956" i="6"/>
  <c r="C955" i="6"/>
  <c r="C954" i="6"/>
  <c r="C953" i="6"/>
  <c r="C952" i="6"/>
  <c r="C951" i="6"/>
  <c r="C950" i="6"/>
  <c r="C949" i="6"/>
  <c r="C948" i="6"/>
  <c r="C947" i="6"/>
  <c r="C946" i="6"/>
  <c r="C945" i="6"/>
  <c r="C944" i="6"/>
  <c r="C943" i="6"/>
  <c r="C942" i="6"/>
  <c r="C941" i="6"/>
  <c r="C940" i="6"/>
  <c r="C939" i="6"/>
  <c r="C938" i="6"/>
  <c r="C937" i="6"/>
  <c r="C936" i="6"/>
  <c r="C935" i="6"/>
  <c r="C934" i="6"/>
  <c r="C933" i="6"/>
  <c r="C932" i="6"/>
  <c r="C931" i="6"/>
  <c r="C930" i="6"/>
  <c r="C929" i="6"/>
  <c r="C928" i="6"/>
  <c r="C927" i="6"/>
  <c r="C926" i="6"/>
  <c r="C925" i="6"/>
  <c r="C924" i="6"/>
  <c r="C923" i="6"/>
  <c r="C922" i="6"/>
  <c r="C921" i="6"/>
  <c r="C920" i="6"/>
  <c r="C919" i="6"/>
  <c r="C918" i="6"/>
  <c r="C917" i="6"/>
  <c r="C916" i="6"/>
  <c r="C915" i="6"/>
  <c r="C914" i="6"/>
  <c r="C913" i="6"/>
  <c r="C912" i="6"/>
  <c r="C911" i="6"/>
  <c r="C910" i="6"/>
  <c r="C909" i="6"/>
  <c r="C908" i="6"/>
  <c r="C907" i="6"/>
  <c r="C906" i="6"/>
  <c r="C905" i="6"/>
  <c r="C904" i="6"/>
  <c r="C903" i="6"/>
  <c r="C902" i="6"/>
  <c r="C901" i="6"/>
  <c r="C900" i="6"/>
  <c r="C899" i="6"/>
  <c r="C898" i="6"/>
  <c r="C897" i="6"/>
  <c r="C896" i="6"/>
  <c r="C895" i="6"/>
  <c r="C894" i="6"/>
  <c r="C893" i="6"/>
  <c r="C892" i="6"/>
  <c r="C891" i="6"/>
  <c r="C890" i="6"/>
  <c r="C889" i="6"/>
  <c r="C888" i="6"/>
  <c r="C887" i="6"/>
  <c r="C886" i="6"/>
  <c r="C885" i="6"/>
  <c r="C884" i="6"/>
  <c r="C883" i="6"/>
  <c r="C882" i="6"/>
  <c r="C881" i="6"/>
  <c r="C880" i="6"/>
  <c r="C879" i="6"/>
  <c r="C878" i="6"/>
  <c r="C877" i="6"/>
  <c r="C876" i="6"/>
  <c r="C875" i="6"/>
  <c r="C874" i="6"/>
  <c r="C873" i="6"/>
  <c r="C872" i="6"/>
  <c r="C871" i="6"/>
  <c r="C870" i="6"/>
  <c r="C869" i="6"/>
  <c r="C868" i="6"/>
  <c r="C867" i="6"/>
  <c r="C866" i="6"/>
  <c r="C865" i="6"/>
  <c r="C864" i="6"/>
  <c r="C863" i="6"/>
  <c r="C862" i="6"/>
  <c r="C861" i="6"/>
  <c r="C860" i="6"/>
  <c r="C859" i="6"/>
  <c r="C858" i="6"/>
  <c r="C857" i="6"/>
  <c r="C856" i="6"/>
  <c r="C855" i="6"/>
  <c r="C854" i="6"/>
  <c r="C853" i="6"/>
  <c r="C852" i="6"/>
  <c r="C851" i="6"/>
  <c r="C850" i="6"/>
  <c r="C849" i="6"/>
  <c r="C848" i="6"/>
  <c r="C847" i="6"/>
  <c r="C846" i="6"/>
  <c r="C845" i="6"/>
  <c r="C844" i="6"/>
  <c r="C843" i="6"/>
  <c r="C842" i="6"/>
  <c r="C841" i="6"/>
  <c r="C840" i="6"/>
  <c r="C839" i="6"/>
  <c r="C838" i="6"/>
  <c r="C837" i="6"/>
  <c r="C836" i="6"/>
  <c r="C835" i="6"/>
  <c r="C834" i="6"/>
  <c r="C833" i="6"/>
  <c r="C832" i="6"/>
  <c r="C831" i="6"/>
  <c r="C830" i="6"/>
  <c r="C829" i="6"/>
  <c r="C828" i="6"/>
  <c r="C827" i="6"/>
  <c r="C826" i="6"/>
  <c r="C825" i="6"/>
  <c r="C824" i="6"/>
  <c r="C823" i="6"/>
  <c r="C822" i="6"/>
  <c r="C821" i="6"/>
  <c r="C820" i="6"/>
  <c r="C819" i="6"/>
  <c r="C818" i="6"/>
  <c r="C817" i="6"/>
  <c r="C816" i="6"/>
  <c r="C815" i="6"/>
  <c r="C814" i="6"/>
  <c r="C813" i="6"/>
  <c r="C812" i="6"/>
  <c r="C811" i="6"/>
  <c r="C810" i="6"/>
  <c r="C809" i="6"/>
  <c r="C808" i="6"/>
  <c r="C807" i="6"/>
  <c r="C806" i="6"/>
  <c r="C805" i="6"/>
  <c r="C804" i="6"/>
  <c r="C803" i="6"/>
  <c r="C802" i="6"/>
  <c r="C801" i="6"/>
  <c r="C800" i="6"/>
  <c r="C799" i="6"/>
  <c r="C798" i="6"/>
  <c r="C797" i="6"/>
  <c r="C796" i="6"/>
  <c r="C795" i="6"/>
  <c r="C794" i="6"/>
  <c r="C793" i="6"/>
  <c r="C792" i="6"/>
  <c r="C791" i="6"/>
  <c r="C790" i="6"/>
  <c r="C789" i="6"/>
  <c r="C788" i="6"/>
  <c r="C787" i="6"/>
  <c r="C786" i="6"/>
  <c r="C785" i="6"/>
  <c r="C784" i="6"/>
  <c r="C783" i="6"/>
  <c r="C782" i="6"/>
  <c r="C781" i="6"/>
  <c r="C780" i="6"/>
  <c r="C779" i="6"/>
  <c r="C778" i="6"/>
  <c r="C777" i="6"/>
  <c r="C776" i="6"/>
  <c r="C775" i="6"/>
  <c r="C774" i="6"/>
  <c r="C773" i="6"/>
  <c r="C772" i="6"/>
  <c r="C771" i="6"/>
  <c r="C770" i="6"/>
  <c r="C769" i="6"/>
  <c r="C768" i="6"/>
  <c r="C767" i="6"/>
  <c r="C766" i="6"/>
  <c r="C765" i="6"/>
  <c r="C764" i="6"/>
  <c r="C763" i="6"/>
  <c r="C762" i="6"/>
  <c r="C761" i="6"/>
  <c r="C760" i="6"/>
  <c r="C759" i="6"/>
  <c r="C758" i="6"/>
  <c r="C757" i="6"/>
  <c r="C756" i="6"/>
  <c r="C755" i="6"/>
  <c r="C754" i="6"/>
  <c r="C753" i="6"/>
  <c r="C752" i="6"/>
  <c r="C751" i="6"/>
  <c r="C750" i="6"/>
  <c r="C749" i="6"/>
  <c r="C748" i="6"/>
  <c r="C747" i="6"/>
  <c r="C746" i="6"/>
  <c r="C745" i="6"/>
  <c r="C744" i="6"/>
  <c r="C743" i="6"/>
  <c r="C742" i="6"/>
  <c r="C741" i="6"/>
  <c r="C740" i="6"/>
  <c r="C739" i="6"/>
  <c r="C738" i="6"/>
  <c r="C737" i="6"/>
  <c r="C736" i="6"/>
  <c r="C735" i="6"/>
  <c r="C734" i="6"/>
  <c r="C733" i="6"/>
  <c r="C732" i="6"/>
  <c r="C731" i="6"/>
  <c r="C730" i="6"/>
  <c r="C729" i="6"/>
  <c r="C728" i="6"/>
  <c r="C727" i="6"/>
  <c r="C726" i="6"/>
  <c r="C725" i="6"/>
  <c r="C724" i="6"/>
  <c r="C723" i="6"/>
  <c r="C722" i="6"/>
  <c r="C721" i="6"/>
  <c r="C720" i="6"/>
  <c r="C719" i="6"/>
  <c r="C718" i="6"/>
  <c r="C717" i="6"/>
  <c r="C716" i="6"/>
  <c r="C715" i="6"/>
  <c r="C714" i="6"/>
  <c r="C713" i="6"/>
  <c r="C712" i="6"/>
  <c r="C711" i="6"/>
  <c r="C710" i="6"/>
  <c r="C709" i="6"/>
  <c r="C708" i="6"/>
  <c r="C707" i="6"/>
  <c r="C706" i="6"/>
  <c r="C705" i="6"/>
  <c r="C704" i="6"/>
  <c r="C703" i="6"/>
  <c r="C702" i="6"/>
  <c r="C701" i="6"/>
  <c r="C700" i="6"/>
  <c r="C699" i="6"/>
  <c r="C698" i="6"/>
  <c r="C697" i="6"/>
  <c r="C696" i="6"/>
  <c r="C695" i="6"/>
  <c r="C694" i="6"/>
  <c r="C693" i="6"/>
  <c r="C692" i="6"/>
  <c r="C691" i="6"/>
  <c r="C690" i="6"/>
  <c r="C689" i="6"/>
  <c r="C688" i="6"/>
  <c r="C687" i="6"/>
  <c r="C686" i="6"/>
  <c r="C685" i="6"/>
  <c r="C684" i="6"/>
  <c r="C683" i="6"/>
  <c r="C682" i="6"/>
  <c r="C681" i="6"/>
  <c r="C680" i="6"/>
  <c r="C679" i="6"/>
  <c r="C678" i="6"/>
  <c r="C677" i="6"/>
  <c r="C676" i="6"/>
  <c r="C675" i="6"/>
  <c r="C674" i="6"/>
  <c r="C673" i="6"/>
  <c r="C672" i="6"/>
  <c r="C671" i="6"/>
  <c r="C670" i="6"/>
  <c r="C669" i="6"/>
  <c r="C668" i="6"/>
  <c r="C667" i="6"/>
  <c r="C666" i="6"/>
  <c r="C665" i="6"/>
  <c r="C664" i="6"/>
  <c r="C663" i="6"/>
  <c r="C662" i="6"/>
  <c r="C661" i="6"/>
  <c r="C660" i="6"/>
  <c r="C659" i="6"/>
  <c r="C658" i="6"/>
  <c r="C657" i="6"/>
  <c r="C656" i="6"/>
  <c r="C655" i="6"/>
  <c r="C654" i="6"/>
  <c r="C653" i="6"/>
  <c r="C652" i="6"/>
  <c r="C651" i="6"/>
  <c r="C650" i="6"/>
  <c r="C649" i="6"/>
  <c r="C648" i="6"/>
  <c r="C647" i="6"/>
  <c r="C646" i="6"/>
  <c r="C645" i="6"/>
  <c r="C644" i="6"/>
  <c r="C643" i="6"/>
  <c r="C642" i="6"/>
  <c r="C641" i="6"/>
  <c r="C640" i="6"/>
  <c r="C639" i="6"/>
  <c r="C638" i="6"/>
  <c r="C637" i="6"/>
  <c r="C636" i="6"/>
  <c r="C635" i="6"/>
  <c r="C634" i="6"/>
  <c r="C633" i="6"/>
  <c r="C632" i="6"/>
  <c r="C631" i="6"/>
  <c r="C630" i="6"/>
  <c r="C629" i="6"/>
  <c r="C628" i="6"/>
  <c r="C627" i="6"/>
  <c r="C626" i="6"/>
  <c r="C625" i="6"/>
  <c r="C624" i="6"/>
  <c r="C623" i="6"/>
  <c r="C622" i="6"/>
  <c r="C621" i="6"/>
  <c r="C620" i="6"/>
  <c r="C619" i="6"/>
  <c r="C618" i="6"/>
  <c r="C617" i="6"/>
  <c r="C616" i="6"/>
  <c r="C615" i="6"/>
  <c r="C614" i="6"/>
  <c r="C613" i="6"/>
  <c r="C612" i="6"/>
  <c r="C611" i="6"/>
  <c r="C610" i="6"/>
  <c r="C609" i="6"/>
  <c r="C608" i="6"/>
  <c r="C607" i="6"/>
  <c r="C606" i="6"/>
  <c r="C605" i="6"/>
  <c r="C604" i="6"/>
  <c r="C603" i="6"/>
  <c r="C602" i="6"/>
  <c r="C601" i="6"/>
  <c r="C600" i="6"/>
  <c r="C599" i="6"/>
  <c r="C598" i="6"/>
  <c r="C597" i="6"/>
  <c r="C596" i="6"/>
  <c r="C595" i="6"/>
  <c r="C594" i="6"/>
  <c r="C593" i="6"/>
  <c r="C592" i="6"/>
  <c r="C591" i="6"/>
  <c r="C590" i="6"/>
  <c r="C589" i="6"/>
  <c r="C588" i="6"/>
  <c r="C587" i="6"/>
  <c r="C586" i="6"/>
  <c r="C585" i="6"/>
  <c r="C584" i="6"/>
  <c r="C583" i="6"/>
  <c r="C582" i="6"/>
  <c r="C581" i="6"/>
  <c r="C580" i="6"/>
  <c r="C579" i="6"/>
  <c r="C578" i="6"/>
  <c r="C577" i="6"/>
  <c r="C576" i="6"/>
  <c r="C575" i="6"/>
  <c r="C574" i="6"/>
  <c r="C573" i="6"/>
  <c r="C572" i="6"/>
  <c r="C571" i="6"/>
  <c r="C570" i="6"/>
  <c r="C569" i="6"/>
  <c r="C568" i="6"/>
  <c r="C567" i="6"/>
  <c r="C566" i="6"/>
  <c r="C565" i="6"/>
  <c r="C564" i="6"/>
  <c r="C563" i="6"/>
  <c r="C562" i="6"/>
  <c r="C561" i="6"/>
  <c r="C560" i="6"/>
  <c r="C559" i="6"/>
  <c r="C558" i="6"/>
  <c r="C557" i="6"/>
  <c r="C556" i="6"/>
  <c r="C555" i="6"/>
  <c r="C554" i="6"/>
  <c r="C553" i="6"/>
  <c r="C552" i="6"/>
  <c r="C551" i="6"/>
  <c r="C550" i="6"/>
  <c r="C549" i="6"/>
  <c r="C548" i="6"/>
  <c r="C547" i="6"/>
  <c r="C546" i="6"/>
  <c r="C545" i="6"/>
  <c r="C544" i="6"/>
  <c r="C543" i="6"/>
  <c r="C542" i="6"/>
  <c r="C541" i="6"/>
  <c r="C540" i="6"/>
  <c r="C539" i="6"/>
  <c r="C538" i="6"/>
  <c r="C537" i="6"/>
  <c r="C536" i="6"/>
  <c r="C535" i="6"/>
  <c r="C534" i="6"/>
  <c r="C533" i="6"/>
  <c r="C532" i="6"/>
  <c r="C531" i="6"/>
  <c r="C530" i="6"/>
  <c r="C529" i="6"/>
  <c r="C528" i="6"/>
  <c r="C527" i="6"/>
  <c r="C526" i="6"/>
  <c r="C525" i="6"/>
  <c r="C524" i="6"/>
  <c r="C523" i="6"/>
  <c r="C522" i="6"/>
  <c r="C521" i="6"/>
  <c r="C520" i="6"/>
  <c r="C519" i="6"/>
  <c r="C518" i="6"/>
  <c r="C517" i="6"/>
  <c r="C516" i="6"/>
  <c r="C515" i="6"/>
  <c r="C514" i="6"/>
  <c r="C513" i="6"/>
  <c r="C512" i="6"/>
  <c r="C511" i="6"/>
  <c r="C510" i="6"/>
  <c r="C509" i="6"/>
  <c r="C508" i="6"/>
  <c r="C507" i="6"/>
  <c r="C506" i="6"/>
  <c r="C505" i="6"/>
  <c r="C504" i="6"/>
  <c r="C503" i="6"/>
  <c r="C502" i="6"/>
  <c r="C501" i="6"/>
  <c r="C500" i="6"/>
  <c r="C499" i="6"/>
  <c r="C498" i="6"/>
  <c r="C497" i="6"/>
  <c r="C496" i="6"/>
  <c r="C495" i="6"/>
  <c r="C494" i="6"/>
  <c r="C493" i="6"/>
  <c r="C492" i="6"/>
  <c r="C491" i="6"/>
  <c r="C490" i="6"/>
  <c r="C489" i="6"/>
  <c r="C488" i="6"/>
  <c r="C487" i="6"/>
  <c r="C486" i="6"/>
  <c r="C485" i="6"/>
  <c r="C484" i="6"/>
  <c r="C483" i="6"/>
  <c r="C482" i="6"/>
  <c r="C481" i="6"/>
  <c r="C480" i="6"/>
  <c r="C479" i="6"/>
  <c r="C478" i="6"/>
  <c r="C477" i="6"/>
  <c r="C476" i="6"/>
  <c r="C475" i="6"/>
  <c r="C474" i="6"/>
  <c r="C473" i="6"/>
  <c r="C472" i="6"/>
  <c r="C471" i="6"/>
  <c r="C470" i="6"/>
  <c r="C469" i="6"/>
  <c r="C468" i="6"/>
  <c r="C467" i="6"/>
  <c r="C466" i="6"/>
  <c r="C465" i="6"/>
  <c r="C464" i="6"/>
  <c r="C463" i="6"/>
  <c r="C462" i="6"/>
  <c r="C461" i="6"/>
  <c r="C460" i="6"/>
  <c r="C459" i="6"/>
  <c r="C458" i="6"/>
  <c r="C457" i="6"/>
  <c r="C456" i="6"/>
  <c r="C455" i="6"/>
  <c r="C454" i="6"/>
  <c r="C453" i="6"/>
  <c r="C452" i="6"/>
  <c r="C451" i="6"/>
  <c r="C450" i="6"/>
  <c r="C449" i="6"/>
  <c r="C448" i="6"/>
  <c r="C447" i="6"/>
  <c r="C446" i="6"/>
  <c r="C445" i="6"/>
  <c r="C444" i="6"/>
  <c r="C443" i="6"/>
  <c r="C442" i="6"/>
  <c r="C441" i="6"/>
  <c r="C440" i="6"/>
  <c r="C439" i="6"/>
  <c r="C438" i="6"/>
  <c r="C437" i="6"/>
  <c r="C436" i="6"/>
  <c r="C435" i="6"/>
  <c r="C434" i="6"/>
  <c r="C433" i="6"/>
  <c r="C432" i="6"/>
  <c r="C431" i="6"/>
  <c r="C430" i="6"/>
  <c r="C429" i="6"/>
  <c r="C428" i="6"/>
  <c r="C427" i="6"/>
  <c r="C426" i="6"/>
  <c r="C425" i="6"/>
  <c r="C424" i="6"/>
  <c r="C423" i="6"/>
  <c r="C422" i="6"/>
  <c r="C421" i="6"/>
  <c r="C420" i="6"/>
  <c r="C419" i="6"/>
  <c r="C418" i="6"/>
  <c r="C417" i="6"/>
  <c r="C416" i="6"/>
  <c r="C415" i="6"/>
  <c r="C414" i="6"/>
  <c r="C413" i="6"/>
  <c r="C412" i="6"/>
  <c r="C411" i="6"/>
  <c r="C410" i="6"/>
  <c r="C409" i="6"/>
  <c r="C408" i="6"/>
  <c r="C407" i="6"/>
  <c r="C406" i="6"/>
  <c r="C405" i="6"/>
  <c r="C404" i="6"/>
  <c r="C403" i="6"/>
  <c r="C402" i="6"/>
  <c r="C401" i="6"/>
  <c r="C400" i="6"/>
  <c r="C399" i="6"/>
  <c r="C398" i="6"/>
  <c r="C397" i="6"/>
  <c r="C396" i="6"/>
  <c r="C395" i="6"/>
  <c r="C394" i="6"/>
  <c r="C393" i="6"/>
  <c r="C392" i="6"/>
  <c r="C391" i="6"/>
  <c r="C390" i="6"/>
  <c r="C389" i="6"/>
  <c r="C388" i="6"/>
  <c r="C387" i="6"/>
  <c r="C386" i="6"/>
  <c r="C385" i="6"/>
  <c r="C384" i="6"/>
  <c r="C383" i="6"/>
  <c r="C382" i="6"/>
  <c r="C381" i="6"/>
  <c r="C380" i="6"/>
  <c r="C379" i="6"/>
  <c r="C378" i="6"/>
  <c r="C377" i="6"/>
  <c r="C376" i="6"/>
  <c r="C375" i="6"/>
  <c r="C374" i="6"/>
  <c r="C373" i="6"/>
  <c r="C372" i="6"/>
  <c r="C371" i="6"/>
  <c r="C370" i="6"/>
  <c r="C369" i="6"/>
  <c r="C368" i="6"/>
  <c r="C367" i="6"/>
  <c r="C366" i="6"/>
  <c r="C365" i="6"/>
  <c r="C364" i="6"/>
  <c r="C363" i="6"/>
  <c r="C362" i="6"/>
  <c r="C361" i="6"/>
  <c r="C360" i="6"/>
  <c r="C359" i="6"/>
  <c r="C358" i="6"/>
  <c r="C357" i="6"/>
  <c r="C356" i="6"/>
  <c r="C355" i="6"/>
  <c r="C354" i="6"/>
  <c r="C353" i="6"/>
  <c r="C352" i="6"/>
  <c r="C351" i="6"/>
  <c r="C350" i="6"/>
  <c r="C349" i="6"/>
  <c r="C348" i="6"/>
  <c r="C347" i="6"/>
  <c r="C346" i="6"/>
  <c r="C345" i="6"/>
  <c r="C344" i="6"/>
  <c r="C343" i="6"/>
  <c r="C342" i="6"/>
  <c r="C341" i="6"/>
  <c r="C340" i="6"/>
  <c r="C339" i="6"/>
  <c r="C338" i="6"/>
  <c r="C337" i="6"/>
  <c r="C336" i="6"/>
  <c r="C335" i="6"/>
  <c r="C334" i="6"/>
  <c r="C333" i="6"/>
  <c r="C332" i="6"/>
  <c r="C331" i="6"/>
  <c r="C330" i="6"/>
  <c r="C329" i="6"/>
  <c r="C328" i="6"/>
  <c r="C327" i="6"/>
  <c r="C326" i="6"/>
  <c r="C325" i="6"/>
  <c r="C324" i="6"/>
  <c r="C323" i="6"/>
  <c r="C322" i="6"/>
  <c r="C321" i="6"/>
  <c r="C320" i="6"/>
  <c r="C319" i="6"/>
  <c r="C318" i="6"/>
  <c r="C317" i="6"/>
  <c r="C316" i="6"/>
  <c r="C315" i="6"/>
  <c r="C314" i="6"/>
  <c r="C313" i="6"/>
  <c r="C312" i="6"/>
  <c r="C311" i="6"/>
  <c r="C310" i="6"/>
  <c r="C309" i="6"/>
  <c r="C308" i="6"/>
  <c r="C307" i="6"/>
  <c r="C306" i="6"/>
  <c r="C305" i="6"/>
  <c r="C304" i="6"/>
  <c r="C303" i="6"/>
  <c r="C302" i="6"/>
  <c r="C301" i="6"/>
  <c r="C300" i="6"/>
  <c r="C299" i="6"/>
  <c r="C298" i="6"/>
  <c r="C297" i="6"/>
  <c r="C296" i="6"/>
  <c r="C295" i="6"/>
  <c r="C294" i="6"/>
  <c r="C293" i="6"/>
  <c r="C292" i="6"/>
  <c r="C291" i="6"/>
  <c r="C290" i="6"/>
  <c r="C289" i="6"/>
  <c r="C288" i="6"/>
  <c r="C287" i="6"/>
  <c r="C286" i="6"/>
  <c r="C285" i="6"/>
  <c r="C284" i="6"/>
  <c r="C283" i="6"/>
  <c r="C282" i="6"/>
  <c r="C281" i="6"/>
  <c r="C280" i="6"/>
  <c r="C279" i="6"/>
  <c r="C278" i="6"/>
  <c r="C277" i="6"/>
  <c r="C276" i="6"/>
  <c r="C275" i="6"/>
  <c r="C274" i="6"/>
  <c r="C273" i="6"/>
  <c r="C272" i="6"/>
  <c r="C271" i="6"/>
  <c r="C270" i="6"/>
  <c r="C26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3" i="6"/>
  <c r="C2" i="6"/>
  <c r="AF435" i="1"/>
  <c r="D41" i="5"/>
  <c r="G41" i="5"/>
  <c r="AI435" i="1"/>
  <c r="AF436" i="1"/>
  <c r="D30" i="5"/>
  <c r="G30" i="5"/>
  <c r="AI436" i="1"/>
  <c r="AI437" i="1"/>
  <c r="AF438" i="1"/>
  <c r="D31" i="5"/>
  <c r="G31" i="5"/>
  <c r="AI438" i="1"/>
  <c r="AF2" i="1"/>
  <c r="D4478" i="5"/>
  <c r="G4478" i="5"/>
  <c r="D4479" i="5"/>
  <c r="G4479" i="5"/>
  <c r="D4480" i="5"/>
  <c r="G4480" i="5"/>
  <c r="D4481" i="5"/>
  <c r="G4481" i="5"/>
  <c r="AF734" i="1"/>
  <c r="D11" i="5"/>
  <c r="G11" i="5"/>
  <c r="AF808" i="1"/>
  <c r="D16" i="5"/>
  <c r="G16" i="5"/>
  <c r="AF788" i="1"/>
  <c r="D17" i="5"/>
  <c r="G17" i="5"/>
  <c r="D18" i="5"/>
  <c r="G18" i="5"/>
  <c r="AF775" i="1"/>
  <c r="D19" i="5"/>
  <c r="G19" i="5"/>
  <c r="AF440" i="1"/>
  <c r="D20" i="5"/>
  <c r="G20" i="5"/>
  <c r="AF439" i="1"/>
  <c r="D29" i="5"/>
  <c r="G29" i="5"/>
  <c r="AF441" i="1"/>
  <c r="D37" i="5"/>
  <c r="G37" i="5"/>
  <c r="D38" i="5"/>
  <c r="G38" i="5"/>
  <c r="AF676" i="1"/>
  <c r="D39" i="5"/>
  <c r="G39" i="5"/>
  <c r="AF790" i="1"/>
  <c r="D42" i="5"/>
  <c r="G42" i="5"/>
  <c r="AF694" i="1"/>
  <c r="D43" i="5"/>
  <c r="G43" i="5"/>
  <c r="D44" i="5"/>
  <c r="G44" i="5"/>
  <c r="D46" i="5"/>
  <c r="G46" i="5"/>
  <c r="D47" i="5"/>
  <c r="G47" i="5"/>
  <c r="D48" i="5"/>
  <c r="G48" i="5"/>
  <c r="AF675" i="1"/>
  <c r="D49" i="5"/>
  <c r="G49" i="5"/>
  <c r="D50" i="5"/>
  <c r="G50" i="5"/>
  <c r="D52" i="5"/>
  <c r="G52" i="5"/>
  <c r="D53" i="5"/>
  <c r="G53" i="5"/>
  <c r="D70" i="5"/>
  <c r="G70" i="5"/>
  <c r="D71" i="5"/>
  <c r="G71" i="5"/>
  <c r="D72" i="5"/>
  <c r="G72" i="5"/>
  <c r="D73" i="5"/>
  <c r="G73" i="5"/>
  <c r="AF764" i="1"/>
  <c r="D82" i="5"/>
  <c r="G82" i="5"/>
  <c r="D83" i="5"/>
  <c r="G83" i="5"/>
  <c r="AF693" i="1"/>
  <c r="D84" i="5"/>
  <c r="G84" i="5"/>
  <c r="AF738" i="1"/>
  <c r="D87" i="5"/>
  <c r="G87" i="5"/>
  <c r="D94" i="5"/>
  <c r="G94" i="5"/>
  <c r="D95" i="5"/>
  <c r="G95" i="5"/>
  <c r="D96" i="5"/>
  <c r="G96" i="5"/>
  <c r="D101" i="5"/>
  <c r="G101" i="5"/>
  <c r="D102" i="5"/>
  <c r="G102" i="5"/>
  <c r="D103" i="5"/>
  <c r="G103" i="5"/>
  <c r="D104" i="5"/>
  <c r="G104" i="5"/>
  <c r="D105" i="5"/>
  <c r="G105" i="5"/>
  <c r="AF554" i="1"/>
  <c r="D130" i="5"/>
  <c r="G130" i="5"/>
  <c r="AF574" i="1"/>
  <c r="D166" i="5"/>
  <c r="G166" i="5"/>
  <c r="AF291" i="1"/>
  <c r="D168" i="5"/>
  <c r="G168" i="5"/>
  <c r="AF297" i="1"/>
  <c r="D190" i="5"/>
  <c r="G190" i="5"/>
  <c r="AF814" i="1"/>
  <c r="D214" i="5"/>
  <c r="G214" i="5"/>
  <c r="AF700" i="1"/>
  <c r="D215" i="5"/>
  <c r="G215" i="5"/>
  <c r="AF699" i="1"/>
  <c r="D216" i="5"/>
  <c r="G216" i="5"/>
  <c r="D238" i="5"/>
  <c r="G238" i="5"/>
  <c r="AF683" i="1"/>
  <c r="D239" i="5"/>
  <c r="G239" i="5"/>
  <c r="AF387" i="1"/>
  <c r="D243" i="5"/>
  <c r="G243" i="5"/>
  <c r="D251" i="5"/>
  <c r="G251" i="5"/>
  <c r="AF176" i="1"/>
  <c r="D252" i="5"/>
  <c r="G252" i="5"/>
  <c r="AF367" i="1"/>
  <c r="D891" i="5"/>
  <c r="G891" i="5"/>
  <c r="AF575" i="1"/>
  <c r="D892" i="5"/>
  <c r="G892" i="5"/>
  <c r="AF656" i="1"/>
  <c r="D981" i="5"/>
  <c r="G981" i="5"/>
  <c r="AF238" i="1"/>
  <c r="D991" i="5"/>
  <c r="G991" i="5"/>
  <c r="AF241" i="1"/>
  <c r="D1143" i="5"/>
  <c r="G1143" i="5"/>
  <c r="D1144" i="5"/>
  <c r="G1144" i="5"/>
  <c r="AF378" i="1"/>
  <c r="D1166" i="5"/>
  <c r="G1166" i="5"/>
  <c r="AF380" i="1"/>
  <c r="D1167" i="5"/>
  <c r="G1167" i="5"/>
  <c r="D1168" i="5"/>
  <c r="G1168" i="5"/>
  <c r="D1180" i="5"/>
  <c r="G1180" i="5"/>
  <c r="AF599" i="1"/>
  <c r="D1190" i="5"/>
  <c r="G1190" i="5"/>
  <c r="D1191" i="5"/>
  <c r="G1191" i="5"/>
  <c r="D1192" i="5"/>
  <c r="G1192" i="5"/>
  <c r="AF728" i="1"/>
  <c r="D1193" i="5"/>
  <c r="G1193" i="5"/>
  <c r="D1194" i="5"/>
  <c r="G1194" i="5"/>
  <c r="AF692" i="1"/>
  <c r="D1195" i="5"/>
  <c r="G1195" i="5"/>
  <c r="AF750" i="1"/>
  <c r="D1204" i="5"/>
  <c r="G1204" i="5"/>
  <c r="AF667" i="1"/>
  <c r="D1207" i="5"/>
  <c r="G1207" i="5"/>
  <c r="AF668" i="1"/>
  <c r="D1208" i="5"/>
  <c r="G1208" i="5"/>
  <c r="D1209" i="5"/>
  <c r="G1209" i="5"/>
  <c r="AF596" i="1"/>
  <c r="D1210" i="5"/>
  <c r="G1210" i="5"/>
  <c r="AF595" i="1"/>
  <c r="D1211" i="5"/>
  <c r="G1211" i="5"/>
  <c r="AF594" i="1"/>
  <c r="D1220" i="5"/>
  <c r="G1220" i="5"/>
  <c r="AF379" i="1"/>
  <c r="D1221" i="5"/>
  <c r="G1221" i="5"/>
  <c r="AF629" i="1"/>
  <c r="D1223" i="5"/>
  <c r="G1223" i="5"/>
  <c r="AF813" i="1"/>
  <c r="D1224" i="5"/>
  <c r="G1224" i="5"/>
  <c r="D1226" i="5"/>
  <c r="G1226" i="5"/>
  <c r="AF374" i="1"/>
  <c r="D1369" i="5"/>
  <c r="G1369" i="5"/>
  <c r="AF804" i="1"/>
  <c r="D1373" i="5"/>
  <c r="G1373" i="5"/>
  <c r="AF710" i="1"/>
  <c r="D1389" i="5"/>
  <c r="G1389" i="5"/>
  <c r="AF647" i="1"/>
  <c r="D1435" i="5"/>
  <c r="G1435" i="5"/>
  <c r="AF703" i="1"/>
  <c r="D1439" i="5"/>
  <c r="G1439" i="5"/>
  <c r="AF761" i="1"/>
  <c r="D1440" i="5"/>
  <c r="G1440" i="5"/>
  <c r="AF633" i="1"/>
  <c r="D1441" i="5"/>
  <c r="G1441" i="5"/>
  <c r="AF702" i="1"/>
  <c r="D1442" i="5"/>
  <c r="G1442" i="5"/>
  <c r="D1443" i="5"/>
  <c r="G1443" i="5"/>
  <c r="D1444" i="5"/>
  <c r="G1444" i="5"/>
  <c r="AF701" i="1"/>
  <c r="D1445" i="5"/>
  <c r="G1445" i="5"/>
  <c r="D1446" i="5"/>
  <c r="G1446" i="5"/>
  <c r="AF503" i="1"/>
  <c r="D1447" i="5"/>
  <c r="G1447" i="5"/>
  <c r="AF458" i="1"/>
  <c r="D1448" i="5"/>
  <c r="G1448" i="5"/>
  <c r="AF455" i="1"/>
  <c r="D1449" i="5"/>
  <c r="G1449" i="5"/>
  <c r="AF457" i="1"/>
  <c r="D1450" i="5"/>
  <c r="G1450" i="5"/>
  <c r="AF456" i="1"/>
  <c r="D1451" i="5"/>
  <c r="G1451" i="5"/>
  <c r="AF721" i="1"/>
  <c r="D1452" i="5"/>
  <c r="G1452" i="5"/>
  <c r="AF610" i="1"/>
  <c r="D1453" i="5"/>
  <c r="G1453" i="5"/>
  <c r="AF20" i="1"/>
  <c r="D1454" i="5"/>
  <c r="G1454" i="5"/>
  <c r="AF793" i="1"/>
  <c r="D1455" i="5"/>
  <c r="G1455" i="5"/>
  <c r="AF800" i="1"/>
  <c r="D1456" i="5"/>
  <c r="G1456" i="5"/>
  <c r="D1457" i="5"/>
  <c r="G1457" i="5"/>
  <c r="AF518" i="1"/>
  <c r="D1458" i="5"/>
  <c r="G1458" i="5"/>
  <c r="D1459" i="5"/>
  <c r="G1459" i="5"/>
  <c r="D1460" i="5"/>
  <c r="G1460" i="5"/>
  <c r="AF480" i="1"/>
  <c r="D1461" i="5"/>
  <c r="G1461" i="5"/>
  <c r="AF59" i="1"/>
  <c r="D1462" i="5"/>
  <c r="G1462" i="5"/>
  <c r="AF588" i="1"/>
  <c r="D1463" i="5"/>
  <c r="G1463" i="5"/>
  <c r="AF279" i="1"/>
  <c r="D1464" i="5"/>
  <c r="G1464" i="5"/>
  <c r="D1465" i="5"/>
  <c r="G1465" i="5"/>
  <c r="AF145" i="1"/>
  <c r="D1466" i="5"/>
  <c r="G1466" i="5"/>
  <c r="AF273" i="1"/>
  <c r="D1467" i="5"/>
  <c r="G1467" i="5"/>
  <c r="AF131" i="1"/>
  <c r="D1468" i="5"/>
  <c r="G1468" i="5"/>
  <c r="AF806" i="1"/>
  <c r="D1469" i="5"/>
  <c r="G1469" i="5"/>
  <c r="AF275" i="1"/>
  <c r="D1470" i="5"/>
  <c r="G1470" i="5"/>
  <c r="AF132" i="1"/>
  <c r="D1471" i="5"/>
  <c r="G1471" i="5"/>
  <c r="AF282" i="1"/>
  <c r="D1472" i="5"/>
  <c r="G1472" i="5"/>
  <c r="AF157" i="1"/>
  <c r="D1473" i="5"/>
  <c r="G1473" i="5"/>
  <c r="AF152" i="1"/>
  <c r="D1474" i="5"/>
  <c r="G1474" i="5"/>
  <c r="AF36" i="1"/>
  <c r="D1475" i="5"/>
  <c r="G1475" i="5"/>
  <c r="AF739" i="1"/>
  <c r="D1476" i="5"/>
  <c r="G1476" i="5"/>
  <c r="AF283" i="1"/>
  <c r="D1477" i="5"/>
  <c r="G1477" i="5"/>
  <c r="AF118" i="1"/>
  <c r="D1478" i="5"/>
  <c r="G1478" i="5"/>
  <c r="D1479" i="5"/>
  <c r="G1479" i="5"/>
  <c r="AF272" i="1"/>
  <c r="D1480" i="5"/>
  <c r="G1480" i="5"/>
  <c r="AF284" i="1"/>
  <c r="D1481" i="5"/>
  <c r="G1481" i="5"/>
  <c r="AF158" i="1"/>
  <c r="D1482" i="5"/>
  <c r="G1482" i="5"/>
  <c r="AF140" i="1"/>
  <c r="D1483" i="5"/>
  <c r="G1483" i="5"/>
  <c r="AF159" i="1"/>
  <c r="D1484" i="5"/>
  <c r="G1484" i="5"/>
  <c r="AF539" i="1"/>
  <c r="D1485" i="5"/>
  <c r="G1485" i="5"/>
  <c r="AF540" i="1"/>
  <c r="D1486" i="5"/>
  <c r="G1486" i="5"/>
  <c r="AF537" i="1"/>
  <c r="D1487" i="5"/>
  <c r="G1487" i="5"/>
  <c r="AF760" i="1"/>
  <c r="D1488" i="5"/>
  <c r="G1488" i="5"/>
  <c r="AF411" i="1"/>
  <c r="D1489" i="5"/>
  <c r="G1489" i="5"/>
  <c r="AF276" i="1"/>
  <c r="D1490" i="5"/>
  <c r="G1490" i="5"/>
  <c r="AF281" i="1"/>
  <c r="D1491" i="5"/>
  <c r="G1491" i="5"/>
  <c r="AF280" i="1"/>
  <c r="D1492" i="5"/>
  <c r="G1492" i="5"/>
  <c r="AF659" i="1"/>
  <c r="D1493" i="5"/>
  <c r="G1493" i="5"/>
  <c r="AF704" i="1"/>
  <c r="D1494" i="5"/>
  <c r="G1494" i="5"/>
  <c r="D1495" i="5"/>
  <c r="G1495" i="5"/>
  <c r="AF50" i="1"/>
  <c r="D1496" i="5"/>
  <c r="G1496" i="5"/>
  <c r="AF392" i="1"/>
  <c r="D1497" i="5"/>
  <c r="G1497" i="5"/>
  <c r="AF246" i="1"/>
  <c r="D1498" i="5"/>
  <c r="G1498" i="5"/>
  <c r="D1499" i="5"/>
  <c r="G1499" i="5"/>
  <c r="AF783" i="1"/>
  <c r="D1500" i="5"/>
  <c r="G1500" i="5"/>
  <c r="AF733" i="1"/>
  <c r="D1501" i="5"/>
  <c r="G1501" i="5"/>
  <c r="AF428" i="1"/>
  <c r="D1502" i="5"/>
  <c r="G1502" i="5"/>
  <c r="AF547" i="1"/>
  <c r="D1503" i="5"/>
  <c r="G1503" i="5"/>
  <c r="D1504" i="5"/>
  <c r="G1504" i="5"/>
  <c r="AF759" i="1"/>
  <c r="D1505" i="5"/>
  <c r="G1505" i="5"/>
  <c r="AF548" i="1"/>
  <c r="D1506" i="5"/>
  <c r="G1506" i="5"/>
  <c r="D1507" i="5"/>
  <c r="G1507" i="5"/>
  <c r="D1508" i="5"/>
  <c r="G1508" i="5"/>
  <c r="AF399" i="1"/>
  <c r="D1509" i="5"/>
  <c r="G1509" i="5"/>
  <c r="AF401" i="1"/>
  <c r="D1510" i="5"/>
  <c r="G1510" i="5"/>
  <c r="AF789" i="1"/>
  <c r="D1511" i="5"/>
  <c r="G1511" i="5"/>
  <c r="D1512" i="5"/>
  <c r="G1512" i="5"/>
  <c r="AF671" i="1"/>
  <c r="D1513" i="5"/>
  <c r="G1513" i="5"/>
  <c r="AF708" i="1"/>
  <c r="D1514" i="5"/>
  <c r="G1514" i="5"/>
  <c r="AF479" i="1"/>
  <c r="D1515" i="5"/>
  <c r="G1515" i="5"/>
  <c r="D1516" i="5"/>
  <c r="G1516" i="5"/>
  <c r="D1517" i="5"/>
  <c r="G1517" i="5"/>
  <c r="AF453" i="1"/>
  <c r="D1518" i="5"/>
  <c r="G1518" i="5"/>
  <c r="AF736" i="1"/>
  <c r="D1519" i="5"/>
  <c r="G1519" i="5"/>
  <c r="AF451" i="1"/>
  <c r="D1520" i="5"/>
  <c r="G1520" i="5"/>
  <c r="AF622" i="1"/>
  <c r="D1521" i="5"/>
  <c r="G1521" i="5"/>
  <c r="D1522" i="5"/>
  <c r="G1522" i="5"/>
  <c r="AF315" i="1"/>
  <c r="D1523" i="5"/>
  <c r="G1523" i="5"/>
  <c r="AF815" i="1"/>
  <c r="D1524" i="5"/>
  <c r="G1524" i="5"/>
  <c r="AF787" i="1"/>
  <c r="D1525" i="5"/>
  <c r="G1525" i="5"/>
  <c r="AF278" i="1"/>
  <c r="D1526" i="5"/>
  <c r="G1526" i="5"/>
  <c r="AF609" i="1"/>
  <c r="D1527" i="5"/>
  <c r="G1527" i="5"/>
  <c r="AF98" i="1"/>
  <c r="D1528" i="5"/>
  <c r="G1528" i="5"/>
  <c r="D1529" i="5"/>
  <c r="G1529" i="5"/>
  <c r="AF611" i="1"/>
  <c r="D1530" i="5"/>
  <c r="G1530" i="5"/>
  <c r="D1531" i="5"/>
  <c r="G1531" i="5"/>
  <c r="AF94" i="1"/>
  <c r="D1532" i="5"/>
  <c r="G1532" i="5"/>
  <c r="AF92" i="1"/>
  <c r="D1533" i="5"/>
  <c r="G1533" i="5"/>
  <c r="AF6" i="1"/>
  <c r="D1534" i="5"/>
  <c r="G1534" i="5"/>
  <c r="AF309" i="1"/>
  <c r="D1535" i="5"/>
  <c r="G1535" i="5"/>
  <c r="AF771" i="1"/>
  <c r="D1536" i="5"/>
  <c r="G1536" i="5"/>
  <c r="D1537" i="5"/>
  <c r="G1537" i="5"/>
  <c r="AF532" i="1"/>
  <c r="D1538" i="5"/>
  <c r="G1538" i="5"/>
  <c r="AF311" i="1"/>
  <c r="D1539" i="5"/>
  <c r="G1539" i="5"/>
  <c r="AF714" i="1"/>
  <c r="D1540" i="5"/>
  <c r="G1540" i="5"/>
  <c r="AF83" i="1"/>
  <c r="D1541" i="5"/>
  <c r="G1541" i="5"/>
  <c r="AF25" i="1"/>
  <c r="D1542" i="5"/>
  <c r="G1542" i="5"/>
  <c r="AF635" i="1"/>
  <c r="D1543" i="5"/>
  <c r="G1543" i="5"/>
  <c r="D1544" i="5"/>
  <c r="G1544" i="5"/>
  <c r="AF785" i="1"/>
  <c r="D1545" i="5"/>
  <c r="G1545" i="5"/>
  <c r="AF780" i="1"/>
  <c r="D1546" i="5"/>
  <c r="G1546" i="5"/>
  <c r="AF348" i="1"/>
  <c r="D1547" i="5"/>
  <c r="G1547" i="5"/>
  <c r="D1548" i="5"/>
  <c r="G1548" i="5"/>
  <c r="AF535" i="1"/>
  <c r="D1549" i="5"/>
  <c r="G1549" i="5"/>
  <c r="AF534" i="1"/>
  <c r="D1550" i="5"/>
  <c r="G1550" i="5"/>
  <c r="AF713" i="1"/>
  <c r="D1551" i="5"/>
  <c r="G1551" i="5"/>
  <c r="AF419" i="1"/>
  <c r="D1552" i="5"/>
  <c r="G1552" i="5"/>
  <c r="AF318" i="1"/>
  <c r="D1553" i="5"/>
  <c r="G1553" i="5"/>
  <c r="D1554" i="5"/>
  <c r="G1554" i="5"/>
  <c r="AF482" i="1"/>
  <c r="D1555" i="5"/>
  <c r="G1555" i="5"/>
  <c r="D1556" i="5"/>
  <c r="G1556" i="5"/>
  <c r="AF340" i="1"/>
  <c r="D1557" i="5"/>
  <c r="G1557" i="5"/>
  <c r="AF774" i="1"/>
  <c r="D1558" i="5"/>
  <c r="G1558" i="5"/>
  <c r="D1559" i="5"/>
  <c r="G1559" i="5"/>
  <c r="D1560" i="5"/>
  <c r="G1560" i="5"/>
  <c r="AF477" i="1"/>
  <c r="D1561" i="5"/>
  <c r="G1561" i="5"/>
  <c r="AF478" i="1"/>
  <c r="D1562" i="5"/>
  <c r="G1562" i="5"/>
  <c r="AF473" i="1"/>
  <c r="D1563" i="5"/>
  <c r="G1563" i="5"/>
  <c r="AF475" i="1"/>
  <c r="D1564" i="5"/>
  <c r="G1564" i="5"/>
  <c r="D1565" i="5"/>
  <c r="G1565" i="5"/>
  <c r="AF76" i="1"/>
  <c r="D1566" i="5"/>
  <c r="G1566" i="5"/>
  <c r="AF614" i="1"/>
  <c r="D1567" i="5"/>
  <c r="G1567" i="5"/>
  <c r="AF516" i="1"/>
  <c r="D1568" i="5"/>
  <c r="G1568" i="5"/>
  <c r="AF490" i="1"/>
  <c r="D1569" i="5"/>
  <c r="G1569" i="5"/>
  <c r="D1570" i="5"/>
  <c r="G1570" i="5"/>
  <c r="D1571" i="5"/>
  <c r="G1571" i="5"/>
  <c r="AF792" i="1"/>
  <c r="D1572" i="5"/>
  <c r="G1572" i="5"/>
  <c r="D1573" i="5"/>
  <c r="G1573" i="5"/>
  <c r="AF44" i="1"/>
  <c r="D1574" i="5"/>
  <c r="G1574" i="5"/>
  <c r="AF820" i="1"/>
  <c r="D1575" i="5"/>
  <c r="G1575" i="5"/>
  <c r="AF794" i="1"/>
  <c r="D1576" i="5"/>
  <c r="G1576" i="5"/>
  <c r="AF391" i="1"/>
  <c r="D1577" i="5"/>
  <c r="G1577" i="5"/>
  <c r="AF24" i="1"/>
  <c r="D1578" i="5"/>
  <c r="G1578" i="5"/>
  <c r="AF784" i="1"/>
  <c r="D1579" i="5"/>
  <c r="G1579" i="5"/>
  <c r="AF356" i="1"/>
  <c r="D1580" i="5"/>
  <c r="G1580" i="5"/>
  <c r="AF460" i="1"/>
  <c r="D1581" i="5"/>
  <c r="G1581" i="5"/>
  <c r="D1582" i="5"/>
  <c r="G1582" i="5"/>
  <c r="D1583" i="5"/>
  <c r="G1583" i="5"/>
  <c r="AF779" i="1"/>
  <c r="D1584" i="5"/>
  <c r="G1584" i="5"/>
  <c r="AF124" i="1"/>
  <c r="D1585" i="5"/>
  <c r="G1585" i="5"/>
  <c r="AF426" i="1"/>
  <c r="D1586" i="5"/>
  <c r="G1586" i="5"/>
  <c r="D1587" i="5"/>
  <c r="G1587" i="5"/>
  <c r="AF645" i="1"/>
  <c r="D1588" i="5"/>
  <c r="G1588" i="5"/>
  <c r="AF413" i="1"/>
  <c r="D1589" i="5"/>
  <c r="G1589" i="5"/>
  <c r="AF412" i="1"/>
  <c r="D1590" i="5"/>
  <c r="G1590" i="5"/>
  <c r="AF409" i="1"/>
  <c r="D1591" i="5"/>
  <c r="G1591" i="5"/>
  <c r="AF410" i="1"/>
  <c r="D1592" i="5"/>
  <c r="G1592" i="5"/>
  <c r="D1593" i="5"/>
  <c r="G1593" i="5"/>
  <c r="D1594" i="5"/>
  <c r="G1594" i="5"/>
  <c r="D1595" i="5"/>
  <c r="G1595" i="5"/>
  <c r="AF93" i="1"/>
  <c r="D1596" i="5"/>
  <c r="G1596" i="5"/>
  <c r="D1597" i="5"/>
  <c r="G1597" i="5"/>
  <c r="AF105" i="1"/>
  <c r="D1598" i="5"/>
  <c r="G1598" i="5"/>
  <c r="AF766" i="1"/>
  <c r="D1599" i="5"/>
  <c r="G1599" i="5"/>
  <c r="AF45" i="1"/>
  <c r="D1600" i="5"/>
  <c r="G1600" i="5"/>
  <c r="AF41" i="1"/>
  <c r="D1601" i="5"/>
  <c r="G1601" i="5"/>
  <c r="AF32" i="1"/>
  <c r="D1602" i="5"/>
  <c r="G1602" i="5"/>
  <c r="AF114" i="1"/>
  <c r="D1603" i="5"/>
  <c r="G1603" i="5"/>
  <c r="AF15" i="1"/>
  <c r="D1604" i="5"/>
  <c r="G1604" i="5"/>
  <c r="AF90" i="1"/>
  <c r="D1605" i="5"/>
  <c r="G1605" i="5"/>
  <c r="AF82" i="1"/>
  <c r="D1606" i="5"/>
  <c r="G1606" i="5"/>
  <c r="AF16" i="1"/>
  <c r="D1607" i="5"/>
  <c r="G1607" i="5"/>
  <c r="AF347" i="1"/>
  <c r="D1608" i="5"/>
  <c r="G1608" i="5"/>
  <c r="AF313" i="1"/>
  <c r="D1609" i="5"/>
  <c r="G1609" i="5"/>
  <c r="AF398" i="1"/>
  <c r="D1610" i="5"/>
  <c r="G1610" i="5"/>
  <c r="AF729" i="1"/>
  <c r="D1611" i="5"/>
  <c r="G1611" i="5"/>
  <c r="AF37" i="1"/>
  <c r="D1612" i="5"/>
  <c r="G1612" i="5"/>
  <c r="AF8" i="1"/>
  <c r="D1613" i="5"/>
  <c r="G1613" i="5"/>
  <c r="AF95" i="1"/>
  <c r="D1614" i="5"/>
  <c r="G1614" i="5"/>
  <c r="D1615" i="5"/>
  <c r="G1615" i="5"/>
  <c r="D1616" i="5"/>
  <c r="G1616" i="5"/>
  <c r="AF30" i="1"/>
  <c r="D1617" i="5"/>
  <c r="G1617" i="5"/>
  <c r="AF40" i="1"/>
  <c r="D1618" i="5"/>
  <c r="G1618" i="5"/>
  <c r="D1619" i="5"/>
  <c r="G1619" i="5"/>
  <c r="AF125" i="1"/>
  <c r="D1620" i="5"/>
  <c r="G1620" i="5"/>
  <c r="D1621" i="5"/>
  <c r="G1621" i="5"/>
  <c r="AF706" i="1"/>
  <c r="D1622" i="5"/>
  <c r="G1622" i="5"/>
  <c r="D1623" i="5"/>
  <c r="G1623" i="5"/>
  <c r="D1624" i="5"/>
  <c r="G1624" i="5"/>
  <c r="AF665" i="1"/>
  <c r="D1625" i="5"/>
  <c r="G1625" i="5"/>
  <c r="D1626" i="5"/>
  <c r="G1626" i="5"/>
  <c r="AF27" i="1"/>
  <c r="D1627" i="5"/>
  <c r="G1627" i="5"/>
  <c r="AF60" i="1"/>
  <c r="D1629" i="5"/>
  <c r="G1629" i="5"/>
  <c r="AF352" i="1"/>
  <c r="D1630" i="5"/>
  <c r="G1630" i="5"/>
  <c r="AF590" i="1"/>
  <c r="D1631" i="5"/>
  <c r="G1631" i="5"/>
  <c r="AF589" i="1"/>
  <c r="D1632" i="5"/>
  <c r="G1632" i="5"/>
  <c r="AF707" i="1"/>
  <c r="D1634" i="5"/>
  <c r="G1634" i="5"/>
  <c r="AF355" i="1"/>
  <c r="D1635" i="5"/>
  <c r="G1635" i="5"/>
  <c r="AF623" i="1"/>
  <c r="D1636" i="5"/>
  <c r="G1636" i="5"/>
  <c r="AF666" i="1"/>
  <c r="D1638" i="5"/>
  <c r="G1638" i="5"/>
  <c r="D1639" i="5"/>
  <c r="G1639" i="5"/>
  <c r="AF711" i="1"/>
  <c r="D1640" i="5"/>
  <c r="G1640" i="5"/>
  <c r="AF72" i="1"/>
  <c r="D1641" i="5"/>
  <c r="G1641" i="5"/>
  <c r="AF250" i="1"/>
  <c r="D1642" i="5"/>
  <c r="G1642" i="5"/>
  <c r="AF249" i="1"/>
  <c r="D1643" i="5"/>
  <c r="G1643" i="5"/>
  <c r="AF245" i="1"/>
  <c r="D1644" i="5"/>
  <c r="G1644" i="5"/>
  <c r="D1645" i="5"/>
  <c r="G1645" i="5"/>
  <c r="AF115" i="1"/>
  <c r="D1646" i="5"/>
  <c r="G1646" i="5"/>
  <c r="AF117" i="1"/>
  <c r="D1647" i="5"/>
  <c r="G1647" i="5"/>
  <c r="AF719" i="1"/>
  <c r="D1648" i="5"/>
  <c r="G1648" i="5"/>
  <c r="D1649" i="5"/>
  <c r="G1649" i="5"/>
  <c r="AF748" i="1"/>
  <c r="D1650" i="5"/>
  <c r="G1650" i="5"/>
  <c r="AF396" i="1"/>
  <c r="D1651" i="5"/>
  <c r="G1651" i="5"/>
  <c r="D1652" i="5"/>
  <c r="G1652" i="5"/>
  <c r="D1653" i="5"/>
  <c r="G1653" i="5"/>
  <c r="AF755" i="1"/>
  <c r="D1654" i="5"/>
  <c r="G1654" i="5"/>
  <c r="AF551" i="1"/>
  <c r="D1655" i="5"/>
  <c r="G1655" i="5"/>
  <c r="D1656" i="5"/>
  <c r="G1656" i="5"/>
  <c r="AF826" i="1"/>
  <c r="D1657" i="5"/>
  <c r="G1657" i="5"/>
  <c r="AF430" i="1"/>
  <c r="D1658" i="5"/>
  <c r="G1658" i="5"/>
  <c r="AF823" i="1"/>
  <c r="D1659" i="5"/>
  <c r="G1659" i="5"/>
  <c r="D1660" i="5"/>
  <c r="G1660" i="5"/>
  <c r="AF425" i="1"/>
  <c r="D1661" i="5"/>
  <c r="G1661" i="5"/>
  <c r="D1662" i="5"/>
  <c r="G1662" i="5"/>
  <c r="AF138" i="1"/>
  <c r="D1663" i="5"/>
  <c r="G1663" i="5"/>
  <c r="AF119" i="1"/>
  <c r="D1664" i="5"/>
  <c r="G1664" i="5"/>
  <c r="AF424" i="1"/>
  <c r="D1665" i="5"/>
  <c r="G1665" i="5"/>
  <c r="AF155" i="1"/>
  <c r="D1666" i="5"/>
  <c r="G1666" i="5"/>
  <c r="AF143" i="1"/>
  <c r="D1667" i="5"/>
  <c r="G1667" i="5"/>
  <c r="AF139" i="1"/>
  <c r="D1668" i="5"/>
  <c r="G1668" i="5"/>
  <c r="AF144" i="1"/>
  <c r="D1669" i="5"/>
  <c r="G1669" i="5"/>
  <c r="D1670" i="5"/>
  <c r="G1670" i="5"/>
  <c r="AF133" i="1"/>
  <c r="D1671" i="5"/>
  <c r="G1671" i="5"/>
  <c r="AF149" i="1"/>
  <c r="D1672" i="5"/>
  <c r="G1672" i="5"/>
  <c r="D1673" i="5"/>
  <c r="G1673" i="5"/>
  <c r="AF153" i="1"/>
  <c r="D1674" i="5"/>
  <c r="G1674" i="5"/>
  <c r="AF71" i="1"/>
  <c r="D1675" i="5"/>
  <c r="G1675" i="5"/>
  <c r="D1676" i="5"/>
  <c r="G1676" i="5"/>
  <c r="D1677" i="5"/>
  <c r="G1677" i="5"/>
  <c r="AF160" i="1"/>
  <c r="D1678" i="5"/>
  <c r="G1678" i="5"/>
  <c r="AF142" i="1"/>
  <c r="D1679" i="5"/>
  <c r="G1679" i="5"/>
  <c r="AF141" i="1"/>
  <c r="D1680" i="5"/>
  <c r="G1680" i="5"/>
  <c r="D1681" i="5"/>
  <c r="G1681" i="5"/>
  <c r="D1682" i="5"/>
  <c r="G1682" i="5"/>
  <c r="AF652" i="1"/>
  <c r="D1683" i="5"/>
  <c r="G1683" i="5"/>
  <c r="D1684" i="5"/>
  <c r="G1684" i="5"/>
  <c r="D1685" i="5"/>
  <c r="G1685" i="5"/>
  <c r="D1686" i="5"/>
  <c r="G1686" i="5"/>
  <c r="D1687" i="5"/>
  <c r="G1687" i="5"/>
  <c r="AF358" i="1"/>
  <c r="D1688" i="5"/>
  <c r="G1688" i="5"/>
  <c r="D1689" i="5"/>
  <c r="G1689" i="5"/>
  <c r="AF11" i="1"/>
  <c r="D1690" i="5"/>
  <c r="G1690" i="5"/>
  <c r="AF481" i="1"/>
  <c r="D1691" i="5"/>
  <c r="G1691" i="5"/>
  <c r="AF210" i="1"/>
  <c r="D1692" i="5"/>
  <c r="G1692" i="5"/>
  <c r="AF730" i="1"/>
  <c r="D1693" i="5"/>
  <c r="G1693" i="5"/>
  <c r="D1694" i="5"/>
  <c r="G1694" i="5"/>
  <c r="AF217" i="1"/>
  <c r="D1695" i="5"/>
  <c r="G1695" i="5"/>
  <c r="AF213" i="1"/>
  <c r="D1696" i="5"/>
  <c r="G1696" i="5"/>
  <c r="AF219" i="1"/>
  <c r="D1697" i="5"/>
  <c r="G1697" i="5"/>
  <c r="D1698" i="5"/>
  <c r="G1698" i="5"/>
  <c r="AF408" i="1"/>
  <c r="D1699" i="5"/>
  <c r="G1699" i="5"/>
  <c r="D1700" i="5"/>
  <c r="G1700" i="5"/>
  <c r="D1701" i="5"/>
  <c r="G1701" i="5"/>
  <c r="AF669" i="1"/>
  <c r="D1702" i="5"/>
  <c r="G1702" i="5"/>
  <c r="D1703" i="5"/>
  <c r="G1703" i="5"/>
  <c r="D1704" i="5"/>
  <c r="G1704" i="5"/>
  <c r="D1705" i="5"/>
  <c r="G1705" i="5"/>
  <c r="AF406" i="1"/>
  <c r="D1706" i="5"/>
  <c r="G1706" i="5"/>
  <c r="AF541" i="1"/>
  <c r="D1707" i="5"/>
  <c r="G1707" i="5"/>
  <c r="D1708" i="5"/>
  <c r="G1708" i="5"/>
  <c r="D1709" i="5"/>
  <c r="G1709" i="5"/>
  <c r="AF828" i="1"/>
  <c r="D1710" i="5"/>
  <c r="G1710" i="5"/>
  <c r="AF782" i="1"/>
  <c r="D1711" i="5"/>
  <c r="G1711" i="5"/>
  <c r="D1712" i="5"/>
  <c r="G1712" i="5"/>
  <c r="AF221" i="1"/>
  <c r="D1713" i="5"/>
  <c r="G1713" i="5"/>
  <c r="AF303" i="1"/>
  <c r="D1714" i="5"/>
  <c r="G1714" i="5"/>
  <c r="AF306" i="1"/>
  <c r="D1715" i="5"/>
  <c r="G1715" i="5"/>
  <c r="AF14" i="1"/>
  <c r="D1716" i="5"/>
  <c r="G1716" i="5"/>
  <c r="D1717" i="5"/>
  <c r="G1717" i="5"/>
  <c r="D1718" i="5"/>
  <c r="G1718" i="5"/>
  <c r="D1719" i="5"/>
  <c r="G1719" i="5"/>
  <c r="AF10" i="1"/>
  <c r="D1720" i="5"/>
  <c r="G1720" i="5"/>
  <c r="D1721" i="5"/>
  <c r="G1721" i="5"/>
  <c r="D1722" i="5"/>
  <c r="G1722" i="5"/>
  <c r="AF77" i="1"/>
  <c r="D1723" i="5"/>
  <c r="G1723" i="5"/>
  <c r="D1724" i="5"/>
  <c r="G1724" i="5"/>
  <c r="D1725" i="5"/>
  <c r="G1725" i="5"/>
  <c r="AF791" i="1"/>
  <c r="D1726" i="5"/>
  <c r="G1726" i="5"/>
  <c r="AF222" i="1"/>
  <c r="D1727" i="5"/>
  <c r="G1727" i="5"/>
  <c r="D1728" i="5"/>
  <c r="G1728" i="5"/>
  <c r="AF185" i="1"/>
  <c r="D1729" i="5"/>
  <c r="G1729" i="5"/>
  <c r="AF193" i="1"/>
  <c r="D1730" i="5"/>
  <c r="G1730" i="5"/>
  <c r="AF816" i="1"/>
  <c r="D1731" i="5"/>
  <c r="G1731" i="5"/>
  <c r="AF299" i="1"/>
  <c r="D1732" i="5"/>
  <c r="G1732" i="5"/>
  <c r="AF777" i="1"/>
  <c r="D1733" i="5"/>
  <c r="G1733" i="5"/>
  <c r="D1734" i="5"/>
  <c r="G1734" i="5"/>
  <c r="AF824" i="1"/>
  <c r="D1735" i="5"/>
  <c r="G1735" i="5"/>
  <c r="D1736" i="5"/>
  <c r="G1736" i="5"/>
  <c r="D1737" i="5"/>
  <c r="G1737" i="5"/>
  <c r="AF86" i="1"/>
  <c r="D1738" i="5"/>
  <c r="G1738" i="5"/>
  <c r="D1739" i="5"/>
  <c r="G1739" i="5"/>
  <c r="D1740" i="5"/>
  <c r="G1740" i="5"/>
  <c r="D1741" i="5"/>
  <c r="G1741" i="5"/>
  <c r="D1742" i="5"/>
  <c r="G1742" i="5"/>
  <c r="D1743" i="5"/>
  <c r="G1743" i="5"/>
  <c r="D1744" i="5"/>
  <c r="G1744" i="5"/>
  <c r="AF429" i="1"/>
  <c r="D1745" i="5"/>
  <c r="G1745" i="5"/>
  <c r="D1746" i="5"/>
  <c r="G1746" i="5"/>
  <c r="D1747" i="5"/>
  <c r="G1747" i="5"/>
  <c r="D1748" i="5"/>
  <c r="G1748" i="5"/>
  <c r="AF390" i="1"/>
  <c r="D1749" i="5"/>
  <c r="G1749" i="5"/>
  <c r="D1750" i="5"/>
  <c r="G1750" i="5"/>
  <c r="D1751" i="5"/>
  <c r="G1751" i="5"/>
  <c r="D1752" i="5"/>
  <c r="G1752" i="5"/>
  <c r="D1753" i="5"/>
  <c r="G1753" i="5"/>
  <c r="D1754" i="5"/>
  <c r="G1754" i="5"/>
  <c r="AF550" i="1"/>
  <c r="D1755" i="5"/>
  <c r="G1755" i="5"/>
  <c r="D1756" i="5"/>
  <c r="G1756" i="5"/>
  <c r="AF350" i="1"/>
  <c r="D1757" i="5"/>
  <c r="G1757" i="5"/>
  <c r="D1758" i="5"/>
  <c r="G1758" i="5"/>
  <c r="D1759" i="5"/>
  <c r="G1759" i="5"/>
  <c r="D1760" i="5"/>
  <c r="G1760" i="5"/>
  <c r="D1761" i="5"/>
  <c r="G1761" i="5"/>
  <c r="D1762" i="5"/>
  <c r="G1762" i="5"/>
  <c r="D1763" i="5"/>
  <c r="G1763" i="5"/>
  <c r="D1764" i="5"/>
  <c r="G1764" i="5"/>
  <c r="D1765" i="5"/>
  <c r="G1765" i="5"/>
  <c r="D1766" i="5"/>
  <c r="G1766" i="5"/>
  <c r="D1767" i="5"/>
  <c r="G1767" i="5"/>
  <c r="AF583" i="1"/>
  <c r="D1768" i="5"/>
  <c r="G1768" i="5"/>
  <c r="D1769" i="5"/>
  <c r="G1769" i="5"/>
  <c r="D1770" i="5"/>
  <c r="G1770" i="5"/>
  <c r="D1771" i="5"/>
  <c r="G1771" i="5"/>
  <c r="D1772" i="5"/>
  <c r="G1772" i="5"/>
  <c r="D1773" i="5"/>
  <c r="G1773" i="5"/>
  <c r="D1774" i="5"/>
  <c r="G1774" i="5"/>
  <c r="D1775" i="5"/>
  <c r="G1775" i="5"/>
  <c r="D1776" i="5"/>
  <c r="G1776" i="5"/>
  <c r="D1777" i="5"/>
  <c r="G1777" i="5"/>
  <c r="AF546" i="1"/>
  <c r="D1778" i="5"/>
  <c r="G1778" i="5"/>
  <c r="AF359" i="1"/>
  <c r="D1779" i="5"/>
  <c r="G1779" i="5"/>
  <c r="AF134" i="1"/>
  <c r="D1780" i="5"/>
  <c r="G1780" i="5"/>
  <c r="D1781" i="5"/>
  <c r="G1781" i="5"/>
  <c r="D1782" i="5"/>
  <c r="G1782" i="5"/>
  <c r="AF737" i="1"/>
  <c r="D1783" i="5"/>
  <c r="G1783" i="5"/>
  <c r="D1784" i="5"/>
  <c r="G1784" i="5"/>
  <c r="AF136" i="1"/>
  <c r="D1785" i="5"/>
  <c r="G1785" i="5"/>
  <c r="AF154" i="1"/>
  <c r="D1786" i="5"/>
  <c r="G1786" i="5"/>
  <c r="D1787" i="5"/>
  <c r="G1787" i="5"/>
  <c r="AF91" i="1"/>
  <c r="D1788" i="5"/>
  <c r="G1788" i="5"/>
  <c r="D1789" i="5"/>
  <c r="G1789" i="5"/>
  <c r="AF483" i="1"/>
  <c r="D1790" i="5"/>
  <c r="G1790" i="5"/>
  <c r="AF108" i="1"/>
  <c r="D1791" i="5"/>
  <c r="G1791" i="5"/>
  <c r="AF346" i="1"/>
  <c r="D1792" i="5"/>
  <c r="G1792" i="5"/>
  <c r="AF151" i="1"/>
  <c r="D1793" i="5"/>
  <c r="G1793" i="5"/>
  <c r="D1794" i="5"/>
  <c r="G1794" i="5"/>
  <c r="AF89" i="1"/>
  <c r="D1795" i="5"/>
  <c r="G1795" i="5"/>
  <c r="D1796" i="5"/>
  <c r="G1796" i="5"/>
  <c r="AF205" i="1"/>
  <c r="D1797" i="5"/>
  <c r="G1797" i="5"/>
  <c r="D1798" i="5"/>
  <c r="G1798" i="5"/>
  <c r="D1799" i="5"/>
  <c r="G1799" i="5"/>
  <c r="D1800" i="5"/>
  <c r="G1800" i="5"/>
  <c r="D1801" i="5"/>
  <c r="G1801" i="5"/>
  <c r="AF130" i="1"/>
  <c r="D1802" i="5"/>
  <c r="G1802" i="5"/>
  <c r="AF212" i="1"/>
  <c r="D1803" i="5"/>
  <c r="G1803" i="5"/>
  <c r="AF593" i="1"/>
  <c r="D1804" i="5"/>
  <c r="G1804" i="5"/>
  <c r="D1805" i="5"/>
  <c r="G1805" i="5"/>
  <c r="D1806" i="5"/>
  <c r="G1806" i="5"/>
  <c r="AF545" i="1"/>
  <c r="D1807" i="5"/>
  <c r="G1807" i="5"/>
  <c r="D1808" i="5"/>
  <c r="G1808" i="5"/>
  <c r="D1809" i="5"/>
  <c r="G1809" i="5"/>
  <c r="D1810" i="5"/>
  <c r="G1810" i="5"/>
  <c r="D1811" i="5"/>
  <c r="G1811" i="5"/>
  <c r="D1812" i="5"/>
  <c r="G1812" i="5"/>
  <c r="D1813" i="5"/>
  <c r="G1813" i="5"/>
  <c r="D1814" i="5"/>
  <c r="G1814" i="5"/>
  <c r="D1815" i="5"/>
  <c r="G1815" i="5"/>
  <c r="D1816" i="5"/>
  <c r="G1816" i="5"/>
  <c r="AF150" i="1"/>
  <c r="D1817" i="5"/>
  <c r="G1817" i="5"/>
  <c r="D1818" i="5"/>
  <c r="G1818" i="5"/>
  <c r="AF592" i="1"/>
  <c r="D1819" i="5"/>
  <c r="G1819" i="5"/>
  <c r="D1820" i="5"/>
  <c r="G1820" i="5"/>
  <c r="AF591" i="1"/>
  <c r="D1821" i="5"/>
  <c r="G1821" i="5"/>
  <c r="D1822" i="5"/>
  <c r="G1822" i="5"/>
  <c r="D1823" i="5"/>
  <c r="G1823" i="5"/>
  <c r="D1824" i="5"/>
  <c r="G1824" i="5"/>
  <c r="D1825" i="5"/>
  <c r="G1825" i="5"/>
  <c r="D1826" i="5"/>
  <c r="G1826" i="5"/>
  <c r="D1827" i="5"/>
  <c r="G1827" i="5"/>
  <c r="D1828" i="5"/>
  <c r="G1828" i="5"/>
  <c r="D1829" i="5"/>
  <c r="G1829" i="5"/>
  <c r="D1830" i="5"/>
  <c r="G1830" i="5"/>
  <c r="AF216" i="1"/>
  <c r="D1831" i="5"/>
  <c r="G1831" i="5"/>
  <c r="D1832" i="5"/>
  <c r="G1832" i="5"/>
  <c r="D1833" i="5"/>
  <c r="G1833" i="5"/>
  <c r="D1834" i="5"/>
  <c r="G1834" i="5"/>
  <c r="D1835" i="5"/>
  <c r="G1835" i="5"/>
  <c r="D1836" i="5"/>
  <c r="G1836" i="5"/>
  <c r="D1837" i="5"/>
  <c r="G1837" i="5"/>
  <c r="D1838" i="5"/>
  <c r="G1838" i="5"/>
  <c r="D1839" i="5"/>
  <c r="G1839" i="5"/>
  <c r="D1840" i="5"/>
  <c r="G1840" i="5"/>
  <c r="D1841" i="5"/>
  <c r="G1841" i="5"/>
  <c r="AF64" i="1"/>
  <c r="D1842" i="5"/>
  <c r="G1842" i="5"/>
  <c r="D1843" i="5"/>
  <c r="G1843" i="5"/>
  <c r="AF723" i="1"/>
  <c r="D1844" i="5"/>
  <c r="G1844" i="5"/>
  <c r="D1845" i="5"/>
  <c r="G1845" i="5"/>
  <c r="D1846" i="5"/>
  <c r="G1846" i="5"/>
  <c r="D1847" i="5"/>
  <c r="G1847" i="5"/>
  <c r="D1848" i="5"/>
  <c r="G1848" i="5"/>
  <c r="D1849" i="5"/>
  <c r="G1849" i="5"/>
  <c r="D1850" i="5"/>
  <c r="G1850" i="5"/>
  <c r="D1851" i="5"/>
  <c r="G1851" i="5"/>
  <c r="D1852" i="5"/>
  <c r="G1852" i="5"/>
  <c r="D1853" i="5"/>
  <c r="G1853" i="5"/>
  <c r="AF449" i="1"/>
  <c r="D1854" i="5"/>
  <c r="G1854" i="5"/>
  <c r="D1855" i="5"/>
  <c r="G1855" i="5"/>
  <c r="AF361" i="1"/>
  <c r="D1856" i="5"/>
  <c r="G1856" i="5"/>
  <c r="D1857" i="5"/>
  <c r="G1857" i="5"/>
  <c r="AF46" i="1"/>
  <c r="D1858" i="5"/>
  <c r="G1858" i="5"/>
  <c r="D1859" i="5"/>
  <c r="G1859" i="5"/>
  <c r="D1860" i="5"/>
  <c r="G1860" i="5"/>
  <c r="D1861" i="5"/>
  <c r="G1861" i="5"/>
  <c r="AF454" i="1"/>
  <c r="D1862" i="5"/>
  <c r="G1862" i="5"/>
  <c r="D1863" i="5"/>
  <c r="G1863" i="5"/>
  <c r="D1864" i="5"/>
  <c r="G1864" i="5"/>
  <c r="D1865" i="5"/>
  <c r="G1865" i="5"/>
  <c r="D1866" i="5"/>
  <c r="G1866" i="5"/>
  <c r="AF312" i="1"/>
  <c r="D1867" i="5"/>
  <c r="G1867" i="5"/>
  <c r="AF415" i="1"/>
  <c r="D1868" i="5"/>
  <c r="G1868" i="5"/>
  <c r="D1869" i="5"/>
  <c r="G1869" i="5"/>
  <c r="AF254" i="1"/>
  <c r="D1870" i="5"/>
  <c r="G1870" i="5"/>
  <c r="AF251" i="1"/>
  <c r="D1871" i="5"/>
  <c r="G1871" i="5"/>
  <c r="D1872" i="5"/>
  <c r="G1872" i="5"/>
  <c r="AF722" i="1"/>
  <c r="D1873" i="5"/>
  <c r="G1873" i="5"/>
  <c r="D1874" i="5"/>
  <c r="G1874" i="5"/>
  <c r="D1875" i="5"/>
  <c r="G1875" i="5"/>
  <c r="D1876" i="5"/>
  <c r="G1876" i="5"/>
  <c r="AF434" i="1"/>
  <c r="D1877" i="5"/>
  <c r="G1877" i="5"/>
  <c r="D1878" i="5"/>
  <c r="G1878" i="5"/>
  <c r="D1879" i="5"/>
  <c r="G1879" i="5"/>
  <c r="AF418" i="1"/>
  <c r="D1880" i="5"/>
  <c r="G1880" i="5"/>
  <c r="D1881" i="5"/>
  <c r="G1881" i="5"/>
  <c r="D1882" i="5"/>
  <c r="G1882" i="5"/>
  <c r="AF255" i="1"/>
  <c r="D1883" i="5"/>
  <c r="G1883" i="5"/>
  <c r="AF252" i="1"/>
  <c r="D1884" i="5"/>
  <c r="G1884" i="5"/>
  <c r="AF243" i="1"/>
  <c r="D1885" i="5"/>
  <c r="G1885" i="5"/>
  <c r="AF807" i="1"/>
  <c r="D1886" i="5"/>
  <c r="G1886" i="5"/>
  <c r="D1887" i="5"/>
  <c r="G1887" i="5"/>
  <c r="AF247" i="1"/>
  <c r="D1888" i="5"/>
  <c r="G1888" i="5"/>
  <c r="D1889" i="5"/>
  <c r="G1889" i="5"/>
  <c r="AF605" i="1"/>
  <c r="D1890" i="5"/>
  <c r="G1890" i="5"/>
  <c r="AF244" i="1"/>
  <c r="D1891" i="5"/>
  <c r="G1891" i="5"/>
  <c r="AF248" i="1"/>
  <c r="D1892" i="5"/>
  <c r="G1892" i="5"/>
  <c r="D1893" i="5"/>
  <c r="G1893" i="5"/>
  <c r="AF242" i="1"/>
  <c r="D1894" i="5"/>
  <c r="G1894" i="5"/>
  <c r="D1895" i="5"/>
  <c r="G1895" i="5"/>
  <c r="D1896" i="5"/>
  <c r="G1896" i="5"/>
  <c r="D1897" i="5"/>
  <c r="G1897" i="5"/>
  <c r="AF253" i="1"/>
  <c r="D1898" i="5"/>
  <c r="G1898" i="5"/>
  <c r="AF257" i="1"/>
  <c r="D1899" i="5"/>
  <c r="G1899" i="5"/>
  <c r="D1900" i="5"/>
  <c r="G1900" i="5"/>
  <c r="AF417" i="1"/>
  <c r="D1901" i="5"/>
  <c r="G1901" i="5"/>
  <c r="AF256" i="1"/>
  <c r="D1902" i="5"/>
  <c r="G1902" i="5"/>
  <c r="AF300" i="1"/>
  <c r="D1903" i="5"/>
  <c r="G1903" i="5"/>
  <c r="AF298" i="1"/>
  <c r="D1904" i="5"/>
  <c r="G1904" i="5"/>
  <c r="AF772" i="1"/>
  <c r="D1905" i="5"/>
  <c r="G1905" i="5"/>
  <c r="D1906" i="5"/>
  <c r="G1906" i="5"/>
  <c r="AF69" i="1"/>
  <c r="D1907" i="5"/>
  <c r="G1907" i="5"/>
  <c r="AF57" i="1"/>
  <c r="D1908" i="5"/>
  <c r="G1908" i="5"/>
  <c r="D1909" i="5"/>
  <c r="G1909" i="5"/>
  <c r="D1910" i="5"/>
  <c r="G1910" i="5"/>
  <c r="D1911" i="5"/>
  <c r="G1911" i="5"/>
  <c r="AF758" i="1"/>
  <c r="D1912" i="5"/>
  <c r="G1912" i="5"/>
  <c r="D1913" i="5"/>
  <c r="G1913" i="5"/>
  <c r="D1914" i="5"/>
  <c r="G1914" i="5"/>
  <c r="D1915" i="5"/>
  <c r="G1915" i="5"/>
  <c r="AF111" i="1"/>
  <c r="D1916" i="5"/>
  <c r="G1916" i="5"/>
  <c r="D1917" i="5"/>
  <c r="G1917" i="5"/>
  <c r="AF552" i="1"/>
  <c r="D1918" i="5"/>
  <c r="G1918" i="5"/>
  <c r="D1919" i="5"/>
  <c r="G1919" i="5"/>
  <c r="D1920" i="5"/>
  <c r="G1920" i="5"/>
  <c r="D1921" i="5"/>
  <c r="G1921" i="5"/>
  <c r="AF612" i="1"/>
  <c r="D1922" i="5"/>
  <c r="G1922" i="5"/>
  <c r="AF402" i="1"/>
  <c r="D1923" i="5"/>
  <c r="G1923" i="5"/>
  <c r="D1924" i="5"/>
  <c r="G1924" i="5"/>
  <c r="D1925" i="5"/>
  <c r="G1925" i="5"/>
  <c r="D1926" i="5"/>
  <c r="G1926" i="5"/>
  <c r="AF39" i="1"/>
  <c r="D1927" i="5"/>
  <c r="G1927" i="5"/>
  <c r="AF467" i="1"/>
  <c r="D1928" i="5"/>
  <c r="G1928" i="5"/>
  <c r="D1929" i="5"/>
  <c r="G1929" i="5"/>
  <c r="D1930" i="5"/>
  <c r="G1930" i="5"/>
  <c r="AF52" i="1"/>
  <c r="D1931" i="5"/>
  <c r="G1931" i="5"/>
  <c r="D1932" i="5"/>
  <c r="G1932" i="5"/>
  <c r="AF725" i="1"/>
  <c r="D1933" i="5"/>
  <c r="G1933" i="5"/>
  <c r="D1934" i="5"/>
  <c r="G1934" i="5"/>
  <c r="D1935" i="5"/>
  <c r="G1935" i="5"/>
  <c r="AF420" i="1"/>
  <c r="D1936" i="5"/>
  <c r="G1936" i="5"/>
  <c r="D1937" i="5"/>
  <c r="G1937" i="5"/>
  <c r="AF731" i="1"/>
  <c r="D1938" i="5"/>
  <c r="G1938" i="5"/>
  <c r="D1939" i="5"/>
  <c r="G1939" i="5"/>
  <c r="D1940" i="5"/>
  <c r="G1940" i="5"/>
  <c r="AF469" i="1"/>
  <c r="D1941" i="5"/>
  <c r="G1941" i="5"/>
  <c r="AF472" i="1"/>
  <c r="D1942" i="5"/>
  <c r="G1942" i="5"/>
  <c r="AF468" i="1"/>
  <c r="D1943" i="5"/>
  <c r="G1943" i="5"/>
  <c r="AF471" i="1"/>
  <c r="D1944" i="5"/>
  <c r="G1944" i="5"/>
  <c r="AF395" i="1"/>
  <c r="D1945" i="5"/>
  <c r="G1945" i="5"/>
  <c r="D1946" i="5"/>
  <c r="G1946" i="5"/>
  <c r="AF277" i="1"/>
  <c r="D1947" i="5"/>
  <c r="G1947" i="5"/>
  <c r="D1948" i="5"/>
  <c r="G1948" i="5"/>
  <c r="D1949" i="5"/>
  <c r="G1949" i="5"/>
  <c r="D1950" i="5"/>
  <c r="G1950" i="5"/>
  <c r="D1951" i="5"/>
  <c r="G1951" i="5"/>
  <c r="D1952" i="5"/>
  <c r="G1952" i="5"/>
  <c r="D1953" i="5"/>
  <c r="G1953" i="5"/>
  <c r="D1954" i="5"/>
  <c r="G1954" i="5"/>
  <c r="D1955" i="5"/>
  <c r="G1955" i="5"/>
  <c r="AF571" i="1"/>
  <c r="D1957" i="5"/>
  <c r="G1957" i="5"/>
  <c r="AF572" i="1"/>
  <c r="D1958" i="5"/>
  <c r="G1958" i="5"/>
  <c r="D1959" i="5"/>
  <c r="G1959" i="5"/>
  <c r="D1960" i="5"/>
  <c r="G1960" i="5"/>
  <c r="D1961" i="5"/>
  <c r="G1961" i="5"/>
  <c r="D1962" i="5"/>
  <c r="G1962" i="5"/>
  <c r="D1963" i="5"/>
  <c r="G1963" i="5"/>
  <c r="AF754" i="1"/>
  <c r="D1964" i="5"/>
  <c r="G1964" i="5"/>
  <c r="D1965" i="5"/>
  <c r="G1965" i="5"/>
  <c r="D1966" i="5"/>
  <c r="G1966" i="5"/>
  <c r="AF463" i="1"/>
  <c r="D1967" i="5"/>
  <c r="G1967" i="5"/>
  <c r="AF465" i="1"/>
  <c r="D1968" i="5"/>
  <c r="G1968" i="5"/>
  <c r="AF462" i="1"/>
  <c r="D1969" i="5"/>
  <c r="G1969" i="5"/>
  <c r="D1970" i="5"/>
  <c r="G1970" i="5"/>
  <c r="D1971" i="5"/>
  <c r="G1971" i="5"/>
  <c r="AF524" i="1"/>
  <c r="D1972" i="5"/>
  <c r="G1972" i="5"/>
  <c r="D1973" i="5"/>
  <c r="G1973" i="5"/>
  <c r="D1974" i="5"/>
  <c r="G1974" i="5"/>
  <c r="D1975" i="5"/>
  <c r="G1975" i="5"/>
  <c r="D1976" i="5"/>
  <c r="G1976" i="5"/>
  <c r="AF649" i="1"/>
  <c r="D1977" i="5"/>
  <c r="G1977" i="5"/>
  <c r="D1978" i="5"/>
  <c r="G1978" i="5"/>
  <c r="D1979" i="5"/>
  <c r="G1979" i="5"/>
  <c r="D1980" i="5"/>
  <c r="G1980" i="5"/>
  <c r="D1981" i="5"/>
  <c r="G1981" i="5"/>
  <c r="D1982" i="5"/>
  <c r="G1982" i="5"/>
  <c r="D1983" i="5"/>
  <c r="G1983" i="5"/>
  <c r="AF523" i="1"/>
  <c r="D1984" i="5"/>
  <c r="G1984" i="5"/>
  <c r="D1985" i="5"/>
  <c r="G1985" i="5"/>
  <c r="AF716" i="1"/>
  <c r="D1986" i="5"/>
  <c r="G1986" i="5"/>
  <c r="D1987" i="5"/>
  <c r="G1987" i="5"/>
  <c r="D1988" i="5"/>
  <c r="G1988" i="5"/>
  <c r="D1989" i="5"/>
  <c r="G1989" i="5"/>
  <c r="D1990" i="5"/>
  <c r="G1990" i="5"/>
  <c r="D1991" i="5"/>
  <c r="G1991" i="5"/>
  <c r="D1992" i="5"/>
  <c r="G1992" i="5"/>
  <c r="D1993" i="5"/>
  <c r="G1993" i="5"/>
  <c r="D1994" i="5"/>
  <c r="G1994" i="5"/>
  <c r="D1995" i="5"/>
  <c r="G1995" i="5"/>
  <c r="D1996" i="5"/>
  <c r="G1996" i="5"/>
  <c r="AF422" i="1"/>
  <c r="D1997" i="5"/>
  <c r="G1997" i="5"/>
  <c r="D1998" i="5"/>
  <c r="G1998" i="5"/>
  <c r="AF148" i="1"/>
  <c r="D1999" i="5"/>
  <c r="G1999" i="5"/>
  <c r="AF47" i="1"/>
  <c r="D2000" i="5"/>
  <c r="G2000" i="5"/>
  <c r="D2001" i="5"/>
  <c r="G2001" i="5"/>
  <c r="D2002" i="5"/>
  <c r="G2002" i="5"/>
  <c r="D2003" i="5"/>
  <c r="G2003" i="5"/>
  <c r="D2004" i="5"/>
  <c r="G2004" i="5"/>
  <c r="D2005" i="5"/>
  <c r="G2005" i="5"/>
  <c r="D2006" i="5"/>
  <c r="G2006" i="5"/>
  <c r="AF578" i="1"/>
  <c r="D2007" i="5"/>
  <c r="G2007" i="5"/>
  <c r="AF522" i="1"/>
  <c r="D2008" i="5"/>
  <c r="G2008" i="5"/>
  <c r="D2009" i="5"/>
  <c r="G2009" i="5"/>
  <c r="D2010" i="5"/>
  <c r="G2010" i="5"/>
  <c r="D2011" i="5"/>
  <c r="G2011" i="5"/>
  <c r="D2012" i="5"/>
  <c r="G2012" i="5"/>
  <c r="D2013" i="5"/>
  <c r="G2013" i="5"/>
  <c r="D2014" i="5"/>
  <c r="G2014" i="5"/>
  <c r="AF43" i="1"/>
  <c r="D2015" i="5"/>
  <c r="G2015" i="5"/>
  <c r="AF570" i="1"/>
  <c r="D2016" i="5"/>
  <c r="G2016" i="5"/>
  <c r="AF492" i="1"/>
  <c r="D2017" i="5"/>
  <c r="G2017" i="5"/>
  <c r="AF514" i="1"/>
  <c r="D2018" i="5"/>
  <c r="G2018" i="5"/>
  <c r="D2019" i="5"/>
  <c r="G2019" i="5"/>
  <c r="D2020" i="5"/>
  <c r="G2020" i="5"/>
  <c r="D2021" i="5"/>
  <c r="G2021" i="5"/>
  <c r="D2022" i="5"/>
  <c r="G2022" i="5"/>
  <c r="D2023" i="5"/>
  <c r="G2023" i="5"/>
  <c r="D2024" i="5"/>
  <c r="G2024" i="5"/>
  <c r="D2025" i="5"/>
  <c r="G2025" i="5"/>
  <c r="D2026" i="5"/>
  <c r="G2026" i="5"/>
  <c r="AF476" i="1"/>
  <c r="D2027" i="5"/>
  <c r="G2027" i="5"/>
  <c r="D2028" i="5"/>
  <c r="G2028" i="5"/>
  <c r="D2029" i="5"/>
  <c r="G2029" i="5"/>
  <c r="AF103" i="1"/>
  <c r="D2030" i="5"/>
  <c r="G2030" i="5"/>
  <c r="D2031" i="5"/>
  <c r="G2031" i="5"/>
  <c r="D2032" i="5"/>
  <c r="G2032" i="5"/>
  <c r="D2033" i="5"/>
  <c r="G2033" i="5"/>
  <c r="D2034" i="5"/>
  <c r="G2034" i="5"/>
  <c r="AF452" i="1"/>
  <c r="D2035" i="5"/>
  <c r="G2035" i="5"/>
  <c r="AF349" i="1"/>
  <c r="D2036" i="5"/>
  <c r="G2036" i="5"/>
  <c r="AF120" i="1"/>
  <c r="D2037" i="5"/>
  <c r="G2037" i="5"/>
  <c r="AF474" i="1"/>
  <c r="D2038" i="5"/>
  <c r="G2038" i="5"/>
  <c r="D2039" i="5"/>
  <c r="G2039" i="5"/>
  <c r="D2040" i="5"/>
  <c r="G2040" i="5"/>
  <c r="AF796" i="1"/>
  <c r="D2041" i="5"/>
  <c r="G2041" i="5"/>
  <c r="AF549" i="1"/>
  <c r="D2042" i="5"/>
  <c r="G2042" i="5"/>
  <c r="AF724" i="1"/>
  <c r="D2043" i="5"/>
  <c r="G2043" i="5"/>
  <c r="D2044" i="5"/>
  <c r="G2044" i="5"/>
  <c r="D2045" i="5"/>
  <c r="G2045" i="5"/>
  <c r="D2046" i="5"/>
  <c r="G2046" i="5"/>
  <c r="D2047" i="5"/>
  <c r="G2047" i="5"/>
  <c r="AF353" i="1"/>
  <c r="D2048" i="5"/>
  <c r="G2048" i="5"/>
  <c r="AF214" i="1"/>
  <c r="D2049" i="5"/>
  <c r="G2049" i="5"/>
  <c r="D2050" i="5"/>
  <c r="G2050" i="5"/>
  <c r="D2051" i="5"/>
  <c r="G2051" i="5"/>
  <c r="D2052" i="5"/>
  <c r="G2052" i="5"/>
  <c r="D2053" i="5"/>
  <c r="G2053" i="5"/>
  <c r="D2054" i="5"/>
  <c r="G2054" i="5"/>
  <c r="D2055" i="5"/>
  <c r="G2055" i="5"/>
  <c r="D2056" i="5"/>
  <c r="G2056" i="5"/>
  <c r="D2059" i="5"/>
  <c r="G2059" i="5"/>
  <c r="AF621" i="1"/>
  <c r="D2060" i="5"/>
  <c r="G2060" i="5"/>
  <c r="AF461" i="1"/>
  <c r="D2061" i="5"/>
  <c r="G2061" i="5"/>
  <c r="AF211" i="1"/>
  <c r="D2062" i="5"/>
  <c r="G2062" i="5"/>
  <c r="D2063" i="5"/>
  <c r="G2063" i="5"/>
  <c r="AF218" i="1"/>
  <c r="D2064" i="5"/>
  <c r="G2064" i="5"/>
  <c r="AF206" i="1"/>
  <c r="D2065" i="5"/>
  <c r="G2065" i="5"/>
  <c r="AF639" i="1"/>
  <c r="D2066" i="5"/>
  <c r="G2066" i="5"/>
  <c r="D2067" i="5"/>
  <c r="G2067" i="5"/>
  <c r="D2068" i="5"/>
  <c r="G2068" i="5"/>
  <c r="AF19" i="1"/>
  <c r="D2069" i="5"/>
  <c r="G2069" i="5"/>
  <c r="D2070" i="5"/>
  <c r="G2070" i="5"/>
  <c r="D2071" i="5"/>
  <c r="G2071" i="5"/>
  <c r="D2072" i="5"/>
  <c r="G2072" i="5"/>
  <c r="D2073" i="5"/>
  <c r="G2073" i="5"/>
  <c r="AF542" i="1"/>
  <c r="D2074" i="5"/>
  <c r="G2074" i="5"/>
  <c r="AF543" i="1"/>
  <c r="D2075" i="5"/>
  <c r="G2075" i="5"/>
  <c r="AF544" i="1"/>
  <c r="D2076" i="5"/>
  <c r="G2076" i="5"/>
  <c r="AF822" i="1"/>
  <c r="D2077" i="5"/>
  <c r="G2077" i="5"/>
  <c r="D2078" i="5"/>
  <c r="G2078" i="5"/>
  <c r="AF215" i="1"/>
  <c r="D2079" i="5"/>
  <c r="G2079" i="5"/>
  <c r="D2080" i="5"/>
  <c r="G2080" i="5"/>
  <c r="D2081" i="5"/>
  <c r="G2081" i="5"/>
  <c r="D2082" i="5"/>
  <c r="G2082" i="5"/>
  <c r="AF640" i="1"/>
  <c r="D2083" i="5"/>
  <c r="G2083" i="5"/>
  <c r="D2084" i="5"/>
  <c r="G2084" i="5"/>
  <c r="AF660" i="1"/>
  <c r="D2085" i="5"/>
  <c r="G2085" i="5"/>
  <c r="D2086" i="5"/>
  <c r="G2086" i="5"/>
  <c r="AF421" i="1"/>
  <c r="D2087" i="5"/>
  <c r="G2087" i="5"/>
  <c r="D2088" i="5"/>
  <c r="G2088" i="5"/>
  <c r="D2089" i="5"/>
  <c r="G2089" i="5"/>
  <c r="D2090" i="5"/>
  <c r="G2090" i="5"/>
  <c r="AF102" i="1"/>
  <c r="D2091" i="5"/>
  <c r="G2091" i="5"/>
  <c r="D2092" i="5"/>
  <c r="G2092" i="5"/>
  <c r="AF68" i="1"/>
  <c r="D2093" i="5"/>
  <c r="G2093" i="5"/>
  <c r="AF58" i="1"/>
  <c r="D2094" i="5"/>
  <c r="G2094" i="5"/>
  <c r="AF577" i="1"/>
  <c r="D2095" i="5"/>
  <c r="G2095" i="5"/>
  <c r="D2096" i="5"/>
  <c r="G2096" i="5"/>
  <c r="D2097" i="5"/>
  <c r="G2097" i="5"/>
  <c r="D2098" i="5"/>
  <c r="G2098" i="5"/>
  <c r="D2099" i="5"/>
  <c r="G2099" i="5"/>
  <c r="D2100" i="5"/>
  <c r="G2100" i="5"/>
  <c r="D2101" i="5"/>
  <c r="G2101" i="5"/>
  <c r="D2102" i="5"/>
  <c r="G2102" i="5"/>
  <c r="AF447" i="1"/>
  <c r="D2103" i="5"/>
  <c r="G2103" i="5"/>
  <c r="D2104" i="5"/>
  <c r="G2104" i="5"/>
  <c r="D2105" i="5"/>
  <c r="G2105" i="5"/>
  <c r="D2106" i="5"/>
  <c r="G2106" i="5"/>
  <c r="D2107" i="5"/>
  <c r="G2107" i="5"/>
  <c r="D2108" i="5"/>
  <c r="G2108" i="5"/>
  <c r="D2109" i="5"/>
  <c r="G2109" i="5"/>
  <c r="AF431" i="1"/>
  <c r="D2110" i="5"/>
  <c r="G2110" i="5"/>
  <c r="AF561" i="1"/>
  <c r="D2111" i="5"/>
  <c r="G2111" i="5"/>
  <c r="AF442" i="1"/>
  <c r="D2112" i="5"/>
  <c r="G2112" i="5"/>
  <c r="D2113" i="5"/>
  <c r="G2113" i="5"/>
  <c r="AF416" i="1"/>
  <c r="D2114" i="5"/>
  <c r="G2114" i="5"/>
  <c r="D2115" i="5"/>
  <c r="G2115" i="5"/>
  <c r="AF101" i="1"/>
  <c r="D2116" i="5"/>
  <c r="G2116" i="5"/>
  <c r="AF432" i="1"/>
  <c r="D2117" i="5"/>
  <c r="G2117" i="5"/>
  <c r="D2118" i="5"/>
  <c r="G2118" i="5"/>
  <c r="D2119" i="5"/>
  <c r="G2119" i="5"/>
  <c r="D2120" i="5"/>
  <c r="G2120" i="5"/>
  <c r="AF520" i="1"/>
  <c r="D2121" i="5"/>
  <c r="G2121" i="5"/>
  <c r="D2122" i="5"/>
  <c r="G2122" i="5"/>
  <c r="D2123" i="5"/>
  <c r="G2123" i="5"/>
  <c r="D2124" i="5"/>
  <c r="G2124" i="5"/>
  <c r="D2125" i="5"/>
  <c r="G2125" i="5"/>
  <c r="D2126" i="5"/>
  <c r="G2126" i="5"/>
  <c r="D2127" i="5"/>
  <c r="G2127" i="5"/>
  <c r="AF705" i="1"/>
  <c r="D2128" i="5"/>
  <c r="G2128" i="5"/>
  <c r="AF827" i="1"/>
  <c r="D2129" i="5"/>
  <c r="G2129" i="5"/>
  <c r="D2130" i="5"/>
  <c r="G2130" i="5"/>
  <c r="D2131" i="5"/>
  <c r="G2131" i="5"/>
  <c r="D2132" i="5"/>
  <c r="G2132" i="5"/>
  <c r="AF51" i="1"/>
  <c r="D2133" i="5"/>
  <c r="G2133" i="5"/>
  <c r="AF414" i="1"/>
  <c r="D2134" i="5"/>
  <c r="G2134" i="5"/>
  <c r="D2135" i="5"/>
  <c r="G2135" i="5"/>
  <c r="AF443" i="1"/>
  <c r="D2136" i="5"/>
  <c r="G2136" i="5"/>
  <c r="D2137" i="5"/>
  <c r="G2137" i="5"/>
  <c r="D2138" i="5"/>
  <c r="G2138" i="5"/>
  <c r="D2139" i="5"/>
  <c r="G2139" i="5"/>
  <c r="AF515" i="1"/>
  <c r="D2140" i="5"/>
  <c r="G2140" i="5"/>
  <c r="AF265" i="1"/>
  <c r="D2141" i="5"/>
  <c r="G2141" i="5"/>
  <c r="AF123" i="1"/>
  <c r="D2142" i="5"/>
  <c r="G2142" i="5"/>
  <c r="AF129" i="1"/>
  <c r="D2143" i="5"/>
  <c r="G2143" i="5"/>
  <c r="D2144" i="5"/>
  <c r="G2144" i="5"/>
  <c r="AF517" i="1"/>
  <c r="D2145" i="5"/>
  <c r="G2145" i="5"/>
  <c r="D2146" i="5"/>
  <c r="G2146" i="5"/>
  <c r="AF519" i="1"/>
  <c r="D2147" i="5"/>
  <c r="G2147" i="5"/>
  <c r="D2148" i="5"/>
  <c r="G2148" i="5"/>
  <c r="D2149" i="5"/>
  <c r="G2149" i="5"/>
  <c r="D2150" i="5"/>
  <c r="G2150" i="5"/>
  <c r="D2151" i="5"/>
  <c r="G2151" i="5"/>
  <c r="D2152" i="5"/>
  <c r="G2152" i="5"/>
  <c r="D2153" i="5"/>
  <c r="G2153" i="5"/>
  <c r="D2154" i="5"/>
  <c r="G2154" i="5"/>
  <c r="D2155" i="5"/>
  <c r="G2155" i="5"/>
  <c r="D2156" i="5"/>
  <c r="G2156" i="5"/>
  <c r="D2157" i="5"/>
  <c r="G2157" i="5"/>
  <c r="D2158" i="5"/>
  <c r="G2158" i="5"/>
  <c r="D2159" i="5"/>
  <c r="G2159" i="5"/>
  <c r="AF260" i="1"/>
  <c r="D2160" i="5"/>
  <c r="G2160" i="5"/>
  <c r="AF271" i="1"/>
  <c r="D2161" i="5"/>
  <c r="G2161" i="5"/>
  <c r="AF268" i="1"/>
  <c r="D2162" i="5"/>
  <c r="G2162" i="5"/>
  <c r="AF262" i="1"/>
  <c r="D2163" i="5"/>
  <c r="G2163" i="5"/>
  <c r="AF698" i="1"/>
  <c r="D2164" i="5"/>
  <c r="G2164" i="5"/>
  <c r="AF697" i="1"/>
  <c r="D2165" i="5"/>
  <c r="G2165" i="5"/>
  <c r="D2166" i="5"/>
  <c r="G2166" i="5"/>
  <c r="D2167" i="5"/>
  <c r="G2167" i="5"/>
  <c r="D2168" i="5"/>
  <c r="G2168" i="5"/>
  <c r="D2169" i="5"/>
  <c r="G2169" i="5"/>
  <c r="AF491" i="1"/>
  <c r="D2170" i="5"/>
  <c r="G2170" i="5"/>
  <c r="AF400" i="1"/>
  <c r="D2171" i="5"/>
  <c r="G2171" i="5"/>
  <c r="D2172" i="5"/>
  <c r="G2172" i="5"/>
  <c r="AF405" i="1"/>
  <c r="D2173" i="5"/>
  <c r="G2173" i="5"/>
  <c r="D2174" i="5"/>
  <c r="G2174" i="5"/>
  <c r="D2175" i="5"/>
  <c r="G2175" i="5"/>
  <c r="AF357" i="1"/>
  <c r="D2176" i="5"/>
  <c r="G2176" i="5"/>
  <c r="AF584" i="1"/>
  <c r="D2177" i="5"/>
  <c r="G2177" i="5"/>
  <c r="D2178" i="5"/>
  <c r="G2178" i="5"/>
  <c r="D2179" i="5"/>
  <c r="G2179" i="5"/>
  <c r="AF397" i="1"/>
  <c r="D2180" i="5"/>
  <c r="G2180" i="5"/>
  <c r="D2181" i="5"/>
  <c r="G2181" i="5"/>
  <c r="D2182" i="5"/>
  <c r="G2182" i="5"/>
  <c r="D2183" i="5"/>
  <c r="G2183" i="5"/>
  <c r="D2184" i="5"/>
  <c r="G2184" i="5"/>
  <c r="D2185" i="5"/>
  <c r="G2185" i="5"/>
  <c r="AF444" i="1"/>
  <c r="D2186" i="5"/>
  <c r="G2186" i="5"/>
  <c r="D2187" i="5"/>
  <c r="G2187" i="5"/>
  <c r="D2188" i="5"/>
  <c r="G2188" i="5"/>
  <c r="D2189" i="5"/>
  <c r="G2189" i="5"/>
  <c r="D2190" i="5"/>
  <c r="G2190" i="5"/>
  <c r="AF799" i="1"/>
  <c r="D2191" i="5"/>
  <c r="G2191" i="5"/>
  <c r="D2192" i="5"/>
  <c r="G2192" i="5"/>
  <c r="D2193" i="5"/>
  <c r="G2193" i="5"/>
  <c r="AF459" i="1"/>
  <c r="D2194" i="5"/>
  <c r="G2194" i="5"/>
  <c r="D2195" i="5"/>
  <c r="G2195" i="5"/>
  <c r="D2196" i="5"/>
  <c r="G2196" i="5"/>
  <c r="D2197" i="5"/>
  <c r="G2197" i="5"/>
  <c r="D2198" i="5"/>
  <c r="G2198" i="5"/>
  <c r="D2199" i="5"/>
  <c r="G2199" i="5"/>
  <c r="D2200" i="5"/>
  <c r="G2200" i="5"/>
  <c r="D2201" i="5"/>
  <c r="G2201" i="5"/>
  <c r="D2202" i="5"/>
  <c r="G2202" i="5"/>
  <c r="D2203" i="5"/>
  <c r="G2203" i="5"/>
  <c r="D2204" i="5"/>
  <c r="G2204" i="5"/>
  <c r="D2205" i="5"/>
  <c r="G2205" i="5"/>
  <c r="D2206" i="5"/>
  <c r="G2206" i="5"/>
  <c r="D2207" i="5"/>
  <c r="G2207" i="5"/>
  <c r="AF66" i="1"/>
  <c r="D2208" i="5"/>
  <c r="G2208" i="5"/>
  <c r="D2209" i="5"/>
  <c r="G2209" i="5"/>
  <c r="D2210" i="5"/>
  <c r="G2210" i="5"/>
  <c r="D2211" i="5"/>
  <c r="G2211" i="5"/>
  <c r="D2212" i="5"/>
  <c r="G2212" i="5"/>
  <c r="D2213" i="5"/>
  <c r="G2213" i="5"/>
  <c r="AF354" i="1"/>
  <c r="D2214" i="5"/>
  <c r="G2214" i="5"/>
  <c r="D2215" i="5"/>
  <c r="G2215" i="5"/>
  <c r="D2216" i="5"/>
  <c r="G2216" i="5"/>
  <c r="D2217" i="5"/>
  <c r="G2217" i="5"/>
  <c r="D2218" i="5"/>
  <c r="G2218" i="5"/>
  <c r="D2219" i="5"/>
  <c r="G2219" i="5"/>
  <c r="D2220" i="5"/>
  <c r="G2220" i="5"/>
  <c r="D2221" i="5"/>
  <c r="G2221" i="5"/>
  <c r="AF62" i="1"/>
  <c r="D2222" i="5"/>
  <c r="G2222" i="5"/>
  <c r="D2223" i="5"/>
  <c r="G2223" i="5"/>
  <c r="D2224" i="5"/>
  <c r="G2224" i="5"/>
  <c r="D2225" i="5"/>
  <c r="G2225" i="5"/>
  <c r="D2226" i="5"/>
  <c r="G2226" i="5"/>
  <c r="AF121" i="1"/>
  <c r="D2227" i="5"/>
  <c r="G2227" i="5"/>
  <c r="D2228" i="5"/>
  <c r="G2228" i="5"/>
  <c r="D2229" i="5"/>
  <c r="G2229" i="5"/>
  <c r="D2230" i="5"/>
  <c r="G2230" i="5"/>
  <c r="D2231" i="5"/>
  <c r="G2231" i="5"/>
  <c r="D2232" i="5"/>
  <c r="G2232" i="5"/>
  <c r="D2233" i="5"/>
  <c r="G2233" i="5"/>
  <c r="D2234" i="5"/>
  <c r="G2234" i="5"/>
  <c r="D2235" i="5"/>
  <c r="G2235" i="5"/>
  <c r="D2236" i="5"/>
  <c r="G2236" i="5"/>
  <c r="D2237" i="5"/>
  <c r="G2237" i="5"/>
  <c r="AF715" i="1"/>
  <c r="D2238" i="5"/>
  <c r="G2238" i="5"/>
  <c r="D2239" i="5"/>
  <c r="G2239" i="5"/>
  <c r="D2240" i="5"/>
  <c r="G2240" i="5"/>
  <c r="D2241" i="5"/>
  <c r="G2241" i="5"/>
  <c r="AF670" i="1"/>
  <c r="D2242" i="5"/>
  <c r="G2242" i="5"/>
  <c r="AF493" i="1"/>
  <c r="D2243" i="5"/>
  <c r="G2243" i="5"/>
  <c r="D2244" i="5"/>
  <c r="G2244" i="5"/>
  <c r="D2245" i="5"/>
  <c r="G2245" i="5"/>
  <c r="D2246" i="5"/>
  <c r="G2246" i="5"/>
  <c r="AF450" i="1"/>
  <c r="D2247" i="5"/>
  <c r="G2247" i="5"/>
  <c r="D2248" i="5"/>
  <c r="G2248" i="5"/>
  <c r="D2249" i="5"/>
  <c r="G2249" i="5"/>
  <c r="D2250" i="5"/>
  <c r="G2250" i="5"/>
  <c r="D2251" i="5"/>
  <c r="G2251" i="5"/>
  <c r="D2252" i="5"/>
  <c r="G2252" i="5"/>
  <c r="D2253" i="5"/>
  <c r="G2253" i="5"/>
  <c r="D2254" i="5"/>
  <c r="G2254" i="5"/>
  <c r="D2255" i="5"/>
  <c r="G2255" i="5"/>
  <c r="D2256" i="5"/>
  <c r="G2256" i="5"/>
  <c r="D2257" i="5"/>
  <c r="G2257" i="5"/>
  <c r="AF727" i="1"/>
  <c r="D2258" i="5"/>
  <c r="G2258" i="5"/>
  <c r="D2259" i="5"/>
  <c r="G2259" i="5"/>
  <c r="D2260" i="5"/>
  <c r="G2260" i="5"/>
  <c r="AF531" i="1"/>
  <c r="D2261" i="5"/>
  <c r="G2261" i="5"/>
  <c r="D2262" i="5"/>
  <c r="G2262" i="5"/>
  <c r="D2263" i="5"/>
  <c r="G2263" i="5"/>
  <c r="AF650" i="1"/>
  <c r="D2264" i="5"/>
  <c r="G2264" i="5"/>
  <c r="D2265" i="5"/>
  <c r="G2265" i="5"/>
  <c r="AF67" i="1"/>
  <c r="D2266" i="5"/>
  <c r="G2266" i="5"/>
  <c r="D2267" i="5"/>
  <c r="G2267" i="5"/>
  <c r="D2268" i="5"/>
  <c r="G2268" i="5"/>
  <c r="D2269" i="5"/>
  <c r="G2269" i="5"/>
  <c r="D2270" i="5"/>
  <c r="G2270" i="5"/>
  <c r="D2271" i="5"/>
  <c r="G2271" i="5"/>
  <c r="D2272" i="5"/>
  <c r="G2272" i="5"/>
  <c r="D2273" i="5"/>
  <c r="G2273" i="5"/>
  <c r="D2274" i="5"/>
  <c r="G2274" i="5"/>
  <c r="AF530" i="1"/>
  <c r="D2275" i="5"/>
  <c r="G2275" i="5"/>
  <c r="AF529" i="1"/>
  <c r="D2276" i="5"/>
  <c r="G2276" i="5"/>
  <c r="AF88" i="1"/>
  <c r="D2277" i="5"/>
  <c r="G2277" i="5"/>
  <c r="AF508" i="1"/>
  <c r="D2278" i="5"/>
  <c r="G2278" i="5"/>
  <c r="AF506" i="1"/>
  <c r="D2279" i="5"/>
  <c r="G2279" i="5"/>
  <c r="D2280" i="5"/>
  <c r="G2280" i="5"/>
  <c r="AF53" i="1"/>
  <c r="D2281" i="5"/>
  <c r="G2281" i="5"/>
  <c r="AF21" i="1"/>
  <c r="D2282" i="5"/>
  <c r="G2282" i="5"/>
  <c r="AF314" i="1"/>
  <c r="D2283" i="5"/>
  <c r="G2283" i="5"/>
  <c r="D2284" i="5"/>
  <c r="G2284" i="5"/>
  <c r="D2285" i="5"/>
  <c r="G2285" i="5"/>
  <c r="AF749" i="1"/>
  <c r="D2286" i="5"/>
  <c r="G2286" i="5"/>
  <c r="D2287" i="5"/>
  <c r="G2287" i="5"/>
  <c r="D2288" i="5"/>
  <c r="G2288" i="5"/>
  <c r="D2289" i="5"/>
  <c r="G2289" i="5"/>
  <c r="D2290" i="5"/>
  <c r="G2290" i="5"/>
  <c r="D2291" i="5"/>
  <c r="G2291" i="5"/>
  <c r="AF786" i="1"/>
  <c r="D2292" i="5"/>
  <c r="G2292" i="5"/>
  <c r="D2293" i="5"/>
  <c r="G2293" i="5"/>
  <c r="AF104" i="1"/>
  <c r="D2294" i="5"/>
  <c r="G2294" i="5"/>
  <c r="D2295" i="5"/>
  <c r="G2295" i="5"/>
  <c r="AF466" i="1"/>
  <c r="D2296" i="5"/>
  <c r="G2296" i="5"/>
  <c r="D2297" i="5"/>
  <c r="G2297" i="5"/>
  <c r="D2298" i="5"/>
  <c r="G2298" i="5"/>
  <c r="D2299" i="5"/>
  <c r="G2299" i="5"/>
  <c r="D2300" i="5"/>
  <c r="G2300" i="5"/>
  <c r="D2301" i="5"/>
  <c r="G2301" i="5"/>
  <c r="AF538" i="1"/>
  <c r="D2302" i="5"/>
  <c r="G2302" i="5"/>
  <c r="D2303" i="5"/>
  <c r="G2303" i="5"/>
  <c r="D2304" i="5"/>
  <c r="G2304" i="5"/>
  <c r="D2305" i="5"/>
  <c r="G2305" i="5"/>
  <c r="D2306" i="5"/>
  <c r="G2306" i="5"/>
  <c r="D2307" i="5"/>
  <c r="G2307" i="5"/>
  <c r="D2308" i="5"/>
  <c r="G2308" i="5"/>
  <c r="D2309" i="5"/>
  <c r="G2309" i="5"/>
  <c r="D2310" i="5"/>
  <c r="G2310" i="5"/>
  <c r="D2311" i="5"/>
  <c r="G2311" i="5"/>
  <c r="D2312" i="5"/>
  <c r="G2312" i="5"/>
  <c r="D2313" i="5"/>
  <c r="G2313" i="5"/>
  <c r="D2314" i="5"/>
  <c r="G2314" i="5"/>
  <c r="AF562" i="1"/>
  <c r="D2315" i="5"/>
  <c r="G2315" i="5"/>
  <c r="D2316" i="5"/>
  <c r="G2316" i="5"/>
  <c r="D2317" i="5"/>
  <c r="G2317" i="5"/>
  <c r="AF726" i="1"/>
  <c r="D2318" i="5"/>
  <c r="G2318" i="5"/>
  <c r="AF812" i="1"/>
  <c r="D2319" i="5"/>
  <c r="G2319" i="5"/>
  <c r="D2320" i="5"/>
  <c r="G2320" i="5"/>
  <c r="AF663" i="1"/>
  <c r="D2321" i="5"/>
  <c r="G2321" i="5"/>
  <c r="D2322" i="5"/>
  <c r="G2322" i="5"/>
  <c r="D2323" i="5"/>
  <c r="G2323" i="5"/>
  <c r="D2324" i="5"/>
  <c r="G2324" i="5"/>
  <c r="D2325" i="5"/>
  <c r="G2325" i="5"/>
  <c r="D2326" i="5"/>
  <c r="G2326" i="5"/>
  <c r="D2327" i="5"/>
  <c r="G2327" i="5"/>
  <c r="D2328" i="5"/>
  <c r="G2328" i="5"/>
  <c r="AF427" i="1"/>
  <c r="D2329" i="5"/>
  <c r="G2329" i="5"/>
  <c r="AF507" i="1"/>
  <c r="D2330" i="5"/>
  <c r="G2330" i="5"/>
  <c r="AF630" i="1"/>
  <c r="D2331" i="5"/>
  <c r="G2331" i="5"/>
  <c r="AF811" i="1"/>
  <c r="D2332" i="5"/>
  <c r="G2332" i="5"/>
  <c r="D2333" i="5"/>
  <c r="G2333" i="5"/>
  <c r="D2334" i="5"/>
  <c r="G2334" i="5"/>
  <c r="D2335" i="5"/>
  <c r="G2335" i="5"/>
  <c r="D2336" i="5"/>
  <c r="G2336" i="5"/>
  <c r="D2337" i="5"/>
  <c r="G2337" i="5"/>
  <c r="D2338" i="5"/>
  <c r="G2338" i="5"/>
  <c r="D2339" i="5"/>
  <c r="G2339" i="5"/>
  <c r="D2340" i="5"/>
  <c r="G2340" i="5"/>
  <c r="D2341" i="5"/>
  <c r="G2341" i="5"/>
  <c r="D2342" i="5"/>
  <c r="G2342" i="5"/>
  <c r="D2343" i="5"/>
  <c r="G2343" i="5"/>
  <c r="AF302" i="1"/>
  <c r="D2344" i="5"/>
  <c r="G2344" i="5"/>
  <c r="AF304" i="1"/>
  <c r="D2345" i="5"/>
  <c r="G2345" i="5"/>
  <c r="AF305" i="1"/>
  <c r="D2346" i="5"/>
  <c r="G2346" i="5"/>
  <c r="AF308" i="1"/>
  <c r="D2347" i="5"/>
  <c r="G2347" i="5"/>
  <c r="D2348" i="5"/>
  <c r="G2348" i="5"/>
  <c r="D2349" i="5"/>
  <c r="G2349" i="5"/>
  <c r="D2350" i="5"/>
  <c r="G2350" i="5"/>
  <c r="AF586" i="1"/>
  <c r="D2351" i="5"/>
  <c r="G2351" i="5"/>
  <c r="D2352" i="5"/>
  <c r="G2352" i="5"/>
  <c r="D2353" i="5"/>
  <c r="G2353" i="5"/>
  <c r="D2354" i="5"/>
  <c r="G2354" i="5"/>
  <c r="D2355" i="5"/>
  <c r="G2355" i="5"/>
  <c r="D2356" i="5"/>
  <c r="G2356" i="5"/>
  <c r="AF393" i="1"/>
  <c r="D2357" i="5"/>
  <c r="G2357" i="5"/>
  <c r="AF501" i="1"/>
  <c r="D2358" i="5"/>
  <c r="G2358" i="5"/>
  <c r="AF502" i="1"/>
  <c r="D2359" i="5"/>
  <c r="G2359" i="5"/>
  <c r="D2360" i="5"/>
  <c r="G2360" i="5"/>
  <c r="D2361" i="5"/>
  <c r="G2361" i="5"/>
  <c r="AF3" i="1"/>
  <c r="D2362" i="5"/>
  <c r="G2362" i="5"/>
  <c r="D2363" i="5"/>
  <c r="G2363" i="5"/>
  <c r="AF263" i="1"/>
  <c r="D2364" i="5"/>
  <c r="G2364" i="5"/>
  <c r="D2365" i="5"/>
  <c r="G2365" i="5"/>
  <c r="D2366" i="5"/>
  <c r="G2366" i="5"/>
  <c r="D2367" i="5"/>
  <c r="G2367" i="5"/>
  <c r="D2368" i="5"/>
  <c r="G2368" i="5"/>
  <c r="D2369" i="5"/>
  <c r="G2369" i="5"/>
  <c r="D2370" i="5"/>
  <c r="G2370" i="5"/>
  <c r="D2371" i="5"/>
  <c r="G2371" i="5"/>
  <c r="D2372" i="5"/>
  <c r="G2372" i="5"/>
  <c r="D2373" i="5"/>
  <c r="G2373" i="5"/>
  <c r="D2374" i="5"/>
  <c r="G2374" i="5"/>
  <c r="D2375" i="5"/>
  <c r="G2375" i="5"/>
  <c r="D2376" i="5"/>
  <c r="G2376" i="5"/>
  <c r="AF712" i="1"/>
  <c r="D2377" i="5"/>
  <c r="G2377" i="5"/>
  <c r="D2378" i="5"/>
  <c r="G2378" i="5"/>
  <c r="D2379" i="5"/>
  <c r="G2379" i="5"/>
  <c r="AF106" i="1"/>
  <c r="D2380" i="5"/>
  <c r="G2380" i="5"/>
  <c r="D2381" i="5"/>
  <c r="G2381" i="5"/>
  <c r="D2382" i="5"/>
  <c r="G2382" i="5"/>
  <c r="AF499" i="1"/>
  <c r="D2383" i="5"/>
  <c r="G2383" i="5"/>
  <c r="AF500" i="1"/>
  <c r="D2384" i="5"/>
  <c r="G2384" i="5"/>
  <c r="D2385" i="5"/>
  <c r="G2385" i="5"/>
  <c r="D2386" i="5"/>
  <c r="G2386" i="5"/>
  <c r="D2387" i="5"/>
  <c r="G2387" i="5"/>
  <c r="D2388" i="5"/>
  <c r="G2388" i="5"/>
  <c r="D2389" i="5"/>
  <c r="G2389" i="5"/>
  <c r="AF317" i="1"/>
  <c r="D2390" i="5"/>
  <c r="G2390" i="5"/>
  <c r="AF735" i="1"/>
  <c r="D2391" i="5"/>
  <c r="G2391" i="5"/>
  <c r="D2392" i="5"/>
  <c r="G2392" i="5"/>
  <c r="D2393" i="5"/>
  <c r="G2393" i="5"/>
  <c r="AF364" i="1"/>
  <c r="D2394" i="5"/>
  <c r="G2394" i="5"/>
  <c r="AF740" i="1"/>
  <c r="D2395" i="5"/>
  <c r="G2395" i="5"/>
  <c r="D2396" i="5"/>
  <c r="G2396" i="5"/>
  <c r="D2397" i="5"/>
  <c r="G2397" i="5"/>
  <c r="D2398" i="5"/>
  <c r="G2398" i="5"/>
  <c r="D2399" i="5"/>
  <c r="G2399" i="5"/>
  <c r="AF360" i="1"/>
  <c r="D2400" i="5"/>
  <c r="G2400" i="5"/>
  <c r="D2401" i="5"/>
  <c r="G2401" i="5"/>
  <c r="D2402" i="5"/>
  <c r="G2402" i="5"/>
  <c r="D2403" i="5"/>
  <c r="G2403" i="5"/>
  <c r="D2404" i="5"/>
  <c r="G2404" i="5"/>
  <c r="AF204" i="1"/>
  <c r="D2405" i="5"/>
  <c r="G2405" i="5"/>
  <c r="D2406" i="5"/>
  <c r="G2406" i="5"/>
  <c r="AF194" i="1"/>
  <c r="D2407" i="5"/>
  <c r="G2407" i="5"/>
  <c r="AF202" i="1"/>
  <c r="D2408" i="5"/>
  <c r="G2408" i="5"/>
  <c r="AF189" i="1"/>
  <c r="D2409" i="5"/>
  <c r="G2409" i="5"/>
  <c r="AF187" i="1"/>
  <c r="D2410" i="5"/>
  <c r="G2410" i="5"/>
  <c r="D2411" i="5"/>
  <c r="G2411" i="5"/>
  <c r="D2412" i="5"/>
  <c r="G2412" i="5"/>
  <c r="D2413" i="5"/>
  <c r="G2413" i="5"/>
  <c r="D2414" i="5"/>
  <c r="G2414" i="5"/>
  <c r="D2415" i="5"/>
  <c r="G2415" i="5"/>
  <c r="D2416" i="5"/>
  <c r="G2416" i="5"/>
  <c r="D2417" i="5"/>
  <c r="G2417" i="5"/>
  <c r="D2418" i="5"/>
  <c r="G2418" i="5"/>
  <c r="D2419" i="5"/>
  <c r="G2419" i="5"/>
  <c r="D2420" i="5"/>
  <c r="G2420" i="5"/>
  <c r="D2421" i="5"/>
  <c r="G2421" i="5"/>
  <c r="D2422" i="5"/>
  <c r="G2422" i="5"/>
  <c r="D2423" i="5"/>
  <c r="G2423" i="5"/>
  <c r="D2424" i="5"/>
  <c r="G2424" i="5"/>
  <c r="D2425" i="5"/>
  <c r="G2425" i="5"/>
  <c r="D2426" i="5"/>
  <c r="G2426" i="5"/>
  <c r="D2427" i="5"/>
  <c r="G2427" i="5"/>
  <c r="D2428" i="5"/>
  <c r="G2428" i="5"/>
  <c r="D2429" i="5"/>
  <c r="G2429" i="5"/>
  <c r="D2430" i="5"/>
  <c r="G2430" i="5"/>
  <c r="D2431" i="5"/>
  <c r="G2431" i="5"/>
  <c r="D2432" i="5"/>
  <c r="G2432" i="5"/>
  <c r="D2433" i="5"/>
  <c r="G2433" i="5"/>
  <c r="D2434" i="5"/>
  <c r="G2434" i="5"/>
  <c r="D2435" i="5"/>
  <c r="G2435" i="5"/>
  <c r="D2436" i="5"/>
  <c r="G2436" i="5"/>
  <c r="D2437" i="5"/>
  <c r="G2437" i="5"/>
  <c r="D2438" i="5"/>
  <c r="G2438" i="5"/>
  <c r="D2439" i="5"/>
  <c r="G2439" i="5"/>
  <c r="D2440" i="5"/>
  <c r="G2440" i="5"/>
  <c r="D2441" i="5"/>
  <c r="G2441" i="5"/>
  <c r="D2442" i="5"/>
  <c r="G2442" i="5"/>
  <c r="D2443" i="5"/>
  <c r="G2443" i="5"/>
  <c r="D2444" i="5"/>
  <c r="G2444" i="5"/>
  <c r="D2445" i="5"/>
  <c r="G2445" i="5"/>
  <c r="D2446" i="5"/>
  <c r="G2446" i="5"/>
  <c r="D2447" i="5"/>
  <c r="G2447" i="5"/>
  <c r="D2448" i="5"/>
  <c r="G2448" i="5"/>
  <c r="D2449" i="5"/>
  <c r="G2449" i="5"/>
  <c r="D2450" i="5"/>
  <c r="G2450" i="5"/>
  <c r="D2451" i="5"/>
  <c r="G2451" i="5"/>
  <c r="D2452" i="5"/>
  <c r="G2452" i="5"/>
  <c r="D2453" i="5"/>
  <c r="G2453" i="5"/>
  <c r="D2454" i="5"/>
  <c r="G2454" i="5"/>
  <c r="D2455" i="5"/>
  <c r="G2455" i="5"/>
  <c r="D2456" i="5"/>
  <c r="G2456" i="5"/>
  <c r="D2457" i="5"/>
  <c r="G2457" i="5"/>
  <c r="D2458" i="5"/>
  <c r="G2458" i="5"/>
  <c r="D2459" i="5"/>
  <c r="G2459" i="5"/>
  <c r="D2460" i="5"/>
  <c r="G2460" i="5"/>
  <c r="D2461" i="5"/>
  <c r="G2461" i="5"/>
  <c r="D2462" i="5"/>
  <c r="G2462" i="5"/>
  <c r="D2463" i="5"/>
  <c r="G2463" i="5"/>
  <c r="D2464" i="5"/>
  <c r="G2464" i="5"/>
  <c r="D2465" i="5"/>
  <c r="G2465" i="5"/>
  <c r="D2466" i="5"/>
  <c r="G2466" i="5"/>
  <c r="D2467" i="5"/>
  <c r="G2467" i="5"/>
  <c r="D2468" i="5"/>
  <c r="G2468" i="5"/>
  <c r="D2469" i="5"/>
  <c r="G2469" i="5"/>
  <c r="D2470" i="5"/>
  <c r="G2470" i="5"/>
  <c r="D2471" i="5"/>
  <c r="G2471" i="5"/>
  <c r="D2472" i="5"/>
  <c r="G2472" i="5"/>
  <c r="D2473" i="5"/>
  <c r="G2473" i="5"/>
  <c r="D2474" i="5"/>
  <c r="G2474" i="5"/>
  <c r="D2475" i="5"/>
  <c r="G2475" i="5"/>
  <c r="D2476" i="5"/>
  <c r="G2476" i="5"/>
  <c r="D2477" i="5"/>
  <c r="G2477" i="5"/>
  <c r="D2478" i="5"/>
  <c r="G2478" i="5"/>
  <c r="D2479" i="5"/>
  <c r="G2479" i="5"/>
  <c r="D2480" i="5"/>
  <c r="G2480" i="5"/>
  <c r="D2481" i="5"/>
  <c r="G2481" i="5"/>
  <c r="D2482" i="5"/>
  <c r="G2482" i="5"/>
  <c r="D2483" i="5"/>
  <c r="G2483" i="5"/>
  <c r="D2484" i="5"/>
  <c r="G2484" i="5"/>
  <c r="D2485" i="5"/>
  <c r="G2485" i="5"/>
  <c r="D2486" i="5"/>
  <c r="G2486" i="5"/>
  <c r="D2487" i="5"/>
  <c r="G2487" i="5"/>
  <c r="D2488" i="5"/>
  <c r="G2488" i="5"/>
  <c r="D2489" i="5"/>
  <c r="G2489" i="5"/>
  <c r="D2490" i="5"/>
  <c r="G2490" i="5"/>
  <c r="D2491" i="5"/>
  <c r="G2491" i="5"/>
  <c r="D2492" i="5"/>
  <c r="G2492" i="5"/>
  <c r="D2493" i="5"/>
  <c r="G2493" i="5"/>
  <c r="AF113" i="1"/>
  <c r="D2494" i="5"/>
  <c r="G2494" i="5"/>
  <c r="D2495" i="5"/>
  <c r="G2495" i="5"/>
  <c r="D2496" i="5"/>
  <c r="G2496" i="5"/>
  <c r="D2497" i="5"/>
  <c r="G2497" i="5"/>
  <c r="AF22" i="1"/>
  <c r="D2498" i="5"/>
  <c r="G2498" i="5"/>
  <c r="D2499" i="5"/>
  <c r="G2499" i="5"/>
  <c r="D2500" i="5"/>
  <c r="G2500" i="5"/>
  <c r="D2501" i="5"/>
  <c r="G2501" i="5"/>
  <c r="AF28" i="1"/>
  <c r="D2502" i="5"/>
  <c r="G2502" i="5"/>
  <c r="D2503" i="5"/>
  <c r="G2503" i="5"/>
  <c r="D2504" i="5"/>
  <c r="G2504" i="5"/>
  <c r="D2505" i="5"/>
  <c r="G2505" i="5"/>
  <c r="D2506" i="5"/>
  <c r="G2506" i="5"/>
  <c r="AF96" i="1"/>
  <c r="D2507" i="5"/>
  <c r="G2507" i="5"/>
  <c r="D2508" i="5"/>
  <c r="G2508" i="5"/>
  <c r="D2509" i="5"/>
  <c r="G2509" i="5"/>
  <c r="D2510" i="5"/>
  <c r="G2510" i="5"/>
  <c r="D2511" i="5"/>
  <c r="G2511" i="5"/>
  <c r="D2512" i="5"/>
  <c r="G2512" i="5"/>
  <c r="D2513" i="5"/>
  <c r="G2513" i="5"/>
  <c r="D2514" i="5"/>
  <c r="G2514" i="5"/>
  <c r="D2515" i="5"/>
  <c r="G2515" i="5"/>
  <c r="D2516" i="5"/>
  <c r="G2516" i="5"/>
  <c r="D2517" i="5"/>
  <c r="G2517" i="5"/>
  <c r="D2518" i="5"/>
  <c r="G2518" i="5"/>
  <c r="D2519" i="5"/>
  <c r="G2519" i="5"/>
  <c r="D2520" i="5"/>
  <c r="G2520" i="5"/>
  <c r="D2521" i="5"/>
  <c r="G2521" i="5"/>
  <c r="D2522" i="5"/>
  <c r="G2522" i="5"/>
  <c r="D2523" i="5"/>
  <c r="G2523" i="5"/>
  <c r="D2524" i="5"/>
  <c r="G2524" i="5"/>
  <c r="D2525" i="5"/>
  <c r="G2525" i="5"/>
  <c r="D2526" i="5"/>
  <c r="G2526" i="5"/>
  <c r="D2527" i="5"/>
  <c r="G2527" i="5"/>
  <c r="D2528" i="5"/>
  <c r="G2528" i="5"/>
  <c r="D2529" i="5"/>
  <c r="G2529" i="5"/>
  <c r="D2530" i="5"/>
  <c r="G2530" i="5"/>
  <c r="D2531" i="5"/>
  <c r="G2531" i="5"/>
  <c r="D2532" i="5"/>
  <c r="G2532" i="5"/>
  <c r="D2533" i="5"/>
  <c r="G2533" i="5"/>
  <c r="D2534" i="5"/>
  <c r="G2534" i="5"/>
  <c r="D2535" i="5"/>
  <c r="G2535" i="5"/>
  <c r="D2536" i="5"/>
  <c r="G2536" i="5"/>
  <c r="D2537" i="5"/>
  <c r="G2537" i="5"/>
  <c r="D2538" i="5"/>
  <c r="G2538" i="5"/>
  <c r="D2539" i="5"/>
  <c r="G2539" i="5"/>
  <c r="D2540" i="5"/>
  <c r="G2540" i="5"/>
  <c r="D2541" i="5"/>
  <c r="G2541" i="5"/>
  <c r="D2542" i="5"/>
  <c r="G2542" i="5"/>
  <c r="D2543" i="5"/>
  <c r="G2543" i="5"/>
  <c r="D2544" i="5"/>
  <c r="G2544" i="5"/>
  <c r="D2545" i="5"/>
  <c r="G2545" i="5"/>
  <c r="D2546" i="5"/>
  <c r="G2546" i="5"/>
  <c r="D2547" i="5"/>
  <c r="G2547" i="5"/>
  <c r="D2548" i="5"/>
  <c r="G2548" i="5"/>
  <c r="D2549" i="5"/>
  <c r="G2549" i="5"/>
  <c r="D2550" i="5"/>
  <c r="G2550" i="5"/>
  <c r="D2551" i="5"/>
  <c r="G2551" i="5"/>
  <c r="D2552" i="5"/>
  <c r="G2552" i="5"/>
  <c r="D2553" i="5"/>
  <c r="G2553" i="5"/>
  <c r="D2554" i="5"/>
  <c r="G2554" i="5"/>
  <c r="D2555" i="5"/>
  <c r="G2555" i="5"/>
  <c r="D2556" i="5"/>
  <c r="G2556" i="5"/>
  <c r="D2557" i="5"/>
  <c r="G2557" i="5"/>
  <c r="D2558" i="5"/>
  <c r="G2558" i="5"/>
  <c r="D2559" i="5"/>
  <c r="G2559" i="5"/>
  <c r="AF642" i="1"/>
  <c r="D2560" i="5"/>
  <c r="G2560" i="5"/>
  <c r="D2561" i="5"/>
  <c r="G2561" i="5"/>
  <c r="D2562" i="5"/>
  <c r="G2562" i="5"/>
  <c r="D2563" i="5"/>
  <c r="G2563" i="5"/>
  <c r="D2564" i="5"/>
  <c r="G2564" i="5"/>
  <c r="D2565" i="5"/>
  <c r="G2565" i="5"/>
  <c r="D2566" i="5"/>
  <c r="G2566" i="5"/>
  <c r="D2567" i="5"/>
  <c r="G2567" i="5"/>
  <c r="D2568" i="5"/>
  <c r="G2568" i="5"/>
  <c r="D2569" i="5"/>
  <c r="G2569" i="5"/>
  <c r="D2570" i="5"/>
  <c r="G2570" i="5"/>
  <c r="D2571" i="5"/>
  <c r="G2571" i="5"/>
  <c r="AF75" i="1"/>
  <c r="D2572" i="5"/>
  <c r="G2572" i="5"/>
  <c r="D2573" i="5"/>
  <c r="G2573" i="5"/>
  <c r="D2574" i="5"/>
  <c r="G2574" i="5"/>
  <c r="D2575" i="5"/>
  <c r="G2575" i="5"/>
  <c r="D2576" i="5"/>
  <c r="G2576" i="5"/>
  <c r="D2577" i="5"/>
  <c r="G2577" i="5"/>
  <c r="D2578" i="5"/>
  <c r="G2578" i="5"/>
  <c r="D2579" i="5"/>
  <c r="G2579" i="5"/>
  <c r="D2580" i="5"/>
  <c r="G2580" i="5"/>
  <c r="D2581" i="5"/>
  <c r="G2581" i="5"/>
  <c r="D2582" i="5"/>
  <c r="G2582" i="5"/>
  <c r="D2583" i="5"/>
  <c r="G2583" i="5"/>
  <c r="D2584" i="5"/>
  <c r="G2584" i="5"/>
  <c r="D2585" i="5"/>
  <c r="G2585" i="5"/>
  <c r="D2586" i="5"/>
  <c r="G2586" i="5"/>
  <c r="D2587" i="5"/>
  <c r="G2587" i="5"/>
  <c r="D2588" i="5"/>
  <c r="G2588" i="5"/>
  <c r="D2589" i="5"/>
  <c r="G2589" i="5"/>
  <c r="D2590" i="5"/>
  <c r="G2590" i="5"/>
  <c r="D2591" i="5"/>
  <c r="G2591" i="5"/>
  <c r="D2592" i="5"/>
  <c r="G2592" i="5"/>
  <c r="D2593" i="5"/>
  <c r="G2593" i="5"/>
  <c r="D2594" i="5"/>
  <c r="G2594" i="5"/>
  <c r="D2595" i="5"/>
  <c r="G2595" i="5"/>
  <c r="D2596" i="5"/>
  <c r="G2596" i="5"/>
  <c r="D2597" i="5"/>
  <c r="G2597" i="5"/>
  <c r="D2598" i="5"/>
  <c r="G2598" i="5"/>
  <c r="D2599" i="5"/>
  <c r="G2599" i="5"/>
  <c r="D2600" i="5"/>
  <c r="G2600" i="5"/>
  <c r="D2601" i="5"/>
  <c r="G2601" i="5"/>
  <c r="D2602" i="5"/>
  <c r="G2602" i="5"/>
  <c r="D2603" i="5"/>
  <c r="G2603" i="5"/>
  <c r="D2604" i="5"/>
  <c r="G2604" i="5"/>
  <c r="D2605" i="5"/>
  <c r="G2605" i="5"/>
  <c r="D2606" i="5"/>
  <c r="G2606" i="5"/>
  <c r="D2607" i="5"/>
  <c r="G2607" i="5"/>
  <c r="D2608" i="5"/>
  <c r="G2608" i="5"/>
  <c r="D2609" i="5"/>
  <c r="G2609" i="5"/>
  <c r="D2610" i="5"/>
  <c r="G2610" i="5"/>
  <c r="D2611" i="5"/>
  <c r="G2611" i="5"/>
  <c r="D2612" i="5"/>
  <c r="G2612" i="5"/>
  <c r="D2613" i="5"/>
  <c r="G2613" i="5"/>
  <c r="AF110" i="1"/>
  <c r="D2614" i="5"/>
  <c r="G2614" i="5"/>
  <c r="D2615" i="5"/>
  <c r="G2615" i="5"/>
  <c r="D2616" i="5"/>
  <c r="G2616" i="5"/>
  <c r="D2617" i="5"/>
  <c r="G2617" i="5"/>
  <c r="D2618" i="5"/>
  <c r="G2618" i="5"/>
  <c r="D2619" i="5"/>
  <c r="G2619" i="5"/>
  <c r="D2620" i="5"/>
  <c r="G2620" i="5"/>
  <c r="D2621" i="5"/>
  <c r="G2621" i="5"/>
  <c r="D2622" i="5"/>
  <c r="G2622" i="5"/>
  <c r="D2623" i="5"/>
  <c r="G2623" i="5"/>
  <c r="D2624" i="5"/>
  <c r="G2624" i="5"/>
  <c r="D2625" i="5"/>
  <c r="G2625" i="5"/>
  <c r="D2626" i="5"/>
  <c r="G2626" i="5"/>
  <c r="D2627" i="5"/>
  <c r="G2627" i="5"/>
  <c r="D2628" i="5"/>
  <c r="G2628" i="5"/>
  <c r="D2629" i="5"/>
  <c r="G2629" i="5"/>
  <c r="D2630" i="5"/>
  <c r="G2630" i="5"/>
  <c r="D2631" i="5"/>
  <c r="G2631" i="5"/>
  <c r="D2632" i="5"/>
  <c r="G2632" i="5"/>
  <c r="D2633" i="5"/>
  <c r="G2633" i="5"/>
  <c r="D2634" i="5"/>
  <c r="G2634" i="5"/>
  <c r="D2635" i="5"/>
  <c r="G2635" i="5"/>
  <c r="D2636" i="5"/>
  <c r="G2636" i="5"/>
  <c r="D2637" i="5"/>
  <c r="G2637" i="5"/>
  <c r="D2638" i="5"/>
  <c r="G2638" i="5"/>
  <c r="D2639" i="5"/>
  <c r="G2639" i="5"/>
  <c r="D2640" i="5"/>
  <c r="G2640" i="5"/>
  <c r="AF55" i="1"/>
  <c r="D2641" i="5"/>
  <c r="G2641" i="5"/>
  <c r="D2642" i="5"/>
  <c r="G2642" i="5"/>
  <c r="D2643" i="5"/>
  <c r="G2643" i="5"/>
  <c r="D2644" i="5"/>
  <c r="G2644" i="5"/>
  <c r="D2645" i="5"/>
  <c r="G2645" i="5"/>
  <c r="AF61" i="1"/>
  <c r="D2646" i="5"/>
  <c r="G2646" i="5"/>
  <c r="D2647" i="5"/>
  <c r="G2647" i="5"/>
  <c r="D2648" i="5"/>
  <c r="G2648" i="5"/>
  <c r="D2649" i="5"/>
  <c r="G2649" i="5"/>
  <c r="D2650" i="5"/>
  <c r="G2650" i="5"/>
  <c r="D2651" i="5"/>
  <c r="G2651" i="5"/>
  <c r="D2652" i="5"/>
  <c r="G2652" i="5"/>
  <c r="D2653" i="5"/>
  <c r="G2653" i="5"/>
  <c r="D2654" i="5"/>
  <c r="G2654" i="5"/>
  <c r="D2655" i="5"/>
  <c r="G2655" i="5"/>
  <c r="D2656" i="5"/>
  <c r="G2656" i="5"/>
  <c r="D2657" i="5"/>
  <c r="G2657" i="5"/>
  <c r="D2658" i="5"/>
  <c r="G2658" i="5"/>
  <c r="D2659" i="5"/>
  <c r="G2659" i="5"/>
  <c r="D2660" i="5"/>
  <c r="G2660" i="5"/>
  <c r="D2661" i="5"/>
  <c r="G2661" i="5"/>
  <c r="D2662" i="5"/>
  <c r="G2662" i="5"/>
  <c r="D2663" i="5"/>
  <c r="G2663" i="5"/>
  <c r="D2664" i="5"/>
  <c r="G2664" i="5"/>
  <c r="D2665" i="5"/>
  <c r="G2665" i="5"/>
  <c r="AF744" i="1"/>
  <c r="D2666" i="5"/>
  <c r="G2666" i="5"/>
  <c r="D2667" i="5"/>
  <c r="G2667" i="5"/>
  <c r="D2668" i="5"/>
  <c r="G2668" i="5"/>
  <c r="D2669" i="5"/>
  <c r="G2669" i="5"/>
  <c r="D2670" i="5"/>
  <c r="G2670" i="5"/>
  <c r="D2671" i="5"/>
  <c r="G2671" i="5"/>
  <c r="D2672" i="5"/>
  <c r="G2672" i="5"/>
  <c r="D2673" i="5"/>
  <c r="G2673" i="5"/>
  <c r="D2674" i="5"/>
  <c r="G2674" i="5"/>
  <c r="D2675" i="5"/>
  <c r="G2675" i="5"/>
  <c r="D2676" i="5"/>
  <c r="G2676" i="5"/>
  <c r="D2677" i="5"/>
  <c r="G2677" i="5"/>
  <c r="D2678" i="5"/>
  <c r="G2678" i="5"/>
  <c r="D2679" i="5"/>
  <c r="G2679" i="5"/>
  <c r="D2680" i="5"/>
  <c r="G2680" i="5"/>
  <c r="D2681" i="5"/>
  <c r="G2681" i="5"/>
  <c r="D2682" i="5"/>
  <c r="G2682" i="5"/>
  <c r="D2683" i="5"/>
  <c r="G2683" i="5"/>
  <c r="D2684" i="5"/>
  <c r="G2684" i="5"/>
  <c r="D2685" i="5"/>
  <c r="G2685" i="5"/>
  <c r="D2686" i="5"/>
  <c r="G2686" i="5"/>
  <c r="D2687" i="5"/>
  <c r="G2687" i="5"/>
  <c r="D2688" i="5"/>
  <c r="G2688" i="5"/>
  <c r="D2689" i="5"/>
  <c r="G2689" i="5"/>
  <c r="D2690" i="5"/>
  <c r="G2690" i="5"/>
  <c r="D2691" i="5"/>
  <c r="G2691" i="5"/>
  <c r="D2692" i="5"/>
  <c r="G2692" i="5"/>
  <c r="D2693" i="5"/>
  <c r="G2693" i="5"/>
  <c r="D2694" i="5"/>
  <c r="G2694" i="5"/>
  <c r="D2695" i="5"/>
  <c r="G2695" i="5"/>
  <c r="D2696" i="5"/>
  <c r="G2696" i="5"/>
  <c r="D2697" i="5"/>
  <c r="G2697" i="5"/>
  <c r="D2698" i="5"/>
  <c r="G2698" i="5"/>
  <c r="D2699" i="5"/>
  <c r="G2699" i="5"/>
  <c r="D2700" i="5"/>
  <c r="G2700" i="5"/>
  <c r="D2701" i="5"/>
  <c r="G2701" i="5"/>
  <c r="D2702" i="5"/>
  <c r="G2702" i="5"/>
  <c r="D2703" i="5"/>
  <c r="G2703" i="5"/>
  <c r="D2704" i="5"/>
  <c r="G2704" i="5"/>
  <c r="D2705" i="5"/>
  <c r="G2705" i="5"/>
  <c r="D2706" i="5"/>
  <c r="G2706" i="5"/>
  <c r="D2707" i="5"/>
  <c r="G2707" i="5"/>
  <c r="D2708" i="5"/>
  <c r="G2708" i="5"/>
  <c r="D2709" i="5"/>
  <c r="G2709" i="5"/>
  <c r="D2710" i="5"/>
  <c r="G2710" i="5"/>
  <c r="D2711" i="5"/>
  <c r="G2711" i="5"/>
  <c r="D2712" i="5"/>
  <c r="G2712" i="5"/>
  <c r="D2713" i="5"/>
  <c r="G2713" i="5"/>
  <c r="D2714" i="5"/>
  <c r="G2714" i="5"/>
  <c r="D2715" i="5"/>
  <c r="G2715" i="5"/>
  <c r="D2716" i="5"/>
  <c r="G2716" i="5"/>
  <c r="D2717" i="5"/>
  <c r="G2717" i="5"/>
  <c r="D2718" i="5"/>
  <c r="G2718" i="5"/>
  <c r="D2719" i="5"/>
  <c r="G2719" i="5"/>
  <c r="D2720" i="5"/>
  <c r="G2720" i="5"/>
  <c r="D2721" i="5"/>
  <c r="G2721" i="5"/>
  <c r="D2722" i="5"/>
  <c r="G2722" i="5"/>
  <c r="D2723" i="5"/>
  <c r="G2723" i="5"/>
  <c r="D2724" i="5"/>
  <c r="G2724" i="5"/>
  <c r="D2725" i="5"/>
  <c r="G2725" i="5"/>
  <c r="D2726" i="5"/>
  <c r="G2726" i="5"/>
  <c r="D2727" i="5"/>
  <c r="G2727" i="5"/>
  <c r="D2728" i="5"/>
  <c r="G2728" i="5"/>
  <c r="D2729" i="5"/>
  <c r="G2729" i="5"/>
  <c r="D2730" i="5"/>
  <c r="G2730" i="5"/>
  <c r="D2731" i="5"/>
  <c r="G2731" i="5"/>
  <c r="D2732" i="5"/>
  <c r="G2732" i="5"/>
  <c r="D2733" i="5"/>
  <c r="G2733" i="5"/>
  <c r="D2734" i="5"/>
  <c r="G2734" i="5"/>
  <c r="D2735" i="5"/>
  <c r="G2735" i="5"/>
  <c r="D2736" i="5"/>
  <c r="G2736" i="5"/>
  <c r="D2737" i="5"/>
  <c r="G2737" i="5"/>
  <c r="D2738" i="5"/>
  <c r="G2738" i="5"/>
  <c r="D2739" i="5"/>
  <c r="G2739" i="5"/>
  <c r="D2740" i="5"/>
  <c r="G2740" i="5"/>
  <c r="D2741" i="5"/>
  <c r="G2741" i="5"/>
  <c r="D2742" i="5"/>
  <c r="G2742" i="5"/>
  <c r="D2743" i="5"/>
  <c r="G2743" i="5"/>
  <c r="D2744" i="5"/>
  <c r="G2744" i="5"/>
  <c r="D2745" i="5"/>
  <c r="G2745" i="5"/>
  <c r="D2746" i="5"/>
  <c r="G2746" i="5"/>
  <c r="D2747" i="5"/>
  <c r="G2747" i="5"/>
  <c r="D2748" i="5"/>
  <c r="G2748" i="5"/>
  <c r="D2749" i="5"/>
  <c r="G2749" i="5"/>
  <c r="D2750" i="5"/>
  <c r="G2750" i="5"/>
  <c r="D2751" i="5"/>
  <c r="G2751" i="5"/>
  <c r="D2752" i="5"/>
  <c r="G2752" i="5"/>
  <c r="D2753" i="5"/>
  <c r="G2753" i="5"/>
  <c r="D2754" i="5"/>
  <c r="G2754" i="5"/>
  <c r="D2755" i="5"/>
  <c r="G2755" i="5"/>
  <c r="D2756" i="5"/>
  <c r="G2756" i="5"/>
  <c r="D2757" i="5"/>
  <c r="G2757" i="5"/>
  <c r="D2758" i="5"/>
  <c r="G2758" i="5"/>
  <c r="D2759" i="5"/>
  <c r="G2759" i="5"/>
  <c r="D2760" i="5"/>
  <c r="G2760" i="5"/>
  <c r="D2761" i="5"/>
  <c r="G2761" i="5"/>
  <c r="D2762" i="5"/>
  <c r="G2762" i="5"/>
  <c r="D2763" i="5"/>
  <c r="G2763" i="5"/>
  <c r="D2764" i="5"/>
  <c r="G2764" i="5"/>
  <c r="D2765" i="5"/>
  <c r="G2765" i="5"/>
  <c r="D2766" i="5"/>
  <c r="G2766" i="5"/>
  <c r="D2767" i="5"/>
  <c r="G2767" i="5"/>
  <c r="D2768" i="5"/>
  <c r="G2768" i="5"/>
  <c r="D2769" i="5"/>
  <c r="G2769" i="5"/>
  <c r="D2770" i="5"/>
  <c r="G2770" i="5"/>
  <c r="D2771" i="5"/>
  <c r="G2771" i="5"/>
  <c r="D2772" i="5"/>
  <c r="G2772" i="5"/>
  <c r="D2773" i="5"/>
  <c r="G2773" i="5"/>
  <c r="D2774" i="5"/>
  <c r="G2774" i="5"/>
  <c r="D2775" i="5"/>
  <c r="G2775" i="5"/>
  <c r="D2776" i="5"/>
  <c r="G2776" i="5"/>
  <c r="D2777" i="5"/>
  <c r="G2777" i="5"/>
  <c r="D2778" i="5"/>
  <c r="G2778" i="5"/>
  <c r="D2779" i="5"/>
  <c r="G2779" i="5"/>
  <c r="D2780" i="5"/>
  <c r="G2780" i="5"/>
  <c r="D2781" i="5"/>
  <c r="G2781" i="5"/>
  <c r="D2782" i="5"/>
  <c r="G2782" i="5"/>
  <c r="D2783" i="5"/>
  <c r="G2783" i="5"/>
  <c r="D2784" i="5"/>
  <c r="G2784" i="5"/>
  <c r="D2785" i="5"/>
  <c r="G2785" i="5"/>
  <c r="AF527" i="1"/>
  <c r="D2786" i="5"/>
  <c r="G2786" i="5"/>
  <c r="D2787" i="5"/>
  <c r="G2787" i="5"/>
  <c r="D2788" i="5"/>
  <c r="G2788" i="5"/>
  <c r="D2789" i="5"/>
  <c r="G2789" i="5"/>
  <c r="D2790" i="5"/>
  <c r="G2790" i="5"/>
  <c r="D2791" i="5"/>
  <c r="G2791" i="5"/>
  <c r="D2792" i="5"/>
  <c r="G2792" i="5"/>
  <c r="D2793" i="5"/>
  <c r="G2793" i="5"/>
  <c r="AF745" i="1"/>
  <c r="D2794" i="5"/>
  <c r="G2794" i="5"/>
  <c r="D2795" i="5"/>
  <c r="G2795" i="5"/>
  <c r="D2796" i="5"/>
  <c r="G2796" i="5"/>
  <c r="AF351" i="1"/>
  <c r="D2797" i="5"/>
  <c r="G2797" i="5"/>
  <c r="D2798" i="5"/>
  <c r="G2798" i="5"/>
  <c r="D2799" i="5"/>
  <c r="G2799" i="5"/>
  <c r="AF810" i="1"/>
  <c r="D2800" i="5"/>
  <c r="G2800" i="5"/>
  <c r="D2801" i="5"/>
  <c r="G2801" i="5"/>
  <c r="D2802" i="5"/>
  <c r="G2802" i="5"/>
  <c r="D2803" i="5"/>
  <c r="G2803" i="5"/>
  <c r="D2804" i="5"/>
  <c r="G2804" i="5"/>
  <c r="D2805" i="5"/>
  <c r="G2805" i="5"/>
  <c r="D2806" i="5"/>
  <c r="G2806" i="5"/>
  <c r="D2807" i="5"/>
  <c r="G2807" i="5"/>
  <c r="D2808" i="5"/>
  <c r="G2808" i="5"/>
  <c r="D2809" i="5"/>
  <c r="G2809" i="5"/>
  <c r="D2810" i="5"/>
  <c r="G2810" i="5"/>
  <c r="D2811" i="5"/>
  <c r="G2811" i="5"/>
  <c r="D2812" i="5"/>
  <c r="G2812" i="5"/>
  <c r="D2813" i="5"/>
  <c r="G2813" i="5"/>
  <c r="D2814" i="5"/>
  <c r="G2814" i="5"/>
  <c r="D2815" i="5"/>
  <c r="G2815" i="5"/>
  <c r="D2816" i="5"/>
  <c r="G2816" i="5"/>
  <c r="D2817" i="5"/>
  <c r="G2817" i="5"/>
  <c r="D2818" i="5"/>
  <c r="G2818" i="5"/>
  <c r="D2819" i="5"/>
  <c r="G2819" i="5"/>
  <c r="D2820" i="5"/>
  <c r="G2820" i="5"/>
  <c r="D2821" i="5"/>
  <c r="G2821" i="5"/>
  <c r="D2822" i="5"/>
  <c r="G2822" i="5"/>
  <c r="D2823" i="5"/>
  <c r="G2823" i="5"/>
  <c r="D2824" i="5"/>
  <c r="G2824" i="5"/>
  <c r="D2825" i="5"/>
  <c r="G2825" i="5"/>
  <c r="D2826" i="5"/>
  <c r="G2826" i="5"/>
  <c r="D2827" i="5"/>
  <c r="G2827" i="5"/>
  <c r="D2828" i="5"/>
  <c r="G2828" i="5"/>
  <c r="D2829" i="5"/>
  <c r="G2829" i="5"/>
  <c r="D2830" i="5"/>
  <c r="G2830" i="5"/>
  <c r="D2831" i="5"/>
  <c r="G2831" i="5"/>
  <c r="D2832" i="5"/>
  <c r="G2832" i="5"/>
  <c r="D2833" i="5"/>
  <c r="G2833" i="5"/>
  <c r="D2834" i="5"/>
  <c r="G2834" i="5"/>
  <c r="AF78" i="1"/>
  <c r="D2835" i="5"/>
  <c r="G2835" i="5"/>
  <c r="D2836" i="5"/>
  <c r="G2836" i="5"/>
  <c r="D2837" i="5"/>
  <c r="G2837" i="5"/>
  <c r="D2838" i="5"/>
  <c r="G2838" i="5"/>
  <c r="D2839" i="5"/>
  <c r="G2839" i="5"/>
  <c r="D2840" i="5"/>
  <c r="G2840" i="5"/>
  <c r="D2841" i="5"/>
  <c r="G2841" i="5"/>
  <c r="D2842" i="5"/>
  <c r="G2842" i="5"/>
  <c r="AF316" i="1"/>
  <c r="D2843" i="5"/>
  <c r="G2843" i="5"/>
  <c r="D2844" i="5"/>
  <c r="G2844" i="5"/>
  <c r="D2845" i="5"/>
  <c r="G2845" i="5"/>
  <c r="D2846" i="5"/>
  <c r="G2846" i="5"/>
  <c r="D2847" i="5"/>
  <c r="G2847" i="5"/>
  <c r="D2848" i="5"/>
  <c r="G2848" i="5"/>
  <c r="D2849" i="5"/>
  <c r="G2849" i="5"/>
  <c r="D2850" i="5"/>
  <c r="G2850" i="5"/>
  <c r="D2851" i="5"/>
  <c r="G2851" i="5"/>
  <c r="D2852" i="5"/>
  <c r="G2852" i="5"/>
  <c r="D2853" i="5"/>
  <c r="G2853" i="5"/>
  <c r="D2854" i="5"/>
  <c r="G2854" i="5"/>
  <c r="D2855" i="5"/>
  <c r="G2855" i="5"/>
  <c r="D2856" i="5"/>
  <c r="G2856" i="5"/>
  <c r="D2857" i="5"/>
  <c r="G2857" i="5"/>
  <c r="D2858" i="5"/>
  <c r="G2858" i="5"/>
  <c r="D2859" i="5"/>
  <c r="G2859" i="5"/>
  <c r="D2860" i="5"/>
  <c r="G2860" i="5"/>
  <c r="D2861" i="5"/>
  <c r="G2861" i="5"/>
  <c r="D2862" i="5"/>
  <c r="G2862" i="5"/>
  <c r="D2863" i="5"/>
  <c r="G2863" i="5"/>
  <c r="D2864" i="5"/>
  <c r="G2864" i="5"/>
  <c r="D2865" i="5"/>
  <c r="G2865" i="5"/>
  <c r="D2866" i="5"/>
  <c r="G2866" i="5"/>
  <c r="D2867" i="5"/>
  <c r="G2867" i="5"/>
  <c r="D2868" i="5"/>
  <c r="G2868" i="5"/>
  <c r="D2869" i="5"/>
  <c r="G2869" i="5"/>
  <c r="D2870" i="5"/>
  <c r="G2870" i="5"/>
  <c r="D2871" i="5"/>
  <c r="G2871" i="5"/>
  <c r="D2872" i="5"/>
  <c r="G2872" i="5"/>
  <c r="D2873" i="5"/>
  <c r="G2873" i="5"/>
  <c r="D2874" i="5"/>
  <c r="G2874" i="5"/>
  <c r="D2875" i="5"/>
  <c r="G2875" i="5"/>
  <c r="D2876" i="5"/>
  <c r="G2876" i="5"/>
  <c r="D2877" i="5"/>
  <c r="G2877" i="5"/>
  <c r="D2878" i="5"/>
  <c r="G2878" i="5"/>
  <c r="D2879" i="5"/>
  <c r="G2879" i="5"/>
  <c r="D2880" i="5"/>
  <c r="G2880" i="5"/>
  <c r="D2881" i="5"/>
  <c r="G2881" i="5"/>
  <c r="D2882" i="5"/>
  <c r="G2882" i="5"/>
  <c r="D2883" i="5"/>
  <c r="G2883" i="5"/>
  <c r="D2884" i="5"/>
  <c r="G2884" i="5"/>
  <c r="D2885" i="5"/>
  <c r="G2885" i="5"/>
  <c r="D2886" i="5"/>
  <c r="G2886" i="5"/>
  <c r="D2887" i="5"/>
  <c r="G2887" i="5"/>
  <c r="D2888" i="5"/>
  <c r="G2888" i="5"/>
  <c r="D2889" i="5"/>
  <c r="G2889" i="5"/>
  <c r="D2890" i="5"/>
  <c r="G2890" i="5"/>
  <c r="D2891" i="5"/>
  <c r="G2891" i="5"/>
  <c r="D2892" i="5"/>
  <c r="G2892" i="5"/>
  <c r="D2893" i="5"/>
  <c r="G2893" i="5"/>
  <c r="D2894" i="5"/>
  <c r="G2894" i="5"/>
  <c r="D2895" i="5"/>
  <c r="G2895" i="5"/>
  <c r="D2896" i="5"/>
  <c r="G2896" i="5"/>
  <c r="D2897" i="5"/>
  <c r="G2897" i="5"/>
  <c r="D2898" i="5"/>
  <c r="G2898" i="5"/>
  <c r="D2899" i="5"/>
  <c r="G2899" i="5"/>
  <c r="D2900" i="5"/>
  <c r="G2900" i="5"/>
  <c r="D2901" i="5"/>
  <c r="G2901" i="5"/>
  <c r="D2902" i="5"/>
  <c r="G2902" i="5"/>
  <c r="D2903" i="5"/>
  <c r="G2903" i="5"/>
  <c r="D2904" i="5"/>
  <c r="G2904" i="5"/>
  <c r="D2905" i="5"/>
  <c r="G2905" i="5"/>
  <c r="D2906" i="5"/>
  <c r="G2906" i="5"/>
  <c r="D2907" i="5"/>
  <c r="G2907" i="5"/>
  <c r="D2908" i="5"/>
  <c r="G2908" i="5"/>
  <c r="D2909" i="5"/>
  <c r="G2909" i="5"/>
  <c r="D2910" i="5"/>
  <c r="G2910" i="5"/>
  <c r="D2911" i="5"/>
  <c r="G2911" i="5"/>
  <c r="D2912" i="5"/>
  <c r="G2912" i="5"/>
  <c r="D2913" i="5"/>
  <c r="G2913" i="5"/>
  <c r="D2914" i="5"/>
  <c r="G2914" i="5"/>
  <c r="D2915" i="5"/>
  <c r="G2915" i="5"/>
  <c r="D2916" i="5"/>
  <c r="G2916" i="5"/>
  <c r="D2917" i="5"/>
  <c r="G2917" i="5"/>
  <c r="D2918" i="5"/>
  <c r="G2918" i="5"/>
  <c r="D2919" i="5"/>
  <c r="G2919" i="5"/>
  <c r="D2920" i="5"/>
  <c r="G2920" i="5"/>
  <c r="D2921" i="5"/>
  <c r="G2921" i="5"/>
  <c r="D2922" i="5"/>
  <c r="G2922" i="5"/>
  <c r="D2923" i="5"/>
  <c r="G2923" i="5"/>
  <c r="D2924" i="5"/>
  <c r="G2924" i="5"/>
  <c r="D2925" i="5"/>
  <c r="G2925" i="5"/>
  <c r="D2926" i="5"/>
  <c r="G2926" i="5"/>
  <c r="D2927" i="5"/>
  <c r="G2927" i="5"/>
  <c r="D2928" i="5"/>
  <c r="G2928" i="5"/>
  <c r="D2929" i="5"/>
  <c r="G2929" i="5"/>
  <c r="D2930" i="5"/>
  <c r="G2930" i="5"/>
  <c r="D2931" i="5"/>
  <c r="G2931" i="5"/>
  <c r="D2932" i="5"/>
  <c r="G2932" i="5"/>
  <c r="D2933" i="5"/>
  <c r="G2933" i="5"/>
  <c r="D2934" i="5"/>
  <c r="G2934" i="5"/>
  <c r="D2935" i="5"/>
  <c r="G2935" i="5"/>
  <c r="D2936" i="5"/>
  <c r="G2936" i="5"/>
  <c r="D2937" i="5"/>
  <c r="G2937" i="5"/>
  <c r="D2938" i="5"/>
  <c r="G2938" i="5"/>
  <c r="D2939" i="5"/>
  <c r="G2939" i="5"/>
  <c r="D2940" i="5"/>
  <c r="G2940" i="5"/>
  <c r="D2941" i="5"/>
  <c r="G2941" i="5"/>
  <c r="D2942" i="5"/>
  <c r="G2942" i="5"/>
  <c r="D2943" i="5"/>
  <c r="G2943" i="5"/>
  <c r="D2944" i="5"/>
  <c r="G2944" i="5"/>
  <c r="D2945" i="5"/>
  <c r="G2945" i="5"/>
  <c r="D2946" i="5"/>
  <c r="G2946" i="5"/>
  <c r="D2947" i="5"/>
  <c r="G2947" i="5"/>
  <c r="D2948" i="5"/>
  <c r="G2948" i="5"/>
  <c r="D2949" i="5"/>
  <c r="G2949" i="5"/>
  <c r="D2950" i="5"/>
  <c r="G2950" i="5"/>
  <c r="D2951" i="5"/>
  <c r="G2951" i="5"/>
  <c r="D2952" i="5"/>
  <c r="G2952" i="5"/>
  <c r="D2953" i="5"/>
  <c r="G2953" i="5"/>
  <c r="D2954" i="5"/>
  <c r="G2954" i="5"/>
  <c r="D2955" i="5"/>
  <c r="G2955" i="5"/>
  <c r="D2956" i="5"/>
  <c r="G2956" i="5"/>
  <c r="D2957" i="5"/>
  <c r="G2957" i="5"/>
  <c r="D2958" i="5"/>
  <c r="G2958" i="5"/>
  <c r="D2959" i="5"/>
  <c r="G2959" i="5"/>
  <c r="D2960" i="5"/>
  <c r="G2960" i="5"/>
  <c r="D2961" i="5"/>
  <c r="G2961" i="5"/>
  <c r="D2962" i="5"/>
  <c r="G2962" i="5"/>
  <c r="D2963" i="5"/>
  <c r="G2963" i="5"/>
  <c r="D2964" i="5"/>
  <c r="G2964" i="5"/>
  <c r="D2965" i="5"/>
  <c r="G2965" i="5"/>
  <c r="D2966" i="5"/>
  <c r="G2966" i="5"/>
  <c r="D2967" i="5"/>
  <c r="G2967" i="5"/>
  <c r="D2968" i="5"/>
  <c r="G2968" i="5"/>
  <c r="D2969" i="5"/>
  <c r="G2969" i="5"/>
  <c r="D2970" i="5"/>
  <c r="G2970" i="5"/>
  <c r="D2971" i="5"/>
  <c r="G2971" i="5"/>
  <c r="D2972" i="5"/>
  <c r="G2972" i="5"/>
  <c r="D2973" i="5"/>
  <c r="G2973" i="5"/>
  <c r="D2974" i="5"/>
  <c r="G2974" i="5"/>
  <c r="D2975" i="5"/>
  <c r="G2975" i="5"/>
  <c r="D2976" i="5"/>
  <c r="G2976" i="5"/>
  <c r="D2977" i="5"/>
  <c r="G2977" i="5"/>
  <c r="D2978" i="5"/>
  <c r="G2978" i="5"/>
  <c r="D2979" i="5"/>
  <c r="G2979" i="5"/>
  <c r="D2980" i="5"/>
  <c r="G2980" i="5"/>
  <c r="D2981" i="5"/>
  <c r="G2981" i="5"/>
  <c r="D2982" i="5"/>
  <c r="G2982" i="5"/>
  <c r="D2983" i="5"/>
  <c r="G2983" i="5"/>
  <c r="D2984" i="5"/>
  <c r="G2984" i="5"/>
  <c r="D2985" i="5"/>
  <c r="G2985" i="5"/>
  <c r="D2986" i="5"/>
  <c r="G2986" i="5"/>
  <c r="D2987" i="5"/>
  <c r="G2987" i="5"/>
  <c r="AF526" i="1"/>
  <c r="D2988" i="5"/>
  <c r="G2988" i="5"/>
  <c r="D2989" i="5"/>
  <c r="G2989" i="5"/>
  <c r="D2990" i="5"/>
  <c r="G2990" i="5"/>
  <c r="D2991" i="5"/>
  <c r="G2991" i="5"/>
  <c r="D2992" i="5"/>
  <c r="G2992" i="5"/>
  <c r="D2993" i="5"/>
  <c r="G2993" i="5"/>
  <c r="D2994" i="5"/>
  <c r="G2994" i="5"/>
  <c r="D2995" i="5"/>
  <c r="G2995" i="5"/>
  <c r="D2996" i="5"/>
  <c r="G2996" i="5"/>
  <c r="D2997" i="5"/>
  <c r="G2997" i="5"/>
  <c r="D2998" i="5"/>
  <c r="G2998" i="5"/>
  <c r="D2999" i="5"/>
  <c r="G2999" i="5"/>
  <c r="D3000" i="5"/>
  <c r="G3000" i="5"/>
  <c r="D3001" i="5"/>
  <c r="G3001" i="5"/>
  <c r="D3002" i="5"/>
  <c r="G3002" i="5"/>
  <c r="D3003" i="5"/>
  <c r="G3003" i="5"/>
  <c r="D3004" i="5"/>
  <c r="G3004" i="5"/>
  <c r="D3005" i="5"/>
  <c r="G3005" i="5"/>
  <c r="D3006" i="5"/>
  <c r="G3006" i="5"/>
  <c r="D3007" i="5"/>
  <c r="G3007" i="5"/>
  <c r="D3008" i="5"/>
  <c r="G3008" i="5"/>
  <c r="D3009" i="5"/>
  <c r="G3009" i="5"/>
  <c r="D3010" i="5"/>
  <c r="G3010" i="5"/>
  <c r="D3011" i="5"/>
  <c r="G3011" i="5"/>
  <c r="D3012" i="5"/>
  <c r="G3012" i="5"/>
  <c r="D3013" i="5"/>
  <c r="G3013" i="5"/>
  <c r="D3014" i="5"/>
  <c r="G3014" i="5"/>
  <c r="D3015" i="5"/>
  <c r="G3015" i="5"/>
  <c r="D3016" i="5"/>
  <c r="G3016" i="5"/>
  <c r="D3017" i="5"/>
  <c r="G3017" i="5"/>
  <c r="D3018" i="5"/>
  <c r="G3018" i="5"/>
  <c r="D3019" i="5"/>
  <c r="G3019" i="5"/>
  <c r="D3020" i="5"/>
  <c r="G3020" i="5"/>
  <c r="D3021" i="5"/>
  <c r="G3021" i="5"/>
  <c r="D3022" i="5"/>
  <c r="G3022" i="5"/>
  <c r="D3023" i="5"/>
  <c r="G3023" i="5"/>
  <c r="D3024" i="5"/>
  <c r="G3024" i="5"/>
  <c r="D3025" i="5"/>
  <c r="G3025" i="5"/>
  <c r="D3026" i="5"/>
  <c r="G3026" i="5"/>
  <c r="D3027" i="5"/>
  <c r="G3027" i="5"/>
  <c r="D3028" i="5"/>
  <c r="G3028" i="5"/>
  <c r="D3029" i="5"/>
  <c r="G3029" i="5"/>
  <c r="D3030" i="5"/>
  <c r="G3030" i="5"/>
  <c r="D3031" i="5"/>
  <c r="G3031" i="5"/>
  <c r="AF825" i="1"/>
  <c r="D3032" i="5"/>
  <c r="G3032" i="5"/>
  <c r="D3033" i="5"/>
  <c r="G3033" i="5"/>
  <c r="D3034" i="5"/>
  <c r="G3034" i="5"/>
  <c r="D3035" i="5"/>
  <c r="G3035" i="5"/>
  <c r="D3036" i="5"/>
  <c r="G3036" i="5"/>
  <c r="D3037" i="5"/>
  <c r="G3037" i="5"/>
  <c r="D3038" i="5"/>
  <c r="G3038" i="5"/>
  <c r="AF651" i="1"/>
  <c r="D3039" i="5"/>
  <c r="G3039" i="5"/>
  <c r="D3040" i="5"/>
  <c r="G3040" i="5"/>
  <c r="D3041" i="5"/>
  <c r="G3041" i="5"/>
  <c r="D3042" i="5"/>
  <c r="G3042" i="5"/>
  <c r="D3043" i="5"/>
  <c r="G3043" i="5"/>
  <c r="D3044" i="5"/>
  <c r="G3044" i="5"/>
  <c r="D3045" i="5"/>
  <c r="G3045" i="5"/>
  <c r="D3046" i="5"/>
  <c r="G3046" i="5"/>
  <c r="D3047" i="5"/>
  <c r="G3047" i="5"/>
  <c r="D3048" i="5"/>
  <c r="G3048" i="5"/>
  <c r="D3049" i="5"/>
  <c r="G3049" i="5"/>
  <c r="D3050" i="5"/>
  <c r="G3050" i="5"/>
  <c r="D3051" i="5"/>
  <c r="G3051" i="5"/>
  <c r="D3052" i="5"/>
  <c r="G3052" i="5"/>
  <c r="D3053" i="5"/>
  <c r="G3053" i="5"/>
  <c r="D3054" i="5"/>
  <c r="G3054" i="5"/>
  <c r="D3055" i="5"/>
  <c r="G3055" i="5"/>
  <c r="D3056" i="5"/>
  <c r="G3056" i="5"/>
  <c r="D3057" i="5"/>
  <c r="G3057" i="5"/>
  <c r="D3058" i="5"/>
  <c r="G3058" i="5"/>
  <c r="D3059" i="5"/>
  <c r="G3059" i="5"/>
  <c r="D3060" i="5"/>
  <c r="G3060" i="5"/>
  <c r="D3061" i="5"/>
  <c r="G3061" i="5"/>
  <c r="D3062" i="5"/>
  <c r="G3062" i="5"/>
  <c r="D3063" i="5"/>
  <c r="G3063" i="5"/>
  <c r="D3064" i="5"/>
  <c r="G3064" i="5"/>
  <c r="D3065" i="5"/>
  <c r="G3065" i="5"/>
  <c r="D3066" i="5"/>
  <c r="G3066" i="5"/>
  <c r="D3067" i="5"/>
  <c r="G3067" i="5"/>
  <c r="D3068" i="5"/>
  <c r="G3068" i="5"/>
  <c r="D3069" i="5"/>
  <c r="G3069" i="5"/>
  <c r="D3070" i="5"/>
  <c r="G3070" i="5"/>
  <c r="D3071" i="5"/>
  <c r="G3071" i="5"/>
  <c r="D3072" i="5"/>
  <c r="G3072" i="5"/>
  <c r="D3073" i="5"/>
  <c r="G3073" i="5"/>
  <c r="D3074" i="5"/>
  <c r="G3074" i="5"/>
  <c r="D3075" i="5"/>
  <c r="G3075" i="5"/>
  <c r="D3076" i="5"/>
  <c r="G3076" i="5"/>
  <c r="D3077" i="5"/>
  <c r="G3077" i="5"/>
  <c r="D3078" i="5"/>
  <c r="G3078" i="5"/>
  <c r="D3079" i="5"/>
  <c r="G3079" i="5"/>
  <c r="D3080" i="5"/>
  <c r="G3080" i="5"/>
  <c r="D3081" i="5"/>
  <c r="G3081" i="5"/>
  <c r="D3082" i="5"/>
  <c r="G3082" i="5"/>
  <c r="D3083" i="5"/>
  <c r="G3083" i="5"/>
  <c r="D3084" i="5"/>
  <c r="G3084" i="5"/>
  <c r="D3085" i="5"/>
  <c r="G3085" i="5"/>
  <c r="D3086" i="5"/>
  <c r="G3086" i="5"/>
  <c r="D3087" i="5"/>
  <c r="G3087" i="5"/>
  <c r="D3088" i="5"/>
  <c r="G3088" i="5"/>
  <c r="D3089" i="5"/>
  <c r="G3089" i="5"/>
  <c r="D3090" i="5"/>
  <c r="G3090" i="5"/>
  <c r="D3091" i="5"/>
  <c r="G3091" i="5"/>
  <c r="D3092" i="5"/>
  <c r="G3092" i="5"/>
  <c r="D3093" i="5"/>
  <c r="G3093" i="5"/>
  <c r="D3094" i="5"/>
  <c r="G3094" i="5"/>
  <c r="D3095" i="5"/>
  <c r="G3095" i="5"/>
  <c r="D3096" i="5"/>
  <c r="G3096" i="5"/>
  <c r="D3097" i="5"/>
  <c r="G3097" i="5"/>
  <c r="D3098" i="5"/>
  <c r="G3098" i="5"/>
  <c r="D3099" i="5"/>
  <c r="G3099" i="5"/>
  <c r="D3100" i="5"/>
  <c r="G3100" i="5"/>
  <c r="D3101" i="5"/>
  <c r="G3101" i="5"/>
  <c r="D3102" i="5"/>
  <c r="G3102" i="5"/>
  <c r="D3103" i="5"/>
  <c r="G3103" i="5"/>
  <c r="D3104" i="5"/>
  <c r="G3104" i="5"/>
  <c r="D3105" i="5"/>
  <c r="G3105" i="5"/>
  <c r="D3106" i="5"/>
  <c r="G3106" i="5"/>
  <c r="D3107" i="5"/>
  <c r="G3107" i="5"/>
  <c r="D3108" i="5"/>
  <c r="G3108" i="5"/>
  <c r="D3109" i="5"/>
  <c r="G3109" i="5"/>
  <c r="D3110" i="5"/>
  <c r="G3110" i="5"/>
  <c r="D3111" i="5"/>
  <c r="G3111" i="5"/>
  <c r="D3112" i="5"/>
  <c r="G3112" i="5"/>
  <c r="D3113" i="5"/>
  <c r="G3113" i="5"/>
  <c r="D3114" i="5"/>
  <c r="G3114" i="5"/>
  <c r="D3115" i="5"/>
  <c r="G3115" i="5"/>
  <c r="D3116" i="5"/>
  <c r="G3116" i="5"/>
  <c r="D3117" i="5"/>
  <c r="G3117" i="5"/>
  <c r="D3118" i="5"/>
  <c r="G3118" i="5"/>
  <c r="D3119" i="5"/>
  <c r="G3119" i="5"/>
  <c r="D3120" i="5"/>
  <c r="G3120" i="5"/>
  <c r="D3121" i="5"/>
  <c r="G3121" i="5"/>
  <c r="D3122" i="5"/>
  <c r="G3122" i="5"/>
  <c r="D3123" i="5"/>
  <c r="G3123" i="5"/>
  <c r="D3124" i="5"/>
  <c r="G3124" i="5"/>
  <c r="D3125" i="5"/>
  <c r="G3125" i="5"/>
  <c r="D3126" i="5"/>
  <c r="G3126" i="5"/>
  <c r="D3127" i="5"/>
  <c r="G3127" i="5"/>
  <c r="D3128" i="5"/>
  <c r="G3128" i="5"/>
  <c r="D3129" i="5"/>
  <c r="G3129" i="5"/>
  <c r="D3130" i="5"/>
  <c r="G3130" i="5"/>
  <c r="D3131" i="5"/>
  <c r="G3131" i="5"/>
  <c r="D3132" i="5"/>
  <c r="G3132" i="5"/>
  <c r="D3133" i="5"/>
  <c r="G3133" i="5"/>
  <c r="D3134" i="5"/>
  <c r="G3134" i="5"/>
  <c r="D3135" i="5"/>
  <c r="G3135" i="5"/>
  <c r="D3136" i="5"/>
  <c r="G3136" i="5"/>
  <c r="D3137" i="5"/>
  <c r="G3137" i="5"/>
  <c r="D3138" i="5"/>
  <c r="G3138" i="5"/>
  <c r="D3139" i="5"/>
  <c r="G3139" i="5"/>
  <c r="D3140" i="5"/>
  <c r="G3140" i="5"/>
  <c r="D3141" i="5"/>
  <c r="G3141" i="5"/>
  <c r="D3142" i="5"/>
  <c r="G3142" i="5"/>
  <c r="D3143" i="5"/>
  <c r="G3143" i="5"/>
  <c r="D3144" i="5"/>
  <c r="G3144" i="5"/>
  <c r="D3145" i="5"/>
  <c r="G3145" i="5"/>
  <c r="D3146" i="5"/>
  <c r="G3146" i="5"/>
  <c r="D3147" i="5"/>
  <c r="G3147" i="5"/>
  <c r="D3148" i="5"/>
  <c r="G3148" i="5"/>
  <c r="AF781" i="1"/>
  <c r="D3149" i="5"/>
  <c r="G3149" i="5"/>
  <c r="D3150" i="5"/>
  <c r="G3150" i="5"/>
  <c r="D3151" i="5"/>
  <c r="G3151" i="5"/>
  <c r="D3152" i="5"/>
  <c r="G3152" i="5"/>
  <c r="D3153" i="5"/>
  <c r="G3153" i="5"/>
  <c r="D3154" i="5"/>
  <c r="G3154" i="5"/>
  <c r="D3155" i="5"/>
  <c r="G3155" i="5"/>
  <c r="D3156" i="5"/>
  <c r="G3156" i="5"/>
  <c r="D3157" i="5"/>
  <c r="G3157" i="5"/>
  <c r="D3158" i="5"/>
  <c r="G3158" i="5"/>
  <c r="D3159" i="5"/>
  <c r="G3159" i="5"/>
  <c r="D3160" i="5"/>
  <c r="G3160" i="5"/>
  <c r="D3161" i="5"/>
  <c r="G3161" i="5"/>
  <c r="D3162" i="5"/>
  <c r="G3162" i="5"/>
  <c r="D3163" i="5"/>
  <c r="G3163" i="5"/>
  <c r="AF601" i="1"/>
  <c r="D3164" i="5"/>
  <c r="G3164" i="5"/>
  <c r="D3165" i="5"/>
  <c r="G3165" i="5"/>
  <c r="D3166" i="5"/>
  <c r="G3166" i="5"/>
  <c r="D3167" i="5"/>
  <c r="G3167" i="5"/>
  <c r="D3168" i="5"/>
  <c r="G3168" i="5"/>
  <c r="D3169" i="5"/>
  <c r="G3169" i="5"/>
  <c r="D3170" i="5"/>
  <c r="G3170" i="5"/>
  <c r="D3171" i="5"/>
  <c r="G3171" i="5"/>
  <c r="D3172" i="5"/>
  <c r="G3172" i="5"/>
  <c r="D3173" i="5"/>
  <c r="G3173" i="5"/>
  <c r="D3174" i="5"/>
  <c r="G3174" i="5"/>
  <c r="D3175" i="5"/>
  <c r="G3175" i="5"/>
  <c r="D3176" i="5"/>
  <c r="G3176" i="5"/>
  <c r="D3177" i="5"/>
  <c r="G3177" i="5"/>
  <c r="D3178" i="5"/>
  <c r="G3178" i="5"/>
  <c r="D3179" i="5"/>
  <c r="G3179" i="5"/>
  <c r="D3180" i="5"/>
  <c r="G3180" i="5"/>
  <c r="D3181" i="5"/>
  <c r="G3181" i="5"/>
  <c r="D3182" i="5"/>
  <c r="G3182" i="5"/>
  <c r="D3183" i="5"/>
  <c r="G3183" i="5"/>
  <c r="D3184" i="5"/>
  <c r="G3184" i="5"/>
  <c r="D3185" i="5"/>
  <c r="G3185" i="5"/>
  <c r="D3186" i="5"/>
  <c r="G3186" i="5"/>
  <c r="D3187" i="5"/>
  <c r="G3187" i="5"/>
  <c r="D3188" i="5"/>
  <c r="G3188" i="5"/>
  <c r="D3189" i="5"/>
  <c r="G3189" i="5"/>
  <c r="D3190" i="5"/>
  <c r="G3190" i="5"/>
  <c r="D3191" i="5"/>
  <c r="G3191" i="5"/>
  <c r="D3192" i="5"/>
  <c r="G3192" i="5"/>
  <c r="D3193" i="5"/>
  <c r="G3193" i="5"/>
  <c r="D3194" i="5"/>
  <c r="G3194" i="5"/>
  <c r="D3195" i="5"/>
  <c r="G3195" i="5"/>
  <c r="AF662" i="1"/>
  <c r="D3196" i="5"/>
  <c r="G3196" i="5"/>
  <c r="D3197" i="5"/>
  <c r="G3197" i="5"/>
  <c r="D3198" i="5"/>
  <c r="G3198" i="5"/>
  <c r="D3199" i="5"/>
  <c r="G3199" i="5"/>
  <c r="D3200" i="5"/>
  <c r="G3200" i="5"/>
  <c r="D3201" i="5"/>
  <c r="G3201" i="5"/>
  <c r="D3202" i="5"/>
  <c r="G3202" i="5"/>
  <c r="D3203" i="5"/>
  <c r="G3203" i="5"/>
  <c r="D3204" i="5"/>
  <c r="G3204" i="5"/>
  <c r="D3205" i="5"/>
  <c r="G3205" i="5"/>
  <c r="D3206" i="5"/>
  <c r="G3206" i="5"/>
  <c r="D3207" i="5"/>
  <c r="G3207" i="5"/>
  <c r="D3208" i="5"/>
  <c r="G3208" i="5"/>
  <c r="D3209" i="5"/>
  <c r="G3209" i="5"/>
  <c r="D3210" i="5"/>
  <c r="G3210" i="5"/>
  <c r="D3211" i="5"/>
  <c r="G3211" i="5"/>
  <c r="AF634" i="1"/>
  <c r="D3212" i="5"/>
  <c r="G3212" i="5"/>
  <c r="D3213" i="5"/>
  <c r="G3213" i="5"/>
  <c r="D3214" i="5"/>
  <c r="G3214" i="5"/>
  <c r="D3215" i="5"/>
  <c r="G3215" i="5"/>
  <c r="AF618" i="1"/>
  <c r="D3216" i="5"/>
  <c r="G3216" i="5"/>
  <c r="D3217" i="5"/>
  <c r="G3217" i="5"/>
  <c r="D3218" i="5"/>
  <c r="G3218" i="5"/>
  <c r="D3219" i="5"/>
  <c r="G3219" i="5"/>
  <c r="D3220" i="5"/>
  <c r="G3220" i="5"/>
  <c r="D3221" i="5"/>
  <c r="G3221" i="5"/>
  <c r="D3222" i="5"/>
  <c r="G3222" i="5"/>
  <c r="D3223" i="5"/>
  <c r="G3223" i="5"/>
  <c r="D3224" i="5"/>
  <c r="G3224" i="5"/>
  <c r="D3225" i="5"/>
  <c r="G3225" i="5"/>
  <c r="D3226" i="5"/>
  <c r="G3226" i="5"/>
  <c r="D3227" i="5"/>
  <c r="G3227" i="5"/>
  <c r="D3228" i="5"/>
  <c r="G3228" i="5"/>
  <c r="D3229" i="5"/>
  <c r="G3229" i="5"/>
  <c r="D3230" i="5"/>
  <c r="G3230" i="5"/>
  <c r="D3231" i="5"/>
  <c r="G3231" i="5"/>
  <c r="D3232" i="5"/>
  <c r="G3232" i="5"/>
  <c r="D3233" i="5"/>
  <c r="G3233" i="5"/>
  <c r="D3234" i="5"/>
  <c r="G3234" i="5"/>
  <c r="D3235" i="5"/>
  <c r="G3235" i="5"/>
  <c r="D3236" i="5"/>
  <c r="G3236" i="5"/>
  <c r="D3237" i="5"/>
  <c r="G3237" i="5"/>
  <c r="D3238" i="5"/>
  <c r="G3238" i="5"/>
  <c r="D3239" i="5"/>
  <c r="G3239" i="5"/>
  <c r="AF528" i="1"/>
  <c r="D3240" i="5"/>
  <c r="G3240" i="5"/>
  <c r="D3241" i="5"/>
  <c r="G3241" i="5"/>
  <c r="D3242" i="5"/>
  <c r="G3242" i="5"/>
  <c r="D3243" i="5"/>
  <c r="G3243" i="5"/>
  <c r="D3244" i="5"/>
  <c r="G3244" i="5"/>
  <c r="AF695" i="1"/>
  <c r="D3245" i="5"/>
  <c r="G3245" i="5"/>
  <c r="D3246" i="5"/>
  <c r="G3246" i="5"/>
  <c r="D3247" i="5"/>
  <c r="G3247" i="5"/>
  <c r="D3248" i="5"/>
  <c r="G3248" i="5"/>
  <c r="D3249" i="5"/>
  <c r="G3249" i="5"/>
  <c r="D3250" i="5"/>
  <c r="G3250" i="5"/>
  <c r="D3251" i="5"/>
  <c r="G3251" i="5"/>
  <c r="D3252" i="5"/>
  <c r="G3252" i="5"/>
  <c r="D3253" i="5"/>
  <c r="G3253" i="5"/>
  <c r="D3254" i="5"/>
  <c r="G3254" i="5"/>
  <c r="D3255" i="5"/>
  <c r="G3255" i="5"/>
  <c r="D3256" i="5"/>
  <c r="G3256" i="5"/>
  <c r="D3257" i="5"/>
  <c r="G3257" i="5"/>
  <c r="D3258" i="5"/>
  <c r="G3258" i="5"/>
  <c r="D3259" i="5"/>
  <c r="G3259" i="5"/>
  <c r="D3260" i="5"/>
  <c r="G3260" i="5"/>
  <c r="D3261" i="5"/>
  <c r="G3261" i="5"/>
  <c r="D3262" i="5"/>
  <c r="G3262" i="5"/>
  <c r="D3263" i="5"/>
  <c r="G3263" i="5"/>
  <c r="D3264" i="5"/>
  <c r="G3264" i="5"/>
  <c r="D3265" i="5"/>
  <c r="G3265" i="5"/>
  <c r="D3266" i="5"/>
  <c r="G3266" i="5"/>
  <c r="D3267" i="5"/>
  <c r="G3267" i="5"/>
  <c r="D3268" i="5"/>
  <c r="G3268" i="5"/>
  <c r="D3269" i="5"/>
  <c r="G3269" i="5"/>
  <c r="D3270" i="5"/>
  <c r="G3270" i="5"/>
  <c r="D3271" i="5"/>
  <c r="G3271" i="5"/>
  <c r="D3272" i="5"/>
  <c r="G3272" i="5"/>
  <c r="D3273" i="5"/>
  <c r="G3273" i="5"/>
  <c r="D3274" i="5"/>
  <c r="G3274" i="5"/>
  <c r="D3275" i="5"/>
  <c r="G3275" i="5"/>
  <c r="D3276" i="5"/>
  <c r="G3276" i="5"/>
  <c r="D3277" i="5"/>
  <c r="G3277" i="5"/>
  <c r="D3278" i="5"/>
  <c r="G3278" i="5"/>
  <c r="D3279" i="5"/>
  <c r="G3279" i="5"/>
  <c r="D3280" i="5"/>
  <c r="G3280" i="5"/>
  <c r="D3281" i="5"/>
  <c r="G3281" i="5"/>
  <c r="D3282" i="5"/>
  <c r="G3282" i="5"/>
  <c r="D3283" i="5"/>
  <c r="G3283" i="5"/>
  <c r="D3284" i="5"/>
  <c r="G3284" i="5"/>
  <c r="D3285" i="5"/>
  <c r="G3285" i="5"/>
  <c r="D3286" i="5"/>
  <c r="G3286" i="5"/>
  <c r="D3287" i="5"/>
  <c r="G3287" i="5"/>
  <c r="D3288" i="5"/>
  <c r="G3288" i="5"/>
  <c r="D3289" i="5"/>
  <c r="G3289" i="5"/>
  <c r="D3290" i="5"/>
  <c r="G3290" i="5"/>
  <c r="D3291" i="5"/>
  <c r="G3291" i="5"/>
  <c r="D3292" i="5"/>
  <c r="G3292" i="5"/>
  <c r="D3293" i="5"/>
  <c r="G3293" i="5"/>
  <c r="AF602" i="1"/>
  <c r="D3294" i="5"/>
  <c r="G3294" i="5"/>
  <c r="D3295" i="5"/>
  <c r="G3295" i="5"/>
  <c r="D3296" i="5"/>
  <c r="G3296" i="5"/>
  <c r="D3297" i="5"/>
  <c r="G3297" i="5"/>
  <c r="D3298" i="5"/>
  <c r="G3298" i="5"/>
  <c r="D3299" i="5"/>
  <c r="G3299" i="5"/>
  <c r="D3300" i="5"/>
  <c r="G3300" i="5"/>
  <c r="D3301" i="5"/>
  <c r="G3301" i="5"/>
  <c r="D3302" i="5"/>
  <c r="G3302" i="5"/>
  <c r="D3303" i="5"/>
  <c r="G3303" i="5"/>
  <c r="D3304" i="5"/>
  <c r="G3304" i="5"/>
  <c r="D3305" i="5"/>
  <c r="G3305" i="5"/>
  <c r="D3306" i="5"/>
  <c r="G3306" i="5"/>
  <c r="D3307" i="5"/>
  <c r="G3307" i="5"/>
  <c r="D3308" i="5"/>
  <c r="G3308" i="5"/>
  <c r="D3309" i="5"/>
  <c r="G3309" i="5"/>
  <c r="D3310" i="5"/>
  <c r="G3310" i="5"/>
  <c r="D3311" i="5"/>
  <c r="G3311" i="5"/>
  <c r="D3312" i="5"/>
  <c r="G3312" i="5"/>
  <c r="D3313" i="5"/>
  <c r="G3313" i="5"/>
  <c r="D3314" i="5"/>
  <c r="G3314" i="5"/>
  <c r="D3315" i="5"/>
  <c r="G3315" i="5"/>
  <c r="AF582" i="1"/>
  <c r="D3316" i="5"/>
  <c r="G3316" i="5"/>
  <c r="D3317" i="5"/>
  <c r="G3317" i="5"/>
  <c r="D3318" i="5"/>
  <c r="G3318" i="5"/>
  <c r="D3319" i="5"/>
  <c r="G3319" i="5"/>
  <c r="D3320" i="5"/>
  <c r="G3320" i="5"/>
  <c r="D3321" i="5"/>
  <c r="G3321" i="5"/>
  <c r="D3322" i="5"/>
  <c r="G3322" i="5"/>
  <c r="D3323" i="5"/>
  <c r="G3323" i="5"/>
  <c r="D3324" i="5"/>
  <c r="G3324" i="5"/>
  <c r="D3325" i="5"/>
  <c r="G3325" i="5"/>
  <c r="D3326" i="5"/>
  <c r="G3326" i="5"/>
  <c r="D3327" i="5"/>
  <c r="G3327" i="5"/>
  <c r="D3328" i="5"/>
  <c r="G3328" i="5"/>
  <c r="D3329" i="5"/>
  <c r="G3329" i="5"/>
  <c r="D3330" i="5"/>
  <c r="G3330" i="5"/>
  <c r="D3331" i="5"/>
  <c r="G3331" i="5"/>
  <c r="D3332" i="5"/>
  <c r="G3332" i="5"/>
  <c r="D3333" i="5"/>
  <c r="G3333" i="5"/>
  <c r="D3334" i="5"/>
  <c r="G3334" i="5"/>
  <c r="D3335" i="5"/>
  <c r="G3335" i="5"/>
  <c r="D3336" i="5"/>
  <c r="G3336" i="5"/>
  <c r="D3337" i="5"/>
  <c r="G3337" i="5"/>
  <c r="D3338" i="5"/>
  <c r="G3338" i="5"/>
  <c r="D3339" i="5"/>
  <c r="G3339" i="5"/>
  <c r="D3340" i="5"/>
  <c r="G3340" i="5"/>
  <c r="D3341" i="5"/>
  <c r="G3341" i="5"/>
  <c r="D3342" i="5"/>
  <c r="G3342" i="5"/>
  <c r="D3343" i="5"/>
  <c r="G3343" i="5"/>
  <c r="D3344" i="5"/>
  <c r="G3344" i="5"/>
  <c r="D3345" i="5"/>
  <c r="G3345" i="5"/>
  <c r="D3346" i="5"/>
  <c r="G3346" i="5"/>
  <c r="D3347" i="5"/>
  <c r="G3347" i="5"/>
  <c r="D3348" i="5"/>
  <c r="G3348" i="5"/>
  <c r="D3349" i="5"/>
  <c r="G3349" i="5"/>
  <c r="D3350" i="5"/>
  <c r="G3350" i="5"/>
  <c r="D3351" i="5"/>
  <c r="G3351" i="5"/>
  <c r="D3352" i="5"/>
  <c r="G3352" i="5"/>
  <c r="D3353" i="5"/>
  <c r="G3353" i="5"/>
  <c r="D3354" i="5"/>
  <c r="G3354" i="5"/>
  <c r="D3355" i="5"/>
  <c r="G3355" i="5"/>
  <c r="D3356" i="5"/>
  <c r="G3356" i="5"/>
  <c r="D3357" i="5"/>
  <c r="G3357" i="5"/>
  <c r="D3358" i="5"/>
  <c r="G3358" i="5"/>
  <c r="D3359" i="5"/>
  <c r="G3359" i="5"/>
  <c r="D3360" i="5"/>
  <c r="G3360" i="5"/>
  <c r="D3361" i="5"/>
  <c r="G3361" i="5"/>
  <c r="D3362" i="5"/>
  <c r="G3362" i="5"/>
  <c r="D3363" i="5"/>
  <c r="G3363" i="5"/>
  <c r="D3364" i="5"/>
  <c r="G3364" i="5"/>
  <c r="D3365" i="5"/>
  <c r="G3365" i="5"/>
  <c r="D3366" i="5"/>
  <c r="G3366" i="5"/>
  <c r="D3367" i="5"/>
  <c r="G3367" i="5"/>
  <c r="D3368" i="5"/>
  <c r="G3368" i="5"/>
  <c r="D3369" i="5"/>
  <c r="G3369" i="5"/>
  <c r="D3370" i="5"/>
  <c r="G3370" i="5"/>
  <c r="D3371" i="5"/>
  <c r="G3371" i="5"/>
  <c r="AF56" i="1"/>
  <c r="D3372" i="5"/>
  <c r="G3372" i="5"/>
  <c r="D3373" i="5"/>
  <c r="G3373" i="5"/>
  <c r="D3374" i="5"/>
  <c r="G3374" i="5"/>
  <c r="D3375" i="5"/>
  <c r="G3375" i="5"/>
  <c r="D3376" i="5"/>
  <c r="G3376" i="5"/>
  <c r="AF13" i="1"/>
  <c r="D3377" i="5"/>
  <c r="G3377" i="5"/>
  <c r="D3378" i="5"/>
  <c r="G3378" i="5"/>
  <c r="D3379" i="5"/>
  <c r="G3379" i="5"/>
  <c r="D3380" i="5"/>
  <c r="G3380" i="5"/>
  <c r="D3381" i="5"/>
  <c r="G3381" i="5"/>
  <c r="D3382" i="5"/>
  <c r="G3382" i="5"/>
  <c r="D3383" i="5"/>
  <c r="G3383" i="5"/>
  <c r="D3384" i="5"/>
  <c r="G3384" i="5"/>
  <c r="D3385" i="5"/>
  <c r="G3385" i="5"/>
  <c r="D3386" i="5"/>
  <c r="G3386" i="5"/>
  <c r="D3387" i="5"/>
  <c r="G3387" i="5"/>
  <c r="D3388" i="5"/>
  <c r="G3388" i="5"/>
  <c r="D3389" i="5"/>
  <c r="G3389" i="5"/>
  <c r="AF310" i="1"/>
  <c r="D3390" i="5"/>
  <c r="G3390" i="5"/>
  <c r="D3391" i="5"/>
  <c r="G3391" i="5"/>
  <c r="D3392" i="5"/>
  <c r="G3392" i="5"/>
  <c r="D3393" i="5"/>
  <c r="G3393" i="5"/>
  <c r="D3394" i="5"/>
  <c r="G3394" i="5"/>
  <c r="AF762" i="1"/>
  <c r="D3395" i="5"/>
  <c r="G3395" i="5"/>
  <c r="D3396" i="5"/>
  <c r="G3396" i="5"/>
  <c r="D3397" i="5"/>
  <c r="G3397" i="5"/>
  <c r="D3398" i="5"/>
  <c r="G3398" i="5"/>
  <c r="D3399" i="5"/>
  <c r="G3399" i="5"/>
  <c r="D3400" i="5"/>
  <c r="G3400" i="5"/>
  <c r="D3401" i="5"/>
  <c r="G3401" i="5"/>
  <c r="D3402" i="5"/>
  <c r="G3402" i="5"/>
  <c r="D3403" i="5"/>
  <c r="G3403" i="5"/>
  <c r="D3404" i="5"/>
  <c r="G3404" i="5"/>
  <c r="D3405" i="5"/>
  <c r="G3405" i="5"/>
  <c r="D3406" i="5"/>
  <c r="G3406" i="5"/>
  <c r="AF70" i="1"/>
  <c r="D3407" i="5"/>
  <c r="G3407" i="5"/>
  <c r="D3408" i="5"/>
  <c r="G3408" i="5"/>
  <c r="D3409" i="5"/>
  <c r="G3409" i="5"/>
  <c r="D3410" i="5"/>
  <c r="G3410" i="5"/>
  <c r="D3411" i="5"/>
  <c r="G3411" i="5"/>
  <c r="D3412" i="5"/>
  <c r="G3412" i="5"/>
  <c r="AF109" i="1"/>
  <c r="D3413" i="5"/>
  <c r="G3413" i="5"/>
  <c r="D3414" i="5"/>
  <c r="G3414" i="5"/>
  <c r="D3415" i="5"/>
  <c r="G3415" i="5"/>
  <c r="D3416" i="5"/>
  <c r="G3416" i="5"/>
  <c r="D3417" i="5"/>
  <c r="G3417" i="5"/>
  <c r="D3418" i="5"/>
  <c r="G3418" i="5"/>
  <c r="D3419" i="5"/>
  <c r="G3419" i="5"/>
  <c r="D3420" i="5"/>
  <c r="G3420" i="5"/>
  <c r="D3421" i="5"/>
  <c r="G3421" i="5"/>
  <c r="D3422" i="5"/>
  <c r="G3422" i="5"/>
  <c r="D3423" i="5"/>
  <c r="G3423" i="5"/>
  <c r="D3424" i="5"/>
  <c r="G3424" i="5"/>
  <c r="D3425" i="5"/>
  <c r="G3425" i="5"/>
  <c r="D3426" i="5"/>
  <c r="G3426" i="5"/>
  <c r="D3427" i="5"/>
  <c r="G3427" i="5"/>
  <c r="AF122" i="1"/>
  <c r="D3428" i="5"/>
  <c r="G3428" i="5"/>
  <c r="D3429" i="5"/>
  <c r="G3429" i="5"/>
  <c r="D3430" i="5"/>
  <c r="G3430" i="5"/>
  <c r="D3431" i="5"/>
  <c r="G3431" i="5"/>
  <c r="D3432" i="5"/>
  <c r="G3432" i="5"/>
  <c r="D3433" i="5"/>
  <c r="G3433" i="5"/>
  <c r="D3434" i="5"/>
  <c r="G3434" i="5"/>
  <c r="D3435" i="5"/>
  <c r="G3435" i="5"/>
  <c r="D3436" i="5"/>
  <c r="G3436" i="5"/>
  <c r="D3437" i="5"/>
  <c r="G3437" i="5"/>
  <c r="D3438" i="5"/>
  <c r="G3438" i="5"/>
  <c r="AF616" i="1"/>
  <c r="D3439" i="5"/>
  <c r="G3439" i="5"/>
  <c r="D3440" i="5"/>
  <c r="G3440" i="5"/>
  <c r="D3441" i="5"/>
  <c r="G3441" i="5"/>
  <c r="D3442" i="5"/>
  <c r="G3442" i="5"/>
  <c r="D3443" i="5"/>
  <c r="G3443" i="5"/>
  <c r="D3444" i="5"/>
  <c r="G3444" i="5"/>
  <c r="D3445" i="5"/>
  <c r="G3445" i="5"/>
  <c r="D3446" i="5"/>
  <c r="G3446" i="5"/>
  <c r="D3447" i="5"/>
  <c r="G3447" i="5"/>
  <c r="AF615" i="1"/>
  <c r="D3448" i="5"/>
  <c r="G3448" i="5"/>
  <c r="D3449" i="5"/>
  <c r="G3449" i="5"/>
  <c r="D3450" i="5"/>
  <c r="G3450" i="5"/>
  <c r="D3451" i="5"/>
  <c r="G3451" i="5"/>
  <c r="D3452" i="5"/>
  <c r="G3452" i="5"/>
  <c r="D3453" i="5"/>
  <c r="G3453" i="5"/>
  <c r="D3454" i="5"/>
  <c r="G3454" i="5"/>
  <c r="D3455" i="5"/>
  <c r="G3455" i="5"/>
  <c r="D3456" i="5"/>
  <c r="G3456" i="5"/>
  <c r="D3457" i="5"/>
  <c r="G3457" i="5"/>
  <c r="D3458" i="5"/>
  <c r="G3458" i="5"/>
  <c r="D3459" i="5"/>
  <c r="G3459" i="5"/>
  <c r="D3460" i="5"/>
  <c r="G3460" i="5"/>
  <c r="D3461" i="5"/>
  <c r="G3461" i="5"/>
  <c r="D3462" i="5"/>
  <c r="G3462" i="5"/>
  <c r="D3463" i="5"/>
  <c r="G3463" i="5"/>
  <c r="D3464" i="5"/>
  <c r="G3464" i="5"/>
  <c r="D3465" i="5"/>
  <c r="G3465" i="5"/>
  <c r="D3466" i="5"/>
  <c r="G3466" i="5"/>
  <c r="D3467" i="5"/>
  <c r="G3467" i="5"/>
  <c r="D3468" i="5"/>
  <c r="G3468" i="5"/>
  <c r="D3469" i="5"/>
  <c r="G3469" i="5"/>
  <c r="D3470" i="5"/>
  <c r="G3470" i="5"/>
  <c r="D3471" i="5"/>
  <c r="G3471" i="5"/>
  <c r="D3472" i="5"/>
  <c r="G3472" i="5"/>
  <c r="D3473" i="5"/>
  <c r="G3473" i="5"/>
  <c r="D3474" i="5"/>
  <c r="G3474" i="5"/>
  <c r="D3475" i="5"/>
  <c r="G3475" i="5"/>
  <c r="D3476" i="5"/>
  <c r="G3476" i="5"/>
  <c r="D3477" i="5"/>
  <c r="G3477" i="5"/>
  <c r="D3478" i="5"/>
  <c r="G3478" i="5"/>
  <c r="D3479" i="5"/>
  <c r="G3479" i="5"/>
  <c r="D3480" i="5"/>
  <c r="G3480" i="5"/>
  <c r="D3481" i="5"/>
  <c r="G3481" i="5"/>
  <c r="D3482" i="5"/>
  <c r="G3482" i="5"/>
  <c r="D3483" i="5"/>
  <c r="G3483" i="5"/>
  <c r="D3484" i="5"/>
  <c r="G3484" i="5"/>
  <c r="D3485" i="5"/>
  <c r="G3485" i="5"/>
  <c r="D3486" i="5"/>
  <c r="G3486" i="5"/>
  <c r="D3487" i="5"/>
  <c r="G3487" i="5"/>
  <c r="D3488" i="5"/>
  <c r="G3488" i="5"/>
  <c r="D3489" i="5"/>
  <c r="G3489" i="5"/>
  <c r="D3490" i="5"/>
  <c r="G3490" i="5"/>
  <c r="D3491" i="5"/>
  <c r="G3491" i="5"/>
  <c r="D3492" i="5"/>
  <c r="G3492" i="5"/>
  <c r="D3493" i="5"/>
  <c r="G3493" i="5"/>
  <c r="D3494" i="5"/>
  <c r="G3494" i="5"/>
  <c r="D3495" i="5"/>
  <c r="G3495" i="5"/>
  <c r="D3496" i="5"/>
  <c r="G3496" i="5"/>
  <c r="D3497" i="5"/>
  <c r="G3497" i="5"/>
  <c r="D3498" i="5"/>
  <c r="G3498" i="5"/>
  <c r="D3499" i="5"/>
  <c r="G3499" i="5"/>
  <c r="D3500" i="5"/>
  <c r="G3500" i="5"/>
  <c r="D3501" i="5"/>
  <c r="G3501" i="5"/>
  <c r="D3502" i="5"/>
  <c r="G3502" i="5"/>
  <c r="D3503" i="5"/>
  <c r="G3503" i="5"/>
  <c r="D3504" i="5"/>
  <c r="G3504" i="5"/>
  <c r="D3505" i="5"/>
  <c r="G3505" i="5"/>
  <c r="D3506" i="5"/>
  <c r="G3506" i="5"/>
  <c r="D3507" i="5"/>
  <c r="G3507" i="5"/>
  <c r="D3508" i="5"/>
  <c r="G3508" i="5"/>
  <c r="D3509" i="5"/>
  <c r="G3509" i="5"/>
  <c r="D3510" i="5"/>
  <c r="G3510" i="5"/>
  <c r="D3511" i="5"/>
  <c r="G3511" i="5"/>
  <c r="D3512" i="5"/>
  <c r="G3512" i="5"/>
  <c r="D3513" i="5"/>
  <c r="G3513" i="5"/>
  <c r="D3514" i="5"/>
  <c r="G3514" i="5"/>
  <c r="D3515" i="5"/>
  <c r="G3515" i="5"/>
  <c r="D3516" i="5"/>
  <c r="G3516" i="5"/>
  <c r="D3517" i="5"/>
  <c r="G3517" i="5"/>
  <c r="D3518" i="5"/>
  <c r="G3518" i="5"/>
  <c r="D3519" i="5"/>
  <c r="G3519" i="5"/>
  <c r="D3520" i="5"/>
  <c r="G3520" i="5"/>
  <c r="D3521" i="5"/>
  <c r="G3521" i="5"/>
  <c r="D3522" i="5"/>
  <c r="G3522" i="5"/>
  <c r="D3523" i="5"/>
  <c r="G3523" i="5"/>
  <c r="D3524" i="5"/>
  <c r="G3524" i="5"/>
  <c r="D3525" i="5"/>
  <c r="G3525" i="5"/>
  <c r="D3526" i="5"/>
  <c r="G3526" i="5"/>
  <c r="D3527" i="5"/>
  <c r="G3527" i="5"/>
  <c r="D3528" i="5"/>
  <c r="G3528" i="5"/>
  <c r="D3529" i="5"/>
  <c r="G3529" i="5"/>
  <c r="D3530" i="5"/>
  <c r="G3530" i="5"/>
  <c r="D3531" i="5"/>
  <c r="G3531" i="5"/>
  <c r="D3532" i="5"/>
  <c r="G3532" i="5"/>
  <c r="D3533" i="5"/>
  <c r="G3533" i="5"/>
  <c r="D3534" i="5"/>
  <c r="G3534" i="5"/>
  <c r="D3535" i="5"/>
  <c r="G3535" i="5"/>
  <c r="D3536" i="5"/>
  <c r="G3536" i="5"/>
  <c r="D3537" i="5"/>
  <c r="G3537" i="5"/>
  <c r="D3538" i="5"/>
  <c r="G3538" i="5"/>
  <c r="D3539" i="5"/>
  <c r="G3539" i="5"/>
  <c r="D3540" i="5"/>
  <c r="G3540" i="5"/>
  <c r="D3541" i="5"/>
  <c r="G3541" i="5"/>
  <c r="D3542" i="5"/>
  <c r="G3542" i="5"/>
  <c r="D3543" i="5"/>
  <c r="G3543" i="5"/>
  <c r="D3544" i="5"/>
  <c r="G3544" i="5"/>
  <c r="D3545" i="5"/>
  <c r="G3545" i="5"/>
  <c r="D3546" i="5"/>
  <c r="G3546" i="5"/>
  <c r="D3547" i="5"/>
  <c r="G3547" i="5"/>
  <c r="D3548" i="5"/>
  <c r="G3548" i="5"/>
  <c r="D3549" i="5"/>
  <c r="G3549" i="5"/>
  <c r="D3550" i="5"/>
  <c r="G3550" i="5"/>
  <c r="D3551" i="5"/>
  <c r="G3551" i="5"/>
  <c r="D3552" i="5"/>
  <c r="G3552" i="5"/>
  <c r="D3553" i="5"/>
  <c r="G3553" i="5"/>
  <c r="D3554" i="5"/>
  <c r="G3554" i="5"/>
  <c r="D3555" i="5"/>
  <c r="G3555" i="5"/>
  <c r="D3556" i="5"/>
  <c r="G3556" i="5"/>
  <c r="D3557" i="5"/>
  <c r="G3557" i="5"/>
  <c r="D3558" i="5"/>
  <c r="G3558" i="5"/>
  <c r="D3559" i="5"/>
  <c r="G3559" i="5"/>
  <c r="D3560" i="5"/>
  <c r="G3560" i="5"/>
  <c r="D3561" i="5"/>
  <c r="G3561" i="5"/>
  <c r="D3562" i="5"/>
  <c r="G3562" i="5"/>
  <c r="D3563" i="5"/>
  <c r="G3563" i="5"/>
  <c r="D3564" i="5"/>
  <c r="G3564" i="5"/>
  <c r="D3565" i="5"/>
  <c r="G3565" i="5"/>
  <c r="D3566" i="5"/>
  <c r="G3566" i="5"/>
  <c r="D3567" i="5"/>
  <c r="G3567" i="5"/>
  <c r="D3568" i="5"/>
  <c r="G3568" i="5"/>
  <c r="D3569" i="5"/>
  <c r="G3569" i="5"/>
  <c r="AF363" i="1"/>
  <c r="D3570" i="5"/>
  <c r="G3570" i="5"/>
  <c r="D3571" i="5"/>
  <c r="G3571" i="5"/>
  <c r="D3572" i="5"/>
  <c r="G3572" i="5"/>
  <c r="D3573" i="5"/>
  <c r="G3573" i="5"/>
  <c r="D3574" i="5"/>
  <c r="G3574" i="5"/>
  <c r="D3575" i="5"/>
  <c r="G3575" i="5"/>
  <c r="AF795" i="1"/>
  <c r="D3576" i="5"/>
  <c r="G3576" i="5"/>
  <c r="D3577" i="5"/>
  <c r="G3577" i="5"/>
  <c r="D3578" i="5"/>
  <c r="G3578" i="5"/>
  <c r="D3579" i="5"/>
  <c r="G3579" i="5"/>
  <c r="D3580" i="5"/>
  <c r="G3580" i="5"/>
  <c r="D3581" i="5"/>
  <c r="G3581" i="5"/>
  <c r="D3582" i="5"/>
  <c r="G3582" i="5"/>
  <c r="D3583" i="5"/>
  <c r="G3583" i="5"/>
  <c r="D3584" i="5"/>
  <c r="G3584" i="5"/>
  <c r="D3585" i="5"/>
  <c r="G3585" i="5"/>
  <c r="D3586" i="5"/>
  <c r="G3586" i="5"/>
  <c r="D3587" i="5"/>
  <c r="G3587" i="5"/>
  <c r="D3588" i="5"/>
  <c r="G3588" i="5"/>
  <c r="D3589" i="5"/>
  <c r="G3589" i="5"/>
  <c r="D3590" i="5"/>
  <c r="G3590" i="5"/>
  <c r="D3591" i="5"/>
  <c r="G3591" i="5"/>
  <c r="D3592" i="5"/>
  <c r="G3592" i="5"/>
  <c r="D3593" i="5"/>
  <c r="G3593" i="5"/>
  <c r="D3594" i="5"/>
  <c r="G3594" i="5"/>
  <c r="D3595" i="5"/>
  <c r="G3595" i="5"/>
  <c r="D3596" i="5"/>
  <c r="G3596" i="5"/>
  <c r="D3597" i="5"/>
  <c r="G3597" i="5"/>
  <c r="D3598" i="5"/>
  <c r="G3598" i="5"/>
  <c r="D3599" i="5"/>
  <c r="G3599" i="5"/>
  <c r="D3600" i="5"/>
  <c r="G3600" i="5"/>
  <c r="D3601" i="5"/>
  <c r="G3601" i="5"/>
  <c r="D3602" i="5"/>
  <c r="G3602" i="5"/>
  <c r="D3603" i="5"/>
  <c r="G3603" i="5"/>
  <c r="D3604" i="5"/>
  <c r="G3604" i="5"/>
  <c r="D3605" i="5"/>
  <c r="G3605" i="5"/>
  <c r="D3606" i="5"/>
  <c r="G3606" i="5"/>
  <c r="D3607" i="5"/>
  <c r="G3607" i="5"/>
  <c r="D3608" i="5"/>
  <c r="G3608" i="5"/>
  <c r="D3609" i="5"/>
  <c r="G3609" i="5"/>
  <c r="D3610" i="5"/>
  <c r="G3610" i="5"/>
  <c r="D3611" i="5"/>
  <c r="G3611" i="5"/>
  <c r="D3612" i="5"/>
  <c r="G3612" i="5"/>
  <c r="D3613" i="5"/>
  <c r="G3613" i="5"/>
  <c r="D3614" i="5"/>
  <c r="G3614" i="5"/>
  <c r="D3615" i="5"/>
  <c r="G3615" i="5"/>
  <c r="D3616" i="5"/>
  <c r="G3616" i="5"/>
  <c r="D3617" i="5"/>
  <c r="G3617" i="5"/>
  <c r="D3618" i="5"/>
  <c r="G3618" i="5"/>
  <c r="D3619" i="5"/>
  <c r="G3619" i="5"/>
  <c r="D3620" i="5"/>
  <c r="G3620" i="5"/>
  <c r="D3621" i="5"/>
  <c r="G3621" i="5"/>
  <c r="D3622" i="5"/>
  <c r="G3622" i="5"/>
  <c r="D3623" i="5"/>
  <c r="G3623" i="5"/>
  <c r="D3624" i="5"/>
  <c r="G3624" i="5"/>
  <c r="D3625" i="5"/>
  <c r="G3625" i="5"/>
  <c r="D3626" i="5"/>
  <c r="G3626" i="5"/>
  <c r="D3627" i="5"/>
  <c r="G3627" i="5"/>
  <c r="D3628" i="5"/>
  <c r="G3628" i="5"/>
  <c r="D3629" i="5"/>
  <c r="G3629" i="5"/>
  <c r="D3630" i="5"/>
  <c r="G3630" i="5"/>
  <c r="D3631" i="5"/>
  <c r="G3631" i="5"/>
  <c r="D3632" i="5"/>
  <c r="G3632" i="5"/>
  <c r="D3633" i="5"/>
  <c r="G3633" i="5"/>
  <c r="D3634" i="5"/>
  <c r="G3634" i="5"/>
  <c r="D3635" i="5"/>
  <c r="G3635" i="5"/>
  <c r="D3636" i="5"/>
  <c r="G3636" i="5"/>
  <c r="D3637" i="5"/>
  <c r="G3637" i="5"/>
  <c r="D3638" i="5"/>
  <c r="G3638" i="5"/>
  <c r="D3639" i="5"/>
  <c r="G3639" i="5"/>
  <c r="D3640" i="5"/>
  <c r="G3640" i="5"/>
  <c r="D3641" i="5"/>
  <c r="G3641" i="5"/>
  <c r="D3642" i="5"/>
  <c r="G3642" i="5"/>
  <c r="D3643" i="5"/>
  <c r="G3643" i="5"/>
  <c r="D3644" i="5"/>
  <c r="G3644" i="5"/>
  <c r="D3645" i="5"/>
  <c r="G3645" i="5"/>
  <c r="D3646" i="5"/>
  <c r="G3646" i="5"/>
  <c r="D3647" i="5"/>
  <c r="G3647" i="5"/>
  <c r="D3648" i="5"/>
  <c r="G3648" i="5"/>
  <c r="D3649" i="5"/>
  <c r="G3649" i="5"/>
  <c r="D3650" i="5"/>
  <c r="G3650" i="5"/>
  <c r="AF394" i="1"/>
  <c r="D3651" i="5"/>
  <c r="G3651" i="5"/>
  <c r="D3652" i="5"/>
  <c r="G3652" i="5"/>
  <c r="D3653" i="5"/>
  <c r="G3653" i="5"/>
  <c r="D3654" i="5"/>
  <c r="G3654" i="5"/>
  <c r="D3655" i="5"/>
  <c r="G3655" i="5"/>
  <c r="D3656" i="5"/>
  <c r="G3656" i="5"/>
  <c r="D3657" i="5"/>
  <c r="G3657" i="5"/>
  <c r="D3658" i="5"/>
  <c r="G3658" i="5"/>
  <c r="D3659" i="5"/>
  <c r="G3659" i="5"/>
  <c r="D3660" i="5"/>
  <c r="G3660" i="5"/>
  <c r="D3661" i="5"/>
  <c r="G3661" i="5"/>
  <c r="D3662" i="5"/>
  <c r="G3662" i="5"/>
  <c r="D3663" i="5"/>
  <c r="G3663" i="5"/>
  <c r="D3664" i="5"/>
  <c r="G3664" i="5"/>
  <c r="D3665" i="5"/>
  <c r="G3665" i="5"/>
  <c r="D3666" i="5"/>
  <c r="G3666" i="5"/>
  <c r="D3667" i="5"/>
  <c r="G3667" i="5"/>
  <c r="D3668" i="5"/>
  <c r="G3668" i="5"/>
  <c r="D3669" i="5"/>
  <c r="G3669" i="5"/>
  <c r="D3670" i="5"/>
  <c r="G3670" i="5"/>
  <c r="D3671" i="5"/>
  <c r="G3671" i="5"/>
  <c r="D3672" i="5"/>
  <c r="G3672" i="5"/>
  <c r="D3673" i="5"/>
  <c r="G3673" i="5"/>
  <c r="D3674" i="5"/>
  <c r="G3674" i="5"/>
  <c r="D3675" i="5"/>
  <c r="G3675" i="5"/>
  <c r="D3676" i="5"/>
  <c r="G3676" i="5"/>
  <c r="D3677" i="5"/>
  <c r="G3677" i="5"/>
  <c r="D3678" i="5"/>
  <c r="G3678" i="5"/>
  <c r="D3679" i="5"/>
  <c r="G3679" i="5"/>
  <c r="D3680" i="5"/>
  <c r="G3680" i="5"/>
  <c r="D3681" i="5"/>
  <c r="G3681" i="5"/>
  <c r="D3682" i="5"/>
  <c r="G3682" i="5"/>
  <c r="D3683" i="5"/>
  <c r="G3683" i="5"/>
  <c r="D3684" i="5"/>
  <c r="G3684" i="5"/>
  <c r="D3685" i="5"/>
  <c r="G3685" i="5"/>
  <c r="D3686" i="5"/>
  <c r="G3686" i="5"/>
  <c r="D3687" i="5"/>
  <c r="G3687" i="5"/>
  <c r="D3688" i="5"/>
  <c r="G3688" i="5"/>
  <c r="D3689" i="5"/>
  <c r="G3689" i="5"/>
  <c r="D3690" i="5"/>
  <c r="G3690" i="5"/>
  <c r="D3691" i="5"/>
  <c r="G3691" i="5"/>
  <c r="D3692" i="5"/>
  <c r="G3692" i="5"/>
  <c r="D3693" i="5"/>
  <c r="G3693" i="5"/>
  <c r="D3694" i="5"/>
  <c r="G3694" i="5"/>
  <c r="D3695" i="5"/>
  <c r="G3695" i="5"/>
  <c r="D3696" i="5"/>
  <c r="G3696" i="5"/>
  <c r="D3697" i="5"/>
  <c r="G3697" i="5"/>
  <c r="D3698" i="5"/>
  <c r="G3698" i="5"/>
  <c r="D3699" i="5"/>
  <c r="G3699" i="5"/>
  <c r="D3700" i="5"/>
  <c r="G3700" i="5"/>
  <c r="D3701" i="5"/>
  <c r="G3701" i="5"/>
  <c r="D3702" i="5"/>
  <c r="G3702" i="5"/>
  <c r="D3703" i="5"/>
  <c r="G3703" i="5"/>
  <c r="D3704" i="5"/>
  <c r="G3704" i="5"/>
  <c r="D3705" i="5"/>
  <c r="G3705" i="5"/>
  <c r="D3706" i="5"/>
  <c r="G3706" i="5"/>
  <c r="D3707" i="5"/>
  <c r="G3707" i="5"/>
  <c r="D3708" i="5"/>
  <c r="G3708" i="5"/>
  <c r="D3709" i="5"/>
  <c r="G3709" i="5"/>
  <c r="D3710" i="5"/>
  <c r="G3710" i="5"/>
  <c r="D3711" i="5"/>
  <c r="G3711" i="5"/>
  <c r="D3712" i="5"/>
  <c r="G3712" i="5"/>
  <c r="D3713" i="5"/>
  <c r="G3713" i="5"/>
  <c r="D3714" i="5"/>
  <c r="G3714" i="5"/>
  <c r="D3715" i="5"/>
  <c r="G3715" i="5"/>
  <c r="D3716" i="5"/>
  <c r="G3716" i="5"/>
  <c r="D3717" i="5"/>
  <c r="G3717" i="5"/>
  <c r="D3718" i="5"/>
  <c r="G3718" i="5"/>
  <c r="AF9" i="1"/>
  <c r="D3719" i="5"/>
  <c r="G3719" i="5"/>
  <c r="D3720" i="5"/>
  <c r="G3720" i="5"/>
  <c r="D3721" i="5"/>
  <c r="G3721" i="5"/>
  <c r="AF126" i="1"/>
  <c r="D3722" i="5"/>
  <c r="G3722" i="5"/>
  <c r="D3723" i="5"/>
  <c r="G3723" i="5"/>
  <c r="D3724" i="5"/>
  <c r="G3724" i="5"/>
  <c r="D3725" i="5"/>
  <c r="G3725" i="5"/>
  <c r="D3726" i="5"/>
  <c r="G3726" i="5"/>
  <c r="D3727" i="5"/>
  <c r="G3727" i="5"/>
  <c r="D3728" i="5"/>
  <c r="G3728" i="5"/>
  <c r="D3729" i="5"/>
  <c r="G3729" i="5"/>
  <c r="D3730" i="5"/>
  <c r="G3730" i="5"/>
  <c r="D3731" i="5"/>
  <c r="G3731" i="5"/>
  <c r="D3732" i="5"/>
  <c r="G3732" i="5"/>
  <c r="D3733" i="5"/>
  <c r="G3733" i="5"/>
  <c r="D3734" i="5"/>
  <c r="G3734" i="5"/>
  <c r="D3735" i="5"/>
  <c r="G3735" i="5"/>
  <c r="D3736" i="5"/>
  <c r="G3736" i="5"/>
  <c r="D3737" i="5"/>
  <c r="G3737" i="5"/>
  <c r="D3738" i="5"/>
  <c r="G3738" i="5"/>
  <c r="D3739" i="5"/>
  <c r="G3739" i="5"/>
  <c r="D3740" i="5"/>
  <c r="G3740" i="5"/>
  <c r="D3741" i="5"/>
  <c r="G3741" i="5"/>
  <c r="D3742" i="5"/>
  <c r="G3742" i="5"/>
  <c r="D3743" i="5"/>
  <c r="G3743" i="5"/>
  <c r="D3744" i="5"/>
  <c r="G3744" i="5"/>
  <c r="D3745" i="5"/>
  <c r="G3745" i="5"/>
  <c r="D3746" i="5"/>
  <c r="G3746" i="5"/>
  <c r="D3747" i="5"/>
  <c r="G3747" i="5"/>
  <c r="D3748" i="5"/>
  <c r="G3748" i="5"/>
  <c r="D3749" i="5"/>
  <c r="G3749" i="5"/>
  <c r="AF196" i="1"/>
  <c r="D3750" i="5"/>
  <c r="G3750" i="5"/>
  <c r="D3751" i="5"/>
  <c r="G3751" i="5"/>
  <c r="D3752" i="5"/>
  <c r="G3752" i="5"/>
  <c r="D3753" i="5"/>
  <c r="G3753" i="5"/>
  <c r="D3754" i="5"/>
  <c r="G3754" i="5"/>
  <c r="D3755" i="5"/>
  <c r="G3755" i="5"/>
  <c r="AF203" i="1"/>
  <c r="D3756" i="5"/>
  <c r="G3756" i="5"/>
  <c r="D3757" i="5"/>
  <c r="G3757" i="5"/>
  <c r="D3758" i="5"/>
  <c r="G3758" i="5"/>
  <c r="D3759" i="5"/>
  <c r="G3759" i="5"/>
  <c r="D3760" i="5"/>
  <c r="G3760" i="5"/>
  <c r="D3761" i="5"/>
  <c r="G3761" i="5"/>
  <c r="D3762" i="5"/>
  <c r="G3762" i="5"/>
  <c r="D3763" i="5"/>
  <c r="G3763" i="5"/>
  <c r="D3764" i="5"/>
  <c r="G3764" i="5"/>
  <c r="D3765" i="5"/>
  <c r="G3765" i="5"/>
  <c r="D3766" i="5"/>
  <c r="G3766" i="5"/>
  <c r="D3767" i="5"/>
  <c r="G3767" i="5"/>
  <c r="D3768" i="5"/>
  <c r="G3768" i="5"/>
  <c r="D3769" i="5"/>
  <c r="G3769" i="5"/>
  <c r="D3770" i="5"/>
  <c r="G3770" i="5"/>
  <c r="D3771" i="5"/>
  <c r="G3771" i="5"/>
  <c r="D3772" i="5"/>
  <c r="G3772" i="5"/>
  <c r="D3773" i="5"/>
  <c r="G3773" i="5"/>
  <c r="D3774" i="5"/>
  <c r="G3774" i="5"/>
  <c r="D3775" i="5"/>
  <c r="G3775" i="5"/>
  <c r="D3776" i="5"/>
  <c r="G3776" i="5"/>
  <c r="D3777" i="5"/>
  <c r="G3777" i="5"/>
  <c r="D3778" i="5"/>
  <c r="G3778" i="5"/>
  <c r="D3779" i="5"/>
  <c r="G3779" i="5"/>
  <c r="D3780" i="5"/>
  <c r="G3780" i="5"/>
  <c r="D3781" i="5"/>
  <c r="G3781" i="5"/>
  <c r="D3782" i="5"/>
  <c r="G3782" i="5"/>
  <c r="D3783" i="5"/>
  <c r="G3783" i="5"/>
  <c r="D3784" i="5"/>
  <c r="G3784" i="5"/>
  <c r="D3785" i="5"/>
  <c r="G3785" i="5"/>
  <c r="D3786" i="5"/>
  <c r="G3786" i="5"/>
  <c r="D3787" i="5"/>
  <c r="G3787" i="5"/>
  <c r="D3788" i="5"/>
  <c r="G3788" i="5"/>
  <c r="D3789" i="5"/>
  <c r="G3789" i="5"/>
  <c r="D3790" i="5"/>
  <c r="G3790" i="5"/>
  <c r="D3791" i="5"/>
  <c r="G3791" i="5"/>
  <c r="D3792" i="5"/>
  <c r="G3792" i="5"/>
  <c r="D3793" i="5"/>
  <c r="G3793" i="5"/>
  <c r="D3794" i="5"/>
  <c r="G3794" i="5"/>
  <c r="D3795" i="5"/>
  <c r="G3795" i="5"/>
  <c r="D3796" i="5"/>
  <c r="G3796" i="5"/>
  <c r="D3797" i="5"/>
  <c r="G3797" i="5"/>
  <c r="D3798" i="5"/>
  <c r="G3798" i="5"/>
  <c r="D3799" i="5"/>
  <c r="G3799" i="5"/>
  <c r="D3800" i="5"/>
  <c r="G3800" i="5"/>
  <c r="D3801" i="5"/>
  <c r="G3801" i="5"/>
  <c r="D3802" i="5"/>
  <c r="G3802" i="5"/>
  <c r="AF23" i="1"/>
  <c r="D3803" i="5"/>
  <c r="G3803" i="5"/>
  <c r="D3804" i="5"/>
  <c r="G3804" i="5"/>
  <c r="D3805" i="5"/>
  <c r="G3805" i="5"/>
  <c r="D3806" i="5"/>
  <c r="G3806" i="5"/>
  <c r="D3807" i="5"/>
  <c r="G3807" i="5"/>
  <c r="D3808" i="5"/>
  <c r="G3808" i="5"/>
  <c r="D3809" i="5"/>
  <c r="G3809" i="5"/>
  <c r="D3810" i="5"/>
  <c r="G3810" i="5"/>
  <c r="D3811" i="5"/>
  <c r="G3811" i="5"/>
  <c r="D3812" i="5"/>
  <c r="G3812" i="5"/>
  <c r="D3813" i="5"/>
  <c r="G3813" i="5"/>
  <c r="D3814" i="5"/>
  <c r="G3814" i="5"/>
  <c r="D3815" i="5"/>
  <c r="G3815" i="5"/>
  <c r="D3816" i="5"/>
  <c r="G3816" i="5"/>
  <c r="D3817" i="5"/>
  <c r="G3817" i="5"/>
  <c r="D3818" i="5"/>
  <c r="G3818" i="5"/>
  <c r="D3819" i="5"/>
  <c r="G3819" i="5"/>
  <c r="D3820" i="5"/>
  <c r="G3820" i="5"/>
  <c r="D3821" i="5"/>
  <c r="G3821" i="5"/>
  <c r="D3822" i="5"/>
  <c r="G3822" i="5"/>
  <c r="D3823" i="5"/>
  <c r="G3823" i="5"/>
  <c r="D3824" i="5"/>
  <c r="G3824" i="5"/>
  <c r="D3825" i="5"/>
  <c r="G3825" i="5"/>
  <c r="D3826" i="5"/>
  <c r="G3826" i="5"/>
  <c r="D3827" i="5"/>
  <c r="G3827" i="5"/>
  <c r="D3828" i="5"/>
  <c r="G3828" i="5"/>
  <c r="D3829" i="5"/>
  <c r="G3829" i="5"/>
  <c r="D3830" i="5"/>
  <c r="G3830" i="5"/>
  <c r="D3831" i="5"/>
  <c r="G3831" i="5"/>
  <c r="D3832" i="5"/>
  <c r="G3832" i="5"/>
  <c r="D3833" i="5"/>
  <c r="G3833" i="5"/>
  <c r="D3834" i="5"/>
  <c r="G3834" i="5"/>
  <c r="D3835" i="5"/>
  <c r="G3835" i="5"/>
  <c r="D3836" i="5"/>
  <c r="G3836" i="5"/>
  <c r="D3837" i="5"/>
  <c r="G3837" i="5"/>
  <c r="D3838" i="5"/>
  <c r="G3838" i="5"/>
  <c r="D3839" i="5"/>
  <c r="G3839" i="5"/>
  <c r="D3840" i="5"/>
  <c r="G3840" i="5"/>
  <c r="D3841" i="5"/>
  <c r="G3841" i="5"/>
  <c r="AF5" i="1"/>
  <c r="D3842" i="5"/>
  <c r="G3842" i="5"/>
  <c r="D3843" i="5"/>
  <c r="G3843" i="5"/>
  <c r="D3844" i="5"/>
  <c r="G3844" i="5"/>
  <c r="D3845" i="5"/>
  <c r="G3845" i="5"/>
  <c r="D3846" i="5"/>
  <c r="G3846" i="5"/>
  <c r="D3847" i="5"/>
  <c r="G3847" i="5"/>
  <c r="D3848" i="5"/>
  <c r="G3848" i="5"/>
  <c r="D3849" i="5"/>
  <c r="G3849" i="5"/>
  <c r="D3850" i="5"/>
  <c r="G3850" i="5"/>
  <c r="D3851" i="5"/>
  <c r="G3851" i="5"/>
  <c r="D3852" i="5"/>
  <c r="G3852" i="5"/>
  <c r="D3853" i="5"/>
  <c r="G3853" i="5"/>
  <c r="D3854" i="5"/>
  <c r="G3854" i="5"/>
  <c r="D3855" i="5"/>
  <c r="G3855" i="5"/>
  <c r="D3856" i="5"/>
  <c r="G3856" i="5"/>
  <c r="D3857" i="5"/>
  <c r="G3857" i="5"/>
  <c r="D3858" i="5"/>
  <c r="G3858" i="5"/>
  <c r="D3859" i="5"/>
  <c r="G3859" i="5"/>
  <c r="D3860" i="5"/>
  <c r="G3860" i="5"/>
  <c r="D3861" i="5"/>
  <c r="G3861" i="5"/>
  <c r="D3862" i="5"/>
  <c r="G3862" i="5"/>
  <c r="D3863" i="5"/>
  <c r="G3863" i="5"/>
  <c r="D3864" i="5"/>
  <c r="G3864" i="5"/>
  <c r="D3865" i="5"/>
  <c r="G3865" i="5"/>
  <c r="D3866" i="5"/>
  <c r="G3866" i="5"/>
  <c r="D3867" i="5"/>
  <c r="G3867" i="5"/>
  <c r="D3868" i="5"/>
  <c r="G3868" i="5"/>
  <c r="D3869" i="5"/>
  <c r="G3869" i="5"/>
  <c r="D3870" i="5"/>
  <c r="G3870" i="5"/>
  <c r="D3871" i="5"/>
  <c r="G3871" i="5"/>
  <c r="D3872" i="5"/>
  <c r="G3872" i="5"/>
  <c r="D3873" i="5"/>
  <c r="G3873" i="5"/>
  <c r="D3874" i="5"/>
  <c r="G3874" i="5"/>
  <c r="D3875" i="5"/>
  <c r="G3875" i="5"/>
  <c r="D3876" i="5"/>
  <c r="G3876" i="5"/>
  <c r="D3877" i="5"/>
  <c r="G3877" i="5"/>
  <c r="D3878" i="5"/>
  <c r="G3878" i="5"/>
  <c r="D3879" i="5"/>
  <c r="G3879" i="5"/>
  <c r="D3880" i="5"/>
  <c r="G3880" i="5"/>
  <c r="D3881" i="5"/>
  <c r="G3881" i="5"/>
  <c r="D3882" i="5"/>
  <c r="G3882" i="5"/>
  <c r="D3883" i="5"/>
  <c r="G3883" i="5"/>
  <c r="D3884" i="5"/>
  <c r="G3884" i="5"/>
  <c r="D3885" i="5"/>
  <c r="G3885" i="5"/>
  <c r="D3886" i="5"/>
  <c r="G3886" i="5"/>
  <c r="D3887" i="5"/>
  <c r="G3887" i="5"/>
  <c r="D3888" i="5"/>
  <c r="G3888" i="5"/>
  <c r="D3889" i="5"/>
  <c r="G3889" i="5"/>
  <c r="D3890" i="5"/>
  <c r="G3890" i="5"/>
  <c r="D3891" i="5"/>
  <c r="G3891" i="5"/>
  <c r="D3892" i="5"/>
  <c r="G3892" i="5"/>
  <c r="D3893" i="5"/>
  <c r="G3893" i="5"/>
  <c r="D3894" i="5"/>
  <c r="G3894" i="5"/>
  <c r="D3895" i="5"/>
  <c r="G3895" i="5"/>
  <c r="D3896" i="5"/>
  <c r="G3896" i="5"/>
  <c r="D3897" i="5"/>
  <c r="G3897" i="5"/>
  <c r="D3898" i="5"/>
  <c r="G3898" i="5"/>
  <c r="D3899" i="5"/>
  <c r="G3899" i="5"/>
  <c r="D3900" i="5"/>
  <c r="G3900" i="5"/>
  <c r="D3901" i="5"/>
  <c r="G3901" i="5"/>
  <c r="D3902" i="5"/>
  <c r="G3902" i="5"/>
  <c r="AF128" i="1"/>
  <c r="D3903" i="5"/>
  <c r="G3903" i="5"/>
  <c r="D3904" i="5"/>
  <c r="G3904" i="5"/>
  <c r="AF73" i="1"/>
  <c r="D3905" i="5"/>
  <c r="G3905" i="5"/>
  <c r="D3906" i="5"/>
  <c r="G3906" i="5"/>
  <c r="D3907" i="5"/>
  <c r="G3907" i="5"/>
  <c r="AF35" i="1"/>
  <c r="D3908" i="5"/>
  <c r="G3908" i="5"/>
  <c r="D3909" i="5"/>
  <c r="G3909" i="5"/>
  <c r="D3910" i="5"/>
  <c r="G3910" i="5"/>
  <c r="D3911" i="5"/>
  <c r="G3911" i="5"/>
  <c r="D3912" i="5"/>
  <c r="G3912" i="5"/>
  <c r="D3913" i="5"/>
  <c r="G3913" i="5"/>
  <c r="D3914" i="5"/>
  <c r="G3914" i="5"/>
  <c r="D3915" i="5"/>
  <c r="G3915" i="5"/>
  <c r="D3916" i="5"/>
  <c r="G3916" i="5"/>
  <c r="D3917" i="5"/>
  <c r="G3917" i="5"/>
  <c r="D3918" i="5"/>
  <c r="G3918" i="5"/>
  <c r="D3919" i="5"/>
  <c r="G3919" i="5"/>
  <c r="AF525" i="1"/>
  <c r="D3920" i="5"/>
  <c r="G3920" i="5"/>
  <c r="D3921" i="5"/>
  <c r="G3921" i="5"/>
  <c r="D3922" i="5"/>
  <c r="G3922" i="5"/>
  <c r="D3923" i="5"/>
  <c r="G3923" i="5"/>
  <c r="D3924" i="5"/>
  <c r="G3924" i="5"/>
  <c r="D3925" i="5"/>
  <c r="G3925" i="5"/>
  <c r="D3926" i="5"/>
  <c r="G3926" i="5"/>
  <c r="D3927" i="5"/>
  <c r="G3927" i="5"/>
  <c r="D3928" i="5"/>
  <c r="G3928" i="5"/>
  <c r="D3929" i="5"/>
  <c r="G3929" i="5"/>
  <c r="D3930" i="5"/>
  <c r="G3930" i="5"/>
  <c r="D3931" i="5"/>
  <c r="G3931" i="5"/>
  <c r="D3932" i="5"/>
  <c r="G3932" i="5"/>
  <c r="D3933" i="5"/>
  <c r="G3933" i="5"/>
  <c r="D3934" i="5"/>
  <c r="G3934" i="5"/>
  <c r="D3935" i="5"/>
  <c r="G3935" i="5"/>
  <c r="D3936" i="5"/>
  <c r="G3936" i="5"/>
  <c r="D3937" i="5"/>
  <c r="G3937" i="5"/>
  <c r="D3938" i="5"/>
  <c r="G3938" i="5"/>
  <c r="D3939" i="5"/>
  <c r="G3939" i="5"/>
  <c r="D3940" i="5"/>
  <c r="G3940" i="5"/>
  <c r="D3941" i="5"/>
  <c r="G3941" i="5"/>
  <c r="D3942" i="5"/>
  <c r="G3942" i="5"/>
  <c r="D3943" i="5"/>
  <c r="G3943" i="5"/>
  <c r="D3944" i="5"/>
  <c r="G3944" i="5"/>
  <c r="D3945" i="5"/>
  <c r="G3945" i="5"/>
  <c r="D3946" i="5"/>
  <c r="G3946" i="5"/>
  <c r="D3947" i="5"/>
  <c r="G3947" i="5"/>
  <c r="D3948" i="5"/>
  <c r="G3948" i="5"/>
  <c r="D3949" i="5"/>
  <c r="G3949" i="5"/>
  <c r="D3950" i="5"/>
  <c r="G3950" i="5"/>
  <c r="D3951" i="5"/>
  <c r="G3951" i="5"/>
  <c r="D3952" i="5"/>
  <c r="G3952" i="5"/>
  <c r="D3953" i="5"/>
  <c r="G3953" i="5"/>
  <c r="AF696" i="1"/>
  <c r="D3954" i="5"/>
  <c r="G3954" i="5"/>
  <c r="D3955" i="5"/>
  <c r="G3955" i="5"/>
  <c r="D3956" i="5"/>
  <c r="G3956" i="5"/>
  <c r="D3957" i="5"/>
  <c r="G3957" i="5"/>
  <c r="AF146" i="1"/>
  <c r="D3958" i="5"/>
  <c r="G3958" i="5"/>
  <c r="D3959" i="5"/>
  <c r="G3959" i="5"/>
  <c r="D3960" i="5"/>
  <c r="G3960" i="5"/>
  <c r="D3961" i="5"/>
  <c r="G3961" i="5"/>
  <c r="D3962" i="5"/>
  <c r="G3962" i="5"/>
  <c r="D3963" i="5"/>
  <c r="G3963" i="5"/>
  <c r="D3964" i="5"/>
  <c r="G3964" i="5"/>
  <c r="D3965" i="5"/>
  <c r="G3965" i="5"/>
  <c r="D3966" i="5"/>
  <c r="G3966" i="5"/>
  <c r="D3967" i="5"/>
  <c r="G3967" i="5"/>
  <c r="D3968" i="5"/>
  <c r="G3968" i="5"/>
  <c r="D3969" i="5"/>
  <c r="G3969" i="5"/>
  <c r="D3970" i="5"/>
  <c r="G3970" i="5"/>
  <c r="D3971" i="5"/>
  <c r="G3971" i="5"/>
  <c r="D3972" i="5"/>
  <c r="G3972" i="5"/>
  <c r="D3973" i="5"/>
  <c r="G3973" i="5"/>
  <c r="D3974" i="5"/>
  <c r="G3974" i="5"/>
  <c r="D3975" i="5"/>
  <c r="G3975" i="5"/>
  <c r="D3976" i="5"/>
  <c r="G3976" i="5"/>
  <c r="D3977" i="5"/>
  <c r="G3977" i="5"/>
  <c r="D3978" i="5"/>
  <c r="G3978" i="5"/>
  <c r="D3979" i="5"/>
  <c r="G3979" i="5"/>
  <c r="D3980" i="5"/>
  <c r="G3980" i="5"/>
  <c r="D3981" i="5"/>
  <c r="G3981" i="5"/>
  <c r="D3982" i="5"/>
  <c r="G3982" i="5"/>
  <c r="D3983" i="5"/>
  <c r="G3983" i="5"/>
  <c r="D3984" i="5"/>
  <c r="G3984" i="5"/>
  <c r="D3985" i="5"/>
  <c r="G3985" i="5"/>
  <c r="D3986" i="5"/>
  <c r="G3986" i="5"/>
  <c r="D3987" i="5"/>
  <c r="G3987" i="5"/>
  <c r="D3988" i="5"/>
  <c r="G3988" i="5"/>
  <c r="D3989" i="5"/>
  <c r="G3989" i="5"/>
  <c r="D3990" i="5"/>
  <c r="G3990" i="5"/>
  <c r="D3991" i="5"/>
  <c r="G3991" i="5"/>
  <c r="D3992" i="5"/>
  <c r="G3992" i="5"/>
  <c r="D3993" i="5"/>
  <c r="G3993" i="5"/>
  <c r="D3994" i="5"/>
  <c r="G3994" i="5"/>
  <c r="D3995" i="5"/>
  <c r="G3995" i="5"/>
  <c r="D3996" i="5"/>
  <c r="G3996" i="5"/>
  <c r="D3997" i="5"/>
  <c r="G3997" i="5"/>
  <c r="D3998" i="5"/>
  <c r="G3998" i="5"/>
  <c r="D3999" i="5"/>
  <c r="G3999" i="5"/>
  <c r="D4000" i="5"/>
  <c r="G4000" i="5"/>
  <c r="D4001" i="5"/>
  <c r="G4001" i="5"/>
  <c r="D4002" i="5"/>
  <c r="G4002" i="5"/>
  <c r="D4003" i="5"/>
  <c r="G4003" i="5"/>
  <c r="AF505" i="1"/>
  <c r="D4004" i="5"/>
  <c r="G4004" i="5"/>
  <c r="D4005" i="5"/>
  <c r="G4005" i="5"/>
  <c r="D4006" i="5"/>
  <c r="G4006" i="5"/>
  <c r="D4007" i="5"/>
  <c r="G4007" i="5"/>
  <c r="D4008" i="5"/>
  <c r="G4008" i="5"/>
  <c r="D4009" i="5"/>
  <c r="G4009" i="5"/>
  <c r="D4010" i="5"/>
  <c r="G4010" i="5"/>
  <c r="D4011" i="5"/>
  <c r="G4011" i="5"/>
  <c r="D4012" i="5"/>
  <c r="G4012" i="5"/>
  <c r="D4013" i="5"/>
  <c r="G4013" i="5"/>
  <c r="D4014" i="5"/>
  <c r="G4014" i="5"/>
  <c r="D4015" i="5"/>
  <c r="G4015" i="5"/>
  <c r="D4016" i="5"/>
  <c r="G4016" i="5"/>
  <c r="D4017" i="5"/>
  <c r="G4017" i="5"/>
  <c r="D4018" i="5"/>
  <c r="G4018" i="5"/>
  <c r="D4019" i="5"/>
  <c r="G4019" i="5"/>
  <c r="D4020" i="5"/>
  <c r="G4020" i="5"/>
  <c r="D4021" i="5"/>
  <c r="G4021" i="5"/>
  <c r="D4022" i="5"/>
  <c r="G4022" i="5"/>
  <c r="D4023" i="5"/>
  <c r="G4023" i="5"/>
  <c r="D4024" i="5"/>
  <c r="G4024" i="5"/>
  <c r="D4025" i="5"/>
  <c r="G4025" i="5"/>
  <c r="D4026" i="5"/>
  <c r="G4026" i="5"/>
  <c r="D4027" i="5"/>
  <c r="G4027" i="5"/>
  <c r="D4028" i="5"/>
  <c r="G4028" i="5"/>
  <c r="D4029" i="5"/>
  <c r="G4029" i="5"/>
  <c r="D4030" i="5"/>
  <c r="G4030" i="5"/>
  <c r="D4031" i="5"/>
  <c r="G4031" i="5"/>
  <c r="AF207" i="1"/>
  <c r="D4032" i="5"/>
  <c r="G4032" i="5"/>
  <c r="D4033" i="5"/>
  <c r="G4033" i="5"/>
  <c r="D4034" i="5"/>
  <c r="G4034" i="5"/>
  <c r="D4035" i="5"/>
  <c r="G4035" i="5"/>
  <c r="D4036" i="5"/>
  <c r="G4036" i="5"/>
  <c r="D4037" i="5"/>
  <c r="G4037" i="5"/>
  <c r="D4038" i="5"/>
  <c r="G4038" i="5"/>
  <c r="D4039" i="5"/>
  <c r="G4039" i="5"/>
  <c r="D4040" i="5"/>
  <c r="G4040" i="5"/>
  <c r="D4041" i="5"/>
  <c r="G4041" i="5"/>
  <c r="D4042" i="5"/>
  <c r="G4042" i="5"/>
  <c r="AF423" i="1"/>
  <c r="D4043" i="5"/>
  <c r="G4043" i="5"/>
  <c r="D4044" i="5"/>
  <c r="G4044" i="5"/>
  <c r="D4045" i="5"/>
  <c r="G4045" i="5"/>
  <c r="D4046" i="5"/>
  <c r="G4046" i="5"/>
  <c r="D4047" i="5"/>
  <c r="G4047" i="5"/>
  <c r="D4048" i="5"/>
  <c r="G4048" i="5"/>
  <c r="D4049" i="5"/>
  <c r="G4049" i="5"/>
  <c r="D4050" i="5"/>
  <c r="G4050" i="5"/>
  <c r="D4051" i="5"/>
  <c r="G4051" i="5"/>
  <c r="D4052" i="5"/>
  <c r="G4052" i="5"/>
  <c r="D4053" i="5"/>
  <c r="G4053" i="5"/>
  <c r="D4054" i="5"/>
  <c r="G4054" i="5"/>
  <c r="D4055" i="5"/>
  <c r="G4055" i="5"/>
  <c r="D4056" i="5"/>
  <c r="G4056" i="5"/>
  <c r="D4057" i="5"/>
  <c r="G4057" i="5"/>
  <c r="D4058" i="5"/>
  <c r="G4058" i="5"/>
  <c r="D4059" i="5"/>
  <c r="G4059" i="5"/>
  <c r="AF156" i="1"/>
  <c r="D4060" i="5"/>
  <c r="G4060" i="5"/>
  <c r="D4061" i="5"/>
  <c r="G4061" i="5"/>
  <c r="D4062" i="5"/>
  <c r="G4062" i="5"/>
  <c r="D4063" i="5"/>
  <c r="G4063" i="5"/>
  <c r="D4064" i="5"/>
  <c r="G4064" i="5"/>
  <c r="D4065" i="5"/>
  <c r="G4065" i="5"/>
  <c r="D4066" i="5"/>
  <c r="G4066" i="5"/>
  <c r="D4067" i="5"/>
  <c r="G4067" i="5"/>
  <c r="D4068" i="5"/>
  <c r="G4068" i="5"/>
  <c r="D4069" i="5"/>
  <c r="G4069" i="5"/>
  <c r="D4070" i="5"/>
  <c r="G4070" i="5"/>
  <c r="D4071" i="5"/>
  <c r="G4071" i="5"/>
  <c r="D4072" i="5"/>
  <c r="G4072" i="5"/>
  <c r="D4073" i="5"/>
  <c r="G4073" i="5"/>
  <c r="D4074" i="5"/>
  <c r="G4074" i="5"/>
  <c r="D4075" i="5"/>
  <c r="G4075" i="5"/>
  <c r="D4076" i="5"/>
  <c r="G4076" i="5"/>
  <c r="D4077" i="5"/>
  <c r="G4077" i="5"/>
  <c r="D4078" i="5"/>
  <c r="G4078" i="5"/>
  <c r="D4079" i="5"/>
  <c r="G4079" i="5"/>
  <c r="D4080" i="5"/>
  <c r="G4080" i="5"/>
  <c r="D4081" i="5"/>
  <c r="G4081" i="5"/>
  <c r="D4082" i="5"/>
  <c r="G4082" i="5"/>
  <c r="D4083" i="5"/>
  <c r="G4083" i="5"/>
  <c r="D4084" i="5"/>
  <c r="G4084" i="5"/>
  <c r="D4085" i="5"/>
  <c r="G4085" i="5"/>
  <c r="D4086" i="5"/>
  <c r="G4086" i="5"/>
  <c r="D4087" i="5"/>
  <c r="G4087" i="5"/>
  <c r="D4088" i="5"/>
  <c r="G4088" i="5"/>
  <c r="D4089" i="5"/>
  <c r="G4089" i="5"/>
  <c r="D4090" i="5"/>
  <c r="G4090" i="5"/>
  <c r="D4091" i="5"/>
  <c r="G4091" i="5"/>
  <c r="D4092" i="5"/>
  <c r="G4092" i="5"/>
  <c r="D4093" i="5"/>
  <c r="G4093" i="5"/>
  <c r="D4094" i="5"/>
  <c r="G4094" i="5"/>
  <c r="D4095" i="5"/>
  <c r="G4095" i="5"/>
  <c r="D4096" i="5"/>
  <c r="G4096" i="5"/>
  <c r="D4097" i="5"/>
  <c r="G4097" i="5"/>
  <c r="D4098" i="5"/>
  <c r="G4098" i="5"/>
  <c r="D4099" i="5"/>
  <c r="G4099" i="5"/>
  <c r="D4100" i="5"/>
  <c r="G4100" i="5"/>
  <c r="D4101" i="5"/>
  <c r="G4101" i="5"/>
  <c r="D4102" i="5"/>
  <c r="G4102" i="5"/>
  <c r="D4103" i="5"/>
  <c r="G4103" i="5"/>
  <c r="D4104" i="5"/>
  <c r="G4104" i="5"/>
  <c r="D4105" i="5"/>
  <c r="G4105" i="5"/>
  <c r="D4106" i="5"/>
  <c r="G4106" i="5"/>
  <c r="D4107" i="5"/>
  <c r="G4107" i="5"/>
  <c r="D4108" i="5"/>
  <c r="G4108" i="5"/>
  <c r="D4109" i="5"/>
  <c r="G4109" i="5"/>
  <c r="D4110" i="5"/>
  <c r="G4110" i="5"/>
  <c r="D4111" i="5"/>
  <c r="G4111" i="5"/>
  <c r="D4112" i="5"/>
  <c r="G4112" i="5"/>
  <c r="D4113" i="5"/>
  <c r="G4113" i="5"/>
  <c r="D4114" i="5"/>
  <c r="G4114" i="5"/>
  <c r="D4115" i="5"/>
  <c r="G4115" i="5"/>
  <c r="D4116" i="5"/>
  <c r="G4116" i="5"/>
  <c r="D4117" i="5"/>
  <c r="G4117" i="5"/>
  <c r="D4118" i="5"/>
  <c r="G4118" i="5"/>
  <c r="D4119" i="5"/>
  <c r="G4119" i="5"/>
  <c r="D4120" i="5"/>
  <c r="G4120" i="5"/>
  <c r="D4121" i="5"/>
  <c r="G4121" i="5"/>
  <c r="D4122" i="5"/>
  <c r="G4122" i="5"/>
  <c r="D4123" i="5"/>
  <c r="G4123" i="5"/>
  <c r="D4124" i="5"/>
  <c r="G4124" i="5"/>
  <c r="D4125" i="5"/>
  <c r="G4125" i="5"/>
  <c r="D4126" i="5"/>
  <c r="G4126" i="5"/>
  <c r="D4127" i="5"/>
  <c r="G4127" i="5"/>
  <c r="D4128" i="5"/>
  <c r="G4128" i="5"/>
  <c r="D4129" i="5"/>
  <c r="G4129" i="5"/>
  <c r="D4130" i="5"/>
  <c r="G4130" i="5"/>
  <c r="D4131" i="5"/>
  <c r="G4131" i="5"/>
  <c r="D4132" i="5"/>
  <c r="G4132" i="5"/>
  <c r="D4133" i="5"/>
  <c r="G4133" i="5"/>
  <c r="D4134" i="5"/>
  <c r="G4134" i="5"/>
  <c r="D4135" i="5"/>
  <c r="G4135" i="5"/>
  <c r="D4136" i="5"/>
  <c r="G4136" i="5"/>
  <c r="D4137" i="5"/>
  <c r="G4137" i="5"/>
  <c r="D4138" i="5"/>
  <c r="G4138" i="5"/>
  <c r="D4139" i="5"/>
  <c r="G4139" i="5"/>
  <c r="D4140" i="5"/>
  <c r="G4140" i="5"/>
  <c r="D4141" i="5"/>
  <c r="G4141" i="5"/>
  <c r="D4142" i="5"/>
  <c r="G4142" i="5"/>
  <c r="D4143" i="5"/>
  <c r="G4143" i="5"/>
  <c r="D4144" i="5"/>
  <c r="G4144" i="5"/>
  <c r="D4145" i="5"/>
  <c r="G4145" i="5"/>
  <c r="D4146" i="5"/>
  <c r="G4146" i="5"/>
  <c r="D4147" i="5"/>
  <c r="G4147" i="5"/>
  <c r="D4148" i="5"/>
  <c r="G4148" i="5"/>
  <c r="D4149" i="5"/>
  <c r="G4149" i="5"/>
  <c r="D4150" i="5"/>
  <c r="G4150" i="5"/>
  <c r="D4151" i="5"/>
  <c r="G4151" i="5"/>
  <c r="D4152" i="5"/>
  <c r="G4152" i="5"/>
  <c r="D4153" i="5"/>
  <c r="G4153" i="5"/>
  <c r="D4154" i="5"/>
  <c r="G4154" i="5"/>
  <c r="D4155" i="5"/>
  <c r="G4155" i="5"/>
  <c r="AF664" i="1"/>
  <c r="D4156" i="5"/>
  <c r="G4156" i="5"/>
  <c r="D4157" i="5"/>
  <c r="G4157" i="5"/>
  <c r="D4158" i="5"/>
  <c r="G4158" i="5"/>
  <c r="D4159" i="5"/>
  <c r="G4159" i="5"/>
  <c r="D4160" i="5"/>
  <c r="G4160" i="5"/>
  <c r="D4161" i="5"/>
  <c r="G4161" i="5"/>
  <c r="D4162" i="5"/>
  <c r="G4162" i="5"/>
  <c r="D4163" i="5"/>
  <c r="G4163" i="5"/>
  <c r="D4164" i="5"/>
  <c r="G4164" i="5"/>
  <c r="D4165" i="5"/>
  <c r="G4165" i="5"/>
  <c r="D4166" i="5"/>
  <c r="G4166" i="5"/>
  <c r="D4167" i="5"/>
  <c r="G4167" i="5"/>
  <c r="AF81" i="1"/>
  <c r="D4168" i="5"/>
  <c r="G4168" i="5"/>
  <c r="D4169" i="5"/>
  <c r="G4169" i="5"/>
  <c r="D4170" i="5"/>
  <c r="G4170" i="5"/>
  <c r="AF29" i="1"/>
  <c r="D4171" i="5"/>
  <c r="G4171" i="5"/>
  <c r="D4172" i="5"/>
  <c r="G4172" i="5"/>
  <c r="D4173" i="5"/>
  <c r="G4173" i="5"/>
  <c r="D4174" i="5"/>
  <c r="G4174" i="5"/>
  <c r="D4175" i="5"/>
  <c r="G4175" i="5"/>
  <c r="D4176" i="5"/>
  <c r="G4176" i="5"/>
  <c r="D4177" i="5"/>
  <c r="G4177" i="5"/>
  <c r="D4178" i="5"/>
  <c r="G4178" i="5"/>
  <c r="D4179" i="5"/>
  <c r="G4179" i="5"/>
  <c r="D4180" i="5"/>
  <c r="G4180" i="5"/>
  <c r="D4181" i="5"/>
  <c r="G4181" i="5"/>
  <c r="D4182" i="5"/>
  <c r="G4182" i="5"/>
  <c r="AF576" i="1"/>
  <c r="D4183" i="5"/>
  <c r="G4183" i="5"/>
  <c r="D4184" i="5"/>
  <c r="G4184" i="5"/>
  <c r="D4185" i="5"/>
  <c r="G4185" i="5"/>
  <c r="D4186" i="5"/>
  <c r="G4186" i="5"/>
  <c r="D4187" i="5"/>
  <c r="G4187" i="5"/>
  <c r="D4188" i="5"/>
  <c r="G4188" i="5"/>
  <c r="D4189" i="5"/>
  <c r="G4189" i="5"/>
  <c r="D4190" i="5"/>
  <c r="G4190" i="5"/>
  <c r="D4191" i="5"/>
  <c r="G4191" i="5"/>
  <c r="D4192" i="5"/>
  <c r="G4192" i="5"/>
  <c r="AF563" i="1"/>
  <c r="D4193" i="5"/>
  <c r="G4193" i="5"/>
  <c r="D4194" i="5"/>
  <c r="G4194" i="5"/>
  <c r="D4195" i="5"/>
  <c r="G4195" i="5"/>
  <c r="D4196" i="5"/>
  <c r="G4196" i="5"/>
  <c r="D4197" i="5"/>
  <c r="G4197" i="5"/>
  <c r="D4198" i="5"/>
  <c r="G4198" i="5"/>
  <c r="D4199" i="5"/>
  <c r="G4199" i="5"/>
  <c r="D4200" i="5"/>
  <c r="G4200" i="5"/>
  <c r="D4201" i="5"/>
  <c r="G4201" i="5"/>
  <c r="D4202" i="5"/>
  <c r="G4202" i="5"/>
  <c r="D4203" i="5"/>
  <c r="G4203" i="5"/>
  <c r="D4204" i="5"/>
  <c r="G4204" i="5"/>
  <c r="D4205" i="5"/>
  <c r="G4205" i="5"/>
  <c r="D4206" i="5"/>
  <c r="G4206" i="5"/>
  <c r="D4207" i="5"/>
  <c r="G4207" i="5"/>
  <c r="D4208" i="5"/>
  <c r="G4208" i="5"/>
  <c r="D4209" i="5"/>
  <c r="G4209" i="5"/>
  <c r="D4210" i="5"/>
  <c r="G4210" i="5"/>
  <c r="D4211" i="5"/>
  <c r="G4211" i="5"/>
  <c r="D4212" i="5"/>
  <c r="G4212" i="5"/>
  <c r="D4213" i="5"/>
  <c r="G4213" i="5"/>
  <c r="D4214" i="5"/>
  <c r="G4214" i="5"/>
  <c r="D4215" i="5"/>
  <c r="G4215" i="5"/>
  <c r="D4216" i="5"/>
  <c r="G4216" i="5"/>
  <c r="D4217" i="5"/>
  <c r="G4217" i="5"/>
  <c r="D4218" i="5"/>
  <c r="G4218" i="5"/>
  <c r="D4219" i="5"/>
  <c r="G4219" i="5"/>
  <c r="D4220" i="5"/>
  <c r="G4220" i="5"/>
  <c r="D4221" i="5"/>
  <c r="G4221" i="5"/>
  <c r="AF223" i="1"/>
  <c r="D4222" i="5"/>
  <c r="G4222" i="5"/>
  <c r="D4223" i="5"/>
  <c r="G4223" i="5"/>
  <c r="D4224" i="5"/>
  <c r="G4224" i="5"/>
  <c r="D4225" i="5"/>
  <c r="G4225" i="5"/>
  <c r="D4226" i="5"/>
  <c r="G4226" i="5"/>
  <c r="D4227" i="5"/>
  <c r="G4227" i="5"/>
  <c r="D4228" i="5"/>
  <c r="G4228" i="5"/>
  <c r="D4229" i="5"/>
  <c r="G4229" i="5"/>
  <c r="D4230" i="5"/>
  <c r="G4230" i="5"/>
  <c r="D4231" i="5"/>
  <c r="G4231" i="5"/>
  <c r="D4232" i="5"/>
  <c r="G4232" i="5"/>
  <c r="D4233" i="5"/>
  <c r="G4233" i="5"/>
  <c r="D4234" i="5"/>
  <c r="G4234" i="5"/>
  <c r="D4235" i="5"/>
  <c r="G4235" i="5"/>
  <c r="D4236" i="5"/>
  <c r="G4236" i="5"/>
  <c r="D4237" i="5"/>
  <c r="G4237" i="5"/>
  <c r="D4238" i="5"/>
  <c r="G4238" i="5"/>
  <c r="D4239" i="5"/>
  <c r="G4239" i="5"/>
  <c r="D4240" i="5"/>
  <c r="G4240" i="5"/>
  <c r="D4241" i="5"/>
  <c r="G4241" i="5"/>
  <c r="D4242" i="5"/>
  <c r="G4242" i="5"/>
  <c r="D4243" i="5"/>
  <c r="G4243" i="5"/>
  <c r="D4244" i="5"/>
  <c r="G4244" i="5"/>
  <c r="D4245" i="5"/>
  <c r="G4245" i="5"/>
  <c r="D4246" i="5"/>
  <c r="G4246" i="5"/>
  <c r="D4247" i="5"/>
  <c r="G4247" i="5"/>
  <c r="D4248" i="5"/>
  <c r="G4248" i="5"/>
  <c r="D4249" i="5"/>
  <c r="G4249" i="5"/>
  <c r="D4250" i="5"/>
  <c r="G4250" i="5"/>
  <c r="D4251" i="5"/>
  <c r="G4251" i="5"/>
  <c r="D4252" i="5"/>
  <c r="G4252" i="5"/>
  <c r="D4253" i="5"/>
  <c r="G4253" i="5"/>
  <c r="D4254" i="5"/>
  <c r="G4254" i="5"/>
  <c r="D4255" i="5"/>
  <c r="G4255" i="5"/>
  <c r="D4256" i="5"/>
  <c r="G4256" i="5"/>
  <c r="D4257" i="5"/>
  <c r="G4257" i="5"/>
  <c r="D4258" i="5"/>
  <c r="G4258" i="5"/>
  <c r="D4259" i="5"/>
  <c r="G4259" i="5"/>
  <c r="D4260" i="5"/>
  <c r="G4260" i="5"/>
  <c r="D4261" i="5"/>
  <c r="G4261" i="5"/>
  <c r="D4262" i="5"/>
  <c r="G4262" i="5"/>
  <c r="D4263" i="5"/>
  <c r="G4263" i="5"/>
  <c r="D4264" i="5"/>
  <c r="G4264" i="5"/>
  <c r="D4265" i="5"/>
  <c r="G4265" i="5"/>
  <c r="D4266" i="5"/>
  <c r="G4266" i="5"/>
  <c r="D4267" i="5"/>
  <c r="G4267" i="5"/>
  <c r="D4268" i="5"/>
  <c r="G4268" i="5"/>
  <c r="D4269" i="5"/>
  <c r="G4269" i="5"/>
  <c r="D4270" i="5"/>
  <c r="G4270" i="5"/>
  <c r="D4271" i="5"/>
  <c r="G4271" i="5"/>
  <c r="D4272" i="5"/>
  <c r="G4272" i="5"/>
  <c r="D4273" i="5"/>
  <c r="G4273" i="5"/>
  <c r="D4274" i="5"/>
  <c r="G4274" i="5"/>
  <c r="AF17" i="1"/>
  <c r="D4275" i="5"/>
  <c r="G4275" i="5"/>
  <c r="D4276" i="5"/>
  <c r="G4276" i="5"/>
  <c r="D4277" i="5"/>
  <c r="G4277" i="5"/>
  <c r="D4278" i="5"/>
  <c r="G4278" i="5"/>
  <c r="D4279" i="5"/>
  <c r="G4279" i="5"/>
  <c r="D4280" i="5"/>
  <c r="G4280" i="5"/>
  <c r="D4281" i="5"/>
  <c r="G4281" i="5"/>
  <c r="D4282" i="5"/>
  <c r="G4282" i="5"/>
  <c r="D4283" i="5"/>
  <c r="G4283" i="5"/>
  <c r="D4284" i="5"/>
  <c r="G4284" i="5"/>
  <c r="D4285" i="5"/>
  <c r="G4285" i="5"/>
  <c r="D4286" i="5"/>
  <c r="G4286" i="5"/>
  <c r="AF687" i="1"/>
  <c r="D4287" i="5"/>
  <c r="G4287" i="5"/>
  <c r="D4288" i="5"/>
  <c r="G4288" i="5"/>
  <c r="D4289" i="5"/>
  <c r="G4289" i="5"/>
  <c r="D4290" i="5"/>
  <c r="G4290" i="5"/>
  <c r="D4291" i="5"/>
  <c r="G4291" i="5"/>
  <c r="D4292" i="5"/>
  <c r="G4292" i="5"/>
  <c r="D4293" i="5"/>
  <c r="G4293" i="5"/>
  <c r="D4294" i="5"/>
  <c r="G4294" i="5"/>
  <c r="AF533" i="1"/>
  <c r="D4295" i="5"/>
  <c r="G4295" i="5"/>
  <c r="D4296" i="5"/>
  <c r="G4296" i="5"/>
  <c r="D4297" i="5"/>
  <c r="G4297" i="5"/>
  <c r="D4298" i="5"/>
  <c r="G4298" i="5"/>
  <c r="AF646" i="1"/>
  <c r="D4299" i="5"/>
  <c r="G4299" i="5"/>
  <c r="D4300" i="5"/>
  <c r="G4300" i="5"/>
  <c r="D4301" i="5"/>
  <c r="G4301" i="5"/>
  <c r="D4302" i="5"/>
  <c r="G4302" i="5"/>
  <c r="D4303" i="5"/>
  <c r="G4303" i="5"/>
  <c r="D4304" i="5"/>
  <c r="G4304" i="5"/>
  <c r="D4305" i="5"/>
  <c r="G4305" i="5"/>
  <c r="D4306" i="5"/>
  <c r="G4306" i="5"/>
  <c r="D4307" i="5"/>
  <c r="G4307" i="5"/>
  <c r="D4308" i="5"/>
  <c r="G4308" i="5"/>
  <c r="D4309" i="5"/>
  <c r="G4309" i="5"/>
  <c r="D4310" i="5"/>
  <c r="G4310" i="5"/>
  <c r="D4311" i="5"/>
  <c r="G4311" i="5"/>
  <c r="D4312" i="5"/>
  <c r="G4312" i="5"/>
  <c r="D4313" i="5"/>
  <c r="G4313" i="5"/>
  <c r="D4314" i="5"/>
  <c r="G4314" i="5"/>
  <c r="D4315" i="5"/>
  <c r="G4315" i="5"/>
  <c r="D4316" i="5"/>
  <c r="G4316" i="5"/>
  <c r="D4317" i="5"/>
  <c r="G4317" i="5"/>
  <c r="D4318" i="5"/>
  <c r="G4318" i="5"/>
  <c r="D4319" i="5"/>
  <c r="G4319" i="5"/>
  <c r="D4320" i="5"/>
  <c r="G4320" i="5"/>
  <c r="D4321" i="5"/>
  <c r="G4321" i="5"/>
  <c r="D4322" i="5"/>
  <c r="G4322" i="5"/>
  <c r="D4323" i="5"/>
  <c r="G4323" i="5"/>
  <c r="D4324" i="5"/>
  <c r="G4324" i="5"/>
  <c r="D4325" i="5"/>
  <c r="G4325" i="5"/>
  <c r="D4326" i="5"/>
  <c r="G4326" i="5"/>
  <c r="D4327" i="5"/>
  <c r="G4327" i="5"/>
  <c r="D4328" i="5"/>
  <c r="G4328" i="5"/>
  <c r="D4329" i="5"/>
  <c r="G4329" i="5"/>
  <c r="D4330" i="5"/>
  <c r="G4330" i="5"/>
  <c r="D4331" i="5"/>
  <c r="G4331" i="5"/>
  <c r="D4332" i="5"/>
  <c r="G4332" i="5"/>
  <c r="D4333" i="5"/>
  <c r="G4333" i="5"/>
  <c r="D4334" i="5"/>
  <c r="G4334" i="5"/>
  <c r="D4335" i="5"/>
  <c r="G4335" i="5"/>
  <c r="D4336" i="5"/>
  <c r="G4336" i="5"/>
  <c r="D4337" i="5"/>
  <c r="G4337" i="5"/>
  <c r="D4338" i="5"/>
  <c r="G4338" i="5"/>
  <c r="D4339" i="5"/>
  <c r="G4339" i="5"/>
  <c r="D4340" i="5"/>
  <c r="G4340" i="5"/>
  <c r="D4341" i="5"/>
  <c r="G4341" i="5"/>
  <c r="D4342" i="5"/>
  <c r="G4342" i="5"/>
  <c r="D4343" i="5"/>
  <c r="G4343" i="5"/>
  <c r="D4344" i="5"/>
  <c r="G4344" i="5"/>
  <c r="D4345" i="5"/>
  <c r="G4345" i="5"/>
  <c r="D4346" i="5"/>
  <c r="G4346" i="5"/>
  <c r="D4347" i="5"/>
  <c r="G4347" i="5"/>
  <c r="D4348" i="5"/>
  <c r="G4348" i="5"/>
  <c r="D4349" i="5"/>
  <c r="G4349" i="5"/>
  <c r="D4350" i="5"/>
  <c r="G4350" i="5"/>
  <c r="D4351" i="5"/>
  <c r="G4351" i="5"/>
  <c r="AF741" i="1"/>
  <c r="D4352" i="5"/>
  <c r="G4352" i="5"/>
  <c r="D4353" i="5"/>
  <c r="G4353" i="5"/>
  <c r="D4354" i="5"/>
  <c r="G4354" i="5"/>
  <c r="D4355" i="5"/>
  <c r="G4355" i="5"/>
  <c r="D4356" i="5"/>
  <c r="G4356" i="5"/>
  <c r="D4357" i="5"/>
  <c r="G4357" i="5"/>
  <c r="D4358" i="5"/>
  <c r="G4358" i="5"/>
  <c r="D4359" i="5"/>
  <c r="G4359" i="5"/>
  <c r="D4360" i="5"/>
  <c r="G4360" i="5"/>
  <c r="D4361" i="5"/>
  <c r="G4361" i="5"/>
  <c r="D4362" i="5"/>
  <c r="G4362" i="5"/>
  <c r="D4363" i="5"/>
  <c r="G4363" i="5"/>
  <c r="D4364" i="5"/>
  <c r="G4364" i="5"/>
  <c r="AF617" i="1"/>
  <c r="D4365" i="5"/>
  <c r="G4365" i="5"/>
  <c r="D4366" i="5"/>
  <c r="G4366" i="5"/>
  <c r="D4367" i="5"/>
  <c r="G4367" i="5"/>
  <c r="D4368" i="5"/>
  <c r="G4368" i="5"/>
  <c r="D4369" i="5"/>
  <c r="G4369" i="5"/>
  <c r="AF773" i="1"/>
  <c r="D4370" i="5"/>
  <c r="G4370" i="5"/>
  <c r="D4371" i="5"/>
  <c r="G4371" i="5"/>
  <c r="D4372" i="5"/>
  <c r="G4372" i="5"/>
  <c r="D4373" i="5"/>
  <c r="G4373" i="5"/>
  <c r="D4374" i="5"/>
  <c r="G4374" i="5"/>
  <c r="D4375" i="5"/>
  <c r="G4375" i="5"/>
  <c r="D4376" i="5"/>
  <c r="G4376" i="5"/>
  <c r="D4377" i="5"/>
  <c r="G4377" i="5"/>
  <c r="D4378" i="5"/>
  <c r="G4378" i="5"/>
  <c r="D4379" i="5"/>
  <c r="G4379" i="5"/>
  <c r="D4380" i="5"/>
  <c r="G4380" i="5"/>
  <c r="D4381" i="5"/>
  <c r="G4381" i="5"/>
  <c r="D4382" i="5"/>
  <c r="G4382" i="5"/>
  <c r="D4383" i="5"/>
  <c r="G4383" i="5"/>
  <c r="D4384" i="5"/>
  <c r="G4384" i="5"/>
  <c r="D4385" i="5"/>
  <c r="G4385" i="5"/>
  <c r="D4386" i="5"/>
  <c r="G4386" i="5"/>
  <c r="D4387" i="5"/>
  <c r="G4387" i="5"/>
  <c r="D4388" i="5"/>
  <c r="G4388" i="5"/>
  <c r="D4389" i="5"/>
  <c r="G4389" i="5"/>
  <c r="D4390" i="5"/>
  <c r="G4390" i="5"/>
  <c r="D4391" i="5"/>
  <c r="G4391" i="5"/>
  <c r="AF504" i="1"/>
  <c r="D4392" i="5"/>
  <c r="G4392" i="5"/>
  <c r="D4393" i="5"/>
  <c r="G4393" i="5"/>
  <c r="D4394" i="5"/>
  <c r="G4394" i="5"/>
  <c r="D4395" i="5"/>
  <c r="G4395" i="5"/>
  <c r="D4396" i="5"/>
  <c r="G4396" i="5"/>
  <c r="D4397" i="5"/>
  <c r="G4397" i="5"/>
  <c r="D4398" i="5"/>
  <c r="G4398" i="5"/>
  <c r="D4399" i="5"/>
  <c r="G4399" i="5"/>
  <c r="D4400" i="5"/>
  <c r="G4400" i="5"/>
  <c r="D4401" i="5"/>
  <c r="G4401" i="5"/>
  <c r="D4402" i="5"/>
  <c r="G4402" i="5"/>
  <c r="D4403" i="5"/>
  <c r="G4403" i="5"/>
  <c r="D4404" i="5"/>
  <c r="G4404" i="5"/>
  <c r="D4405" i="5"/>
  <c r="G4405" i="5"/>
  <c r="D4406" i="5"/>
  <c r="G4406" i="5"/>
  <c r="D4407" i="5"/>
  <c r="G4407" i="5"/>
  <c r="D4408" i="5"/>
  <c r="G4408" i="5"/>
  <c r="D4409" i="5"/>
  <c r="G4409" i="5"/>
  <c r="D4410" i="5"/>
  <c r="G4410" i="5"/>
  <c r="D4411" i="5"/>
  <c r="G4411" i="5"/>
  <c r="D4412" i="5"/>
  <c r="G4412" i="5"/>
  <c r="D4413" i="5"/>
  <c r="G4413" i="5"/>
  <c r="D4414" i="5"/>
  <c r="G4414" i="5"/>
  <c r="D4415" i="5"/>
  <c r="G4415" i="5"/>
  <c r="D4416" i="5"/>
  <c r="G4416" i="5"/>
  <c r="D4417" i="5"/>
  <c r="G4417" i="5"/>
  <c r="D4418" i="5"/>
  <c r="G4418" i="5"/>
  <c r="D4419" i="5"/>
  <c r="G4419" i="5"/>
  <c r="D4420" i="5"/>
  <c r="G4420" i="5"/>
  <c r="D4421" i="5"/>
  <c r="G4421" i="5"/>
  <c r="D4422" i="5"/>
  <c r="G4422" i="5"/>
  <c r="D4423" i="5"/>
  <c r="G4423" i="5"/>
  <c r="D4424" i="5"/>
  <c r="G4424" i="5"/>
  <c r="D4425" i="5"/>
  <c r="G4425" i="5"/>
  <c r="D4426" i="5"/>
  <c r="G4426" i="5"/>
  <c r="D4427" i="5"/>
  <c r="G4427" i="5"/>
  <c r="D4428" i="5"/>
  <c r="G4428" i="5"/>
  <c r="D4429" i="5"/>
  <c r="G4429" i="5"/>
  <c r="D4430" i="5"/>
  <c r="G4430" i="5"/>
  <c r="D4431" i="5"/>
  <c r="G4431" i="5"/>
  <c r="D4432" i="5"/>
  <c r="G4432" i="5"/>
  <c r="AF446" i="1"/>
  <c r="D4433" i="5"/>
  <c r="G4433" i="5"/>
  <c r="D4434" i="5"/>
  <c r="G4434" i="5"/>
  <c r="D4435" i="5"/>
  <c r="G4435" i="5"/>
  <c r="D4436" i="5"/>
  <c r="G4436" i="5"/>
  <c r="D4437" i="5"/>
  <c r="G4437" i="5"/>
  <c r="D4438" i="5"/>
  <c r="G4438" i="5"/>
  <c r="D4439" i="5"/>
  <c r="G4439" i="5"/>
  <c r="D4440" i="5"/>
  <c r="G4440" i="5"/>
  <c r="D4441" i="5"/>
  <c r="G4441" i="5"/>
  <c r="D4442" i="5"/>
  <c r="G4442" i="5"/>
  <c r="D4443" i="5"/>
  <c r="G4443" i="5"/>
  <c r="D4444" i="5"/>
  <c r="G4444" i="5"/>
  <c r="D4445" i="5"/>
  <c r="G4445" i="5"/>
  <c r="D4446" i="5"/>
  <c r="G4446" i="5"/>
  <c r="D4447" i="5"/>
  <c r="G4447" i="5"/>
  <c r="D4448" i="5"/>
  <c r="G4448" i="5"/>
  <c r="D4449" i="5"/>
  <c r="G4449" i="5"/>
  <c r="D4450" i="5"/>
  <c r="G4450" i="5"/>
  <c r="D4451" i="5"/>
  <c r="G4451" i="5"/>
  <c r="D4452" i="5"/>
  <c r="G4452" i="5"/>
  <c r="D4453" i="5"/>
  <c r="G4453" i="5"/>
  <c r="D4454" i="5"/>
  <c r="G4454" i="5"/>
  <c r="D4455" i="5"/>
  <c r="G4455" i="5"/>
  <c r="D4456" i="5"/>
  <c r="G4456" i="5"/>
  <c r="D4457" i="5"/>
  <c r="G4457" i="5"/>
  <c r="D4458" i="5"/>
  <c r="G4458" i="5"/>
  <c r="D4459" i="5"/>
  <c r="G4459" i="5"/>
  <c r="D4460" i="5"/>
  <c r="G4460" i="5"/>
  <c r="D4461" i="5"/>
  <c r="G4461" i="5"/>
  <c r="D4462" i="5"/>
  <c r="G4462" i="5"/>
  <c r="D4463" i="5"/>
  <c r="G4463" i="5"/>
  <c r="D4464" i="5"/>
  <c r="G4464" i="5"/>
  <c r="D4465" i="5"/>
  <c r="G4465" i="5"/>
  <c r="D4466" i="5"/>
  <c r="G4466" i="5"/>
  <c r="D4467" i="5"/>
  <c r="G4467" i="5"/>
  <c r="D4468" i="5"/>
  <c r="G4468" i="5"/>
  <c r="D4469" i="5"/>
  <c r="G4469" i="5"/>
  <c r="D4470" i="5"/>
  <c r="G4470" i="5"/>
  <c r="D4471" i="5"/>
  <c r="G4471" i="5"/>
  <c r="D4472" i="5"/>
  <c r="G4472" i="5"/>
  <c r="D4473" i="5"/>
  <c r="G4473" i="5"/>
  <c r="D4474" i="5"/>
  <c r="G4474" i="5"/>
  <c r="D4475" i="5"/>
  <c r="G4475" i="5"/>
  <c r="D4476" i="5"/>
  <c r="G4476" i="5"/>
  <c r="D4477" i="5"/>
  <c r="G4477" i="5"/>
  <c r="D4482" i="5"/>
  <c r="G4482" i="5"/>
  <c r="D4483" i="5"/>
  <c r="G4483" i="5"/>
  <c r="D4484" i="5"/>
  <c r="G4484" i="5"/>
  <c r="AF12" i="1"/>
  <c r="D4485" i="5"/>
  <c r="G4485" i="5"/>
  <c r="D4486" i="5"/>
  <c r="G4486" i="5"/>
  <c r="D4487" i="5"/>
  <c r="G4487" i="5"/>
  <c r="D4488" i="5"/>
  <c r="G4488" i="5"/>
  <c r="D4489" i="5"/>
  <c r="G4489" i="5"/>
  <c r="D4490" i="5"/>
  <c r="G4490" i="5"/>
  <c r="D4491" i="5"/>
  <c r="G4491" i="5"/>
  <c r="D4492" i="5"/>
  <c r="G4492" i="5"/>
  <c r="D4493" i="5"/>
  <c r="G4493" i="5"/>
  <c r="D4494" i="5"/>
  <c r="G4494" i="5"/>
  <c r="D4495" i="5"/>
  <c r="G4495" i="5"/>
  <c r="D4496" i="5"/>
  <c r="G4496" i="5"/>
  <c r="D4497" i="5"/>
  <c r="G4497" i="5"/>
  <c r="D4498" i="5"/>
  <c r="G4498" i="5"/>
  <c r="D4499" i="5"/>
  <c r="G4499" i="5"/>
  <c r="D4500" i="5"/>
  <c r="G4500" i="5"/>
  <c r="D4501" i="5"/>
  <c r="G4501" i="5"/>
  <c r="D4502" i="5"/>
  <c r="G4502" i="5"/>
  <c r="D4503" i="5"/>
  <c r="G4503" i="5"/>
  <c r="AF536" i="1"/>
  <c r="D4504" i="5"/>
  <c r="G4504" i="5"/>
  <c r="D4505" i="5"/>
  <c r="G4505" i="5"/>
  <c r="D4506" i="5"/>
  <c r="G4506" i="5"/>
  <c r="D4507" i="5"/>
  <c r="G4507" i="5"/>
  <c r="D4508" i="5"/>
  <c r="G4508" i="5"/>
  <c r="D4509" i="5"/>
  <c r="G4509" i="5"/>
  <c r="D4510" i="5"/>
  <c r="G4510" i="5"/>
  <c r="D4511" i="5"/>
  <c r="G4511" i="5"/>
  <c r="D4512" i="5"/>
  <c r="G4512" i="5"/>
  <c r="D4513" i="5"/>
  <c r="G4513" i="5"/>
  <c r="D4514" i="5"/>
  <c r="G4514" i="5"/>
  <c r="D4515" i="5"/>
  <c r="G4515" i="5"/>
  <c r="D4516" i="5"/>
  <c r="G4516" i="5"/>
  <c r="D4517" i="5"/>
  <c r="G4517" i="5"/>
  <c r="D4518" i="5"/>
  <c r="G4518" i="5"/>
  <c r="D4519" i="5"/>
  <c r="G4519" i="5"/>
  <c r="D4520" i="5"/>
  <c r="G4520" i="5"/>
  <c r="D4521" i="5"/>
  <c r="G4521" i="5"/>
  <c r="D4522" i="5"/>
  <c r="G4522" i="5"/>
  <c r="D4523" i="5"/>
  <c r="G4523" i="5"/>
  <c r="D4524" i="5"/>
  <c r="G4524" i="5"/>
  <c r="D4525" i="5"/>
  <c r="G4525" i="5"/>
  <c r="D4526" i="5"/>
  <c r="G4526" i="5"/>
  <c r="D4527" i="5"/>
  <c r="G4527" i="5"/>
  <c r="D4528" i="5"/>
  <c r="G4528" i="5"/>
  <c r="D4529" i="5"/>
  <c r="G4529" i="5"/>
  <c r="D4530" i="5"/>
  <c r="G4530" i="5"/>
  <c r="D4531" i="5"/>
  <c r="G4531" i="5"/>
  <c r="D4532" i="5"/>
  <c r="G4532" i="5"/>
  <c r="D4533" i="5"/>
  <c r="G4533" i="5"/>
  <c r="D4534" i="5"/>
  <c r="G4534" i="5"/>
  <c r="D4535" i="5"/>
  <c r="G4535" i="5"/>
  <c r="D4536" i="5"/>
  <c r="G4536" i="5"/>
  <c r="D4537" i="5"/>
  <c r="G4537" i="5"/>
  <c r="D4538" i="5"/>
  <c r="G4538" i="5"/>
  <c r="D4539" i="5"/>
  <c r="G4539" i="5"/>
  <c r="D4540" i="5"/>
  <c r="G4540" i="5"/>
  <c r="D4541" i="5"/>
  <c r="G4541" i="5"/>
  <c r="D4542" i="5"/>
  <c r="G4542" i="5"/>
  <c r="D4543" i="5"/>
  <c r="G4543" i="5"/>
  <c r="D4544" i="5"/>
  <c r="G4544" i="5"/>
  <c r="D4545" i="5"/>
  <c r="G4545" i="5"/>
  <c r="D4546" i="5"/>
  <c r="G4546" i="5"/>
  <c r="D4547" i="5"/>
  <c r="G4547" i="5"/>
  <c r="AF127" i="1"/>
  <c r="D4548" i="5"/>
  <c r="G4548" i="5"/>
  <c r="D4549" i="5"/>
  <c r="G4549" i="5"/>
  <c r="D4550" i="5"/>
  <c r="G4550" i="5"/>
  <c r="D4551" i="5"/>
  <c r="G4551" i="5"/>
  <c r="D4552" i="5"/>
  <c r="G4552" i="5"/>
  <c r="D4553" i="5"/>
  <c r="G4553" i="5"/>
  <c r="D4554" i="5"/>
  <c r="G4554" i="5"/>
  <c r="D4555" i="5"/>
  <c r="G4555" i="5"/>
  <c r="AF97" i="1"/>
  <c r="D4556" i="5"/>
  <c r="G4556" i="5"/>
  <c r="D4557" i="5"/>
  <c r="G4557" i="5"/>
  <c r="D4558" i="5"/>
  <c r="G4558" i="5"/>
  <c r="D4559" i="5"/>
  <c r="G4559" i="5"/>
  <c r="D4560" i="5"/>
  <c r="G4560" i="5"/>
  <c r="D4561" i="5"/>
  <c r="G4561" i="5"/>
  <c r="D4562" i="5"/>
  <c r="G4562" i="5"/>
  <c r="D4563" i="5"/>
  <c r="G4563" i="5"/>
  <c r="D4564" i="5"/>
  <c r="G4564" i="5"/>
  <c r="D4565" i="5"/>
  <c r="G4565" i="5"/>
  <c r="D4566" i="5"/>
  <c r="G4566" i="5"/>
  <c r="D4567" i="5"/>
  <c r="G4567" i="5"/>
  <c r="AF84" i="1"/>
  <c r="D4568" i="5"/>
  <c r="G4568" i="5"/>
  <c r="D4569" i="5"/>
  <c r="G4569" i="5"/>
  <c r="D4570" i="5"/>
  <c r="G4570" i="5"/>
  <c r="AF521" i="1"/>
  <c r="D4571" i="5"/>
  <c r="G4571" i="5"/>
  <c r="D4572" i="5"/>
  <c r="G4572" i="5"/>
  <c r="D4573" i="5"/>
  <c r="G4573" i="5"/>
  <c r="D4574" i="5"/>
  <c r="G4574" i="5"/>
  <c r="D4575" i="5"/>
  <c r="G4575" i="5"/>
  <c r="D4576" i="5"/>
  <c r="G4576" i="5"/>
  <c r="D4577" i="5"/>
  <c r="G4577" i="5"/>
  <c r="D4578" i="5"/>
  <c r="G4578" i="5"/>
  <c r="D4579" i="5"/>
  <c r="G4579" i="5"/>
  <c r="D4580" i="5"/>
  <c r="G4580" i="5"/>
  <c r="D4581" i="5"/>
  <c r="G4581" i="5"/>
  <c r="D4582" i="5"/>
  <c r="G4582" i="5"/>
  <c r="D4583" i="5"/>
  <c r="G4583" i="5"/>
  <c r="D4584" i="5"/>
  <c r="G4584" i="5"/>
  <c r="D4585" i="5"/>
  <c r="G4585" i="5"/>
  <c r="D4586" i="5"/>
  <c r="G4586" i="5"/>
  <c r="D4587" i="5"/>
  <c r="G4587" i="5"/>
  <c r="D4588" i="5"/>
  <c r="G4588" i="5"/>
  <c r="D4589" i="5"/>
  <c r="G4589" i="5"/>
  <c r="AF220" i="1"/>
  <c r="D4590" i="5"/>
  <c r="G4590" i="5"/>
  <c r="D4591" i="5"/>
  <c r="G4591" i="5"/>
  <c r="D4592" i="5"/>
  <c r="G4592" i="5"/>
  <c r="D4593" i="5"/>
  <c r="G4593" i="5"/>
  <c r="D4594" i="5"/>
  <c r="G4594" i="5"/>
  <c r="D4595" i="5"/>
  <c r="G4595" i="5"/>
  <c r="D4596" i="5"/>
  <c r="G4596" i="5"/>
  <c r="D4597" i="5"/>
  <c r="G4597" i="5"/>
  <c r="D4598" i="5"/>
  <c r="G4598" i="5"/>
  <c r="D4599" i="5"/>
  <c r="G4599" i="5"/>
  <c r="AF100" i="1"/>
  <c r="D4600" i="5"/>
  <c r="G4600" i="5"/>
  <c r="D4601" i="5"/>
  <c r="G4601" i="5"/>
  <c r="D4602" i="5"/>
  <c r="G4602" i="5"/>
  <c r="D4603" i="5"/>
  <c r="G4603" i="5"/>
  <c r="D4604" i="5"/>
  <c r="G4604" i="5"/>
  <c r="D4605" i="5"/>
  <c r="G4605" i="5"/>
  <c r="D4606" i="5"/>
  <c r="G4606" i="5"/>
  <c r="D4607" i="5"/>
  <c r="G4607" i="5"/>
  <c r="D4608" i="5"/>
  <c r="G4608" i="5"/>
  <c r="D4609" i="5"/>
  <c r="G4609" i="5"/>
  <c r="D4610" i="5"/>
  <c r="G4610" i="5"/>
  <c r="D4611" i="5"/>
  <c r="G4611" i="5"/>
  <c r="D4612" i="5"/>
  <c r="G4612" i="5"/>
  <c r="D4613" i="5"/>
  <c r="G4613" i="5"/>
  <c r="D4614" i="5"/>
  <c r="G4614" i="5"/>
  <c r="AF209" i="1"/>
  <c r="D4615" i="5"/>
  <c r="G4615" i="5"/>
  <c r="D4616" i="5"/>
  <c r="G4616" i="5"/>
  <c r="D4617" i="5"/>
  <c r="G4617" i="5"/>
  <c r="D4618" i="5"/>
  <c r="G4618" i="5"/>
  <c r="D4619" i="5"/>
  <c r="G4619" i="5"/>
  <c r="D4620" i="5"/>
  <c r="G4620" i="5"/>
  <c r="D4621" i="5"/>
  <c r="G4621" i="5"/>
  <c r="D4622" i="5"/>
  <c r="G4622" i="5"/>
  <c r="D4623" i="5"/>
  <c r="G4623" i="5"/>
  <c r="D4624" i="5"/>
  <c r="G4624" i="5"/>
  <c r="D4625" i="5"/>
  <c r="G4625" i="5"/>
  <c r="D4626" i="5"/>
  <c r="G4626" i="5"/>
  <c r="D4627" i="5"/>
  <c r="G4627" i="5"/>
  <c r="D4628" i="5"/>
  <c r="G4628" i="5"/>
  <c r="D4629" i="5"/>
  <c r="G4629" i="5"/>
  <c r="D4630" i="5"/>
  <c r="G4630" i="5"/>
  <c r="D4631" i="5"/>
  <c r="G4631" i="5"/>
  <c r="D4632" i="5"/>
  <c r="G4632" i="5"/>
  <c r="D4633" i="5"/>
  <c r="G4633" i="5"/>
  <c r="D4634" i="5"/>
  <c r="G4634" i="5"/>
  <c r="D4635" i="5"/>
  <c r="G4635" i="5"/>
  <c r="D4636" i="5"/>
  <c r="G4636" i="5"/>
  <c r="AF672" i="1"/>
  <c r="D4637" i="5"/>
  <c r="G4637" i="5"/>
  <c r="D4638" i="5"/>
  <c r="G4638" i="5"/>
  <c r="D4639" i="5"/>
  <c r="G4639" i="5"/>
  <c r="D4640" i="5"/>
  <c r="G4640" i="5"/>
  <c r="D4641" i="5"/>
  <c r="G4641" i="5"/>
  <c r="D4642" i="5"/>
  <c r="G4642" i="5"/>
  <c r="D4643" i="5"/>
  <c r="G4643" i="5"/>
  <c r="D4644" i="5"/>
  <c r="G4644" i="5"/>
  <c r="AF688" i="1"/>
  <c r="D4645" i="5"/>
  <c r="G4645" i="5"/>
  <c r="D4646" i="5"/>
  <c r="G4646" i="5"/>
  <c r="D4647" i="5"/>
  <c r="G4647" i="5"/>
  <c r="D4648" i="5"/>
  <c r="G4648" i="5"/>
  <c r="D4649" i="5"/>
  <c r="G4649" i="5"/>
  <c r="D4650" i="5"/>
  <c r="G4650" i="5"/>
  <c r="D4651" i="5"/>
  <c r="G4651" i="5"/>
  <c r="D4652" i="5"/>
  <c r="G4652" i="5"/>
  <c r="D4653" i="5"/>
  <c r="G4653" i="5"/>
  <c r="D4654" i="5"/>
  <c r="G4654" i="5"/>
  <c r="D4655" i="5"/>
  <c r="G4655" i="5"/>
  <c r="D4656" i="5"/>
  <c r="G4656" i="5"/>
  <c r="D4657" i="5"/>
  <c r="G4657" i="5"/>
  <c r="D4658" i="5"/>
  <c r="G4658" i="5"/>
  <c r="D4659" i="5"/>
  <c r="G4659" i="5"/>
  <c r="D4660" i="5"/>
  <c r="G4660" i="5"/>
  <c r="D4661" i="5"/>
  <c r="G4661" i="5"/>
  <c r="D4662" i="5"/>
  <c r="G4662" i="5"/>
  <c r="D4663" i="5"/>
  <c r="G4663" i="5"/>
  <c r="D4664" i="5"/>
  <c r="G4664" i="5"/>
  <c r="D4665" i="5"/>
  <c r="G4665" i="5"/>
  <c r="D4666" i="5"/>
  <c r="G4666" i="5"/>
  <c r="D4667" i="5"/>
  <c r="G4667" i="5"/>
  <c r="D4668" i="5"/>
  <c r="G4668" i="5"/>
  <c r="D4669" i="5"/>
  <c r="G4669" i="5"/>
  <c r="D4670" i="5"/>
  <c r="G4670" i="5"/>
  <c r="D4671" i="5"/>
  <c r="G4671" i="5"/>
  <c r="D4672" i="5"/>
  <c r="G4672" i="5"/>
  <c r="D4673" i="5"/>
  <c r="G4673" i="5"/>
  <c r="D4674" i="5"/>
  <c r="G4674" i="5"/>
  <c r="D4675" i="5"/>
  <c r="G4675" i="5"/>
  <c r="D4676" i="5"/>
  <c r="G4676" i="5"/>
  <c r="D4677" i="5"/>
  <c r="G4677" i="5"/>
  <c r="D4678" i="5"/>
  <c r="G4678" i="5"/>
  <c r="D4679" i="5"/>
  <c r="G4679" i="5"/>
  <c r="D4680" i="5"/>
  <c r="G4680" i="5"/>
  <c r="D4681" i="5"/>
  <c r="G4681" i="5"/>
  <c r="D4682" i="5"/>
  <c r="G4682" i="5"/>
  <c r="D4683" i="5"/>
  <c r="G4683" i="5"/>
  <c r="D4684" i="5"/>
  <c r="G4684" i="5"/>
  <c r="D4685" i="5"/>
  <c r="G4685" i="5"/>
  <c r="D4686" i="5"/>
  <c r="G4686" i="5"/>
  <c r="D4687" i="5"/>
  <c r="G4687" i="5"/>
  <c r="D4688" i="5"/>
  <c r="G4688" i="5"/>
  <c r="D4689" i="5"/>
  <c r="G4689" i="5"/>
  <c r="D4690" i="5"/>
  <c r="G4690" i="5"/>
  <c r="D4691" i="5"/>
  <c r="G4691" i="5"/>
  <c r="D4692" i="5"/>
  <c r="G4692" i="5"/>
  <c r="D4693" i="5"/>
  <c r="G4693" i="5"/>
  <c r="D4694" i="5"/>
  <c r="G4694" i="5"/>
  <c r="D4695" i="5"/>
  <c r="G4695" i="5"/>
  <c r="D4696" i="5"/>
  <c r="G4696" i="5"/>
  <c r="D4697" i="5"/>
  <c r="G4697" i="5"/>
  <c r="D4698" i="5"/>
  <c r="G4698" i="5"/>
  <c r="D4699" i="5"/>
  <c r="G4699" i="5"/>
  <c r="D4700" i="5"/>
  <c r="G4700" i="5"/>
  <c r="D4701" i="5"/>
  <c r="G4701" i="5"/>
  <c r="D4702" i="5"/>
  <c r="G4702" i="5"/>
  <c r="D4703" i="5"/>
  <c r="G4703" i="5"/>
  <c r="D4704" i="5"/>
  <c r="G4704" i="5"/>
  <c r="D4705" i="5"/>
  <c r="G4705" i="5"/>
  <c r="D4706" i="5"/>
  <c r="G4706" i="5"/>
  <c r="D4707" i="5"/>
  <c r="G4707" i="5"/>
  <c r="D4708" i="5"/>
  <c r="G4708" i="5"/>
  <c r="D4709" i="5"/>
  <c r="G4709" i="5"/>
  <c r="D4710" i="5"/>
  <c r="G4710" i="5"/>
  <c r="D4711" i="5"/>
  <c r="G4711" i="5"/>
  <c r="D4712" i="5"/>
  <c r="G4712" i="5"/>
  <c r="D4713" i="5"/>
  <c r="G4713" i="5"/>
  <c r="D4714" i="5"/>
  <c r="G4714" i="5"/>
  <c r="D4715" i="5"/>
  <c r="G4715" i="5"/>
  <c r="D4716" i="5"/>
  <c r="G4716" i="5"/>
  <c r="D4717" i="5"/>
  <c r="G4717" i="5"/>
  <c r="D4718" i="5"/>
  <c r="G4718" i="5"/>
  <c r="D4719" i="5"/>
  <c r="G4719" i="5"/>
  <c r="D4720" i="5"/>
  <c r="G4720" i="5"/>
  <c r="D4721" i="5"/>
  <c r="G4721" i="5"/>
  <c r="AF587" i="1"/>
  <c r="D4722" i="5"/>
  <c r="G4722" i="5"/>
  <c r="D4723" i="5"/>
  <c r="G4723" i="5"/>
  <c r="D4724" i="5"/>
  <c r="G4724" i="5"/>
  <c r="D4725" i="5"/>
  <c r="G4725" i="5"/>
  <c r="D4726" i="5"/>
  <c r="G4726" i="5"/>
  <c r="D4727" i="5"/>
  <c r="G4727" i="5"/>
  <c r="D4728" i="5"/>
  <c r="G4728" i="5"/>
  <c r="D4729" i="5"/>
  <c r="G4729" i="5"/>
  <c r="D4730" i="5"/>
  <c r="G4730" i="5"/>
  <c r="D4731" i="5"/>
  <c r="G4731" i="5"/>
  <c r="D4732" i="5"/>
  <c r="G4732" i="5"/>
  <c r="D4733" i="5"/>
  <c r="G4733" i="5"/>
  <c r="D4734" i="5"/>
  <c r="G4734" i="5"/>
  <c r="D4735" i="5"/>
  <c r="G4735" i="5"/>
  <c r="D4736" i="5"/>
  <c r="G4736" i="5"/>
  <c r="D4737" i="5"/>
  <c r="G4737" i="5"/>
  <c r="D4738" i="5"/>
  <c r="G4738" i="5"/>
  <c r="D4739" i="5"/>
  <c r="G4739" i="5"/>
  <c r="AF448" i="1"/>
  <c r="D4740" i="5"/>
  <c r="G4740" i="5"/>
  <c r="D4741" i="5"/>
  <c r="G4741" i="5"/>
  <c r="D4742" i="5"/>
  <c r="G4742" i="5"/>
  <c r="D4743" i="5"/>
  <c r="G4743" i="5"/>
  <c r="D4744" i="5"/>
  <c r="G4744" i="5"/>
  <c r="D4745" i="5"/>
  <c r="G4745" i="5"/>
  <c r="D4746" i="5"/>
  <c r="G4746" i="5"/>
  <c r="D4747" i="5"/>
  <c r="G4747" i="5"/>
  <c r="D4748" i="5"/>
  <c r="G4748" i="5"/>
  <c r="AF26" i="1"/>
  <c r="D4749" i="5"/>
  <c r="G4749" i="5"/>
  <c r="D4750" i="5"/>
  <c r="G4750" i="5"/>
  <c r="D4751" i="5"/>
  <c r="G4751" i="5"/>
  <c r="D4752" i="5"/>
  <c r="G4752" i="5"/>
  <c r="D4753" i="5"/>
  <c r="G4753" i="5"/>
  <c r="D4754" i="5"/>
  <c r="G4754" i="5"/>
  <c r="D4755" i="5"/>
  <c r="G4755" i="5"/>
  <c r="D4756" i="5"/>
  <c r="G4756" i="5"/>
  <c r="D4757" i="5"/>
  <c r="G4757" i="5"/>
  <c r="D4758" i="5"/>
  <c r="G4758" i="5"/>
  <c r="D4759" i="5"/>
  <c r="G4759" i="5"/>
  <c r="D4760" i="5"/>
  <c r="G4760" i="5"/>
  <c r="D4761" i="5"/>
  <c r="G4761" i="5"/>
  <c r="D4762" i="5"/>
  <c r="G4762" i="5"/>
  <c r="D4763" i="5"/>
  <c r="G4763" i="5"/>
  <c r="D4764" i="5"/>
  <c r="G4764" i="5"/>
  <c r="D4765" i="5"/>
  <c r="G4765" i="5"/>
  <c r="D4766" i="5"/>
  <c r="G4766" i="5"/>
  <c r="D4767" i="5"/>
  <c r="G4767" i="5"/>
  <c r="D4768" i="5"/>
  <c r="G4768" i="5"/>
  <c r="D4769" i="5"/>
  <c r="G4769" i="5"/>
  <c r="D4770" i="5"/>
  <c r="G4770" i="5"/>
  <c r="D4771" i="5"/>
  <c r="G4771" i="5"/>
  <c r="D4772" i="5"/>
  <c r="G4772" i="5"/>
  <c r="D4773" i="5"/>
  <c r="G4773" i="5"/>
  <c r="D4774" i="5"/>
  <c r="G4774" i="5"/>
  <c r="D4775" i="5"/>
  <c r="G4775" i="5"/>
  <c r="D4776" i="5"/>
  <c r="G4776" i="5"/>
  <c r="D4777" i="5"/>
  <c r="G4777" i="5"/>
  <c r="D4778" i="5"/>
  <c r="G4778" i="5"/>
  <c r="D4779" i="5"/>
  <c r="G4779" i="5"/>
  <c r="D4780" i="5"/>
  <c r="G4780" i="5"/>
  <c r="D4781" i="5"/>
  <c r="G4781" i="5"/>
  <c r="D4782" i="5"/>
  <c r="G4782" i="5"/>
  <c r="D4783" i="5"/>
  <c r="G4783" i="5"/>
  <c r="D4784" i="5"/>
  <c r="G4784" i="5"/>
  <c r="D4785" i="5"/>
  <c r="G4785" i="5"/>
  <c r="D4786" i="5"/>
  <c r="G4786" i="5"/>
  <c r="D4787" i="5"/>
  <c r="G4787" i="5"/>
  <c r="D4788" i="5"/>
  <c r="G4788" i="5"/>
  <c r="D4789" i="5"/>
  <c r="G4789" i="5"/>
  <c r="D4790" i="5"/>
  <c r="G4790" i="5"/>
  <c r="D4791" i="5"/>
  <c r="G4791" i="5"/>
  <c r="D4792" i="5"/>
  <c r="G4792" i="5"/>
  <c r="AF641" i="1"/>
  <c r="D4793" i="5"/>
  <c r="G4793" i="5"/>
  <c r="D4794" i="5"/>
  <c r="G4794" i="5"/>
  <c r="D4795" i="5"/>
  <c r="G4795" i="5"/>
  <c r="D4796" i="5"/>
  <c r="G4796" i="5"/>
  <c r="D4797" i="5"/>
  <c r="G4797" i="5"/>
  <c r="D4798" i="5"/>
  <c r="G4798" i="5"/>
  <c r="D4799" i="5"/>
  <c r="G4799" i="5"/>
  <c r="D4800" i="5"/>
  <c r="G4800" i="5"/>
  <c r="D4801" i="5"/>
  <c r="G4801" i="5"/>
  <c r="D4802" i="5"/>
  <c r="G4802" i="5"/>
  <c r="D4803" i="5"/>
  <c r="G4803" i="5"/>
  <c r="D4804" i="5"/>
  <c r="G4804" i="5"/>
  <c r="AF264" i="1"/>
  <c r="D4805" i="5"/>
  <c r="G4805" i="5"/>
  <c r="D4806" i="5"/>
  <c r="G4806" i="5"/>
  <c r="D4807" i="5"/>
  <c r="G4807" i="5"/>
  <c r="D4808" i="5"/>
  <c r="G4808" i="5"/>
  <c r="D4809" i="5"/>
  <c r="G4809" i="5"/>
  <c r="D4810" i="5"/>
  <c r="G4810" i="5"/>
  <c r="D4811" i="5"/>
  <c r="G4811" i="5"/>
  <c r="D4812" i="5"/>
  <c r="G4812" i="5"/>
  <c r="D4813" i="5"/>
  <c r="G4813" i="5"/>
  <c r="D4814" i="5"/>
  <c r="G4814" i="5"/>
  <c r="D4815" i="5"/>
  <c r="G4815" i="5"/>
  <c r="D4816" i="5"/>
  <c r="G4816" i="5"/>
  <c r="D4817" i="5"/>
  <c r="G4817" i="5"/>
  <c r="D4818" i="5"/>
  <c r="G4818" i="5"/>
  <c r="D4819" i="5"/>
  <c r="G4819" i="5"/>
  <c r="D4820" i="5"/>
  <c r="G4820" i="5"/>
  <c r="D4821" i="5"/>
  <c r="G4821" i="5"/>
  <c r="D4822" i="5"/>
  <c r="G4822" i="5"/>
  <c r="D4823" i="5"/>
  <c r="G4823" i="5"/>
  <c r="D4824" i="5"/>
  <c r="G4824" i="5"/>
  <c r="D4825" i="5"/>
  <c r="G4825" i="5"/>
  <c r="D4826" i="5"/>
  <c r="G4826" i="5"/>
  <c r="D4827" i="5"/>
  <c r="G4827" i="5"/>
  <c r="D4828" i="5"/>
  <c r="G4828" i="5"/>
  <c r="D4829" i="5"/>
  <c r="G4829" i="5"/>
  <c r="D4830" i="5"/>
  <c r="G4830" i="5"/>
  <c r="D4831" i="5"/>
  <c r="G4831" i="5"/>
  <c r="D4832" i="5"/>
  <c r="G4832" i="5"/>
  <c r="D4833" i="5"/>
  <c r="G4833" i="5"/>
  <c r="D4834" i="5"/>
  <c r="G4834" i="5"/>
  <c r="D4835" i="5"/>
  <c r="G4835" i="5"/>
  <c r="D4836" i="5"/>
  <c r="G4836" i="5"/>
  <c r="D4837" i="5"/>
  <c r="G4837" i="5"/>
  <c r="D4838" i="5"/>
  <c r="G4838" i="5"/>
  <c r="D4839" i="5"/>
  <c r="G4839" i="5"/>
  <c r="D4840" i="5"/>
  <c r="G4840" i="5"/>
  <c r="D4841" i="5"/>
  <c r="G4841" i="5"/>
  <c r="D4842" i="5"/>
  <c r="G4842" i="5"/>
  <c r="D4843" i="5"/>
  <c r="G4843" i="5"/>
  <c r="D4844" i="5"/>
  <c r="G4844" i="5"/>
  <c r="D4845" i="5"/>
  <c r="G4845" i="5"/>
  <c r="D4846" i="5"/>
  <c r="G4846" i="5"/>
  <c r="D4847" i="5"/>
  <c r="G4847" i="5"/>
  <c r="D4848" i="5"/>
  <c r="G4848" i="5"/>
  <c r="D4849" i="5"/>
  <c r="G4849" i="5"/>
  <c r="D4850" i="5"/>
  <c r="G4850" i="5"/>
  <c r="D4851" i="5"/>
  <c r="G4851" i="5"/>
  <c r="D4852" i="5"/>
  <c r="G4852" i="5"/>
  <c r="D4853" i="5"/>
  <c r="G4853" i="5"/>
  <c r="D4854" i="5"/>
  <c r="G4854" i="5"/>
  <c r="D4855" i="5"/>
  <c r="G4855" i="5"/>
  <c r="D4856" i="5"/>
  <c r="G4856" i="5"/>
  <c r="D4857" i="5"/>
  <c r="G4857" i="5"/>
  <c r="AF433" i="1"/>
  <c r="D4858" i="5"/>
  <c r="G4858" i="5"/>
  <c r="D4859" i="5"/>
  <c r="G4859" i="5"/>
  <c r="D4860" i="5"/>
  <c r="G4860" i="5"/>
  <c r="D4861" i="5"/>
  <c r="G4861" i="5"/>
  <c r="D4862" i="5"/>
  <c r="G4862" i="5"/>
  <c r="D4863" i="5"/>
  <c r="G4863" i="5"/>
  <c r="D4864" i="5"/>
  <c r="G4864" i="5"/>
  <c r="D4865" i="5"/>
  <c r="G4865" i="5"/>
  <c r="D4866" i="5"/>
  <c r="G4866" i="5"/>
  <c r="D4867" i="5"/>
  <c r="G4867" i="5"/>
  <c r="D4868" i="5"/>
  <c r="G4868" i="5"/>
  <c r="D4869" i="5"/>
  <c r="G4869" i="5"/>
  <c r="D4870" i="5"/>
  <c r="G4870" i="5"/>
  <c r="D4871" i="5"/>
  <c r="G4871" i="5"/>
  <c r="D4872" i="5"/>
  <c r="G4872" i="5"/>
  <c r="D4873" i="5"/>
  <c r="G4873" i="5"/>
  <c r="D4874" i="5"/>
  <c r="G4874" i="5"/>
  <c r="D4875" i="5"/>
  <c r="G4875" i="5"/>
  <c r="D4876" i="5"/>
  <c r="G4876" i="5"/>
  <c r="D4877" i="5"/>
  <c r="G4877" i="5"/>
  <c r="D4878" i="5"/>
  <c r="G4878" i="5"/>
  <c r="D4879" i="5"/>
  <c r="G4879" i="5"/>
  <c r="D4880" i="5"/>
  <c r="G4880" i="5"/>
  <c r="D4881" i="5"/>
  <c r="G4881" i="5"/>
  <c r="D4882" i="5"/>
  <c r="G4882" i="5"/>
  <c r="D4883" i="5"/>
  <c r="G4883" i="5"/>
  <c r="D4884" i="5"/>
  <c r="G4884" i="5"/>
  <c r="D4885" i="5"/>
  <c r="G4885" i="5"/>
  <c r="D4886" i="5"/>
  <c r="G4886" i="5"/>
  <c r="D4887" i="5"/>
  <c r="G4887" i="5"/>
  <c r="D4888" i="5"/>
  <c r="G4888" i="5"/>
  <c r="D4889" i="5"/>
  <c r="G4889" i="5"/>
  <c r="D4890" i="5"/>
  <c r="G4890" i="5"/>
  <c r="D4891" i="5"/>
  <c r="G4891" i="5"/>
  <c r="D4892" i="5"/>
  <c r="G4892" i="5"/>
  <c r="D4893" i="5"/>
  <c r="G4893" i="5"/>
  <c r="D4894" i="5"/>
  <c r="G4894" i="5"/>
  <c r="D4895" i="5"/>
  <c r="G4895" i="5"/>
  <c r="D4896" i="5"/>
  <c r="G4896" i="5"/>
  <c r="AF564" i="1"/>
  <c r="D4897" i="5"/>
  <c r="G4897" i="5"/>
  <c r="D4898" i="5"/>
  <c r="G4898" i="5"/>
  <c r="D4899" i="5"/>
  <c r="G4899" i="5"/>
  <c r="AF365" i="1"/>
  <c r="D4900" i="5"/>
  <c r="G4900" i="5"/>
  <c r="D4901" i="5"/>
  <c r="G4901" i="5"/>
  <c r="D4902" i="5"/>
  <c r="G4902" i="5"/>
  <c r="D4903" i="5"/>
  <c r="G4903" i="5"/>
  <c r="D4904" i="5"/>
  <c r="G4904" i="5"/>
  <c r="D4905" i="5"/>
  <c r="G4905" i="5"/>
  <c r="D4906" i="5"/>
  <c r="G4906" i="5"/>
  <c r="D4907" i="5"/>
  <c r="G4907" i="5"/>
  <c r="D4908" i="5"/>
  <c r="G4908" i="5"/>
  <c r="D4909" i="5"/>
  <c r="G4909" i="5"/>
  <c r="D4910" i="5"/>
  <c r="G4910" i="5"/>
  <c r="D4911" i="5"/>
  <c r="G4911" i="5"/>
  <c r="D4912" i="5"/>
  <c r="G4912" i="5"/>
  <c r="D4913" i="5"/>
  <c r="G4913" i="5"/>
  <c r="D4914" i="5"/>
  <c r="G4914" i="5"/>
  <c r="D4915" i="5"/>
  <c r="G4915" i="5"/>
  <c r="D4916" i="5"/>
  <c r="G4916" i="5"/>
  <c r="D4917" i="5"/>
  <c r="G4917" i="5"/>
  <c r="D4918" i="5"/>
  <c r="G4918" i="5"/>
  <c r="D4919" i="5"/>
  <c r="G4919" i="5"/>
  <c r="D4920" i="5"/>
  <c r="G4920" i="5"/>
  <c r="D4921" i="5"/>
  <c r="G4921" i="5"/>
  <c r="D4922" i="5"/>
  <c r="G4922" i="5"/>
  <c r="D4923" i="5"/>
  <c r="G4923" i="5"/>
  <c r="D4924" i="5"/>
  <c r="G4924" i="5"/>
  <c r="D4925" i="5"/>
  <c r="G4925" i="5"/>
  <c r="D4926" i="5"/>
  <c r="G4926" i="5"/>
  <c r="D4927" i="5"/>
  <c r="G4927" i="5"/>
  <c r="D4928" i="5"/>
  <c r="G4928" i="5"/>
  <c r="D4929" i="5"/>
  <c r="G4929" i="5"/>
  <c r="D4930" i="5"/>
  <c r="G4930" i="5"/>
  <c r="D4931" i="5"/>
  <c r="G4931" i="5"/>
  <c r="D4932" i="5"/>
  <c r="G4932" i="5"/>
  <c r="D4933" i="5"/>
  <c r="G4933" i="5"/>
  <c r="D4934" i="5"/>
  <c r="G4934" i="5"/>
  <c r="D4935" i="5"/>
  <c r="G4935" i="5"/>
  <c r="D4936" i="5"/>
  <c r="G4936" i="5"/>
  <c r="D4937" i="5"/>
  <c r="G4937" i="5"/>
  <c r="D4938" i="5"/>
  <c r="G4938" i="5"/>
  <c r="D4939" i="5"/>
  <c r="G4939" i="5"/>
  <c r="D4940" i="5"/>
  <c r="G4940" i="5"/>
  <c r="AF48" i="1"/>
  <c r="D4941" i="5"/>
  <c r="G4941" i="5"/>
  <c r="D4942" i="5"/>
  <c r="G4942" i="5"/>
  <c r="D4943" i="5"/>
  <c r="G4943" i="5"/>
  <c r="D4944" i="5"/>
  <c r="G4944" i="5"/>
  <c r="D4945" i="5"/>
  <c r="G4945" i="5"/>
  <c r="D4946" i="5"/>
  <c r="G4946" i="5"/>
  <c r="D4947" i="5"/>
  <c r="G4947" i="5"/>
  <c r="D4948" i="5"/>
  <c r="G4948" i="5"/>
  <c r="D4949" i="5"/>
  <c r="G4949" i="5"/>
  <c r="D4950" i="5"/>
  <c r="G4950" i="5"/>
  <c r="D4951" i="5"/>
  <c r="G4951" i="5"/>
  <c r="D4952" i="5"/>
  <c r="G4952" i="5"/>
  <c r="D4953" i="5"/>
  <c r="G4953" i="5"/>
  <c r="AF99" i="1"/>
  <c r="D4954" i="5"/>
  <c r="G4954" i="5"/>
  <c r="D4955" i="5"/>
  <c r="G4955" i="5"/>
  <c r="D4956" i="5"/>
  <c r="G4956" i="5"/>
  <c r="D4957" i="5"/>
  <c r="G4957" i="5"/>
  <c r="D4958" i="5"/>
  <c r="G4958" i="5"/>
  <c r="D4959" i="5"/>
  <c r="G4959" i="5"/>
  <c r="AF732" i="1"/>
  <c r="D4960" i="5"/>
  <c r="G4960" i="5"/>
  <c r="D4961" i="5"/>
  <c r="G4961" i="5"/>
  <c r="D4962" i="5"/>
  <c r="G4962" i="5"/>
  <c r="D4963" i="5"/>
  <c r="G4963" i="5"/>
  <c r="D4964" i="5"/>
  <c r="G4964" i="5"/>
  <c r="D4965" i="5"/>
  <c r="G4965" i="5"/>
  <c r="D4966" i="5"/>
  <c r="G4966" i="5"/>
  <c r="D4967" i="5"/>
  <c r="G4967" i="5"/>
  <c r="D4968" i="5"/>
  <c r="G4968" i="5"/>
  <c r="D4969" i="5"/>
  <c r="G4969" i="5"/>
  <c r="D4970" i="5"/>
  <c r="G4970" i="5"/>
  <c r="D4971" i="5"/>
  <c r="G4971" i="5"/>
  <c r="D4972" i="5"/>
  <c r="G4972" i="5"/>
  <c r="D4973" i="5"/>
  <c r="G4973" i="5"/>
  <c r="AF79" i="1"/>
  <c r="D4974" i="5"/>
  <c r="G4974" i="5"/>
  <c r="D4975" i="5"/>
  <c r="G4975" i="5"/>
  <c r="D4976" i="5"/>
  <c r="G4976" i="5"/>
  <c r="AF404" i="1"/>
  <c r="D4977" i="5"/>
  <c r="G4977" i="5"/>
  <c r="D4978" i="5"/>
  <c r="G4978" i="5"/>
  <c r="D4979" i="5"/>
  <c r="G4979" i="5"/>
  <c r="D4980" i="5"/>
  <c r="G4980" i="5"/>
  <c r="D4981" i="5"/>
  <c r="G4981" i="5"/>
  <c r="D4982" i="5"/>
  <c r="G4982" i="5"/>
  <c r="D4983" i="5"/>
  <c r="G4983" i="5"/>
  <c r="D4984" i="5"/>
  <c r="G4984" i="5"/>
  <c r="D4985" i="5"/>
  <c r="G4985" i="5"/>
  <c r="D4986" i="5"/>
  <c r="G4986" i="5"/>
  <c r="D4987" i="5"/>
  <c r="G4987" i="5"/>
  <c r="D4988" i="5"/>
  <c r="G4988" i="5"/>
  <c r="D4989" i="5"/>
  <c r="G4989" i="5"/>
  <c r="D4990" i="5"/>
  <c r="G4990" i="5"/>
  <c r="D4991" i="5"/>
  <c r="G4991" i="5"/>
  <c r="AF613" i="1"/>
  <c r="D4992" i="5"/>
  <c r="G4992" i="5"/>
  <c r="D4993" i="5"/>
  <c r="G4993" i="5"/>
  <c r="D4994" i="5"/>
  <c r="G4994" i="5"/>
  <c r="D4995" i="5"/>
  <c r="G4995" i="5"/>
  <c r="D4996" i="5"/>
  <c r="G4996" i="5"/>
  <c r="D4997" i="5"/>
  <c r="G4997" i="5"/>
  <c r="D4998" i="5"/>
  <c r="G4998" i="5"/>
  <c r="D4999" i="5"/>
  <c r="G4999" i="5"/>
  <c r="D5000" i="5"/>
  <c r="G5000" i="5"/>
  <c r="D5001" i="5"/>
  <c r="G5001" i="5"/>
  <c r="D5002" i="5"/>
  <c r="G5002" i="5"/>
  <c r="D5003" i="5"/>
  <c r="G5003" i="5"/>
  <c r="AF33" i="1"/>
  <c r="D5004" i="5"/>
  <c r="G5004" i="5"/>
  <c r="D5005" i="5"/>
  <c r="G5005" i="5"/>
  <c r="D5006" i="5"/>
  <c r="G5006" i="5"/>
  <c r="D5007" i="5"/>
  <c r="G5007" i="5"/>
  <c r="D5008" i="5"/>
  <c r="G5008" i="5"/>
  <c r="D5009" i="5"/>
  <c r="G5009" i="5"/>
  <c r="D5010" i="5"/>
  <c r="G5010" i="5"/>
  <c r="D5011" i="5"/>
  <c r="G5011" i="5"/>
  <c r="D5012" i="5"/>
  <c r="G5012" i="5"/>
  <c r="D5013" i="5"/>
  <c r="G5013" i="5"/>
  <c r="D5014" i="5"/>
  <c r="G5014" i="5"/>
  <c r="D5015" i="5"/>
  <c r="G5015" i="5"/>
  <c r="D5016" i="5"/>
  <c r="G5016" i="5"/>
  <c r="D5017" i="5"/>
  <c r="G5017" i="5"/>
  <c r="D5018" i="5"/>
  <c r="G5018" i="5"/>
  <c r="D5019" i="5"/>
  <c r="G5019" i="5"/>
  <c r="D5020" i="5"/>
  <c r="G5020" i="5"/>
  <c r="D5021" i="5"/>
  <c r="G5021" i="5"/>
  <c r="D5022" i="5"/>
  <c r="G5022" i="5"/>
  <c r="D5023" i="5"/>
  <c r="G5023" i="5"/>
  <c r="AF208" i="1"/>
  <c r="D5024" i="5"/>
  <c r="G5024" i="5"/>
  <c r="D5025" i="5"/>
  <c r="G5025" i="5"/>
  <c r="D5026" i="5"/>
  <c r="G5026" i="5"/>
  <c r="D5027" i="5"/>
  <c r="G5027" i="5"/>
  <c r="D5028" i="5"/>
  <c r="G5028" i="5"/>
  <c r="AF362" i="1"/>
  <c r="D5029" i="5"/>
  <c r="G5029" i="5"/>
  <c r="D5030" i="5"/>
  <c r="G5030" i="5"/>
  <c r="D5031" i="5"/>
  <c r="G5031" i="5"/>
  <c r="D5032" i="5"/>
  <c r="G5032" i="5"/>
  <c r="D5033" i="5"/>
  <c r="G5033" i="5"/>
  <c r="D5034" i="5"/>
  <c r="G5034" i="5"/>
  <c r="AF661" i="1"/>
  <c r="D5035" i="5"/>
  <c r="G5035" i="5"/>
  <c r="D5036" i="5"/>
  <c r="G5036" i="5"/>
  <c r="D5037" i="5"/>
  <c r="G5037" i="5"/>
  <c r="D5038" i="5"/>
  <c r="G5038" i="5"/>
  <c r="D5039" i="5"/>
  <c r="G5039" i="5"/>
  <c r="D5040" i="5"/>
  <c r="G5040" i="5"/>
  <c r="D5041" i="5"/>
  <c r="G5041" i="5"/>
  <c r="AF620" i="1"/>
  <c r="D5042" i="5"/>
  <c r="G5042" i="5"/>
  <c r="D5043" i="5"/>
  <c r="G5043" i="5"/>
  <c r="D5044" i="5"/>
  <c r="G5044" i="5"/>
  <c r="D5045" i="5"/>
  <c r="G5045" i="5"/>
  <c r="D5046" i="5"/>
  <c r="G5046" i="5"/>
  <c r="D5047" i="5"/>
  <c r="G5047" i="5"/>
  <c r="D5048" i="5"/>
  <c r="G5048" i="5"/>
  <c r="D5049" i="5"/>
  <c r="G5049" i="5"/>
  <c r="D5050" i="5"/>
  <c r="G5050" i="5"/>
  <c r="D5051" i="5"/>
  <c r="G5051" i="5"/>
  <c r="D5052" i="5"/>
  <c r="G5052" i="5"/>
  <c r="D5053" i="5"/>
  <c r="G5053" i="5"/>
  <c r="D5054" i="5"/>
  <c r="G5054" i="5"/>
  <c r="D5055" i="5"/>
  <c r="G5055" i="5"/>
  <c r="D5056" i="5"/>
  <c r="G5056" i="5"/>
  <c r="D5057" i="5"/>
  <c r="G5057" i="5"/>
  <c r="D5058" i="5"/>
  <c r="G5058" i="5"/>
  <c r="D5059" i="5"/>
  <c r="G5059" i="5"/>
  <c r="D5060" i="5"/>
  <c r="G5060" i="5"/>
  <c r="D5061" i="5"/>
  <c r="G5061" i="5"/>
  <c r="D5062" i="5"/>
  <c r="G5062" i="5"/>
  <c r="D5063" i="5"/>
  <c r="G5063" i="5"/>
  <c r="D5064" i="5"/>
  <c r="G5064" i="5"/>
  <c r="D5065" i="5"/>
  <c r="G5065" i="5"/>
  <c r="D5066" i="5"/>
  <c r="G5066" i="5"/>
  <c r="D5067" i="5"/>
  <c r="G5067" i="5"/>
  <c r="D5068" i="5"/>
  <c r="G5068" i="5"/>
  <c r="D5069" i="5"/>
  <c r="G5069" i="5"/>
  <c r="D5070" i="5"/>
  <c r="G5070" i="5"/>
  <c r="D5071" i="5"/>
  <c r="G5071" i="5"/>
  <c r="D5072" i="5"/>
  <c r="G5072" i="5"/>
  <c r="D5073" i="5"/>
  <c r="G5073" i="5"/>
  <c r="D5074" i="5"/>
  <c r="G5074" i="5"/>
  <c r="D5075" i="5"/>
  <c r="G5075" i="5"/>
  <c r="D5076" i="5"/>
  <c r="G5076" i="5"/>
  <c r="D5077" i="5"/>
  <c r="G5077" i="5"/>
  <c r="D5078" i="5"/>
  <c r="G5078" i="5"/>
  <c r="D5079" i="5"/>
  <c r="G5079" i="5"/>
  <c r="D5080" i="5"/>
  <c r="G5080" i="5"/>
  <c r="D5081" i="5"/>
  <c r="G5081" i="5"/>
  <c r="D5082" i="5"/>
  <c r="G5082" i="5"/>
  <c r="D5083" i="5"/>
  <c r="G5083" i="5"/>
  <c r="D5084" i="5"/>
  <c r="G5084" i="5"/>
  <c r="D5085" i="5"/>
  <c r="G5085" i="5"/>
  <c r="D5086" i="5"/>
  <c r="G5086" i="5"/>
  <c r="AF585" i="1"/>
  <c r="D5087" i="5"/>
  <c r="G5087" i="5"/>
  <c r="D5088" i="5"/>
  <c r="G5088" i="5"/>
  <c r="D5089" i="5"/>
  <c r="G5089" i="5"/>
  <c r="AF195" i="1"/>
  <c r="D5090" i="5"/>
  <c r="G5090" i="5"/>
  <c r="D5091" i="5"/>
  <c r="G5091" i="5"/>
  <c r="D5092" i="5"/>
  <c r="G5092" i="5"/>
  <c r="D5093" i="5"/>
  <c r="G5093" i="5"/>
  <c r="D5094" i="5"/>
  <c r="G5094" i="5"/>
  <c r="D5095" i="5"/>
  <c r="G5095" i="5"/>
  <c r="D5096" i="5"/>
  <c r="G5096" i="5"/>
  <c r="AF116" i="1"/>
  <c r="D5097" i="5"/>
  <c r="G5097" i="5"/>
  <c r="D5098" i="5"/>
  <c r="G5098" i="5"/>
  <c r="D5099" i="5"/>
  <c r="G5099" i="5"/>
  <c r="D5100" i="5"/>
  <c r="G5100" i="5"/>
  <c r="D5101" i="5"/>
  <c r="G5101" i="5"/>
  <c r="D5102" i="5"/>
  <c r="G5102" i="5"/>
  <c r="D5103" i="5"/>
  <c r="G5103" i="5"/>
  <c r="D5104" i="5"/>
  <c r="G5104" i="5"/>
  <c r="D5105" i="5"/>
  <c r="G5105" i="5"/>
  <c r="D5106" i="5"/>
  <c r="G5106" i="5"/>
  <c r="D5107" i="5"/>
  <c r="G5107" i="5"/>
  <c r="D5108" i="5"/>
  <c r="G5108" i="5"/>
  <c r="D5109" i="5"/>
  <c r="G5109" i="5"/>
  <c r="D5110" i="5"/>
  <c r="G5110" i="5"/>
  <c r="D5111" i="5"/>
  <c r="G5111" i="5"/>
  <c r="D5112" i="5"/>
  <c r="G5112" i="5"/>
  <c r="D5113" i="5"/>
  <c r="G5113" i="5"/>
  <c r="AF135" i="1"/>
  <c r="D5114" i="5"/>
  <c r="G5114" i="5"/>
  <c r="D5115" i="5"/>
  <c r="G5115" i="5"/>
  <c r="D5116" i="5"/>
  <c r="G5116" i="5"/>
  <c r="D5117" i="5"/>
  <c r="G5117" i="5"/>
  <c r="D5118" i="5"/>
  <c r="G5118" i="5"/>
  <c r="D5119" i="5"/>
  <c r="G5119" i="5"/>
  <c r="D5120" i="5"/>
  <c r="G5120" i="5"/>
  <c r="D5121" i="5"/>
  <c r="G5121" i="5"/>
  <c r="D5122" i="5"/>
  <c r="G5122" i="5"/>
  <c r="D5123" i="5"/>
  <c r="G5123" i="5"/>
  <c r="D5124" i="5"/>
  <c r="G5124" i="5"/>
  <c r="D5125" i="5"/>
  <c r="G5125" i="5"/>
  <c r="D5126" i="5"/>
  <c r="G5126" i="5"/>
  <c r="D5127" i="5"/>
  <c r="G5127" i="5"/>
  <c r="D5128" i="5"/>
  <c r="G5128" i="5"/>
  <c r="D5129" i="5"/>
  <c r="G5129" i="5"/>
  <c r="AF751" i="1"/>
  <c r="D5130" i="5"/>
  <c r="G5130" i="5"/>
  <c r="D5131" i="5"/>
  <c r="G5131" i="5"/>
  <c r="D5132" i="5"/>
  <c r="G5132" i="5"/>
  <c r="D5133" i="5"/>
  <c r="G5133" i="5"/>
  <c r="D5134" i="5"/>
  <c r="G5134" i="5"/>
  <c r="D5135" i="5"/>
  <c r="G5135" i="5"/>
  <c r="D5136" i="5"/>
  <c r="G5136" i="5"/>
  <c r="D5137" i="5"/>
  <c r="G5137" i="5"/>
  <c r="D5138" i="5"/>
  <c r="G5138" i="5"/>
  <c r="D5139" i="5"/>
  <c r="G5139" i="5"/>
  <c r="D5140" i="5"/>
  <c r="G5140" i="5"/>
  <c r="D5141" i="5"/>
  <c r="G5141" i="5"/>
  <c r="D5142" i="5"/>
  <c r="G5142" i="5"/>
  <c r="D5143" i="5"/>
  <c r="G5143" i="5"/>
  <c r="D5144" i="5"/>
  <c r="G5144" i="5"/>
  <c r="D5145" i="5"/>
  <c r="G5145" i="5"/>
  <c r="D5146" i="5"/>
  <c r="G5146" i="5"/>
  <c r="D5147" i="5"/>
  <c r="G5147" i="5"/>
  <c r="D5148" i="5"/>
  <c r="G5148" i="5"/>
  <c r="D5149" i="5"/>
  <c r="G5149" i="5"/>
  <c r="D5150" i="5"/>
  <c r="G5150" i="5"/>
  <c r="D5151" i="5"/>
  <c r="G5151" i="5"/>
  <c r="D5152" i="5"/>
  <c r="G5152" i="5"/>
  <c r="D5153" i="5"/>
  <c r="G5153" i="5"/>
  <c r="D5154" i="5"/>
  <c r="G5154" i="5"/>
  <c r="AF821" i="1"/>
  <c r="D5155" i="5"/>
  <c r="G5155" i="5"/>
  <c r="D5156" i="5"/>
  <c r="G5156" i="5"/>
  <c r="D5157" i="5"/>
  <c r="G5157" i="5"/>
  <c r="D5158" i="5"/>
  <c r="G5158" i="5"/>
  <c r="D5159" i="5"/>
  <c r="G5159" i="5"/>
  <c r="D5160" i="5"/>
  <c r="G5160" i="5"/>
  <c r="D5161" i="5"/>
  <c r="G5161" i="5"/>
  <c r="D5162" i="5"/>
  <c r="G5162" i="5"/>
  <c r="D5163" i="5"/>
  <c r="G5163" i="5"/>
  <c r="D5164" i="5"/>
  <c r="G5164" i="5"/>
  <c r="D5165" i="5"/>
  <c r="G5165" i="5"/>
  <c r="D5166" i="5"/>
  <c r="G5166" i="5"/>
  <c r="D5167" i="5"/>
  <c r="G5167" i="5"/>
  <c r="D5168" i="5"/>
  <c r="G5168" i="5"/>
  <c r="D5169" i="5"/>
  <c r="G5169" i="5"/>
  <c r="D5170" i="5"/>
  <c r="G5170" i="5"/>
  <c r="D5171" i="5"/>
  <c r="G5171" i="5"/>
  <c r="D5172" i="5"/>
  <c r="G5172" i="5"/>
  <c r="D5173" i="5"/>
  <c r="G5173" i="5"/>
  <c r="AF49" i="1"/>
  <c r="D5174" i="5"/>
  <c r="G5174" i="5"/>
  <c r="D5175" i="5"/>
  <c r="G5175" i="5"/>
  <c r="D5176" i="5"/>
  <c r="G5176" i="5"/>
  <c r="D5177" i="5"/>
  <c r="G5177" i="5"/>
  <c r="D5178" i="5"/>
  <c r="G5178" i="5"/>
  <c r="D5179" i="5"/>
  <c r="G5179" i="5"/>
  <c r="D5180" i="5"/>
  <c r="G5180" i="5"/>
  <c r="D5181" i="5"/>
  <c r="G5181" i="5"/>
  <c r="D5182" i="5"/>
  <c r="G5182" i="5"/>
  <c r="D5183" i="5"/>
  <c r="G5183" i="5"/>
  <c r="D5184" i="5"/>
  <c r="G5184" i="5"/>
  <c r="D5185" i="5"/>
  <c r="G5185" i="5"/>
  <c r="D5186" i="5"/>
  <c r="G5186" i="5"/>
  <c r="D5187" i="5"/>
  <c r="G5187" i="5"/>
  <c r="D5188" i="5"/>
  <c r="G5188" i="5"/>
  <c r="D5189" i="5"/>
  <c r="G5189" i="5"/>
  <c r="D5190" i="5"/>
  <c r="G5190" i="5"/>
  <c r="D5191" i="5"/>
  <c r="G5191" i="5"/>
  <c r="D5192" i="5"/>
  <c r="G5192" i="5"/>
  <c r="D5193" i="5"/>
  <c r="G5193" i="5"/>
  <c r="D5194" i="5"/>
  <c r="G5194" i="5"/>
  <c r="D5195" i="5"/>
  <c r="G5195" i="5"/>
  <c r="D5196" i="5"/>
  <c r="G5196" i="5"/>
  <c r="D5197" i="5"/>
  <c r="G5197" i="5"/>
  <c r="D5198" i="5"/>
  <c r="G5198" i="5"/>
  <c r="D5199" i="5"/>
  <c r="G5199" i="5"/>
  <c r="D5200" i="5"/>
  <c r="G5200" i="5"/>
  <c r="D5201" i="5"/>
  <c r="G5201" i="5"/>
  <c r="D5202" i="5"/>
  <c r="G5202" i="5"/>
  <c r="D5203" i="5"/>
  <c r="G5203" i="5"/>
  <c r="AF137" i="1"/>
  <c r="D5204" i="5"/>
  <c r="G5204" i="5"/>
  <c r="D5205" i="5"/>
  <c r="G5205" i="5"/>
  <c r="D5206" i="5"/>
  <c r="G5206" i="5"/>
  <c r="D5207" i="5"/>
  <c r="G5207" i="5"/>
  <c r="D5208" i="5"/>
  <c r="G5208" i="5"/>
  <c r="D5209" i="5"/>
  <c r="G5209" i="5"/>
  <c r="AF445" i="1"/>
  <c r="D5210" i="5"/>
  <c r="G5210" i="5"/>
  <c r="D5211" i="5"/>
  <c r="G5211" i="5"/>
  <c r="D5212" i="5"/>
  <c r="G5212" i="5"/>
  <c r="D5213" i="5"/>
  <c r="G5213" i="5"/>
  <c r="D5214" i="5"/>
  <c r="G5214" i="5"/>
  <c r="D5215" i="5"/>
  <c r="G5215" i="5"/>
  <c r="AF147" i="1"/>
  <c r="D5216" i="5"/>
  <c r="G5216" i="5"/>
  <c r="D5217" i="5"/>
  <c r="G5217" i="5"/>
  <c r="D5218" i="5"/>
  <c r="G5218" i="5"/>
  <c r="D5219" i="5"/>
  <c r="G5219" i="5"/>
  <c r="D5220" i="5"/>
  <c r="G5220" i="5"/>
  <c r="D5221" i="5"/>
  <c r="G5221" i="5"/>
  <c r="D5222" i="5"/>
  <c r="G5222" i="5"/>
  <c r="D5223" i="5"/>
  <c r="G5223" i="5"/>
  <c r="AF54" i="1"/>
  <c r="D5224" i="5"/>
  <c r="G5224" i="5"/>
  <c r="D5225" i="5"/>
  <c r="G5225" i="5"/>
  <c r="D5226" i="5"/>
  <c r="G5226" i="5"/>
  <c r="D5227" i="5"/>
  <c r="G5227" i="5"/>
  <c r="D5228" i="5"/>
  <c r="G5228" i="5"/>
  <c r="D5229" i="5"/>
  <c r="G5229" i="5"/>
  <c r="D5230" i="5"/>
  <c r="G5230" i="5"/>
  <c r="AF80" i="1"/>
  <c r="D5231" i="5"/>
  <c r="G5231" i="5"/>
  <c r="D5232" i="5"/>
  <c r="G5232" i="5"/>
  <c r="D5233" i="5"/>
  <c r="G5233" i="5"/>
  <c r="D5234" i="5"/>
  <c r="G5234" i="5"/>
  <c r="AF38" i="1"/>
  <c r="D5235" i="5"/>
  <c r="G5235" i="5"/>
  <c r="D5236" i="5"/>
  <c r="G5236" i="5"/>
  <c r="D5237" i="5"/>
  <c r="G5237" i="5"/>
  <c r="D5238" i="5"/>
  <c r="G5238" i="5"/>
  <c r="D5239" i="5"/>
  <c r="G5239" i="5"/>
  <c r="D5240" i="5"/>
  <c r="G5240" i="5"/>
  <c r="D5241" i="5"/>
  <c r="G5241" i="5"/>
  <c r="D5242" i="5"/>
  <c r="G5242" i="5"/>
  <c r="D5243" i="5"/>
  <c r="G5243" i="5"/>
  <c r="D5244" i="5"/>
  <c r="G5244" i="5"/>
  <c r="D5245" i="5"/>
  <c r="G5245" i="5"/>
  <c r="D5246" i="5"/>
  <c r="G5246" i="5"/>
  <c r="D5247" i="5"/>
  <c r="G5247" i="5"/>
  <c r="D5248" i="5"/>
  <c r="G5248" i="5"/>
  <c r="D5249" i="5"/>
  <c r="G5249" i="5"/>
  <c r="D5250" i="5"/>
  <c r="G5250" i="5"/>
  <c r="D5251" i="5"/>
  <c r="G5251" i="5"/>
  <c r="D5252" i="5"/>
  <c r="G5252" i="5"/>
  <c r="D5253" i="5"/>
  <c r="G5253" i="5"/>
  <c r="D5254" i="5"/>
  <c r="G5254" i="5"/>
  <c r="D5255" i="5"/>
  <c r="G5255" i="5"/>
  <c r="D5256" i="5"/>
  <c r="G5256" i="5"/>
  <c r="D5257" i="5"/>
  <c r="G5257" i="5"/>
  <c r="D5258" i="5"/>
  <c r="G5258" i="5"/>
  <c r="D5259" i="5"/>
  <c r="G5259" i="5"/>
  <c r="D5260" i="5"/>
  <c r="G5260" i="5"/>
  <c r="D5261" i="5"/>
  <c r="G5261" i="5"/>
  <c r="D5262" i="5"/>
  <c r="G5262" i="5"/>
  <c r="D5263" i="5"/>
  <c r="G5263" i="5"/>
  <c r="D5264" i="5"/>
  <c r="G5264" i="5"/>
  <c r="D5265" i="5"/>
  <c r="G5265" i="5"/>
  <c r="D5266" i="5"/>
  <c r="G5266" i="5"/>
  <c r="D5267" i="5"/>
  <c r="G5267" i="5"/>
  <c r="D5268" i="5"/>
  <c r="G5268" i="5"/>
  <c r="D5269" i="5"/>
  <c r="G5269" i="5"/>
  <c r="D5270" i="5"/>
  <c r="G5270" i="5"/>
  <c r="D5271" i="5"/>
  <c r="G5271" i="5"/>
  <c r="D5272" i="5"/>
  <c r="G5272" i="5"/>
  <c r="D5273" i="5"/>
  <c r="G5273" i="5"/>
  <c r="D5274" i="5"/>
  <c r="G5274" i="5"/>
  <c r="D5275" i="5"/>
  <c r="G5275" i="5"/>
  <c r="D5276" i="5"/>
  <c r="G5276" i="5"/>
  <c r="D5277" i="5"/>
  <c r="G5277" i="5"/>
  <c r="D5278" i="5"/>
  <c r="G5278" i="5"/>
  <c r="D5279" i="5"/>
  <c r="G5279" i="5"/>
  <c r="D5280" i="5"/>
  <c r="G5280" i="5"/>
  <c r="D5281" i="5"/>
  <c r="G5281" i="5"/>
  <c r="D5282" i="5"/>
  <c r="G5282" i="5"/>
  <c r="D5283" i="5"/>
  <c r="G5283" i="5"/>
  <c r="D5284" i="5"/>
  <c r="G5284" i="5"/>
  <c r="D5285" i="5"/>
  <c r="G5285" i="5"/>
  <c r="D5286" i="5"/>
  <c r="G5286" i="5"/>
  <c r="D5287" i="5"/>
  <c r="G5287" i="5"/>
  <c r="D5288" i="5"/>
  <c r="G5288" i="5"/>
  <c r="D5289" i="5"/>
  <c r="G5289" i="5"/>
  <c r="D5290" i="5"/>
  <c r="G5290" i="5"/>
  <c r="D5291" i="5"/>
  <c r="G5291" i="5"/>
  <c r="D5292" i="5"/>
  <c r="G5292" i="5"/>
  <c r="D5293" i="5"/>
  <c r="G5293" i="5"/>
  <c r="D5294" i="5"/>
  <c r="G5294" i="5"/>
  <c r="D5295" i="5"/>
  <c r="G5295" i="5"/>
  <c r="D5296" i="5"/>
  <c r="G5296" i="5"/>
  <c r="D5297" i="5"/>
  <c r="G5297" i="5"/>
  <c r="D5298" i="5"/>
  <c r="G5298" i="5"/>
  <c r="D5299" i="5"/>
  <c r="G5299" i="5"/>
  <c r="D5300" i="5"/>
  <c r="G5300" i="5"/>
  <c r="D5301" i="5"/>
  <c r="G5301" i="5"/>
  <c r="D5302" i="5"/>
  <c r="G5302" i="5"/>
  <c r="D5303" i="5"/>
  <c r="G5303" i="5"/>
  <c r="D5304" i="5"/>
  <c r="G5304" i="5"/>
  <c r="D5305" i="5"/>
  <c r="G5305" i="5"/>
  <c r="D5306" i="5"/>
  <c r="G5306" i="5"/>
  <c r="D5307" i="5"/>
  <c r="G5307" i="5"/>
  <c r="D5308" i="5"/>
  <c r="G5308" i="5"/>
  <c r="D5309" i="5"/>
  <c r="G5309" i="5"/>
  <c r="D5310" i="5"/>
  <c r="G5310" i="5"/>
  <c r="D5311" i="5"/>
  <c r="G5311" i="5"/>
  <c r="D5312" i="5"/>
  <c r="G5312" i="5"/>
  <c r="D5313" i="5"/>
  <c r="G5313" i="5"/>
  <c r="D5314" i="5"/>
  <c r="G5314" i="5"/>
  <c r="AF603" i="1"/>
  <c r="D5315" i="5"/>
  <c r="G5315" i="5"/>
  <c r="D5316" i="5"/>
  <c r="G5316" i="5"/>
  <c r="D5317" i="5"/>
  <c r="G5317" i="5"/>
  <c r="D5318" i="5"/>
  <c r="G5318" i="5"/>
  <c r="D5319" i="5"/>
  <c r="G5319" i="5"/>
  <c r="D5320" i="5"/>
  <c r="G5320" i="5"/>
  <c r="D5321" i="5"/>
  <c r="G5321" i="5"/>
  <c r="AF685" i="1"/>
  <c r="D5322" i="5"/>
  <c r="G5322" i="5"/>
  <c r="D5323" i="5"/>
  <c r="G5323" i="5"/>
  <c r="AF686" i="1"/>
  <c r="D5324" i="5"/>
  <c r="G5324" i="5"/>
  <c r="D5325" i="5"/>
  <c r="G5325" i="5"/>
  <c r="D5326" i="5"/>
  <c r="G5326" i="5"/>
  <c r="D5327" i="5"/>
  <c r="G5327" i="5"/>
  <c r="D5328" i="5"/>
  <c r="G5328" i="5"/>
  <c r="D5329" i="5"/>
  <c r="G5329" i="5"/>
  <c r="D5330" i="5"/>
  <c r="G5330" i="5"/>
  <c r="D5331" i="5"/>
  <c r="G5331" i="5"/>
  <c r="D5332" i="5"/>
  <c r="G5332" i="5"/>
  <c r="D5333" i="5"/>
  <c r="G5333" i="5"/>
  <c r="D5334" i="5"/>
  <c r="G5334" i="5"/>
  <c r="D5335" i="5"/>
  <c r="G5335" i="5"/>
  <c r="D5336" i="5"/>
  <c r="G5336" i="5"/>
  <c r="D5337" i="5"/>
  <c r="G5337" i="5"/>
  <c r="D5338" i="5"/>
  <c r="G5338" i="5"/>
  <c r="D5339" i="5"/>
  <c r="G5339" i="5"/>
  <c r="D5340" i="5"/>
  <c r="G5340" i="5"/>
  <c r="D5341" i="5"/>
  <c r="G5341" i="5"/>
  <c r="D5342" i="5"/>
  <c r="G5342" i="5"/>
  <c r="D5343" i="5"/>
  <c r="G5343" i="5"/>
  <c r="D5344" i="5"/>
  <c r="G5344" i="5"/>
  <c r="D5345" i="5"/>
  <c r="G5345" i="5"/>
  <c r="D5346" i="5"/>
  <c r="G5346" i="5"/>
  <c r="D5347" i="5"/>
  <c r="G5347" i="5"/>
  <c r="D5348" i="5"/>
  <c r="G5348" i="5"/>
  <c r="D5349" i="5"/>
  <c r="G5349" i="5"/>
  <c r="D5350" i="5"/>
  <c r="G5350" i="5"/>
  <c r="D5351" i="5"/>
  <c r="G5351" i="5"/>
  <c r="D5352" i="5"/>
  <c r="G5352" i="5"/>
  <c r="D5353" i="5"/>
  <c r="G5353" i="5"/>
  <c r="D5354" i="5"/>
  <c r="G5354" i="5"/>
  <c r="D5355" i="5"/>
  <c r="G5355" i="5"/>
  <c r="D5356" i="5"/>
  <c r="G5356" i="5"/>
  <c r="AF464" i="1"/>
  <c r="D5357" i="5"/>
  <c r="G5357" i="5"/>
  <c r="D5358" i="5"/>
  <c r="G5358" i="5"/>
  <c r="D5359" i="5"/>
  <c r="G5359" i="5"/>
  <c r="D5360" i="5"/>
  <c r="G5360" i="5"/>
  <c r="D5361" i="5"/>
  <c r="G5361" i="5"/>
  <c r="D5362" i="5"/>
  <c r="G5362" i="5"/>
  <c r="D5363" i="5"/>
  <c r="G5363" i="5"/>
  <c r="D5364" i="5"/>
  <c r="G5364" i="5"/>
  <c r="D5365" i="5"/>
  <c r="G5365" i="5"/>
  <c r="D5366" i="5"/>
  <c r="G5366" i="5"/>
  <c r="D5367" i="5"/>
  <c r="G5367" i="5"/>
  <c r="D5368" i="5"/>
  <c r="G5368" i="5"/>
  <c r="D5369" i="5"/>
  <c r="G5369" i="5"/>
  <c r="D5370" i="5"/>
  <c r="G5370" i="5"/>
  <c r="AF301" i="1"/>
  <c r="D5371" i="5"/>
  <c r="G5371" i="5"/>
  <c r="D5372" i="5"/>
  <c r="G5372" i="5"/>
  <c r="D5373" i="5"/>
  <c r="G5373" i="5"/>
  <c r="D5374" i="5"/>
  <c r="G5374" i="5"/>
  <c r="D5375" i="5"/>
  <c r="G5375" i="5"/>
  <c r="D5376" i="5"/>
  <c r="G5376" i="5"/>
  <c r="D5377" i="5"/>
  <c r="G5377" i="5"/>
  <c r="D5378" i="5"/>
  <c r="G5378" i="5"/>
  <c r="D5379" i="5"/>
  <c r="G5379" i="5"/>
  <c r="D5380" i="5"/>
  <c r="G5380" i="5"/>
  <c r="D5381" i="5"/>
  <c r="G5381" i="5"/>
  <c r="D5382" i="5"/>
  <c r="G5382" i="5"/>
  <c r="D5383" i="5"/>
  <c r="G5383" i="5"/>
  <c r="D5384" i="5"/>
  <c r="G5384" i="5"/>
  <c r="D5385" i="5"/>
  <c r="G5385" i="5"/>
  <c r="D5386" i="5"/>
  <c r="G5386" i="5"/>
  <c r="D5387" i="5"/>
  <c r="G5387" i="5"/>
  <c r="D5388" i="5"/>
  <c r="G5388" i="5"/>
  <c r="D5389" i="5"/>
  <c r="G5389" i="5"/>
  <c r="D5390" i="5"/>
  <c r="G5390" i="5"/>
  <c r="D5391" i="5"/>
  <c r="G5391" i="5"/>
  <c r="AF332" i="1"/>
  <c r="D5392" i="5"/>
  <c r="G5392" i="5"/>
  <c r="D5393" i="5"/>
  <c r="G5393" i="5"/>
  <c r="D5394" i="5"/>
  <c r="G5394" i="5"/>
  <c r="D5395" i="5"/>
  <c r="G5395" i="5"/>
  <c r="D5396" i="5"/>
  <c r="G5396" i="5"/>
  <c r="D5397" i="5"/>
  <c r="G5397" i="5"/>
  <c r="AF333" i="1"/>
  <c r="D5398" i="5"/>
  <c r="G5398" i="5"/>
  <c r="D5399" i="5"/>
  <c r="G5399" i="5"/>
  <c r="D5400" i="5"/>
  <c r="G5400" i="5"/>
  <c r="D5401" i="5"/>
  <c r="G5401" i="5"/>
  <c r="D5402" i="5"/>
  <c r="G5402" i="5"/>
  <c r="D5403" i="5"/>
  <c r="G5403" i="5"/>
  <c r="D5404" i="5"/>
  <c r="G5404" i="5"/>
  <c r="D5405" i="5"/>
  <c r="G5405" i="5"/>
  <c r="D5406" i="5"/>
  <c r="G5406" i="5"/>
  <c r="D5407" i="5"/>
  <c r="G5407" i="5"/>
  <c r="D5408" i="5"/>
  <c r="G5408" i="5"/>
  <c r="D5409" i="5"/>
  <c r="G5409" i="5"/>
  <c r="D5410" i="5"/>
  <c r="G5410" i="5"/>
  <c r="D5411" i="5"/>
  <c r="G5411" i="5"/>
  <c r="D5412" i="5"/>
  <c r="G5412" i="5"/>
  <c r="D5413" i="5"/>
  <c r="G5413" i="5"/>
  <c r="D5414" i="5"/>
  <c r="G5414" i="5"/>
  <c r="D5415" i="5"/>
  <c r="G5415" i="5"/>
  <c r="D5416" i="5"/>
  <c r="G5416" i="5"/>
  <c r="D5417" i="5"/>
  <c r="G5417" i="5"/>
  <c r="D5418" i="5"/>
  <c r="G5418" i="5"/>
  <c r="D5419" i="5"/>
  <c r="G5419" i="5"/>
  <c r="D5420" i="5"/>
  <c r="G5420" i="5"/>
  <c r="D5421" i="5"/>
  <c r="G5421" i="5"/>
  <c r="D5422" i="5"/>
  <c r="G5422" i="5"/>
  <c r="D5423" i="5"/>
  <c r="G5423" i="5"/>
  <c r="D5424" i="5"/>
  <c r="G5424" i="5"/>
  <c r="D5425" i="5"/>
  <c r="G5425" i="5"/>
  <c r="D5426" i="5"/>
  <c r="G5426" i="5"/>
  <c r="D5427" i="5"/>
  <c r="G5427" i="5"/>
  <c r="D5428" i="5"/>
  <c r="G5428" i="5"/>
  <c r="D5429" i="5"/>
  <c r="G5429" i="5"/>
  <c r="D5430" i="5"/>
  <c r="G5430" i="5"/>
  <c r="D5431" i="5"/>
  <c r="G5431" i="5"/>
  <c r="D5432" i="5"/>
  <c r="G5432" i="5"/>
  <c r="D5433" i="5"/>
  <c r="G5433" i="5"/>
  <c r="D5434" i="5"/>
  <c r="G5434" i="5"/>
  <c r="AF604" i="1"/>
  <c r="D5435" i="5"/>
  <c r="G5435" i="5"/>
  <c r="D5436" i="5"/>
  <c r="G5436" i="5"/>
  <c r="D5437" i="5"/>
  <c r="G5437" i="5"/>
  <c r="D5438" i="5"/>
  <c r="G5438" i="5"/>
  <c r="D5439" i="5"/>
  <c r="G5439" i="5"/>
  <c r="D5440" i="5"/>
  <c r="G5440" i="5"/>
  <c r="D5441" i="5"/>
  <c r="G5441" i="5"/>
  <c r="D5442" i="5"/>
  <c r="G5442" i="5"/>
  <c r="D5443" i="5"/>
  <c r="G5443" i="5"/>
  <c r="AF338" i="1"/>
  <c r="D5444" i="5"/>
  <c r="G5444" i="5"/>
  <c r="D5445" i="5"/>
  <c r="G5445" i="5"/>
  <c r="D5446" i="5"/>
  <c r="G5446" i="5"/>
  <c r="D5447" i="5"/>
  <c r="G5447" i="5"/>
  <c r="D5448" i="5"/>
  <c r="G5448" i="5"/>
  <c r="D5449" i="5"/>
  <c r="G5449" i="5"/>
  <c r="D5450" i="5"/>
  <c r="G5450" i="5"/>
  <c r="D5451" i="5"/>
  <c r="G5451" i="5"/>
  <c r="D5452" i="5"/>
  <c r="G5452" i="5"/>
  <c r="AF805" i="1"/>
  <c r="D5453" i="5"/>
  <c r="G5453" i="5"/>
  <c r="D5454" i="5"/>
  <c r="G5454" i="5"/>
  <c r="D5455" i="5"/>
  <c r="G5455" i="5"/>
  <c r="AF199" i="1"/>
  <c r="D5456" i="5"/>
  <c r="G5456" i="5"/>
  <c r="D5457" i="5"/>
  <c r="G5457" i="5"/>
  <c r="D5458" i="5"/>
  <c r="G5458" i="5"/>
  <c r="D5459" i="5"/>
  <c r="G5459" i="5"/>
  <c r="D5460" i="5"/>
  <c r="G5460" i="5"/>
  <c r="D5461" i="5"/>
  <c r="G5461" i="5"/>
  <c r="D5462" i="5"/>
  <c r="G5462" i="5"/>
  <c r="D5463" i="5"/>
  <c r="G5463" i="5"/>
  <c r="D5464" i="5"/>
  <c r="G5464" i="5"/>
  <c r="D5465" i="5"/>
  <c r="G5465" i="5"/>
  <c r="D5466" i="5"/>
  <c r="G5466" i="5"/>
  <c r="D5467" i="5"/>
  <c r="G5467" i="5"/>
  <c r="D5468" i="5"/>
  <c r="G5468" i="5"/>
  <c r="AF345" i="1"/>
  <c r="D5469" i="5"/>
  <c r="G5469" i="5"/>
  <c r="D5470" i="5"/>
  <c r="G5470" i="5"/>
  <c r="D5471" i="5"/>
  <c r="G5471" i="5"/>
  <c r="D5472" i="5"/>
  <c r="G5472" i="5"/>
  <c r="AF569" i="1"/>
  <c r="D5473" i="5"/>
  <c r="G5473" i="5"/>
  <c r="D5474" i="5"/>
  <c r="G5474" i="5"/>
  <c r="D5475" i="5"/>
  <c r="G5475" i="5"/>
  <c r="D5476" i="5"/>
  <c r="G5476" i="5"/>
  <c r="D5477" i="5"/>
  <c r="G5477" i="5"/>
  <c r="D5478" i="5"/>
  <c r="G5478" i="5"/>
  <c r="D5479" i="5"/>
  <c r="G5479" i="5"/>
  <c r="D5480" i="5"/>
  <c r="G5480" i="5"/>
  <c r="D5481" i="5"/>
  <c r="G5481" i="5"/>
  <c r="D5482" i="5"/>
  <c r="G5482" i="5"/>
  <c r="D5483" i="5"/>
  <c r="G5483" i="5"/>
  <c r="D5484" i="5"/>
  <c r="G5484" i="5"/>
  <c r="AF331" i="1"/>
  <c r="D5485" i="5"/>
  <c r="G5485" i="5"/>
  <c r="D5486" i="5"/>
  <c r="G5486" i="5"/>
  <c r="D5487" i="5"/>
  <c r="G5487" i="5"/>
  <c r="D5488" i="5"/>
  <c r="G5488" i="5"/>
  <c r="D5489" i="5"/>
  <c r="G5489" i="5"/>
  <c r="D5490" i="5"/>
  <c r="G5490" i="5"/>
  <c r="D5491" i="5"/>
  <c r="G5491" i="5"/>
  <c r="D5492" i="5"/>
  <c r="G5492" i="5"/>
  <c r="D5493" i="5"/>
  <c r="G5493" i="5"/>
  <c r="D5494" i="5"/>
  <c r="G5494" i="5"/>
  <c r="D5495" i="5"/>
  <c r="G5495" i="5"/>
  <c r="D5496" i="5"/>
  <c r="G5496" i="5"/>
  <c r="AF198" i="1"/>
  <c r="D5497" i="5"/>
  <c r="G5497" i="5"/>
  <c r="D5498" i="5"/>
  <c r="G5498" i="5"/>
  <c r="D5499" i="5"/>
  <c r="G5499" i="5"/>
  <c r="D5500" i="5"/>
  <c r="G5500" i="5"/>
  <c r="D5501" i="5"/>
  <c r="G5501" i="5"/>
  <c r="AF343" i="1"/>
  <c r="D5502" i="5"/>
  <c r="G5502" i="5"/>
  <c r="D5503" i="5"/>
  <c r="G5503" i="5"/>
  <c r="D5504" i="5"/>
  <c r="G5504" i="5"/>
  <c r="D5505" i="5"/>
  <c r="G5505" i="5"/>
  <c r="D5506" i="5"/>
  <c r="G5506" i="5"/>
  <c r="D5507" i="5"/>
  <c r="G5507" i="5"/>
  <c r="D5508" i="5"/>
  <c r="G5508" i="5"/>
  <c r="D5509" i="5"/>
  <c r="G5509" i="5"/>
  <c r="D5510" i="5"/>
  <c r="G5510" i="5"/>
  <c r="D5511" i="5"/>
  <c r="G5511" i="5"/>
  <c r="D5512" i="5"/>
  <c r="G5512" i="5"/>
  <c r="D5513" i="5"/>
  <c r="G5513" i="5"/>
  <c r="D5514" i="5"/>
  <c r="G5514" i="5"/>
  <c r="D5515" i="5"/>
  <c r="G5515" i="5"/>
  <c r="D5516" i="5"/>
  <c r="G5516" i="5"/>
  <c r="D5517" i="5"/>
  <c r="G5517" i="5"/>
  <c r="D5518" i="5"/>
  <c r="G5518" i="5"/>
  <c r="D5519" i="5"/>
  <c r="G5519" i="5"/>
  <c r="D5520" i="5"/>
  <c r="G5520" i="5"/>
  <c r="D5521" i="5"/>
  <c r="G5521" i="5"/>
  <c r="D5522" i="5"/>
  <c r="G5522" i="5"/>
  <c r="D5523" i="5"/>
  <c r="G5523" i="5"/>
  <c r="D5524" i="5"/>
  <c r="G5524" i="5"/>
  <c r="D5525" i="5"/>
  <c r="G5525" i="5"/>
  <c r="D5526" i="5"/>
  <c r="G5526" i="5"/>
  <c r="D5527" i="5"/>
  <c r="G5527" i="5"/>
  <c r="D5528" i="5"/>
  <c r="G5528" i="5"/>
  <c r="D5529" i="5"/>
  <c r="G5529" i="5"/>
  <c r="D5530" i="5"/>
  <c r="G5530" i="5"/>
  <c r="D5531" i="5"/>
  <c r="G5531" i="5"/>
  <c r="D5532" i="5"/>
  <c r="G5532" i="5"/>
  <c r="D5533" i="5"/>
  <c r="G5533" i="5"/>
  <c r="D5534" i="5"/>
  <c r="G5534" i="5"/>
  <c r="D5535" i="5"/>
  <c r="G5535" i="5"/>
  <c r="D5536" i="5"/>
  <c r="G5536" i="5"/>
  <c r="AF87" i="1"/>
  <c r="D5537" i="5"/>
  <c r="G5537" i="5"/>
  <c r="D5538" i="5"/>
  <c r="G5538" i="5"/>
  <c r="D5539" i="5"/>
  <c r="G5539" i="5"/>
  <c r="AF112" i="1"/>
  <c r="D5540" i="5"/>
  <c r="G5540" i="5"/>
  <c r="D5541" i="5"/>
  <c r="G5541" i="5"/>
  <c r="AF342" i="1"/>
  <c r="D5542" i="5"/>
  <c r="G5542" i="5"/>
  <c r="D5543" i="5"/>
  <c r="G5543" i="5"/>
  <c r="D5544" i="5"/>
  <c r="G5544" i="5"/>
  <c r="D5545" i="5"/>
  <c r="G5545" i="5"/>
  <c r="AF42" i="1"/>
  <c r="D5546" i="5"/>
  <c r="G5546" i="5"/>
  <c r="D5547" i="5"/>
  <c r="G5547" i="5"/>
  <c r="D5548" i="5"/>
  <c r="G5548" i="5"/>
  <c r="AF341" i="1"/>
  <c r="D5549" i="5"/>
  <c r="G5549" i="5"/>
  <c r="D5550" i="5"/>
  <c r="G5550" i="5"/>
  <c r="D5551" i="5"/>
  <c r="G5551" i="5"/>
  <c r="D5552" i="5"/>
  <c r="G5552" i="5"/>
  <c r="D5553" i="5"/>
  <c r="G5553" i="5"/>
  <c r="D5554" i="5"/>
  <c r="G5554" i="5"/>
  <c r="D5555" i="5"/>
  <c r="G5555" i="5"/>
  <c r="AF407" i="1"/>
  <c r="D5556" i="5"/>
  <c r="G5556" i="5"/>
  <c r="D5557" i="5"/>
  <c r="G5557" i="5"/>
  <c r="D5558" i="5"/>
  <c r="G5558" i="5"/>
  <c r="D5559" i="5"/>
  <c r="G5559" i="5"/>
  <c r="D5560" i="5"/>
  <c r="G5560" i="5"/>
  <c r="D5561" i="5"/>
  <c r="G5561" i="5"/>
  <c r="AF470" i="1"/>
  <c r="D5562" i="5"/>
  <c r="G5562" i="5"/>
  <c r="D5563" i="5"/>
  <c r="G5563" i="5"/>
  <c r="D5564" i="5"/>
  <c r="G5564" i="5"/>
  <c r="D5565" i="5"/>
  <c r="G5565" i="5"/>
  <c r="D5566" i="5"/>
  <c r="G5566" i="5"/>
  <c r="D5567" i="5"/>
  <c r="G5567" i="5"/>
  <c r="D5568" i="5"/>
  <c r="G5568" i="5"/>
  <c r="D5569" i="5"/>
  <c r="G5569" i="5"/>
  <c r="AF334" i="1"/>
  <c r="D5570" i="5"/>
  <c r="G5570" i="5"/>
  <c r="D5571" i="5"/>
  <c r="G5571" i="5"/>
  <c r="D5572" i="5"/>
  <c r="G5572" i="5"/>
  <c r="D5573" i="5"/>
  <c r="G5573" i="5"/>
  <c r="AF337" i="1"/>
  <c r="D5574" i="5"/>
  <c r="G5574" i="5"/>
  <c r="D5575" i="5"/>
  <c r="G5575" i="5"/>
  <c r="D5576" i="5"/>
  <c r="G5576" i="5"/>
  <c r="D5577" i="5"/>
  <c r="G5577" i="5"/>
  <c r="D5578" i="5"/>
  <c r="G5578" i="5"/>
  <c r="D5579" i="5"/>
  <c r="G5579" i="5"/>
  <c r="D5580" i="5"/>
  <c r="G5580" i="5"/>
  <c r="D5581" i="5"/>
  <c r="G5581" i="5"/>
  <c r="D5582" i="5"/>
  <c r="G5582" i="5"/>
  <c r="D5583" i="5"/>
  <c r="G5583" i="5"/>
  <c r="D5584" i="5"/>
  <c r="G5584" i="5"/>
  <c r="D5585" i="5"/>
  <c r="G5585" i="5"/>
  <c r="D5586" i="5"/>
  <c r="G5586" i="5"/>
  <c r="D5587" i="5"/>
  <c r="G5587" i="5"/>
  <c r="D5588" i="5"/>
  <c r="G5588" i="5"/>
  <c r="D5589" i="5"/>
  <c r="G5589" i="5"/>
  <c r="D5590" i="5"/>
  <c r="G5590" i="5"/>
  <c r="D5591" i="5"/>
  <c r="G5591" i="5"/>
  <c r="D5592" i="5"/>
  <c r="G5592" i="5"/>
  <c r="D5593" i="5"/>
  <c r="G5593" i="5"/>
  <c r="D5594" i="5"/>
  <c r="G5594" i="5"/>
  <c r="D5595" i="5"/>
  <c r="G5595" i="5"/>
  <c r="D5596" i="5"/>
  <c r="G5596" i="5"/>
  <c r="D5597" i="5"/>
  <c r="G5597" i="5"/>
  <c r="D5598" i="5"/>
  <c r="G5598" i="5"/>
  <c r="D5599" i="5"/>
  <c r="G5599" i="5"/>
  <c r="D5600" i="5"/>
  <c r="G5600" i="5"/>
  <c r="D5601" i="5"/>
  <c r="G5601" i="5"/>
  <c r="D5602" i="5"/>
  <c r="G5602" i="5"/>
  <c r="D5603" i="5"/>
  <c r="G5603" i="5"/>
  <c r="D5604" i="5"/>
  <c r="G5604" i="5"/>
  <c r="D5605" i="5"/>
  <c r="G5605" i="5"/>
  <c r="D5606" i="5"/>
  <c r="G5606" i="5"/>
  <c r="D5607" i="5"/>
  <c r="G5607" i="5"/>
  <c r="D5608" i="5"/>
  <c r="G5608" i="5"/>
  <c r="D5609" i="5"/>
  <c r="G5609" i="5"/>
  <c r="D5610" i="5"/>
  <c r="G5610" i="5"/>
  <c r="D5611" i="5"/>
  <c r="G5611" i="5"/>
  <c r="AF801" i="1"/>
  <c r="D5612" i="5"/>
  <c r="G5612" i="5"/>
  <c r="D5613" i="5"/>
  <c r="G5613" i="5"/>
  <c r="D5614" i="5"/>
  <c r="G5614" i="5"/>
  <c r="D5615" i="5"/>
  <c r="G5615" i="5"/>
  <c r="D5616" i="5"/>
  <c r="G5616" i="5"/>
  <c r="D5617" i="5"/>
  <c r="G5617" i="5"/>
  <c r="D5618" i="5"/>
  <c r="G5618" i="5"/>
  <c r="D5619" i="5"/>
  <c r="G5619" i="5"/>
  <c r="D5620" i="5"/>
  <c r="G5620" i="5"/>
  <c r="D5621" i="5"/>
  <c r="G5621" i="5"/>
  <c r="AF197" i="1"/>
  <c r="D5622" i="5"/>
  <c r="G5622" i="5"/>
  <c r="D5623" i="5"/>
  <c r="G5623" i="5"/>
  <c r="D5624" i="5"/>
  <c r="G5624" i="5"/>
  <c r="D5625" i="5"/>
  <c r="G5625" i="5"/>
  <c r="D5626" i="5"/>
  <c r="G5626" i="5"/>
  <c r="D5627" i="5"/>
  <c r="G5627" i="5"/>
  <c r="AF329" i="1"/>
  <c r="D5628" i="5"/>
  <c r="G5628" i="5"/>
  <c r="D5629" i="5"/>
  <c r="G5629" i="5"/>
  <c r="D5630" i="5"/>
  <c r="G5630" i="5"/>
  <c r="D5631" i="5"/>
  <c r="G5631" i="5"/>
  <c r="D5632" i="5"/>
  <c r="G5632" i="5"/>
  <c r="D5633" i="5"/>
  <c r="G5633" i="5"/>
  <c r="D5634" i="5"/>
  <c r="G5634" i="5"/>
  <c r="AF632" i="1"/>
  <c r="D5635" i="5"/>
  <c r="G5635" i="5"/>
  <c r="D5636" i="5"/>
  <c r="G5636" i="5"/>
  <c r="D5637" i="5"/>
  <c r="G5637" i="5"/>
  <c r="D5638" i="5"/>
  <c r="G5638" i="5"/>
  <c r="D5639" i="5"/>
  <c r="G5639" i="5"/>
  <c r="D5640" i="5"/>
  <c r="G5640" i="5"/>
  <c r="D5641" i="5"/>
  <c r="G5641" i="5"/>
  <c r="D5642" i="5"/>
  <c r="G5642" i="5"/>
  <c r="D5643" i="5"/>
  <c r="G5643" i="5"/>
  <c r="D5644" i="5"/>
  <c r="G5644" i="5"/>
  <c r="D5645" i="5"/>
  <c r="G5645" i="5"/>
  <c r="D5646" i="5"/>
  <c r="G5646" i="5"/>
  <c r="D5647" i="5"/>
  <c r="G5647" i="5"/>
  <c r="D5648" i="5"/>
  <c r="G5648" i="5"/>
  <c r="D5649" i="5"/>
  <c r="G5649" i="5"/>
  <c r="D5650" i="5"/>
  <c r="G5650" i="5"/>
  <c r="D5651" i="5"/>
  <c r="G5651" i="5"/>
  <c r="D5652" i="5"/>
  <c r="G5652" i="5"/>
  <c r="D5653" i="5"/>
  <c r="G5653" i="5"/>
  <c r="D5654" i="5"/>
  <c r="G5654" i="5"/>
  <c r="D5655" i="5"/>
  <c r="G5655" i="5"/>
  <c r="D5656" i="5"/>
  <c r="G5656" i="5"/>
  <c r="D5657" i="5"/>
  <c r="G5657" i="5"/>
  <c r="D5658" i="5"/>
  <c r="G5658" i="5"/>
  <c r="AF31" i="1"/>
  <c r="D5659" i="5"/>
  <c r="G5659" i="5"/>
  <c r="D5660" i="5"/>
  <c r="G5660" i="5"/>
  <c r="D5661" i="5"/>
  <c r="G5661" i="5"/>
  <c r="D5662" i="5"/>
  <c r="G5662" i="5"/>
  <c r="AF107" i="1"/>
  <c r="D5663" i="5"/>
  <c r="G5663" i="5"/>
  <c r="D5664" i="5"/>
  <c r="G5664" i="5"/>
  <c r="D5665" i="5"/>
  <c r="G5665" i="5"/>
  <c r="AF4" i="1"/>
  <c r="D5666" i="5"/>
  <c r="G5666" i="5"/>
  <c r="D5667" i="5"/>
  <c r="G5667" i="5"/>
  <c r="D5668" i="5"/>
  <c r="G5668" i="5"/>
  <c r="D5669" i="5"/>
  <c r="G5669" i="5"/>
  <c r="D5670" i="5"/>
  <c r="G5670" i="5"/>
  <c r="D5671" i="5"/>
  <c r="G5671" i="5"/>
  <c r="D5672" i="5"/>
  <c r="G5672" i="5"/>
  <c r="D5673" i="5"/>
  <c r="G5673" i="5"/>
  <c r="D5674" i="5"/>
  <c r="G5674" i="5"/>
  <c r="D5675" i="5"/>
  <c r="G5675" i="5"/>
  <c r="D5676" i="5"/>
  <c r="G5676" i="5"/>
  <c r="D5677" i="5"/>
  <c r="G5677" i="5"/>
  <c r="D5678" i="5"/>
  <c r="G5678" i="5"/>
  <c r="D5679" i="5"/>
  <c r="G5679" i="5"/>
  <c r="D5680" i="5"/>
  <c r="G5680" i="5"/>
  <c r="D5681" i="5"/>
  <c r="G5681" i="5"/>
  <c r="D5682" i="5"/>
  <c r="G5682" i="5"/>
  <c r="D5683" i="5"/>
  <c r="G5683" i="5"/>
  <c r="D5684" i="5"/>
  <c r="G5684" i="5"/>
  <c r="D5685" i="5"/>
  <c r="G5685" i="5"/>
  <c r="D5686" i="5"/>
  <c r="G5686" i="5"/>
  <c r="D5687" i="5"/>
  <c r="G5687" i="5"/>
  <c r="D5688" i="5"/>
  <c r="G5688" i="5"/>
  <c r="D5689" i="5"/>
  <c r="G5689" i="5"/>
  <c r="D5690" i="5"/>
  <c r="G5690" i="5"/>
  <c r="AF63" i="1"/>
  <c r="D5691" i="5"/>
  <c r="G5691" i="5"/>
  <c r="D5692" i="5"/>
  <c r="G5692" i="5"/>
  <c r="D5693" i="5"/>
  <c r="G5693" i="5"/>
  <c r="AF307" i="1"/>
  <c r="D5694" i="5"/>
  <c r="G5694" i="5"/>
  <c r="D5695" i="5"/>
  <c r="G5695" i="5"/>
  <c r="D5696" i="5"/>
  <c r="G5696" i="5"/>
  <c r="D5697" i="5"/>
  <c r="G5697" i="5"/>
  <c r="D5698" i="5"/>
  <c r="G5698" i="5"/>
  <c r="D5699" i="5"/>
  <c r="G5699" i="5"/>
  <c r="D5700" i="5"/>
  <c r="G5700" i="5"/>
  <c r="AF600" i="1"/>
  <c r="D5701" i="5"/>
  <c r="G5701" i="5"/>
  <c r="D5702" i="5"/>
  <c r="G5702" i="5"/>
  <c r="D5703" i="5"/>
  <c r="G5703" i="5"/>
  <c r="D5704" i="5"/>
  <c r="G5704" i="5"/>
  <c r="D5705" i="5"/>
  <c r="G5705" i="5"/>
  <c r="D5706" i="5"/>
  <c r="G5706" i="5"/>
  <c r="D5707" i="5"/>
  <c r="G5707" i="5"/>
  <c r="D5708" i="5"/>
  <c r="G5708" i="5"/>
  <c r="D5709" i="5"/>
  <c r="G5709" i="5"/>
  <c r="D5710" i="5"/>
  <c r="G5710" i="5"/>
  <c r="D5711" i="5"/>
  <c r="G5711" i="5"/>
  <c r="D5712" i="5"/>
  <c r="G5712" i="5"/>
  <c r="D5713" i="5"/>
  <c r="G5713" i="5"/>
  <c r="D5714" i="5"/>
  <c r="G5714" i="5"/>
  <c r="D5715" i="5"/>
  <c r="G5715" i="5"/>
  <c r="D5716" i="5"/>
  <c r="G5716" i="5"/>
  <c r="D5717" i="5"/>
  <c r="G5717" i="5"/>
  <c r="D5718" i="5"/>
  <c r="G5718" i="5"/>
  <c r="D5719" i="5"/>
  <c r="G5719" i="5"/>
  <c r="D5720" i="5"/>
  <c r="G5720" i="5"/>
  <c r="D5721" i="5"/>
  <c r="G5721" i="5"/>
  <c r="D5722" i="5"/>
  <c r="G5722" i="5"/>
  <c r="D5723" i="5"/>
  <c r="G5723" i="5"/>
  <c r="D5724" i="5"/>
  <c r="G5724" i="5"/>
  <c r="D5725" i="5"/>
  <c r="G5725" i="5"/>
  <c r="D5726" i="5"/>
  <c r="G5726" i="5"/>
  <c r="D5727" i="5"/>
  <c r="G5727" i="5"/>
  <c r="D5728" i="5"/>
  <c r="G5728" i="5"/>
  <c r="AF489" i="1"/>
  <c r="D5729" i="5"/>
  <c r="G5729" i="5"/>
  <c r="D5730" i="5"/>
  <c r="G5730" i="5"/>
  <c r="D5731" i="5"/>
  <c r="G5731" i="5"/>
  <c r="D5732" i="5"/>
  <c r="G5732" i="5"/>
  <c r="D5733" i="5"/>
  <c r="G5733" i="5"/>
  <c r="D5734" i="5"/>
  <c r="G5734" i="5"/>
  <c r="D5735" i="5"/>
  <c r="G5735" i="5"/>
  <c r="AF619" i="1"/>
  <c r="D5736" i="5"/>
  <c r="G5736" i="5"/>
  <c r="D5737" i="5"/>
  <c r="G5737" i="5"/>
  <c r="D5738" i="5"/>
  <c r="G5738" i="5"/>
  <c r="D5739" i="5"/>
  <c r="G5739" i="5"/>
  <c r="D5740" i="5"/>
  <c r="G5740" i="5"/>
  <c r="D5741" i="5"/>
  <c r="G5741" i="5"/>
  <c r="D5742" i="5"/>
  <c r="G5742" i="5"/>
  <c r="D5743" i="5"/>
  <c r="G5743" i="5"/>
  <c r="D5744" i="5"/>
  <c r="G5744" i="5"/>
  <c r="D5745" i="5"/>
  <c r="G5745" i="5"/>
  <c r="D5746" i="5"/>
  <c r="G5746" i="5"/>
  <c r="D5747" i="5"/>
  <c r="G5747" i="5"/>
  <c r="D5748" i="5"/>
  <c r="G5748" i="5"/>
  <c r="D5749" i="5"/>
  <c r="G5749" i="5"/>
  <c r="D5750" i="5"/>
  <c r="G5750" i="5"/>
  <c r="D5751" i="5"/>
  <c r="G5751" i="5"/>
  <c r="AF258" i="1"/>
  <c r="D5752" i="5"/>
  <c r="G5752" i="5"/>
  <c r="D5753" i="5"/>
  <c r="G5753" i="5"/>
  <c r="D5754" i="5"/>
  <c r="G5754" i="5"/>
  <c r="D5755" i="5"/>
  <c r="G5755" i="5"/>
  <c r="D5756" i="5"/>
  <c r="G5756" i="5"/>
  <c r="D5757" i="5"/>
  <c r="G5757" i="5"/>
  <c r="AF631" i="1"/>
  <c r="D5758" i="5"/>
  <c r="G5758" i="5"/>
  <c r="D5759" i="5"/>
  <c r="G5759" i="5"/>
  <c r="D5760" i="5"/>
  <c r="G5760" i="5"/>
  <c r="D5761" i="5"/>
  <c r="G5761" i="5"/>
  <c r="D5762" i="5"/>
  <c r="G5762" i="5"/>
  <c r="D5763" i="5"/>
  <c r="G5763" i="5"/>
  <c r="D5764" i="5"/>
  <c r="G5764" i="5"/>
  <c r="D5765" i="5"/>
  <c r="G5765" i="5"/>
  <c r="D5766" i="5"/>
  <c r="G5766" i="5"/>
  <c r="D5767" i="5"/>
  <c r="G5767" i="5"/>
  <c r="D5768" i="5"/>
  <c r="G5768" i="5"/>
  <c r="D5769" i="5"/>
  <c r="G5769" i="5"/>
  <c r="AF637" i="1"/>
  <c r="D5770" i="5"/>
  <c r="G5770" i="5"/>
  <c r="D5771" i="5"/>
  <c r="G5771" i="5"/>
  <c r="D5772" i="5"/>
  <c r="G5772" i="5"/>
  <c r="D5773" i="5"/>
  <c r="G5773" i="5"/>
  <c r="AF261" i="1"/>
  <c r="D5774" i="5"/>
  <c r="G5774" i="5"/>
  <c r="D5775" i="5"/>
  <c r="G5775" i="5"/>
  <c r="D5776" i="5"/>
  <c r="G5776" i="5"/>
  <c r="D5777" i="5"/>
  <c r="G5777" i="5"/>
  <c r="D5778" i="5"/>
  <c r="G5778" i="5"/>
  <c r="D5779" i="5"/>
  <c r="G5779" i="5"/>
  <c r="AF336" i="1"/>
  <c r="D5780" i="5"/>
  <c r="G5780" i="5"/>
  <c r="D5781" i="5"/>
  <c r="G5781" i="5"/>
  <c r="D5782" i="5"/>
  <c r="G5782" i="5"/>
  <c r="D5783" i="5"/>
  <c r="G5783" i="5"/>
  <c r="D5784" i="5"/>
  <c r="G5784" i="5"/>
  <c r="AF344" i="1"/>
  <c r="D5785" i="5"/>
  <c r="G5785" i="5"/>
  <c r="D5786" i="5"/>
  <c r="G5786" i="5"/>
  <c r="D5787" i="5"/>
  <c r="G5787" i="5"/>
  <c r="D5788" i="5"/>
  <c r="G5788" i="5"/>
  <c r="D5789" i="5"/>
  <c r="G5789" i="5"/>
  <c r="D5790" i="5"/>
  <c r="G5790" i="5"/>
  <c r="D5791" i="5"/>
  <c r="G5791" i="5"/>
  <c r="D5792" i="5"/>
  <c r="G5792" i="5"/>
  <c r="AF18" i="1"/>
  <c r="D5793" i="5"/>
  <c r="G5793" i="5"/>
  <c r="D5794" i="5"/>
  <c r="G5794" i="5"/>
  <c r="D5795" i="5"/>
  <c r="G5795" i="5"/>
  <c r="D5796" i="5"/>
  <c r="G5796" i="5"/>
  <c r="AF7" i="1"/>
  <c r="D5797" i="5"/>
  <c r="G5797" i="5"/>
  <c r="D5798" i="5"/>
  <c r="G5798" i="5"/>
  <c r="D5799" i="5"/>
  <c r="G5799" i="5"/>
  <c r="AF274" i="1"/>
  <c r="D5800" i="5"/>
  <c r="G5800" i="5"/>
  <c r="D5801" i="5"/>
  <c r="G5801" i="5"/>
  <c r="D5802" i="5"/>
  <c r="G5802" i="5"/>
  <c r="D5803" i="5"/>
  <c r="G5803" i="5"/>
  <c r="D5804" i="5"/>
  <c r="G5804" i="5"/>
  <c r="D5805" i="5"/>
  <c r="G5805" i="5"/>
  <c r="D5806" i="5"/>
  <c r="G5806" i="5"/>
  <c r="D5807" i="5"/>
  <c r="G5807" i="5"/>
  <c r="D5808" i="5"/>
  <c r="G5808" i="5"/>
  <c r="D5809" i="5"/>
  <c r="G5809" i="5"/>
  <c r="AF65" i="1"/>
  <c r="D5810" i="5"/>
  <c r="G5810" i="5"/>
  <c r="D5811" i="5"/>
  <c r="G5811" i="5"/>
  <c r="D5812" i="5"/>
  <c r="G5812" i="5"/>
  <c r="AF339" i="1"/>
  <c r="D5813" i="5"/>
  <c r="G5813" i="5"/>
  <c r="D5814" i="5"/>
  <c r="G5814" i="5"/>
  <c r="D5815" i="5"/>
  <c r="G5815" i="5"/>
  <c r="D5816" i="5"/>
  <c r="G5816" i="5"/>
  <c r="D5817" i="5"/>
  <c r="G5817" i="5"/>
  <c r="D5818" i="5"/>
  <c r="G5818" i="5"/>
  <c r="D5819" i="5"/>
  <c r="G5819" i="5"/>
  <c r="D5820" i="5"/>
  <c r="G5820" i="5"/>
  <c r="D5821" i="5"/>
  <c r="G5821" i="5"/>
  <c r="D5822" i="5"/>
  <c r="G5822" i="5"/>
  <c r="D5823" i="5"/>
  <c r="G5823" i="5"/>
  <c r="D5824" i="5"/>
  <c r="G5824" i="5"/>
  <c r="D5825" i="5"/>
  <c r="G5825" i="5"/>
  <c r="D5826" i="5"/>
  <c r="G5826" i="5"/>
  <c r="D5827" i="5"/>
  <c r="G5827" i="5"/>
  <c r="D5828" i="5"/>
  <c r="G5828" i="5"/>
  <c r="D5829" i="5"/>
  <c r="G5829" i="5"/>
  <c r="D5830" i="5"/>
  <c r="G5830" i="5"/>
  <c r="D5831" i="5"/>
  <c r="G5831" i="5"/>
  <c r="D5832" i="5"/>
  <c r="G5832" i="5"/>
  <c r="D5833" i="5"/>
  <c r="G5833" i="5"/>
  <c r="D5834" i="5"/>
  <c r="G5834" i="5"/>
  <c r="D5835" i="5"/>
  <c r="G5835" i="5"/>
  <c r="D5836" i="5"/>
  <c r="G5836" i="5"/>
  <c r="D5837" i="5"/>
  <c r="G5837" i="5"/>
  <c r="D5838" i="5"/>
  <c r="G5838" i="5"/>
  <c r="D5839" i="5"/>
  <c r="G5839" i="5"/>
  <c r="D5840" i="5"/>
  <c r="G5840" i="5"/>
  <c r="D5841" i="5"/>
  <c r="G5841" i="5"/>
  <c r="D5842" i="5"/>
  <c r="G5842" i="5"/>
  <c r="D5843" i="5"/>
  <c r="G5843" i="5"/>
  <c r="D5844" i="5"/>
  <c r="G5844" i="5"/>
  <c r="D5845" i="5"/>
  <c r="G5845" i="5"/>
  <c r="D5846" i="5"/>
  <c r="G5846" i="5"/>
  <c r="D5847" i="5"/>
  <c r="G5847" i="5"/>
  <c r="D5848" i="5"/>
  <c r="G5848" i="5"/>
  <c r="AF191" i="1"/>
  <c r="D5849" i="5"/>
  <c r="G5849" i="5"/>
  <c r="D5850" i="5"/>
  <c r="G5850" i="5"/>
  <c r="D5851" i="5"/>
  <c r="G5851" i="5"/>
  <c r="D5852" i="5"/>
  <c r="G5852" i="5"/>
  <c r="D5853" i="5"/>
  <c r="G5853" i="5"/>
  <c r="D5854" i="5"/>
  <c r="G5854" i="5"/>
  <c r="D5855" i="5"/>
  <c r="G5855" i="5"/>
  <c r="AF200" i="1"/>
  <c r="D5856" i="5"/>
  <c r="G5856" i="5"/>
  <c r="D5857" i="5"/>
  <c r="G5857" i="5"/>
  <c r="D5858" i="5"/>
  <c r="G5858" i="5"/>
  <c r="D5859" i="5"/>
  <c r="G5859" i="5"/>
  <c r="AF266" i="1"/>
  <c r="D5860" i="5"/>
  <c r="G5860" i="5"/>
  <c r="D5861" i="5"/>
  <c r="G5861" i="5"/>
  <c r="D5862" i="5"/>
  <c r="G5862" i="5"/>
  <c r="D5863" i="5"/>
  <c r="G5863" i="5"/>
  <c r="D5864" i="5"/>
  <c r="G5864" i="5"/>
  <c r="D5865" i="5"/>
  <c r="G5865" i="5"/>
  <c r="D5866" i="5"/>
  <c r="G5866" i="5"/>
  <c r="D5867" i="5"/>
  <c r="G5867" i="5"/>
  <c r="D5868" i="5"/>
  <c r="G5868" i="5"/>
  <c r="D5869" i="5"/>
  <c r="G5869" i="5"/>
  <c r="D5870" i="5"/>
  <c r="G5870" i="5"/>
  <c r="D5871" i="5"/>
  <c r="G5871" i="5"/>
  <c r="D5872" i="5"/>
  <c r="G5872" i="5"/>
  <c r="D5873" i="5"/>
  <c r="G5873" i="5"/>
  <c r="D5874" i="5"/>
  <c r="G5874" i="5"/>
  <c r="D5875" i="5"/>
  <c r="G5875" i="5"/>
  <c r="D5876" i="5"/>
  <c r="G5876" i="5"/>
  <c r="D5877" i="5"/>
  <c r="G5877" i="5"/>
  <c r="D5878" i="5"/>
  <c r="G5878" i="5"/>
  <c r="D5879" i="5"/>
  <c r="G5879" i="5"/>
  <c r="D5880" i="5"/>
  <c r="G5880" i="5"/>
  <c r="D5881" i="5"/>
  <c r="G5881" i="5"/>
  <c r="D5882" i="5"/>
  <c r="G5882" i="5"/>
  <c r="D5883" i="5"/>
  <c r="G5883" i="5"/>
  <c r="D5884" i="5"/>
  <c r="G5884" i="5"/>
  <c r="D5885" i="5"/>
  <c r="G5885" i="5"/>
  <c r="D5886" i="5"/>
  <c r="G5886" i="5"/>
  <c r="D5887" i="5"/>
  <c r="G5887" i="5"/>
  <c r="AF403" i="1"/>
  <c r="D5888" i="5"/>
  <c r="G5888" i="5"/>
  <c r="D5889" i="5"/>
  <c r="G5889" i="5"/>
  <c r="D5890" i="5"/>
  <c r="G5890" i="5"/>
  <c r="D5891" i="5"/>
  <c r="G5891" i="5"/>
  <c r="D5892" i="5"/>
  <c r="G5892" i="5"/>
  <c r="D5893" i="5"/>
  <c r="G5893" i="5"/>
  <c r="D5894" i="5"/>
  <c r="G5894" i="5"/>
  <c r="AF330" i="1"/>
  <c r="D5895" i="5"/>
  <c r="G5895" i="5"/>
  <c r="D5896" i="5"/>
  <c r="G5896" i="5"/>
  <c r="D5897" i="5"/>
  <c r="G5897" i="5"/>
  <c r="AF743" i="1"/>
  <c r="D5898" i="5"/>
  <c r="G5898" i="5"/>
  <c r="D5899" i="5"/>
  <c r="G5899" i="5"/>
  <c r="D5900" i="5"/>
  <c r="G5900" i="5"/>
  <c r="AF259" i="1"/>
  <c r="D5901" i="5"/>
  <c r="G5901" i="5"/>
  <c r="D5902" i="5"/>
  <c r="G5902" i="5"/>
  <c r="D5903" i="5"/>
  <c r="G5903" i="5"/>
  <c r="D5904" i="5"/>
  <c r="G5904" i="5"/>
  <c r="D5905" i="5"/>
  <c r="G5905" i="5"/>
  <c r="D5906" i="5"/>
  <c r="G5906" i="5"/>
  <c r="D5907" i="5"/>
  <c r="G5907" i="5"/>
  <c r="D5908" i="5"/>
  <c r="G5908" i="5"/>
  <c r="D5909" i="5"/>
  <c r="G5909" i="5"/>
  <c r="D5910" i="5"/>
  <c r="G5910" i="5"/>
  <c r="D5911" i="5"/>
  <c r="G5911" i="5"/>
  <c r="D5912" i="5"/>
  <c r="G5912" i="5"/>
  <c r="D5913" i="5"/>
  <c r="G5913" i="5"/>
  <c r="D5914" i="5"/>
  <c r="G5914" i="5"/>
  <c r="D5915" i="5"/>
  <c r="G5915" i="5"/>
  <c r="D5916" i="5"/>
  <c r="G5916" i="5"/>
  <c r="D5917" i="5"/>
  <c r="G5917" i="5"/>
  <c r="D5918" i="5"/>
  <c r="G5918" i="5"/>
  <c r="D5919" i="5"/>
  <c r="G5919" i="5"/>
  <c r="D5920" i="5"/>
  <c r="G5920" i="5"/>
  <c r="AF186" i="1"/>
  <c r="D5921" i="5"/>
  <c r="G5921" i="5"/>
  <c r="D5922" i="5"/>
  <c r="G5922" i="5"/>
  <c r="D5923" i="5"/>
  <c r="G5923" i="5"/>
  <c r="D5924" i="5"/>
  <c r="G5924" i="5"/>
  <c r="D5925" i="5"/>
  <c r="G5925" i="5"/>
  <c r="D5926" i="5"/>
  <c r="G5926" i="5"/>
  <c r="D5927" i="5"/>
  <c r="G5927" i="5"/>
  <c r="D5928" i="5"/>
  <c r="G5928" i="5"/>
  <c r="D5929" i="5"/>
  <c r="G5929" i="5"/>
  <c r="D5930" i="5"/>
  <c r="G5930" i="5"/>
  <c r="D5931" i="5"/>
  <c r="G5931" i="5"/>
  <c r="D5932" i="5"/>
  <c r="G5932" i="5"/>
  <c r="D5933" i="5"/>
  <c r="G5933" i="5"/>
  <c r="D5934" i="5"/>
  <c r="G5934" i="5"/>
  <c r="AF192" i="1"/>
  <c r="D5935" i="5"/>
  <c r="G5935" i="5"/>
  <c r="D5936" i="5"/>
  <c r="G5936" i="5"/>
  <c r="D5937" i="5"/>
  <c r="G5937" i="5"/>
  <c r="D5938" i="5"/>
  <c r="G5938" i="5"/>
  <c r="D5939" i="5"/>
  <c r="G5939" i="5"/>
  <c r="D5940" i="5"/>
  <c r="G5940" i="5"/>
  <c r="AF638" i="1"/>
  <c r="D5941" i="5"/>
  <c r="G5941" i="5"/>
  <c r="D5942" i="5"/>
  <c r="G5942" i="5"/>
  <c r="D5943" i="5"/>
  <c r="G5943" i="5"/>
  <c r="D5944" i="5"/>
  <c r="G5944" i="5"/>
  <c r="AF335" i="1"/>
  <c r="D5945" i="5"/>
  <c r="G5945" i="5"/>
  <c r="D5946" i="5"/>
  <c r="G5946" i="5"/>
  <c r="D5947" i="5"/>
  <c r="G5947" i="5"/>
  <c r="D5948" i="5"/>
  <c r="G5948" i="5"/>
  <c r="D5949" i="5"/>
  <c r="G5949" i="5"/>
  <c r="AF269" i="1"/>
  <c r="D5950" i="5"/>
  <c r="G5950" i="5"/>
  <c r="D5951" i="5"/>
  <c r="G5951" i="5"/>
  <c r="D5952" i="5"/>
  <c r="G5952" i="5"/>
  <c r="AF270" i="1"/>
  <c r="D5953" i="5"/>
  <c r="G5953" i="5"/>
  <c r="D5954" i="5"/>
  <c r="G5954" i="5"/>
  <c r="D5955" i="5"/>
  <c r="G5955" i="5"/>
  <c r="D5956" i="5"/>
  <c r="G5956" i="5"/>
  <c r="D5957" i="5"/>
  <c r="G5957" i="5"/>
  <c r="D5958" i="5"/>
  <c r="G5958" i="5"/>
  <c r="D5959" i="5"/>
  <c r="G5959" i="5"/>
  <c r="D5960" i="5"/>
  <c r="G5960" i="5"/>
  <c r="D5961" i="5"/>
  <c r="G5961" i="5"/>
  <c r="D5962" i="5"/>
  <c r="G5962" i="5"/>
  <c r="D5963" i="5"/>
  <c r="G5963" i="5"/>
  <c r="D5964" i="5"/>
  <c r="G5964" i="5"/>
  <c r="D5965" i="5"/>
  <c r="G5965" i="5"/>
  <c r="D5966" i="5"/>
  <c r="G5966" i="5"/>
  <c r="D5967" i="5"/>
  <c r="G5967" i="5"/>
  <c r="D5968" i="5"/>
  <c r="G5968" i="5"/>
  <c r="D5969" i="5"/>
  <c r="G5969" i="5"/>
  <c r="D5970" i="5"/>
  <c r="G5970" i="5"/>
  <c r="D5971" i="5"/>
  <c r="G5971" i="5"/>
  <c r="D5972" i="5"/>
  <c r="G5972" i="5"/>
  <c r="D5973" i="5"/>
  <c r="G5973" i="5"/>
  <c r="AF636" i="1"/>
  <c r="D5974" i="5"/>
  <c r="G5974" i="5"/>
  <c r="D5975" i="5"/>
  <c r="G5975" i="5"/>
  <c r="D5976" i="5"/>
  <c r="G5976" i="5"/>
  <c r="D5977" i="5"/>
  <c r="G5977" i="5"/>
  <c r="D5978" i="5"/>
  <c r="G5978" i="5"/>
  <c r="AF267" i="1"/>
  <c r="D5979" i="5"/>
  <c r="G5979" i="5"/>
  <c r="D5980" i="5"/>
  <c r="G5980" i="5"/>
  <c r="D5981" i="5"/>
  <c r="G5981" i="5"/>
  <c r="AF188" i="1"/>
  <c r="D5982" i="5"/>
  <c r="G5982" i="5"/>
  <c r="D5983" i="5"/>
  <c r="G5983" i="5"/>
  <c r="D5984" i="5"/>
  <c r="G5984" i="5"/>
  <c r="D5985" i="5"/>
  <c r="G5985" i="5"/>
  <c r="D5986" i="5"/>
  <c r="G5986" i="5"/>
  <c r="D5987" i="5"/>
  <c r="G5987" i="5"/>
  <c r="D5988" i="5"/>
  <c r="G5988" i="5"/>
  <c r="D5989" i="5"/>
  <c r="G5989" i="5"/>
  <c r="D5990" i="5"/>
  <c r="G5990" i="5"/>
  <c r="D5991" i="5"/>
  <c r="G5991" i="5"/>
  <c r="D5992" i="5"/>
  <c r="G5992" i="5"/>
  <c r="D5993" i="5"/>
  <c r="G5993" i="5"/>
  <c r="D5994" i="5"/>
  <c r="G5994" i="5"/>
  <c r="D5995" i="5"/>
  <c r="G5995" i="5"/>
  <c r="AF74" i="1"/>
  <c r="D5996" i="5"/>
  <c r="G5996" i="5"/>
  <c r="D5997" i="5"/>
  <c r="G5997" i="5"/>
  <c r="D5998" i="5"/>
  <c r="G5998" i="5"/>
  <c r="AF34" i="1"/>
  <c r="D5999" i="5"/>
  <c r="G5999" i="5"/>
  <c r="D6000" i="5"/>
  <c r="G6000" i="5"/>
  <c r="D6001" i="5"/>
  <c r="G6001" i="5"/>
  <c r="D6002" i="5"/>
  <c r="G6002" i="5"/>
  <c r="D6003" i="5"/>
  <c r="G6003" i="5"/>
  <c r="D6004" i="5"/>
  <c r="G6004" i="5"/>
  <c r="D6005" i="5"/>
  <c r="G6005" i="5"/>
  <c r="D6006" i="5"/>
  <c r="G6006" i="5"/>
  <c r="D6007" i="5"/>
  <c r="G6007" i="5"/>
  <c r="D6008" i="5"/>
  <c r="G6008" i="5"/>
  <c r="D6009" i="5"/>
  <c r="G6009" i="5"/>
  <c r="D6010" i="5"/>
  <c r="G6010" i="5"/>
  <c r="AF85" i="1"/>
  <c r="D6011" i="5"/>
  <c r="G6011" i="5"/>
  <c r="D6012" i="5"/>
  <c r="G6012" i="5"/>
  <c r="D6013" i="5"/>
  <c r="G6013" i="5"/>
  <c r="AF201" i="1"/>
  <c r="D6014" i="5"/>
  <c r="G6014" i="5"/>
  <c r="D6015" i="5"/>
  <c r="G6015" i="5"/>
  <c r="D6016" i="5"/>
  <c r="G6016" i="5"/>
  <c r="D6017" i="5"/>
  <c r="G6017" i="5"/>
  <c r="D6018" i="5"/>
  <c r="G6018" i="5"/>
  <c r="D6019" i="5"/>
  <c r="G6019" i="5"/>
  <c r="D6020" i="5"/>
  <c r="G6020" i="5"/>
  <c r="D6021" i="5"/>
  <c r="G6021" i="5"/>
  <c r="D6022" i="5"/>
  <c r="G6022" i="5"/>
  <c r="D6023" i="5"/>
  <c r="G6023" i="5"/>
  <c r="D6024" i="5"/>
  <c r="G6024" i="5"/>
  <c r="D6025" i="5"/>
  <c r="G6025" i="5"/>
  <c r="D6026" i="5"/>
  <c r="G6026" i="5"/>
  <c r="D6027" i="5"/>
  <c r="G6027" i="5"/>
  <c r="D6028" i="5"/>
  <c r="G6028" i="5"/>
  <c r="D6029" i="5"/>
  <c r="G6029" i="5"/>
  <c r="D6030" i="5"/>
  <c r="G6030" i="5"/>
  <c r="D6031" i="5"/>
  <c r="G6031" i="5"/>
  <c r="D6032" i="5"/>
  <c r="G6032" i="5"/>
  <c r="D6033" i="5"/>
  <c r="G6033" i="5"/>
  <c r="D6034" i="5"/>
  <c r="G6034" i="5"/>
  <c r="D6035" i="5"/>
  <c r="G6035" i="5"/>
  <c r="D6036" i="5"/>
  <c r="G6036" i="5"/>
  <c r="D6037" i="5"/>
  <c r="G6037" i="5"/>
  <c r="D6038" i="5"/>
  <c r="G6038" i="5"/>
  <c r="D6039" i="5"/>
  <c r="G6039" i="5"/>
  <c r="D6040" i="5"/>
  <c r="G6040" i="5"/>
  <c r="D6041" i="5"/>
  <c r="G6041" i="5"/>
  <c r="D6042" i="5"/>
  <c r="G6042" i="5"/>
  <c r="AF190" i="1"/>
  <c r="D6043" i="5"/>
  <c r="G6043" i="5"/>
  <c r="D6044" i="5"/>
  <c r="G6044" i="5"/>
  <c r="D6045" i="5"/>
  <c r="G6045" i="5"/>
  <c r="D6046" i="5"/>
  <c r="G6046" i="5"/>
  <c r="D6047" i="5"/>
  <c r="G6047" i="5"/>
  <c r="D6048" i="5"/>
  <c r="G6048" i="5"/>
  <c r="D6049" i="5"/>
  <c r="G6049" i="5"/>
  <c r="D6050" i="5"/>
  <c r="G6050" i="5"/>
  <c r="D6051" i="5"/>
  <c r="G6051" i="5"/>
  <c r="D6052" i="5"/>
  <c r="G6052" i="5"/>
  <c r="D6053" i="5"/>
  <c r="G6053" i="5"/>
  <c r="D6054" i="5"/>
  <c r="G6054" i="5"/>
  <c r="D6055" i="5"/>
  <c r="G6055" i="5"/>
  <c r="D6056" i="5"/>
  <c r="G6056" i="5"/>
  <c r="D6057" i="5"/>
  <c r="G6057" i="5"/>
  <c r="D6058" i="5"/>
  <c r="G6058" i="5"/>
  <c r="D6059" i="5"/>
  <c r="G6059" i="5"/>
  <c r="D6060" i="5"/>
  <c r="G6060" i="5"/>
  <c r="D6061" i="5"/>
  <c r="G6061" i="5"/>
  <c r="D6062" i="5"/>
  <c r="G6062" i="5"/>
  <c r="D6063" i="5"/>
  <c r="G6063" i="5"/>
  <c r="D6064" i="5"/>
  <c r="G6064" i="5"/>
  <c r="D6065" i="5"/>
  <c r="G6065" i="5"/>
  <c r="D6066" i="5"/>
  <c r="G6066" i="5"/>
  <c r="D6067" i="5"/>
  <c r="G6067" i="5"/>
  <c r="D6068" i="5"/>
  <c r="G6068" i="5"/>
  <c r="D6069" i="5"/>
  <c r="G6069" i="5"/>
  <c r="D6070" i="5"/>
  <c r="G6070" i="5"/>
  <c r="D6071" i="5"/>
  <c r="G6071" i="5"/>
  <c r="D6072" i="5"/>
  <c r="G6072" i="5"/>
  <c r="D6073" i="5"/>
  <c r="G6073" i="5"/>
  <c r="D6074" i="5"/>
  <c r="G6074" i="5"/>
  <c r="D6075" i="5"/>
  <c r="G6075" i="5"/>
  <c r="D6076" i="5"/>
  <c r="G6076" i="5"/>
  <c r="D6077" i="5"/>
  <c r="G6077" i="5"/>
  <c r="D6078" i="5"/>
  <c r="G6078" i="5"/>
  <c r="D6079" i="5"/>
  <c r="G6079" i="5"/>
  <c r="D6080" i="5"/>
  <c r="G6080" i="5"/>
  <c r="D6081" i="5"/>
  <c r="G6081" i="5"/>
  <c r="D6082" i="5"/>
  <c r="G6082" i="5"/>
  <c r="D6083" i="5"/>
  <c r="G6083" i="5"/>
  <c r="D6084" i="5"/>
  <c r="G6084" i="5"/>
  <c r="D6085" i="5"/>
  <c r="G6085" i="5"/>
  <c r="D6086" i="5"/>
  <c r="G6086" i="5"/>
  <c r="D6087" i="5"/>
  <c r="G6087" i="5"/>
  <c r="D6088" i="5"/>
  <c r="G6088" i="5"/>
  <c r="D6089" i="5"/>
  <c r="G6089" i="5"/>
  <c r="D6090" i="5"/>
  <c r="G6090" i="5"/>
  <c r="D6091" i="5"/>
  <c r="G6091" i="5"/>
  <c r="D6092" i="5"/>
  <c r="G6092" i="5"/>
  <c r="D6093" i="5"/>
  <c r="G6093" i="5"/>
  <c r="D6094" i="5"/>
  <c r="G6094" i="5"/>
  <c r="D6095" i="5"/>
  <c r="G6095" i="5"/>
  <c r="D6096" i="5"/>
  <c r="G6096" i="5"/>
  <c r="D6097" i="5"/>
  <c r="G6097" i="5"/>
  <c r="D6098" i="5"/>
  <c r="G6098" i="5"/>
  <c r="D6099" i="5"/>
  <c r="G6099" i="5"/>
  <c r="D6100" i="5"/>
  <c r="G6100" i="5"/>
  <c r="D6101" i="5"/>
  <c r="G6101" i="5"/>
  <c r="D6102" i="5"/>
  <c r="G6102" i="5"/>
  <c r="D6103" i="5"/>
  <c r="G6103" i="5"/>
  <c r="D6104" i="5"/>
  <c r="G6104" i="5"/>
  <c r="D6105" i="5"/>
  <c r="G6105" i="5"/>
  <c r="D6106" i="5"/>
  <c r="G6106" i="5"/>
  <c r="D6107" i="5"/>
  <c r="G6107" i="5"/>
  <c r="D6108" i="5"/>
  <c r="G6108" i="5"/>
  <c r="D6109" i="5"/>
  <c r="G6109" i="5"/>
  <c r="D6110" i="5"/>
  <c r="G6110" i="5"/>
  <c r="D6111" i="5"/>
  <c r="G6111" i="5"/>
  <c r="D6112" i="5"/>
  <c r="G6112" i="5"/>
  <c r="D6113" i="5"/>
  <c r="G6113" i="5"/>
  <c r="D6114" i="5"/>
  <c r="G6114" i="5"/>
  <c r="D6115" i="5"/>
  <c r="G6115" i="5"/>
  <c r="D6116" i="5"/>
  <c r="G6116" i="5"/>
  <c r="D6117" i="5"/>
  <c r="G6117" i="5"/>
  <c r="D6118" i="5"/>
  <c r="G6118" i="5"/>
  <c r="D6119" i="5"/>
  <c r="G6119" i="5"/>
  <c r="D6120" i="5"/>
  <c r="G6120" i="5"/>
  <c r="D6121" i="5"/>
  <c r="G6121" i="5"/>
  <c r="D6122" i="5"/>
  <c r="G6122" i="5"/>
  <c r="D6123" i="5"/>
  <c r="G6123" i="5"/>
  <c r="D6124" i="5"/>
  <c r="G6124" i="5"/>
  <c r="D6125" i="5"/>
  <c r="G6125" i="5"/>
  <c r="D6126" i="5"/>
  <c r="G6126" i="5"/>
  <c r="D6127" i="5"/>
  <c r="G6127" i="5"/>
  <c r="D6128" i="5"/>
  <c r="G6128" i="5"/>
  <c r="D6129" i="5"/>
  <c r="G6129" i="5"/>
  <c r="D6130" i="5"/>
  <c r="G6130" i="5"/>
  <c r="D6131" i="5"/>
  <c r="G6131" i="5"/>
  <c r="D6132" i="5"/>
  <c r="G6132" i="5"/>
  <c r="D6133" i="5"/>
  <c r="G6133" i="5"/>
  <c r="D6134" i="5"/>
  <c r="G6134" i="5"/>
  <c r="D6135" i="5"/>
  <c r="G6135" i="5"/>
  <c r="D6136" i="5"/>
  <c r="G6136" i="5"/>
  <c r="D6137" i="5"/>
  <c r="G6137" i="5"/>
  <c r="D6138" i="5"/>
  <c r="G6138" i="5"/>
  <c r="D6139" i="5"/>
  <c r="G6139" i="5"/>
  <c r="D6140" i="5"/>
  <c r="G6140" i="5"/>
  <c r="D6141" i="5"/>
  <c r="G6141" i="5"/>
  <c r="D6142" i="5"/>
  <c r="G6142" i="5"/>
  <c r="D6143" i="5"/>
  <c r="G6143" i="5"/>
  <c r="D6144" i="5"/>
  <c r="G6144" i="5"/>
  <c r="D6145" i="5"/>
  <c r="G6145" i="5"/>
  <c r="D6146" i="5"/>
  <c r="G6146" i="5"/>
  <c r="D6147" i="5"/>
  <c r="G6147" i="5"/>
  <c r="D6148" i="5"/>
  <c r="G6148" i="5"/>
  <c r="D6149" i="5"/>
  <c r="G6149" i="5"/>
  <c r="D6150" i="5"/>
  <c r="G6150" i="5"/>
  <c r="D6151" i="5"/>
  <c r="G6151" i="5"/>
  <c r="D6152" i="5"/>
  <c r="G6152" i="5"/>
  <c r="D6153" i="5"/>
  <c r="G6153" i="5"/>
  <c r="D6154" i="5"/>
  <c r="G6154" i="5"/>
  <c r="D6155" i="5"/>
  <c r="G6155" i="5"/>
  <c r="D6156" i="5"/>
  <c r="G6156" i="5"/>
  <c r="D6157" i="5"/>
  <c r="G6157" i="5"/>
  <c r="D6158" i="5"/>
  <c r="G6158" i="5"/>
  <c r="D6159" i="5"/>
  <c r="G6159" i="5"/>
  <c r="D6160" i="5"/>
  <c r="G6160" i="5"/>
  <c r="D6161" i="5"/>
  <c r="G6161" i="5"/>
  <c r="D6162" i="5"/>
  <c r="G6162" i="5"/>
  <c r="D6163" i="5"/>
  <c r="G6163" i="5"/>
  <c r="D6164" i="5"/>
  <c r="G6164" i="5"/>
  <c r="D6165" i="5"/>
  <c r="G6165" i="5"/>
  <c r="D6166" i="5"/>
  <c r="G6166" i="5"/>
  <c r="D6167" i="5"/>
  <c r="G6167" i="5"/>
  <c r="D6168" i="5"/>
  <c r="G6168" i="5"/>
  <c r="D6169" i="5"/>
  <c r="G6169" i="5"/>
  <c r="D6170" i="5"/>
  <c r="G6170" i="5"/>
  <c r="D6171" i="5"/>
  <c r="G6171" i="5"/>
  <c r="D6172" i="5"/>
  <c r="G6172" i="5"/>
  <c r="D6173" i="5"/>
  <c r="G6173" i="5"/>
  <c r="D6174" i="5"/>
  <c r="G6174" i="5"/>
  <c r="D6175" i="5"/>
  <c r="G6175" i="5"/>
  <c r="D6176" i="5"/>
  <c r="G6176" i="5"/>
  <c r="D6177" i="5"/>
  <c r="G6177" i="5"/>
  <c r="D6178" i="5"/>
  <c r="G6178" i="5"/>
  <c r="D6179" i="5"/>
  <c r="G6179" i="5"/>
  <c r="D6180" i="5"/>
  <c r="G6180" i="5"/>
  <c r="D6181" i="5"/>
  <c r="G6181" i="5"/>
  <c r="D6182" i="5"/>
  <c r="G6182" i="5"/>
  <c r="D6183" i="5"/>
  <c r="G6183" i="5"/>
  <c r="D6184" i="5"/>
  <c r="G6184" i="5"/>
  <c r="D6185" i="5"/>
  <c r="G6185" i="5"/>
  <c r="D6186" i="5"/>
  <c r="G6186" i="5"/>
  <c r="D6187" i="5"/>
  <c r="G6187" i="5"/>
  <c r="D6188" i="5"/>
  <c r="G6188" i="5"/>
  <c r="D6189" i="5"/>
  <c r="G6189" i="5"/>
  <c r="D6190" i="5"/>
  <c r="G6190" i="5"/>
  <c r="D6191" i="5"/>
  <c r="G6191" i="5"/>
  <c r="D6192" i="5"/>
  <c r="G6192" i="5"/>
  <c r="D6193" i="5"/>
  <c r="G6193" i="5"/>
  <c r="D6194" i="5"/>
  <c r="G6194" i="5"/>
  <c r="D6195" i="5"/>
  <c r="G6195" i="5"/>
  <c r="D6196" i="5"/>
  <c r="G6196" i="5"/>
  <c r="D6197" i="5"/>
  <c r="G6197" i="5"/>
  <c r="D6198" i="5"/>
  <c r="G6198" i="5"/>
  <c r="D6199" i="5"/>
  <c r="G6199" i="5"/>
  <c r="D6200" i="5"/>
  <c r="G6200" i="5"/>
  <c r="D6201" i="5"/>
  <c r="G6201" i="5"/>
  <c r="D6202" i="5"/>
  <c r="G6202" i="5"/>
  <c r="D6203" i="5"/>
  <c r="G6203" i="5"/>
  <c r="D6204" i="5"/>
  <c r="G6204" i="5"/>
  <c r="D6205" i="5"/>
  <c r="G6205" i="5"/>
  <c r="D6206" i="5"/>
  <c r="G6206" i="5"/>
  <c r="D6207" i="5"/>
  <c r="G6207" i="5"/>
  <c r="D6208" i="5"/>
  <c r="G6208" i="5"/>
  <c r="D6209" i="5"/>
  <c r="G6209" i="5"/>
  <c r="D6210" i="5"/>
  <c r="G6210" i="5"/>
  <c r="D6211" i="5"/>
  <c r="G6211" i="5"/>
  <c r="D6212" i="5"/>
  <c r="G6212" i="5"/>
  <c r="D6213" i="5"/>
  <c r="G6213" i="5"/>
  <c r="D6214" i="5"/>
  <c r="G6214" i="5"/>
  <c r="D6215" i="5"/>
  <c r="G6215" i="5"/>
  <c r="D6216" i="5"/>
  <c r="G6216" i="5"/>
  <c r="D6217" i="5"/>
  <c r="G6217" i="5"/>
  <c r="D6218" i="5"/>
  <c r="G6218" i="5"/>
  <c r="D6219" i="5"/>
  <c r="G6219" i="5"/>
  <c r="D6220" i="5"/>
  <c r="G6220" i="5"/>
  <c r="D6221" i="5"/>
  <c r="G6221" i="5"/>
  <c r="D6222" i="5"/>
  <c r="G6222" i="5"/>
  <c r="D6223" i="5"/>
  <c r="G6223" i="5"/>
  <c r="D6224" i="5"/>
  <c r="G6224" i="5"/>
  <c r="D6226" i="5"/>
  <c r="G6226" i="5"/>
  <c r="D6227" i="5"/>
  <c r="G6227" i="5"/>
  <c r="D6228" i="5"/>
  <c r="G6228" i="5"/>
  <c r="D6229" i="5"/>
  <c r="G6229" i="5"/>
  <c r="D6230" i="5"/>
  <c r="G6230" i="5"/>
  <c r="D6231" i="5"/>
  <c r="G6231" i="5"/>
  <c r="D6232" i="5"/>
  <c r="G6232" i="5"/>
  <c r="D6233" i="5"/>
  <c r="G6233" i="5"/>
  <c r="D6234" i="5"/>
  <c r="G6234" i="5"/>
  <c r="D6235" i="5"/>
  <c r="G6235" i="5"/>
  <c r="D6236" i="5"/>
  <c r="G6236" i="5"/>
  <c r="D6237" i="5"/>
  <c r="G6237" i="5"/>
  <c r="D6238" i="5"/>
  <c r="G6238" i="5"/>
  <c r="D6239" i="5"/>
  <c r="G6239" i="5"/>
  <c r="D6240" i="5"/>
  <c r="G6240" i="5"/>
  <c r="D6241" i="5"/>
  <c r="G6241" i="5"/>
  <c r="D6242" i="5"/>
  <c r="G6242" i="5"/>
  <c r="D6243" i="5"/>
  <c r="G6243" i="5"/>
  <c r="D6244" i="5"/>
  <c r="G6244" i="5"/>
  <c r="D6245" i="5"/>
  <c r="G6245" i="5"/>
  <c r="D6246" i="5"/>
  <c r="G6246" i="5"/>
  <c r="D6247" i="5"/>
  <c r="G6247" i="5"/>
  <c r="D6248" i="5"/>
  <c r="G6248" i="5"/>
  <c r="D6249" i="5"/>
  <c r="G6249" i="5"/>
  <c r="D6250" i="5"/>
  <c r="G6250" i="5"/>
  <c r="D6251" i="5"/>
  <c r="G6251" i="5"/>
  <c r="D6252" i="5"/>
  <c r="G6252" i="5"/>
  <c r="D6253" i="5"/>
  <c r="G6253" i="5"/>
  <c r="D6254" i="5"/>
  <c r="G6254" i="5"/>
  <c r="D6255" i="5"/>
  <c r="G6255" i="5"/>
  <c r="D6256" i="5"/>
  <c r="G6256" i="5"/>
  <c r="D6257" i="5"/>
  <c r="G6257" i="5"/>
  <c r="D6258" i="5"/>
  <c r="G6258" i="5"/>
  <c r="D6259" i="5"/>
  <c r="G6259" i="5"/>
  <c r="D6260" i="5"/>
  <c r="G6260" i="5"/>
  <c r="D6261" i="5"/>
  <c r="G6261" i="5"/>
  <c r="D6262" i="5"/>
  <c r="G6262" i="5"/>
  <c r="D6263" i="5"/>
  <c r="G6263" i="5"/>
  <c r="D6264" i="5"/>
  <c r="G6264" i="5"/>
  <c r="D6265" i="5"/>
  <c r="G6265" i="5"/>
  <c r="D6266" i="5"/>
  <c r="G6266" i="5"/>
  <c r="D6267" i="5"/>
  <c r="G6267" i="5"/>
  <c r="D6268" i="5"/>
  <c r="G6268" i="5"/>
  <c r="D6269" i="5"/>
  <c r="G6269" i="5"/>
  <c r="D6270" i="5"/>
  <c r="G6270" i="5"/>
  <c r="D6271" i="5"/>
  <c r="G6271" i="5"/>
  <c r="D6272" i="5"/>
  <c r="G6272" i="5"/>
  <c r="D6273" i="5"/>
  <c r="G6273" i="5"/>
  <c r="D6274" i="5"/>
  <c r="G6274" i="5"/>
  <c r="D6275" i="5"/>
  <c r="G6275" i="5"/>
  <c r="D6276" i="5"/>
  <c r="G6276" i="5"/>
  <c r="D6277" i="5"/>
  <c r="G6277" i="5"/>
  <c r="D6278" i="5"/>
  <c r="G6278" i="5"/>
  <c r="D6279" i="5"/>
  <c r="G6279" i="5"/>
  <c r="D6280" i="5"/>
  <c r="G6280" i="5"/>
  <c r="D6281" i="5"/>
  <c r="G6281" i="5"/>
  <c r="D6282" i="5"/>
  <c r="G6282" i="5"/>
  <c r="D6283" i="5"/>
  <c r="G6283" i="5"/>
  <c r="D6284" i="5"/>
  <c r="G6284" i="5"/>
  <c r="D6285" i="5"/>
  <c r="G6285" i="5"/>
  <c r="D6286" i="5"/>
  <c r="G6286" i="5"/>
  <c r="D6287" i="5"/>
  <c r="G6287" i="5"/>
  <c r="D6288" i="5"/>
  <c r="G6288" i="5"/>
  <c r="D6289" i="5"/>
  <c r="G6289" i="5"/>
  <c r="D6297" i="5"/>
  <c r="G6297" i="5"/>
  <c r="AI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I585" i="1"/>
  <c r="AI586" i="1"/>
  <c r="AI587" i="1"/>
  <c r="AI588" i="1"/>
  <c r="AI589" i="1"/>
  <c r="AI590" i="1"/>
  <c r="AI591" i="1"/>
  <c r="AI592" i="1"/>
  <c r="AI593" i="1"/>
  <c r="AI594" i="1"/>
  <c r="AI595" i="1"/>
  <c r="AI596" i="1"/>
  <c r="AI597" i="1"/>
  <c r="AI598" i="1"/>
  <c r="AI599" i="1"/>
  <c r="AI600" i="1"/>
  <c r="AI601" i="1"/>
  <c r="AI602" i="1"/>
  <c r="AI603" i="1"/>
  <c r="AI604" i="1"/>
  <c r="AI605" i="1"/>
  <c r="AI606" i="1"/>
  <c r="AI607" i="1"/>
  <c r="AI608" i="1"/>
  <c r="AI609" i="1"/>
  <c r="AI610" i="1"/>
  <c r="AI611" i="1"/>
  <c r="AI612" i="1"/>
  <c r="AI613" i="1"/>
  <c r="AI614" i="1"/>
  <c r="AI615" i="1"/>
  <c r="AI616" i="1"/>
  <c r="AI617" i="1"/>
  <c r="AI618" i="1"/>
  <c r="AI619" i="1"/>
  <c r="AI620" i="1"/>
  <c r="AI621" i="1"/>
  <c r="AI622" i="1"/>
  <c r="AI623" i="1"/>
  <c r="AI624" i="1"/>
  <c r="AI625" i="1"/>
  <c r="AI626" i="1"/>
  <c r="AI627" i="1"/>
  <c r="AI628" i="1"/>
  <c r="AI629" i="1"/>
  <c r="AI630" i="1"/>
  <c r="AI631" i="1"/>
  <c r="AI632" i="1"/>
  <c r="AI633" i="1"/>
  <c r="AI634" i="1"/>
  <c r="AI635" i="1"/>
  <c r="AI636" i="1"/>
  <c r="AI637" i="1"/>
  <c r="AI638" i="1"/>
  <c r="AI639" i="1"/>
  <c r="AI640" i="1"/>
  <c r="AI641" i="1"/>
  <c r="AI642" i="1"/>
  <c r="AI643" i="1"/>
  <c r="AI644" i="1"/>
  <c r="AI645" i="1"/>
  <c r="AI646" i="1"/>
  <c r="AI647" i="1"/>
  <c r="AI648" i="1"/>
  <c r="AI649" i="1"/>
  <c r="AI650" i="1"/>
  <c r="AI651" i="1"/>
  <c r="AI652" i="1"/>
  <c r="AI653" i="1"/>
  <c r="AI654" i="1"/>
  <c r="AI655" i="1"/>
  <c r="AI656" i="1"/>
  <c r="AI657" i="1"/>
  <c r="AI658" i="1"/>
  <c r="AI659" i="1"/>
  <c r="AI660" i="1"/>
  <c r="AI661" i="1"/>
  <c r="AI662" i="1"/>
  <c r="AI663" i="1"/>
  <c r="AI664" i="1"/>
  <c r="AI665" i="1"/>
  <c r="AI666" i="1"/>
  <c r="AI667" i="1"/>
  <c r="AI668" i="1"/>
  <c r="AI669" i="1"/>
  <c r="AI670" i="1"/>
  <c r="AI671" i="1"/>
  <c r="AI672" i="1"/>
  <c r="AI673" i="1"/>
  <c r="AI674" i="1"/>
  <c r="AI675" i="1"/>
  <c r="AI676" i="1"/>
  <c r="AI677" i="1"/>
  <c r="AI678" i="1"/>
  <c r="AI679" i="1"/>
  <c r="AI680" i="1"/>
  <c r="AI681" i="1"/>
  <c r="AI682" i="1"/>
  <c r="AI683" i="1"/>
  <c r="AI684" i="1"/>
  <c r="AI685" i="1"/>
  <c r="AI686" i="1"/>
  <c r="AI687" i="1"/>
  <c r="AI688" i="1"/>
  <c r="AI689" i="1"/>
  <c r="AI690" i="1"/>
  <c r="AI691" i="1"/>
  <c r="AI692" i="1"/>
  <c r="AI693" i="1"/>
  <c r="AI694" i="1"/>
  <c r="AI695" i="1"/>
  <c r="AI696" i="1"/>
  <c r="AI697" i="1"/>
  <c r="AI698" i="1"/>
  <c r="AI699" i="1"/>
  <c r="AI700" i="1"/>
  <c r="AI701" i="1"/>
  <c r="AI702" i="1"/>
  <c r="AI703" i="1"/>
  <c r="AI704" i="1"/>
  <c r="AI705" i="1"/>
  <c r="AI706" i="1"/>
  <c r="AI707" i="1"/>
  <c r="AI708" i="1"/>
  <c r="AI709" i="1"/>
  <c r="AI710" i="1"/>
  <c r="AI711" i="1"/>
  <c r="AI712" i="1"/>
  <c r="AI713" i="1"/>
  <c r="AI714" i="1"/>
  <c r="AI715" i="1"/>
  <c r="AI716" i="1"/>
  <c r="AI717" i="1"/>
  <c r="AI718" i="1"/>
  <c r="AI719" i="1"/>
  <c r="AI720" i="1"/>
  <c r="AI721" i="1"/>
  <c r="AI722" i="1"/>
  <c r="AI723" i="1"/>
  <c r="AI724" i="1"/>
  <c r="AI725" i="1"/>
  <c r="AI726" i="1"/>
  <c r="AI727" i="1"/>
  <c r="AI728" i="1"/>
  <c r="AI729" i="1"/>
  <c r="AI730" i="1"/>
  <c r="AI731" i="1"/>
  <c r="AI732" i="1"/>
  <c r="AI733" i="1"/>
  <c r="AI734" i="1"/>
  <c r="AI735" i="1"/>
  <c r="AI736" i="1"/>
  <c r="AI737" i="1"/>
  <c r="AI738" i="1"/>
  <c r="AI739" i="1"/>
  <c r="AI740" i="1"/>
  <c r="AI741" i="1"/>
  <c r="AI742" i="1"/>
  <c r="AI743" i="1"/>
  <c r="AI744" i="1"/>
  <c r="AI745" i="1"/>
  <c r="AI746" i="1"/>
  <c r="AI747" i="1"/>
  <c r="AI748" i="1"/>
  <c r="AI749" i="1"/>
  <c r="AI750" i="1"/>
  <c r="AI751" i="1"/>
  <c r="AI752" i="1"/>
  <c r="AI753" i="1"/>
  <c r="AI754" i="1"/>
  <c r="AI755" i="1"/>
  <c r="AI756" i="1"/>
  <c r="AI757" i="1"/>
  <c r="AI758" i="1"/>
  <c r="AI759" i="1"/>
  <c r="AI760" i="1"/>
  <c r="AI761" i="1"/>
  <c r="AI762" i="1"/>
  <c r="AI763" i="1"/>
  <c r="AI764" i="1"/>
  <c r="AI765" i="1"/>
  <c r="AI766" i="1"/>
  <c r="AI767" i="1"/>
  <c r="AI768" i="1"/>
  <c r="AI769" i="1"/>
  <c r="AI770" i="1"/>
  <c r="AI771" i="1"/>
  <c r="AI772" i="1"/>
  <c r="AI773" i="1"/>
  <c r="AI774" i="1"/>
  <c r="AI775" i="1"/>
  <c r="AI776" i="1"/>
  <c r="AI777" i="1"/>
  <c r="AI778" i="1"/>
  <c r="AI779" i="1"/>
  <c r="AI780" i="1"/>
  <c r="AI781" i="1"/>
  <c r="AI782" i="1"/>
  <c r="AI783" i="1"/>
  <c r="AI784" i="1"/>
  <c r="AI785" i="1"/>
  <c r="AI786" i="1"/>
  <c r="AI787" i="1"/>
  <c r="AI788" i="1"/>
  <c r="AI789" i="1"/>
  <c r="AI790" i="1"/>
  <c r="AI791" i="1"/>
  <c r="AI792" i="1"/>
  <c r="AI793" i="1"/>
  <c r="AI794" i="1"/>
  <c r="AI795" i="1"/>
  <c r="AI796" i="1"/>
  <c r="AI797" i="1"/>
  <c r="AI798" i="1"/>
  <c r="AI799" i="1"/>
  <c r="AI800" i="1"/>
  <c r="AI801" i="1"/>
  <c r="AI802" i="1"/>
  <c r="AI803" i="1"/>
  <c r="AI804" i="1"/>
  <c r="AI805" i="1"/>
  <c r="AI806" i="1"/>
  <c r="AI807" i="1"/>
  <c r="AI808" i="1"/>
  <c r="AI809" i="1"/>
  <c r="AI810" i="1"/>
  <c r="AI811" i="1"/>
  <c r="AI812" i="1"/>
  <c r="AI813" i="1"/>
  <c r="AI814" i="1"/>
  <c r="AI815" i="1"/>
  <c r="AI816" i="1"/>
  <c r="AI817" i="1"/>
  <c r="AI818" i="1"/>
  <c r="AI819" i="1"/>
  <c r="AI820" i="1"/>
  <c r="AI821" i="1"/>
  <c r="AI822" i="1"/>
  <c r="AI823" i="1"/>
  <c r="AI824" i="1"/>
  <c r="AI825" i="1"/>
  <c r="AI826" i="1"/>
  <c r="AI827" i="1"/>
  <c r="AI828" i="1"/>
  <c r="AX854" i="1"/>
  <c r="AY854" i="1"/>
  <c r="AX855" i="1"/>
  <c r="AY855" i="1"/>
  <c r="AX856" i="1"/>
  <c r="AY856" i="1"/>
  <c r="AX857" i="1"/>
  <c r="AY857" i="1"/>
  <c r="AX858" i="1"/>
  <c r="AY858" i="1"/>
  <c r="AX859" i="1"/>
  <c r="AY859" i="1"/>
  <c r="AX860" i="1"/>
  <c r="AY860" i="1"/>
  <c r="AX861" i="1"/>
  <c r="AY861" i="1"/>
  <c r="AX862" i="1"/>
  <c r="AY862" i="1"/>
  <c r="AX863" i="1"/>
  <c r="AY863" i="1"/>
  <c r="AX864" i="1"/>
  <c r="AY864" i="1"/>
  <c r="AX865" i="1"/>
  <c r="AY865" i="1"/>
  <c r="AX866" i="1"/>
  <c r="AY866" i="1"/>
  <c r="AX868" i="1"/>
  <c r="AY868" i="1"/>
  <c r="AX869" i="1"/>
  <c r="AY869" i="1"/>
  <c r="AX870" i="1"/>
  <c r="AY870" i="1"/>
  <c r="AX871" i="1"/>
  <c r="AY871" i="1"/>
  <c r="AX872" i="1"/>
  <c r="AY872" i="1"/>
  <c r="AX874" i="1"/>
  <c r="AY874" i="1"/>
  <c r="AX875" i="1"/>
  <c r="AY875" i="1"/>
  <c r="AX876" i="1"/>
  <c r="AY876" i="1"/>
  <c r="AX877" i="1"/>
  <c r="AY877" i="1"/>
  <c r="AX878" i="1"/>
  <c r="AY878" i="1"/>
  <c r="AX880" i="1"/>
  <c r="AY880" i="1"/>
  <c r="AX881" i="1"/>
  <c r="AY881" i="1"/>
  <c r="AX882" i="1"/>
  <c r="AY882" i="1"/>
  <c r="AX883" i="1"/>
  <c r="AY883" i="1"/>
  <c r="AX884" i="1"/>
  <c r="AY884" i="1"/>
  <c r="AX853" i="1"/>
  <c r="AY853" i="1"/>
  <c r="AX867" i="1"/>
  <c r="AX873" i="1"/>
  <c r="AX879" i="1"/>
  <c r="AW854" i="1"/>
  <c r="AW855" i="1"/>
  <c r="AW856" i="1"/>
  <c r="AW857" i="1"/>
  <c r="AW858" i="1"/>
  <c r="AW859" i="1"/>
  <c r="AW860" i="1"/>
  <c r="AW861" i="1"/>
  <c r="AW862" i="1"/>
  <c r="AW863" i="1"/>
  <c r="AW864" i="1"/>
  <c r="AW865" i="1"/>
  <c r="AW866" i="1"/>
  <c r="AW867" i="1"/>
  <c r="AW868" i="1"/>
  <c r="AW869" i="1"/>
  <c r="AW870" i="1"/>
  <c r="AW871" i="1"/>
  <c r="AW872" i="1"/>
  <c r="AW873" i="1"/>
  <c r="AW874" i="1"/>
  <c r="AW875" i="1"/>
  <c r="AW876" i="1"/>
  <c r="AW877" i="1"/>
  <c r="AW878" i="1"/>
  <c r="AW879" i="1"/>
  <c r="AW880" i="1"/>
  <c r="AW881" i="1"/>
  <c r="AW882" i="1"/>
  <c r="AW883" i="1"/>
  <c r="AW884" i="1"/>
  <c r="AW853"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575" i="1"/>
  <c r="AK576" i="1"/>
  <c r="AK577" i="1"/>
  <c r="AK578" i="1"/>
  <c r="AK579" i="1"/>
  <c r="AK580" i="1"/>
  <c r="AK581" i="1"/>
  <c r="AK582" i="1"/>
  <c r="AK583" i="1"/>
  <c r="AK584" i="1"/>
  <c r="AK585" i="1"/>
  <c r="AK586" i="1"/>
  <c r="AK587" i="1"/>
  <c r="AK588" i="1"/>
  <c r="AK589" i="1"/>
  <c r="AK590" i="1"/>
  <c r="AK591" i="1"/>
  <c r="AK592" i="1"/>
  <c r="AK593" i="1"/>
  <c r="AK594" i="1"/>
  <c r="AK595" i="1"/>
  <c r="AK596" i="1"/>
  <c r="AK597" i="1"/>
  <c r="AK598" i="1"/>
  <c r="AK599" i="1"/>
  <c r="AK600" i="1"/>
  <c r="AK601" i="1"/>
  <c r="AK602" i="1"/>
  <c r="AK603" i="1"/>
  <c r="AK604" i="1"/>
  <c r="AK605" i="1"/>
  <c r="AK606" i="1"/>
  <c r="AK607" i="1"/>
  <c r="AK608" i="1"/>
  <c r="AK609" i="1"/>
  <c r="AK610" i="1"/>
  <c r="AK611" i="1"/>
  <c r="AK612" i="1"/>
  <c r="AK613" i="1"/>
  <c r="AK614" i="1"/>
  <c r="AK615" i="1"/>
  <c r="AK616" i="1"/>
  <c r="AK617" i="1"/>
  <c r="AK618" i="1"/>
  <c r="AK619" i="1"/>
  <c r="AK620" i="1"/>
  <c r="AK621" i="1"/>
  <c r="AK622" i="1"/>
  <c r="AK623" i="1"/>
  <c r="AK624" i="1"/>
  <c r="AK625" i="1"/>
  <c r="AK626" i="1"/>
  <c r="AK627" i="1"/>
  <c r="AK628" i="1"/>
  <c r="AK629" i="1"/>
  <c r="AK630" i="1"/>
  <c r="AK631" i="1"/>
  <c r="AK632" i="1"/>
  <c r="AK633" i="1"/>
  <c r="AK634" i="1"/>
  <c r="AK635" i="1"/>
  <c r="AK636" i="1"/>
  <c r="AK637" i="1"/>
  <c r="AK638" i="1"/>
  <c r="AK639" i="1"/>
  <c r="AK640" i="1"/>
  <c r="AK641" i="1"/>
  <c r="AK642" i="1"/>
  <c r="AK643" i="1"/>
  <c r="AK644" i="1"/>
  <c r="AK645" i="1"/>
  <c r="AK646" i="1"/>
  <c r="AK647" i="1"/>
  <c r="AK648" i="1"/>
  <c r="AK649" i="1"/>
  <c r="AK650" i="1"/>
  <c r="AK651" i="1"/>
  <c r="AK652" i="1"/>
  <c r="AK653" i="1"/>
  <c r="AK654" i="1"/>
  <c r="AK655" i="1"/>
  <c r="AK656" i="1"/>
  <c r="AK657" i="1"/>
  <c r="AK658" i="1"/>
  <c r="AK659" i="1"/>
  <c r="AK660" i="1"/>
  <c r="AK661" i="1"/>
  <c r="AK662" i="1"/>
  <c r="AK663" i="1"/>
  <c r="AK664" i="1"/>
  <c r="AK665" i="1"/>
  <c r="AK666" i="1"/>
  <c r="AK667" i="1"/>
  <c r="AK668" i="1"/>
  <c r="AK669" i="1"/>
  <c r="AK670" i="1"/>
  <c r="AK671" i="1"/>
  <c r="AK672" i="1"/>
  <c r="AK673" i="1"/>
  <c r="AK674" i="1"/>
  <c r="AK675" i="1"/>
  <c r="AK676" i="1"/>
  <c r="AK677" i="1"/>
  <c r="AK678" i="1"/>
  <c r="AK679" i="1"/>
  <c r="AK680" i="1"/>
  <c r="AK681" i="1"/>
  <c r="AK682" i="1"/>
  <c r="AK683" i="1"/>
  <c r="AK684" i="1"/>
  <c r="AK685" i="1"/>
  <c r="AK686" i="1"/>
  <c r="AK687" i="1"/>
  <c r="AK688" i="1"/>
  <c r="AK689" i="1"/>
  <c r="AK690" i="1"/>
  <c r="AK691" i="1"/>
  <c r="AK692" i="1"/>
  <c r="AK693" i="1"/>
  <c r="AK694" i="1"/>
  <c r="AK695" i="1"/>
  <c r="AK696" i="1"/>
  <c r="AK697" i="1"/>
  <c r="AK698" i="1"/>
  <c r="AK699" i="1"/>
  <c r="AK700" i="1"/>
  <c r="AK701" i="1"/>
  <c r="AK702" i="1"/>
  <c r="AK703" i="1"/>
  <c r="AK704" i="1"/>
  <c r="AK705" i="1"/>
  <c r="AK706" i="1"/>
  <c r="AK707" i="1"/>
  <c r="AK708" i="1"/>
  <c r="AK709" i="1"/>
  <c r="AK710" i="1"/>
  <c r="AK711" i="1"/>
  <c r="AK712" i="1"/>
  <c r="AK713" i="1"/>
  <c r="AK714" i="1"/>
  <c r="AK715" i="1"/>
  <c r="AK716" i="1"/>
  <c r="AK717" i="1"/>
  <c r="AK718" i="1"/>
  <c r="AK719" i="1"/>
  <c r="AK720" i="1"/>
  <c r="AK721" i="1"/>
  <c r="AK722" i="1"/>
  <c r="AK723" i="1"/>
  <c r="AK724" i="1"/>
  <c r="AK725" i="1"/>
  <c r="AK726" i="1"/>
  <c r="AK727" i="1"/>
  <c r="AK728" i="1"/>
  <c r="AK729" i="1"/>
  <c r="AK730" i="1"/>
  <c r="AK731" i="1"/>
  <c r="AK732" i="1"/>
  <c r="AK733" i="1"/>
  <c r="AK734" i="1"/>
  <c r="AK735" i="1"/>
  <c r="AK736" i="1"/>
  <c r="AK737" i="1"/>
  <c r="AK738" i="1"/>
  <c r="AK739" i="1"/>
  <c r="AK740" i="1"/>
  <c r="AK741" i="1"/>
  <c r="AK742" i="1"/>
  <c r="AK743" i="1"/>
  <c r="AK744" i="1"/>
  <c r="AK745" i="1"/>
  <c r="AK746" i="1"/>
  <c r="AK747" i="1"/>
  <c r="AK748" i="1"/>
  <c r="AK749" i="1"/>
  <c r="AK750" i="1"/>
  <c r="AK751" i="1"/>
  <c r="AK752" i="1"/>
  <c r="AK753" i="1"/>
  <c r="AK754" i="1"/>
  <c r="AK755" i="1"/>
  <c r="AK756" i="1"/>
  <c r="AK757" i="1"/>
  <c r="AK758" i="1"/>
  <c r="AK759" i="1"/>
  <c r="AK760" i="1"/>
  <c r="AK761" i="1"/>
  <c r="AK762" i="1"/>
  <c r="AK763" i="1"/>
  <c r="AK764" i="1"/>
  <c r="AK765" i="1"/>
  <c r="AK766" i="1"/>
  <c r="AK767" i="1"/>
  <c r="AK768" i="1"/>
  <c r="AK769" i="1"/>
  <c r="AK770" i="1"/>
  <c r="AK771" i="1"/>
  <c r="AK772" i="1"/>
  <c r="AK773" i="1"/>
  <c r="AK774" i="1"/>
  <c r="AK775" i="1"/>
  <c r="AK776" i="1"/>
  <c r="AK777" i="1"/>
  <c r="AK778" i="1"/>
  <c r="AK779" i="1"/>
  <c r="AK780" i="1"/>
  <c r="AK781" i="1"/>
  <c r="AK782" i="1"/>
  <c r="AK783" i="1"/>
  <c r="AK784" i="1"/>
  <c r="AK785" i="1"/>
  <c r="AK786" i="1"/>
  <c r="AK787" i="1"/>
  <c r="AK788" i="1"/>
  <c r="AK789" i="1"/>
  <c r="AK790" i="1"/>
  <c r="AK791" i="1"/>
  <c r="AK792" i="1"/>
  <c r="AK793" i="1"/>
  <c r="AK794" i="1"/>
  <c r="AK795" i="1"/>
  <c r="AK796" i="1"/>
  <c r="AK797" i="1"/>
  <c r="AK798" i="1"/>
  <c r="AK799" i="1"/>
  <c r="AK800" i="1"/>
  <c r="AK801" i="1"/>
  <c r="AK802" i="1"/>
  <c r="AK803" i="1"/>
  <c r="AK804" i="1"/>
  <c r="AK805" i="1"/>
  <c r="AK806" i="1"/>
  <c r="AK807" i="1"/>
  <c r="AK808" i="1"/>
  <c r="AK809" i="1"/>
  <c r="AK810" i="1"/>
  <c r="AK811" i="1"/>
  <c r="AK812" i="1"/>
  <c r="AK813" i="1"/>
  <c r="AK814" i="1"/>
  <c r="AK815" i="1"/>
  <c r="AK816" i="1"/>
  <c r="AK817" i="1"/>
  <c r="AK818" i="1"/>
  <c r="AK819" i="1"/>
  <c r="AK820" i="1"/>
  <c r="AK821" i="1"/>
  <c r="AK822" i="1"/>
  <c r="AK823" i="1"/>
  <c r="AK824" i="1"/>
  <c r="AK825" i="1"/>
  <c r="AK826" i="1"/>
  <c r="AK827" i="1"/>
  <c r="AK828" i="1"/>
  <c r="AE832" i="1"/>
  <c r="AE833" i="1"/>
  <c r="AE834" i="1"/>
  <c r="AE835" i="1"/>
  <c r="AE836" i="1"/>
  <c r="AE837" i="1"/>
  <c r="AE838" i="1"/>
  <c r="AE839" i="1"/>
  <c r="AE840" i="1"/>
  <c r="AK2" i="1"/>
  <c r="AE831" i="1"/>
  <c r="AF832" i="1"/>
  <c r="AF833" i="1"/>
  <c r="AF834" i="1"/>
  <c r="AF835" i="1"/>
  <c r="AF836" i="1"/>
  <c r="AF837" i="1"/>
  <c r="AF838" i="1"/>
  <c r="AF839" i="1"/>
  <c r="AF840" i="1"/>
  <c r="AF831" i="1"/>
  <c r="AF845" i="1"/>
  <c r="AE845" i="1"/>
  <c r="AG845" i="1"/>
  <c r="AF846" i="1"/>
  <c r="AE846" i="1"/>
  <c r="AG846" i="1"/>
  <c r="AF847" i="1"/>
  <c r="AE847" i="1"/>
  <c r="AG847" i="1"/>
  <c r="AF848" i="1"/>
  <c r="AE848" i="1"/>
  <c r="AG848" i="1"/>
  <c r="AF849" i="1"/>
  <c r="AE849" i="1"/>
  <c r="AG849" i="1"/>
  <c r="AF844" i="1"/>
  <c r="AE844" i="1"/>
  <c r="AG844" i="1"/>
  <c r="AD844" i="1"/>
  <c r="AJ828" i="1"/>
  <c r="AJ827" i="1"/>
  <c r="AJ826" i="1"/>
  <c r="AJ825" i="1"/>
  <c r="AJ824" i="1"/>
  <c r="AJ823" i="1"/>
  <c r="AJ822" i="1"/>
  <c r="AJ821" i="1"/>
  <c r="AJ820" i="1"/>
  <c r="AJ819" i="1"/>
  <c r="AJ818" i="1"/>
  <c r="AJ817" i="1"/>
  <c r="AJ816" i="1"/>
  <c r="AJ815" i="1"/>
  <c r="AJ814" i="1"/>
  <c r="AJ813" i="1"/>
  <c r="AJ812" i="1"/>
  <c r="AJ811" i="1"/>
  <c r="AJ810" i="1"/>
  <c r="AJ809" i="1"/>
  <c r="AJ808" i="1"/>
  <c r="AJ807" i="1"/>
  <c r="AJ806" i="1"/>
  <c r="AJ805" i="1"/>
  <c r="AJ804" i="1"/>
  <c r="AJ803" i="1"/>
  <c r="AJ802" i="1"/>
  <c r="AJ801" i="1"/>
  <c r="AJ800" i="1"/>
  <c r="AJ799" i="1"/>
  <c r="AJ798" i="1"/>
  <c r="AJ797" i="1"/>
  <c r="AJ796" i="1"/>
  <c r="AJ795" i="1"/>
  <c r="AJ794" i="1"/>
  <c r="AJ793" i="1"/>
  <c r="AJ792" i="1"/>
  <c r="AJ791" i="1"/>
  <c r="AJ790" i="1"/>
  <c r="AJ789" i="1"/>
  <c r="AJ788" i="1"/>
  <c r="AJ787" i="1"/>
  <c r="AJ786" i="1"/>
  <c r="AJ785" i="1"/>
  <c r="AJ784" i="1"/>
  <c r="AJ783" i="1"/>
  <c r="AJ782" i="1"/>
  <c r="AJ781" i="1"/>
  <c r="AJ780" i="1"/>
  <c r="AJ779" i="1"/>
  <c r="AJ778" i="1"/>
  <c r="AJ777" i="1"/>
  <c r="AJ776" i="1"/>
  <c r="AJ775" i="1"/>
  <c r="AJ774" i="1"/>
  <c r="AJ773" i="1"/>
  <c r="AJ772" i="1"/>
  <c r="AJ771" i="1"/>
  <c r="AJ770" i="1"/>
  <c r="AJ769" i="1"/>
  <c r="AJ768" i="1"/>
  <c r="AJ767" i="1"/>
  <c r="AJ766" i="1"/>
  <c r="AJ765" i="1"/>
  <c r="AJ764" i="1"/>
  <c r="AJ763" i="1"/>
  <c r="AJ762" i="1"/>
  <c r="AJ761" i="1"/>
  <c r="AJ760" i="1"/>
  <c r="AJ759" i="1"/>
  <c r="AJ758" i="1"/>
  <c r="AJ757" i="1"/>
  <c r="AJ756" i="1"/>
  <c r="AJ755" i="1"/>
  <c r="AJ754" i="1"/>
  <c r="AJ753" i="1"/>
  <c r="AJ752" i="1"/>
  <c r="AJ751" i="1"/>
  <c r="AJ750" i="1"/>
  <c r="AJ749" i="1"/>
  <c r="AJ748" i="1"/>
  <c r="AJ747" i="1"/>
  <c r="AJ746" i="1"/>
  <c r="AJ745" i="1"/>
  <c r="AJ744" i="1"/>
  <c r="AJ743" i="1"/>
  <c r="AJ742" i="1"/>
  <c r="AJ741" i="1"/>
  <c r="AJ740" i="1"/>
  <c r="AJ739" i="1"/>
  <c r="AJ738" i="1"/>
  <c r="AJ737" i="1"/>
  <c r="AJ736" i="1"/>
  <c r="AJ735" i="1"/>
  <c r="AJ734" i="1"/>
  <c r="AJ733" i="1"/>
  <c r="AJ732" i="1"/>
  <c r="AJ731" i="1"/>
  <c r="AJ730" i="1"/>
  <c r="AJ729" i="1"/>
  <c r="AJ728" i="1"/>
  <c r="AJ727" i="1"/>
  <c r="AJ726" i="1"/>
  <c r="AJ725" i="1"/>
  <c r="AJ724" i="1"/>
  <c r="AJ723" i="1"/>
  <c r="AJ722" i="1"/>
  <c r="AJ721" i="1"/>
  <c r="AJ720" i="1"/>
  <c r="AJ719" i="1"/>
  <c r="AJ718" i="1"/>
  <c r="AJ717" i="1"/>
  <c r="AJ716" i="1"/>
  <c r="AJ715" i="1"/>
  <c r="AJ714" i="1"/>
  <c r="AJ713" i="1"/>
  <c r="AJ712" i="1"/>
  <c r="AJ711" i="1"/>
  <c r="AJ710" i="1"/>
  <c r="AJ709" i="1"/>
  <c r="AJ708" i="1"/>
  <c r="AJ707" i="1"/>
  <c r="AJ706" i="1"/>
  <c r="AJ705" i="1"/>
  <c r="AJ704" i="1"/>
  <c r="AJ703" i="1"/>
  <c r="AJ702" i="1"/>
  <c r="AJ701" i="1"/>
  <c r="AJ700" i="1"/>
  <c r="AJ699" i="1"/>
  <c r="AJ698" i="1"/>
  <c r="AJ697" i="1"/>
  <c r="AJ696" i="1"/>
  <c r="AJ695" i="1"/>
  <c r="AJ694" i="1"/>
  <c r="AJ693" i="1"/>
  <c r="AJ692" i="1"/>
  <c r="AJ691" i="1"/>
  <c r="AJ690" i="1"/>
  <c r="AJ689" i="1"/>
  <c r="AJ688" i="1"/>
  <c r="AJ687" i="1"/>
  <c r="AJ686" i="1"/>
  <c r="AJ685" i="1"/>
  <c r="AJ684" i="1"/>
  <c r="AJ683" i="1"/>
  <c r="AJ682" i="1"/>
  <c r="AJ681" i="1"/>
  <c r="AJ680" i="1"/>
  <c r="AJ679" i="1"/>
  <c r="AJ678" i="1"/>
  <c r="AJ677" i="1"/>
  <c r="AJ676" i="1"/>
  <c r="AJ675" i="1"/>
  <c r="AJ674" i="1"/>
  <c r="AJ673" i="1"/>
  <c r="AJ672" i="1"/>
  <c r="AJ671" i="1"/>
  <c r="AJ670" i="1"/>
  <c r="AJ669" i="1"/>
  <c r="AJ668" i="1"/>
  <c r="AJ667" i="1"/>
  <c r="AJ666" i="1"/>
  <c r="AJ665" i="1"/>
  <c r="AJ664" i="1"/>
  <c r="AJ663" i="1"/>
  <c r="AJ662" i="1"/>
  <c r="AJ661" i="1"/>
  <c r="AJ660" i="1"/>
  <c r="AJ659" i="1"/>
  <c r="AJ658" i="1"/>
  <c r="AJ657" i="1"/>
  <c r="AJ656" i="1"/>
  <c r="AJ655" i="1"/>
  <c r="AJ654" i="1"/>
  <c r="AJ653" i="1"/>
  <c r="AJ652" i="1"/>
  <c r="AJ651" i="1"/>
  <c r="AJ650" i="1"/>
  <c r="AJ649" i="1"/>
  <c r="AJ648" i="1"/>
  <c r="AJ647" i="1"/>
  <c r="AJ646" i="1"/>
  <c r="AJ645" i="1"/>
  <c r="AJ644" i="1"/>
  <c r="AJ643" i="1"/>
  <c r="AJ642" i="1"/>
  <c r="AJ641" i="1"/>
  <c r="AJ640" i="1"/>
  <c r="AJ639" i="1"/>
  <c r="AJ638" i="1"/>
  <c r="AJ637" i="1"/>
  <c r="AJ636" i="1"/>
  <c r="AJ635" i="1"/>
  <c r="AJ634" i="1"/>
  <c r="AJ633" i="1"/>
  <c r="AJ632" i="1"/>
  <c r="AJ631" i="1"/>
  <c r="AJ630" i="1"/>
  <c r="AJ629" i="1"/>
  <c r="AJ628" i="1"/>
  <c r="AJ627" i="1"/>
  <c r="AJ626" i="1"/>
  <c r="AJ625" i="1"/>
  <c r="AJ624" i="1"/>
  <c r="AJ623" i="1"/>
  <c r="AJ622" i="1"/>
  <c r="AJ621" i="1"/>
  <c r="AJ620" i="1"/>
  <c r="AJ619" i="1"/>
  <c r="AJ618" i="1"/>
  <c r="AJ617" i="1"/>
  <c r="AJ616" i="1"/>
  <c r="AJ615" i="1"/>
  <c r="AJ614" i="1"/>
  <c r="AJ613" i="1"/>
  <c r="AJ612" i="1"/>
  <c r="AJ611" i="1"/>
  <c r="AJ610" i="1"/>
  <c r="AJ609" i="1"/>
  <c r="AJ608" i="1"/>
  <c r="AJ607" i="1"/>
  <c r="AJ606" i="1"/>
  <c r="AJ605" i="1"/>
  <c r="AJ604" i="1"/>
  <c r="AJ603" i="1"/>
  <c r="AJ602" i="1"/>
  <c r="AJ601" i="1"/>
  <c r="AJ600" i="1"/>
  <c r="AJ599" i="1"/>
  <c r="AJ598" i="1"/>
  <c r="AJ597" i="1"/>
  <c r="AJ596" i="1"/>
  <c r="AJ595" i="1"/>
  <c r="AJ594" i="1"/>
  <c r="AJ593" i="1"/>
  <c r="AJ592" i="1"/>
  <c r="AJ591" i="1"/>
  <c r="AJ590" i="1"/>
  <c r="AJ589" i="1"/>
  <c r="AJ588" i="1"/>
  <c r="AJ587" i="1"/>
  <c r="AJ586" i="1"/>
  <c r="AJ585" i="1"/>
  <c r="AJ584" i="1"/>
  <c r="AJ583" i="1"/>
  <c r="AJ582" i="1"/>
  <c r="AJ581" i="1"/>
  <c r="AJ580" i="1"/>
  <c r="AJ579" i="1"/>
  <c r="AJ578" i="1"/>
  <c r="AJ577" i="1"/>
  <c r="AJ576" i="1"/>
  <c r="AJ575" i="1"/>
  <c r="AJ574" i="1"/>
  <c r="AJ573" i="1"/>
  <c r="AJ572" i="1"/>
  <c r="AJ571" i="1"/>
  <c r="AJ570" i="1"/>
  <c r="AJ569" i="1"/>
  <c r="AJ568" i="1"/>
  <c r="AJ567" i="1"/>
  <c r="AJ566" i="1"/>
  <c r="AJ565" i="1"/>
  <c r="AJ564" i="1"/>
  <c r="AJ563" i="1"/>
  <c r="AJ562" i="1"/>
  <c r="AJ561" i="1"/>
  <c r="AJ560" i="1"/>
  <c r="AJ559" i="1"/>
  <c r="AJ558" i="1"/>
  <c r="AJ557" i="1"/>
  <c r="AJ556" i="1"/>
  <c r="AJ555" i="1"/>
  <c r="AJ554" i="1"/>
  <c r="AJ553" i="1"/>
  <c r="AJ552" i="1"/>
  <c r="AJ551" i="1"/>
  <c r="AJ550" i="1"/>
  <c r="AJ549" i="1"/>
  <c r="AJ548" i="1"/>
  <c r="AJ547" i="1"/>
  <c r="AJ546" i="1"/>
  <c r="AJ545" i="1"/>
  <c r="AJ544" i="1"/>
  <c r="AJ543" i="1"/>
  <c r="AJ542" i="1"/>
  <c r="AJ541" i="1"/>
  <c r="AJ540" i="1"/>
  <c r="AJ539" i="1"/>
  <c r="AJ538" i="1"/>
  <c r="AJ537" i="1"/>
  <c r="AJ536" i="1"/>
  <c r="AJ535" i="1"/>
  <c r="AJ534" i="1"/>
  <c r="AJ533" i="1"/>
  <c r="AJ532" i="1"/>
  <c r="AJ531" i="1"/>
  <c r="AJ530" i="1"/>
  <c r="AJ529" i="1"/>
  <c r="AJ528" i="1"/>
  <c r="AJ527" i="1"/>
  <c r="AJ526" i="1"/>
  <c r="AJ525" i="1"/>
  <c r="AJ524" i="1"/>
  <c r="AJ523" i="1"/>
  <c r="AJ522" i="1"/>
  <c r="AJ521" i="1"/>
  <c r="AJ520" i="1"/>
  <c r="AJ519" i="1"/>
  <c r="AJ518" i="1"/>
  <c r="AJ517" i="1"/>
  <c r="AJ516" i="1"/>
  <c r="AJ515" i="1"/>
  <c r="AJ514" i="1"/>
  <c r="AJ513" i="1"/>
  <c r="AJ512" i="1"/>
  <c r="AJ511" i="1"/>
  <c r="AJ510" i="1"/>
  <c r="AJ509" i="1"/>
  <c r="AJ508" i="1"/>
  <c r="AJ507" i="1"/>
  <c r="AJ506" i="1"/>
  <c r="AJ505" i="1"/>
  <c r="AJ504" i="1"/>
  <c r="AJ503" i="1"/>
  <c r="AJ502" i="1"/>
  <c r="AJ501" i="1"/>
  <c r="AJ500" i="1"/>
  <c r="AJ499" i="1"/>
  <c r="AJ498" i="1"/>
  <c r="AJ497" i="1"/>
  <c r="AJ496" i="1"/>
  <c r="AJ495" i="1"/>
  <c r="AJ494" i="1"/>
  <c r="AJ493" i="1"/>
  <c r="AJ492" i="1"/>
  <c r="AJ491" i="1"/>
  <c r="AJ490" i="1"/>
  <c r="AJ489" i="1"/>
  <c r="AJ488" i="1"/>
  <c r="AJ487" i="1"/>
  <c r="AJ486" i="1"/>
  <c r="AJ485" i="1"/>
  <c r="AJ484" i="1"/>
  <c r="AJ483" i="1"/>
  <c r="AJ482" i="1"/>
  <c r="AJ481" i="1"/>
  <c r="AJ480" i="1"/>
  <c r="AJ479" i="1"/>
  <c r="AJ478" i="1"/>
  <c r="AJ477" i="1"/>
  <c r="AJ476" i="1"/>
  <c r="AJ475" i="1"/>
  <c r="AJ474" i="1"/>
  <c r="AJ473" i="1"/>
  <c r="AJ472" i="1"/>
  <c r="AJ471" i="1"/>
  <c r="AJ470" i="1"/>
  <c r="AJ469" i="1"/>
  <c r="AJ468" i="1"/>
  <c r="AJ467" i="1"/>
  <c r="AJ466" i="1"/>
  <c r="AJ465" i="1"/>
  <c r="AJ464" i="1"/>
  <c r="AJ463" i="1"/>
  <c r="AJ462" i="1"/>
  <c r="AJ461" i="1"/>
  <c r="AJ460" i="1"/>
  <c r="AJ459" i="1"/>
  <c r="AJ458" i="1"/>
  <c r="AJ457" i="1"/>
  <c r="AJ456" i="1"/>
  <c r="AJ455" i="1"/>
  <c r="AJ454" i="1"/>
  <c r="AJ453" i="1"/>
  <c r="AJ452" i="1"/>
  <c r="AJ451" i="1"/>
  <c r="AJ450" i="1"/>
  <c r="AJ449" i="1"/>
  <c r="AJ448" i="1"/>
  <c r="AJ447" i="1"/>
  <c r="AJ446" i="1"/>
  <c r="AJ445" i="1"/>
  <c r="AJ444" i="1"/>
  <c r="AJ443" i="1"/>
  <c r="AJ442" i="1"/>
  <c r="AJ441" i="1"/>
  <c r="AJ440" i="1"/>
  <c r="AJ439" i="1"/>
  <c r="AJ438" i="1"/>
  <c r="AJ437" i="1"/>
  <c r="AJ436" i="1"/>
  <c r="AJ435" i="1"/>
  <c r="AJ434" i="1"/>
  <c r="AJ433" i="1"/>
  <c r="AJ432" i="1"/>
  <c r="AJ431" i="1"/>
  <c r="AJ430" i="1"/>
  <c r="AJ429" i="1"/>
  <c r="AJ428" i="1"/>
  <c r="AJ427" i="1"/>
  <c r="AJ426" i="1"/>
  <c r="AJ425" i="1"/>
  <c r="AJ424" i="1"/>
  <c r="AJ423" i="1"/>
  <c r="AJ422" i="1"/>
  <c r="AJ421" i="1"/>
  <c r="AJ420" i="1"/>
  <c r="AJ419" i="1"/>
  <c r="AJ418" i="1"/>
  <c r="AJ417" i="1"/>
  <c r="AJ416" i="1"/>
  <c r="AJ415" i="1"/>
  <c r="AJ414" i="1"/>
  <c r="AJ413" i="1"/>
  <c r="AJ412" i="1"/>
  <c r="AJ411" i="1"/>
  <c r="AJ410" i="1"/>
  <c r="AJ409" i="1"/>
  <c r="AJ408" i="1"/>
  <c r="AJ407" i="1"/>
  <c r="AJ406" i="1"/>
  <c r="AJ405" i="1"/>
  <c r="AJ404" i="1"/>
  <c r="AJ403" i="1"/>
  <c r="AJ402" i="1"/>
  <c r="AJ401" i="1"/>
  <c r="AJ400" i="1"/>
  <c r="AJ399" i="1"/>
  <c r="AJ398" i="1"/>
  <c r="AJ397" i="1"/>
  <c r="AJ396" i="1"/>
  <c r="AJ395" i="1"/>
  <c r="AJ394" i="1"/>
  <c r="AJ393" i="1"/>
  <c r="AJ392" i="1"/>
  <c r="AJ391" i="1"/>
  <c r="AJ390" i="1"/>
  <c r="AJ389" i="1"/>
  <c r="AJ388" i="1"/>
  <c r="AJ387" i="1"/>
  <c r="AJ386" i="1"/>
  <c r="AJ385" i="1"/>
  <c r="AJ384" i="1"/>
  <c r="AJ383" i="1"/>
  <c r="AJ382" i="1"/>
  <c r="AJ381" i="1"/>
  <c r="AJ380" i="1"/>
  <c r="AJ379" i="1"/>
  <c r="AJ378" i="1"/>
  <c r="AJ377" i="1"/>
  <c r="AJ376" i="1"/>
  <c r="AJ375" i="1"/>
  <c r="AJ374" i="1"/>
  <c r="AJ373" i="1"/>
  <c r="AJ372" i="1"/>
  <c r="AJ371" i="1"/>
  <c r="AJ370" i="1"/>
  <c r="AJ369" i="1"/>
  <c r="AJ368" i="1"/>
  <c r="AJ367" i="1"/>
  <c r="AJ366" i="1"/>
  <c r="AJ365" i="1"/>
  <c r="AJ364" i="1"/>
  <c r="AJ363" i="1"/>
  <c r="AJ362" i="1"/>
  <c r="AJ361" i="1"/>
  <c r="AJ360" i="1"/>
  <c r="AJ359" i="1"/>
  <c r="AJ358" i="1"/>
  <c r="AJ357" i="1"/>
  <c r="AJ356" i="1"/>
  <c r="AJ355" i="1"/>
  <c r="AJ354" i="1"/>
  <c r="AJ353" i="1"/>
  <c r="AJ352" i="1"/>
  <c r="AJ351" i="1"/>
  <c r="AJ350" i="1"/>
  <c r="AJ349" i="1"/>
  <c r="AJ348" i="1"/>
  <c r="AJ347" i="1"/>
  <c r="AJ346" i="1"/>
  <c r="AJ345" i="1"/>
  <c r="AJ344" i="1"/>
  <c r="AJ343" i="1"/>
  <c r="AJ342" i="1"/>
  <c r="AJ341" i="1"/>
  <c r="AJ340" i="1"/>
  <c r="AJ339" i="1"/>
  <c r="AJ338" i="1"/>
  <c r="AJ337" i="1"/>
  <c r="AJ336" i="1"/>
  <c r="AJ335" i="1"/>
  <c r="AJ334" i="1"/>
  <c r="AJ333" i="1"/>
  <c r="AJ332" i="1"/>
  <c r="AJ331" i="1"/>
  <c r="AJ330" i="1"/>
  <c r="AJ329" i="1"/>
  <c r="AJ328" i="1"/>
  <c r="AJ327" i="1"/>
  <c r="AJ326" i="1"/>
  <c r="AJ325" i="1"/>
  <c r="AJ324" i="1"/>
  <c r="AJ323" i="1"/>
  <c r="AJ322" i="1"/>
  <c r="AJ321" i="1"/>
  <c r="AJ320" i="1"/>
  <c r="AJ319" i="1"/>
  <c r="AJ318" i="1"/>
  <c r="AJ317" i="1"/>
  <c r="AJ316" i="1"/>
  <c r="AJ315" i="1"/>
  <c r="AJ314" i="1"/>
  <c r="AJ313" i="1"/>
  <c r="AJ312" i="1"/>
  <c r="AJ311" i="1"/>
  <c r="AJ310" i="1"/>
  <c r="AJ309" i="1"/>
  <c r="AJ308" i="1"/>
  <c r="AJ307" i="1"/>
  <c r="AJ306" i="1"/>
  <c r="AJ305" i="1"/>
  <c r="AJ304" i="1"/>
  <c r="AJ303" i="1"/>
  <c r="AJ302" i="1"/>
  <c r="AJ301" i="1"/>
  <c r="AJ300" i="1"/>
  <c r="AJ299" i="1"/>
  <c r="AJ298" i="1"/>
  <c r="AJ297" i="1"/>
  <c r="AJ296" i="1"/>
  <c r="AJ295" i="1"/>
  <c r="AJ294" i="1"/>
  <c r="AJ293" i="1"/>
  <c r="AJ292" i="1"/>
  <c r="AJ291" i="1"/>
  <c r="AJ290" i="1"/>
  <c r="AJ289" i="1"/>
  <c r="AJ288" i="1"/>
  <c r="AJ287" i="1"/>
  <c r="AJ286" i="1"/>
  <c r="AJ285" i="1"/>
  <c r="AJ284" i="1"/>
  <c r="AJ283" i="1"/>
  <c r="AJ282" i="1"/>
  <c r="AJ281" i="1"/>
  <c r="AJ280" i="1"/>
  <c r="AJ279" i="1"/>
  <c r="AJ278" i="1"/>
  <c r="AJ277" i="1"/>
  <c r="AJ276" i="1"/>
  <c r="AJ275" i="1"/>
  <c r="AJ274" i="1"/>
  <c r="AJ273" i="1"/>
  <c r="AJ272" i="1"/>
  <c r="AJ271" i="1"/>
  <c r="AJ270" i="1"/>
  <c r="AJ269" i="1"/>
  <c r="AJ268" i="1"/>
  <c r="AJ267" i="1"/>
  <c r="AJ266" i="1"/>
  <c r="AJ265" i="1"/>
  <c r="AJ264" i="1"/>
  <c r="AJ263" i="1"/>
  <c r="AJ262" i="1"/>
  <c r="AJ261" i="1"/>
  <c r="AJ260" i="1"/>
  <c r="AJ259" i="1"/>
  <c r="AJ258" i="1"/>
  <c r="AJ257" i="1"/>
  <c r="AJ256" i="1"/>
  <c r="AJ255" i="1"/>
  <c r="AJ254" i="1"/>
  <c r="AJ253" i="1"/>
  <c r="AJ252" i="1"/>
  <c r="AJ251" i="1"/>
  <c r="AJ250" i="1"/>
  <c r="AJ249" i="1"/>
  <c r="AJ248" i="1"/>
  <c r="AJ247" i="1"/>
  <c r="AJ246" i="1"/>
  <c r="AJ245" i="1"/>
  <c r="AJ244" i="1"/>
  <c r="AJ243" i="1"/>
  <c r="AJ242" i="1"/>
  <c r="AJ241" i="1"/>
  <c r="AJ240" i="1"/>
  <c r="AJ239" i="1"/>
  <c r="AJ238" i="1"/>
  <c r="AJ237" i="1"/>
  <c r="AJ236" i="1"/>
  <c r="AJ235" i="1"/>
  <c r="AJ234" i="1"/>
  <c r="AJ233" i="1"/>
  <c r="AJ232" i="1"/>
  <c r="AJ231" i="1"/>
  <c r="AJ230" i="1"/>
  <c r="AJ229" i="1"/>
  <c r="AJ228" i="1"/>
  <c r="AJ227" i="1"/>
  <c r="AJ226" i="1"/>
  <c r="AJ225" i="1"/>
  <c r="AJ224" i="1"/>
  <c r="AJ223" i="1"/>
  <c r="AJ222" i="1"/>
  <c r="AJ221" i="1"/>
  <c r="AJ220" i="1"/>
  <c r="AJ219" i="1"/>
  <c r="AJ218" i="1"/>
  <c r="AJ217" i="1"/>
  <c r="AJ216" i="1"/>
  <c r="AJ215" i="1"/>
  <c r="AJ214" i="1"/>
  <c r="AJ213" i="1"/>
  <c r="AJ212" i="1"/>
  <c r="AJ211" i="1"/>
  <c r="AJ210" i="1"/>
  <c r="AJ209" i="1"/>
  <c r="AJ208" i="1"/>
  <c r="AJ207" i="1"/>
  <c r="AJ206" i="1"/>
  <c r="AJ205" i="1"/>
  <c r="AJ204" i="1"/>
  <c r="AJ203" i="1"/>
  <c r="AJ202" i="1"/>
  <c r="AJ201" i="1"/>
  <c r="AJ200" i="1"/>
  <c r="AJ199" i="1"/>
  <c r="AJ198" i="1"/>
  <c r="AJ197" i="1"/>
  <c r="AJ196" i="1"/>
  <c r="AJ195" i="1"/>
  <c r="AJ194" i="1"/>
  <c r="AJ193" i="1"/>
  <c r="AJ192" i="1"/>
  <c r="AJ191" i="1"/>
  <c r="AJ190" i="1"/>
  <c r="AJ189" i="1"/>
  <c r="AJ188" i="1"/>
  <c r="AJ187" i="1"/>
  <c r="AJ186" i="1"/>
  <c r="AJ185" i="1"/>
  <c r="AJ184" i="1"/>
  <c r="AJ183" i="1"/>
  <c r="AJ182" i="1"/>
  <c r="AJ181" i="1"/>
  <c r="AJ180" i="1"/>
  <c r="AJ179" i="1"/>
  <c r="AJ178" i="1"/>
  <c r="AJ177" i="1"/>
  <c r="AJ176" i="1"/>
  <c r="AJ175" i="1"/>
  <c r="AJ174" i="1"/>
  <c r="AJ173" i="1"/>
  <c r="AJ172" i="1"/>
  <c r="AJ171" i="1"/>
  <c r="AJ170" i="1"/>
  <c r="AJ169" i="1"/>
  <c r="AJ168" i="1"/>
  <c r="AJ167" i="1"/>
  <c r="AJ166" i="1"/>
  <c r="AJ165" i="1"/>
  <c r="AJ164" i="1"/>
  <c r="AJ163" i="1"/>
  <c r="AJ162" i="1"/>
  <c r="AJ161" i="1"/>
  <c r="AJ160" i="1"/>
  <c r="AJ159" i="1"/>
  <c r="AJ158" i="1"/>
  <c r="AJ157" i="1"/>
  <c r="AJ156" i="1"/>
  <c r="AJ155" i="1"/>
  <c r="AJ154" i="1"/>
  <c r="AJ153" i="1"/>
  <c r="AJ152" i="1"/>
  <c r="AJ151" i="1"/>
  <c r="AJ150" i="1"/>
  <c r="AJ149" i="1"/>
  <c r="AJ148" i="1"/>
  <c r="AJ147" i="1"/>
  <c r="AJ146" i="1"/>
  <c r="AJ145" i="1"/>
  <c r="AJ144" i="1"/>
  <c r="AJ143" i="1"/>
  <c r="AJ142" i="1"/>
  <c r="AJ141" i="1"/>
  <c r="AJ140" i="1"/>
  <c r="AJ139" i="1"/>
  <c r="AJ138" i="1"/>
  <c r="AJ137" i="1"/>
  <c r="AJ136" i="1"/>
  <c r="AJ135" i="1"/>
  <c r="AJ134" i="1"/>
  <c r="AJ133" i="1"/>
  <c r="AJ132" i="1"/>
  <c r="AJ131" i="1"/>
  <c r="AJ130" i="1"/>
  <c r="AJ129" i="1"/>
  <c r="AJ128" i="1"/>
  <c r="AJ127" i="1"/>
  <c r="AJ126" i="1"/>
  <c r="AJ125" i="1"/>
  <c r="AJ124" i="1"/>
  <c r="AJ123" i="1"/>
  <c r="AJ122" i="1"/>
  <c r="AJ121" i="1"/>
  <c r="AJ120" i="1"/>
  <c r="AJ119" i="1"/>
  <c r="AJ118" i="1"/>
  <c r="AJ117" i="1"/>
  <c r="AJ116" i="1"/>
  <c r="AJ115" i="1"/>
  <c r="AJ114" i="1"/>
  <c r="AJ113" i="1"/>
  <c r="AJ112" i="1"/>
  <c r="AJ111" i="1"/>
  <c r="AJ110" i="1"/>
  <c r="AJ109" i="1"/>
  <c r="AJ108" i="1"/>
  <c r="AJ107" i="1"/>
  <c r="AJ106" i="1"/>
  <c r="AJ105" i="1"/>
  <c r="AJ104" i="1"/>
  <c r="AJ103" i="1"/>
  <c r="AJ102" i="1"/>
  <c r="AJ101" i="1"/>
  <c r="AJ100" i="1"/>
  <c r="AJ99" i="1"/>
  <c r="AJ98" i="1"/>
  <c r="AJ97" i="1"/>
  <c r="AJ96" i="1"/>
  <c r="AJ95" i="1"/>
  <c r="AJ94" i="1"/>
  <c r="AJ93" i="1"/>
  <c r="AJ92" i="1"/>
  <c r="AJ91" i="1"/>
  <c r="AJ90" i="1"/>
  <c r="AJ89" i="1"/>
  <c r="AJ88" i="1"/>
  <c r="AJ87" i="1"/>
  <c r="AJ86" i="1"/>
  <c r="AJ85" i="1"/>
  <c r="AJ84" i="1"/>
  <c r="AJ83" i="1"/>
  <c r="AJ82" i="1"/>
  <c r="AJ81" i="1"/>
  <c r="AJ80" i="1"/>
  <c r="AJ79" i="1"/>
  <c r="AJ78" i="1"/>
  <c r="AJ77" i="1"/>
  <c r="AJ76" i="1"/>
  <c r="AJ75" i="1"/>
  <c r="AJ74" i="1"/>
  <c r="AJ73" i="1"/>
  <c r="AJ72" i="1"/>
  <c r="AJ71" i="1"/>
  <c r="AJ70" i="1"/>
  <c r="AJ69" i="1"/>
  <c r="AJ68" i="1"/>
  <c r="AJ67" i="1"/>
  <c r="AJ66" i="1"/>
  <c r="AJ65" i="1"/>
  <c r="AJ64" i="1"/>
  <c r="AJ63" i="1"/>
  <c r="AJ62" i="1"/>
  <c r="AJ61" i="1"/>
  <c r="AJ60" i="1"/>
  <c r="AJ59" i="1"/>
  <c r="AJ58" i="1"/>
  <c r="AJ57" i="1"/>
  <c r="AJ56" i="1"/>
  <c r="AJ55" i="1"/>
  <c r="AJ54" i="1"/>
  <c r="AJ53" i="1"/>
  <c r="AJ52" i="1"/>
  <c r="AJ51" i="1"/>
  <c r="AJ50" i="1"/>
  <c r="AJ49" i="1"/>
  <c r="AJ48" i="1"/>
  <c r="AJ47" i="1"/>
  <c r="AJ46" i="1"/>
  <c r="AJ45" i="1"/>
  <c r="AJ44" i="1"/>
  <c r="AJ43" i="1"/>
  <c r="AJ42" i="1"/>
  <c r="AJ41" i="1"/>
  <c r="AJ40" i="1"/>
  <c r="AJ39" i="1"/>
  <c r="AJ38" i="1"/>
  <c r="AJ37" i="1"/>
  <c r="AJ36" i="1"/>
  <c r="AJ35" i="1"/>
  <c r="AJ34" i="1"/>
  <c r="AJ33" i="1"/>
  <c r="AJ32" i="1"/>
  <c r="AJ31" i="1"/>
  <c r="AJ30" i="1"/>
  <c r="AJ29" i="1"/>
  <c r="AJ28" i="1"/>
  <c r="AJ27" i="1"/>
  <c r="AJ26" i="1"/>
  <c r="AJ25" i="1"/>
  <c r="AJ24" i="1"/>
  <c r="AJ23" i="1"/>
  <c r="AJ22" i="1"/>
  <c r="AJ21" i="1"/>
  <c r="AJ20" i="1"/>
  <c r="AJ19" i="1"/>
  <c r="AJ18" i="1"/>
  <c r="AJ17" i="1"/>
  <c r="AJ16" i="1"/>
  <c r="AJ15" i="1"/>
  <c r="AJ14" i="1"/>
  <c r="AJ13" i="1"/>
  <c r="AJ12" i="1"/>
  <c r="AJ11" i="1"/>
  <c r="AJ10" i="1"/>
  <c r="AJ9" i="1"/>
  <c r="AJ8" i="1"/>
  <c r="AJ7" i="1"/>
  <c r="AJ6" i="1"/>
  <c r="AJ5" i="1"/>
  <c r="AJ4" i="1"/>
  <c r="AJ3" i="1"/>
  <c r="AJ2" i="1"/>
  <c r="D1205" i="5"/>
  <c r="AF747" i="1"/>
  <c r="D2057" i="5"/>
  <c r="F6359" i="5"/>
  <c r="F6322" i="5"/>
  <c r="F6319" i="5"/>
  <c r="F6358" i="5"/>
  <c r="F6318" i="5"/>
  <c r="F6357" i="5"/>
  <c r="F6317" i="5"/>
  <c r="F6316" i="5"/>
  <c r="F247" i="5"/>
  <c r="F890" i="5"/>
  <c r="F110" i="5"/>
  <c r="F889" i="5"/>
  <c r="F246" i="5"/>
  <c r="F202" i="5"/>
  <c r="F109" i="5"/>
  <c r="F245" i="5"/>
  <c r="F244" i="5"/>
  <c r="F6291" i="5"/>
  <c r="F6045" i="5"/>
  <c r="F6044" i="5"/>
  <c r="F6043" i="5"/>
  <c r="F888" i="5"/>
  <c r="F887" i="5"/>
  <c r="F886" i="5"/>
  <c r="F1492" i="5"/>
  <c r="F6042" i="5"/>
  <c r="F6041" i="5"/>
  <c r="F1951" i="5"/>
  <c r="F2065" i="5"/>
  <c r="F6040" i="5"/>
  <c r="F2151" i="5"/>
  <c r="F2175" i="5"/>
  <c r="F6039" i="5"/>
  <c r="F2064" i="5"/>
  <c r="F6038" i="5"/>
  <c r="F6037" i="5"/>
  <c r="F2063" i="5"/>
  <c r="F2062" i="5"/>
  <c r="F2174" i="5"/>
  <c r="F6036" i="5"/>
  <c r="F28" i="5"/>
  <c r="F49" i="5"/>
  <c r="F96" i="5"/>
  <c r="F6035" i="5"/>
  <c r="F1558" i="5"/>
  <c r="F6034" i="5"/>
  <c r="F1716" i="5"/>
  <c r="F6033" i="5"/>
  <c r="F6032" i="5"/>
  <c r="F1491" i="5"/>
  <c r="F6031" i="5"/>
  <c r="F6030" i="5"/>
  <c r="F6029" i="5"/>
  <c r="F1950" i="5"/>
  <c r="F1490" i="5"/>
  <c r="F6028" i="5"/>
  <c r="F6027" i="5"/>
  <c r="F6026" i="5"/>
  <c r="F1949" i="5"/>
  <c r="F902" i="5"/>
  <c r="F885" i="5"/>
  <c r="F884" i="5"/>
  <c r="F883" i="5"/>
  <c r="F907" i="5"/>
  <c r="F882" i="5"/>
  <c r="F6025" i="5"/>
  <c r="F6158" i="5"/>
  <c r="F6024" i="5"/>
  <c r="F6023" i="5"/>
  <c r="F6022" i="5"/>
  <c r="F6021" i="5"/>
  <c r="F6020" i="5"/>
  <c r="F2163" i="5"/>
  <c r="F6019" i="5"/>
  <c r="F6018" i="5"/>
  <c r="F6017" i="5"/>
  <c r="F6016" i="5"/>
  <c r="F6015" i="5"/>
  <c r="F6014" i="5"/>
  <c r="F6013" i="5"/>
  <c r="F6012" i="5"/>
  <c r="F6011" i="5"/>
  <c r="F1944" i="5"/>
  <c r="F6010" i="5"/>
  <c r="F6009" i="5"/>
  <c r="F6008" i="5"/>
  <c r="F2242" i="5"/>
  <c r="F6007" i="5"/>
  <c r="F6006" i="5"/>
  <c r="F21" i="5"/>
  <c r="F39" i="5"/>
  <c r="F95" i="5"/>
  <c r="F6005" i="5"/>
  <c r="F6004" i="5"/>
  <c r="F6003" i="5"/>
  <c r="F6002" i="5"/>
  <c r="F6001" i="5"/>
  <c r="F6000" i="5"/>
  <c r="F5999" i="5"/>
  <c r="F5998" i="5"/>
  <c r="F5997" i="5"/>
  <c r="F5996" i="5"/>
  <c r="F881" i="5"/>
  <c r="F179" i="5"/>
  <c r="F880" i="5"/>
  <c r="F5995" i="5"/>
  <c r="F5994" i="5"/>
  <c r="F5993" i="5"/>
  <c r="F5992" i="5"/>
  <c r="F5991" i="5"/>
  <c r="F5990" i="5"/>
  <c r="F5989" i="5"/>
  <c r="F1706" i="5"/>
  <c r="F5988" i="5"/>
  <c r="F5987" i="5"/>
  <c r="F5986" i="5"/>
  <c r="F2076" i="5"/>
  <c r="F5985" i="5"/>
  <c r="F5984" i="5"/>
  <c r="F5983" i="5"/>
  <c r="F5982" i="5"/>
  <c r="F5981" i="5"/>
  <c r="F5980" i="5"/>
  <c r="F5979" i="5"/>
  <c r="F879" i="5"/>
  <c r="F878" i="5"/>
  <c r="F877" i="5"/>
  <c r="F876" i="5"/>
  <c r="F875" i="5"/>
  <c r="F874" i="5"/>
  <c r="F873" i="5"/>
  <c r="F872" i="5"/>
  <c r="F871" i="5"/>
  <c r="F870" i="5"/>
  <c r="F869" i="5"/>
  <c r="F868" i="5"/>
  <c r="F5978" i="5"/>
  <c r="F5977" i="5"/>
  <c r="F5976" i="5"/>
  <c r="F5975" i="5"/>
  <c r="F5974" i="5"/>
  <c r="F1510" i="5"/>
  <c r="F5973" i="5"/>
  <c r="F5972" i="5"/>
  <c r="F5971" i="5"/>
  <c r="F5970" i="5"/>
  <c r="F2085" i="5"/>
  <c r="F5969" i="5"/>
  <c r="F5968" i="5"/>
  <c r="F1165" i="5"/>
  <c r="F1164" i="5"/>
  <c r="F1163" i="5"/>
  <c r="F1162" i="5"/>
  <c r="F1161" i="5"/>
  <c r="F1160" i="5"/>
  <c r="F1159" i="5"/>
  <c r="F1158" i="5"/>
  <c r="F2141" i="5"/>
  <c r="F5967" i="5"/>
  <c r="F5966" i="5"/>
  <c r="F867" i="5"/>
  <c r="F866" i="5"/>
  <c r="F865" i="5"/>
  <c r="F864" i="5"/>
  <c r="F5965" i="5"/>
  <c r="F5964" i="5"/>
  <c r="F5963" i="5"/>
  <c r="F5962" i="5"/>
  <c r="F5961" i="5"/>
  <c r="F1592" i="5"/>
  <c r="F5960" i="5"/>
  <c r="F5959" i="5"/>
  <c r="F5958" i="5"/>
  <c r="F5957" i="5"/>
  <c r="F863" i="5"/>
  <c r="F862" i="5"/>
  <c r="F861" i="5"/>
  <c r="F5956" i="5"/>
  <c r="F5955" i="5"/>
  <c r="F5954" i="5"/>
  <c r="F5953" i="5"/>
  <c r="F5952" i="5"/>
  <c r="F5951" i="5"/>
  <c r="F5950" i="5"/>
  <c r="F5949" i="5"/>
  <c r="F5948" i="5"/>
  <c r="F5947" i="5"/>
  <c r="F5946" i="5"/>
  <c r="F5945" i="5"/>
  <c r="F5944" i="5"/>
  <c r="F5943" i="5"/>
  <c r="F5942" i="5"/>
  <c r="F5941" i="5"/>
  <c r="F1715" i="5"/>
  <c r="F6109" i="5"/>
  <c r="F5940" i="5"/>
  <c r="F5939" i="5"/>
  <c r="F1157" i="5"/>
  <c r="F1156" i="5"/>
  <c r="F1155" i="5"/>
  <c r="F1154" i="5"/>
  <c r="F5938" i="5"/>
  <c r="F5937" i="5"/>
  <c r="F6290" i="5"/>
  <c r="F5936" i="5"/>
  <c r="F5935" i="5"/>
  <c r="F5934" i="5"/>
  <c r="F5933" i="5"/>
  <c r="F5932" i="5"/>
  <c r="F1569" i="5"/>
  <c r="F5931" i="5"/>
  <c r="F2084" i="5"/>
  <c r="F5930" i="5"/>
  <c r="F5929" i="5"/>
  <c r="F6108" i="5"/>
  <c r="F5928" i="5"/>
  <c r="F5927" i="5"/>
  <c r="F5926" i="5"/>
  <c r="F5925" i="5"/>
  <c r="F5924" i="5"/>
  <c r="F5923" i="5"/>
  <c r="F5922" i="5"/>
  <c r="F5921" i="5"/>
  <c r="F5920" i="5"/>
  <c r="F5919" i="5"/>
  <c r="F5918" i="5"/>
  <c r="F5917" i="5"/>
  <c r="F5916" i="5"/>
  <c r="F5915" i="5"/>
  <c r="F5914" i="5"/>
  <c r="F5913" i="5"/>
  <c r="F2170" i="5"/>
  <c r="F5912" i="5"/>
  <c r="F5911" i="5"/>
  <c r="F5910" i="5"/>
  <c r="F5909" i="5"/>
  <c r="F5908" i="5"/>
  <c r="F5907" i="5"/>
  <c r="F5906" i="5"/>
  <c r="F5905" i="5"/>
  <c r="F5904" i="5"/>
  <c r="F5903" i="5"/>
  <c r="F5902" i="5"/>
  <c r="F5901" i="5"/>
  <c r="F5900" i="5"/>
  <c r="F5899" i="5"/>
  <c r="F5898" i="5"/>
  <c r="F5897" i="5"/>
  <c r="F5896" i="5"/>
  <c r="F5895" i="5"/>
  <c r="F5894" i="5"/>
  <c r="F5893" i="5"/>
  <c r="F5892" i="5"/>
  <c r="F5891" i="5"/>
  <c r="F5890" i="5"/>
  <c r="F5889" i="5"/>
  <c r="F5888" i="5"/>
  <c r="F5887" i="5"/>
  <c r="F5886" i="5"/>
  <c r="F5885" i="5"/>
  <c r="F5884" i="5"/>
  <c r="F5883" i="5"/>
  <c r="F5882" i="5"/>
  <c r="F2411" i="5"/>
  <c r="F5881" i="5"/>
  <c r="F5880" i="5"/>
  <c r="F5879" i="5"/>
  <c r="F5878" i="5"/>
  <c r="F5877" i="5"/>
  <c r="F2018" i="5"/>
  <c r="F5876" i="5"/>
  <c r="F5875" i="5"/>
  <c r="F5874" i="5"/>
  <c r="F2140" i="5"/>
  <c r="F5873" i="5"/>
  <c r="F5872" i="5"/>
  <c r="F5871" i="5"/>
  <c r="F5870" i="5"/>
  <c r="F5869" i="5"/>
  <c r="F5868" i="5"/>
  <c r="F5867" i="5"/>
  <c r="F5866" i="5"/>
  <c r="F5865" i="5"/>
  <c r="F5864" i="5"/>
  <c r="F5863" i="5"/>
  <c r="F1906" i="5"/>
  <c r="F2207" i="5"/>
  <c r="F1905" i="5"/>
  <c r="F6289" i="5"/>
  <c r="F1367" i="5"/>
  <c r="F1366" i="5"/>
  <c r="F1365" i="5"/>
  <c r="F5862" i="5"/>
  <c r="F5861" i="5"/>
  <c r="F5860" i="5"/>
  <c r="F860" i="5"/>
  <c r="F859" i="5"/>
  <c r="F858" i="5"/>
  <c r="F5859" i="5"/>
  <c r="F6288" i="5"/>
  <c r="F5858" i="5"/>
  <c r="F5857" i="5"/>
  <c r="F5856" i="5"/>
  <c r="F2410" i="5"/>
  <c r="F5855" i="5"/>
  <c r="F5854" i="5"/>
  <c r="F5853" i="5"/>
  <c r="F5852" i="5"/>
  <c r="F5851" i="5"/>
  <c r="F5850" i="5"/>
  <c r="F5849" i="5"/>
  <c r="F5848" i="5"/>
  <c r="F2409" i="5"/>
  <c r="F5847" i="5"/>
  <c r="F5846" i="5"/>
  <c r="F5845" i="5"/>
  <c r="F1568" i="5"/>
  <c r="F5844" i="5"/>
  <c r="F5843" i="5"/>
  <c r="F5842" i="5"/>
  <c r="F5841" i="5"/>
  <c r="F5840" i="5"/>
  <c r="F5839" i="5"/>
  <c r="F5838" i="5"/>
  <c r="F5837" i="5"/>
  <c r="F5836" i="5"/>
  <c r="F6107" i="5"/>
  <c r="F5835" i="5"/>
  <c r="F6106" i="5"/>
  <c r="F1714" i="5"/>
  <c r="F5834" i="5"/>
  <c r="F5833" i="5"/>
  <c r="F857" i="5"/>
  <c r="F856" i="5"/>
  <c r="F855" i="5"/>
  <c r="F2364" i="5"/>
  <c r="F5832" i="5"/>
  <c r="F5831" i="5"/>
  <c r="F1153" i="5"/>
  <c r="F1152" i="5"/>
  <c r="F1151" i="5"/>
  <c r="F1150" i="5"/>
  <c r="F1149" i="5"/>
  <c r="F1148" i="5"/>
  <c r="F5830" i="5"/>
  <c r="F2017" i="5"/>
  <c r="F2169" i="5"/>
  <c r="F5829" i="5"/>
  <c r="F5828" i="5"/>
  <c r="F5827" i="5"/>
  <c r="F5826" i="5"/>
  <c r="F5825" i="5"/>
  <c r="F5824" i="5"/>
  <c r="F5823" i="5"/>
  <c r="F5822" i="5"/>
  <c r="F5821" i="5"/>
  <c r="F5820" i="5"/>
  <c r="F5819" i="5"/>
  <c r="F5818" i="5"/>
  <c r="F854" i="5"/>
  <c r="F853" i="5"/>
  <c r="F852" i="5"/>
  <c r="F5817" i="5"/>
  <c r="F5816" i="5"/>
  <c r="F6219" i="5"/>
  <c r="F5815" i="5"/>
  <c r="F5814" i="5"/>
  <c r="F6069" i="5"/>
  <c r="F5813" i="5"/>
  <c r="F5812" i="5"/>
  <c r="F5811" i="5"/>
  <c r="F5810" i="5"/>
  <c r="F5809" i="5"/>
  <c r="F1557" i="5"/>
  <c r="F5808" i="5"/>
  <c r="F5807" i="5"/>
  <c r="F5806" i="5"/>
  <c r="F1607" i="5"/>
  <c r="F5805" i="5"/>
  <c r="F5804" i="5"/>
  <c r="F5803" i="5"/>
  <c r="F851" i="5"/>
  <c r="F850" i="5"/>
  <c r="F849" i="5"/>
  <c r="F5802" i="5"/>
  <c r="F5801" i="5"/>
  <c r="F5800" i="5"/>
  <c r="F5799" i="5"/>
  <c r="F5798" i="5"/>
  <c r="F5797" i="5"/>
  <c r="F5796" i="5"/>
  <c r="F5795" i="5"/>
  <c r="F5794" i="5"/>
  <c r="F5793" i="5"/>
  <c r="F5792" i="5"/>
  <c r="F5791" i="5"/>
  <c r="F1606" i="5"/>
  <c r="F5790" i="5"/>
  <c r="F848" i="5"/>
  <c r="F847" i="5"/>
  <c r="F846" i="5"/>
  <c r="F845" i="5"/>
  <c r="F844" i="5"/>
  <c r="F143" i="5"/>
  <c r="F843" i="5"/>
  <c r="F842" i="5"/>
  <c r="F841" i="5"/>
  <c r="F840" i="5"/>
  <c r="F839" i="5"/>
  <c r="F5789" i="5"/>
  <c r="F5788" i="5"/>
  <c r="F5787" i="5"/>
  <c r="F5786" i="5"/>
  <c r="F5785" i="5"/>
  <c r="F1147" i="5"/>
  <c r="F1146" i="5"/>
  <c r="F1145" i="5"/>
  <c r="F1943" i="5"/>
  <c r="F5784" i="5"/>
  <c r="F5783" i="5"/>
  <c r="F5782" i="5"/>
  <c r="F5781" i="5"/>
  <c r="F5780" i="5"/>
  <c r="F2335" i="5"/>
  <c r="F2334" i="5"/>
  <c r="F2333" i="5"/>
  <c r="F2332" i="5"/>
  <c r="F1832" i="5"/>
  <c r="F1730" i="5"/>
  <c r="F5779" i="5"/>
  <c r="F5778" i="5"/>
  <c r="F5777" i="5"/>
  <c r="F5776" i="5"/>
  <c r="F5775" i="5"/>
  <c r="F5774" i="5"/>
  <c r="F5773" i="5"/>
  <c r="F5772" i="5"/>
  <c r="F5771" i="5"/>
  <c r="F5770" i="5"/>
  <c r="F5769" i="5"/>
  <c r="F2153" i="5"/>
  <c r="F5768" i="5"/>
  <c r="F5767" i="5"/>
  <c r="F5766" i="5"/>
  <c r="F5765" i="5"/>
  <c r="F1923" i="5"/>
  <c r="F5764" i="5"/>
  <c r="F5763" i="5"/>
  <c r="F838" i="5"/>
  <c r="F837" i="5"/>
  <c r="F836" i="5"/>
  <c r="F5762" i="5"/>
  <c r="F1605" i="5"/>
  <c r="F5761" i="5"/>
  <c r="F5760" i="5"/>
  <c r="F5759" i="5"/>
  <c r="F5758" i="5"/>
  <c r="F5757" i="5"/>
  <c r="F1729" i="5"/>
  <c r="F5756" i="5"/>
  <c r="F5755" i="5"/>
  <c r="F835" i="5"/>
  <c r="F834" i="5"/>
  <c r="F833" i="5"/>
  <c r="F832" i="5"/>
  <c r="F831" i="5"/>
  <c r="F830" i="5"/>
  <c r="F829" i="5"/>
  <c r="F828" i="5"/>
  <c r="F827" i="5"/>
  <c r="F826" i="5"/>
  <c r="F825" i="5"/>
  <c r="F824" i="5"/>
  <c r="F823" i="5"/>
  <c r="F822" i="5"/>
  <c r="F821" i="5"/>
  <c r="F820" i="5"/>
  <c r="F819" i="5"/>
  <c r="F818" i="5"/>
  <c r="F817" i="5"/>
  <c r="F816" i="5"/>
  <c r="F815" i="5"/>
  <c r="F814" i="5"/>
  <c r="F813" i="5"/>
  <c r="F812" i="5"/>
  <c r="F178" i="5"/>
  <c r="F811" i="5"/>
  <c r="F185" i="5"/>
  <c r="F810" i="5"/>
  <c r="F809" i="5"/>
  <c r="F808" i="5"/>
  <c r="F807" i="5"/>
  <c r="F142" i="5"/>
  <c r="F806" i="5"/>
  <c r="F805" i="5"/>
  <c r="F804" i="5"/>
  <c r="F194" i="5"/>
  <c r="F803" i="5"/>
  <c r="F802" i="5"/>
  <c r="F801" i="5"/>
  <c r="F800" i="5"/>
  <c r="F799" i="5"/>
  <c r="F5754" i="5"/>
  <c r="F5753" i="5"/>
  <c r="F5752" i="5"/>
  <c r="F2094" i="5"/>
  <c r="F5751" i="5"/>
  <c r="F1728" i="5"/>
  <c r="F5750" i="5"/>
  <c r="F5749" i="5"/>
  <c r="F5748" i="5"/>
  <c r="F5747" i="5"/>
  <c r="F5746" i="5"/>
  <c r="F1489" i="5"/>
  <c r="F5745" i="5"/>
  <c r="F5744" i="5"/>
  <c r="F5743" i="5"/>
  <c r="F5742" i="5"/>
  <c r="F1509" i="5"/>
  <c r="F5741" i="5"/>
  <c r="F5740" i="5"/>
  <c r="F5739" i="5"/>
  <c r="F5738" i="5"/>
  <c r="F5737" i="5"/>
  <c r="F5736" i="5"/>
  <c r="F5735" i="5"/>
  <c r="F5734" i="5"/>
  <c r="F5733" i="5"/>
  <c r="F5732" i="5"/>
  <c r="F6193" i="5"/>
  <c r="F5731" i="5"/>
  <c r="F5730" i="5"/>
  <c r="F5729" i="5"/>
  <c r="F5728" i="5"/>
  <c r="F5727" i="5"/>
  <c r="F5726" i="5"/>
  <c r="F5725" i="5"/>
  <c r="F2162" i="5"/>
  <c r="F5724" i="5"/>
  <c r="F1364" i="5"/>
  <c r="F1204" i="5"/>
  <c r="F1363" i="5"/>
  <c r="F1362" i="5"/>
  <c r="F1591" i="5"/>
  <c r="F5723" i="5"/>
  <c r="F5722" i="5"/>
  <c r="F1705" i="5"/>
  <c r="F1361" i="5"/>
  <c r="F1360" i="5"/>
  <c r="F1171" i="5"/>
  <c r="F5721" i="5"/>
  <c r="F5720" i="5"/>
  <c r="F5719" i="5"/>
  <c r="F5718" i="5"/>
  <c r="F5717" i="5"/>
  <c r="F5716" i="5"/>
  <c r="F5715" i="5"/>
  <c r="F5714" i="5"/>
  <c r="F5713" i="5"/>
  <c r="F5712" i="5"/>
  <c r="F5711" i="5"/>
  <c r="F5710" i="5"/>
  <c r="F5709" i="5"/>
  <c r="F5708" i="5"/>
  <c r="F5707" i="5"/>
  <c r="F5706" i="5"/>
  <c r="F5705" i="5"/>
  <c r="F5704" i="5"/>
  <c r="F5703" i="5"/>
  <c r="F5702" i="5"/>
  <c r="F5701" i="5"/>
  <c r="F5700" i="5"/>
  <c r="F1488" i="5"/>
  <c r="F5699" i="5"/>
  <c r="F5698" i="5"/>
  <c r="F5697" i="5"/>
  <c r="F2396" i="5"/>
  <c r="F94" i="5"/>
  <c r="F10" i="5"/>
  <c r="F19" i="5"/>
  <c r="F9" i="5"/>
  <c r="F45" i="5"/>
  <c r="F8" i="5"/>
  <c r="F7" i="5"/>
  <c r="F5696" i="5"/>
  <c r="F5695" i="5"/>
  <c r="F5694" i="5"/>
  <c r="F5693" i="5"/>
  <c r="F5692" i="5"/>
  <c r="F5691" i="5"/>
  <c r="F5690" i="5"/>
  <c r="F5689" i="5"/>
  <c r="F5688" i="5"/>
  <c r="F5687" i="5"/>
  <c r="F5686" i="5"/>
  <c r="F5685" i="5"/>
  <c r="F5684" i="5"/>
  <c r="F5683" i="5"/>
  <c r="F2243" i="5"/>
  <c r="F5682" i="5"/>
  <c r="F5681" i="5"/>
  <c r="F5680" i="5"/>
  <c r="F5679" i="5"/>
  <c r="F5678" i="5"/>
  <c r="F5677" i="5"/>
  <c r="F5676" i="5"/>
  <c r="F5675" i="5"/>
  <c r="F5674" i="5"/>
  <c r="F1641" i="5"/>
  <c r="F6105" i="5"/>
  <c r="F5673" i="5"/>
  <c r="F5672" i="5"/>
  <c r="F5671" i="5"/>
  <c r="F5670" i="5"/>
  <c r="F5669" i="5"/>
  <c r="F5668" i="5"/>
  <c r="F5667" i="5"/>
  <c r="F5666" i="5"/>
  <c r="F100" i="5"/>
  <c r="F93" i="5"/>
  <c r="F92" i="5"/>
  <c r="F91" i="5"/>
  <c r="F15" i="5"/>
  <c r="F90" i="5"/>
  <c r="F5665" i="5"/>
  <c r="F5664" i="5"/>
  <c r="F5663" i="5"/>
  <c r="F5662" i="5"/>
  <c r="F5661" i="5"/>
  <c r="F5660" i="5"/>
  <c r="F5659" i="5"/>
  <c r="F1515" i="5"/>
  <c r="F5658" i="5"/>
  <c r="F5657" i="5"/>
  <c r="F5656" i="5"/>
  <c r="F5655" i="5"/>
  <c r="F5654" i="5"/>
  <c r="F1556" i="5"/>
  <c r="F5653" i="5"/>
  <c r="F1682" i="5"/>
  <c r="F5652" i="5"/>
  <c r="F1681" i="5"/>
  <c r="F5651" i="5"/>
  <c r="F5650" i="5"/>
  <c r="F1938" i="5"/>
  <c r="F5649" i="5"/>
  <c r="F5648" i="5"/>
  <c r="F5647" i="5"/>
  <c r="F5646" i="5"/>
  <c r="F5645" i="5"/>
  <c r="F5644" i="5"/>
  <c r="F5643" i="5"/>
  <c r="F5642" i="5"/>
  <c r="F5641" i="5"/>
  <c r="F798" i="5"/>
  <c r="F797" i="5"/>
  <c r="F796" i="5"/>
  <c r="F795" i="5"/>
  <c r="F916" i="5"/>
  <c r="F794" i="5"/>
  <c r="F793" i="5"/>
  <c r="F792" i="5"/>
  <c r="F5640" i="5"/>
  <c r="F2395" i="5"/>
  <c r="F5639" i="5"/>
  <c r="F89" i="5"/>
  <c r="F38" i="5"/>
  <c r="F52" i="5"/>
  <c r="F37" i="5"/>
  <c r="F88" i="5"/>
  <c r="F5638" i="5"/>
  <c r="F5637" i="5"/>
  <c r="F5636" i="5"/>
  <c r="F5635" i="5"/>
  <c r="F791" i="5"/>
  <c r="F790" i="5"/>
  <c r="F898" i="5"/>
  <c r="F203" i="5"/>
  <c r="F789" i="5"/>
  <c r="F239" i="5"/>
  <c r="F788" i="5"/>
  <c r="F787" i="5"/>
  <c r="F786" i="5"/>
  <c r="F129" i="5"/>
  <c r="F785" i="5"/>
  <c r="F234" i="5"/>
  <c r="F784" i="5"/>
  <c r="F783" i="5"/>
  <c r="F6363" i="5"/>
  <c r="F6362" i="5"/>
  <c r="F6320" i="5"/>
  <c r="F6315" i="5"/>
  <c r="F5634" i="5"/>
  <c r="F5633" i="5"/>
  <c r="F5632" i="5"/>
  <c r="F5631" i="5"/>
  <c r="F5630" i="5"/>
  <c r="F5629" i="5"/>
  <c r="F5628" i="5"/>
  <c r="F1916" i="5"/>
  <c r="F5627" i="5"/>
  <c r="F2389" i="5"/>
  <c r="F782" i="5"/>
  <c r="F901" i="5"/>
  <c r="F781" i="5"/>
  <c r="F780" i="5"/>
  <c r="F906" i="5"/>
  <c r="F779" i="5"/>
  <c r="F778" i="5"/>
  <c r="F777" i="5"/>
  <c r="F5626" i="5"/>
  <c r="F5625" i="5"/>
  <c r="F5624" i="5"/>
  <c r="F5623" i="5"/>
  <c r="F5622" i="5"/>
  <c r="F1904" i="5"/>
  <c r="F5621" i="5"/>
  <c r="F5620" i="5"/>
  <c r="F6140" i="5"/>
  <c r="F5619" i="5"/>
  <c r="F5618" i="5"/>
  <c r="F5617" i="5"/>
  <c r="F2296" i="5"/>
  <c r="F5616" i="5"/>
  <c r="F5615" i="5"/>
  <c r="F5614" i="5"/>
  <c r="F5613" i="5"/>
  <c r="F6057" i="5"/>
  <c r="F5612" i="5"/>
  <c r="F2241" i="5"/>
  <c r="F5611" i="5"/>
  <c r="F1732" i="5"/>
  <c r="F5610" i="5"/>
  <c r="F5609" i="5"/>
  <c r="F6139" i="5"/>
  <c r="F2349" i="5"/>
  <c r="F5608" i="5"/>
  <c r="F5607" i="5"/>
  <c r="F1903" i="5"/>
  <c r="F6138" i="5"/>
  <c r="F2348" i="5"/>
  <c r="F6212" i="5"/>
  <c r="F5606" i="5"/>
  <c r="F5605" i="5"/>
  <c r="F5604" i="5"/>
  <c r="F2408" i="5"/>
  <c r="F5603" i="5"/>
  <c r="F5602" i="5"/>
  <c r="F5601" i="5"/>
  <c r="F5600" i="5"/>
  <c r="F776" i="5"/>
  <c r="F775" i="5"/>
  <c r="F774" i="5"/>
  <c r="F5599" i="5"/>
  <c r="F2331" i="5"/>
  <c r="F5598" i="5"/>
  <c r="F5597" i="5"/>
  <c r="F5596" i="5"/>
  <c r="F5595" i="5"/>
  <c r="F5594" i="5"/>
  <c r="F5593" i="5"/>
  <c r="F2401" i="5"/>
  <c r="F5592" i="5"/>
  <c r="F5591" i="5"/>
  <c r="F6310" i="5"/>
  <c r="F2377" i="5"/>
  <c r="F5590" i="5"/>
  <c r="F1487" i="5"/>
  <c r="F6116" i="5"/>
  <c r="F5589" i="5"/>
  <c r="F5588" i="5"/>
  <c r="F5587" i="5"/>
  <c r="F5586" i="5"/>
  <c r="F5585" i="5"/>
  <c r="F5584" i="5"/>
  <c r="F5583" i="5"/>
  <c r="F5582" i="5"/>
  <c r="F1969" i="5"/>
  <c r="F5581" i="5"/>
  <c r="F5580" i="5"/>
  <c r="F5579" i="5"/>
  <c r="F2161" i="5"/>
  <c r="F5578" i="5"/>
  <c r="F5577" i="5"/>
  <c r="F5576" i="5"/>
  <c r="F5575" i="5"/>
  <c r="F5574" i="5"/>
  <c r="F5573" i="5"/>
  <c r="F5572" i="5"/>
  <c r="F5571" i="5"/>
  <c r="F5570" i="5"/>
  <c r="F5569" i="5"/>
  <c r="F5568" i="5"/>
  <c r="F5567" i="5"/>
  <c r="F2347" i="5"/>
  <c r="F5566" i="5"/>
  <c r="F6137" i="5"/>
  <c r="F6211" i="5"/>
  <c r="F5565" i="5"/>
  <c r="F5564" i="5"/>
  <c r="F6068" i="5"/>
  <c r="F5563" i="5"/>
  <c r="F5562" i="5"/>
  <c r="F6218" i="5"/>
  <c r="F1727" i="5"/>
  <c r="F2139" i="5"/>
  <c r="F5561" i="5"/>
  <c r="F5560" i="5"/>
  <c r="F1831" i="5"/>
  <c r="F5559" i="5"/>
  <c r="F5558" i="5"/>
  <c r="F5557" i="5"/>
  <c r="F5556" i="5"/>
  <c r="F5555" i="5"/>
  <c r="F1942" i="5"/>
  <c r="F5554" i="5"/>
  <c r="F5553" i="5"/>
  <c r="F773" i="5"/>
  <c r="F772" i="5"/>
  <c r="F771" i="5"/>
  <c r="F5552" i="5"/>
  <c r="F5551" i="5"/>
  <c r="F5550" i="5"/>
  <c r="F5549" i="5"/>
  <c r="F5548" i="5"/>
  <c r="F5547" i="5"/>
  <c r="F5546" i="5"/>
  <c r="F5545" i="5"/>
  <c r="F5544" i="5"/>
  <c r="F5543" i="5"/>
  <c r="F5542" i="5"/>
  <c r="F5541" i="5"/>
  <c r="F6287" i="5"/>
  <c r="F5540" i="5"/>
  <c r="F5539" i="5"/>
  <c r="F5538" i="5"/>
  <c r="F5537" i="5"/>
  <c r="F5536" i="5"/>
  <c r="F5535" i="5"/>
  <c r="F1830" i="5"/>
  <c r="F5534" i="5"/>
  <c r="F1604" i="5"/>
  <c r="F5533" i="5"/>
  <c r="F5532" i="5"/>
  <c r="F5531" i="5"/>
  <c r="F1640" i="5"/>
  <c r="F5530" i="5"/>
  <c r="F5529" i="5"/>
  <c r="F5528" i="5"/>
  <c r="F6309" i="5"/>
  <c r="F2376" i="5"/>
  <c r="F5527" i="5"/>
  <c r="F1704" i="5"/>
  <c r="F5526" i="5"/>
  <c r="F770" i="5"/>
  <c r="F118" i="5"/>
  <c r="F769" i="5"/>
  <c r="F768" i="5"/>
  <c r="F767" i="5"/>
  <c r="F766" i="5"/>
  <c r="F765" i="5"/>
  <c r="F764" i="5"/>
  <c r="F763" i="5"/>
  <c r="F762" i="5"/>
  <c r="F190" i="5"/>
  <c r="F761" i="5"/>
  <c r="F760" i="5"/>
  <c r="F759" i="5"/>
  <c r="F758" i="5"/>
  <c r="F757" i="5"/>
  <c r="F756" i="5"/>
  <c r="F6286" i="5"/>
  <c r="F5525" i="5"/>
  <c r="F6115" i="5"/>
  <c r="F5524" i="5"/>
  <c r="F5523" i="5"/>
  <c r="F2138" i="5"/>
  <c r="F5522" i="5"/>
  <c r="F5521" i="5"/>
  <c r="F5520" i="5"/>
  <c r="F2061" i="5"/>
  <c r="F5519" i="5"/>
  <c r="F755" i="5"/>
  <c r="F754" i="5"/>
  <c r="F753" i="5"/>
  <c r="F1968" i="5"/>
  <c r="F5518" i="5"/>
  <c r="F5517" i="5"/>
  <c r="F5516" i="5"/>
  <c r="F5515" i="5"/>
  <c r="F5514" i="5"/>
  <c r="F5513" i="5"/>
  <c r="F5512" i="5"/>
  <c r="F2346" i="5"/>
  <c r="F5511" i="5"/>
  <c r="F6210" i="5"/>
  <c r="F5510" i="5"/>
  <c r="F5509" i="5"/>
  <c r="F2345" i="5"/>
  <c r="F5508" i="5"/>
  <c r="F5507" i="5"/>
  <c r="F6209" i="5"/>
  <c r="F5506" i="5"/>
  <c r="F6136" i="5"/>
  <c r="F5505" i="5"/>
  <c r="F5504" i="5"/>
  <c r="F5503" i="5"/>
  <c r="F5502" i="5"/>
  <c r="F6285" i="5"/>
  <c r="F5501" i="5"/>
  <c r="F5500" i="5"/>
  <c r="F5499" i="5"/>
  <c r="F5498" i="5"/>
  <c r="F5497" i="5"/>
  <c r="F2160" i="5"/>
  <c r="F5496" i="5"/>
  <c r="F5495" i="5"/>
  <c r="F5494" i="5"/>
  <c r="F2182" i="5"/>
  <c r="F1726" i="5"/>
  <c r="F5493" i="5"/>
  <c r="F5492" i="5"/>
  <c r="F5491" i="5"/>
  <c r="F1941" i="5"/>
  <c r="F5490" i="5"/>
  <c r="F5489" i="5"/>
  <c r="F5488" i="5"/>
  <c r="F5487" i="5"/>
  <c r="F5486" i="5"/>
  <c r="F5485" i="5"/>
  <c r="F5484" i="5"/>
  <c r="F5483" i="5"/>
  <c r="F5482" i="5"/>
  <c r="F5481" i="5"/>
  <c r="F5480" i="5"/>
  <c r="F5479" i="5"/>
  <c r="F5478" i="5"/>
  <c r="F5477" i="5"/>
  <c r="F5476" i="5"/>
  <c r="F5475" i="5"/>
  <c r="F5474" i="5"/>
  <c r="F5473" i="5"/>
  <c r="F915" i="5"/>
  <c r="F752" i="5"/>
  <c r="F204" i="5"/>
  <c r="F164" i="5"/>
  <c r="F197" i="5"/>
  <c r="F751" i="5"/>
  <c r="F750" i="5"/>
  <c r="F213" i="5"/>
  <c r="F749" i="5"/>
  <c r="F748" i="5"/>
  <c r="F747" i="5"/>
  <c r="F746" i="5"/>
  <c r="F212" i="5"/>
  <c r="F5472" i="5"/>
  <c r="F5471" i="5"/>
  <c r="F5470" i="5"/>
  <c r="F5469" i="5"/>
  <c r="F2407" i="5"/>
  <c r="F5468" i="5"/>
  <c r="F5467" i="5"/>
  <c r="F5466" i="5"/>
  <c r="F5465" i="5"/>
  <c r="F5464" i="5"/>
  <c r="F5463" i="5"/>
  <c r="F5462" i="5"/>
  <c r="F5461" i="5"/>
  <c r="F5460" i="5"/>
  <c r="F5459" i="5"/>
  <c r="F5458" i="5"/>
  <c r="F5457" i="5"/>
  <c r="F5456" i="5"/>
  <c r="F5455" i="5"/>
  <c r="F5454" i="5"/>
  <c r="F5453" i="5"/>
  <c r="F5452" i="5"/>
  <c r="F5451" i="5"/>
  <c r="F5450" i="5"/>
  <c r="F1486" i="5"/>
  <c r="F2381" i="5"/>
  <c r="F5449" i="5"/>
  <c r="F5448" i="5"/>
  <c r="F5447" i="5"/>
  <c r="F5446" i="5"/>
  <c r="F5445" i="5"/>
  <c r="F5444" i="5"/>
  <c r="F1967" i="5"/>
  <c r="F5443" i="5"/>
  <c r="F5442" i="5"/>
  <c r="F5441" i="5"/>
  <c r="F745" i="5"/>
  <c r="F744" i="5"/>
  <c r="F743" i="5"/>
  <c r="F742" i="5"/>
  <c r="F741" i="5"/>
  <c r="F1135" i="5"/>
  <c r="F1134" i="5"/>
  <c r="F1133" i="5"/>
  <c r="F1132" i="5"/>
  <c r="F987" i="5"/>
  <c r="F1131" i="5"/>
  <c r="F991" i="5"/>
  <c r="F1130" i="5"/>
  <c r="F934" i="5"/>
  <c r="F1129" i="5"/>
  <c r="F1128" i="5"/>
  <c r="F1127" i="5"/>
  <c r="F5440" i="5"/>
  <c r="F5439" i="5"/>
  <c r="F5438" i="5"/>
  <c r="F5437" i="5"/>
  <c r="F5436" i="5"/>
  <c r="F5435" i="5"/>
  <c r="F1829" i="5"/>
  <c r="F1530" i="5"/>
  <c r="F1828" i="5"/>
  <c r="F2232" i="5"/>
  <c r="F1737" i="5"/>
  <c r="F5434" i="5"/>
  <c r="F5433" i="5"/>
  <c r="F2016" i="5"/>
  <c r="F5432" i="5"/>
  <c r="F5431" i="5"/>
  <c r="F5430" i="5"/>
  <c r="F5429" i="5"/>
  <c r="F5428" i="5"/>
  <c r="F5427" i="5"/>
  <c r="F5426" i="5"/>
  <c r="F5425" i="5"/>
  <c r="F5424" i="5"/>
  <c r="F5423" i="5"/>
  <c r="F5422" i="5"/>
  <c r="F1958" i="5"/>
  <c r="F5421" i="5"/>
  <c r="F5420" i="5"/>
  <c r="F5419" i="5"/>
  <c r="F2295" i="5"/>
  <c r="F5418" i="5"/>
  <c r="F5417" i="5"/>
  <c r="F5416" i="5"/>
  <c r="F5415" i="5"/>
  <c r="F5414" i="5"/>
  <c r="F1957" i="5"/>
  <c r="F5413" i="5"/>
  <c r="F5412" i="5"/>
  <c r="F5411" i="5"/>
  <c r="F5410" i="5"/>
  <c r="F5409" i="5"/>
  <c r="F5408" i="5"/>
  <c r="F5407" i="5"/>
  <c r="F5406" i="5"/>
  <c r="F5405" i="5"/>
  <c r="F5404" i="5"/>
  <c r="F1359" i="5"/>
  <c r="F1358" i="5"/>
  <c r="F1357" i="5"/>
  <c r="F1356" i="5"/>
  <c r="F740" i="5"/>
  <c r="F739" i="5"/>
  <c r="F738" i="5"/>
  <c r="F737" i="5"/>
  <c r="F736" i="5"/>
  <c r="F122" i="5"/>
  <c r="F735" i="5"/>
  <c r="F5403" i="5"/>
  <c r="F5402" i="5"/>
  <c r="F5401" i="5"/>
  <c r="F5400" i="5"/>
  <c r="F5399" i="5"/>
  <c r="F5398" i="5"/>
  <c r="F6208" i="5"/>
  <c r="F2344" i="5"/>
  <c r="F5397" i="5"/>
  <c r="F5396" i="5"/>
  <c r="F5395" i="5"/>
  <c r="F5394" i="5"/>
  <c r="F5393" i="5"/>
  <c r="F5392" i="5"/>
  <c r="F734" i="5"/>
  <c r="F733" i="5"/>
  <c r="F732" i="5"/>
  <c r="F5391" i="5"/>
  <c r="F5390" i="5"/>
  <c r="F5389" i="5"/>
  <c r="F5388" i="5"/>
  <c r="F1485" i="5"/>
  <c r="F5387" i="5"/>
  <c r="F5386" i="5"/>
  <c r="F5385" i="5"/>
  <c r="F5384" i="5"/>
  <c r="F5383" i="5"/>
  <c r="F2060" i="5"/>
  <c r="F5382" i="5"/>
  <c r="F5381" i="5"/>
  <c r="F5380" i="5"/>
  <c r="F5379" i="5"/>
  <c r="F5378" i="5"/>
  <c r="F5377" i="5"/>
  <c r="F1827" i="5"/>
  <c r="F1590" i="5"/>
  <c r="F5376" i="5"/>
  <c r="F1703" i="5"/>
  <c r="F5375" i="5"/>
  <c r="F1702" i="5"/>
  <c r="F5374" i="5"/>
  <c r="F5373" i="5"/>
  <c r="F5372" i="5"/>
  <c r="F5371" i="5"/>
  <c r="F1603" i="5"/>
  <c r="F5370" i="5"/>
  <c r="F5369" i="5"/>
  <c r="F5368" i="5"/>
  <c r="F1602" i="5"/>
  <c r="F5367" i="5"/>
  <c r="F5366" i="5"/>
  <c r="F1589" i="5"/>
  <c r="F1826" i="5"/>
  <c r="F5365" i="5"/>
  <c r="F5364" i="5"/>
  <c r="F1701" i="5"/>
  <c r="F5363" i="5"/>
  <c r="F1700" i="5"/>
  <c r="F5362" i="5"/>
  <c r="F1699" i="5"/>
  <c r="F1355" i="5"/>
  <c r="F1354" i="5"/>
  <c r="F1190" i="5"/>
  <c r="F1179" i="5"/>
  <c r="F1353" i="5"/>
  <c r="F5361" i="5"/>
  <c r="F5360" i="5"/>
  <c r="F5359" i="5"/>
  <c r="F5358" i="5"/>
  <c r="F5357" i="5"/>
  <c r="F1453" i="5"/>
  <c r="F1529" i="5"/>
  <c r="F1825" i="5"/>
  <c r="F1736" i="5"/>
  <c r="F1521" i="5"/>
  <c r="F6104" i="5"/>
  <c r="F5356" i="5"/>
  <c r="F5355" i="5"/>
  <c r="F5354" i="5"/>
  <c r="F5353" i="5"/>
  <c r="F1639" i="5"/>
  <c r="F5352" i="5"/>
  <c r="F5351" i="5"/>
  <c r="F5350" i="5"/>
  <c r="F5349" i="5"/>
  <c r="F5348" i="5"/>
  <c r="F5347" i="5"/>
  <c r="F1698" i="5"/>
  <c r="F5346" i="5"/>
  <c r="F6152" i="5"/>
  <c r="F6217" i="5"/>
  <c r="F5345" i="5"/>
  <c r="F5344" i="5"/>
  <c r="F5343" i="5"/>
  <c r="F5342" i="5"/>
  <c r="F5341" i="5"/>
  <c r="F2206" i="5"/>
  <c r="F5340" i="5"/>
  <c r="F5339" i="5"/>
  <c r="F2168" i="5"/>
  <c r="F5338" i="5"/>
  <c r="F5337" i="5"/>
  <c r="F5336" i="5"/>
  <c r="F1824" i="5"/>
  <c r="F5335" i="5"/>
  <c r="F5334" i="5"/>
  <c r="F5333" i="5"/>
  <c r="F1506" i="5"/>
  <c r="F5332" i="5"/>
  <c r="F5331" i="5"/>
  <c r="F5330" i="5"/>
  <c r="F6146" i="5"/>
  <c r="F5329" i="5"/>
  <c r="F5328" i="5"/>
  <c r="F5327" i="5"/>
  <c r="F5326" i="5"/>
  <c r="F6157" i="5"/>
  <c r="F1452" i="5"/>
  <c r="F87" i="5"/>
  <c r="F54" i="5"/>
  <c r="F4" i="5"/>
  <c r="F1437" i="5"/>
  <c r="F1434" i="5"/>
  <c r="F1433" i="5"/>
  <c r="F6187" i="5"/>
  <c r="F5325" i="5"/>
  <c r="F5324" i="5"/>
  <c r="F6186" i="5"/>
  <c r="F5323" i="5"/>
  <c r="F5322" i="5"/>
  <c r="F5321" i="5"/>
  <c r="F5320" i="5"/>
  <c r="F5319" i="5"/>
  <c r="F5318" i="5"/>
  <c r="F5317" i="5"/>
  <c r="F5316" i="5"/>
  <c r="F5315" i="5"/>
  <c r="F86" i="5"/>
  <c r="F99" i="5"/>
  <c r="F98" i="5"/>
  <c r="F85" i="5"/>
  <c r="F41" i="5"/>
  <c r="F27" i="5"/>
  <c r="F1352" i="5"/>
  <c r="F1351" i="5"/>
  <c r="F1350" i="5"/>
  <c r="F1349" i="5"/>
  <c r="F5314" i="5"/>
  <c r="F2302" i="5"/>
  <c r="F5313" i="5"/>
  <c r="F5312" i="5"/>
  <c r="F5311" i="5"/>
  <c r="F5310" i="5"/>
  <c r="F731" i="5"/>
  <c r="F730" i="5"/>
  <c r="F729" i="5"/>
  <c r="F242" i="5"/>
  <c r="F222" i="5"/>
  <c r="F728" i="5"/>
  <c r="F727" i="5"/>
  <c r="F726" i="5"/>
  <c r="F725" i="5"/>
  <c r="F1555" i="5"/>
  <c r="F1684" i="5"/>
  <c r="F5309" i="5"/>
  <c r="F5308" i="5"/>
  <c r="F5307" i="5"/>
  <c r="F5306" i="5"/>
  <c r="F5305" i="5"/>
  <c r="F5304" i="5"/>
  <c r="F1740" i="5"/>
  <c r="F5303" i="5"/>
  <c r="F5302" i="5"/>
  <c r="F5301" i="5"/>
  <c r="F1570" i="5"/>
  <c r="F6056" i="5"/>
  <c r="F5300" i="5"/>
  <c r="F5299" i="5"/>
  <c r="F5298" i="5"/>
  <c r="F5297" i="5"/>
  <c r="F5296" i="5"/>
  <c r="F5295" i="5"/>
  <c r="F5294" i="5"/>
  <c r="F5293" i="5"/>
  <c r="F5292" i="5"/>
  <c r="F5291" i="5"/>
  <c r="F5290" i="5"/>
  <c r="F5289" i="5"/>
  <c r="F5288" i="5"/>
  <c r="F5287" i="5"/>
  <c r="F5286" i="5"/>
  <c r="F5285" i="5"/>
  <c r="F5284" i="5"/>
  <c r="F5283" i="5"/>
  <c r="F5282" i="5"/>
  <c r="F5281" i="5"/>
  <c r="F5280" i="5"/>
  <c r="F5279" i="5"/>
  <c r="F2181" i="5"/>
  <c r="F2406" i="5"/>
  <c r="F5278" i="5"/>
  <c r="F5277" i="5"/>
  <c r="F5276" i="5"/>
  <c r="F5275" i="5"/>
  <c r="F5274" i="5"/>
  <c r="F5273" i="5"/>
  <c r="F5272" i="5"/>
  <c r="F5271" i="5"/>
  <c r="F5270" i="5"/>
  <c r="F5269" i="5"/>
  <c r="F5268" i="5"/>
  <c r="F5267" i="5"/>
  <c r="F5266" i="5"/>
  <c r="F5265" i="5"/>
  <c r="F5264" i="5"/>
  <c r="F5263" i="5"/>
  <c r="F5262" i="5"/>
  <c r="F5261" i="5"/>
  <c r="F5260" i="5"/>
  <c r="F5259" i="5"/>
  <c r="F5258" i="5"/>
  <c r="F5257" i="5"/>
  <c r="F5256" i="5"/>
  <c r="F5255" i="5"/>
  <c r="F5254" i="5"/>
  <c r="F5253" i="5"/>
  <c r="F5252" i="5"/>
  <c r="F5251" i="5"/>
  <c r="F1554" i="5"/>
  <c r="F5250" i="5"/>
  <c r="F1505" i="5"/>
  <c r="F5249" i="5"/>
  <c r="F5248" i="5"/>
  <c r="F5247" i="5"/>
  <c r="F5246" i="5"/>
  <c r="F5245" i="5"/>
  <c r="F5244" i="5"/>
  <c r="F5243" i="5"/>
  <c r="F724" i="5"/>
  <c r="F723" i="5"/>
  <c r="F722" i="5"/>
  <c r="F721" i="5"/>
  <c r="F720" i="5"/>
  <c r="F1432" i="5"/>
  <c r="F1431" i="5"/>
  <c r="F1383" i="5"/>
  <c r="F1388" i="5"/>
  <c r="F1391" i="5"/>
  <c r="F1823" i="5"/>
  <c r="F1822" i="5"/>
  <c r="F1821" i="5"/>
  <c r="F2015" i="5"/>
  <c r="F5242" i="5"/>
  <c r="F5241" i="5"/>
  <c r="F5240" i="5"/>
  <c r="F5239" i="5"/>
  <c r="F5238" i="5"/>
  <c r="F5237" i="5"/>
  <c r="F5236" i="5"/>
  <c r="F5235" i="5"/>
  <c r="F5234" i="5"/>
  <c r="F1820" i="5"/>
  <c r="F1819" i="5"/>
  <c r="F719" i="5"/>
  <c r="F718" i="5"/>
  <c r="F717" i="5"/>
  <c r="F921" i="5"/>
  <c r="F6284" i="5"/>
  <c r="F6283" i="5"/>
  <c r="F1902" i="5"/>
  <c r="F5233" i="5"/>
  <c r="F5232" i="5"/>
  <c r="F5231" i="5"/>
  <c r="F2014" i="5"/>
  <c r="F1928" i="5"/>
  <c r="F5230" i="5"/>
  <c r="F6192" i="5"/>
  <c r="F5229" i="5"/>
  <c r="F2083" i="5"/>
  <c r="F5228" i="5"/>
  <c r="F2013" i="5"/>
  <c r="F1707" i="5"/>
  <c r="F5227" i="5"/>
  <c r="F5226" i="5"/>
  <c r="F5225" i="5"/>
  <c r="F5224" i="5"/>
  <c r="F5223" i="5"/>
  <c r="F6053" i="5"/>
  <c r="F2294" i="5"/>
  <c r="F5222" i="5"/>
  <c r="F5221" i="5"/>
  <c r="F5220" i="5"/>
  <c r="F5219" i="5"/>
  <c r="F5218" i="5"/>
  <c r="F5217" i="5"/>
  <c r="F5216" i="5"/>
  <c r="F5215" i="5"/>
  <c r="F5214" i="5"/>
  <c r="F5213" i="5"/>
  <c r="F5212" i="5"/>
  <c r="F5211" i="5"/>
  <c r="F5210" i="5"/>
  <c r="F1601" i="5"/>
  <c r="F5209" i="5"/>
  <c r="F6114" i="5"/>
  <c r="F5208" i="5"/>
  <c r="F5207" i="5"/>
  <c r="F5206" i="5"/>
  <c r="F5205" i="5"/>
  <c r="F5204" i="5"/>
  <c r="F6282" i="5"/>
  <c r="F5203" i="5"/>
  <c r="F5202" i="5"/>
  <c r="F5201" i="5"/>
  <c r="F5200" i="5"/>
  <c r="F1680" i="5"/>
  <c r="F6281" i="5"/>
  <c r="F5199" i="5"/>
  <c r="F5198" i="5"/>
  <c r="F1588" i="5"/>
  <c r="F5197" i="5"/>
  <c r="F5196" i="5"/>
  <c r="F5195" i="5"/>
  <c r="F5194" i="5"/>
  <c r="F5193" i="5"/>
  <c r="F5192" i="5"/>
  <c r="F5191" i="5"/>
  <c r="F1484" i="5"/>
  <c r="F2012" i="5"/>
  <c r="F1901" i="5"/>
  <c r="F5190" i="5"/>
  <c r="F5189" i="5"/>
  <c r="F5188" i="5"/>
  <c r="F5187" i="5"/>
  <c r="F5186" i="5"/>
  <c r="F5185" i="5"/>
  <c r="F5184" i="5"/>
  <c r="F5183" i="5"/>
  <c r="F5182" i="5"/>
  <c r="F5181" i="5"/>
  <c r="F5180" i="5"/>
  <c r="F1126" i="5"/>
  <c r="F1125" i="5"/>
  <c r="F1124" i="5"/>
  <c r="F1123" i="5"/>
  <c r="F1600" i="5"/>
  <c r="F5179" i="5"/>
  <c r="F5178" i="5"/>
  <c r="F5177" i="5"/>
  <c r="F5176" i="5"/>
  <c r="F5175" i="5"/>
  <c r="F5174" i="5"/>
  <c r="F5173" i="5"/>
  <c r="F1713" i="5"/>
  <c r="F5172" i="5"/>
  <c r="F5171" i="5"/>
  <c r="F1818" i="5"/>
  <c r="F5170" i="5"/>
  <c r="F5169" i="5"/>
  <c r="F5168" i="5"/>
  <c r="F5167" i="5"/>
  <c r="F5166" i="5"/>
  <c r="F5165" i="5"/>
  <c r="F1697" i="5"/>
  <c r="F5164" i="5"/>
  <c r="F5163" i="5"/>
  <c r="F1638" i="5"/>
  <c r="F5162" i="5"/>
  <c r="F5161" i="5"/>
  <c r="F5160" i="5"/>
  <c r="F2388" i="5"/>
  <c r="F5159" i="5"/>
  <c r="F5158" i="5"/>
  <c r="F1817" i="5"/>
  <c r="F5157" i="5"/>
  <c r="F5156" i="5"/>
  <c r="F5155" i="5"/>
  <c r="F716" i="5"/>
  <c r="F914" i="5"/>
  <c r="F241" i="5"/>
  <c r="F233" i="5"/>
  <c r="F196" i="5"/>
  <c r="F217" i="5"/>
  <c r="F117" i="5"/>
  <c r="F715" i="5"/>
  <c r="F237" i="5"/>
  <c r="F714" i="5"/>
  <c r="F136" i="5"/>
  <c r="F713" i="5"/>
  <c r="F712" i="5"/>
  <c r="F711" i="5"/>
  <c r="F710" i="5"/>
  <c r="F709" i="5"/>
  <c r="F1637" i="5"/>
  <c r="F1900" i="5"/>
  <c r="F6077" i="5"/>
  <c r="F6280" i="5"/>
  <c r="F5154" i="5"/>
  <c r="F1899" i="5"/>
  <c r="F6279" i="5"/>
  <c r="F6076" i="5"/>
  <c r="F5153" i="5"/>
  <c r="F1898" i="5"/>
  <c r="F5152" i="5"/>
  <c r="F1816" i="5"/>
  <c r="F5151" i="5"/>
  <c r="F1815" i="5"/>
  <c r="F1735" i="5"/>
  <c r="F1985" i="5"/>
  <c r="F1910" i="5"/>
  <c r="F1814" i="5"/>
  <c r="F5150" i="5"/>
  <c r="F5149" i="5"/>
  <c r="F6278" i="5"/>
  <c r="F5148" i="5"/>
  <c r="F5147" i="5"/>
  <c r="F1813" i="5"/>
  <c r="F1189" i="5"/>
  <c r="F1188" i="5"/>
  <c r="F1369" i="5"/>
  <c r="F1348" i="5"/>
  <c r="F1178" i="5"/>
  <c r="F1375" i="5"/>
  <c r="F5146" i="5"/>
  <c r="F5145" i="5"/>
  <c r="F1984" i="5"/>
  <c r="F5144" i="5"/>
  <c r="F5143" i="5"/>
  <c r="F5142" i="5"/>
  <c r="F1696" i="5"/>
  <c r="F5141" i="5"/>
  <c r="F5140" i="5"/>
  <c r="F708" i="5"/>
  <c r="F707" i="5"/>
  <c r="F706" i="5"/>
  <c r="F705" i="5"/>
  <c r="F5139" i="5"/>
  <c r="F5138" i="5"/>
  <c r="F5137" i="5"/>
  <c r="F6103" i="5"/>
  <c r="F1636" i="5"/>
  <c r="F5136" i="5"/>
  <c r="F5135" i="5"/>
  <c r="F5134" i="5"/>
  <c r="F5133" i="5"/>
  <c r="F5132" i="5"/>
  <c r="F5131" i="5"/>
  <c r="F5130" i="5"/>
  <c r="F5129" i="5"/>
  <c r="F5128" i="5"/>
  <c r="F5127" i="5"/>
  <c r="F5126" i="5"/>
  <c r="F5125" i="5"/>
  <c r="F2011" i="5"/>
  <c r="F1927" i="5"/>
  <c r="F5124" i="5"/>
  <c r="F1608" i="5"/>
  <c r="F1926" i="5"/>
  <c r="F1925" i="5"/>
  <c r="F5123" i="5"/>
  <c r="F5122" i="5"/>
  <c r="F5121" i="5"/>
  <c r="F5120" i="5"/>
  <c r="F5119" i="5"/>
  <c r="F5118" i="5"/>
  <c r="F1483" i="5"/>
  <c r="F2010" i="5"/>
  <c r="F5117" i="5"/>
  <c r="F5116" i="5"/>
  <c r="F5115" i="5"/>
  <c r="F5114" i="5"/>
  <c r="F5113" i="5"/>
  <c r="F5112" i="5"/>
  <c r="F5111" i="5"/>
  <c r="F5110" i="5"/>
  <c r="F5109" i="5"/>
  <c r="F5108" i="5"/>
  <c r="F1482" i="5"/>
  <c r="F2009" i="5"/>
  <c r="F5107" i="5"/>
  <c r="F5106" i="5"/>
  <c r="F5105" i="5"/>
  <c r="F5104" i="5"/>
  <c r="F5103" i="5"/>
  <c r="F2186" i="5"/>
  <c r="F5102" i="5"/>
  <c r="F5101" i="5"/>
  <c r="F5100" i="5"/>
  <c r="F5099" i="5"/>
  <c r="F5098" i="5"/>
  <c r="F5097" i="5"/>
  <c r="F6277" i="5"/>
  <c r="F6308" i="5"/>
  <c r="F5096" i="5"/>
  <c r="F1498" i="5"/>
  <c r="F2205" i="5"/>
  <c r="F6276" i="5"/>
  <c r="F5095" i="5"/>
  <c r="F5094" i="5"/>
  <c r="F1897" i="5"/>
  <c r="F5093" i="5"/>
  <c r="F5092" i="5"/>
  <c r="F6275" i="5"/>
  <c r="F5091" i="5"/>
  <c r="F5090" i="5"/>
  <c r="F908" i="5"/>
  <c r="F704" i="5"/>
  <c r="F703" i="5"/>
  <c r="F702" i="5"/>
  <c r="F920" i="5"/>
  <c r="F5089" i="5"/>
  <c r="F5088" i="5"/>
  <c r="F5087" i="5"/>
  <c r="F5086" i="5"/>
  <c r="F1983" i="5"/>
  <c r="F1683" i="5"/>
  <c r="F5085" i="5"/>
  <c r="F701" i="5"/>
  <c r="F700" i="5"/>
  <c r="F699" i="5"/>
  <c r="F698" i="5"/>
  <c r="F5084" i="5"/>
  <c r="F5083" i="5"/>
  <c r="F5082" i="5"/>
  <c r="F5081" i="5"/>
  <c r="F6178" i="5"/>
  <c r="F1812" i="5"/>
  <c r="F1481" i="5"/>
  <c r="F5080" i="5"/>
  <c r="F5079" i="5"/>
  <c r="F5078" i="5"/>
  <c r="F2075" i="5"/>
  <c r="F5077" i="5"/>
  <c r="F5076" i="5"/>
  <c r="F5075" i="5"/>
  <c r="F6185" i="5"/>
  <c r="F1679" i="5"/>
  <c r="F5074" i="5"/>
  <c r="F5073" i="5"/>
  <c r="F6274" i="5"/>
  <c r="F5072" i="5"/>
  <c r="F5071" i="5"/>
  <c r="F1678" i="5"/>
  <c r="F6273" i="5"/>
  <c r="F5070" i="5"/>
  <c r="F5069" i="5"/>
  <c r="F5068" i="5"/>
  <c r="F5067" i="5"/>
  <c r="F5066" i="5"/>
  <c r="F5065" i="5"/>
  <c r="F6170" i="5"/>
  <c r="F5064" i="5"/>
  <c r="F2330" i="5"/>
  <c r="F5063" i="5"/>
  <c r="F697" i="5"/>
  <c r="F696" i="5"/>
  <c r="F695" i="5"/>
  <c r="F152" i="5"/>
  <c r="F913" i="5"/>
  <c r="F187" i="5"/>
  <c r="F5062" i="5"/>
  <c r="F2077" i="5"/>
  <c r="F2216" i="5"/>
  <c r="F5061" i="5"/>
  <c r="F5060" i="5"/>
  <c r="F5059" i="5"/>
  <c r="F5058" i="5"/>
  <c r="F5057" i="5"/>
  <c r="F5056" i="5"/>
  <c r="F5055" i="5"/>
  <c r="F5054" i="5"/>
  <c r="F5053" i="5"/>
  <c r="F5052" i="5"/>
  <c r="F5051" i="5"/>
  <c r="F2329" i="5"/>
  <c r="F2293" i="5"/>
  <c r="F5050" i="5"/>
  <c r="F2165" i="5"/>
  <c r="F2292" i="5"/>
  <c r="F5049" i="5"/>
  <c r="F5048" i="5"/>
  <c r="F5047" i="5"/>
  <c r="F5046" i="5"/>
  <c r="F5045" i="5"/>
  <c r="F5044" i="5"/>
  <c r="F5043" i="5"/>
  <c r="F5042" i="5"/>
  <c r="F5041" i="5"/>
  <c r="F1677" i="5"/>
  <c r="F1811" i="5"/>
  <c r="F1635" i="5"/>
  <c r="F2059" i="5"/>
  <c r="F2215" i="5"/>
  <c r="F5040" i="5"/>
  <c r="F5039" i="5"/>
  <c r="F5038" i="5"/>
  <c r="F5037" i="5"/>
  <c r="F5036" i="5"/>
  <c r="F5035" i="5"/>
  <c r="F1644" i="5"/>
  <c r="F5034" i="5"/>
  <c r="F1896" i="5"/>
  <c r="F6272" i="5"/>
  <c r="F5033" i="5"/>
  <c r="F1895" i="5"/>
  <c r="F5032" i="5"/>
  <c r="F5031" i="5"/>
  <c r="F5030" i="5"/>
  <c r="F5029" i="5"/>
  <c r="F1439" i="5"/>
  <c r="F1560" i="5"/>
  <c r="F1508" i="5"/>
  <c r="F1495" i="5"/>
  <c r="F5028" i="5"/>
  <c r="F5027" i="5"/>
  <c r="F5026" i="5"/>
  <c r="F5025" i="5"/>
  <c r="F5024" i="5"/>
  <c r="F694" i="5"/>
  <c r="F693" i="5"/>
  <c r="F692" i="5"/>
  <c r="F691" i="5"/>
  <c r="F5023" i="5"/>
  <c r="F5022" i="5"/>
  <c r="F5021" i="5"/>
  <c r="F5020" i="5"/>
  <c r="F2173" i="5"/>
  <c r="F5019" i="5"/>
  <c r="F2291" i="5"/>
  <c r="F5018" i="5"/>
  <c r="F5017" i="5"/>
  <c r="F5016" i="5"/>
  <c r="F2172" i="5"/>
  <c r="F5015" i="5"/>
  <c r="F5014" i="5"/>
  <c r="F1610" i="5"/>
  <c r="F5013" i="5"/>
  <c r="F5012" i="5"/>
  <c r="F2058" i="5"/>
  <c r="F2057" i="5"/>
  <c r="F1956" i="5"/>
  <c r="F1480" i="5"/>
  <c r="F5011" i="5"/>
  <c r="F5010" i="5"/>
  <c r="F1948" i="5"/>
  <c r="F5009" i="5"/>
  <c r="F5008" i="5"/>
  <c r="F5007" i="5"/>
  <c r="F1947" i="5"/>
  <c r="F5006" i="5"/>
  <c r="F5005" i="5"/>
  <c r="F5004" i="5"/>
  <c r="F1720" i="5"/>
  <c r="F5003" i="5"/>
  <c r="F5002" i="5"/>
  <c r="F5001" i="5"/>
  <c r="F1493" i="5"/>
  <c r="F5000" i="5"/>
  <c r="F4999" i="5"/>
  <c r="F4998" i="5"/>
  <c r="F690" i="5"/>
  <c r="F689" i="5"/>
  <c r="F688" i="5"/>
  <c r="F687" i="5"/>
  <c r="F686" i="5"/>
  <c r="F685" i="5"/>
  <c r="F684" i="5"/>
  <c r="F683" i="5"/>
  <c r="F682" i="5"/>
  <c r="F681" i="5"/>
  <c r="F680" i="5"/>
  <c r="F679" i="5"/>
  <c r="F678" i="5"/>
  <c r="F1430" i="5"/>
  <c r="F1429" i="5"/>
  <c r="F1392" i="5"/>
  <c r="F1428" i="5"/>
  <c r="F1427" i="5"/>
  <c r="F1389" i="5"/>
  <c r="F1426" i="5"/>
  <c r="F1425" i="5"/>
  <c r="F1384" i="5"/>
  <c r="F4997" i="5"/>
  <c r="F4996" i="5"/>
  <c r="F4995" i="5"/>
  <c r="F4994" i="5"/>
  <c r="F4993" i="5"/>
  <c r="F4992" i="5"/>
  <c r="F36" i="5"/>
  <c r="F105" i="5"/>
  <c r="F84" i="5"/>
  <c r="F1634" i="5"/>
  <c r="F6169" i="5"/>
  <c r="F4991" i="5"/>
  <c r="F2290" i="5"/>
  <c r="F4990" i="5"/>
  <c r="F2185" i="5"/>
  <c r="F1567" i="5"/>
  <c r="F4989" i="5"/>
  <c r="F4988" i="5"/>
  <c r="F2343" i="5"/>
  <c r="F4987" i="5"/>
  <c r="F4986" i="5"/>
  <c r="F4985" i="5"/>
  <c r="F4984" i="5"/>
  <c r="F2171" i="5"/>
  <c r="F4983" i="5"/>
  <c r="F4982" i="5"/>
  <c r="F4981" i="5"/>
  <c r="F4980" i="5"/>
  <c r="F4979" i="5"/>
  <c r="F4978" i="5"/>
  <c r="F4977" i="5"/>
  <c r="F4976" i="5"/>
  <c r="F4975" i="5"/>
  <c r="F4974" i="5"/>
  <c r="F6334" i="5"/>
  <c r="F6360" i="5"/>
  <c r="F6356" i="5"/>
  <c r="F6324" i="5"/>
  <c r="F6314" i="5"/>
  <c r="F1810" i="5"/>
  <c r="F1527" i="5"/>
  <c r="F1809" i="5"/>
  <c r="F1734" i="5"/>
  <c r="F1526" i="5"/>
  <c r="F4973" i="5"/>
  <c r="F4972" i="5"/>
  <c r="F1946" i="5"/>
  <c r="F4971" i="5"/>
  <c r="F4970" i="5"/>
  <c r="F4969" i="5"/>
  <c r="F4968" i="5"/>
  <c r="F4967" i="5"/>
  <c r="F4966" i="5"/>
  <c r="F4965" i="5"/>
  <c r="F4964" i="5"/>
  <c r="F4963" i="5"/>
  <c r="F4962" i="5"/>
  <c r="F4961" i="5"/>
  <c r="F4960" i="5"/>
  <c r="F4959" i="5"/>
  <c r="F4958" i="5"/>
  <c r="F6168" i="5"/>
  <c r="F1514" i="5"/>
  <c r="F1935" i="5"/>
  <c r="F1676" i="5"/>
  <c r="F2184" i="5"/>
  <c r="F4957" i="5"/>
  <c r="F4956" i="5"/>
  <c r="F4955" i="5"/>
  <c r="F4954" i="5"/>
  <c r="F4953" i="5"/>
  <c r="F1599" i="5"/>
  <c r="F2231" i="5"/>
  <c r="F4952" i="5"/>
  <c r="F4951" i="5"/>
  <c r="F4950" i="5"/>
  <c r="F1940" i="5"/>
  <c r="F4949" i="5"/>
  <c r="F2342" i="5"/>
  <c r="F4948" i="5"/>
  <c r="F4947" i="5"/>
  <c r="F1922" i="5"/>
  <c r="F4946" i="5"/>
  <c r="F4945" i="5"/>
  <c r="F4944" i="5"/>
  <c r="F4943" i="5"/>
  <c r="F4942" i="5"/>
  <c r="F4941" i="5"/>
  <c r="F1376" i="5"/>
  <c r="F1347" i="5"/>
  <c r="F1346" i="5"/>
  <c r="F1345" i="5"/>
  <c r="F1344" i="5"/>
  <c r="F1343" i="5"/>
  <c r="F1342" i="5"/>
  <c r="F1341" i="5"/>
  <c r="F1340" i="5"/>
  <c r="F1339" i="5"/>
  <c r="F1225" i="5"/>
  <c r="F1338" i="5"/>
  <c r="F1368" i="5"/>
  <c r="F1337" i="5"/>
  <c r="F2289" i="5"/>
  <c r="F1598" i="5"/>
  <c r="F1808" i="5"/>
  <c r="F2150" i="5"/>
  <c r="F1921" i="5"/>
  <c r="F1744" i="5"/>
  <c r="F4940" i="5"/>
  <c r="F4939" i="5"/>
  <c r="F4938" i="5"/>
  <c r="F1424" i="5"/>
  <c r="F1423" i="5"/>
  <c r="F1422" i="5"/>
  <c r="F1421" i="5"/>
  <c r="F1438" i="5"/>
  <c r="F1122" i="5"/>
  <c r="F1121" i="5"/>
  <c r="F1120" i="5"/>
  <c r="F1203" i="5"/>
  <c r="F1336" i="5"/>
  <c r="F1335" i="5"/>
  <c r="F1224" i="5"/>
  <c r="F1334" i="5"/>
  <c r="F4937" i="5"/>
  <c r="F4936" i="5"/>
  <c r="F2288" i="5"/>
  <c r="F4935" i="5"/>
  <c r="F1553" i="5"/>
  <c r="F4934" i="5"/>
  <c r="F4933" i="5"/>
  <c r="F4932" i="5"/>
  <c r="F6102" i="5"/>
  <c r="F4931" i="5"/>
  <c r="F4930" i="5"/>
  <c r="F6049" i="5"/>
  <c r="F4929" i="5"/>
  <c r="F4928" i="5"/>
  <c r="F4927" i="5"/>
  <c r="F4926" i="5"/>
  <c r="F2093" i="5"/>
  <c r="F1119" i="5"/>
  <c r="F1118" i="5"/>
  <c r="F968" i="5"/>
  <c r="F967" i="5"/>
  <c r="F677" i="5"/>
  <c r="F221" i="5"/>
  <c r="F676" i="5"/>
  <c r="F4925" i="5"/>
  <c r="F4924" i="5"/>
  <c r="F4923" i="5"/>
  <c r="F4922" i="5"/>
  <c r="F2214" i="5"/>
  <c r="F4921" i="5"/>
  <c r="F4920" i="5"/>
  <c r="F4919" i="5"/>
  <c r="F4918" i="5"/>
  <c r="F1675" i="5"/>
  <c r="F4917" i="5"/>
  <c r="F6271" i="5"/>
  <c r="F6058" i="5"/>
  <c r="F4916" i="5"/>
  <c r="F4915" i="5"/>
  <c r="F1712" i="5"/>
  <c r="F4914" i="5"/>
  <c r="F4913" i="5"/>
  <c r="F4912" i="5"/>
  <c r="F4911" i="5"/>
  <c r="F4910" i="5"/>
  <c r="F1807" i="5"/>
  <c r="F4909" i="5"/>
  <c r="F2204" i="5"/>
  <c r="F4908" i="5"/>
  <c r="F4907" i="5"/>
  <c r="F4906" i="5"/>
  <c r="F4905" i="5"/>
  <c r="F4904" i="5"/>
  <c r="F4903" i="5"/>
  <c r="F4902" i="5"/>
  <c r="F4901" i="5"/>
  <c r="F4900" i="5"/>
  <c r="F4899" i="5"/>
  <c r="F4898" i="5"/>
  <c r="F4897" i="5"/>
  <c r="F4896" i="5"/>
  <c r="F4895" i="5"/>
  <c r="F2287" i="5"/>
  <c r="F4894" i="5"/>
  <c r="F4893" i="5"/>
  <c r="F4892" i="5"/>
  <c r="F4891" i="5"/>
  <c r="F4890" i="5"/>
  <c r="F4889" i="5"/>
  <c r="F4888" i="5"/>
  <c r="F1479" i="5"/>
  <c r="F1924" i="5"/>
  <c r="F4887" i="5"/>
  <c r="F4886" i="5"/>
  <c r="F1478" i="5"/>
  <c r="F2137" i="5"/>
  <c r="F4885" i="5"/>
  <c r="F4884" i="5"/>
  <c r="F6221" i="5"/>
  <c r="F1117" i="5"/>
  <c r="F1116" i="5"/>
  <c r="F1115" i="5"/>
  <c r="F1114" i="5"/>
  <c r="F1113" i="5"/>
  <c r="F1139" i="5"/>
  <c r="F1112" i="5"/>
  <c r="F2286" i="5"/>
  <c r="F4883" i="5"/>
  <c r="F4882" i="5"/>
  <c r="F4881" i="5"/>
  <c r="F1982" i="5"/>
  <c r="F4880" i="5"/>
  <c r="F1477" i="5"/>
  <c r="F4879" i="5"/>
  <c r="F4878" i="5"/>
  <c r="F1476" i="5"/>
  <c r="F4877" i="5"/>
  <c r="F4876" i="5"/>
  <c r="F4875" i="5"/>
  <c r="F4874" i="5"/>
  <c r="F4873" i="5"/>
  <c r="F1806" i="5"/>
  <c r="F1475" i="5"/>
  <c r="F4872" i="5"/>
  <c r="F4871" i="5"/>
  <c r="F4870" i="5"/>
  <c r="F4869" i="5"/>
  <c r="F2285" i="5"/>
  <c r="F4868" i="5"/>
  <c r="F6145" i="5"/>
  <c r="F2136" i="5"/>
  <c r="F4867" i="5"/>
  <c r="F4866" i="5"/>
  <c r="F4865" i="5"/>
  <c r="F2008" i="5"/>
  <c r="F4864" i="5"/>
  <c r="F2056" i="5"/>
  <c r="F4863" i="5"/>
  <c r="F2007" i="5"/>
  <c r="F4862" i="5"/>
  <c r="F4861" i="5"/>
  <c r="F1111" i="5"/>
  <c r="F1110" i="5"/>
  <c r="F956" i="5"/>
  <c r="F1109" i="5"/>
  <c r="F4860" i="5"/>
  <c r="F4859" i="5"/>
  <c r="F4858" i="5"/>
  <c r="F4857" i="5"/>
  <c r="F4856" i="5"/>
  <c r="F4855" i="5"/>
  <c r="F4854" i="5"/>
  <c r="F4853" i="5"/>
  <c r="F4852" i="5"/>
  <c r="F2394" i="5"/>
  <c r="F4851" i="5"/>
  <c r="F4850" i="5"/>
  <c r="F4849" i="5"/>
  <c r="F4848" i="5"/>
  <c r="F2203" i="5"/>
  <c r="F4847" i="5"/>
  <c r="F6075" i="5"/>
  <c r="F4846" i="5"/>
  <c r="F1894" i="5"/>
  <c r="F4845" i="5"/>
  <c r="F6270" i="5"/>
  <c r="F1633" i="5"/>
  <c r="F1893" i="5"/>
  <c r="F6074" i="5"/>
  <c r="F1892" i="5"/>
  <c r="F4844" i="5"/>
  <c r="F6269" i="5"/>
  <c r="F6120" i="5"/>
  <c r="F1891" i="5"/>
  <c r="F4843" i="5"/>
  <c r="F4842" i="5"/>
  <c r="F4841" i="5"/>
  <c r="F4840" i="5"/>
  <c r="F2180" i="5"/>
  <c r="F4839" i="5"/>
  <c r="F4838" i="5"/>
  <c r="F4837" i="5"/>
  <c r="F4836" i="5"/>
  <c r="F4835" i="5"/>
  <c r="F6121" i="5"/>
  <c r="F4834" i="5"/>
  <c r="F4833" i="5"/>
  <c r="F4832" i="5"/>
  <c r="F4831" i="5"/>
  <c r="F4830" i="5"/>
  <c r="F4829" i="5"/>
  <c r="F4828" i="5"/>
  <c r="F4827" i="5"/>
  <c r="F4826" i="5"/>
  <c r="F4825" i="5"/>
  <c r="F1981" i="5"/>
  <c r="F4824" i="5"/>
  <c r="F2240" i="5"/>
  <c r="F1934" i="5"/>
  <c r="F1632" i="5"/>
  <c r="F2284" i="5"/>
  <c r="F2363" i="5"/>
  <c r="F2399" i="5"/>
  <c r="F4823" i="5"/>
  <c r="F1805" i="5"/>
  <c r="F4822" i="5"/>
  <c r="F4821" i="5"/>
  <c r="F4820" i="5"/>
  <c r="F2055" i="5"/>
  <c r="F4819" i="5"/>
  <c r="F4818" i="5"/>
  <c r="F4817" i="5"/>
  <c r="F1631" i="5"/>
  <c r="F4816" i="5"/>
  <c r="F4815" i="5"/>
  <c r="F4814" i="5"/>
  <c r="F4813" i="5"/>
  <c r="F4812" i="5"/>
  <c r="F1804" i="5"/>
  <c r="F6207" i="5"/>
  <c r="F4811" i="5"/>
  <c r="F4810" i="5"/>
  <c r="F1803" i="5"/>
  <c r="F4809" i="5"/>
  <c r="F917" i="5"/>
  <c r="F675" i="5"/>
  <c r="F674" i="5"/>
  <c r="F673" i="5"/>
  <c r="F672" i="5"/>
  <c r="F671" i="5"/>
  <c r="F670" i="5"/>
  <c r="F669" i="5"/>
  <c r="F668" i="5"/>
  <c r="F667" i="5"/>
  <c r="F900" i="5"/>
  <c r="F666" i="5"/>
  <c r="F665" i="5"/>
  <c r="F664" i="5"/>
  <c r="F663" i="5"/>
  <c r="F116" i="5"/>
  <c r="F662" i="5"/>
  <c r="F4808" i="5"/>
  <c r="F4807" i="5"/>
  <c r="F4806" i="5"/>
  <c r="F4805" i="5"/>
  <c r="F4804" i="5"/>
  <c r="F4803" i="5"/>
  <c r="F2283" i="5"/>
  <c r="F4802" i="5"/>
  <c r="F6135" i="5"/>
  <c r="F2405" i="5"/>
  <c r="F4801" i="5"/>
  <c r="F4800" i="5"/>
  <c r="F4799" i="5"/>
  <c r="F4798" i="5"/>
  <c r="F4797" i="5"/>
  <c r="F1802" i="5"/>
  <c r="F6268" i="5"/>
  <c r="F4796" i="5"/>
  <c r="F4795" i="5"/>
  <c r="F4794" i="5"/>
  <c r="F4793" i="5"/>
  <c r="F2362" i="5"/>
  <c r="F4792" i="5"/>
  <c r="F4791" i="5"/>
  <c r="F6361" i="5"/>
  <c r="F6333" i="5"/>
  <c r="F6355" i="5"/>
  <c r="F6332" i="5"/>
  <c r="F1909" i="5"/>
  <c r="F6167" i="5"/>
  <c r="F4790" i="5"/>
  <c r="F1451" i="5"/>
  <c r="F4789" i="5"/>
  <c r="F4788" i="5"/>
  <c r="F2135" i="5"/>
  <c r="F4787" i="5"/>
  <c r="F4786" i="5"/>
  <c r="F4785" i="5"/>
  <c r="F4784" i="5"/>
  <c r="F4783" i="5"/>
  <c r="F4782" i="5"/>
  <c r="F1552" i="5"/>
  <c r="F4781" i="5"/>
  <c r="F4780" i="5"/>
  <c r="F4779" i="5"/>
  <c r="F4778" i="5"/>
  <c r="F4777" i="5"/>
  <c r="F4776" i="5"/>
  <c r="F4775" i="5"/>
  <c r="F4774" i="5"/>
  <c r="F4773" i="5"/>
  <c r="F2134" i="5"/>
  <c r="F4772" i="5"/>
  <c r="F4771" i="5"/>
  <c r="F4770" i="5"/>
  <c r="F4769" i="5"/>
  <c r="F4768" i="5"/>
  <c r="F4767" i="5"/>
  <c r="F4766" i="5"/>
  <c r="F44" i="5"/>
  <c r="F104" i="5"/>
  <c r="F43" i="5"/>
  <c r="F35" i="5"/>
  <c r="F34" i="5"/>
  <c r="F83" i="5"/>
  <c r="F6113" i="5"/>
  <c r="F4765" i="5"/>
  <c r="F4764" i="5"/>
  <c r="F4763" i="5"/>
  <c r="F4762" i="5"/>
  <c r="F4761" i="5"/>
  <c r="F1474" i="5"/>
  <c r="F2006" i="5"/>
  <c r="F4760" i="5"/>
  <c r="F4759" i="5"/>
  <c r="F4758" i="5"/>
  <c r="F4757" i="5"/>
  <c r="F4756" i="5"/>
  <c r="F4755" i="5"/>
  <c r="F1473" i="5"/>
  <c r="F2005" i="5"/>
  <c r="F4754" i="5"/>
  <c r="F4753" i="5"/>
  <c r="F4752" i="5"/>
  <c r="F6052" i="5"/>
  <c r="F4751" i="5"/>
  <c r="F4750" i="5"/>
  <c r="F4749" i="5"/>
  <c r="F4748" i="5"/>
  <c r="F4747" i="5"/>
  <c r="F4746" i="5"/>
  <c r="F4745" i="5"/>
  <c r="F1890" i="5"/>
  <c r="F4744" i="5"/>
  <c r="F4743" i="5"/>
  <c r="F4742" i="5"/>
  <c r="F4741" i="5"/>
  <c r="F4740" i="5"/>
  <c r="F4739" i="5"/>
  <c r="F4738" i="5"/>
  <c r="F4737" i="5"/>
  <c r="F2082" i="5"/>
  <c r="F4736" i="5"/>
  <c r="F6166" i="5"/>
  <c r="F4735" i="5"/>
  <c r="F6267" i="5"/>
  <c r="F4734" i="5"/>
  <c r="F4733" i="5"/>
  <c r="F1571" i="5"/>
  <c r="F4732" i="5"/>
  <c r="F4731" i="5"/>
  <c r="F6134" i="5"/>
  <c r="F4730" i="5"/>
  <c r="F4729" i="5"/>
  <c r="F1551" i="5"/>
  <c r="F4728" i="5"/>
  <c r="F4727" i="5"/>
  <c r="F2351" i="5"/>
  <c r="F4726" i="5"/>
  <c r="F4725" i="5"/>
  <c r="F4724" i="5"/>
  <c r="F4723" i="5"/>
  <c r="F4722" i="5"/>
  <c r="F4721" i="5"/>
  <c r="F1496" i="5"/>
  <c r="F4720" i="5"/>
  <c r="F4719" i="5"/>
  <c r="F4718" i="5"/>
  <c r="F1597" i="5"/>
  <c r="F4717" i="5"/>
  <c r="F4716" i="5"/>
  <c r="F4715" i="5"/>
  <c r="F4714" i="5"/>
  <c r="F4713" i="5"/>
  <c r="F2301" i="5"/>
  <c r="F4712" i="5"/>
  <c r="F4711" i="5"/>
  <c r="F4710" i="5"/>
  <c r="F4709" i="5"/>
  <c r="F4708" i="5"/>
  <c r="F4707" i="5"/>
  <c r="F4706" i="5"/>
  <c r="F4705" i="5"/>
  <c r="F4704" i="5"/>
  <c r="F2081" i="5"/>
  <c r="F4703" i="5"/>
  <c r="F1908" i="5"/>
  <c r="F4702" i="5"/>
  <c r="F6266" i="5"/>
  <c r="F1980" i="5"/>
  <c r="F4701" i="5"/>
  <c r="F4700" i="5"/>
  <c r="F4699" i="5"/>
  <c r="F4698" i="5"/>
  <c r="F4697" i="5"/>
  <c r="F1472" i="5"/>
  <c r="F1801" i="5"/>
  <c r="F4696" i="5"/>
  <c r="F4695" i="5"/>
  <c r="F4694" i="5"/>
  <c r="F4693" i="5"/>
  <c r="F4692" i="5"/>
  <c r="F4691" i="5"/>
  <c r="F4690" i="5"/>
  <c r="F1674" i="5"/>
  <c r="F4689" i="5"/>
  <c r="F4688" i="5"/>
  <c r="F4687" i="5"/>
  <c r="F4686" i="5"/>
  <c r="F2133" i="5"/>
  <c r="F4685" i="5"/>
  <c r="F4684" i="5"/>
  <c r="F4683" i="5"/>
  <c r="F4682" i="5"/>
  <c r="F4681" i="5"/>
  <c r="F4680" i="5"/>
  <c r="F4679" i="5"/>
  <c r="F4678" i="5"/>
  <c r="F4677" i="5"/>
  <c r="F4676" i="5"/>
  <c r="F2054" i="5"/>
  <c r="F4675" i="5"/>
  <c r="F4674" i="5"/>
  <c r="F2328" i="5"/>
  <c r="F4673" i="5"/>
  <c r="F4672" i="5"/>
  <c r="F4671" i="5"/>
  <c r="F6101" i="5"/>
  <c r="F4670" i="5"/>
  <c r="F4669" i="5"/>
  <c r="F1708" i="5"/>
  <c r="F2327" i="5"/>
  <c r="F2187" i="5"/>
  <c r="F4668" i="5"/>
  <c r="F4667" i="5"/>
  <c r="F4666" i="5"/>
  <c r="F4665" i="5"/>
  <c r="F1587" i="5"/>
  <c r="F4664" i="5"/>
  <c r="F4663" i="5"/>
  <c r="F1955" i="5"/>
  <c r="F4662" i="5"/>
  <c r="F4661" i="5"/>
  <c r="F4660" i="5"/>
  <c r="F4659" i="5"/>
  <c r="F2092" i="5"/>
  <c r="F2132" i="5"/>
  <c r="F1586" i="5"/>
  <c r="F4658" i="5"/>
  <c r="F4657" i="5"/>
  <c r="F4656" i="5"/>
  <c r="F4655" i="5"/>
  <c r="F2088" i="5"/>
  <c r="F4654" i="5"/>
  <c r="F4653" i="5"/>
  <c r="F4652" i="5"/>
  <c r="F4651" i="5"/>
  <c r="F1725" i="5"/>
  <c r="F1673" i="5"/>
  <c r="F4650" i="5"/>
  <c r="F2131" i="5"/>
  <c r="F2375" i="5"/>
  <c r="F2053" i="5"/>
  <c r="F4649" i="5"/>
  <c r="F4648" i="5"/>
  <c r="F4647" i="5"/>
  <c r="F6265" i="5"/>
  <c r="F2202" i="5"/>
  <c r="F1889" i="5"/>
  <c r="F6264" i="5"/>
  <c r="F6263" i="5"/>
  <c r="F1888" i="5"/>
  <c r="F661" i="5"/>
  <c r="F660" i="5"/>
  <c r="F232" i="5"/>
  <c r="F659" i="5"/>
  <c r="F4646" i="5"/>
  <c r="F6184" i="5"/>
  <c r="F6100" i="5"/>
  <c r="F4645" i="5"/>
  <c r="F4644" i="5"/>
  <c r="F1800" i="5"/>
  <c r="F4643" i="5"/>
  <c r="F4642" i="5"/>
  <c r="F6147" i="5"/>
  <c r="F1887" i="5"/>
  <c r="F4641" i="5"/>
  <c r="F4640" i="5"/>
  <c r="F2249" i="5"/>
  <c r="F6133" i="5"/>
  <c r="F1520" i="5"/>
  <c r="F658" i="5"/>
  <c r="F657" i="5"/>
  <c r="F656" i="5"/>
  <c r="F655" i="5"/>
  <c r="F919" i="5"/>
  <c r="F135" i="5"/>
  <c r="F654" i="5"/>
  <c r="F653" i="5"/>
  <c r="F652" i="5"/>
  <c r="F651" i="5"/>
  <c r="F650" i="5"/>
  <c r="F649" i="5"/>
  <c r="F1333" i="5"/>
  <c r="F1332" i="5"/>
  <c r="F1177" i="5"/>
  <c r="F1186" i="5"/>
  <c r="F50" i="5"/>
  <c r="F53" i="5"/>
  <c r="F48" i="5"/>
  <c r="F47" i="5"/>
  <c r="F16" i="5"/>
  <c r="F46" i="5"/>
  <c r="F4639" i="5"/>
  <c r="F4638" i="5"/>
  <c r="F4637" i="5"/>
  <c r="F648" i="5"/>
  <c r="F894" i="5"/>
  <c r="F647" i="5"/>
  <c r="F646" i="5"/>
  <c r="F645" i="5"/>
  <c r="F644" i="5"/>
  <c r="F912" i="5"/>
  <c r="F643" i="5"/>
  <c r="F642" i="5"/>
  <c r="F641" i="5"/>
  <c r="F640" i="5"/>
  <c r="F639" i="5"/>
  <c r="F638" i="5"/>
  <c r="F637" i="5"/>
  <c r="F636" i="5"/>
  <c r="F635" i="5"/>
  <c r="F899" i="5"/>
  <c r="F4636" i="5"/>
  <c r="F1695" i="5"/>
  <c r="F4635" i="5"/>
  <c r="F1799" i="5"/>
  <c r="F4634" i="5"/>
  <c r="F4633" i="5"/>
  <c r="F4632" i="5"/>
  <c r="F4631" i="5"/>
  <c r="F4630" i="5"/>
  <c r="F1798" i="5"/>
  <c r="F4629" i="5"/>
  <c r="F2130" i="5"/>
  <c r="F4628" i="5"/>
  <c r="F4627" i="5"/>
  <c r="F4626" i="5"/>
  <c r="F1797" i="5"/>
  <c r="F4625" i="5"/>
  <c r="F4624" i="5"/>
  <c r="F4623" i="5"/>
  <c r="F4622" i="5"/>
  <c r="F4621" i="5"/>
  <c r="F4620" i="5"/>
  <c r="F4619" i="5"/>
  <c r="F6061" i="5"/>
  <c r="F4618" i="5"/>
  <c r="F4617" i="5"/>
  <c r="F4616" i="5"/>
  <c r="F4615" i="5"/>
  <c r="F4614" i="5"/>
  <c r="F4613" i="5"/>
  <c r="F4612" i="5"/>
  <c r="F2282" i="5"/>
  <c r="F4611" i="5"/>
  <c r="F4610" i="5"/>
  <c r="F1559" i="5"/>
  <c r="F1494" i="5"/>
  <c r="F1507" i="5"/>
  <c r="F2213" i="5"/>
  <c r="F4609" i="5"/>
  <c r="F1630" i="5"/>
  <c r="F4608" i="5"/>
  <c r="F6204" i="5"/>
  <c r="F4607" i="5"/>
  <c r="F1450" i="5"/>
  <c r="F2326" i="5"/>
  <c r="F4606" i="5"/>
  <c r="F4605" i="5"/>
  <c r="F4604" i="5"/>
  <c r="F4603" i="5"/>
  <c r="F1886" i="5"/>
  <c r="F4602" i="5"/>
  <c r="F4601" i="5"/>
  <c r="F4600" i="5"/>
  <c r="F4599" i="5"/>
  <c r="F4598" i="5"/>
  <c r="F4597" i="5"/>
  <c r="F4596" i="5"/>
  <c r="F4595" i="5"/>
  <c r="F4594" i="5"/>
  <c r="F4593" i="5"/>
  <c r="F4592" i="5"/>
  <c r="F4591" i="5"/>
  <c r="F4590" i="5"/>
  <c r="F4589" i="5"/>
  <c r="F4588" i="5"/>
  <c r="F4587" i="5"/>
  <c r="F4586" i="5"/>
  <c r="F4585" i="5"/>
  <c r="F1672" i="5"/>
  <c r="F4584" i="5"/>
  <c r="F4583" i="5"/>
  <c r="F1629" i="5"/>
  <c r="F4582" i="5"/>
  <c r="F4581" i="5"/>
  <c r="F4580" i="5"/>
  <c r="F4579" i="5"/>
  <c r="F4578" i="5"/>
  <c r="F4577" i="5"/>
  <c r="F6203" i="5"/>
  <c r="F2074" i="5"/>
  <c r="F4576" i="5"/>
  <c r="F4575" i="5"/>
  <c r="F2164" i="5"/>
  <c r="F4574" i="5"/>
  <c r="F6099" i="5"/>
  <c r="F6262" i="5"/>
  <c r="F1628" i="5"/>
  <c r="F1885" i="5"/>
  <c r="F2239" i="5"/>
  <c r="F2355" i="5"/>
  <c r="F2238" i="5"/>
  <c r="F4573" i="5"/>
  <c r="F4572" i="5"/>
  <c r="F4571" i="5"/>
  <c r="F82" i="5"/>
  <c r="F32" i="5"/>
  <c r="F101" i="5"/>
  <c r="F4570" i="5"/>
  <c r="F4569" i="5"/>
  <c r="F4568" i="5"/>
  <c r="F1694" i="5"/>
  <c r="F4567" i="5"/>
  <c r="F1693" i="5"/>
  <c r="F634" i="5"/>
  <c r="F633" i="5"/>
  <c r="F632" i="5"/>
  <c r="F4566" i="5"/>
  <c r="F1449" i="5"/>
  <c r="F4565" i="5"/>
  <c r="F4564" i="5"/>
  <c r="F4563" i="5"/>
  <c r="F4562" i="5"/>
  <c r="F4561" i="5"/>
  <c r="F4560" i="5"/>
  <c r="F4559" i="5"/>
  <c r="F4558" i="5"/>
  <c r="F4557" i="5"/>
  <c r="F4556" i="5"/>
  <c r="F631" i="5"/>
  <c r="F630" i="5"/>
  <c r="F629" i="5"/>
  <c r="F1448" i="5"/>
  <c r="F4555" i="5"/>
  <c r="F4554" i="5"/>
  <c r="F4553" i="5"/>
  <c r="F4552" i="5"/>
  <c r="F4551" i="5"/>
  <c r="F4550" i="5"/>
  <c r="F4549" i="5"/>
  <c r="F4548" i="5"/>
  <c r="F6307" i="5"/>
  <c r="F4547" i="5"/>
  <c r="F6261" i="5"/>
  <c r="F2201" i="5"/>
  <c r="F6260" i="5"/>
  <c r="F4546" i="5"/>
  <c r="F1884" i="5"/>
  <c r="F4545" i="5"/>
  <c r="F4544" i="5"/>
  <c r="F1711" i="5"/>
  <c r="F4543" i="5"/>
  <c r="F4542" i="5"/>
  <c r="F4541" i="5"/>
  <c r="F4540" i="5"/>
  <c r="F4539" i="5"/>
  <c r="F1965" i="5"/>
  <c r="F1796" i="5"/>
  <c r="F4538" i="5"/>
  <c r="F4537" i="5"/>
  <c r="F4536" i="5"/>
  <c r="F4535" i="5"/>
  <c r="F1795" i="5"/>
  <c r="F4534" i="5"/>
  <c r="F628" i="5"/>
  <c r="F627" i="5"/>
  <c r="F626" i="5"/>
  <c r="F625" i="5"/>
  <c r="F624" i="5"/>
  <c r="F623" i="5"/>
  <c r="F622" i="5"/>
  <c r="F621" i="5"/>
  <c r="F620" i="5"/>
  <c r="F193" i="5"/>
  <c r="F141" i="5"/>
  <c r="F619" i="5"/>
  <c r="F618" i="5"/>
  <c r="F617" i="5"/>
  <c r="F616" i="5"/>
  <c r="F615" i="5"/>
  <c r="F614" i="5"/>
  <c r="F613" i="5"/>
  <c r="F612" i="5"/>
  <c r="F611" i="5"/>
  <c r="F81" i="5"/>
  <c r="F80" i="5"/>
  <c r="F26" i="5"/>
  <c r="F79" i="5"/>
  <c r="F25" i="5"/>
  <c r="F78" i="5"/>
  <c r="F77" i="5"/>
  <c r="F14" i="5"/>
  <c r="F31" i="5"/>
  <c r="F76" i="5"/>
  <c r="F24" i="5"/>
  <c r="F75" i="5"/>
  <c r="F74" i="5"/>
  <c r="F6259" i="5"/>
  <c r="F6119" i="5"/>
  <c r="F1883" i="5"/>
  <c r="F4533" i="5"/>
  <c r="F2129" i="5"/>
  <c r="F4532" i="5"/>
  <c r="F4531" i="5"/>
  <c r="F4530" i="5"/>
  <c r="F4529" i="5"/>
  <c r="F4528" i="5"/>
  <c r="F236" i="5"/>
  <c r="F610" i="5"/>
  <c r="F177" i="5"/>
  <c r="F211" i="5"/>
  <c r="F127" i="5"/>
  <c r="F126" i="5"/>
  <c r="F609" i="5"/>
  <c r="F608" i="5"/>
  <c r="F607" i="5"/>
  <c r="F200" i="5"/>
  <c r="F606" i="5"/>
  <c r="F605" i="5"/>
  <c r="F604" i="5"/>
  <c r="F603" i="5"/>
  <c r="F602" i="5"/>
  <c r="F601" i="5"/>
  <c r="F600" i="5"/>
  <c r="F231" i="5"/>
  <c r="F220" i="5"/>
  <c r="F151" i="5"/>
  <c r="F599" i="5"/>
  <c r="F150" i="5"/>
  <c r="F598" i="5"/>
  <c r="F230" i="5"/>
  <c r="F597" i="5"/>
  <c r="F596" i="5"/>
  <c r="F595" i="5"/>
  <c r="F594" i="5"/>
  <c r="F593" i="5"/>
  <c r="F592" i="5"/>
  <c r="F591" i="5"/>
  <c r="F1794" i="5"/>
  <c r="F4527" i="5"/>
  <c r="F6112" i="5"/>
  <c r="F4526" i="5"/>
  <c r="F4525" i="5"/>
  <c r="F4524" i="5"/>
  <c r="F4523" i="5"/>
  <c r="F1671" i="5"/>
  <c r="F2200" i="5"/>
  <c r="F1643" i="5"/>
  <c r="F4522" i="5"/>
  <c r="F1882" i="5"/>
  <c r="F2199" i="5"/>
  <c r="F6258" i="5"/>
  <c r="F1881" i="5"/>
  <c r="F4521" i="5"/>
  <c r="F6067" i="5"/>
  <c r="F2281" i="5"/>
  <c r="F4520" i="5"/>
  <c r="F6202" i="5"/>
  <c r="F4519" i="5"/>
  <c r="F590" i="5"/>
  <c r="F589" i="5"/>
  <c r="F588" i="5"/>
  <c r="F587" i="5"/>
  <c r="F586" i="5"/>
  <c r="F585" i="5"/>
  <c r="F911" i="5"/>
  <c r="F134" i="5"/>
  <c r="F584" i="5"/>
  <c r="F162" i="5"/>
  <c r="F910" i="5"/>
  <c r="F583" i="5"/>
  <c r="F582" i="5"/>
  <c r="F176" i="5"/>
  <c r="F208" i="5"/>
  <c r="F161" i="5"/>
  <c r="F4518" i="5"/>
  <c r="F4517" i="5"/>
  <c r="F4516" i="5"/>
  <c r="F4515" i="5"/>
  <c r="F4514" i="5"/>
  <c r="F4513" i="5"/>
  <c r="F4512" i="5"/>
  <c r="F4511" i="5"/>
  <c r="F4510" i="5"/>
  <c r="F1471" i="5"/>
  <c r="F2004" i="5"/>
  <c r="F4509" i="5"/>
  <c r="F4508" i="5"/>
  <c r="F6175" i="5"/>
  <c r="F6188" i="5"/>
  <c r="F1470" i="5"/>
  <c r="F4507" i="5"/>
  <c r="F4506" i="5"/>
  <c r="F4505" i="5"/>
  <c r="F4504" i="5"/>
  <c r="F1550" i="5"/>
  <c r="F4503" i="5"/>
  <c r="F4502" i="5"/>
  <c r="F4501" i="5"/>
  <c r="F1549" i="5"/>
  <c r="F4500" i="5"/>
  <c r="F4499" i="5"/>
  <c r="F4498" i="5"/>
  <c r="F4497" i="5"/>
  <c r="F4496" i="5"/>
  <c r="F1627" i="5"/>
  <c r="F4495" i="5"/>
  <c r="F4494" i="5"/>
  <c r="F4493" i="5"/>
  <c r="F4492" i="5"/>
  <c r="F4491" i="5"/>
  <c r="F1719" i="5"/>
  <c r="F4490" i="5"/>
  <c r="F4489" i="5"/>
  <c r="F4488" i="5"/>
  <c r="F4487" i="5"/>
  <c r="F4486" i="5"/>
  <c r="F4485" i="5"/>
  <c r="F4484" i="5"/>
  <c r="F4483" i="5"/>
  <c r="F4482" i="5"/>
  <c r="F4481" i="5"/>
  <c r="F4480" i="5"/>
  <c r="F4479" i="5"/>
  <c r="F4478" i="5"/>
  <c r="F581" i="5"/>
  <c r="F108" i="5"/>
  <c r="F580" i="5"/>
  <c r="F579" i="5"/>
  <c r="F578" i="5"/>
  <c r="F577" i="5"/>
  <c r="F576" i="5"/>
  <c r="F575" i="5"/>
  <c r="F574" i="5"/>
  <c r="F573" i="5"/>
  <c r="F107" i="5"/>
  <c r="F572" i="5"/>
  <c r="F235" i="5"/>
  <c r="F571" i="5"/>
  <c r="F570" i="5"/>
  <c r="F569" i="5"/>
  <c r="F568" i="5"/>
  <c r="F567" i="5"/>
  <c r="F566" i="5"/>
  <c r="F565" i="5"/>
  <c r="F564" i="5"/>
  <c r="F563" i="5"/>
  <c r="F562" i="5"/>
  <c r="F561" i="5"/>
  <c r="F560" i="5"/>
  <c r="F156" i="5"/>
  <c r="F559" i="5"/>
  <c r="F6183" i="5"/>
  <c r="F2128" i="5"/>
  <c r="F4477" i="5"/>
  <c r="F4476" i="5"/>
  <c r="F4475" i="5"/>
  <c r="F4474" i="5"/>
  <c r="F4473" i="5"/>
  <c r="F4472" i="5"/>
  <c r="F4471" i="5"/>
  <c r="F4470" i="5"/>
  <c r="F4469" i="5"/>
  <c r="F2052" i="5"/>
  <c r="F4468" i="5"/>
  <c r="F2280" i="5"/>
  <c r="F4467" i="5"/>
  <c r="F4466" i="5"/>
  <c r="F4465" i="5"/>
  <c r="F4464" i="5"/>
  <c r="F4463" i="5"/>
  <c r="F4462" i="5"/>
  <c r="F4461" i="5"/>
  <c r="F4460" i="5"/>
  <c r="F1596" i="5"/>
  <c r="F6306" i="5"/>
  <c r="F4459" i="5"/>
  <c r="F2071" i="5"/>
  <c r="F2070" i="5"/>
  <c r="F103" i="5"/>
  <c r="F11" i="5"/>
  <c r="F40" i="5"/>
  <c r="F102" i="5"/>
  <c r="F73" i="5"/>
  <c r="F4458" i="5"/>
  <c r="F1516" i="5"/>
  <c r="F1441" i="5"/>
  <c r="F4457" i="5"/>
  <c r="F4456" i="5"/>
  <c r="F2341" i="5"/>
  <c r="F4455" i="5"/>
  <c r="F4454" i="5"/>
  <c r="F4453" i="5"/>
  <c r="F4452" i="5"/>
  <c r="F2127" i="5"/>
  <c r="F1880" i="5"/>
  <c r="F4451" i="5"/>
  <c r="F4450" i="5"/>
  <c r="F4449" i="5"/>
  <c r="F4448" i="5"/>
  <c r="F4447" i="5"/>
  <c r="F4446" i="5"/>
  <c r="F4445" i="5"/>
  <c r="F2198" i="5"/>
  <c r="F1937" i="5"/>
  <c r="F4444" i="5"/>
  <c r="F4443" i="5"/>
  <c r="F4442" i="5"/>
  <c r="F558" i="5"/>
  <c r="F250" i="5"/>
  <c r="F557" i="5"/>
  <c r="F556" i="5"/>
  <c r="F918" i="5"/>
  <c r="F4441" i="5"/>
  <c r="F4440" i="5"/>
  <c r="F4439" i="5"/>
  <c r="F4438" i="5"/>
  <c r="F4437" i="5"/>
  <c r="F4436" i="5"/>
  <c r="F4435" i="5"/>
  <c r="F4434" i="5"/>
  <c r="F4433" i="5"/>
  <c r="F4432" i="5"/>
  <c r="F4431" i="5"/>
  <c r="F4430" i="5"/>
  <c r="F4429" i="5"/>
  <c r="F4428" i="5"/>
  <c r="F4427" i="5"/>
  <c r="F4426" i="5"/>
  <c r="F4425" i="5"/>
  <c r="F1469" i="5"/>
  <c r="F4424" i="5"/>
  <c r="F4423" i="5"/>
  <c r="F4422" i="5"/>
  <c r="F4421" i="5"/>
  <c r="F4420" i="5"/>
  <c r="F2126" i="5"/>
  <c r="F4419" i="5"/>
  <c r="F4418" i="5"/>
  <c r="F2178" i="5"/>
  <c r="F4417" i="5"/>
  <c r="F4416" i="5"/>
  <c r="F4415" i="5"/>
  <c r="F2157" i="5"/>
  <c r="F4414" i="5"/>
  <c r="F1504" i="5"/>
  <c r="F4413" i="5"/>
  <c r="F4412" i="5"/>
  <c r="F4411" i="5"/>
  <c r="F4410" i="5"/>
  <c r="F1548" i="5"/>
  <c r="F4409" i="5"/>
  <c r="F4408" i="5"/>
  <c r="F4407" i="5"/>
  <c r="F4406" i="5"/>
  <c r="F4405" i="5"/>
  <c r="F4404" i="5"/>
  <c r="F6098" i="5"/>
  <c r="F4403" i="5"/>
  <c r="F1979" i="5"/>
  <c r="F4402" i="5"/>
  <c r="F4401" i="5"/>
  <c r="F2237" i="5"/>
  <c r="F1547" i="5"/>
  <c r="F4400" i="5"/>
  <c r="F1626" i="5"/>
  <c r="F4399" i="5"/>
  <c r="F4398" i="5"/>
  <c r="F4397" i="5"/>
  <c r="F4396" i="5"/>
  <c r="F1670" i="5"/>
  <c r="F4395" i="5"/>
  <c r="F4394" i="5"/>
  <c r="F4393" i="5"/>
  <c r="F6165" i="5"/>
  <c r="F4392" i="5"/>
  <c r="F2279" i="5"/>
  <c r="F4391" i="5"/>
  <c r="F4390" i="5"/>
  <c r="F4389" i="5"/>
  <c r="F4388" i="5"/>
  <c r="F2325" i="5"/>
  <c r="F4387" i="5"/>
  <c r="F6164" i="5"/>
  <c r="F4386" i="5"/>
  <c r="F4385" i="5"/>
  <c r="F4384" i="5"/>
  <c r="F4383" i="5"/>
  <c r="F4382" i="5"/>
  <c r="F4381" i="5"/>
  <c r="F4380" i="5"/>
  <c r="F4379" i="5"/>
  <c r="F4378" i="5"/>
  <c r="F4377" i="5"/>
  <c r="F2278" i="5"/>
  <c r="F4376" i="5"/>
  <c r="F4375" i="5"/>
  <c r="F4374" i="5"/>
  <c r="F6163" i="5"/>
  <c r="F2324" i="5"/>
  <c r="F4373" i="5"/>
  <c r="F4372" i="5"/>
  <c r="F4371" i="5"/>
  <c r="F4370" i="5"/>
  <c r="F4369" i="5"/>
  <c r="F4368" i="5"/>
  <c r="F4367" i="5"/>
  <c r="F4366" i="5"/>
  <c r="F4365" i="5"/>
  <c r="F2197" i="5"/>
  <c r="F1879" i="5"/>
  <c r="F4364" i="5"/>
  <c r="F1878" i="5"/>
  <c r="F6073" i="5"/>
  <c r="F4363" i="5"/>
  <c r="F2323" i="5"/>
  <c r="F6305" i="5"/>
  <c r="F1877" i="5"/>
  <c r="F6304" i="5"/>
  <c r="F199" i="5"/>
  <c r="F249" i="5"/>
  <c r="F925" i="5"/>
  <c r="F175" i="5"/>
  <c r="F924" i="5"/>
  <c r="F939" i="5"/>
  <c r="F952" i="5"/>
  <c r="F1144" i="5"/>
  <c r="F951" i="5"/>
  <c r="F1143" i="5"/>
  <c r="F2277" i="5"/>
  <c r="F4362" i="5"/>
  <c r="F4361" i="5"/>
  <c r="F4360" i="5"/>
  <c r="F4359" i="5"/>
  <c r="F4358" i="5"/>
  <c r="F4357" i="5"/>
  <c r="F4356" i="5"/>
  <c r="F4355" i="5"/>
  <c r="F4354" i="5"/>
  <c r="F6257" i="5"/>
  <c r="F4353" i="5"/>
  <c r="F4352" i="5"/>
  <c r="F4351" i="5"/>
  <c r="F4350" i="5"/>
  <c r="F4349" i="5"/>
  <c r="F2276" i="5"/>
  <c r="F4348" i="5"/>
  <c r="F4347" i="5"/>
  <c r="F4346" i="5"/>
  <c r="F4345" i="5"/>
  <c r="F4344" i="5"/>
  <c r="F4343" i="5"/>
  <c r="F4342" i="5"/>
  <c r="F4341" i="5"/>
  <c r="F4340" i="5"/>
  <c r="F2275" i="5"/>
  <c r="F4339" i="5"/>
  <c r="F1669" i="5"/>
  <c r="F4338" i="5"/>
  <c r="F6256" i="5"/>
  <c r="F4337" i="5"/>
  <c r="F1546" i="5"/>
  <c r="F2230" i="5"/>
  <c r="F4336" i="5"/>
  <c r="F4335" i="5"/>
  <c r="F4334" i="5"/>
  <c r="F4333" i="5"/>
  <c r="F4332" i="5"/>
  <c r="F4331" i="5"/>
  <c r="F4330" i="5"/>
  <c r="F2003" i="5"/>
  <c r="F4329" i="5"/>
  <c r="F4328" i="5"/>
  <c r="F2404" i="5"/>
  <c r="F214" i="5"/>
  <c r="F555" i="5"/>
  <c r="F554" i="5"/>
  <c r="F553" i="5"/>
  <c r="F1331" i="5"/>
  <c r="F1330" i="5"/>
  <c r="F1208" i="5"/>
  <c r="F1184" i="5"/>
  <c r="F1197" i="5"/>
  <c r="F4327" i="5"/>
  <c r="F4326" i="5"/>
  <c r="F4325" i="5"/>
  <c r="F4324" i="5"/>
  <c r="F4323" i="5"/>
  <c r="F4322" i="5"/>
  <c r="F1468" i="5"/>
  <c r="F2002" i="5"/>
  <c r="F4321" i="5"/>
  <c r="F4320" i="5"/>
  <c r="F4319" i="5"/>
  <c r="F1793" i="5"/>
  <c r="F6255" i="5"/>
  <c r="F552" i="5"/>
  <c r="F551" i="5"/>
  <c r="F550" i="5"/>
  <c r="F549" i="5"/>
  <c r="F174" i="5"/>
  <c r="F173" i="5"/>
  <c r="F548" i="5"/>
  <c r="F547" i="5"/>
  <c r="F1230" i="5"/>
  <c r="F1329" i="5"/>
  <c r="F1328" i="5"/>
  <c r="F1210" i="5"/>
  <c r="F1327" i="5"/>
  <c r="F1326" i="5"/>
  <c r="F1325" i="5"/>
  <c r="F1324" i="5"/>
  <c r="F4318" i="5"/>
  <c r="F4317" i="5"/>
  <c r="F1792" i="5"/>
  <c r="F4316" i="5"/>
  <c r="F2304" i="5"/>
  <c r="F4315" i="5"/>
  <c r="F2125" i="5"/>
  <c r="F4314" i="5"/>
  <c r="F4313" i="5"/>
  <c r="F546" i="5"/>
  <c r="F545" i="5"/>
  <c r="F544" i="5"/>
  <c r="F4312" i="5"/>
  <c r="F4311" i="5"/>
  <c r="F4310" i="5"/>
  <c r="F6048" i="5"/>
  <c r="F2091" i="5"/>
  <c r="F1108" i="5"/>
  <c r="F1107" i="5"/>
  <c r="F1106" i="5"/>
  <c r="F966" i="5"/>
  <c r="F4309" i="5"/>
  <c r="F2124" i="5"/>
  <c r="F4308" i="5"/>
  <c r="F4307" i="5"/>
  <c r="F6254" i="5"/>
  <c r="F4306" i="5"/>
  <c r="F4305" i="5"/>
  <c r="F1791" i="5"/>
  <c r="F4304" i="5"/>
  <c r="F4303" i="5"/>
  <c r="F4302" i="5"/>
  <c r="F6047" i="5"/>
  <c r="F4301" i="5"/>
  <c r="F4300" i="5"/>
  <c r="F4299" i="5"/>
  <c r="F1105" i="5"/>
  <c r="F1104" i="5"/>
  <c r="F927" i="5"/>
  <c r="F980" i="5"/>
  <c r="F1103" i="5"/>
  <c r="F986" i="5"/>
  <c r="F1102" i="5"/>
  <c r="F1101" i="5"/>
  <c r="F1100" i="5"/>
  <c r="F1099" i="5"/>
  <c r="F1098" i="5"/>
  <c r="F1420" i="5"/>
  <c r="F1436" i="5"/>
  <c r="F1390" i="5"/>
  <c r="F543" i="5"/>
  <c r="F542" i="5"/>
  <c r="F210" i="5"/>
  <c r="F1585" i="5"/>
  <c r="F1739" i="5"/>
  <c r="F4298" i="5"/>
  <c r="F4297" i="5"/>
  <c r="F4296" i="5"/>
  <c r="F4295" i="5"/>
  <c r="F4294" i="5"/>
  <c r="F2123" i="5"/>
  <c r="F1565" i="5"/>
  <c r="F4293" i="5"/>
  <c r="F1564" i="5"/>
  <c r="F2051" i="5"/>
  <c r="F1954" i="5"/>
  <c r="F2050" i="5"/>
  <c r="F2149" i="5"/>
  <c r="F1790" i="5"/>
  <c r="F4292" i="5"/>
  <c r="F4291" i="5"/>
  <c r="F4290" i="5"/>
  <c r="F6097" i="5"/>
  <c r="F2387" i="5"/>
  <c r="F6096" i="5"/>
  <c r="F4289" i="5"/>
  <c r="F4288" i="5"/>
  <c r="F4287" i="5"/>
  <c r="F4286" i="5"/>
  <c r="F1545" i="5"/>
  <c r="F4285" i="5"/>
  <c r="F4284" i="5"/>
  <c r="F2159" i="5"/>
  <c r="F2167" i="5"/>
  <c r="F1503" i="5"/>
  <c r="F2322" i="5"/>
  <c r="F4283" i="5"/>
  <c r="F4282" i="5"/>
  <c r="F6062" i="5"/>
  <c r="F4281" i="5"/>
  <c r="F4280" i="5"/>
  <c r="F2374" i="5"/>
  <c r="F2183" i="5"/>
  <c r="F2188" i="5"/>
  <c r="F4279" i="5"/>
  <c r="F4278" i="5"/>
  <c r="F4277" i="5"/>
  <c r="F4276" i="5"/>
  <c r="F4275" i="5"/>
  <c r="F4274" i="5"/>
  <c r="F4273" i="5"/>
  <c r="F1467" i="5"/>
  <c r="F4272" i="5"/>
  <c r="F4271" i="5"/>
  <c r="F4270" i="5"/>
  <c r="F2087" i="5"/>
  <c r="F4269" i="5"/>
  <c r="F4268" i="5"/>
  <c r="F172" i="5"/>
  <c r="F541" i="5"/>
  <c r="F540" i="5"/>
  <c r="F539" i="5"/>
  <c r="F538" i="5"/>
  <c r="F537" i="5"/>
  <c r="F536" i="5"/>
  <c r="F535" i="5"/>
  <c r="F534" i="5"/>
  <c r="F533" i="5"/>
  <c r="F532" i="5"/>
  <c r="F531" i="5"/>
  <c r="F530" i="5"/>
  <c r="F529" i="5"/>
  <c r="F528" i="5"/>
  <c r="F527" i="5"/>
  <c r="F133" i="5"/>
  <c r="F526" i="5"/>
  <c r="F525" i="5"/>
  <c r="F524" i="5"/>
  <c r="F523" i="5"/>
  <c r="F522" i="5"/>
  <c r="F521" i="5"/>
  <c r="F520" i="5"/>
  <c r="F519" i="5"/>
  <c r="F518" i="5"/>
  <c r="F121" i="5"/>
  <c r="F517" i="5"/>
  <c r="F516" i="5"/>
  <c r="F515" i="5"/>
  <c r="F514" i="5"/>
  <c r="F163" i="5"/>
  <c r="F513" i="5"/>
  <c r="F512" i="5"/>
  <c r="F132" i="5"/>
  <c r="F511" i="5"/>
  <c r="F510" i="5"/>
  <c r="F509" i="5"/>
  <c r="F508" i="5"/>
  <c r="F909" i="5"/>
  <c r="F507" i="5"/>
  <c r="F506" i="5"/>
  <c r="F505" i="5"/>
  <c r="F504" i="5"/>
  <c r="F186" i="5"/>
  <c r="F149" i="5"/>
  <c r="F2274" i="5"/>
  <c r="F6201" i="5"/>
  <c r="F1513" i="5"/>
  <c r="F4267" i="5"/>
  <c r="F1584" i="5"/>
  <c r="F6072" i="5"/>
  <c r="F4266" i="5"/>
  <c r="F6253" i="5"/>
  <c r="F4265" i="5"/>
  <c r="F4264" i="5"/>
  <c r="F4263" i="5"/>
  <c r="F4262" i="5"/>
  <c r="F4261" i="5"/>
  <c r="F4260" i="5"/>
  <c r="F4259" i="5"/>
  <c r="F2122" i="5"/>
  <c r="F1502" i="5"/>
  <c r="F4258" i="5"/>
  <c r="F4257" i="5"/>
  <c r="F4256" i="5"/>
  <c r="F4255" i="5"/>
  <c r="F4254" i="5"/>
  <c r="F4253" i="5"/>
  <c r="F4252" i="5"/>
  <c r="F4251" i="5"/>
  <c r="F4250" i="5"/>
  <c r="F1668" i="5"/>
  <c r="F4249" i="5"/>
  <c r="F6252" i="5"/>
  <c r="F503" i="5"/>
  <c r="F229" i="5"/>
  <c r="F206" i="5"/>
  <c r="F502" i="5"/>
  <c r="F501" i="5"/>
  <c r="F500" i="5"/>
  <c r="F499" i="5"/>
  <c r="F498" i="5"/>
  <c r="F228" i="5"/>
  <c r="F497" i="5"/>
  <c r="F496" i="5"/>
  <c r="F171" i="5"/>
  <c r="F495" i="5"/>
  <c r="F985" i="5"/>
  <c r="F1097" i="5"/>
  <c r="F1096" i="5"/>
  <c r="F979" i="5"/>
  <c r="F1095" i="5"/>
  <c r="F970" i="5"/>
  <c r="F1094" i="5"/>
  <c r="F954" i="5"/>
  <c r="F1093" i="5"/>
  <c r="F964" i="5"/>
  <c r="F1092" i="5"/>
  <c r="F1091" i="5"/>
  <c r="F1090" i="5"/>
  <c r="F1089" i="5"/>
  <c r="F1088" i="5"/>
  <c r="F949" i="5"/>
  <c r="F1087" i="5"/>
  <c r="F4248" i="5"/>
  <c r="F2273" i="5"/>
  <c r="F4247" i="5"/>
  <c r="F1789" i="5"/>
  <c r="F4246" i="5"/>
  <c r="F4245" i="5"/>
  <c r="F4244" i="5"/>
  <c r="F2020" i="5"/>
  <c r="F4243" i="5"/>
  <c r="F1788" i="5"/>
  <c r="F4242" i="5"/>
  <c r="F4241" i="5"/>
  <c r="F4240" i="5"/>
  <c r="F1876" i="5"/>
  <c r="F4239" i="5"/>
  <c r="F4238" i="5"/>
  <c r="F4237" i="5"/>
  <c r="F4236" i="5"/>
  <c r="F4235" i="5"/>
  <c r="F4234" i="5"/>
  <c r="F4233" i="5"/>
  <c r="F6182" i="5"/>
  <c r="F4232" i="5"/>
  <c r="F4231" i="5"/>
  <c r="F4230" i="5"/>
  <c r="F4229" i="5"/>
  <c r="F4228" i="5"/>
  <c r="F1466" i="5"/>
  <c r="F2001" i="5"/>
  <c r="F4227" i="5"/>
  <c r="F4226" i="5"/>
  <c r="F4225" i="5"/>
  <c r="F6060" i="5"/>
  <c r="F4224" i="5"/>
  <c r="F4223" i="5"/>
  <c r="F4222" i="5"/>
  <c r="F4221" i="5"/>
  <c r="F4220" i="5"/>
  <c r="F4219" i="5"/>
  <c r="F4218" i="5"/>
  <c r="F4217" i="5"/>
  <c r="F4216" i="5"/>
  <c r="F4215" i="5"/>
  <c r="F1692" i="5"/>
  <c r="F4214" i="5"/>
  <c r="F4213" i="5"/>
  <c r="F2121" i="5"/>
  <c r="F4212" i="5"/>
  <c r="F2148" i="5"/>
  <c r="F1419" i="5"/>
  <c r="F1418" i="5"/>
  <c r="F1417" i="5"/>
  <c r="F4211" i="5"/>
  <c r="F1525" i="5"/>
  <c r="F4210" i="5"/>
  <c r="F4209" i="5"/>
  <c r="F4208" i="5"/>
  <c r="F6303" i="5"/>
  <c r="F2393" i="5"/>
  <c r="F1875" i="5"/>
  <c r="F6302" i="5"/>
  <c r="F1874" i="5"/>
  <c r="F4207" i="5"/>
  <c r="F4206" i="5"/>
  <c r="F6301" i="5"/>
  <c r="F1873" i="5"/>
  <c r="F6300" i="5"/>
  <c r="F4205" i="5"/>
  <c r="F4204" i="5"/>
  <c r="F1583" i="5"/>
  <c r="F1743" i="5"/>
  <c r="F4203" i="5"/>
  <c r="F4202" i="5"/>
  <c r="F4201" i="5"/>
  <c r="F4200" i="5"/>
  <c r="F1528" i="5"/>
  <c r="F4199" i="5"/>
  <c r="F2120" i="5"/>
  <c r="F4198" i="5"/>
  <c r="F4197" i="5"/>
  <c r="F4196" i="5"/>
  <c r="F4195" i="5"/>
  <c r="F4194" i="5"/>
  <c r="F4193" i="5"/>
  <c r="F2400" i="5"/>
  <c r="F4192" i="5"/>
  <c r="F4191" i="5"/>
  <c r="F4190" i="5"/>
  <c r="F4189" i="5"/>
  <c r="F1745" i="5"/>
  <c r="F4188" i="5"/>
  <c r="F4187" i="5"/>
  <c r="F4186" i="5"/>
  <c r="F4185" i="5"/>
  <c r="F4184" i="5"/>
  <c r="F4183" i="5"/>
  <c r="F6354" i="5"/>
  <c r="F6353" i="5"/>
  <c r="F6327" i="5"/>
  <c r="F6364" i="5"/>
  <c r="F6352" i="5"/>
  <c r="F6351" i="5"/>
  <c r="F6326" i="5"/>
  <c r="F6350" i="5"/>
  <c r="F6349" i="5"/>
  <c r="F6325" i="5"/>
  <c r="F4182" i="5"/>
  <c r="F1787" i="5"/>
  <c r="F4181" i="5"/>
  <c r="F1786" i="5"/>
  <c r="F6251" i="5"/>
  <c r="F4180" i="5"/>
  <c r="F4179" i="5"/>
  <c r="F4178" i="5"/>
  <c r="F4177" i="5"/>
  <c r="F4176" i="5"/>
  <c r="F4175" i="5"/>
  <c r="F4174" i="5"/>
  <c r="F4173" i="5"/>
  <c r="F4172" i="5"/>
  <c r="F4171" i="5"/>
  <c r="F4170" i="5"/>
  <c r="F4169" i="5"/>
  <c r="F4168" i="5"/>
  <c r="F4167" i="5"/>
  <c r="F1625" i="5"/>
  <c r="F4166" i="5"/>
  <c r="F4165" i="5"/>
  <c r="F4164" i="5"/>
  <c r="F4163" i="5"/>
  <c r="F4162" i="5"/>
  <c r="F2321" i="5"/>
  <c r="F4161" i="5"/>
  <c r="F4160" i="5"/>
  <c r="F4159" i="5"/>
  <c r="F4158" i="5"/>
  <c r="F4157" i="5"/>
  <c r="F4156" i="5"/>
  <c r="F4155" i="5"/>
  <c r="F4154" i="5"/>
  <c r="F1544" i="5"/>
  <c r="F4153" i="5"/>
  <c r="F4152" i="5"/>
  <c r="F1959" i="5"/>
  <c r="F1543" i="5"/>
  <c r="F4151" i="5"/>
  <c r="F4150" i="5"/>
  <c r="F4149" i="5"/>
  <c r="F4148" i="5"/>
  <c r="F1582" i="5"/>
  <c r="F4147" i="5"/>
  <c r="F4146" i="5"/>
  <c r="F4145" i="5"/>
  <c r="F4144" i="5"/>
  <c r="F4143" i="5"/>
  <c r="F4142" i="5"/>
  <c r="F4141" i="5"/>
  <c r="F1501" i="5"/>
  <c r="F4140" i="5"/>
  <c r="F6250" i="5"/>
  <c r="F4139" i="5"/>
  <c r="F4138" i="5"/>
  <c r="F4137" i="5"/>
  <c r="F4136" i="5"/>
  <c r="F1667" i="5"/>
  <c r="F2049" i="5"/>
  <c r="F4135" i="5"/>
  <c r="F4134" i="5"/>
  <c r="F1323" i="5"/>
  <c r="F1183" i="5"/>
  <c r="F1322" i="5"/>
  <c r="F1321" i="5"/>
  <c r="F1200" i="5"/>
  <c r="F1199" i="5"/>
  <c r="F1223" i="5"/>
  <c r="F1182" i="5"/>
  <c r="F1320" i="5"/>
  <c r="F1319" i="5"/>
  <c r="F1181" i="5"/>
  <c r="F1318" i="5"/>
  <c r="F1317" i="5"/>
  <c r="F4133" i="5"/>
  <c r="F1872" i="5"/>
  <c r="F4132" i="5"/>
  <c r="F1581" i="5"/>
  <c r="F4131" i="5"/>
  <c r="F4130" i="5"/>
  <c r="F4129" i="5"/>
  <c r="F1086" i="5"/>
  <c r="F1085" i="5"/>
  <c r="F1084" i="5"/>
  <c r="F4128" i="5"/>
  <c r="F4127" i="5"/>
  <c r="F4126" i="5"/>
  <c r="F1742" i="5"/>
  <c r="F4125" i="5"/>
  <c r="F4124" i="5"/>
  <c r="F4123" i="5"/>
  <c r="F1542" i="5"/>
  <c r="F4122" i="5"/>
  <c r="F6249" i="5"/>
  <c r="F4121" i="5"/>
  <c r="F6248" i="5"/>
  <c r="F4120" i="5"/>
  <c r="F4119" i="5"/>
  <c r="F1871" i="5"/>
  <c r="F4118" i="5"/>
  <c r="F4117" i="5"/>
  <c r="F4116" i="5"/>
  <c r="F4115" i="5"/>
  <c r="F4114" i="5"/>
  <c r="F1785" i="5"/>
  <c r="F6247" i="5"/>
  <c r="F1083" i="5"/>
  <c r="F1082" i="5"/>
  <c r="F1081" i="5"/>
  <c r="F1080" i="5"/>
  <c r="F1079" i="5"/>
  <c r="F945" i="5"/>
  <c r="F4113" i="5"/>
  <c r="F1580" i="5"/>
  <c r="F4112" i="5"/>
  <c r="F1465" i="5"/>
  <c r="F1784" i="5"/>
  <c r="F4111" i="5"/>
  <c r="F2373" i="5"/>
  <c r="F1464" i="5"/>
  <c r="F4110" i="5"/>
  <c r="F4109" i="5"/>
  <c r="F4108" i="5"/>
  <c r="F4107" i="5"/>
  <c r="F4106" i="5"/>
  <c r="F4105" i="5"/>
  <c r="F4104" i="5"/>
  <c r="F1666" i="5"/>
  <c r="F6246" i="5"/>
  <c r="F4103" i="5"/>
  <c r="F4102" i="5"/>
  <c r="F4101" i="5"/>
  <c r="F4100" i="5"/>
  <c r="F4099" i="5"/>
  <c r="F4098" i="5"/>
  <c r="F2372" i="5"/>
  <c r="F2320" i="5"/>
  <c r="F4097" i="5"/>
  <c r="F4096" i="5"/>
  <c r="F4095" i="5"/>
  <c r="F4094" i="5"/>
  <c r="F4093" i="5"/>
  <c r="F4092" i="5"/>
  <c r="F2319" i="5"/>
  <c r="F4091" i="5"/>
  <c r="F6095" i="5"/>
  <c r="F4090" i="5"/>
  <c r="F4089" i="5"/>
  <c r="F4088" i="5"/>
  <c r="F4087" i="5"/>
  <c r="F4086" i="5"/>
  <c r="F4085" i="5"/>
  <c r="F4084" i="5"/>
  <c r="F4083" i="5"/>
  <c r="F2318" i="5"/>
  <c r="F1783" i="5"/>
  <c r="F6094" i="5"/>
  <c r="F4082" i="5"/>
  <c r="F4081" i="5"/>
  <c r="F4080" i="5"/>
  <c r="F6245" i="5"/>
  <c r="F4079" i="5"/>
  <c r="F4078" i="5"/>
  <c r="F2317" i="5"/>
  <c r="F4077" i="5"/>
  <c r="F4076" i="5"/>
  <c r="F4075" i="5"/>
  <c r="F4074" i="5"/>
  <c r="F6093" i="5"/>
  <c r="F2090" i="5"/>
  <c r="F6299" i="5"/>
  <c r="F4073" i="5"/>
  <c r="F4072" i="5"/>
  <c r="F4071" i="5"/>
  <c r="F4070" i="5"/>
  <c r="F4069" i="5"/>
  <c r="F4068" i="5"/>
  <c r="F1665" i="5"/>
  <c r="F4067" i="5"/>
  <c r="F2371" i="5"/>
  <c r="F4066" i="5"/>
  <c r="F4065" i="5"/>
  <c r="F4064" i="5"/>
  <c r="F2316" i="5"/>
  <c r="F4063" i="5"/>
  <c r="F4062" i="5"/>
  <c r="F4061" i="5"/>
  <c r="F4060" i="5"/>
  <c r="F4059" i="5"/>
  <c r="F6244" i="5"/>
  <c r="F6118" i="5"/>
  <c r="F1870" i="5"/>
  <c r="F4058" i="5"/>
  <c r="F4057" i="5"/>
  <c r="F1691" i="5"/>
  <c r="F2212" i="5"/>
  <c r="F4056" i="5"/>
  <c r="F4055" i="5"/>
  <c r="F2398" i="5"/>
  <c r="F4054" i="5"/>
  <c r="F4053" i="5"/>
  <c r="F4052" i="5"/>
  <c r="F2048" i="5"/>
  <c r="F4051" i="5"/>
  <c r="F4050" i="5"/>
  <c r="F4049" i="5"/>
  <c r="F4048" i="5"/>
  <c r="F4047" i="5"/>
  <c r="F4046" i="5"/>
  <c r="F4045" i="5"/>
  <c r="F4044" i="5"/>
  <c r="F4043" i="5"/>
  <c r="F4042" i="5"/>
  <c r="F4041" i="5"/>
  <c r="F4040" i="5"/>
  <c r="F4039" i="5"/>
  <c r="F4038" i="5"/>
  <c r="F4037" i="5"/>
  <c r="F4036" i="5"/>
  <c r="F4035" i="5"/>
  <c r="F4034" i="5"/>
  <c r="F4033" i="5"/>
  <c r="F4032" i="5"/>
  <c r="F4031" i="5"/>
  <c r="F4030" i="5"/>
  <c r="F4029" i="5"/>
  <c r="F4028" i="5"/>
  <c r="F1782" i="5"/>
  <c r="F2229" i="5"/>
  <c r="F4027" i="5"/>
  <c r="F2272" i="5"/>
  <c r="F4026" i="5"/>
  <c r="F4025" i="5"/>
  <c r="F1541" i="5"/>
  <c r="F4024" i="5"/>
  <c r="F494" i="5"/>
  <c r="F148" i="5"/>
  <c r="F493" i="5"/>
  <c r="F160" i="5"/>
  <c r="F159" i="5"/>
  <c r="F198" i="5"/>
  <c r="F201" i="5"/>
  <c r="F492" i="5"/>
  <c r="F491" i="5"/>
  <c r="F490" i="5"/>
  <c r="F158" i="5"/>
  <c r="F489" i="5"/>
  <c r="F488" i="5"/>
  <c r="F1524" i="5"/>
  <c r="F4023" i="5"/>
  <c r="F1593" i="5"/>
  <c r="F984" i="5"/>
  <c r="F1078" i="5"/>
  <c r="F1077" i="5"/>
  <c r="F1076" i="5"/>
  <c r="F938" i="5"/>
  <c r="F1075" i="5"/>
  <c r="F2361" i="5"/>
  <c r="F4022" i="5"/>
  <c r="F4021" i="5"/>
  <c r="F2271" i="5"/>
  <c r="F1463" i="5"/>
  <c r="F2270" i="5"/>
  <c r="F2392" i="5"/>
  <c r="F1781" i="5"/>
  <c r="F4020" i="5"/>
  <c r="F2073" i="5"/>
  <c r="F1624" i="5"/>
  <c r="F2047" i="5"/>
  <c r="F2236" i="5"/>
  <c r="F4019" i="5"/>
  <c r="F4018" i="5"/>
  <c r="F4017" i="5"/>
  <c r="F4016" i="5"/>
  <c r="F4015" i="5"/>
  <c r="F4014" i="5"/>
  <c r="F2000" i="5"/>
  <c r="F1316" i="5"/>
  <c r="F1207" i="5"/>
  <c r="F1196" i="5"/>
  <c r="F4013" i="5"/>
  <c r="F4012" i="5"/>
  <c r="F4011" i="5"/>
  <c r="F4010" i="5"/>
  <c r="F4009" i="5"/>
  <c r="F4008" i="5"/>
  <c r="F4007" i="5"/>
  <c r="F4006" i="5"/>
  <c r="F4005" i="5"/>
  <c r="F6162" i="5"/>
  <c r="F4004" i="5"/>
  <c r="F4003" i="5"/>
  <c r="F4002" i="5"/>
  <c r="F4001" i="5"/>
  <c r="F4000" i="5"/>
  <c r="F3999" i="5"/>
  <c r="F3998" i="5"/>
  <c r="F3997" i="5"/>
  <c r="F1999" i="5"/>
  <c r="F3996" i="5"/>
  <c r="F3995" i="5"/>
  <c r="F3994" i="5"/>
  <c r="F3993" i="5"/>
  <c r="F1780" i="5"/>
  <c r="F6243" i="5"/>
  <c r="F1315" i="5"/>
  <c r="F1314" i="5"/>
  <c r="F1220" i="5"/>
  <c r="F1313" i="5"/>
  <c r="F1312" i="5"/>
  <c r="F1229" i="5"/>
  <c r="F1228" i="5"/>
  <c r="F1311" i="5"/>
  <c r="F1724" i="5"/>
  <c r="F3992" i="5"/>
  <c r="F1966" i="5"/>
  <c r="F3991" i="5"/>
  <c r="F1519" i="5"/>
  <c r="F3990" i="5"/>
  <c r="F3989" i="5"/>
  <c r="F1987" i="5"/>
  <c r="F2119" i="5"/>
  <c r="F6216" i="5"/>
  <c r="F3988" i="5"/>
  <c r="F3987" i="5"/>
  <c r="F3986" i="5"/>
  <c r="F3985" i="5"/>
  <c r="F3984" i="5"/>
  <c r="F3983" i="5"/>
  <c r="F3982" i="5"/>
  <c r="F3981" i="5"/>
  <c r="F3980" i="5"/>
  <c r="F2118" i="5"/>
  <c r="F3979" i="5"/>
  <c r="F3978" i="5"/>
  <c r="F2315" i="5"/>
  <c r="F3977" i="5"/>
  <c r="F3976" i="5"/>
  <c r="F3975" i="5"/>
  <c r="F3974" i="5"/>
  <c r="F3973" i="5"/>
  <c r="F3972" i="5"/>
  <c r="F3971" i="5"/>
  <c r="F6151" i="5"/>
  <c r="F2354" i="5"/>
  <c r="F3970" i="5"/>
  <c r="F1978" i="5"/>
  <c r="F3969" i="5"/>
  <c r="F3968" i="5"/>
  <c r="F3967" i="5"/>
  <c r="F3966" i="5"/>
  <c r="F3965" i="5"/>
  <c r="F3964" i="5"/>
  <c r="F3963" i="5"/>
  <c r="F1779" i="5"/>
  <c r="F3962" i="5"/>
  <c r="F3961" i="5"/>
  <c r="F3960" i="5"/>
  <c r="F3959" i="5"/>
  <c r="F3958" i="5"/>
  <c r="F3957" i="5"/>
  <c r="F3956" i="5"/>
  <c r="F3955" i="5"/>
  <c r="F3954" i="5"/>
  <c r="F3953" i="5"/>
  <c r="F3952" i="5"/>
  <c r="F1869" i="5"/>
  <c r="F3951" i="5"/>
  <c r="F6092" i="5"/>
  <c r="F1778" i="5"/>
  <c r="F1914" i="5"/>
  <c r="F3950" i="5"/>
  <c r="F2196" i="5"/>
  <c r="F6242" i="5"/>
  <c r="F3949" i="5"/>
  <c r="F3948" i="5"/>
  <c r="F3947" i="5"/>
  <c r="F2370" i="5"/>
  <c r="F2117" i="5"/>
  <c r="F3946" i="5"/>
  <c r="F2228" i="5"/>
  <c r="F6091" i="5"/>
  <c r="F6132" i="5"/>
  <c r="F1915" i="5"/>
  <c r="F1998" i="5"/>
  <c r="F3945" i="5"/>
  <c r="F3944" i="5"/>
  <c r="F3943" i="5"/>
  <c r="F3942" i="5"/>
  <c r="F6241" i="5"/>
  <c r="F2269" i="5"/>
  <c r="F3941" i="5"/>
  <c r="F3940" i="5"/>
  <c r="F1462" i="5"/>
  <c r="F3939" i="5"/>
  <c r="F1499" i="5"/>
  <c r="F3938" i="5"/>
  <c r="F6240" i="5"/>
  <c r="F3937" i="5"/>
  <c r="F3936" i="5"/>
  <c r="F3935" i="5"/>
  <c r="F3934" i="5"/>
  <c r="F3933" i="5"/>
  <c r="F3932" i="5"/>
  <c r="F3931" i="5"/>
  <c r="F487" i="5"/>
  <c r="F486" i="5"/>
  <c r="F227" i="5"/>
  <c r="F485" i="5"/>
  <c r="F484" i="5"/>
  <c r="F483" i="5"/>
  <c r="F482" i="5"/>
  <c r="F248" i="5"/>
  <c r="F481" i="5"/>
  <c r="F480" i="5"/>
  <c r="F130" i="5"/>
  <c r="F479" i="5"/>
  <c r="F478" i="5"/>
  <c r="F477" i="5"/>
  <c r="F209" i="5"/>
  <c r="F3930" i="5"/>
  <c r="F3929" i="5"/>
  <c r="F3928" i="5"/>
  <c r="F1738" i="5"/>
  <c r="F3927" i="5"/>
  <c r="F1310" i="5"/>
  <c r="F1309" i="5"/>
  <c r="F1308" i="5"/>
  <c r="F1307" i="5"/>
  <c r="F1195" i="5"/>
  <c r="F1306" i="5"/>
  <c r="F1202" i="5"/>
  <c r="F1305" i="5"/>
  <c r="F1304" i="5"/>
  <c r="F1219" i="5"/>
  <c r="F1218" i="5"/>
  <c r="F1217" i="5"/>
  <c r="F1216" i="5"/>
  <c r="F1303" i="5"/>
  <c r="F1302" i="5"/>
  <c r="F1215" i="5"/>
  <c r="F1301" i="5"/>
  <c r="F1300" i="5"/>
  <c r="F1299" i="5"/>
  <c r="F1201" i="5"/>
  <c r="F1298" i="5"/>
  <c r="F1297" i="5"/>
  <c r="F1296" i="5"/>
  <c r="F1206" i="5"/>
  <c r="F1295" i="5"/>
  <c r="F1214" i="5"/>
  <c r="F1213" i="5"/>
  <c r="F1212" i="5"/>
  <c r="F1294" i="5"/>
  <c r="F1222" i="5"/>
  <c r="F1293" i="5"/>
  <c r="F3926" i="5"/>
  <c r="F3925" i="5"/>
  <c r="F3924" i="5"/>
  <c r="F3923" i="5"/>
  <c r="F3922" i="5"/>
  <c r="F3921" i="5"/>
  <c r="F3920" i="5"/>
  <c r="F147" i="5"/>
  <c r="F476" i="5"/>
  <c r="F475" i="5"/>
  <c r="F474" i="5"/>
  <c r="F3919" i="5"/>
  <c r="F3918" i="5"/>
  <c r="F3917" i="5"/>
  <c r="F3916" i="5"/>
  <c r="F3915" i="5"/>
  <c r="F3914" i="5"/>
  <c r="F3913" i="5"/>
  <c r="F3912" i="5"/>
  <c r="F6215" i="5"/>
  <c r="F1579" i="5"/>
  <c r="F3911" i="5"/>
  <c r="F3910" i="5"/>
  <c r="F3909" i="5"/>
  <c r="F3908" i="5"/>
  <c r="F3907" i="5"/>
  <c r="F3906" i="5"/>
  <c r="F3905" i="5"/>
  <c r="F3904" i="5"/>
  <c r="F3903" i="5"/>
  <c r="F3902" i="5"/>
  <c r="F1997" i="5"/>
  <c r="F3901" i="5"/>
  <c r="F3900" i="5"/>
  <c r="F3899" i="5"/>
  <c r="F2046" i="5"/>
  <c r="F3898" i="5"/>
  <c r="F3897" i="5"/>
  <c r="F2360" i="5"/>
  <c r="F3896" i="5"/>
  <c r="F3895" i="5"/>
  <c r="F3894" i="5"/>
  <c r="F2080" i="5"/>
  <c r="F3893" i="5"/>
  <c r="F6131" i="5"/>
  <c r="F3892" i="5"/>
  <c r="F3891" i="5"/>
  <c r="F3890" i="5"/>
  <c r="F3889" i="5"/>
  <c r="F1540" i="5"/>
  <c r="F3888" i="5"/>
  <c r="F3887" i="5"/>
  <c r="F3886" i="5"/>
  <c r="F3885" i="5"/>
  <c r="F3884" i="5"/>
  <c r="F3883" i="5"/>
  <c r="F3882" i="5"/>
  <c r="F3881" i="5"/>
  <c r="F3880" i="5"/>
  <c r="F3879" i="5"/>
  <c r="F3878" i="5"/>
  <c r="F2079" i="5"/>
  <c r="F3877" i="5"/>
  <c r="F3876" i="5"/>
  <c r="F2116" i="5"/>
  <c r="F3875" i="5"/>
  <c r="F3874" i="5"/>
  <c r="F3873" i="5"/>
  <c r="F3872" i="5"/>
  <c r="F3871" i="5"/>
  <c r="F3870" i="5"/>
  <c r="F3869" i="5"/>
  <c r="F2268" i="5"/>
  <c r="F3868" i="5"/>
  <c r="F1907" i="5"/>
  <c r="F3867" i="5"/>
  <c r="F3866" i="5"/>
  <c r="F3865" i="5"/>
  <c r="F3864" i="5"/>
  <c r="F3863" i="5"/>
  <c r="F3862" i="5"/>
  <c r="F3861" i="5"/>
  <c r="F3860" i="5"/>
  <c r="F3859" i="5"/>
  <c r="F2045" i="5"/>
  <c r="F3858" i="5"/>
  <c r="F1664" i="5"/>
  <c r="F3857" i="5"/>
  <c r="F3856" i="5"/>
  <c r="F3855" i="5"/>
  <c r="F3854" i="5"/>
  <c r="F3853" i="5"/>
  <c r="F3852" i="5"/>
  <c r="F3851" i="5"/>
  <c r="F3850" i="5"/>
  <c r="F2314" i="5"/>
  <c r="F3849" i="5"/>
  <c r="F3848" i="5"/>
  <c r="F3847" i="5"/>
  <c r="F3846" i="5"/>
  <c r="F3845" i="5"/>
  <c r="F3844" i="5"/>
  <c r="F3843" i="5"/>
  <c r="F3842" i="5"/>
  <c r="F3841" i="5"/>
  <c r="F3840" i="5"/>
  <c r="F1777" i="5"/>
  <c r="F3839" i="5"/>
  <c r="F3838" i="5"/>
  <c r="F1690" i="5"/>
  <c r="F3837" i="5"/>
  <c r="F3836" i="5"/>
  <c r="F3835" i="5"/>
  <c r="F3834" i="5"/>
  <c r="F3833" i="5"/>
  <c r="F3832" i="5"/>
  <c r="F3831" i="5"/>
  <c r="F1936" i="5"/>
  <c r="F3830" i="5"/>
  <c r="F3829" i="5"/>
  <c r="F1723" i="5"/>
  <c r="F3828" i="5"/>
  <c r="F3827" i="5"/>
  <c r="F3826" i="5"/>
  <c r="F2300" i="5"/>
  <c r="F3825" i="5"/>
  <c r="F3824" i="5"/>
  <c r="F2267" i="5"/>
  <c r="F3823" i="5"/>
  <c r="F3822" i="5"/>
  <c r="F3821" i="5"/>
  <c r="F3820" i="5"/>
  <c r="F3819" i="5"/>
  <c r="F3818" i="5"/>
  <c r="F1578" i="5"/>
  <c r="F3817" i="5"/>
  <c r="F3816" i="5"/>
  <c r="F3815" i="5"/>
  <c r="F1776" i="5"/>
  <c r="F3814" i="5"/>
  <c r="F3813" i="5"/>
  <c r="F3812" i="5"/>
  <c r="F3811" i="5"/>
  <c r="F3810" i="5"/>
  <c r="F3809" i="5"/>
  <c r="F3808" i="5"/>
  <c r="F3807" i="5"/>
  <c r="F3806" i="5"/>
  <c r="F3805" i="5"/>
  <c r="F3804" i="5"/>
  <c r="F3803" i="5"/>
  <c r="F3802" i="5"/>
  <c r="F3801" i="5"/>
  <c r="F1868" i="5"/>
  <c r="F3800" i="5"/>
  <c r="F2313" i="5"/>
  <c r="F3799" i="5"/>
  <c r="F2115" i="5"/>
  <c r="F3798" i="5"/>
  <c r="F3797" i="5"/>
  <c r="F3796" i="5"/>
  <c r="F3795" i="5"/>
  <c r="F3794" i="5"/>
  <c r="F3793" i="5"/>
  <c r="F3792" i="5"/>
  <c r="F2114" i="5"/>
  <c r="F3791" i="5"/>
  <c r="F3790" i="5"/>
  <c r="F3789" i="5"/>
  <c r="F3788" i="5"/>
  <c r="F3787" i="5"/>
  <c r="F3786" i="5"/>
  <c r="F3785" i="5"/>
  <c r="F3784" i="5"/>
  <c r="F3783" i="5"/>
  <c r="F3782" i="5"/>
  <c r="F3781" i="5"/>
  <c r="F3780" i="5"/>
  <c r="F3779" i="5"/>
  <c r="F3778" i="5"/>
  <c r="F3777" i="5"/>
  <c r="F3776" i="5"/>
  <c r="F3775" i="5"/>
  <c r="F3774" i="5"/>
  <c r="F3773" i="5"/>
  <c r="F3772" i="5"/>
  <c r="F1577" i="5"/>
  <c r="F3771" i="5"/>
  <c r="F1074" i="5"/>
  <c r="F1073" i="5"/>
  <c r="F930" i="5"/>
  <c r="F960" i="5"/>
  <c r="F1072" i="5"/>
  <c r="F1071" i="5"/>
  <c r="F955" i="5"/>
  <c r="F946" i="5"/>
  <c r="F1070" i="5"/>
  <c r="F1069" i="5"/>
  <c r="F983" i="5"/>
  <c r="F959" i="5"/>
  <c r="F1068" i="5"/>
  <c r="F1067" i="5"/>
  <c r="F1066" i="5"/>
  <c r="F936" i="5"/>
  <c r="F929" i="5"/>
  <c r="F1065" i="5"/>
  <c r="F1064" i="5"/>
  <c r="F1063" i="5"/>
  <c r="F928" i="5"/>
  <c r="F1062" i="5"/>
  <c r="F1061" i="5"/>
  <c r="F1138" i="5"/>
  <c r="F978" i="5"/>
  <c r="F1060" i="5"/>
  <c r="F977" i="5"/>
  <c r="F1142" i="5"/>
  <c r="F1059" i="5"/>
  <c r="F1058" i="5"/>
  <c r="F1057" i="5"/>
  <c r="F1056" i="5"/>
  <c r="F1055" i="5"/>
  <c r="F1054" i="5"/>
  <c r="F1053" i="5"/>
  <c r="F1052" i="5"/>
  <c r="F1933" i="5"/>
  <c r="F3770" i="5"/>
  <c r="F2245" i="5"/>
  <c r="F3769" i="5"/>
  <c r="F3768" i="5"/>
  <c r="F3767" i="5"/>
  <c r="F3766" i="5"/>
  <c r="F3765" i="5"/>
  <c r="F3764" i="5"/>
  <c r="F3763" i="5"/>
  <c r="F3762" i="5"/>
  <c r="F3761" i="5"/>
  <c r="F3760" i="5"/>
  <c r="F3759" i="5"/>
  <c r="F3758" i="5"/>
  <c r="F3757" i="5"/>
  <c r="F3756" i="5"/>
  <c r="F6239" i="5"/>
  <c r="F3755" i="5"/>
  <c r="F3754" i="5"/>
  <c r="F3753" i="5"/>
  <c r="F3752" i="5"/>
  <c r="F3751" i="5"/>
  <c r="F3750" i="5"/>
  <c r="F3749" i="5"/>
  <c r="F3748" i="5"/>
  <c r="F3747" i="5"/>
  <c r="F1663" i="5"/>
  <c r="F3746" i="5"/>
  <c r="F3745" i="5"/>
  <c r="F3744" i="5"/>
  <c r="F3743" i="5"/>
  <c r="F6238" i="5"/>
  <c r="F3742" i="5"/>
  <c r="F3741" i="5"/>
  <c r="F2044" i="5"/>
  <c r="F3740" i="5"/>
  <c r="F2305" i="5"/>
  <c r="F1932" i="5"/>
  <c r="F2072" i="5"/>
  <c r="F3739" i="5"/>
  <c r="F3738" i="5"/>
  <c r="F3737" i="5"/>
  <c r="F3736" i="5"/>
  <c r="F1867" i="5"/>
  <c r="F1051" i="5"/>
  <c r="F1050" i="5"/>
  <c r="F950" i="5"/>
  <c r="F1775" i="5"/>
  <c r="F3735" i="5"/>
  <c r="F1647" i="5"/>
  <c r="F1866" i="5"/>
  <c r="F473" i="5"/>
  <c r="F115" i="5"/>
  <c r="F183" i="5"/>
  <c r="F3734" i="5"/>
  <c r="F3733" i="5"/>
  <c r="F3732" i="5"/>
  <c r="F6313" i="5"/>
  <c r="F3731" i="5"/>
  <c r="F3730" i="5"/>
  <c r="F1576" i="5"/>
  <c r="F1774" i="5"/>
  <c r="F3729" i="5"/>
  <c r="F3728" i="5"/>
  <c r="F3727" i="5"/>
  <c r="F3726" i="5"/>
  <c r="F2147" i="5"/>
  <c r="F3725" i="5"/>
  <c r="F3724" i="5"/>
  <c r="F3723" i="5"/>
  <c r="F3722" i="5"/>
  <c r="F3721" i="5"/>
  <c r="F3720" i="5"/>
  <c r="F3719" i="5"/>
  <c r="F6220" i="5"/>
  <c r="F3718" i="5"/>
  <c r="F2266" i="5"/>
  <c r="F3717" i="5"/>
  <c r="F3716" i="5"/>
  <c r="F3715" i="5"/>
  <c r="F3714" i="5"/>
  <c r="F252" i="5"/>
  <c r="F472" i="5"/>
  <c r="F471" i="5"/>
  <c r="F470" i="5"/>
  <c r="F469" i="5"/>
  <c r="F468" i="5"/>
  <c r="F467" i="5"/>
  <c r="F226" i="5"/>
  <c r="F466" i="5"/>
  <c r="F465" i="5"/>
  <c r="F167" i="5"/>
  <c r="F464" i="5"/>
  <c r="F463" i="5"/>
  <c r="F219" i="5"/>
  <c r="F146" i="5"/>
  <c r="F462" i="5"/>
  <c r="F461" i="5"/>
  <c r="F3713" i="5"/>
  <c r="F3712" i="5"/>
  <c r="F3711" i="5"/>
  <c r="F3710" i="5"/>
  <c r="F3709" i="5"/>
  <c r="F3708" i="5"/>
  <c r="F2386" i="5"/>
  <c r="F2359" i="5"/>
  <c r="F3707" i="5"/>
  <c r="F3706" i="5"/>
  <c r="F3705" i="5"/>
  <c r="F3704" i="5"/>
  <c r="F3703" i="5"/>
  <c r="F3702" i="5"/>
  <c r="F2385" i="5"/>
  <c r="F3701" i="5"/>
  <c r="F2358" i="5"/>
  <c r="F3700" i="5"/>
  <c r="F3699" i="5"/>
  <c r="F3698" i="5"/>
  <c r="F3697" i="5"/>
  <c r="F6296" i="5"/>
  <c r="F3696" i="5"/>
  <c r="F3695" i="5"/>
  <c r="F3694" i="5"/>
  <c r="F3693" i="5"/>
  <c r="F3692" i="5"/>
  <c r="F3691" i="5"/>
  <c r="F3690" i="5"/>
  <c r="F2384" i="5"/>
  <c r="F3689" i="5"/>
  <c r="F3688" i="5"/>
  <c r="F3687" i="5"/>
  <c r="F3686" i="5"/>
  <c r="F3685" i="5"/>
  <c r="F3684" i="5"/>
  <c r="F3683" i="5"/>
  <c r="F3682" i="5"/>
  <c r="F3681" i="5"/>
  <c r="F3680" i="5"/>
  <c r="F3679" i="5"/>
  <c r="F6295" i="5"/>
  <c r="F3678" i="5"/>
  <c r="F3677" i="5"/>
  <c r="F3676" i="5"/>
  <c r="F3675" i="5"/>
  <c r="F3674" i="5"/>
  <c r="F2383" i="5"/>
  <c r="F3673" i="5"/>
  <c r="F3672" i="5"/>
  <c r="F3671" i="5"/>
  <c r="F3670" i="5"/>
  <c r="F3669" i="5"/>
  <c r="F3668" i="5"/>
  <c r="F3667" i="5"/>
  <c r="F2043" i="5"/>
  <c r="F3666" i="5"/>
  <c r="F3665" i="5"/>
  <c r="F3664" i="5"/>
  <c r="F3663" i="5"/>
  <c r="F460" i="5"/>
  <c r="F459" i="5"/>
  <c r="F458" i="5"/>
  <c r="F457" i="5"/>
  <c r="F456" i="5"/>
  <c r="F455" i="5"/>
  <c r="F454" i="5"/>
  <c r="F453" i="5"/>
  <c r="F452" i="5"/>
  <c r="F451" i="5"/>
  <c r="F450" i="5"/>
  <c r="F449" i="5"/>
  <c r="F448" i="5"/>
  <c r="F238" i="5"/>
  <c r="F447" i="5"/>
  <c r="F446" i="5"/>
  <c r="F445" i="5"/>
  <c r="F444" i="5"/>
  <c r="F443" i="5"/>
  <c r="F166" i="5"/>
  <c r="F442" i="5"/>
  <c r="F441" i="5"/>
  <c r="F440" i="5"/>
  <c r="F439" i="5"/>
  <c r="F897" i="5"/>
  <c r="F438" i="5"/>
  <c r="F437" i="5"/>
  <c r="F436" i="5"/>
  <c r="F435" i="5"/>
  <c r="F434" i="5"/>
  <c r="F433" i="5"/>
  <c r="F3662" i="5"/>
  <c r="F3661" i="5"/>
  <c r="F3660" i="5"/>
  <c r="F6173" i="5"/>
  <c r="F3659" i="5"/>
  <c r="F3658" i="5"/>
  <c r="F3657" i="5"/>
  <c r="F3656" i="5"/>
  <c r="F3655" i="5"/>
  <c r="F3654" i="5"/>
  <c r="F3653" i="5"/>
  <c r="F3652" i="5"/>
  <c r="F3651" i="5"/>
  <c r="F1689" i="5"/>
  <c r="F2113" i="5"/>
  <c r="F3650" i="5"/>
  <c r="F1575" i="5"/>
  <c r="F3649" i="5"/>
  <c r="F6237" i="5"/>
  <c r="F3648" i="5"/>
  <c r="F3647" i="5"/>
  <c r="F3646" i="5"/>
  <c r="F3645" i="5"/>
  <c r="F3644" i="5"/>
  <c r="F6236" i="5"/>
  <c r="F3643" i="5"/>
  <c r="F3642" i="5"/>
  <c r="F3641" i="5"/>
  <c r="F1461" i="5"/>
  <c r="F1865" i="5"/>
  <c r="F3640" i="5"/>
  <c r="F3639" i="5"/>
  <c r="F3638" i="5"/>
  <c r="F3637" i="5"/>
  <c r="F3636" i="5"/>
  <c r="F3635" i="5"/>
  <c r="F3634" i="5"/>
  <c r="F3633" i="5"/>
  <c r="F3632" i="5"/>
  <c r="F2042" i="5"/>
  <c r="F3631" i="5"/>
  <c r="F3630" i="5"/>
  <c r="F3629" i="5"/>
  <c r="F3628" i="5"/>
  <c r="F3627" i="5"/>
  <c r="F3626" i="5"/>
  <c r="F3625" i="5"/>
  <c r="F3624" i="5"/>
  <c r="F3623" i="5"/>
  <c r="F3622" i="5"/>
  <c r="F2227" i="5"/>
  <c r="F3621" i="5"/>
  <c r="F3620" i="5"/>
  <c r="F3619" i="5"/>
  <c r="F3618" i="5"/>
  <c r="F3617" i="5"/>
  <c r="F2096" i="5"/>
  <c r="F3616" i="5"/>
  <c r="F3615" i="5"/>
  <c r="F3614" i="5"/>
  <c r="F3613" i="5"/>
  <c r="F3612" i="5"/>
  <c r="F3611" i="5"/>
  <c r="F1864" i="5"/>
  <c r="F3610" i="5"/>
  <c r="F1863" i="5"/>
  <c r="F2340" i="5"/>
  <c r="F1773" i="5"/>
  <c r="F3609" i="5"/>
  <c r="F3608" i="5"/>
  <c r="F1539" i="5"/>
  <c r="F3607" i="5"/>
  <c r="F3606" i="5"/>
  <c r="F3605" i="5"/>
  <c r="F6130" i="5"/>
  <c r="F2248" i="5"/>
  <c r="F2308" i="5"/>
  <c r="F3604" i="5"/>
  <c r="F3603" i="5"/>
  <c r="F6200" i="5"/>
  <c r="F2155" i="5"/>
  <c r="F1862" i="5"/>
  <c r="F432" i="5"/>
  <c r="F145" i="5"/>
  <c r="F431" i="5"/>
  <c r="F430" i="5"/>
  <c r="F225" i="5"/>
  <c r="F429" i="5"/>
  <c r="F428" i="5"/>
  <c r="F427" i="5"/>
  <c r="F426" i="5"/>
  <c r="F425" i="5"/>
  <c r="F424" i="5"/>
  <c r="F423" i="5"/>
  <c r="F422" i="5"/>
  <c r="F2112" i="5"/>
  <c r="F3602" i="5"/>
  <c r="F3601" i="5"/>
  <c r="F3600" i="5"/>
  <c r="F3599" i="5"/>
  <c r="F3598" i="5"/>
  <c r="F3597" i="5"/>
  <c r="F3596" i="5"/>
  <c r="F3595" i="5"/>
  <c r="F3594" i="5"/>
  <c r="F3593" i="5"/>
  <c r="F3592" i="5"/>
  <c r="F3591" i="5"/>
  <c r="F3590" i="5"/>
  <c r="F3589" i="5"/>
  <c r="F3588" i="5"/>
  <c r="F6051" i="5"/>
  <c r="F3587" i="5"/>
  <c r="F3586" i="5"/>
  <c r="F3585" i="5"/>
  <c r="F2041" i="5"/>
  <c r="F3584" i="5"/>
  <c r="F2040" i="5"/>
  <c r="F2039" i="5"/>
  <c r="F2038" i="5"/>
  <c r="F3583" i="5"/>
  <c r="F3582" i="5"/>
  <c r="F2069" i="5"/>
  <c r="F3581" i="5"/>
  <c r="F3580" i="5"/>
  <c r="F3579" i="5"/>
  <c r="F3578" i="5"/>
  <c r="F3577" i="5"/>
  <c r="F3576" i="5"/>
  <c r="F421" i="5"/>
  <c r="F420" i="5"/>
  <c r="F170" i="5"/>
  <c r="F419" i="5"/>
  <c r="F418" i="5"/>
  <c r="F3575" i="5"/>
  <c r="F3574" i="5"/>
  <c r="F3573" i="5"/>
  <c r="F3572" i="5"/>
  <c r="F3571" i="5"/>
  <c r="F3570" i="5"/>
  <c r="F3569" i="5"/>
  <c r="F3568" i="5"/>
  <c r="F3567" i="5"/>
  <c r="F3566" i="5"/>
  <c r="F2111" i="5"/>
  <c r="F2312" i="5"/>
  <c r="F3565" i="5"/>
  <c r="F3564" i="5"/>
  <c r="F3563" i="5"/>
  <c r="F3562" i="5"/>
  <c r="F2110" i="5"/>
  <c r="F3561" i="5"/>
  <c r="F3560" i="5"/>
  <c r="F3559" i="5"/>
  <c r="F3558" i="5"/>
  <c r="F976" i="5"/>
  <c r="F1049" i="5"/>
  <c r="F975" i="5"/>
  <c r="F948" i="5"/>
  <c r="F969" i="5"/>
  <c r="F926" i="5"/>
  <c r="F1048" i="5"/>
  <c r="F3557" i="5"/>
  <c r="F6174" i="5"/>
  <c r="F1964" i="5"/>
  <c r="F3556" i="5"/>
  <c r="F3555" i="5"/>
  <c r="F3554" i="5"/>
  <c r="F3553" i="5"/>
  <c r="F6129" i="5"/>
  <c r="F3552" i="5"/>
  <c r="F3551" i="5"/>
  <c r="F3550" i="5"/>
  <c r="F3549" i="5"/>
  <c r="F3548" i="5"/>
  <c r="F2353" i="5"/>
  <c r="F3547" i="5"/>
  <c r="F3546" i="5"/>
  <c r="F3545" i="5"/>
  <c r="F3544" i="5"/>
  <c r="F3543" i="5"/>
  <c r="F2176" i="5"/>
  <c r="F6161" i="5"/>
  <c r="F3542" i="5"/>
  <c r="F417" i="5"/>
  <c r="F416" i="5"/>
  <c r="F224" i="5"/>
  <c r="F120" i="5"/>
  <c r="F184" i="5"/>
  <c r="F415" i="5"/>
  <c r="F414" i="5"/>
  <c r="F413" i="5"/>
  <c r="F412" i="5"/>
  <c r="F411" i="5"/>
  <c r="F410" i="5"/>
  <c r="F409" i="5"/>
  <c r="F408" i="5"/>
  <c r="F407" i="5"/>
  <c r="F406" i="5"/>
  <c r="F405" i="5"/>
  <c r="F404" i="5"/>
  <c r="F403" i="5"/>
  <c r="F106" i="5"/>
  <c r="F3541" i="5"/>
  <c r="F3540" i="5"/>
  <c r="F3539" i="5"/>
  <c r="F3538" i="5"/>
  <c r="F3537" i="5"/>
  <c r="F3536" i="5"/>
  <c r="F2397" i="5"/>
  <c r="F3535" i="5"/>
  <c r="F1574" i="5"/>
  <c r="F2109" i="5"/>
  <c r="F3534" i="5"/>
  <c r="F6177" i="5"/>
  <c r="F2352" i="5"/>
  <c r="F3533" i="5"/>
  <c r="F3532" i="5"/>
  <c r="F6199" i="5"/>
  <c r="F2265" i="5"/>
  <c r="F3531" i="5"/>
  <c r="F1642" i="5"/>
  <c r="F3530" i="5"/>
  <c r="F6235" i="5"/>
  <c r="F3529" i="5"/>
  <c r="F6234" i="5"/>
  <c r="F2195" i="5"/>
  <c r="F6233" i="5"/>
  <c r="F3528" i="5"/>
  <c r="F1861" i="5"/>
  <c r="F2108" i="5"/>
  <c r="F3527" i="5"/>
  <c r="F2037" i="5"/>
  <c r="F3526" i="5"/>
  <c r="F3525" i="5"/>
  <c r="F3524" i="5"/>
  <c r="F6156" i="5"/>
  <c r="F3523" i="5"/>
  <c r="F3522" i="5"/>
  <c r="F3521" i="5"/>
  <c r="F3520" i="5"/>
  <c r="F3519" i="5"/>
  <c r="F1662" i="5"/>
  <c r="F1661" i="5"/>
  <c r="F3518" i="5"/>
  <c r="F1772" i="5"/>
  <c r="F3517" i="5"/>
  <c r="F3516" i="5"/>
  <c r="F3515" i="5"/>
  <c r="F1731" i="5"/>
  <c r="F3514" i="5"/>
  <c r="F2369" i="5"/>
  <c r="F6232" i="5"/>
  <c r="F3513" i="5"/>
  <c r="F3512" i="5"/>
  <c r="F3511" i="5"/>
  <c r="F3510" i="5"/>
  <c r="F3509" i="5"/>
  <c r="F3508" i="5"/>
  <c r="F6198" i="5"/>
  <c r="F3507" i="5"/>
  <c r="F6213" i="5"/>
  <c r="F2158" i="5"/>
  <c r="F3506" i="5"/>
  <c r="F3505" i="5"/>
  <c r="F3504" i="5"/>
  <c r="F3503" i="5"/>
  <c r="F3502" i="5"/>
  <c r="F3501" i="5"/>
  <c r="F3500" i="5"/>
  <c r="F3499" i="5"/>
  <c r="F3498" i="5"/>
  <c r="F3497" i="5"/>
  <c r="F3496" i="5"/>
  <c r="F3495" i="5"/>
  <c r="F3494" i="5"/>
  <c r="F3493" i="5"/>
  <c r="F3492" i="5"/>
  <c r="F2211" i="5"/>
  <c r="F1996" i="5"/>
  <c r="F3491" i="5"/>
  <c r="F3490" i="5"/>
  <c r="F3489" i="5"/>
  <c r="F3488" i="5"/>
  <c r="F3487" i="5"/>
  <c r="F3486" i="5"/>
  <c r="F3485" i="5"/>
  <c r="F3484" i="5"/>
  <c r="F3483" i="5"/>
  <c r="F3482" i="5"/>
  <c r="F3481" i="5"/>
  <c r="F3480" i="5"/>
  <c r="F3479" i="5"/>
  <c r="F1771" i="5"/>
  <c r="F3478" i="5"/>
  <c r="F3477" i="5"/>
  <c r="F3476" i="5"/>
  <c r="F3475" i="5"/>
  <c r="F3474" i="5"/>
  <c r="F3473" i="5"/>
  <c r="F2235" i="5"/>
  <c r="F3472" i="5"/>
  <c r="F3471" i="5"/>
  <c r="F3470" i="5"/>
  <c r="F3469" i="5"/>
  <c r="F3468" i="5"/>
  <c r="F6231" i="5"/>
  <c r="F2264" i="5"/>
  <c r="F2368" i="5"/>
  <c r="F3467" i="5"/>
  <c r="F3466" i="5"/>
  <c r="F3465" i="5"/>
  <c r="F3464" i="5"/>
  <c r="F3463" i="5"/>
  <c r="F6294" i="5"/>
  <c r="F1860" i="5"/>
  <c r="F3462" i="5"/>
  <c r="F3461" i="5"/>
  <c r="F2382" i="5"/>
  <c r="F6206" i="5"/>
  <c r="F3460" i="5"/>
  <c r="F3459" i="5"/>
  <c r="F6110" i="5"/>
  <c r="F1447" i="5"/>
  <c r="F1660" i="5"/>
  <c r="F3458" i="5"/>
  <c r="F3457" i="5"/>
  <c r="F3456" i="5"/>
  <c r="F1859" i="5"/>
  <c r="F3455" i="5"/>
  <c r="F1858" i="5"/>
  <c r="F3454" i="5"/>
  <c r="F3453" i="5"/>
  <c r="F3452" i="5"/>
  <c r="F3451" i="5"/>
  <c r="F3450" i="5"/>
  <c r="F3449" i="5"/>
  <c r="F3448" i="5"/>
  <c r="F3447" i="5"/>
  <c r="F3446" i="5"/>
  <c r="F3445" i="5"/>
  <c r="F3444" i="5"/>
  <c r="F3443" i="5"/>
  <c r="F3442" i="5"/>
  <c r="F3441" i="5"/>
  <c r="F3440" i="5"/>
  <c r="F3439" i="5"/>
  <c r="F402" i="5"/>
  <c r="F243" i="5"/>
  <c r="F401" i="5"/>
  <c r="F3438" i="5"/>
  <c r="F3437" i="5"/>
  <c r="F3436" i="5"/>
  <c r="F3435" i="5"/>
  <c r="F6046" i="5"/>
  <c r="F3434" i="5"/>
  <c r="F6071" i="5"/>
  <c r="F3433" i="5"/>
  <c r="F3432" i="5"/>
  <c r="F3431" i="5"/>
  <c r="F3430" i="5"/>
  <c r="F3429" i="5"/>
  <c r="F3428" i="5"/>
  <c r="F3427" i="5"/>
  <c r="F2095" i="5"/>
  <c r="F3426" i="5"/>
  <c r="F3425" i="5"/>
  <c r="F3424" i="5"/>
  <c r="F2036" i="5"/>
  <c r="F3423" i="5"/>
  <c r="F3422" i="5"/>
  <c r="F3421" i="5"/>
  <c r="F3420" i="5"/>
  <c r="F3419" i="5"/>
  <c r="F3418" i="5"/>
  <c r="F1523" i="5"/>
  <c r="F3417" i="5"/>
  <c r="F3416" i="5"/>
  <c r="F3415" i="5"/>
  <c r="F3414" i="5"/>
  <c r="F3413" i="5"/>
  <c r="F3412" i="5"/>
  <c r="F6090" i="5"/>
  <c r="F3411" i="5"/>
  <c r="F3410" i="5"/>
  <c r="F3409" i="5"/>
  <c r="F3408" i="5"/>
  <c r="F3407" i="5"/>
  <c r="F1047" i="5"/>
  <c r="F1046" i="5"/>
  <c r="F1045" i="5"/>
  <c r="F1044" i="5"/>
  <c r="F1043" i="5"/>
  <c r="F1042" i="5"/>
  <c r="F944" i="5"/>
  <c r="F3406" i="5"/>
  <c r="F2263" i="5"/>
  <c r="F3405" i="5"/>
  <c r="F1518" i="5"/>
  <c r="F3404" i="5"/>
  <c r="F3403" i="5"/>
  <c r="F3402" i="5"/>
  <c r="F1770" i="5"/>
  <c r="F1857" i="5"/>
  <c r="F2234" i="5"/>
  <c r="F1986" i="5"/>
  <c r="F2233" i="5"/>
  <c r="F2035" i="5"/>
  <c r="F3401" i="5"/>
  <c r="F6197" i="5"/>
  <c r="F3400" i="5"/>
  <c r="F3399" i="5"/>
  <c r="F2307" i="5"/>
  <c r="F2154" i="5"/>
  <c r="F3398" i="5"/>
  <c r="F3397" i="5"/>
  <c r="F3396" i="5"/>
  <c r="F6230" i="5"/>
  <c r="F3395" i="5"/>
  <c r="F896" i="5"/>
  <c r="F400" i="5"/>
  <c r="F223" i="5"/>
  <c r="F399" i="5"/>
  <c r="F398" i="5"/>
  <c r="F165" i="5"/>
  <c r="F155" i="5"/>
  <c r="F195" i="5"/>
  <c r="F182" i="5"/>
  <c r="F397" i="5"/>
  <c r="F396" i="5"/>
  <c r="F131" i="5"/>
  <c r="F395" i="5"/>
  <c r="F169" i="5"/>
  <c r="F144" i="5"/>
  <c r="F1953" i="5"/>
  <c r="F1563" i="5"/>
  <c r="F2146" i="5"/>
  <c r="F2034" i="5"/>
  <c r="F3394" i="5"/>
  <c r="F3393" i="5"/>
  <c r="F3392" i="5"/>
  <c r="F3391" i="5"/>
  <c r="F6128" i="5"/>
  <c r="F3390" i="5"/>
  <c r="F6229" i="5"/>
  <c r="F3389" i="5"/>
  <c r="F2262" i="5"/>
  <c r="F3388" i="5"/>
  <c r="F3387" i="5"/>
  <c r="F6293" i="5"/>
  <c r="F2367" i="5"/>
  <c r="F3386" i="5"/>
  <c r="F3385" i="5"/>
  <c r="F1977" i="5"/>
  <c r="F3384" i="5"/>
  <c r="F3383" i="5"/>
  <c r="F1292" i="5"/>
  <c r="F1372" i="5"/>
  <c r="F1291" i="5"/>
  <c r="F1176" i="5"/>
  <c r="F1290" i="5"/>
  <c r="F1289" i="5"/>
  <c r="F1288" i="5"/>
  <c r="F1175" i="5"/>
  <c r="F1287" i="5"/>
  <c r="F1286" i="5"/>
  <c r="F1285" i="5"/>
  <c r="F1284" i="5"/>
  <c r="F1371" i="5"/>
  <c r="F3382" i="5"/>
  <c r="F3381" i="5"/>
  <c r="F3380" i="5"/>
  <c r="F3379" i="5"/>
  <c r="F3378" i="5"/>
  <c r="F3377" i="5"/>
  <c r="F3376" i="5"/>
  <c r="F3375" i="5"/>
  <c r="F3374" i="5"/>
  <c r="F3373" i="5"/>
  <c r="F3372" i="5"/>
  <c r="F3371" i="5"/>
  <c r="F3370" i="5"/>
  <c r="F1931" i="5"/>
  <c r="F3369" i="5"/>
  <c r="F3368" i="5"/>
  <c r="F3367" i="5"/>
  <c r="F3366" i="5"/>
  <c r="F3365" i="5"/>
  <c r="F3364" i="5"/>
  <c r="F3363" i="5"/>
  <c r="F3362" i="5"/>
  <c r="F2261" i="5"/>
  <c r="F1538" i="5"/>
  <c r="F3361" i="5"/>
  <c r="F3360" i="5"/>
  <c r="F1976" i="5"/>
  <c r="F1975" i="5"/>
  <c r="F3359" i="5"/>
  <c r="F3358" i="5"/>
  <c r="F2260" i="5"/>
  <c r="F394" i="5"/>
  <c r="F393" i="5"/>
  <c r="F392" i="5"/>
  <c r="F391" i="5"/>
  <c r="F390" i="5"/>
  <c r="F389" i="5"/>
  <c r="F388" i="5"/>
  <c r="F387" i="5"/>
  <c r="F386" i="5"/>
  <c r="F385" i="5"/>
  <c r="F384" i="5"/>
  <c r="F383" i="5"/>
  <c r="F892" i="5"/>
  <c r="F382" i="5"/>
  <c r="F381" i="5"/>
  <c r="F895" i="5"/>
  <c r="F380" i="5"/>
  <c r="F379" i="5"/>
  <c r="F378" i="5"/>
  <c r="F377" i="5"/>
  <c r="F3357" i="5"/>
  <c r="F3356" i="5"/>
  <c r="F3355" i="5"/>
  <c r="F3354" i="5"/>
  <c r="F2107" i="5"/>
  <c r="F3353" i="5"/>
  <c r="F3352" i="5"/>
  <c r="F1688" i="5"/>
  <c r="F3351" i="5"/>
  <c r="F3350" i="5"/>
  <c r="F3349" i="5"/>
  <c r="F3348" i="5"/>
  <c r="F3347" i="5"/>
  <c r="F3346" i="5"/>
  <c r="F3345" i="5"/>
  <c r="F3344" i="5"/>
  <c r="F6181" i="5"/>
  <c r="F3343" i="5"/>
  <c r="F3342" i="5"/>
  <c r="F3341" i="5"/>
  <c r="F2106" i="5"/>
  <c r="F3340" i="5"/>
  <c r="F3339" i="5"/>
  <c r="F3338" i="5"/>
  <c r="F3337" i="5"/>
  <c r="F3336" i="5"/>
  <c r="F3335" i="5"/>
  <c r="F3334" i="5"/>
  <c r="F3333" i="5"/>
  <c r="F3332" i="5"/>
  <c r="F3331" i="5"/>
  <c r="F3330" i="5"/>
  <c r="F1856" i="5"/>
  <c r="F3329" i="5"/>
  <c r="F3328" i="5"/>
  <c r="F3327" i="5"/>
  <c r="F3326" i="5"/>
  <c r="F3325" i="5"/>
  <c r="F3324" i="5"/>
  <c r="F1710" i="5"/>
  <c r="F3323" i="5"/>
  <c r="F1769" i="5"/>
  <c r="F6228" i="5"/>
  <c r="F3322" i="5"/>
  <c r="F1855" i="5"/>
  <c r="F3321" i="5"/>
  <c r="F1768" i="5"/>
  <c r="F3320" i="5"/>
  <c r="F6144" i="5"/>
  <c r="F6089" i="5"/>
  <c r="F3319" i="5"/>
  <c r="F6143" i="5"/>
  <c r="F2177" i="5"/>
  <c r="F3318" i="5"/>
  <c r="F6142" i="5"/>
  <c r="F3317" i="5"/>
  <c r="F3316" i="5"/>
  <c r="F6141" i="5"/>
  <c r="F6331" i="5"/>
  <c r="F6348" i="5"/>
  <c r="F6321" i="5"/>
  <c r="F6330" i="5"/>
  <c r="F6329" i="5"/>
  <c r="F6328" i="5"/>
  <c r="F2247" i="5"/>
  <c r="F6196" i="5"/>
  <c r="F3315" i="5"/>
  <c r="F2259" i="5"/>
  <c r="F3314" i="5"/>
  <c r="F3313" i="5"/>
  <c r="F6195" i="5"/>
  <c r="F3312" i="5"/>
  <c r="F1854" i="5"/>
  <c r="F1283" i="5"/>
  <c r="F1211" i="5"/>
  <c r="F1282" i="5"/>
  <c r="F1205" i="5"/>
  <c r="F1281" i="5"/>
  <c r="F1280" i="5"/>
  <c r="F1279" i="5"/>
  <c r="F1227" i="5"/>
  <c r="F1278" i="5"/>
  <c r="F1277" i="5"/>
  <c r="F3311" i="5"/>
  <c r="F2311" i="5"/>
  <c r="F3310" i="5"/>
  <c r="F3309" i="5"/>
  <c r="F6180" i="5"/>
  <c r="F3308" i="5"/>
  <c r="F3307" i="5"/>
  <c r="F3306" i="5"/>
  <c r="F3305" i="5"/>
  <c r="F2258" i="5"/>
  <c r="F3304" i="5"/>
  <c r="F3303" i="5"/>
  <c r="F3302" i="5"/>
  <c r="F3301" i="5"/>
  <c r="F3300" i="5"/>
  <c r="F3299" i="5"/>
  <c r="F3298" i="5"/>
  <c r="F3297" i="5"/>
  <c r="F3296" i="5"/>
  <c r="F3295" i="5"/>
  <c r="F3294" i="5"/>
  <c r="F6312" i="5"/>
  <c r="F3293" i="5"/>
  <c r="F3292" i="5"/>
  <c r="F3291" i="5"/>
  <c r="F6150" i="5"/>
  <c r="F1460" i="5"/>
  <c r="F1974" i="5"/>
  <c r="F1767" i="5"/>
  <c r="F6078" i="5"/>
  <c r="F6227" i="5"/>
  <c r="F2303" i="5"/>
  <c r="F3290" i="5"/>
  <c r="F1459" i="5"/>
  <c r="F3289" i="5"/>
  <c r="F1623" i="5"/>
  <c r="F6160" i="5"/>
  <c r="F1446" i="5"/>
  <c r="F1766" i="5"/>
  <c r="F3288" i="5"/>
  <c r="F1765" i="5"/>
  <c r="F3287" i="5"/>
  <c r="F3286" i="5"/>
  <c r="F2105" i="5"/>
  <c r="F3285" i="5"/>
  <c r="F3284" i="5"/>
  <c r="F1764" i="5"/>
  <c r="F1995" i="5"/>
  <c r="F3283" i="5"/>
  <c r="F3282" i="5"/>
  <c r="F2257" i="5"/>
  <c r="F3281" i="5"/>
  <c r="F3280" i="5"/>
  <c r="F3279" i="5"/>
  <c r="F3278" i="5"/>
  <c r="F3277" i="5"/>
  <c r="F3276" i="5"/>
  <c r="F1763" i="5"/>
  <c r="F3275" i="5"/>
  <c r="F1762" i="5"/>
  <c r="F2104" i="5"/>
  <c r="F1853" i="5"/>
  <c r="F3274" i="5"/>
  <c r="F3273" i="5"/>
  <c r="F1687" i="5"/>
  <c r="F1852" i="5"/>
  <c r="F3272" i="5"/>
  <c r="F3271" i="5"/>
  <c r="F1851" i="5"/>
  <c r="F6127" i="5"/>
  <c r="F3270" i="5"/>
  <c r="F2252" i="5"/>
  <c r="F2244" i="5"/>
  <c r="F2226" i="5"/>
  <c r="F3269" i="5"/>
  <c r="F1761" i="5"/>
  <c r="F1445" i="5"/>
  <c r="F3268" i="5"/>
  <c r="F3267" i="5"/>
  <c r="F1522" i="5"/>
  <c r="F1973" i="5"/>
  <c r="F6205" i="5"/>
  <c r="F3266" i="5"/>
  <c r="F3265" i="5"/>
  <c r="F1760" i="5"/>
  <c r="F3264" i="5"/>
  <c r="F3263" i="5"/>
  <c r="F1759" i="5"/>
  <c r="F3262" i="5"/>
  <c r="F2256" i="5"/>
  <c r="F3261" i="5"/>
  <c r="F3260" i="5"/>
  <c r="F3259" i="5"/>
  <c r="F1850" i="5"/>
  <c r="F3258" i="5"/>
  <c r="F3257" i="5"/>
  <c r="F3256" i="5"/>
  <c r="F1659" i="5"/>
  <c r="F1758" i="5"/>
  <c r="F3255" i="5"/>
  <c r="F3254" i="5"/>
  <c r="F3253" i="5"/>
  <c r="F3252" i="5"/>
  <c r="F3251" i="5"/>
  <c r="F1972" i="5"/>
  <c r="F2339" i="5"/>
  <c r="F3250" i="5"/>
  <c r="F3249" i="5"/>
  <c r="F3248" i="5"/>
  <c r="F3247" i="5"/>
  <c r="F3246" i="5"/>
  <c r="F3245" i="5"/>
  <c r="F933" i="5"/>
  <c r="F1041" i="5"/>
  <c r="F943" i="5"/>
  <c r="F3244" i="5"/>
  <c r="F3243" i="5"/>
  <c r="F3242" i="5"/>
  <c r="F3241" i="5"/>
  <c r="F3240" i="5"/>
  <c r="F376" i="5"/>
  <c r="F375" i="5"/>
  <c r="F374" i="5"/>
  <c r="F1718" i="5"/>
  <c r="F3239" i="5"/>
  <c r="F3238" i="5"/>
  <c r="F6226" i="5"/>
  <c r="F1646" i="5"/>
  <c r="F3237" i="5"/>
  <c r="F3236" i="5"/>
  <c r="F3235" i="5"/>
  <c r="F3234" i="5"/>
  <c r="F3233" i="5"/>
  <c r="F2225" i="5"/>
  <c r="F3232" i="5"/>
  <c r="F3231" i="5"/>
  <c r="F3230" i="5"/>
  <c r="F3229" i="5"/>
  <c r="F3228" i="5"/>
  <c r="F3227" i="5"/>
  <c r="F2210" i="5"/>
  <c r="F3226" i="5"/>
  <c r="F6191" i="5"/>
  <c r="F3225" i="5"/>
  <c r="F3224" i="5"/>
  <c r="F3223" i="5"/>
  <c r="F3222" i="5"/>
  <c r="F1757" i="5"/>
  <c r="F3221" i="5"/>
  <c r="F3220" i="5"/>
  <c r="F3219" i="5"/>
  <c r="F3218" i="5"/>
  <c r="F3217" i="5"/>
  <c r="F3216" i="5"/>
  <c r="F935" i="5"/>
  <c r="F1040" i="5"/>
  <c r="F937" i="5"/>
  <c r="F1039" i="5"/>
  <c r="F1435" i="5"/>
  <c r="F1381" i="5"/>
  <c r="F1387" i="5"/>
  <c r="F1416" i="5"/>
  <c r="F1415" i="5"/>
  <c r="F1380" i="5"/>
  <c r="F1414" i="5"/>
  <c r="F1413" i="5"/>
  <c r="F1412" i="5"/>
  <c r="F1377" i="5"/>
  <c r="F1411" i="5"/>
  <c r="F1410" i="5"/>
  <c r="F1409" i="5"/>
  <c r="F1408" i="5"/>
  <c r="F1407" i="5"/>
  <c r="F1406" i="5"/>
  <c r="F1393" i="5"/>
  <c r="F1405" i="5"/>
  <c r="F1404" i="5"/>
  <c r="F1403" i="5"/>
  <c r="F1402" i="5"/>
  <c r="F1401" i="5"/>
  <c r="F1400" i="5"/>
  <c r="F1386" i="5"/>
  <c r="F3215" i="5"/>
  <c r="F3214" i="5"/>
  <c r="F3213" i="5"/>
  <c r="F3212" i="5"/>
  <c r="F3211" i="5"/>
  <c r="F3210" i="5"/>
  <c r="F3209" i="5"/>
  <c r="F3208" i="5"/>
  <c r="F3207" i="5"/>
  <c r="F3206" i="5"/>
  <c r="F6088" i="5"/>
  <c r="F3205" i="5"/>
  <c r="F3204" i="5"/>
  <c r="F3203" i="5"/>
  <c r="F3202" i="5"/>
  <c r="F3201" i="5"/>
  <c r="F3200" i="5"/>
  <c r="F2357" i="5"/>
  <c r="F3199" i="5"/>
  <c r="F3198" i="5"/>
  <c r="F6" i="5"/>
  <c r="F5" i="5"/>
  <c r="F51" i="5"/>
  <c r="F42" i="5"/>
  <c r="F97" i="5"/>
  <c r="F72" i="5"/>
  <c r="F71" i="5"/>
  <c r="F373" i="5"/>
  <c r="F372" i="5"/>
  <c r="F371" i="5"/>
  <c r="F218" i="5"/>
  <c r="F188" i="5"/>
  <c r="F370" i="5"/>
  <c r="F903" i="5"/>
  <c r="F369" i="5"/>
  <c r="F154" i="5"/>
  <c r="F368" i="5"/>
  <c r="F922" i="5"/>
  <c r="F3197" i="5"/>
  <c r="F3196" i="5"/>
  <c r="F942" i="5"/>
  <c r="F1038" i="5"/>
  <c r="F1037" i="5"/>
  <c r="F1036" i="5"/>
  <c r="F1035" i="5"/>
  <c r="F1034" i="5"/>
  <c r="F1033" i="5"/>
  <c r="F931" i="5"/>
  <c r="F953" i="5"/>
  <c r="F971" i="5"/>
  <c r="F1032" i="5"/>
  <c r="F1031" i="5"/>
  <c r="F1141" i="5"/>
  <c r="F1030" i="5"/>
  <c r="F1029" i="5"/>
  <c r="F3195" i="5"/>
  <c r="F3194" i="5"/>
  <c r="F1658" i="5"/>
  <c r="F3193" i="5"/>
  <c r="F3192" i="5"/>
  <c r="F3191" i="5"/>
  <c r="F3190" i="5"/>
  <c r="F3189" i="5"/>
  <c r="F3188" i="5"/>
  <c r="F3187" i="5"/>
  <c r="F3186" i="5"/>
  <c r="F3185" i="5"/>
  <c r="F3184" i="5"/>
  <c r="F3183" i="5"/>
  <c r="F3182" i="5"/>
  <c r="F3181" i="5"/>
  <c r="F3180" i="5"/>
  <c r="F1622" i="5"/>
  <c r="F3179" i="5"/>
  <c r="F3178" i="5"/>
  <c r="F367" i="5"/>
  <c r="F119" i="5"/>
  <c r="F366" i="5"/>
  <c r="F365" i="5"/>
  <c r="F364" i="5"/>
  <c r="F363" i="5"/>
  <c r="F362" i="5"/>
  <c r="F3177" i="5"/>
  <c r="F3176" i="5"/>
  <c r="F2194" i="5"/>
  <c r="F3175" i="5"/>
  <c r="F3174" i="5"/>
  <c r="F3173" i="5"/>
  <c r="F3172" i="5"/>
  <c r="F3171" i="5"/>
  <c r="F3170" i="5"/>
  <c r="F3169" i="5"/>
  <c r="F3168" i="5"/>
  <c r="F3167" i="5"/>
  <c r="F3166" i="5"/>
  <c r="F3165" i="5"/>
  <c r="F3164" i="5"/>
  <c r="F3163" i="5"/>
  <c r="F2033" i="5"/>
  <c r="F3162" i="5"/>
  <c r="F3161" i="5"/>
  <c r="F3160" i="5"/>
  <c r="F3159" i="5"/>
  <c r="F3158" i="5"/>
  <c r="F3157" i="5"/>
  <c r="F3156" i="5"/>
  <c r="F1657" i="5"/>
  <c r="F3155" i="5"/>
  <c r="F3154" i="5"/>
  <c r="F3153" i="5"/>
  <c r="F3152" i="5"/>
  <c r="F3151" i="5"/>
  <c r="F3150" i="5"/>
  <c r="F3149" i="5"/>
  <c r="F6225" i="5"/>
  <c r="F1573" i="5"/>
  <c r="F1709" i="5"/>
  <c r="F2032" i="5"/>
  <c r="F3148" i="5"/>
  <c r="F1994" i="5"/>
  <c r="F6172" i="5"/>
  <c r="F3147" i="5"/>
  <c r="F6176" i="5"/>
  <c r="F1656" i="5"/>
  <c r="F3146" i="5"/>
  <c r="F3145" i="5"/>
  <c r="F1572" i="5"/>
  <c r="F361" i="5"/>
  <c r="F360" i="5"/>
  <c r="F359" i="5"/>
  <c r="F358" i="5"/>
  <c r="F357" i="5"/>
  <c r="F356" i="5"/>
  <c r="F355" i="5"/>
  <c r="F354" i="5"/>
  <c r="F140" i="5"/>
  <c r="F353" i="5"/>
  <c r="F352" i="5"/>
  <c r="F351" i="5"/>
  <c r="F350" i="5"/>
  <c r="F349" i="5"/>
  <c r="F348" i="5"/>
  <c r="F347" i="5"/>
  <c r="F346" i="5"/>
  <c r="F345" i="5"/>
  <c r="F344" i="5"/>
  <c r="F343" i="5"/>
  <c r="F114" i="5"/>
  <c r="F342" i="5"/>
  <c r="F139" i="5"/>
  <c r="F341" i="5"/>
  <c r="F340" i="5"/>
  <c r="F339" i="5"/>
  <c r="F192" i="5"/>
  <c r="F338" i="5"/>
  <c r="F337" i="5"/>
  <c r="F336" i="5"/>
  <c r="F335" i="5"/>
  <c r="F334" i="5"/>
  <c r="F333" i="5"/>
  <c r="F332" i="5"/>
  <c r="F331" i="5"/>
  <c r="F330" i="5"/>
  <c r="F329" i="5"/>
  <c r="F328" i="5"/>
  <c r="F327" i="5"/>
  <c r="F216" i="5"/>
  <c r="F6323" i="5"/>
  <c r="F6347" i="5"/>
  <c r="F6346" i="5"/>
  <c r="F6345" i="5"/>
  <c r="F6344" i="5"/>
  <c r="F6343" i="5"/>
  <c r="F6342" i="5"/>
  <c r="F6341" i="5"/>
  <c r="F963" i="5"/>
  <c r="F1028" i="5"/>
  <c r="F974" i="5"/>
  <c r="F981" i="5"/>
  <c r="F1027" i="5"/>
  <c r="F958" i="5"/>
  <c r="F990" i="5"/>
  <c r="F1026" i="5"/>
  <c r="F1025" i="5"/>
  <c r="F1024" i="5"/>
  <c r="F965" i="5"/>
  <c r="F1023" i="5"/>
  <c r="F1140" i="5"/>
  <c r="F1022" i="5"/>
  <c r="F989" i="5"/>
  <c r="F1021" i="5"/>
  <c r="F973" i="5"/>
  <c r="F1020" i="5"/>
  <c r="F982" i="5"/>
  <c r="F1019" i="5"/>
  <c r="F1018" i="5"/>
  <c r="F1137" i="5"/>
  <c r="F1017" i="5"/>
  <c r="F1016" i="5"/>
  <c r="F1015" i="5"/>
  <c r="F988" i="5"/>
  <c r="F962" i="5"/>
  <c r="F1014" i="5"/>
  <c r="F972" i="5"/>
  <c r="F1013" i="5"/>
  <c r="F1012" i="5"/>
  <c r="F1011" i="5"/>
  <c r="F1010" i="5"/>
  <c r="F1136" i="5"/>
  <c r="F1009" i="5"/>
  <c r="F1008" i="5"/>
  <c r="F1007" i="5"/>
  <c r="F3144" i="5"/>
  <c r="F3143" i="5"/>
  <c r="F3142" i="5"/>
  <c r="F3141" i="5"/>
  <c r="F2145" i="5"/>
  <c r="F3140" i="5"/>
  <c r="F3139" i="5"/>
  <c r="F3138" i="5"/>
  <c r="F2299" i="5"/>
  <c r="F2298" i="5"/>
  <c r="F1458" i="5"/>
  <c r="F3137" i="5"/>
  <c r="F3136" i="5"/>
  <c r="F2144" i="5"/>
  <c r="F3135" i="5"/>
  <c r="F3134" i="5"/>
  <c r="F3133" i="5"/>
  <c r="F3132" i="5"/>
  <c r="F3131" i="5"/>
  <c r="F3130" i="5"/>
  <c r="F3129" i="5"/>
  <c r="F3128" i="5"/>
  <c r="F3127" i="5"/>
  <c r="F1963" i="5"/>
  <c r="F3126" i="5"/>
  <c r="F3125" i="5"/>
  <c r="F3124" i="5"/>
  <c r="F3123" i="5"/>
  <c r="F3122" i="5"/>
  <c r="F3121" i="5"/>
  <c r="F3120" i="5"/>
  <c r="F3119" i="5"/>
  <c r="F3118" i="5"/>
  <c r="F6155" i="5"/>
  <c r="F1945" i="5"/>
  <c r="F3117" i="5"/>
  <c r="F3116" i="5"/>
  <c r="F3115" i="5"/>
  <c r="F6066" i="5"/>
  <c r="F3114" i="5"/>
  <c r="F3113" i="5"/>
  <c r="F3112" i="5"/>
  <c r="F3111" i="5"/>
  <c r="F3110" i="5"/>
  <c r="F3109" i="5"/>
  <c r="F3108" i="5"/>
  <c r="F3107" i="5"/>
  <c r="F3106" i="5"/>
  <c r="F2403" i="5"/>
  <c r="F3105" i="5"/>
  <c r="F3104" i="5"/>
  <c r="F3103" i="5"/>
  <c r="F3102" i="5"/>
  <c r="F3101" i="5"/>
  <c r="F2224" i="5"/>
  <c r="F3100" i="5"/>
  <c r="F3099" i="5"/>
  <c r="F3098" i="5"/>
  <c r="F6065" i="5"/>
  <c r="F3097" i="5"/>
  <c r="F3096" i="5"/>
  <c r="F3095" i="5"/>
  <c r="F2379" i="5"/>
  <c r="F3094" i="5"/>
  <c r="F3093" i="5"/>
  <c r="F1537" i="5"/>
  <c r="F3092" i="5"/>
  <c r="F3091" i="5"/>
  <c r="F1756" i="5"/>
  <c r="F3090" i="5"/>
  <c r="F1511" i="5"/>
  <c r="F3089" i="5"/>
  <c r="F2366" i="5"/>
  <c r="F3088" i="5"/>
  <c r="F3087" i="5"/>
  <c r="F3086" i="5"/>
  <c r="F3085" i="5"/>
  <c r="F3084" i="5"/>
  <c r="F1755" i="5"/>
  <c r="F2223" i="5"/>
  <c r="F3083" i="5"/>
  <c r="F3082" i="5"/>
  <c r="F3081" i="5"/>
  <c r="F3080" i="5"/>
  <c r="F3079" i="5"/>
  <c r="F3078" i="5"/>
  <c r="F3077" i="5"/>
  <c r="F3076" i="5"/>
  <c r="F3075" i="5"/>
  <c r="F2222" i="5"/>
  <c r="F3074" i="5"/>
  <c r="F3073" i="5"/>
  <c r="F1754" i="5"/>
  <c r="F3072" i="5"/>
  <c r="F1655" i="5"/>
  <c r="F3071" i="5"/>
  <c r="F1920" i="5"/>
  <c r="F3070" i="5"/>
  <c r="F3069" i="5"/>
  <c r="F2221" i="5"/>
  <c r="F6224" i="5"/>
  <c r="F3068" i="5"/>
  <c r="F3067" i="5"/>
  <c r="F1753" i="5"/>
  <c r="F3066" i="5"/>
  <c r="F1849" i="5"/>
  <c r="F6292" i="5"/>
  <c r="F3065" i="5"/>
  <c r="F3064" i="5"/>
  <c r="F3063" i="5"/>
  <c r="F1621" i="5"/>
  <c r="F3062" i="5"/>
  <c r="F1686" i="5"/>
  <c r="F3061" i="5"/>
  <c r="F3060" i="5"/>
  <c r="F3059" i="5"/>
  <c r="F1444" i="5"/>
  <c r="F6223" i="5"/>
  <c r="F3058" i="5"/>
  <c r="F3057" i="5"/>
  <c r="F1848" i="5"/>
  <c r="F1443" i="5"/>
  <c r="F3056" i="5"/>
  <c r="F3055" i="5"/>
  <c r="F1752" i="5"/>
  <c r="F1847" i="5"/>
  <c r="F1846" i="5"/>
  <c r="F3054" i="5"/>
  <c r="F1845" i="5"/>
  <c r="F3053" i="5"/>
  <c r="F6126" i="5"/>
  <c r="F1971" i="5"/>
  <c r="F2251" i="5"/>
  <c r="F3052" i="5"/>
  <c r="F3051" i="5"/>
  <c r="F1442" i="5"/>
  <c r="F1919" i="5"/>
  <c r="F3050" i="5"/>
  <c r="F3049" i="5"/>
  <c r="F3048" i="5"/>
  <c r="F3047" i="5"/>
  <c r="F2031" i="5"/>
  <c r="F1993" i="5"/>
  <c r="F3046" i="5"/>
  <c r="F3045" i="5"/>
  <c r="F1751" i="5"/>
  <c r="F3044" i="5"/>
  <c r="F326" i="5"/>
  <c r="F325" i="5"/>
  <c r="F157" i="5"/>
  <c r="F6159" i="5"/>
  <c r="F1654" i="5"/>
  <c r="F3043" i="5"/>
  <c r="F1399" i="5"/>
  <c r="F1379" i="5"/>
  <c r="F1398" i="5"/>
  <c r="F1397" i="5"/>
  <c r="F1396" i="5"/>
  <c r="F1378" i="5"/>
  <c r="F1395" i="5"/>
  <c r="F1382" i="5"/>
  <c r="F1394" i="5"/>
  <c r="F1385" i="5"/>
  <c r="F1221" i="5"/>
  <c r="F1276" i="5"/>
  <c r="F1275" i="5"/>
  <c r="F1274" i="5"/>
  <c r="F1174" i="5"/>
  <c r="F1273" i="5"/>
  <c r="F1272" i="5"/>
  <c r="F3042" i="5"/>
  <c r="F3041" i="5"/>
  <c r="F3040" i="5"/>
  <c r="F3039" i="5"/>
  <c r="F3038" i="5"/>
  <c r="F3037" i="5"/>
  <c r="F6064" i="5"/>
  <c r="F3036" i="5"/>
  <c r="F3035" i="5"/>
  <c r="F3034" i="5"/>
  <c r="F3033" i="5"/>
  <c r="F3032" i="5"/>
  <c r="F6194" i="5"/>
  <c r="F2103" i="5"/>
  <c r="F3031" i="5"/>
  <c r="F3030" i="5"/>
  <c r="F3029" i="5"/>
  <c r="F3028" i="5"/>
  <c r="F3027" i="5"/>
  <c r="F3026" i="5"/>
  <c r="F3025" i="5"/>
  <c r="F2391" i="5"/>
  <c r="F3024" i="5"/>
  <c r="F3023" i="5"/>
  <c r="F3022" i="5"/>
  <c r="F3021" i="5"/>
  <c r="F3020" i="5"/>
  <c r="F3019" i="5"/>
  <c r="F3018" i="5"/>
  <c r="F3017" i="5"/>
  <c r="F324" i="5"/>
  <c r="F113" i="5"/>
  <c r="F891" i="5"/>
  <c r="F181" i="5"/>
  <c r="F180" i="5"/>
  <c r="F3016" i="5"/>
  <c r="F3015" i="5"/>
  <c r="F3014" i="5"/>
  <c r="F3013" i="5"/>
  <c r="F3012" i="5"/>
  <c r="F3011" i="5"/>
  <c r="F3010" i="5"/>
  <c r="F3009" i="5"/>
  <c r="F2350" i="5"/>
  <c r="F3008" i="5"/>
  <c r="F3007" i="5"/>
  <c r="F1992" i="5"/>
  <c r="F3006" i="5"/>
  <c r="F3005" i="5"/>
  <c r="F3004" i="5"/>
  <c r="F6111" i="5"/>
  <c r="F1536" i="5"/>
  <c r="F3003" i="5"/>
  <c r="F3002" i="5"/>
  <c r="F3001" i="5"/>
  <c r="F3000" i="5"/>
  <c r="F1930" i="5"/>
  <c r="F2999" i="5"/>
  <c r="F2193" i="5"/>
  <c r="F2998" i="5"/>
  <c r="F2997" i="5"/>
  <c r="F2996" i="5"/>
  <c r="F2995" i="5"/>
  <c r="F2994" i="5"/>
  <c r="F2993" i="5"/>
  <c r="F2992" i="5"/>
  <c r="F2991" i="5"/>
  <c r="F2990" i="5"/>
  <c r="F2989" i="5"/>
  <c r="F2988" i="5"/>
  <c r="F2030" i="5"/>
  <c r="F2220" i="5"/>
  <c r="F2987" i="5"/>
  <c r="F18" i="5"/>
  <c r="F70" i="5"/>
  <c r="F2" i="5"/>
  <c r="F17" i="5"/>
  <c r="F33" i="5"/>
  <c r="F1271" i="5"/>
  <c r="F1270" i="5"/>
  <c r="F1173" i="5"/>
  <c r="F1269" i="5"/>
  <c r="F1268" i="5"/>
  <c r="F2986" i="5"/>
  <c r="F6149" i="5"/>
  <c r="F2089" i="5"/>
  <c r="F1750" i="5"/>
  <c r="F1685" i="5"/>
  <c r="F2985" i="5"/>
  <c r="F2984" i="5"/>
  <c r="F2983" i="5"/>
  <c r="F6087" i="5"/>
  <c r="F2982" i="5"/>
  <c r="F1611" i="5"/>
  <c r="F2981" i="5"/>
  <c r="F2980" i="5"/>
  <c r="F2979" i="5"/>
  <c r="F2338" i="5"/>
  <c r="F1918" i="5"/>
  <c r="F2978" i="5"/>
  <c r="F2977" i="5"/>
  <c r="F2976" i="5"/>
  <c r="F2975" i="5"/>
  <c r="F2219" i="5"/>
  <c r="F2974" i="5"/>
  <c r="F2973" i="5"/>
  <c r="F2972" i="5"/>
  <c r="F2971" i="5"/>
  <c r="F2970" i="5"/>
  <c r="F2969" i="5"/>
  <c r="F1733" i="5"/>
  <c r="F2968" i="5"/>
  <c r="F2967" i="5"/>
  <c r="F2966" i="5"/>
  <c r="F2390" i="5"/>
  <c r="F2965" i="5"/>
  <c r="F2964" i="5"/>
  <c r="F2963" i="5"/>
  <c r="F6340" i="5"/>
  <c r="F6339" i="5"/>
  <c r="F6338" i="5"/>
  <c r="F6337" i="5"/>
  <c r="F6336" i="5"/>
  <c r="F6335" i="5"/>
  <c r="F128" i="5"/>
  <c r="F905" i="5"/>
  <c r="F323" i="5"/>
  <c r="F322" i="5"/>
  <c r="F2962" i="5"/>
  <c r="F2961" i="5"/>
  <c r="F2960" i="5"/>
  <c r="F2959" i="5"/>
  <c r="F2958" i="5"/>
  <c r="F2957" i="5"/>
  <c r="F2956" i="5"/>
  <c r="F2246" i="5"/>
  <c r="F2955" i="5"/>
  <c r="F1749" i="5"/>
  <c r="F2954" i="5"/>
  <c r="F1517" i="5"/>
  <c r="F2953" i="5"/>
  <c r="F2952" i="5"/>
  <c r="F2951" i="5"/>
  <c r="F2950" i="5"/>
  <c r="F1497" i="5"/>
  <c r="F2949" i="5"/>
  <c r="F2948" i="5"/>
  <c r="F2947" i="5"/>
  <c r="F2946" i="5"/>
  <c r="F6222" i="5"/>
  <c r="F2945" i="5"/>
  <c r="F2944" i="5"/>
  <c r="F2943" i="5"/>
  <c r="F6086" i="5"/>
  <c r="F2942" i="5"/>
  <c r="F2941" i="5"/>
  <c r="F2940" i="5"/>
  <c r="F2939" i="5"/>
  <c r="F2938" i="5"/>
  <c r="F2937" i="5"/>
  <c r="F2936" i="5"/>
  <c r="F2935" i="5"/>
  <c r="F2934" i="5"/>
  <c r="F2933" i="5"/>
  <c r="F2932" i="5"/>
  <c r="F6214" i="5"/>
  <c r="F2931" i="5"/>
  <c r="F2930" i="5"/>
  <c r="F6117" i="5"/>
  <c r="F2929" i="5"/>
  <c r="F2928" i="5"/>
  <c r="F2927" i="5"/>
  <c r="F2926" i="5"/>
  <c r="F6085" i="5"/>
  <c r="F2925" i="5"/>
  <c r="F2924" i="5"/>
  <c r="F1748" i="5"/>
  <c r="F2923" i="5"/>
  <c r="F6054" i="5"/>
  <c r="F6190" i="5"/>
  <c r="F2922" i="5"/>
  <c r="F2921" i="5"/>
  <c r="F2920" i="5"/>
  <c r="F2919" i="5"/>
  <c r="F2918" i="5"/>
  <c r="F2917" i="5"/>
  <c r="F2916" i="5"/>
  <c r="F2915" i="5"/>
  <c r="F2914" i="5"/>
  <c r="F2913" i="5"/>
  <c r="F2912" i="5"/>
  <c r="F2911" i="5"/>
  <c r="F2910" i="5"/>
  <c r="F1653" i="5"/>
  <c r="F2909" i="5"/>
  <c r="F2908" i="5"/>
  <c r="F2907" i="5"/>
  <c r="F2906" i="5"/>
  <c r="F2905" i="5"/>
  <c r="F2904" i="5"/>
  <c r="F2903" i="5"/>
  <c r="F2902" i="5"/>
  <c r="F2901" i="5"/>
  <c r="F2900" i="5"/>
  <c r="F2899" i="5"/>
  <c r="F2029" i="5"/>
  <c r="F2028" i="5"/>
  <c r="F2027" i="5"/>
  <c r="F240" i="5"/>
  <c r="F321" i="5"/>
  <c r="F320" i="5"/>
  <c r="F125" i="5"/>
  <c r="F319" i="5"/>
  <c r="F318" i="5"/>
  <c r="F317" i="5"/>
  <c r="F316" i="5"/>
  <c r="F315" i="5"/>
  <c r="F314" i="5"/>
  <c r="F313" i="5"/>
  <c r="F312" i="5"/>
  <c r="F311" i="5"/>
  <c r="F310" i="5"/>
  <c r="F309" i="5"/>
  <c r="F2102" i="5"/>
  <c r="F1562" i="5"/>
  <c r="F2101" i="5"/>
  <c r="F1952" i="5"/>
  <c r="F2026" i="5"/>
  <c r="F1535" i="5"/>
  <c r="F2898" i="5"/>
  <c r="F2897" i="5"/>
  <c r="F2896" i="5"/>
  <c r="F2895" i="5"/>
  <c r="F1722" i="5"/>
  <c r="F2179" i="5"/>
  <c r="F2894" i="5"/>
  <c r="F6125" i="5"/>
  <c r="F2893" i="5"/>
  <c r="F2892" i="5"/>
  <c r="F1620" i="5"/>
  <c r="F2891" i="5"/>
  <c r="F2890" i="5"/>
  <c r="F2889" i="5"/>
  <c r="F1929" i="5"/>
  <c r="F2888" i="5"/>
  <c r="F2887" i="5"/>
  <c r="F2886" i="5"/>
  <c r="F2885" i="5"/>
  <c r="F2884" i="5"/>
  <c r="F2883" i="5"/>
  <c r="F1500" i="5"/>
  <c r="F2309" i="5"/>
  <c r="F2882" i="5"/>
  <c r="F2881" i="5"/>
  <c r="F2880" i="5"/>
  <c r="F2879" i="5"/>
  <c r="F2878" i="5"/>
  <c r="F2877" i="5"/>
  <c r="F2402" i="5"/>
  <c r="F2876" i="5"/>
  <c r="F2875" i="5"/>
  <c r="F2874" i="5"/>
  <c r="F2873" i="5"/>
  <c r="F2872" i="5"/>
  <c r="F2871" i="5"/>
  <c r="F2870" i="5"/>
  <c r="F2869" i="5"/>
  <c r="F2868" i="5"/>
  <c r="F2867" i="5"/>
  <c r="F2866" i="5"/>
  <c r="F2865" i="5"/>
  <c r="F2864" i="5"/>
  <c r="F2863" i="5"/>
  <c r="F1717" i="5"/>
  <c r="F2862" i="5"/>
  <c r="F6298" i="5"/>
  <c r="F2861" i="5"/>
  <c r="F2860" i="5"/>
  <c r="F2859" i="5"/>
  <c r="F2858" i="5"/>
  <c r="F2857" i="5"/>
  <c r="F2856" i="5"/>
  <c r="F2855" i="5"/>
  <c r="F2854" i="5"/>
  <c r="F2853" i="5"/>
  <c r="F2255" i="5"/>
  <c r="F2852" i="5"/>
  <c r="F2851" i="5"/>
  <c r="F2850" i="5"/>
  <c r="F2849" i="5"/>
  <c r="F6189" i="5"/>
  <c r="F2365" i="5"/>
  <c r="F2848" i="5"/>
  <c r="F2847" i="5"/>
  <c r="F2846" i="5"/>
  <c r="F2845" i="5"/>
  <c r="F2844" i="5"/>
  <c r="F6124" i="5"/>
  <c r="F2843" i="5"/>
  <c r="F1006" i="5"/>
  <c r="F957" i="5"/>
  <c r="F1005" i="5"/>
  <c r="F961" i="5"/>
  <c r="F1004" i="5"/>
  <c r="F947" i="5"/>
  <c r="F1003" i="5"/>
  <c r="F1002" i="5"/>
  <c r="F1001" i="5"/>
  <c r="F941" i="5"/>
  <c r="F1000" i="5"/>
  <c r="F999" i="5"/>
  <c r="F998" i="5"/>
  <c r="F997" i="5"/>
  <c r="F996" i="5"/>
  <c r="F995" i="5"/>
  <c r="F994" i="5"/>
  <c r="F932" i="5"/>
  <c r="F993" i="5"/>
  <c r="F992" i="5"/>
  <c r="F940" i="5"/>
  <c r="F2842" i="5"/>
  <c r="F2841" i="5"/>
  <c r="F2840" i="5"/>
  <c r="F2839" i="5"/>
  <c r="F2838" i="5"/>
  <c r="F2837" i="5"/>
  <c r="F2836" i="5"/>
  <c r="F2835" i="5"/>
  <c r="F2834" i="5"/>
  <c r="F6070" i="5"/>
  <c r="F2833" i="5"/>
  <c r="F6148" i="5"/>
  <c r="F2832" i="5"/>
  <c r="F6297" i="5"/>
  <c r="F2831" i="5"/>
  <c r="F2019" i="5"/>
  <c r="F2192" i="5"/>
  <c r="F2830" i="5"/>
  <c r="F2829" i="5"/>
  <c r="F1747" i="5"/>
  <c r="F1457" i="5"/>
  <c r="F2828" i="5"/>
  <c r="F2827" i="5"/>
  <c r="F2826" i="5"/>
  <c r="F1917" i="5"/>
  <c r="F2825" i="5"/>
  <c r="F2824" i="5"/>
  <c r="F1512" i="5"/>
  <c r="F1913" i="5"/>
  <c r="F2823" i="5"/>
  <c r="F2822" i="5"/>
  <c r="F2821" i="5"/>
  <c r="F1746" i="5"/>
  <c r="F2820" i="5"/>
  <c r="F2819" i="5"/>
  <c r="F2086" i="5"/>
  <c r="F1939" i="5"/>
  <c r="F2818" i="5"/>
  <c r="F1619" i="5"/>
  <c r="F2817" i="5"/>
  <c r="F2816" i="5"/>
  <c r="F6059" i="5"/>
  <c r="F2815" i="5"/>
  <c r="F2814" i="5"/>
  <c r="F2813" i="5"/>
  <c r="F2812" i="5"/>
  <c r="F2811" i="5"/>
  <c r="F2100" i="5"/>
  <c r="F2810" i="5"/>
  <c r="F2809" i="5"/>
  <c r="F2808" i="5"/>
  <c r="F2807" i="5"/>
  <c r="F1456" i="5"/>
  <c r="F2806" i="5"/>
  <c r="F2152" i="5"/>
  <c r="F2805" i="5"/>
  <c r="F2804" i="5"/>
  <c r="F2803" i="5"/>
  <c r="F2802" i="5"/>
  <c r="F2801" i="5"/>
  <c r="F2800" i="5"/>
  <c r="F2799" i="5"/>
  <c r="F2798" i="5"/>
  <c r="F2797" i="5"/>
  <c r="F2796" i="5"/>
  <c r="F2795" i="5"/>
  <c r="F6063" i="5"/>
  <c r="F6050" i="5"/>
  <c r="F2794" i="5"/>
  <c r="F2793" i="5"/>
  <c r="F2792" i="5"/>
  <c r="F2791" i="5"/>
  <c r="F2790" i="5"/>
  <c r="F2789" i="5"/>
  <c r="F2788" i="5"/>
  <c r="F2787" i="5"/>
  <c r="F2786" i="5"/>
  <c r="F2785" i="5"/>
  <c r="F2784" i="5"/>
  <c r="F2783" i="5"/>
  <c r="F2782" i="5"/>
  <c r="F2066" i="5"/>
  <c r="F2078" i="5"/>
  <c r="F2781" i="5"/>
  <c r="F6179" i="5"/>
  <c r="F2780" i="5"/>
  <c r="F2779" i="5"/>
  <c r="F2191" i="5"/>
  <c r="F2778" i="5"/>
  <c r="F2337" i="5"/>
  <c r="F2777" i="5"/>
  <c r="F6311" i="5"/>
  <c r="F2776" i="5"/>
  <c r="F2775" i="5"/>
  <c r="F2774" i="5"/>
  <c r="F2773" i="5"/>
  <c r="F2209" i="5"/>
  <c r="F2772" i="5"/>
  <c r="F2771" i="5"/>
  <c r="F2770" i="5"/>
  <c r="F2769" i="5"/>
  <c r="F2768" i="5"/>
  <c r="F2767" i="5"/>
  <c r="F6084" i="5"/>
  <c r="F2766" i="5"/>
  <c r="F1652" i="5"/>
  <c r="F2765" i="5"/>
  <c r="F6153" i="5"/>
  <c r="F2764" i="5"/>
  <c r="F2763" i="5"/>
  <c r="F2762" i="5"/>
  <c r="F2761" i="5"/>
  <c r="F6171" i="5"/>
  <c r="F2760" i="5"/>
  <c r="F2759" i="5"/>
  <c r="F2758" i="5"/>
  <c r="F2757" i="5"/>
  <c r="F2756" i="5"/>
  <c r="F2755" i="5"/>
  <c r="F2754" i="5"/>
  <c r="F1962" i="5"/>
  <c r="F2753" i="5"/>
  <c r="F2752" i="5"/>
  <c r="F2751" i="5"/>
  <c r="F2750" i="5"/>
  <c r="F2749" i="5"/>
  <c r="F6083" i="5"/>
  <c r="F2748" i="5"/>
  <c r="F2747" i="5"/>
  <c r="F1651" i="5"/>
  <c r="F2746" i="5"/>
  <c r="F2745" i="5"/>
  <c r="F2744" i="5"/>
  <c r="F2743" i="5"/>
  <c r="F2742" i="5"/>
  <c r="F2218" i="5"/>
  <c r="F2741" i="5"/>
  <c r="F2740" i="5"/>
  <c r="F2739" i="5"/>
  <c r="F2738" i="5"/>
  <c r="F2737" i="5"/>
  <c r="F2736" i="5"/>
  <c r="F2735" i="5"/>
  <c r="F2734" i="5"/>
  <c r="F2733" i="5"/>
  <c r="F2732" i="5"/>
  <c r="F2731" i="5"/>
  <c r="F2730" i="5"/>
  <c r="F2729" i="5"/>
  <c r="F2728" i="5"/>
  <c r="F2727" i="5"/>
  <c r="F2726" i="5"/>
  <c r="F2725" i="5"/>
  <c r="F2724" i="5"/>
  <c r="F2723" i="5"/>
  <c r="F2217" i="5"/>
  <c r="F2722" i="5"/>
  <c r="F2721" i="5"/>
  <c r="F2720" i="5"/>
  <c r="F308" i="5"/>
  <c r="F307" i="5"/>
  <c r="F215" i="5"/>
  <c r="F1267" i="5"/>
  <c r="F1373" i="5"/>
  <c r="F1198" i="5"/>
  <c r="F1266" i="5"/>
  <c r="F2719" i="5"/>
  <c r="F2306" i="5"/>
  <c r="F2718" i="5"/>
  <c r="F2717" i="5"/>
  <c r="F2166" i="5"/>
  <c r="F2716" i="5"/>
  <c r="F1988" i="5"/>
  <c r="F2715" i="5"/>
  <c r="F1991" i="5"/>
  <c r="F2714" i="5"/>
  <c r="F1844" i="5"/>
  <c r="F2713" i="5"/>
  <c r="F2712" i="5"/>
  <c r="F2711" i="5"/>
  <c r="F2710" i="5"/>
  <c r="F2709" i="5"/>
  <c r="F2708" i="5"/>
  <c r="F2707" i="5"/>
  <c r="F6082" i="5"/>
  <c r="F2706" i="5"/>
  <c r="F2705" i="5"/>
  <c r="F2704" i="5"/>
  <c r="F1265" i="5"/>
  <c r="F1264" i="5"/>
  <c r="F1226" i="5"/>
  <c r="F1263" i="5"/>
  <c r="F1262" i="5"/>
  <c r="F1261" i="5"/>
  <c r="F1193" i="5"/>
  <c r="F1260" i="5"/>
  <c r="F1259" i="5"/>
  <c r="F1258" i="5"/>
  <c r="F1172" i="5"/>
  <c r="F1257" i="5"/>
  <c r="F1256" i="5"/>
  <c r="F2703" i="5"/>
  <c r="F2702" i="5"/>
  <c r="F2701" i="5"/>
  <c r="F2700" i="5"/>
  <c r="F2699" i="5"/>
  <c r="F2698" i="5"/>
  <c r="F2697" i="5"/>
  <c r="F2696" i="5"/>
  <c r="F2695" i="5"/>
  <c r="F2694" i="5"/>
  <c r="F2693" i="5"/>
  <c r="F2692" i="5"/>
  <c r="F2691" i="5"/>
  <c r="F2690" i="5"/>
  <c r="F1531" i="5"/>
  <c r="F2689" i="5"/>
  <c r="F2688" i="5"/>
  <c r="F1843" i="5"/>
  <c r="F2687" i="5"/>
  <c r="F2686" i="5"/>
  <c r="F2685" i="5"/>
  <c r="F2684" i="5"/>
  <c r="F2683" i="5"/>
  <c r="F2682" i="5"/>
  <c r="F2681" i="5"/>
  <c r="F2680" i="5"/>
  <c r="F1455" i="5"/>
  <c r="F2679" i="5"/>
  <c r="F2678" i="5"/>
  <c r="F2677" i="5"/>
  <c r="F2676" i="5"/>
  <c r="F1741" i="5"/>
  <c r="F2675" i="5"/>
  <c r="F2674" i="5"/>
  <c r="F1961" i="5"/>
  <c r="F2673" i="5"/>
  <c r="F2672" i="5"/>
  <c r="F2671" i="5"/>
  <c r="F2670" i="5"/>
  <c r="F2669" i="5"/>
  <c r="F2668" i="5"/>
  <c r="F2667" i="5"/>
  <c r="F2666" i="5"/>
  <c r="F2665" i="5"/>
  <c r="F2664" i="5"/>
  <c r="F2663" i="5"/>
  <c r="F2143" i="5"/>
  <c r="F2662" i="5"/>
  <c r="F2661" i="5"/>
  <c r="F2660" i="5"/>
  <c r="F2378" i="5"/>
  <c r="F2659" i="5"/>
  <c r="F2142" i="5"/>
  <c r="F2658" i="5"/>
  <c r="F2657" i="5"/>
  <c r="F2656" i="5"/>
  <c r="F2655" i="5"/>
  <c r="F2654" i="5"/>
  <c r="F1842" i="5"/>
  <c r="F2653" i="5"/>
  <c r="F2652" i="5"/>
  <c r="F2651" i="5"/>
  <c r="F2650" i="5"/>
  <c r="F2649" i="5"/>
  <c r="F2648" i="5"/>
  <c r="F2647" i="5"/>
  <c r="F2646" i="5"/>
  <c r="F2645" i="5"/>
  <c r="F2644" i="5"/>
  <c r="F2643" i="5"/>
  <c r="F2642" i="5"/>
  <c r="F2641" i="5"/>
  <c r="F2640" i="5"/>
  <c r="F2639" i="5"/>
  <c r="F2638" i="5"/>
  <c r="F2637" i="5"/>
  <c r="F2636" i="5"/>
  <c r="F2635" i="5"/>
  <c r="F2634" i="5"/>
  <c r="F2208" i="5"/>
  <c r="F2633" i="5"/>
  <c r="F2632" i="5"/>
  <c r="F2631" i="5"/>
  <c r="F2630" i="5"/>
  <c r="F2629" i="5"/>
  <c r="F2025" i="5"/>
  <c r="F2628" i="5"/>
  <c r="F2627" i="5"/>
  <c r="F2356" i="5"/>
  <c r="F6055" i="5"/>
  <c r="F2626" i="5"/>
  <c r="F2625" i="5"/>
  <c r="F2624" i="5"/>
  <c r="F2623" i="5"/>
  <c r="F2622" i="5"/>
  <c r="F2621" i="5"/>
  <c r="F1618" i="5"/>
  <c r="F2620" i="5"/>
  <c r="F2619" i="5"/>
  <c r="F2618" i="5"/>
  <c r="F2617" i="5"/>
  <c r="F2616" i="5"/>
  <c r="F2615" i="5"/>
  <c r="F2614" i="5"/>
  <c r="F2613" i="5"/>
  <c r="F2612" i="5"/>
  <c r="F2611" i="5"/>
  <c r="F2610" i="5"/>
  <c r="F1617" i="5"/>
  <c r="F2609" i="5"/>
  <c r="F2608" i="5"/>
  <c r="F2380" i="5"/>
  <c r="F2607" i="5"/>
  <c r="F2606" i="5"/>
  <c r="F2605" i="5"/>
  <c r="F1911" i="5"/>
  <c r="F2604" i="5"/>
  <c r="F2603" i="5"/>
  <c r="F2602" i="5"/>
  <c r="F1566" i="5"/>
  <c r="F2601" i="5"/>
  <c r="F2600" i="5"/>
  <c r="F2599" i="5"/>
  <c r="F2598" i="5"/>
  <c r="F2597" i="5"/>
  <c r="F2596" i="5"/>
  <c r="F2595" i="5"/>
  <c r="F2594" i="5"/>
  <c r="F2593" i="5"/>
  <c r="F1595" i="5"/>
  <c r="F2592" i="5"/>
  <c r="F2591" i="5"/>
  <c r="F2590" i="5"/>
  <c r="F2589" i="5"/>
  <c r="F2588" i="5"/>
  <c r="F2587" i="5"/>
  <c r="F2586" i="5"/>
  <c r="F2585" i="5"/>
  <c r="F2584" i="5"/>
  <c r="F2583" i="5"/>
  <c r="F1534" i="5"/>
  <c r="F2582" i="5"/>
  <c r="F2581" i="5"/>
  <c r="F2580" i="5"/>
  <c r="F2579" i="5"/>
  <c r="F1616" i="5"/>
  <c r="F2578" i="5"/>
  <c r="F2577" i="5"/>
  <c r="F2576" i="5"/>
  <c r="F2575" i="5"/>
  <c r="F2574" i="5"/>
  <c r="F2573" i="5"/>
  <c r="F2572" i="5"/>
  <c r="F1561" i="5"/>
  <c r="F2024" i="5"/>
  <c r="F2023" i="5"/>
  <c r="F6081" i="5"/>
  <c r="F2571" i="5"/>
  <c r="F2570" i="5"/>
  <c r="F2569" i="5"/>
  <c r="F2568" i="5"/>
  <c r="F2567" i="5"/>
  <c r="F2566" i="5"/>
  <c r="F2565" i="5"/>
  <c r="F2564" i="5"/>
  <c r="F2563" i="5"/>
  <c r="F2562" i="5"/>
  <c r="F2561" i="5"/>
  <c r="F2560" i="5"/>
  <c r="F2559" i="5"/>
  <c r="F2558" i="5"/>
  <c r="F2557" i="5"/>
  <c r="F2556" i="5"/>
  <c r="F2555" i="5"/>
  <c r="F1533" i="5"/>
  <c r="F2554" i="5"/>
  <c r="F1615" i="5"/>
  <c r="F2553" i="5"/>
  <c r="F1594" i="5"/>
  <c r="F2068" i="5"/>
  <c r="F6080" i="5"/>
  <c r="F2552" i="5"/>
  <c r="F2551" i="5"/>
  <c r="F2550" i="5"/>
  <c r="F2549" i="5"/>
  <c r="F2548" i="5"/>
  <c r="F2547" i="5"/>
  <c r="F1614" i="5"/>
  <c r="F2546" i="5"/>
  <c r="F2545" i="5"/>
  <c r="F2544" i="5"/>
  <c r="F1990" i="5"/>
  <c r="F2543" i="5"/>
  <c r="F2542" i="5"/>
  <c r="F2541" i="5"/>
  <c r="F2250" i="5"/>
  <c r="F2540" i="5"/>
  <c r="F2022" i="5"/>
  <c r="F1454" i="5"/>
  <c r="F2190" i="5"/>
  <c r="F2539" i="5"/>
  <c r="F2538" i="5"/>
  <c r="F1645" i="5"/>
  <c r="F2537" i="5"/>
  <c r="F2536" i="5"/>
  <c r="F2535" i="5"/>
  <c r="F2534" i="5"/>
  <c r="F2533" i="5"/>
  <c r="F2532" i="5"/>
  <c r="F2531" i="5"/>
  <c r="F1989" i="5"/>
  <c r="F2067" i="5"/>
  <c r="F2530" i="5"/>
  <c r="F2254" i="5"/>
  <c r="F1613" i="5"/>
  <c r="F2529" i="5"/>
  <c r="F2528" i="5"/>
  <c r="F2527" i="5"/>
  <c r="F2526" i="5"/>
  <c r="F2525" i="5"/>
  <c r="F2524" i="5"/>
  <c r="F1612" i="5"/>
  <c r="F2523" i="5"/>
  <c r="F2522" i="5"/>
  <c r="F2521" i="5"/>
  <c r="F207" i="5"/>
  <c r="F124" i="5"/>
  <c r="F306" i="5"/>
  <c r="F305" i="5"/>
  <c r="F304" i="5"/>
  <c r="F123" i="5"/>
  <c r="F6079" i="5"/>
  <c r="F1532" i="5"/>
  <c r="F1960" i="5"/>
  <c r="F2520" i="5"/>
  <c r="F2519" i="5"/>
  <c r="F2518" i="5"/>
  <c r="F2517" i="5"/>
  <c r="F2516" i="5"/>
  <c r="F2515" i="5"/>
  <c r="F2514" i="5"/>
  <c r="F2513" i="5"/>
  <c r="F2512" i="5"/>
  <c r="F2511" i="5"/>
  <c r="F2510" i="5"/>
  <c r="F2509" i="5"/>
  <c r="F2508" i="5"/>
  <c r="F2507" i="5"/>
  <c r="F2506" i="5"/>
  <c r="F2505" i="5"/>
  <c r="F2504" i="5"/>
  <c r="F2503" i="5"/>
  <c r="F2502" i="5"/>
  <c r="F2501" i="5"/>
  <c r="F2500" i="5"/>
  <c r="F2499" i="5"/>
  <c r="F2498" i="5"/>
  <c r="F1185" i="5"/>
  <c r="F1187" i="5"/>
  <c r="F1255" i="5"/>
  <c r="F1170" i="5"/>
  <c r="F1370" i="5"/>
  <c r="F1254" i="5"/>
  <c r="F1253" i="5"/>
  <c r="F1252" i="5"/>
  <c r="F1251" i="5"/>
  <c r="F1250" i="5"/>
  <c r="F1249" i="5"/>
  <c r="F1248" i="5"/>
  <c r="F1247" i="5"/>
  <c r="F1180" i="5"/>
  <c r="F1246" i="5"/>
  <c r="F1209" i="5"/>
  <c r="F1374" i="5"/>
  <c r="F1245" i="5"/>
  <c r="F1244" i="5"/>
  <c r="F1168" i="5"/>
  <c r="F1194" i="5"/>
  <c r="F1167" i="5"/>
  <c r="F1243" i="5"/>
  <c r="F1242" i="5"/>
  <c r="F1241" i="5"/>
  <c r="F1240" i="5"/>
  <c r="F1239" i="5"/>
  <c r="F1169" i="5"/>
  <c r="F1192" i="5"/>
  <c r="F1191" i="5"/>
  <c r="F1238" i="5"/>
  <c r="F1166" i="5"/>
  <c r="F1237" i="5"/>
  <c r="F1236" i="5"/>
  <c r="F1235" i="5"/>
  <c r="F1234" i="5"/>
  <c r="F1233" i="5"/>
  <c r="F1232" i="5"/>
  <c r="F1231" i="5"/>
  <c r="F303" i="5"/>
  <c r="F302" i="5"/>
  <c r="F301" i="5"/>
  <c r="F300" i="5"/>
  <c r="F299" i="5"/>
  <c r="F168" i="5"/>
  <c r="F298" i="5"/>
  <c r="F297" i="5"/>
  <c r="F296" i="5"/>
  <c r="F295" i="5"/>
  <c r="F294" i="5"/>
  <c r="F138" i="5"/>
  <c r="F293" i="5"/>
  <c r="F292" i="5"/>
  <c r="F251" i="5"/>
  <c r="F291" i="5"/>
  <c r="F290" i="5"/>
  <c r="F289" i="5"/>
  <c r="F288" i="5"/>
  <c r="F112" i="5"/>
  <c r="F287" i="5"/>
  <c r="F286" i="5"/>
  <c r="F285" i="5"/>
  <c r="F284" i="5"/>
  <c r="F191" i="5"/>
  <c r="F283" i="5"/>
  <c r="F282" i="5"/>
  <c r="F281" i="5"/>
  <c r="F280" i="5"/>
  <c r="F279" i="5"/>
  <c r="F278" i="5"/>
  <c r="F277" i="5"/>
  <c r="F276" i="5"/>
  <c r="F275" i="5"/>
  <c r="F137" i="5"/>
  <c r="F274" i="5"/>
  <c r="F273" i="5"/>
  <c r="F272" i="5"/>
  <c r="F271" i="5"/>
  <c r="F270" i="5"/>
  <c r="F269" i="5"/>
  <c r="F268" i="5"/>
  <c r="F267" i="5"/>
  <c r="F266" i="5"/>
  <c r="F265" i="5"/>
  <c r="F111" i="5"/>
  <c r="F264" i="5"/>
  <c r="F263" i="5"/>
  <c r="F262" i="5"/>
  <c r="F261" i="5"/>
  <c r="F2497" i="5"/>
  <c r="F2496" i="5"/>
  <c r="F2495" i="5"/>
  <c r="F2494" i="5"/>
  <c r="F923" i="5"/>
  <c r="F260" i="5"/>
  <c r="F153" i="5"/>
  <c r="F893" i="5"/>
  <c r="F259" i="5"/>
  <c r="F205" i="5"/>
  <c r="F189" i="5"/>
  <c r="F258" i="5"/>
  <c r="F257" i="5"/>
  <c r="F256" i="5"/>
  <c r="F255" i="5"/>
  <c r="F904" i="5"/>
  <c r="F254" i="5"/>
  <c r="F253" i="5"/>
  <c r="F2493" i="5"/>
  <c r="F2492" i="5"/>
  <c r="F1841" i="5"/>
  <c r="F2491" i="5"/>
  <c r="F1840" i="5"/>
  <c r="F1839" i="5"/>
  <c r="F2490" i="5"/>
  <c r="F1838" i="5"/>
  <c r="F2489" i="5"/>
  <c r="F2488" i="5"/>
  <c r="F1970" i="5"/>
  <c r="F2487" i="5"/>
  <c r="F2253" i="5"/>
  <c r="F2310" i="5"/>
  <c r="F2486" i="5"/>
  <c r="F2485" i="5"/>
  <c r="F1837" i="5"/>
  <c r="F2189" i="5"/>
  <c r="F1836" i="5"/>
  <c r="F1835" i="5"/>
  <c r="F1834" i="5"/>
  <c r="F1440" i="5"/>
  <c r="F2297" i="5"/>
  <c r="F6154" i="5"/>
  <c r="F6123" i="5"/>
  <c r="F2484" i="5"/>
  <c r="F2483" i="5"/>
  <c r="F2482" i="5"/>
  <c r="F1833" i="5"/>
  <c r="F2021" i="5"/>
  <c r="F69" i="5"/>
  <c r="F20" i="5"/>
  <c r="F68" i="5"/>
  <c r="F67" i="5"/>
  <c r="F66" i="5"/>
  <c r="F65" i="5"/>
  <c r="F23" i="5"/>
  <c r="F3" i="5"/>
  <c r="F22" i="5"/>
  <c r="F64" i="5"/>
  <c r="F63" i="5"/>
  <c r="F62" i="5"/>
  <c r="F13" i="5"/>
  <c r="F30" i="5"/>
  <c r="F61" i="5"/>
  <c r="F60" i="5"/>
  <c r="F2481" i="5"/>
  <c r="F2480" i="5"/>
  <c r="F2479" i="5"/>
  <c r="F2478" i="5"/>
  <c r="F1650" i="5"/>
  <c r="F2477" i="5"/>
  <c r="F2476" i="5"/>
  <c r="F2475" i="5"/>
  <c r="F2474" i="5"/>
  <c r="F2473" i="5"/>
  <c r="F2472" i="5"/>
  <c r="F2471" i="5"/>
  <c r="F2470" i="5"/>
  <c r="F2469" i="5"/>
  <c r="F2468" i="5"/>
  <c r="F2467" i="5"/>
  <c r="F2466" i="5"/>
  <c r="F2465" i="5"/>
  <c r="F2464" i="5"/>
  <c r="F2463" i="5"/>
  <c r="F2462" i="5"/>
  <c r="F2099" i="5"/>
  <c r="F2461" i="5"/>
  <c r="F2460" i="5"/>
  <c r="F2156" i="5"/>
  <c r="F2459" i="5"/>
  <c r="F2458" i="5"/>
  <c r="F2457" i="5"/>
  <c r="F2456" i="5"/>
  <c r="F2455" i="5"/>
  <c r="F2454" i="5"/>
  <c r="F2453" i="5"/>
  <c r="F2452" i="5"/>
  <c r="F1912" i="5"/>
  <c r="F29" i="5"/>
  <c r="F59" i="5"/>
  <c r="F58" i="5"/>
  <c r="F57" i="5"/>
  <c r="F56" i="5"/>
  <c r="F12" i="5"/>
  <c r="F55" i="5"/>
  <c r="F2451" i="5"/>
  <c r="F2450" i="5"/>
  <c r="F2336" i="5"/>
  <c r="F2449" i="5"/>
  <c r="F2448" i="5"/>
  <c r="F2447" i="5"/>
  <c r="F2098" i="5"/>
  <c r="F2446" i="5"/>
  <c r="F2445" i="5"/>
  <c r="F2444" i="5"/>
  <c r="F1721" i="5"/>
  <c r="F1649" i="5"/>
  <c r="F2443" i="5"/>
  <c r="F2442" i="5"/>
  <c r="F2097" i="5"/>
  <c r="F2441" i="5"/>
  <c r="F2440" i="5"/>
  <c r="F2439" i="5"/>
  <c r="F2438" i="5"/>
  <c r="F2437" i="5"/>
  <c r="F2436" i="5"/>
  <c r="F2435" i="5"/>
  <c r="F2434" i="5"/>
  <c r="F2433" i="5"/>
  <c r="F2432" i="5"/>
  <c r="F2431" i="5"/>
  <c r="F2430" i="5"/>
  <c r="F2429" i="5"/>
  <c r="F2428" i="5"/>
  <c r="F2427" i="5"/>
  <c r="F2426" i="5"/>
  <c r="F2425" i="5"/>
  <c r="F1609" i="5"/>
  <c r="F2424" i="5"/>
  <c r="F2423" i="5"/>
  <c r="F2422" i="5"/>
  <c r="F2421" i="5"/>
  <c r="F2420" i="5"/>
  <c r="F6122" i="5"/>
  <c r="F2419" i="5"/>
  <c r="F2418" i="5"/>
  <c r="F2417" i="5"/>
  <c r="F2416" i="5"/>
  <c r="F2415" i="5"/>
  <c r="F2414" i="5"/>
  <c r="F2413" i="5"/>
  <c r="F1648" i="5"/>
  <c r="F2412" i="5"/>
  <c r="AH828" i="1"/>
  <c r="AH827" i="1"/>
  <c r="AH826" i="1"/>
  <c r="AH825" i="1"/>
  <c r="AH824" i="1"/>
  <c r="AH823" i="1"/>
  <c r="AH822" i="1"/>
  <c r="AH821" i="1"/>
  <c r="AH820" i="1"/>
  <c r="AH819" i="1"/>
  <c r="AH818" i="1"/>
  <c r="AH817" i="1"/>
  <c r="AH816" i="1"/>
  <c r="AH815" i="1"/>
  <c r="AH814" i="1"/>
  <c r="AH813" i="1"/>
  <c r="AH812" i="1"/>
  <c r="AH811" i="1"/>
  <c r="AH810" i="1"/>
  <c r="AH809" i="1"/>
  <c r="AH808" i="1"/>
  <c r="AH807" i="1"/>
  <c r="AH806" i="1"/>
  <c r="AH805" i="1"/>
  <c r="AH804" i="1"/>
  <c r="AH803" i="1"/>
  <c r="AH802" i="1"/>
  <c r="AH801" i="1"/>
  <c r="AH800" i="1"/>
  <c r="AH799" i="1"/>
  <c r="AH798" i="1"/>
  <c r="AH797" i="1"/>
  <c r="AH796" i="1"/>
  <c r="AH795" i="1"/>
  <c r="AH794" i="1"/>
  <c r="AH793" i="1"/>
  <c r="AH792" i="1"/>
  <c r="AH791" i="1"/>
  <c r="AH790" i="1"/>
  <c r="AH789" i="1"/>
  <c r="AH788" i="1"/>
  <c r="AH787" i="1"/>
  <c r="AH786" i="1"/>
  <c r="AH785" i="1"/>
  <c r="AH784" i="1"/>
  <c r="AH783" i="1"/>
  <c r="AH782" i="1"/>
  <c r="AH781" i="1"/>
  <c r="AH780" i="1"/>
  <c r="AH779" i="1"/>
  <c r="AH778" i="1"/>
  <c r="AH777" i="1"/>
  <c r="AH776" i="1"/>
  <c r="AH775" i="1"/>
  <c r="AH774" i="1"/>
  <c r="AH773" i="1"/>
  <c r="AH772" i="1"/>
  <c r="AH771" i="1"/>
  <c r="AH770" i="1"/>
  <c r="AH769" i="1"/>
  <c r="AH768" i="1"/>
  <c r="AH767" i="1"/>
  <c r="AH766" i="1"/>
  <c r="AH765" i="1"/>
  <c r="AH764" i="1"/>
  <c r="AH763" i="1"/>
  <c r="AH762" i="1"/>
  <c r="AH761" i="1"/>
  <c r="AH760" i="1"/>
  <c r="AH759" i="1"/>
  <c r="AH758" i="1"/>
  <c r="AH757" i="1"/>
  <c r="AH756" i="1"/>
  <c r="AH755" i="1"/>
  <c r="AH754" i="1"/>
  <c r="AH753" i="1"/>
  <c r="AH752" i="1"/>
  <c r="AH751" i="1"/>
  <c r="AH750" i="1"/>
  <c r="AH749" i="1"/>
  <c r="AH748" i="1"/>
  <c r="AH747" i="1"/>
  <c r="AH746" i="1"/>
  <c r="AH745" i="1"/>
  <c r="AH744" i="1"/>
  <c r="AH743" i="1"/>
  <c r="AH742" i="1"/>
  <c r="AH741" i="1"/>
  <c r="AH740" i="1"/>
  <c r="AH739" i="1"/>
  <c r="AH738" i="1"/>
  <c r="AH737" i="1"/>
  <c r="AH736" i="1"/>
  <c r="AH735" i="1"/>
  <c r="AH734" i="1"/>
  <c r="AH733" i="1"/>
  <c r="AH732" i="1"/>
  <c r="AH731" i="1"/>
  <c r="AH730" i="1"/>
  <c r="AH729" i="1"/>
  <c r="AH728" i="1"/>
  <c r="AH727" i="1"/>
  <c r="AH726" i="1"/>
  <c r="AH725" i="1"/>
  <c r="AH724" i="1"/>
  <c r="AH723" i="1"/>
  <c r="AH722" i="1"/>
  <c r="AH721" i="1"/>
  <c r="AH720" i="1"/>
  <c r="AH719" i="1"/>
  <c r="AH718" i="1"/>
  <c r="AH717" i="1"/>
  <c r="AH716" i="1"/>
  <c r="AH715" i="1"/>
  <c r="AH714" i="1"/>
  <c r="AH713" i="1"/>
  <c r="AH712" i="1"/>
  <c r="AH711" i="1"/>
  <c r="AH710" i="1"/>
  <c r="AH709" i="1"/>
  <c r="AH708" i="1"/>
  <c r="AH707" i="1"/>
  <c r="AH706" i="1"/>
  <c r="AH705" i="1"/>
  <c r="AH704" i="1"/>
  <c r="AH703" i="1"/>
  <c r="AH702" i="1"/>
  <c r="AH701" i="1"/>
  <c r="AH700" i="1"/>
  <c r="AH699" i="1"/>
  <c r="AH698" i="1"/>
  <c r="AH697" i="1"/>
  <c r="AH696" i="1"/>
  <c r="AH695" i="1"/>
  <c r="AH694" i="1"/>
  <c r="AH693" i="1"/>
  <c r="AH692" i="1"/>
  <c r="AH691" i="1"/>
  <c r="AH690" i="1"/>
  <c r="AH689" i="1"/>
  <c r="AH688" i="1"/>
  <c r="AH687" i="1"/>
  <c r="AH686" i="1"/>
  <c r="AH685" i="1"/>
  <c r="AH684" i="1"/>
  <c r="AH683" i="1"/>
  <c r="AH682" i="1"/>
  <c r="AH681" i="1"/>
  <c r="AH680" i="1"/>
  <c r="AH679" i="1"/>
  <c r="AH678" i="1"/>
  <c r="AH677" i="1"/>
  <c r="AH676" i="1"/>
  <c r="AH675" i="1"/>
  <c r="AH674" i="1"/>
  <c r="AH673" i="1"/>
  <c r="AH672" i="1"/>
  <c r="AH671" i="1"/>
  <c r="AH670" i="1"/>
  <c r="AH669" i="1"/>
  <c r="AH668" i="1"/>
  <c r="AH667" i="1"/>
  <c r="AH666" i="1"/>
  <c r="AH665" i="1"/>
  <c r="AH664" i="1"/>
  <c r="AH663" i="1"/>
  <c r="AH662" i="1"/>
  <c r="AH661" i="1"/>
  <c r="AH660" i="1"/>
  <c r="AH659" i="1"/>
  <c r="AH658" i="1"/>
  <c r="AH657" i="1"/>
  <c r="AH656" i="1"/>
  <c r="AH655" i="1"/>
  <c r="AH654" i="1"/>
  <c r="AH653" i="1"/>
  <c r="AH652" i="1"/>
  <c r="AH651" i="1"/>
  <c r="AH650" i="1"/>
  <c r="AH649" i="1"/>
  <c r="AH648" i="1"/>
  <c r="AH647" i="1"/>
  <c r="AH646" i="1"/>
  <c r="AH645" i="1"/>
  <c r="AH644" i="1"/>
  <c r="AH643" i="1"/>
  <c r="AH642" i="1"/>
  <c r="AH641" i="1"/>
  <c r="AH640" i="1"/>
  <c r="AH639" i="1"/>
  <c r="AH638" i="1"/>
  <c r="AH637" i="1"/>
  <c r="AH636" i="1"/>
  <c r="AH635" i="1"/>
  <c r="AH634" i="1"/>
  <c r="AH633" i="1"/>
  <c r="AH632" i="1"/>
  <c r="AH631" i="1"/>
  <c r="AH630" i="1"/>
  <c r="AH629" i="1"/>
  <c r="AH628" i="1"/>
  <c r="AH627" i="1"/>
  <c r="AH626" i="1"/>
  <c r="AH625" i="1"/>
  <c r="AH624" i="1"/>
  <c r="AH623" i="1"/>
  <c r="AH622" i="1"/>
  <c r="AH621" i="1"/>
  <c r="AH620" i="1"/>
  <c r="AH619" i="1"/>
  <c r="AH618" i="1"/>
  <c r="AH617" i="1"/>
  <c r="AH616" i="1"/>
  <c r="AH615" i="1"/>
  <c r="AH614" i="1"/>
  <c r="AH613" i="1"/>
  <c r="AH612" i="1"/>
  <c r="AH611" i="1"/>
  <c r="AH610" i="1"/>
  <c r="AH609" i="1"/>
  <c r="AH608" i="1"/>
  <c r="AH607" i="1"/>
  <c r="AH606" i="1"/>
  <c r="AH605" i="1"/>
  <c r="AH604" i="1"/>
  <c r="AH603" i="1"/>
  <c r="AH602" i="1"/>
  <c r="AH601" i="1"/>
  <c r="AH600" i="1"/>
  <c r="AH599" i="1"/>
  <c r="AH598" i="1"/>
  <c r="AH597" i="1"/>
  <c r="AH596" i="1"/>
  <c r="AH595" i="1"/>
  <c r="AH594" i="1"/>
  <c r="AH593" i="1"/>
  <c r="AH592" i="1"/>
  <c r="AH591" i="1"/>
  <c r="AH590" i="1"/>
  <c r="AH589" i="1"/>
  <c r="AH588" i="1"/>
  <c r="AH587" i="1"/>
  <c r="AH586" i="1"/>
  <c r="AH585" i="1"/>
  <c r="AH584" i="1"/>
  <c r="AH583" i="1"/>
  <c r="AH582" i="1"/>
  <c r="AH581" i="1"/>
  <c r="AH580" i="1"/>
  <c r="AH579" i="1"/>
  <c r="AH578" i="1"/>
  <c r="AH577" i="1"/>
  <c r="AH576" i="1"/>
  <c r="AH575" i="1"/>
  <c r="AH574" i="1"/>
  <c r="AH573" i="1"/>
  <c r="AH572" i="1"/>
  <c r="AH571" i="1"/>
  <c r="AH570" i="1"/>
  <c r="AH569" i="1"/>
  <c r="AH568" i="1"/>
  <c r="AH567" i="1"/>
  <c r="AH566" i="1"/>
  <c r="AH565" i="1"/>
  <c r="AH564" i="1"/>
  <c r="AH563" i="1"/>
  <c r="AH562" i="1"/>
  <c r="AH561" i="1"/>
  <c r="AH560" i="1"/>
  <c r="AH559" i="1"/>
  <c r="AH558" i="1"/>
  <c r="AH557" i="1"/>
  <c r="AH556" i="1"/>
  <c r="AH555" i="1"/>
  <c r="AH554" i="1"/>
  <c r="AH553" i="1"/>
  <c r="AH552" i="1"/>
  <c r="AH551" i="1"/>
  <c r="AH550" i="1"/>
  <c r="AH549" i="1"/>
  <c r="AH548" i="1"/>
  <c r="AH547" i="1"/>
  <c r="AH546" i="1"/>
  <c r="AH545" i="1"/>
  <c r="AH544" i="1"/>
  <c r="AH543" i="1"/>
  <c r="AH542" i="1"/>
  <c r="AH541" i="1"/>
  <c r="AH540" i="1"/>
  <c r="AH539" i="1"/>
  <c r="AH538" i="1"/>
  <c r="AH537" i="1"/>
  <c r="AH536" i="1"/>
  <c r="AH535" i="1"/>
  <c r="AH534" i="1"/>
  <c r="AH533" i="1"/>
  <c r="AH532" i="1"/>
  <c r="AH531" i="1"/>
  <c r="AH530" i="1"/>
  <c r="AH529" i="1"/>
  <c r="AH528" i="1"/>
  <c r="AH527" i="1"/>
  <c r="AH526" i="1"/>
  <c r="AH525" i="1"/>
  <c r="AH524" i="1"/>
  <c r="AH523" i="1"/>
  <c r="AH522" i="1"/>
  <c r="AH521" i="1"/>
  <c r="AH520" i="1"/>
  <c r="AH519" i="1"/>
  <c r="AH518" i="1"/>
  <c r="AH517" i="1"/>
  <c r="AH516" i="1"/>
  <c r="AH515" i="1"/>
  <c r="AH514" i="1"/>
  <c r="AH513" i="1"/>
  <c r="AH512" i="1"/>
  <c r="AH511" i="1"/>
  <c r="AH510" i="1"/>
  <c r="AH509" i="1"/>
  <c r="AH508" i="1"/>
  <c r="AH507" i="1"/>
  <c r="AH506" i="1"/>
  <c r="AH505" i="1"/>
  <c r="AH504" i="1"/>
  <c r="AH503" i="1"/>
  <c r="AH502" i="1"/>
  <c r="AH501" i="1"/>
  <c r="AH500" i="1"/>
  <c r="AH499" i="1"/>
  <c r="AH498" i="1"/>
  <c r="AH497" i="1"/>
  <c r="AH496" i="1"/>
  <c r="AH495" i="1"/>
  <c r="AH494" i="1"/>
  <c r="AH493" i="1"/>
  <c r="AH492" i="1"/>
  <c r="AH491" i="1"/>
  <c r="AH490" i="1"/>
  <c r="AH489" i="1"/>
  <c r="AH488" i="1"/>
  <c r="AH487" i="1"/>
  <c r="AH486" i="1"/>
  <c r="AH485" i="1"/>
  <c r="AH484" i="1"/>
  <c r="AH483" i="1"/>
  <c r="AH482" i="1"/>
  <c r="AH481" i="1"/>
  <c r="AH480" i="1"/>
  <c r="AH479" i="1"/>
  <c r="AH478" i="1"/>
  <c r="AH477" i="1"/>
  <c r="AH476" i="1"/>
  <c r="AH475" i="1"/>
  <c r="AH474" i="1"/>
  <c r="AH473" i="1"/>
  <c r="AH472" i="1"/>
  <c r="AH471" i="1"/>
  <c r="AH470" i="1"/>
  <c r="AH469" i="1"/>
  <c r="AH468" i="1"/>
  <c r="AH467" i="1"/>
  <c r="AH466" i="1"/>
  <c r="AH465" i="1"/>
  <c r="AH464" i="1"/>
  <c r="AH463" i="1"/>
  <c r="AH462" i="1"/>
  <c r="AH461" i="1"/>
  <c r="AH460" i="1"/>
  <c r="AH459" i="1"/>
  <c r="AH458" i="1"/>
  <c r="AH457" i="1"/>
  <c r="AH456" i="1"/>
  <c r="AH455" i="1"/>
  <c r="AH454" i="1"/>
  <c r="AH453" i="1"/>
  <c r="AH452" i="1"/>
  <c r="AH451" i="1"/>
  <c r="AH450" i="1"/>
  <c r="AH449" i="1"/>
  <c r="AH448" i="1"/>
  <c r="AH447" i="1"/>
  <c r="AH446" i="1"/>
  <c r="AH445" i="1"/>
  <c r="AH444" i="1"/>
  <c r="AH443" i="1"/>
  <c r="AH442" i="1"/>
  <c r="AH441" i="1"/>
  <c r="AH440" i="1"/>
  <c r="AH439" i="1"/>
  <c r="AH438" i="1"/>
  <c r="AH437" i="1"/>
  <c r="AH436" i="1"/>
  <c r="AH435" i="1"/>
  <c r="AH434" i="1"/>
  <c r="AH433" i="1"/>
  <c r="AH432" i="1"/>
  <c r="AH431" i="1"/>
  <c r="AH430" i="1"/>
  <c r="AH429" i="1"/>
  <c r="AH428" i="1"/>
  <c r="AH427" i="1"/>
  <c r="AH426" i="1"/>
  <c r="AH425" i="1"/>
  <c r="AH424" i="1"/>
  <c r="AH423" i="1"/>
  <c r="AH422" i="1"/>
  <c r="AH421" i="1"/>
  <c r="AH420" i="1"/>
  <c r="AH419" i="1"/>
  <c r="AH418" i="1"/>
  <c r="AH417" i="1"/>
  <c r="AH416" i="1"/>
  <c r="AH415" i="1"/>
  <c r="AH414" i="1"/>
  <c r="AH413" i="1"/>
  <c r="AH412" i="1"/>
  <c r="AH411" i="1"/>
  <c r="AH410" i="1"/>
  <c r="AH409" i="1"/>
  <c r="AH408" i="1"/>
  <c r="AH407" i="1"/>
  <c r="AH406" i="1"/>
  <c r="AH405" i="1"/>
  <c r="AH404" i="1"/>
  <c r="AH403" i="1"/>
  <c r="AH402" i="1"/>
  <c r="AH401" i="1"/>
  <c r="AH400" i="1"/>
  <c r="AH399" i="1"/>
  <c r="AH398" i="1"/>
  <c r="AH397" i="1"/>
  <c r="AH396" i="1"/>
  <c r="AH395" i="1"/>
  <c r="AH394" i="1"/>
  <c r="AH393" i="1"/>
  <c r="AH392" i="1"/>
  <c r="AH391" i="1"/>
  <c r="AH390" i="1"/>
  <c r="AH389" i="1"/>
  <c r="AH388" i="1"/>
  <c r="AH387" i="1"/>
  <c r="AH386" i="1"/>
  <c r="AH385" i="1"/>
  <c r="AH384" i="1"/>
  <c r="AH383" i="1"/>
  <c r="AH382" i="1"/>
  <c r="AH381" i="1"/>
  <c r="AH380" i="1"/>
  <c r="AH379" i="1"/>
  <c r="AH378" i="1"/>
  <c r="AH377" i="1"/>
  <c r="AH376" i="1"/>
  <c r="AH375" i="1"/>
  <c r="AH374" i="1"/>
  <c r="AH373" i="1"/>
  <c r="AH372" i="1"/>
  <c r="AH371" i="1"/>
  <c r="AH370" i="1"/>
  <c r="AH369" i="1"/>
  <c r="AH368" i="1"/>
  <c r="AH367" i="1"/>
  <c r="AH366" i="1"/>
  <c r="AH365" i="1"/>
  <c r="AH364" i="1"/>
  <c r="AH363" i="1"/>
  <c r="AH362" i="1"/>
  <c r="AH361" i="1"/>
  <c r="AH360" i="1"/>
  <c r="AH359" i="1"/>
  <c r="AH358" i="1"/>
  <c r="AH357" i="1"/>
  <c r="AH356" i="1"/>
  <c r="AH355" i="1"/>
  <c r="AH354" i="1"/>
  <c r="AH353" i="1"/>
  <c r="AH352" i="1"/>
  <c r="AH351" i="1"/>
  <c r="AH350" i="1"/>
  <c r="AH349" i="1"/>
  <c r="AH348" i="1"/>
  <c r="AH347" i="1"/>
  <c r="AH346" i="1"/>
  <c r="AH345" i="1"/>
  <c r="AH344" i="1"/>
  <c r="AH343" i="1"/>
  <c r="AH342" i="1"/>
  <c r="AH341" i="1"/>
  <c r="AH340" i="1"/>
  <c r="AH339" i="1"/>
  <c r="AH338" i="1"/>
  <c r="AH337" i="1"/>
  <c r="AH336" i="1"/>
  <c r="AH335" i="1"/>
  <c r="AH334" i="1"/>
  <c r="AH333" i="1"/>
  <c r="AH332" i="1"/>
  <c r="AH331" i="1"/>
  <c r="AH330" i="1"/>
  <c r="AH329" i="1"/>
  <c r="AH328" i="1"/>
  <c r="AH327" i="1"/>
  <c r="AH326" i="1"/>
  <c r="AH325" i="1"/>
  <c r="AH324" i="1"/>
  <c r="AH323" i="1"/>
  <c r="AH322" i="1"/>
  <c r="AH321" i="1"/>
  <c r="AH320" i="1"/>
  <c r="AH319" i="1"/>
  <c r="AH318" i="1"/>
  <c r="AH317" i="1"/>
  <c r="AH316" i="1"/>
  <c r="AH315" i="1"/>
  <c r="AH314" i="1"/>
  <c r="AH313" i="1"/>
  <c r="AH312" i="1"/>
  <c r="AH311" i="1"/>
  <c r="AH310" i="1"/>
  <c r="AH309" i="1"/>
  <c r="AH308" i="1"/>
  <c r="AH307" i="1"/>
  <c r="AH306" i="1"/>
  <c r="AH305" i="1"/>
  <c r="AH304" i="1"/>
  <c r="AH303" i="1"/>
  <c r="AH302" i="1"/>
  <c r="AH301" i="1"/>
  <c r="AH300" i="1"/>
  <c r="AH299" i="1"/>
  <c r="AH298" i="1"/>
  <c r="AH297" i="1"/>
  <c r="AH296" i="1"/>
  <c r="AH295" i="1"/>
  <c r="AH294" i="1"/>
  <c r="AH293" i="1"/>
  <c r="AH292" i="1"/>
  <c r="AH291" i="1"/>
  <c r="AH290" i="1"/>
  <c r="AH289" i="1"/>
  <c r="AH288" i="1"/>
  <c r="AH287" i="1"/>
  <c r="AH286" i="1"/>
  <c r="AH285" i="1"/>
  <c r="AH284" i="1"/>
  <c r="AH283" i="1"/>
  <c r="AH282" i="1"/>
  <c r="AH281" i="1"/>
  <c r="AH280" i="1"/>
  <c r="AH279" i="1"/>
  <c r="AH278" i="1"/>
  <c r="AH277" i="1"/>
  <c r="AH276" i="1"/>
  <c r="AH275" i="1"/>
  <c r="AH274" i="1"/>
  <c r="AH273" i="1"/>
  <c r="AH272" i="1"/>
  <c r="AH271" i="1"/>
  <c r="AH270" i="1"/>
  <c r="AH269" i="1"/>
  <c r="AH268" i="1"/>
  <c r="AH267" i="1"/>
  <c r="AH266" i="1"/>
  <c r="AH265" i="1"/>
  <c r="AH264" i="1"/>
  <c r="AH263" i="1"/>
  <c r="AH262" i="1"/>
  <c r="AH261" i="1"/>
  <c r="AH260" i="1"/>
  <c r="AH259" i="1"/>
  <c r="AH258" i="1"/>
  <c r="AH257" i="1"/>
  <c r="AH256" i="1"/>
  <c r="AH255" i="1"/>
  <c r="AH254" i="1"/>
  <c r="AH253" i="1"/>
  <c r="AH252" i="1"/>
  <c r="AH251" i="1"/>
  <c r="AH250" i="1"/>
  <c r="AH249" i="1"/>
  <c r="AH248" i="1"/>
  <c r="AH247" i="1"/>
  <c r="AH246" i="1"/>
  <c r="AH245" i="1"/>
  <c r="AH244" i="1"/>
  <c r="AH243" i="1"/>
  <c r="AH242" i="1"/>
  <c r="AH241" i="1"/>
  <c r="AH240" i="1"/>
  <c r="AH239" i="1"/>
  <c r="AH238" i="1"/>
  <c r="AH237" i="1"/>
  <c r="AH236" i="1"/>
  <c r="AH235" i="1"/>
  <c r="AH234" i="1"/>
  <c r="AH233" i="1"/>
  <c r="AH232" i="1"/>
  <c r="AH231" i="1"/>
  <c r="AH230" i="1"/>
  <c r="AH229" i="1"/>
  <c r="AH228" i="1"/>
  <c r="AH227" i="1"/>
  <c r="AH226" i="1"/>
  <c r="AH225" i="1"/>
  <c r="AH224" i="1"/>
  <c r="AH223" i="1"/>
  <c r="AH222" i="1"/>
  <c r="AH221" i="1"/>
  <c r="AH220" i="1"/>
  <c r="AH219" i="1"/>
  <c r="AH218" i="1"/>
  <c r="AH217" i="1"/>
  <c r="AH216" i="1"/>
  <c r="AH215" i="1"/>
  <c r="AH214" i="1"/>
  <c r="AH213" i="1"/>
  <c r="AH212" i="1"/>
  <c r="AH211" i="1"/>
  <c r="AH210" i="1"/>
  <c r="AH209" i="1"/>
  <c r="AH208" i="1"/>
  <c r="AH207" i="1"/>
  <c r="AH206" i="1"/>
  <c r="AH205" i="1"/>
  <c r="AH204" i="1"/>
  <c r="AH203" i="1"/>
  <c r="AH202" i="1"/>
  <c r="AH201" i="1"/>
  <c r="AH200" i="1"/>
  <c r="AH199" i="1"/>
  <c r="AH198" i="1"/>
  <c r="AH197" i="1"/>
  <c r="AH196" i="1"/>
  <c r="AH195" i="1"/>
  <c r="AH194" i="1"/>
  <c r="AH193" i="1"/>
  <c r="AH192" i="1"/>
  <c r="AH191" i="1"/>
  <c r="AH190" i="1"/>
  <c r="AH189" i="1"/>
  <c r="AH188" i="1"/>
  <c r="AH187" i="1"/>
  <c r="AH186" i="1"/>
  <c r="AH185" i="1"/>
  <c r="AH184" i="1"/>
  <c r="AH183" i="1"/>
  <c r="AH182" i="1"/>
  <c r="AH181" i="1"/>
  <c r="AH180"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7" i="1"/>
  <c r="AH76" i="1"/>
  <c r="AH75" i="1"/>
  <c r="AH74"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2" i="1"/>
  <c r="AH21" i="1"/>
  <c r="AH20" i="1"/>
  <c r="AH19" i="1"/>
  <c r="AH18" i="1"/>
  <c r="AH17" i="1"/>
  <c r="AH16" i="1"/>
  <c r="AH15" i="1"/>
  <c r="AH14" i="1"/>
  <c r="AH13" i="1"/>
  <c r="AH12" i="1"/>
  <c r="AH11" i="1"/>
  <c r="AH10" i="1"/>
  <c r="AH9" i="1"/>
  <c r="AH8" i="1"/>
  <c r="AH7" i="1"/>
  <c r="AH6" i="1"/>
  <c r="AH5" i="1"/>
  <c r="AH4" i="1"/>
  <c r="AH3" i="1"/>
  <c r="AH2" i="1"/>
  <c r="AF674" i="1"/>
  <c r="D6359" i="5"/>
  <c r="D6322" i="5"/>
  <c r="D6319" i="5"/>
  <c r="D6358" i="5"/>
  <c r="D6318" i="5"/>
  <c r="D6357" i="5"/>
  <c r="D6317" i="5"/>
  <c r="D6316" i="5"/>
  <c r="AF653" i="1"/>
  <c r="D247" i="5"/>
  <c r="D890" i="5"/>
  <c r="D110" i="5"/>
  <c r="D889" i="5"/>
  <c r="D246" i="5"/>
  <c r="AF654" i="1"/>
  <c r="D202" i="5"/>
  <c r="D109" i="5"/>
  <c r="D245" i="5"/>
  <c r="D244" i="5"/>
  <c r="D6291" i="5"/>
  <c r="AF164" i="1"/>
  <c r="D888" i="5"/>
  <c r="D887" i="5"/>
  <c r="D886" i="5"/>
  <c r="D28" i="5"/>
  <c r="AF286" i="1"/>
  <c r="D902" i="5"/>
  <c r="D885" i="5"/>
  <c r="D884" i="5"/>
  <c r="D883" i="5"/>
  <c r="D907" i="5"/>
  <c r="D882" i="5"/>
  <c r="F9" i="2"/>
  <c r="L9" i="2"/>
  <c r="D21" i="5"/>
  <c r="AF373" i="1"/>
  <c r="D881" i="5"/>
  <c r="D179" i="5"/>
  <c r="D880" i="5"/>
  <c r="AF172" i="1"/>
  <c r="D879" i="5"/>
  <c r="D878" i="5"/>
  <c r="D877" i="5"/>
  <c r="AF182" i="1"/>
  <c r="D876" i="5"/>
  <c r="D875" i="5"/>
  <c r="D874" i="5"/>
  <c r="AF173" i="1"/>
  <c r="D873" i="5"/>
  <c r="D872" i="5"/>
  <c r="D871" i="5"/>
  <c r="AF163" i="1"/>
  <c r="D870" i="5"/>
  <c r="D869" i="5"/>
  <c r="D868" i="5"/>
  <c r="AF485" i="1"/>
  <c r="D1165" i="5"/>
  <c r="D1164" i="5"/>
  <c r="D1163" i="5"/>
  <c r="D1162" i="5"/>
  <c r="AF484" i="1"/>
  <c r="D1161" i="5"/>
  <c r="D1160" i="5"/>
  <c r="D1159" i="5"/>
  <c r="D1158" i="5"/>
  <c r="AF181" i="1"/>
  <c r="D867" i="5"/>
  <c r="D866" i="5"/>
  <c r="D865" i="5"/>
  <c r="D864" i="5"/>
  <c r="AF165" i="1"/>
  <c r="D863" i="5"/>
  <c r="D862" i="5"/>
  <c r="D861" i="5"/>
  <c r="AF486" i="1"/>
  <c r="D1157" i="5"/>
  <c r="D1156" i="5"/>
  <c r="D1155" i="5"/>
  <c r="D1154" i="5"/>
  <c r="D6290" i="5"/>
  <c r="AF770" i="1"/>
  <c r="D1367" i="5"/>
  <c r="D1366" i="5"/>
  <c r="D1365" i="5"/>
  <c r="AF169" i="1"/>
  <c r="D860" i="5"/>
  <c r="D859" i="5"/>
  <c r="D858" i="5"/>
  <c r="AF168" i="1"/>
  <c r="D857" i="5"/>
  <c r="D856" i="5"/>
  <c r="D855" i="5"/>
  <c r="AF488" i="1"/>
  <c r="D1153" i="5"/>
  <c r="D1152" i="5"/>
  <c r="D1151" i="5"/>
  <c r="D1150" i="5"/>
  <c r="D1149" i="5"/>
  <c r="D1148" i="5"/>
  <c r="AF166" i="1"/>
  <c r="D854" i="5"/>
  <c r="D853" i="5"/>
  <c r="D852" i="5"/>
  <c r="AF178" i="1"/>
  <c r="D851" i="5"/>
  <c r="D850" i="5"/>
  <c r="D849" i="5"/>
  <c r="AF296" i="1"/>
  <c r="D848" i="5"/>
  <c r="D847" i="5"/>
  <c r="D846" i="5"/>
  <c r="D845" i="5"/>
  <c r="D844" i="5"/>
  <c r="D143" i="5"/>
  <c r="D843" i="5"/>
  <c r="D842" i="5"/>
  <c r="D841" i="5"/>
  <c r="D840" i="5"/>
  <c r="D839" i="5"/>
  <c r="AF487" i="1"/>
  <c r="D1147" i="5"/>
  <c r="D1146" i="5"/>
  <c r="D1145" i="5"/>
  <c r="AF180" i="1"/>
  <c r="D838" i="5"/>
  <c r="D837" i="5"/>
  <c r="D836" i="5"/>
  <c r="AF289" i="1"/>
  <c r="D835" i="5"/>
  <c r="D834" i="5"/>
  <c r="D833" i="5"/>
  <c r="D832" i="5"/>
  <c r="D831" i="5"/>
  <c r="D830" i="5"/>
  <c r="D829" i="5"/>
  <c r="D828" i="5"/>
  <c r="D827" i="5"/>
  <c r="D826" i="5"/>
  <c r="D825" i="5"/>
  <c r="D824" i="5"/>
  <c r="D823" i="5"/>
  <c r="D822" i="5"/>
  <c r="D821" i="5"/>
  <c r="AF288" i="1"/>
  <c r="D820" i="5"/>
  <c r="D819" i="5"/>
  <c r="D818" i="5"/>
  <c r="D817" i="5"/>
  <c r="D816" i="5"/>
  <c r="D815" i="5"/>
  <c r="D814" i="5"/>
  <c r="D813" i="5"/>
  <c r="D812" i="5"/>
  <c r="D178" i="5"/>
  <c r="D811" i="5"/>
  <c r="D185" i="5"/>
  <c r="AF295" i="1"/>
  <c r="D810" i="5"/>
  <c r="D809" i="5"/>
  <c r="D808" i="5"/>
  <c r="D807" i="5"/>
  <c r="D142" i="5"/>
  <c r="D806" i="5"/>
  <c r="D805" i="5"/>
  <c r="D804" i="5"/>
  <c r="D194" i="5"/>
  <c r="D803" i="5"/>
  <c r="D802" i="5"/>
  <c r="D801" i="5"/>
  <c r="D800" i="5"/>
  <c r="D799" i="5"/>
  <c r="D1364" i="5"/>
  <c r="D1363" i="5"/>
  <c r="D1362" i="5"/>
  <c r="AF802" i="1"/>
  <c r="D1361" i="5"/>
  <c r="D1360" i="5"/>
  <c r="D1171" i="5"/>
  <c r="D10" i="5"/>
  <c r="D9" i="5"/>
  <c r="D45" i="5"/>
  <c r="D8" i="5"/>
  <c r="D7" i="5"/>
  <c r="AF437" i="1"/>
  <c r="D100" i="5"/>
  <c r="D93" i="5"/>
  <c r="D92" i="5"/>
  <c r="D91" i="5"/>
  <c r="D15" i="5"/>
  <c r="D90" i="5"/>
  <c r="AF184" i="1"/>
  <c r="D798" i="5"/>
  <c r="D797" i="5"/>
  <c r="D796" i="5"/>
  <c r="AF162" i="1"/>
  <c r="D795" i="5"/>
  <c r="D916" i="5"/>
  <c r="D794" i="5"/>
  <c r="D793" i="5"/>
  <c r="D792" i="5"/>
  <c r="D89" i="5"/>
  <c r="D88" i="5"/>
  <c r="D791" i="5"/>
  <c r="D790" i="5"/>
  <c r="D898" i="5"/>
  <c r="D203" i="5"/>
  <c r="D789" i="5"/>
  <c r="D788" i="5"/>
  <c r="D787" i="5"/>
  <c r="D786" i="5"/>
  <c r="D129" i="5"/>
  <c r="D785" i="5"/>
  <c r="D234" i="5"/>
  <c r="D784" i="5"/>
  <c r="D783" i="5"/>
  <c r="AF673" i="1"/>
  <c r="D6363" i="5"/>
  <c r="D6362" i="5"/>
  <c r="D6320" i="5"/>
  <c r="D6315" i="5"/>
  <c r="AF287" i="1"/>
  <c r="D782" i="5"/>
  <c r="D901" i="5"/>
  <c r="D781" i="5"/>
  <c r="D780" i="5"/>
  <c r="D906" i="5"/>
  <c r="D779" i="5"/>
  <c r="D778" i="5"/>
  <c r="D777" i="5"/>
  <c r="AF167" i="1"/>
  <c r="D776" i="5"/>
  <c r="D775" i="5"/>
  <c r="D774" i="5"/>
  <c r="D6310" i="5"/>
  <c r="AF177" i="1"/>
  <c r="D773" i="5"/>
  <c r="D772" i="5"/>
  <c r="D771" i="5"/>
  <c r="D6309" i="5"/>
  <c r="D770" i="5"/>
  <c r="D118" i="5"/>
  <c r="D769" i="5"/>
  <c r="D768" i="5"/>
  <c r="D767" i="5"/>
  <c r="D766" i="5"/>
  <c r="D765" i="5"/>
  <c r="D764" i="5"/>
  <c r="D763" i="5"/>
  <c r="D762" i="5"/>
  <c r="D761" i="5"/>
  <c r="D760" i="5"/>
  <c r="D759" i="5"/>
  <c r="AF179" i="1"/>
  <c r="D758" i="5"/>
  <c r="D757" i="5"/>
  <c r="D756" i="5"/>
  <c r="AF161" i="1"/>
  <c r="D755" i="5"/>
  <c r="D754" i="5"/>
  <c r="D753" i="5"/>
  <c r="AF776" i="1"/>
  <c r="D915" i="5"/>
  <c r="D752" i="5"/>
  <c r="D204" i="5"/>
  <c r="AF555" i="1"/>
  <c r="D164" i="5"/>
  <c r="D197" i="5"/>
  <c r="D751" i="5"/>
  <c r="D750" i="5"/>
  <c r="D213" i="5"/>
  <c r="AF553" i="1"/>
  <c r="D749" i="5"/>
  <c r="D748" i="5"/>
  <c r="D747" i="5"/>
  <c r="D746" i="5"/>
  <c r="D212" i="5"/>
  <c r="AF677" i="1"/>
  <c r="D745" i="5"/>
  <c r="D744" i="5"/>
  <c r="D743" i="5"/>
  <c r="D742" i="5"/>
  <c r="D741" i="5"/>
  <c r="D1135" i="5"/>
  <c r="D1134" i="5"/>
  <c r="D1133" i="5"/>
  <c r="D1132" i="5"/>
  <c r="D987" i="5"/>
  <c r="D1131" i="5"/>
  <c r="D1130" i="5"/>
  <c r="D934" i="5"/>
  <c r="D1129" i="5"/>
  <c r="D1128" i="5"/>
  <c r="D1127" i="5"/>
  <c r="AF598" i="1"/>
  <c r="D1359" i="5"/>
  <c r="D1358" i="5"/>
  <c r="D1357" i="5"/>
  <c r="D1356" i="5"/>
  <c r="AF678" i="1"/>
  <c r="D740" i="5"/>
  <c r="D739" i="5"/>
  <c r="D738" i="5"/>
  <c r="D737" i="5"/>
  <c r="D736" i="5"/>
  <c r="D122" i="5"/>
  <c r="D735" i="5"/>
  <c r="AF171" i="1"/>
  <c r="D734" i="5"/>
  <c r="D733" i="5"/>
  <c r="D732" i="5"/>
  <c r="D1355" i="5"/>
  <c r="D1354" i="5"/>
  <c r="D1179" i="5"/>
  <c r="D1353" i="5"/>
  <c r="D54" i="5"/>
  <c r="D4" i="5"/>
  <c r="AF756" i="1"/>
  <c r="D1437" i="5"/>
  <c r="D1434" i="5"/>
  <c r="D1433" i="5"/>
  <c r="D86" i="5"/>
  <c r="D99" i="5"/>
  <c r="D98" i="5"/>
  <c r="D85" i="5"/>
  <c r="D27" i="5"/>
  <c r="AF597" i="1"/>
  <c r="D1352" i="5"/>
  <c r="D1351" i="5"/>
  <c r="D1350" i="5"/>
  <c r="D1349" i="5"/>
  <c r="AF170" i="1"/>
  <c r="D731" i="5"/>
  <c r="D730" i="5"/>
  <c r="D729" i="5"/>
  <c r="AF752" i="1"/>
  <c r="D242" i="5"/>
  <c r="D222" i="5"/>
  <c r="D728" i="5"/>
  <c r="D727" i="5"/>
  <c r="D726" i="5"/>
  <c r="D725" i="5"/>
  <c r="AF643" i="1"/>
  <c r="D724" i="5"/>
  <c r="D723" i="5"/>
  <c r="D722" i="5"/>
  <c r="D721" i="5"/>
  <c r="D720" i="5"/>
  <c r="AF679" i="1"/>
  <c r="D1432" i="5"/>
  <c r="D1431" i="5"/>
  <c r="D1383" i="5"/>
  <c r="D1388" i="5"/>
  <c r="D1391" i="5"/>
  <c r="AF558" i="1"/>
  <c r="D719" i="5"/>
  <c r="D718" i="5"/>
  <c r="D717" i="5"/>
  <c r="D921" i="5"/>
  <c r="AF225" i="1"/>
  <c r="D1126" i="5"/>
  <c r="D1125" i="5"/>
  <c r="D1124" i="5"/>
  <c r="D1123" i="5"/>
  <c r="AF625" i="1"/>
  <c r="D716" i="5"/>
  <c r="D914" i="5"/>
  <c r="D241" i="5"/>
  <c r="D233" i="5"/>
  <c r="D196" i="5"/>
  <c r="D217" i="5"/>
  <c r="D117" i="5"/>
  <c r="AF767" i="1"/>
  <c r="D715" i="5"/>
  <c r="D237" i="5"/>
  <c r="D714" i="5"/>
  <c r="D136" i="5"/>
  <c r="D713" i="5"/>
  <c r="D712" i="5"/>
  <c r="D711" i="5"/>
  <c r="D710" i="5"/>
  <c r="D709" i="5"/>
  <c r="D1637" i="5"/>
  <c r="D1189" i="5"/>
  <c r="D1188" i="5"/>
  <c r="D1348" i="5"/>
  <c r="D1178" i="5"/>
  <c r="D1375" i="5"/>
  <c r="AF657" i="1"/>
  <c r="D708" i="5"/>
  <c r="D707" i="5"/>
  <c r="D706" i="5"/>
  <c r="D705" i="5"/>
  <c r="D6308" i="5"/>
  <c r="AF560" i="1"/>
  <c r="D908" i="5"/>
  <c r="D704" i="5"/>
  <c r="D703" i="5"/>
  <c r="D702" i="5"/>
  <c r="D920" i="5"/>
  <c r="AF389" i="1"/>
  <c r="D701" i="5"/>
  <c r="D700" i="5"/>
  <c r="D699" i="5"/>
  <c r="D698" i="5"/>
  <c r="AF495" i="1"/>
  <c r="D697" i="5"/>
  <c r="D696" i="5"/>
  <c r="D695" i="5"/>
  <c r="D152" i="5"/>
  <c r="D913" i="5"/>
  <c r="D187" i="5"/>
  <c r="AF568" i="1"/>
  <c r="D694" i="5"/>
  <c r="D693" i="5"/>
  <c r="D692" i="5"/>
  <c r="D691" i="5"/>
  <c r="D2058" i="5"/>
  <c r="D1956" i="5"/>
  <c r="AF293" i="1"/>
  <c r="D690" i="5"/>
  <c r="D689" i="5"/>
  <c r="D688" i="5"/>
  <c r="D687" i="5"/>
  <c r="D686" i="5"/>
  <c r="D685" i="5"/>
  <c r="D684" i="5"/>
  <c r="D683" i="5"/>
  <c r="D682" i="5"/>
  <c r="D681" i="5"/>
  <c r="D680" i="5"/>
  <c r="D679" i="5"/>
  <c r="D678" i="5"/>
  <c r="D1430" i="5"/>
  <c r="D1429" i="5"/>
  <c r="D1392" i="5"/>
  <c r="D1428" i="5"/>
  <c r="D1427" i="5"/>
  <c r="D1426" i="5"/>
  <c r="D1425" i="5"/>
  <c r="D1384" i="5"/>
  <c r="D36" i="5"/>
  <c r="AF765" i="1"/>
  <c r="D6334" i="5"/>
  <c r="D6360" i="5"/>
  <c r="D6356" i="5"/>
  <c r="D6324" i="5"/>
  <c r="D6314" i="5"/>
  <c r="AF818" i="1"/>
  <c r="D1376" i="5"/>
  <c r="D1347" i="5"/>
  <c r="D1346" i="5"/>
  <c r="D1345" i="5"/>
  <c r="D1344" i="5"/>
  <c r="D1343" i="5"/>
  <c r="D1342" i="5"/>
  <c r="D1341" i="5"/>
  <c r="AF376" i="1"/>
  <c r="D1340" i="5"/>
  <c r="D1339" i="5"/>
  <c r="D1225" i="5"/>
  <c r="D1338" i="5"/>
  <c r="D1368" i="5"/>
  <c r="D1337" i="5"/>
  <c r="AF709" i="1"/>
  <c r="D1424" i="5"/>
  <c r="D1423" i="5"/>
  <c r="D1422" i="5"/>
  <c r="D1421" i="5"/>
  <c r="D1438" i="5"/>
  <c r="AF229" i="1"/>
  <c r="D1122" i="5"/>
  <c r="D1121" i="5"/>
  <c r="D1120" i="5"/>
  <c r="D1203" i="5"/>
  <c r="D1336" i="5"/>
  <c r="D1335" i="5"/>
  <c r="D1334" i="5"/>
  <c r="AF231" i="1"/>
  <c r="D1119" i="5"/>
  <c r="D1118" i="5"/>
  <c r="D968" i="5"/>
  <c r="D967" i="5"/>
  <c r="AF768" i="1"/>
  <c r="D677" i="5"/>
  <c r="D221" i="5"/>
  <c r="D676" i="5"/>
  <c r="AF235" i="1"/>
  <c r="D1117" i="5"/>
  <c r="D1116" i="5"/>
  <c r="D1115" i="5"/>
  <c r="AF226" i="1"/>
  <c r="D1114" i="5"/>
  <c r="D1113" i="5"/>
  <c r="D1139" i="5"/>
  <c r="D1112" i="5"/>
  <c r="AF232" i="1"/>
  <c r="D1111" i="5"/>
  <c r="D1110" i="5"/>
  <c r="D956" i="5"/>
  <c r="D1109" i="5"/>
  <c r="D1633" i="5"/>
  <c r="AF658" i="1"/>
  <c r="D917" i="5"/>
  <c r="D675" i="5"/>
  <c r="D674" i="5"/>
  <c r="D673" i="5"/>
  <c r="D672" i="5"/>
  <c r="D671" i="5"/>
  <c r="D670" i="5"/>
  <c r="AF644" i="1"/>
  <c r="D669" i="5"/>
  <c r="D668" i="5"/>
  <c r="D667" i="5"/>
  <c r="AF763" i="1"/>
  <c r="D900" i="5"/>
  <c r="D666" i="5"/>
  <c r="D665" i="5"/>
  <c r="D664" i="5"/>
  <c r="D663" i="5"/>
  <c r="D116" i="5"/>
  <c r="D662" i="5"/>
  <c r="D55" i="5"/>
  <c r="D12" i="5"/>
  <c r="D56" i="5"/>
  <c r="D57" i="5"/>
  <c r="D58" i="5"/>
  <c r="D59" i="5"/>
  <c r="D60" i="5"/>
  <c r="D61" i="5"/>
  <c r="D13" i="5"/>
  <c r="D62" i="5"/>
  <c r="D63" i="5"/>
  <c r="D64" i="5"/>
  <c r="D22" i="5"/>
  <c r="D3" i="5"/>
  <c r="D23" i="5"/>
  <c r="D65" i="5"/>
  <c r="D66" i="5"/>
  <c r="D67" i="5"/>
  <c r="D68" i="5"/>
  <c r="D69" i="5"/>
  <c r="AF720" i="1"/>
  <c r="D253" i="5"/>
  <c r="D254" i="5"/>
  <c r="D904" i="5"/>
  <c r="D255" i="5"/>
  <c r="D256" i="5"/>
  <c r="D257" i="5"/>
  <c r="D258" i="5"/>
  <c r="D189" i="5"/>
  <c r="D205" i="5"/>
  <c r="D259" i="5"/>
  <c r="D893" i="5"/>
  <c r="D153" i="5"/>
  <c r="D260" i="5"/>
  <c r="D923" i="5"/>
  <c r="AF285" i="1"/>
  <c r="D261" i="5"/>
  <c r="D262" i="5"/>
  <c r="D263" i="5"/>
  <c r="D264" i="5"/>
  <c r="D111" i="5"/>
  <c r="D265" i="5"/>
  <c r="D266" i="5"/>
  <c r="D267" i="5"/>
  <c r="D268" i="5"/>
  <c r="D269" i="5"/>
  <c r="D270" i="5"/>
  <c r="D271" i="5"/>
  <c r="D272" i="5"/>
  <c r="D273" i="5"/>
  <c r="D274" i="5"/>
  <c r="D137" i="5"/>
  <c r="D275" i="5"/>
  <c r="D276" i="5"/>
  <c r="D277" i="5"/>
  <c r="D278" i="5"/>
  <c r="D279" i="5"/>
  <c r="D280" i="5"/>
  <c r="D281" i="5"/>
  <c r="D282" i="5"/>
  <c r="D283" i="5"/>
  <c r="D191" i="5"/>
  <c r="D284" i="5"/>
  <c r="D285" i="5"/>
  <c r="D286" i="5"/>
  <c r="D287" i="5"/>
  <c r="D112" i="5"/>
  <c r="D288" i="5"/>
  <c r="D289" i="5"/>
  <c r="D290" i="5"/>
  <c r="D291" i="5"/>
  <c r="D292" i="5"/>
  <c r="D293" i="5"/>
  <c r="D138" i="5"/>
  <c r="D294" i="5"/>
  <c r="D295" i="5"/>
  <c r="D296" i="5"/>
  <c r="D297" i="5"/>
  <c r="D298" i="5"/>
  <c r="D299" i="5"/>
  <c r="D300" i="5"/>
  <c r="D301" i="5"/>
  <c r="D302" i="5"/>
  <c r="D303" i="5"/>
  <c r="D1231" i="5"/>
  <c r="D1232" i="5"/>
  <c r="D1233" i="5"/>
  <c r="D1234" i="5"/>
  <c r="D1235" i="5"/>
  <c r="D1236" i="5"/>
  <c r="D1237" i="5"/>
  <c r="D1238" i="5"/>
  <c r="D1169" i="5"/>
  <c r="D1239" i="5"/>
  <c r="D1240" i="5"/>
  <c r="D1241" i="5"/>
  <c r="D1242" i="5"/>
  <c r="D1243" i="5"/>
  <c r="D1244" i="5"/>
  <c r="D1245" i="5"/>
  <c r="D1374" i="5"/>
  <c r="D1246" i="5"/>
  <c r="D1247" i="5"/>
  <c r="D1248" i="5"/>
  <c r="AF381" i="1"/>
  <c r="D1249" i="5"/>
  <c r="D1250" i="5"/>
  <c r="D1251" i="5"/>
  <c r="AF377" i="1"/>
  <c r="D1252" i="5"/>
  <c r="D1253" i="5"/>
  <c r="D1254" i="5"/>
  <c r="AF607" i="1"/>
  <c r="D1370" i="5"/>
  <c r="D1170" i="5"/>
  <c r="D1255" i="5"/>
  <c r="D1187" i="5"/>
  <c r="D1185" i="5"/>
  <c r="AF565" i="1"/>
  <c r="D123" i="5"/>
  <c r="D304" i="5"/>
  <c r="D305" i="5"/>
  <c r="D306" i="5"/>
  <c r="D124" i="5"/>
  <c r="D207" i="5"/>
  <c r="D1256" i="5"/>
  <c r="D1257" i="5"/>
  <c r="D1172" i="5"/>
  <c r="D1258" i="5"/>
  <c r="D1259" i="5"/>
  <c r="D1260" i="5"/>
  <c r="D1261" i="5"/>
  <c r="D1262" i="5"/>
  <c r="D1263" i="5"/>
  <c r="D1264" i="5"/>
  <c r="D1265" i="5"/>
  <c r="D1266" i="5"/>
  <c r="D1198" i="5"/>
  <c r="D1267" i="5"/>
  <c r="D307" i="5"/>
  <c r="D308" i="5"/>
  <c r="D6311" i="5"/>
  <c r="AF509" i="1"/>
  <c r="D940" i="5"/>
  <c r="D992" i="5"/>
  <c r="D993" i="5"/>
  <c r="D932" i="5"/>
  <c r="D994" i="5"/>
  <c r="D995" i="5"/>
  <c r="D996" i="5"/>
  <c r="D997" i="5"/>
  <c r="D998" i="5"/>
  <c r="D999" i="5"/>
  <c r="D1000" i="5"/>
  <c r="AF511" i="1"/>
  <c r="D941" i="5"/>
  <c r="D1001" i="5"/>
  <c r="D1002" i="5"/>
  <c r="D1003" i="5"/>
  <c r="D947" i="5"/>
  <c r="D1004" i="5"/>
  <c r="D961" i="5"/>
  <c r="D1005" i="5"/>
  <c r="D957" i="5"/>
  <c r="D1006" i="5"/>
  <c r="D6298" i="5"/>
  <c r="AF757" i="1"/>
  <c r="D309" i="5"/>
  <c r="D310" i="5"/>
  <c r="D311" i="5"/>
  <c r="D312" i="5"/>
  <c r="D313" i="5"/>
  <c r="D314" i="5"/>
  <c r="D315" i="5"/>
  <c r="D316" i="5"/>
  <c r="D317" i="5"/>
  <c r="D318" i="5"/>
  <c r="AF566" i="1"/>
  <c r="D319" i="5"/>
  <c r="D125" i="5"/>
  <c r="D320" i="5"/>
  <c r="D321" i="5"/>
  <c r="D240" i="5"/>
  <c r="AF798" i="1"/>
  <c r="D322" i="5"/>
  <c r="D323" i="5"/>
  <c r="D905" i="5"/>
  <c r="D128" i="5"/>
  <c r="AF682" i="1"/>
  <c r="D6335" i="5"/>
  <c r="D6336" i="5"/>
  <c r="D6337" i="5"/>
  <c r="D6338" i="5"/>
  <c r="D6339" i="5"/>
  <c r="D6340" i="5"/>
  <c r="AF375" i="1"/>
  <c r="D1268" i="5"/>
  <c r="D1269" i="5"/>
  <c r="D1173" i="5"/>
  <c r="D1270" i="5"/>
  <c r="D1271" i="5"/>
  <c r="D33" i="5"/>
  <c r="D2" i="5"/>
  <c r="D180" i="5"/>
  <c r="D181" i="5"/>
  <c r="D113" i="5"/>
  <c r="D324" i="5"/>
  <c r="D1272" i="5"/>
  <c r="D1273" i="5"/>
  <c r="D1174" i="5"/>
  <c r="D1274" i="5"/>
  <c r="D1275" i="5"/>
  <c r="D1276" i="5"/>
  <c r="AF648" i="1"/>
  <c r="D1385" i="5"/>
  <c r="D1394" i="5"/>
  <c r="D1382" i="5"/>
  <c r="D1395" i="5"/>
  <c r="D1378" i="5"/>
  <c r="D1396" i="5"/>
  <c r="D1397" i="5"/>
  <c r="D1398" i="5"/>
  <c r="D1379" i="5"/>
  <c r="D1399" i="5"/>
  <c r="AF369" i="1"/>
  <c r="D157" i="5"/>
  <c r="D325" i="5"/>
  <c r="D326" i="5"/>
  <c r="D6292" i="5"/>
  <c r="AF655" i="1"/>
  <c r="D1007" i="5"/>
  <c r="D1008" i="5"/>
  <c r="D1009" i="5"/>
  <c r="D1136" i="5"/>
  <c r="D1010" i="5"/>
  <c r="D1011" i="5"/>
  <c r="D1012" i="5"/>
  <c r="D1013" i="5"/>
  <c r="D972" i="5"/>
  <c r="D1014" i="5"/>
  <c r="D962" i="5"/>
  <c r="D988" i="5"/>
  <c r="D1015" i="5"/>
  <c r="D1016" i="5"/>
  <c r="D1017" i="5"/>
  <c r="D1137" i="5"/>
  <c r="D1018" i="5"/>
  <c r="D1019" i="5"/>
  <c r="D982" i="5"/>
  <c r="D1020" i="5"/>
  <c r="D973" i="5"/>
  <c r="D1021" i="5"/>
  <c r="D989" i="5"/>
  <c r="D1022" i="5"/>
  <c r="D1140" i="5"/>
  <c r="D1023" i="5"/>
  <c r="D965" i="5"/>
  <c r="D1024" i="5"/>
  <c r="D1025" i="5"/>
  <c r="D1026" i="5"/>
  <c r="D990" i="5"/>
  <c r="D958" i="5"/>
  <c r="D1027" i="5"/>
  <c r="D974" i="5"/>
  <c r="D1028" i="5"/>
  <c r="D963" i="5"/>
  <c r="AF681" i="1"/>
  <c r="D6341" i="5"/>
  <c r="D6342" i="5"/>
  <c r="D6343" i="5"/>
  <c r="D6344" i="5"/>
  <c r="D6345" i="5"/>
  <c r="D6346" i="5"/>
  <c r="D6347" i="5"/>
  <c r="D6323" i="5"/>
  <c r="D327" i="5"/>
  <c r="D328" i="5"/>
  <c r="D329" i="5"/>
  <c r="AF290" i="1"/>
  <c r="D330" i="5"/>
  <c r="D331" i="5"/>
  <c r="D332" i="5"/>
  <c r="D333" i="5"/>
  <c r="D334" i="5"/>
  <c r="D335" i="5"/>
  <c r="D336" i="5"/>
  <c r="D337" i="5"/>
  <c r="D338" i="5"/>
  <c r="D192" i="5"/>
  <c r="D339" i="5"/>
  <c r="D340" i="5"/>
  <c r="D341" i="5"/>
  <c r="D139" i="5"/>
  <c r="D342" i="5"/>
  <c r="D114" i="5"/>
  <c r="AF294" i="1"/>
  <c r="D343" i="5"/>
  <c r="D344" i="5"/>
  <c r="D345" i="5"/>
  <c r="D346" i="5"/>
  <c r="D347" i="5"/>
  <c r="D348" i="5"/>
  <c r="D349" i="5"/>
  <c r="D350" i="5"/>
  <c r="D351" i="5"/>
  <c r="D352" i="5"/>
  <c r="D353" i="5"/>
  <c r="D140" i="5"/>
  <c r="D354" i="5"/>
  <c r="D355" i="5"/>
  <c r="D356" i="5"/>
  <c r="D357" i="5"/>
  <c r="D358" i="5"/>
  <c r="D359" i="5"/>
  <c r="D360" i="5"/>
  <c r="D361" i="5"/>
  <c r="D6225" i="5"/>
  <c r="AF797" i="1"/>
  <c r="D362" i="5"/>
  <c r="D363" i="5"/>
  <c r="D364" i="5"/>
  <c r="D365" i="5"/>
  <c r="D366" i="5"/>
  <c r="D119" i="5"/>
  <c r="D367" i="5"/>
  <c r="AF237" i="1"/>
  <c r="D1029" i="5"/>
  <c r="D1030" i="5"/>
  <c r="D1141" i="5"/>
  <c r="D1031" i="5"/>
  <c r="D1032" i="5"/>
  <c r="D971" i="5"/>
  <c r="D953" i="5"/>
  <c r="D931" i="5"/>
  <c r="D1033" i="5"/>
  <c r="D1034" i="5"/>
  <c r="D1035" i="5"/>
  <c r="D1036" i="5"/>
  <c r="D1037" i="5"/>
  <c r="D1038" i="5"/>
  <c r="D942" i="5"/>
  <c r="AF626" i="1"/>
  <c r="D922" i="5"/>
  <c r="D368" i="5"/>
  <c r="D154" i="5"/>
  <c r="D369" i="5"/>
  <c r="D903" i="5"/>
  <c r="D370" i="5"/>
  <c r="D188" i="5"/>
  <c r="D218" i="5"/>
  <c r="D371" i="5"/>
  <c r="D372" i="5"/>
  <c r="D373" i="5"/>
  <c r="D97" i="5"/>
  <c r="D51" i="5"/>
  <c r="D5" i="5"/>
  <c r="D6" i="5"/>
  <c r="D1386" i="5"/>
  <c r="D1400" i="5"/>
  <c r="D1401" i="5"/>
  <c r="D1402" i="5"/>
  <c r="D1403" i="5"/>
  <c r="D1404" i="5"/>
  <c r="D1405" i="5"/>
  <c r="D1393" i="5"/>
  <c r="D1406" i="5"/>
  <c r="D1407" i="5"/>
  <c r="D1408" i="5"/>
  <c r="D1409" i="5"/>
  <c r="D1410" i="5"/>
  <c r="D1411" i="5"/>
  <c r="D1377" i="5"/>
  <c r="D1412" i="5"/>
  <c r="D1413" i="5"/>
  <c r="D1414" i="5"/>
  <c r="D1380" i="5"/>
  <c r="D1415" i="5"/>
  <c r="D1416" i="5"/>
  <c r="D1387" i="5"/>
  <c r="D1381" i="5"/>
  <c r="AF230" i="1"/>
  <c r="D1039" i="5"/>
  <c r="D937" i="5"/>
  <c r="D1040" i="5"/>
  <c r="D935" i="5"/>
  <c r="AF689" i="1"/>
  <c r="D374" i="5"/>
  <c r="D375" i="5"/>
  <c r="D376" i="5"/>
  <c r="AF512" i="1"/>
  <c r="D943" i="5"/>
  <c r="D1041" i="5"/>
  <c r="D933" i="5"/>
  <c r="D6312" i="5"/>
  <c r="D1277" i="5"/>
  <c r="D1278" i="5"/>
  <c r="D1227" i="5"/>
  <c r="D1279" i="5"/>
  <c r="D1280" i="5"/>
  <c r="D1281" i="5"/>
  <c r="D1282" i="5"/>
  <c r="D1283" i="5"/>
  <c r="AF717" i="1"/>
  <c r="D6328" i="5"/>
  <c r="D6329" i="5"/>
  <c r="D6330" i="5"/>
  <c r="D6321" i="5"/>
  <c r="D6348" i="5"/>
  <c r="D6331" i="5"/>
  <c r="D377" i="5"/>
  <c r="D378" i="5"/>
  <c r="D379" i="5"/>
  <c r="D380" i="5"/>
  <c r="D895" i="5"/>
  <c r="D381" i="5"/>
  <c r="D382" i="5"/>
  <c r="D383" i="5"/>
  <c r="D384" i="5"/>
  <c r="D385" i="5"/>
  <c r="D386" i="5"/>
  <c r="D387" i="5"/>
  <c r="D388" i="5"/>
  <c r="D389" i="5"/>
  <c r="D390" i="5"/>
  <c r="D391" i="5"/>
  <c r="D392" i="5"/>
  <c r="D393" i="5"/>
  <c r="D394" i="5"/>
  <c r="AF608" i="1"/>
  <c r="D1371" i="5"/>
  <c r="D1284" i="5"/>
  <c r="D1285" i="5"/>
  <c r="D1286" i="5"/>
  <c r="D1287" i="5"/>
  <c r="D1175" i="5"/>
  <c r="D1288" i="5"/>
  <c r="D1289" i="5"/>
  <c r="D1290" i="5"/>
  <c r="D1176" i="5"/>
  <c r="D1291" i="5"/>
  <c r="D1372" i="5"/>
  <c r="D1292" i="5"/>
  <c r="D6293" i="5"/>
  <c r="AF684" i="1"/>
  <c r="D144" i="5"/>
  <c r="D169" i="5"/>
  <c r="D395" i="5"/>
  <c r="D131" i="5"/>
  <c r="D396" i="5"/>
  <c r="D397" i="5"/>
  <c r="D182" i="5"/>
  <c r="D195" i="5"/>
  <c r="D155" i="5"/>
  <c r="D165" i="5"/>
  <c r="D398" i="5"/>
  <c r="D399" i="5"/>
  <c r="D223" i="5"/>
  <c r="D400" i="5"/>
  <c r="D896" i="5"/>
  <c r="AF513" i="1"/>
  <c r="D944" i="5"/>
  <c r="D1042" i="5"/>
  <c r="D1043" i="5"/>
  <c r="D1044" i="5"/>
  <c r="D1045" i="5"/>
  <c r="D1046" i="5"/>
  <c r="D1047" i="5"/>
  <c r="D401" i="5"/>
  <c r="D402" i="5"/>
  <c r="D6294" i="5"/>
  <c r="AF371" i="1"/>
  <c r="D106" i="5"/>
  <c r="D403" i="5"/>
  <c r="D404" i="5"/>
  <c r="D405" i="5"/>
  <c r="D406" i="5"/>
  <c r="AF573" i="1"/>
  <c r="D407" i="5"/>
  <c r="D408" i="5"/>
  <c r="D409" i="5"/>
  <c r="D410" i="5"/>
  <c r="D411" i="5"/>
  <c r="D412" i="5"/>
  <c r="D413" i="5"/>
  <c r="D414" i="5"/>
  <c r="D415" i="5"/>
  <c r="D184" i="5"/>
  <c r="D120" i="5"/>
  <c r="D224" i="5"/>
  <c r="D416" i="5"/>
  <c r="D417" i="5"/>
  <c r="AF239" i="1"/>
  <c r="D1048" i="5"/>
  <c r="D926" i="5"/>
  <c r="D969" i="5"/>
  <c r="D948" i="5"/>
  <c r="D975" i="5"/>
  <c r="D1049" i="5"/>
  <c r="D976" i="5"/>
  <c r="AF384" i="1"/>
  <c r="D418" i="5"/>
  <c r="D419" i="5"/>
  <c r="D170" i="5"/>
  <c r="D420" i="5"/>
  <c r="D421" i="5"/>
  <c r="AF366" i="1"/>
  <c r="D422" i="5"/>
  <c r="D423" i="5"/>
  <c r="D424" i="5"/>
  <c r="D425" i="5"/>
  <c r="D426" i="5"/>
  <c r="D427" i="5"/>
  <c r="D428" i="5"/>
  <c r="AF174" i="1"/>
  <c r="D429" i="5"/>
  <c r="D225" i="5"/>
  <c r="D430" i="5"/>
  <c r="D431" i="5"/>
  <c r="D145" i="5"/>
  <c r="D432" i="5"/>
  <c r="D433" i="5"/>
  <c r="D434" i="5"/>
  <c r="D435" i="5"/>
  <c r="D436" i="5"/>
  <c r="D437" i="5"/>
  <c r="D438" i="5"/>
  <c r="D897" i="5"/>
  <c r="D439" i="5"/>
  <c r="D440" i="5"/>
  <c r="D441" i="5"/>
  <c r="D442" i="5"/>
  <c r="D443" i="5"/>
  <c r="D444" i="5"/>
  <c r="D445" i="5"/>
  <c r="D446" i="5"/>
  <c r="D447" i="5"/>
  <c r="D448" i="5"/>
  <c r="D449" i="5"/>
  <c r="D450" i="5"/>
  <c r="D451" i="5"/>
  <c r="D452" i="5"/>
  <c r="D453" i="5"/>
  <c r="D454" i="5"/>
  <c r="D455" i="5"/>
  <c r="D456" i="5"/>
  <c r="D457" i="5"/>
  <c r="D458" i="5"/>
  <c r="D459" i="5"/>
  <c r="D460" i="5"/>
  <c r="D6295" i="5"/>
  <c r="D6296" i="5"/>
  <c r="D461" i="5"/>
  <c r="D462" i="5"/>
  <c r="D146" i="5"/>
  <c r="D219" i="5"/>
  <c r="D463" i="5"/>
  <c r="D464" i="5"/>
  <c r="D167" i="5"/>
  <c r="D465" i="5"/>
  <c r="D466" i="5"/>
  <c r="D226" i="5"/>
  <c r="D467" i="5"/>
  <c r="D468" i="5"/>
  <c r="D469" i="5"/>
  <c r="D470" i="5"/>
  <c r="D471" i="5"/>
  <c r="D472" i="5"/>
  <c r="D6313" i="5"/>
  <c r="AF385" i="1"/>
  <c r="D183" i="5"/>
  <c r="D115" i="5"/>
  <c r="D473" i="5"/>
  <c r="AF234" i="1"/>
  <c r="D950" i="5"/>
  <c r="D1050" i="5"/>
  <c r="D1051" i="5"/>
  <c r="AF819" i="1"/>
  <c r="D1052" i="5"/>
  <c r="D1053" i="5"/>
  <c r="D1054" i="5"/>
  <c r="D1055" i="5"/>
  <c r="D1056" i="5"/>
  <c r="D1057" i="5"/>
  <c r="D1058" i="5"/>
  <c r="AF228" i="1"/>
  <c r="D1059" i="5"/>
  <c r="D1142" i="5"/>
  <c r="D977" i="5"/>
  <c r="D1060" i="5"/>
  <c r="D978" i="5"/>
  <c r="D1138" i="5"/>
  <c r="D1061" i="5"/>
  <c r="D1062" i="5"/>
  <c r="D928" i="5"/>
  <c r="D1063" i="5"/>
  <c r="D1064" i="5"/>
  <c r="D1065" i="5"/>
  <c r="D929" i="5"/>
  <c r="D936" i="5"/>
  <c r="D1066" i="5"/>
  <c r="D1067" i="5"/>
  <c r="D1068" i="5"/>
  <c r="D959" i="5"/>
  <c r="D983" i="5"/>
  <c r="D1069" i="5"/>
  <c r="D1070" i="5"/>
  <c r="D946" i="5"/>
  <c r="D955" i="5"/>
  <c r="D1071" i="5"/>
  <c r="D1072" i="5"/>
  <c r="D960" i="5"/>
  <c r="D930" i="5"/>
  <c r="D1073" i="5"/>
  <c r="D1074" i="5"/>
  <c r="AF746" i="1"/>
  <c r="D474" i="5"/>
  <c r="D475" i="5"/>
  <c r="D476" i="5"/>
  <c r="D147" i="5"/>
  <c r="AF691" i="1"/>
  <c r="D1293" i="5"/>
  <c r="D1222" i="5"/>
  <c r="D1294" i="5"/>
  <c r="D1212" i="5"/>
  <c r="D1213" i="5"/>
  <c r="D1214" i="5"/>
  <c r="D1295" i="5"/>
  <c r="D1206" i="5"/>
  <c r="D1296" i="5"/>
  <c r="D1297" i="5"/>
  <c r="D1298" i="5"/>
  <c r="D1201" i="5"/>
  <c r="D1299" i="5"/>
  <c r="D1300" i="5"/>
  <c r="D1301" i="5"/>
  <c r="D1215" i="5"/>
  <c r="D1302" i="5"/>
  <c r="D1303" i="5"/>
  <c r="D1216" i="5"/>
  <c r="D1217" i="5"/>
  <c r="D1218" i="5"/>
  <c r="D1219" i="5"/>
  <c r="D1304" i="5"/>
  <c r="D1305" i="5"/>
  <c r="D1202" i="5"/>
  <c r="D1306" i="5"/>
  <c r="D1307" i="5"/>
  <c r="D1308" i="5"/>
  <c r="D1309" i="5"/>
  <c r="D1310" i="5"/>
  <c r="D209" i="5"/>
  <c r="D477" i="5"/>
  <c r="D478" i="5"/>
  <c r="D479" i="5"/>
  <c r="D480" i="5"/>
  <c r="AF386" i="1"/>
  <c r="D481" i="5"/>
  <c r="D248" i="5"/>
  <c r="D482" i="5"/>
  <c r="D483" i="5"/>
  <c r="D484" i="5"/>
  <c r="D485" i="5"/>
  <c r="D227" i="5"/>
  <c r="D486" i="5"/>
  <c r="D487" i="5"/>
  <c r="D1311" i="5"/>
  <c r="D1228" i="5"/>
  <c r="D1229" i="5"/>
  <c r="D1312" i="5"/>
  <c r="D1313" i="5"/>
  <c r="D1314" i="5"/>
  <c r="D1315" i="5"/>
  <c r="D1196" i="5"/>
  <c r="D1316" i="5"/>
  <c r="AF236" i="1"/>
  <c r="D1075" i="5"/>
  <c r="D938" i="5"/>
  <c r="D1076" i="5"/>
  <c r="D1077" i="5"/>
  <c r="D1078" i="5"/>
  <c r="D984" i="5"/>
  <c r="AF624" i="1"/>
  <c r="D488" i="5"/>
  <c r="D489" i="5"/>
  <c r="D158" i="5"/>
  <c r="D490" i="5"/>
  <c r="D491" i="5"/>
  <c r="D492" i="5"/>
  <c r="D201" i="5"/>
  <c r="D198" i="5"/>
  <c r="D159" i="5"/>
  <c r="AF497" i="1"/>
  <c r="D160" i="5"/>
  <c r="D493" i="5"/>
  <c r="D148" i="5"/>
  <c r="D494" i="5"/>
  <c r="D6299" i="5"/>
  <c r="AF510" i="1"/>
  <c r="D945" i="5"/>
  <c r="D1079" i="5"/>
  <c r="D1080" i="5"/>
  <c r="D1081" i="5"/>
  <c r="D1082" i="5"/>
  <c r="D1083" i="5"/>
  <c r="AF233" i="1"/>
  <c r="D1084" i="5"/>
  <c r="D1085" i="5"/>
  <c r="D1086" i="5"/>
  <c r="AF627" i="1"/>
  <c r="D1317" i="5"/>
  <c r="D1318" i="5"/>
  <c r="D1181" i="5"/>
  <c r="D1319" i="5"/>
  <c r="D1320" i="5"/>
  <c r="D1182" i="5"/>
  <c r="D1199" i="5"/>
  <c r="D1200" i="5"/>
  <c r="AF628" i="1"/>
  <c r="D1321" i="5"/>
  <c r="D1322" i="5"/>
  <c r="D1183" i="5"/>
  <c r="D1323" i="5"/>
  <c r="AF579" i="1"/>
  <c r="D6325" i="5"/>
  <c r="D6349" i="5"/>
  <c r="D6350" i="5"/>
  <c r="AF580" i="1"/>
  <c r="D6326" i="5"/>
  <c r="D6351" i="5"/>
  <c r="D6352" i="5"/>
  <c r="D6364" i="5"/>
  <c r="AF581" i="1"/>
  <c r="D6327" i="5"/>
  <c r="D6353" i="5"/>
  <c r="D6354" i="5"/>
  <c r="D6300" i="5"/>
  <c r="D6301" i="5"/>
  <c r="D6302" i="5"/>
  <c r="D6303" i="5"/>
  <c r="AF742" i="1"/>
  <c r="D1417" i="5"/>
  <c r="D1418" i="5"/>
  <c r="D1419" i="5"/>
  <c r="AF224" i="1"/>
  <c r="D1087" i="5"/>
  <c r="D949" i="5"/>
  <c r="D1088" i="5"/>
  <c r="D1089" i="5"/>
  <c r="D1090" i="5"/>
  <c r="D1091" i="5"/>
  <c r="D1092" i="5"/>
  <c r="D964" i="5"/>
  <c r="D1093" i="5"/>
  <c r="D954" i="5"/>
  <c r="D1094" i="5"/>
  <c r="D970" i="5"/>
  <c r="D1095" i="5"/>
  <c r="D979" i="5"/>
  <c r="D1096" i="5"/>
  <c r="D1097" i="5"/>
  <c r="D985" i="5"/>
  <c r="AF383" i="1"/>
  <c r="D495" i="5"/>
  <c r="D171" i="5"/>
  <c r="D496" i="5"/>
  <c r="D497" i="5"/>
  <c r="D228" i="5"/>
  <c r="D498" i="5"/>
  <c r="D499" i="5"/>
  <c r="D500" i="5"/>
  <c r="D501" i="5"/>
  <c r="D502" i="5"/>
  <c r="D206" i="5"/>
  <c r="D229" i="5"/>
  <c r="D503" i="5"/>
  <c r="AF494" i="1"/>
  <c r="D149" i="5"/>
  <c r="D186" i="5"/>
  <c r="D504" i="5"/>
  <c r="D505" i="5"/>
  <c r="D506" i="5"/>
  <c r="D507" i="5"/>
  <c r="D909" i="5"/>
  <c r="AF321" i="1"/>
  <c r="D508" i="5"/>
  <c r="D509" i="5"/>
  <c r="D510" i="5"/>
  <c r="AF324" i="1"/>
  <c r="D511" i="5"/>
  <c r="D132" i="5"/>
  <c r="D512" i="5"/>
  <c r="D513" i="5"/>
  <c r="D163" i="5"/>
  <c r="AF327" i="1"/>
  <c r="D514" i="5"/>
  <c r="D515" i="5"/>
  <c r="D516" i="5"/>
  <c r="AF328" i="1"/>
  <c r="D517" i="5"/>
  <c r="D121" i="5"/>
  <c r="D518" i="5"/>
  <c r="AF325" i="1"/>
  <c r="D519" i="5"/>
  <c r="D520" i="5"/>
  <c r="D521" i="5"/>
  <c r="D522" i="5"/>
  <c r="D523" i="5"/>
  <c r="AF323" i="1"/>
  <c r="D524" i="5"/>
  <c r="D525" i="5"/>
  <c r="D526" i="5"/>
  <c r="D133" i="5"/>
  <c r="D527" i="5"/>
  <c r="D528" i="5"/>
  <c r="AF319" i="1"/>
  <c r="D529" i="5"/>
  <c r="D530" i="5"/>
  <c r="D531" i="5"/>
  <c r="D532" i="5"/>
  <c r="AF326" i="1"/>
  <c r="D533" i="5"/>
  <c r="D534" i="5"/>
  <c r="D535" i="5"/>
  <c r="D536" i="5"/>
  <c r="D537" i="5"/>
  <c r="D538" i="5"/>
  <c r="D539" i="5"/>
  <c r="AF388" i="1"/>
  <c r="D540" i="5"/>
  <c r="D541" i="5"/>
  <c r="D172" i="5"/>
  <c r="AF809" i="1"/>
  <c r="D210" i="5"/>
  <c r="D542" i="5"/>
  <c r="D543" i="5"/>
  <c r="AF680" i="1"/>
  <c r="D1390" i="5"/>
  <c r="D1436" i="5"/>
  <c r="D1420" i="5"/>
  <c r="AF240" i="1"/>
  <c r="D1098" i="5"/>
  <c r="D1099" i="5"/>
  <c r="D1100" i="5"/>
  <c r="D1101" i="5"/>
  <c r="D1102" i="5"/>
  <c r="D986" i="5"/>
  <c r="D1103" i="5"/>
  <c r="D980" i="5"/>
  <c r="D927" i="5"/>
  <c r="D1104" i="5"/>
  <c r="D1105" i="5"/>
  <c r="AF227" i="1"/>
  <c r="D966" i="5"/>
  <c r="D1106" i="5"/>
  <c r="D1107" i="5"/>
  <c r="D1108" i="5"/>
  <c r="AF320" i="1"/>
  <c r="D544" i="5"/>
  <c r="D545" i="5"/>
  <c r="D546" i="5"/>
  <c r="D1324" i="5"/>
  <c r="D1325" i="5"/>
  <c r="D1326" i="5"/>
  <c r="D1327" i="5"/>
  <c r="D1328" i="5"/>
  <c r="D1329" i="5"/>
  <c r="D1230" i="5"/>
  <c r="AF690" i="1"/>
  <c r="D547" i="5"/>
  <c r="D548" i="5"/>
  <c r="D173" i="5"/>
  <c r="D174" i="5"/>
  <c r="D549" i="5"/>
  <c r="D550" i="5"/>
  <c r="D551" i="5"/>
  <c r="D552" i="5"/>
  <c r="D1197" i="5"/>
  <c r="D1184" i="5"/>
  <c r="D1330" i="5"/>
  <c r="D1331" i="5"/>
  <c r="D553" i="5"/>
  <c r="D554" i="5"/>
  <c r="D555" i="5"/>
  <c r="D951" i="5"/>
  <c r="D952" i="5"/>
  <c r="D939" i="5"/>
  <c r="AF382" i="1"/>
  <c r="D924" i="5"/>
  <c r="D175" i="5"/>
  <c r="D925" i="5"/>
  <c r="D249" i="5"/>
  <c r="D199" i="5"/>
  <c r="D6304" i="5"/>
  <c r="D6305" i="5"/>
  <c r="AF557" i="1"/>
  <c r="D918" i="5"/>
  <c r="D556" i="5"/>
  <c r="D557" i="5"/>
  <c r="D250" i="5"/>
  <c r="D558" i="5"/>
  <c r="D40" i="5"/>
  <c r="D6306" i="5"/>
  <c r="AF817" i="1"/>
  <c r="D559" i="5"/>
  <c r="D156" i="5"/>
  <c r="D560" i="5"/>
  <c r="D561" i="5"/>
  <c r="D562" i="5"/>
  <c r="D563" i="5"/>
  <c r="D564" i="5"/>
  <c r="D565" i="5"/>
  <c r="D566" i="5"/>
  <c r="D567" i="5"/>
  <c r="D568" i="5"/>
  <c r="D569" i="5"/>
  <c r="D570" i="5"/>
  <c r="D571" i="5"/>
  <c r="D235" i="5"/>
  <c r="D572" i="5"/>
  <c r="D107" i="5"/>
  <c r="D573" i="5"/>
  <c r="D574" i="5"/>
  <c r="D575" i="5"/>
  <c r="AF753" i="1"/>
  <c r="D576" i="5"/>
  <c r="D577" i="5"/>
  <c r="D578" i="5"/>
  <c r="D579" i="5"/>
  <c r="AF372" i="1"/>
  <c r="D580" i="5"/>
  <c r="D108" i="5"/>
  <c r="D581" i="5"/>
  <c r="AF496" i="1"/>
  <c r="D161" i="5"/>
  <c r="D208" i="5"/>
  <c r="D176" i="5"/>
  <c r="D582" i="5"/>
  <c r="D583" i="5"/>
  <c r="D910" i="5"/>
  <c r="AF498" i="1"/>
  <c r="D162" i="5"/>
  <c r="D584" i="5"/>
  <c r="D134" i="5"/>
  <c r="D911" i="5"/>
  <c r="AF778" i="1"/>
  <c r="D585" i="5"/>
  <c r="D586" i="5"/>
  <c r="D587" i="5"/>
  <c r="D588" i="5"/>
  <c r="D589" i="5"/>
  <c r="D590" i="5"/>
  <c r="AF175" i="1"/>
  <c r="D591" i="5"/>
  <c r="D592" i="5"/>
  <c r="D593" i="5"/>
  <c r="D594" i="5"/>
  <c r="D595" i="5"/>
  <c r="D596" i="5"/>
  <c r="D597" i="5"/>
  <c r="D230" i="5"/>
  <c r="D598" i="5"/>
  <c r="D150" i="5"/>
  <c r="D599" i="5"/>
  <c r="D151" i="5"/>
  <c r="D220" i="5"/>
  <c r="D231" i="5"/>
  <c r="D600" i="5"/>
  <c r="D601" i="5"/>
  <c r="D602" i="5"/>
  <c r="D603" i="5"/>
  <c r="D604" i="5"/>
  <c r="AF567" i="1"/>
  <c r="D605" i="5"/>
  <c r="D606" i="5"/>
  <c r="D200" i="5"/>
  <c r="D607" i="5"/>
  <c r="D608" i="5"/>
  <c r="D609" i="5"/>
  <c r="D126" i="5"/>
  <c r="D127" i="5"/>
  <c r="AF556" i="1"/>
  <c r="D211" i="5"/>
  <c r="D177" i="5"/>
  <c r="D610" i="5"/>
  <c r="D236" i="5"/>
  <c r="D74" i="5"/>
  <c r="D75" i="5"/>
  <c r="D24" i="5"/>
  <c r="D76" i="5"/>
  <c r="D14" i="5"/>
  <c r="D77" i="5"/>
  <c r="D78" i="5"/>
  <c r="D25" i="5"/>
  <c r="D79" i="5"/>
  <c r="D26" i="5"/>
  <c r="D80" i="5"/>
  <c r="D81" i="5"/>
  <c r="AF803" i="1"/>
  <c r="D611" i="5"/>
  <c r="D612" i="5"/>
  <c r="D613" i="5"/>
  <c r="D614" i="5"/>
  <c r="AF292" i="1"/>
  <c r="D615" i="5"/>
  <c r="D616" i="5"/>
  <c r="D617" i="5"/>
  <c r="D618" i="5"/>
  <c r="D619" i="5"/>
  <c r="D141" i="5"/>
  <c r="D193" i="5"/>
  <c r="D620" i="5"/>
  <c r="D621" i="5"/>
  <c r="D622" i="5"/>
  <c r="D623" i="5"/>
  <c r="D624" i="5"/>
  <c r="D625" i="5"/>
  <c r="D626" i="5"/>
  <c r="D627" i="5"/>
  <c r="D628" i="5"/>
  <c r="D6307" i="5"/>
  <c r="AF368" i="1"/>
  <c r="D629" i="5"/>
  <c r="D630" i="5"/>
  <c r="D631" i="5"/>
  <c r="AF370" i="1"/>
  <c r="D632" i="5"/>
  <c r="D633" i="5"/>
  <c r="D634" i="5"/>
  <c r="D32" i="5"/>
  <c r="D1628" i="5"/>
  <c r="AF769" i="1"/>
  <c r="D899" i="5"/>
  <c r="D635" i="5"/>
  <c r="D636" i="5"/>
  <c r="D637" i="5"/>
  <c r="D638" i="5"/>
  <c r="D639" i="5"/>
  <c r="D640" i="5"/>
  <c r="D641" i="5"/>
  <c r="D642" i="5"/>
  <c r="D643" i="5"/>
  <c r="D912" i="5"/>
  <c r="D644" i="5"/>
  <c r="D645" i="5"/>
  <c r="D646" i="5"/>
  <c r="D647" i="5"/>
  <c r="D894" i="5"/>
  <c r="D648" i="5"/>
  <c r="AF606" i="1"/>
  <c r="D1186" i="5"/>
  <c r="D1177" i="5"/>
  <c r="D1332" i="5"/>
  <c r="D1333" i="5"/>
  <c r="AF322" i="1"/>
  <c r="D649" i="5"/>
  <c r="D650" i="5"/>
  <c r="D651" i="5"/>
  <c r="D652" i="5"/>
  <c r="D653" i="5"/>
  <c r="D654" i="5"/>
  <c r="D135" i="5"/>
  <c r="AF559" i="1"/>
  <c r="D919" i="5"/>
  <c r="D655" i="5"/>
  <c r="D656" i="5"/>
  <c r="D657" i="5"/>
  <c r="D658" i="5"/>
  <c r="AF183" i="1"/>
  <c r="D659" i="5"/>
  <c r="D232" i="5"/>
  <c r="D660" i="5"/>
  <c r="D661" i="5"/>
  <c r="D34" i="5"/>
  <c r="D35" i="5"/>
  <c r="AG674" i="1"/>
  <c r="E6359" i="5"/>
  <c r="E6322" i="5"/>
  <c r="E6319" i="5"/>
  <c r="E6358" i="5"/>
  <c r="E6318" i="5"/>
  <c r="E6357" i="5"/>
  <c r="E6317" i="5"/>
  <c r="E6316" i="5"/>
  <c r="AG653" i="1"/>
  <c r="E247" i="5"/>
  <c r="E890" i="5"/>
  <c r="E110" i="5"/>
  <c r="E889" i="5"/>
  <c r="E246" i="5"/>
  <c r="AG654" i="1"/>
  <c r="E202" i="5"/>
  <c r="E109" i="5"/>
  <c r="E245" i="5"/>
  <c r="E244" i="5"/>
  <c r="AG190" i="1"/>
  <c r="E6291" i="5"/>
  <c r="E6045" i="5"/>
  <c r="E6044" i="5"/>
  <c r="E6043" i="5"/>
  <c r="AG164" i="1"/>
  <c r="E888" i="5"/>
  <c r="E887" i="5"/>
  <c r="E886" i="5"/>
  <c r="AG280" i="1"/>
  <c r="E1492" i="5"/>
  <c r="E6042" i="5"/>
  <c r="E6041" i="5"/>
  <c r="E1951" i="5"/>
  <c r="AG206" i="1"/>
  <c r="E2065" i="5"/>
  <c r="E6040" i="5"/>
  <c r="E2151" i="5"/>
  <c r="E2175" i="5"/>
  <c r="E6039" i="5"/>
  <c r="AG218" i="1"/>
  <c r="E2064" i="5"/>
  <c r="E6038" i="5"/>
  <c r="E6037" i="5"/>
  <c r="AG211" i="1"/>
  <c r="E2063" i="5"/>
  <c r="E2062" i="5"/>
  <c r="E2174" i="5"/>
  <c r="E6036" i="5"/>
  <c r="AG675" i="1"/>
  <c r="E28" i="5"/>
  <c r="E49" i="5"/>
  <c r="E96" i="5"/>
  <c r="AG774" i="1"/>
  <c r="E6035" i="5"/>
  <c r="E1558" i="5"/>
  <c r="E6034" i="5"/>
  <c r="AG14" i="1"/>
  <c r="E1716" i="5"/>
  <c r="E6033" i="5"/>
  <c r="E6032" i="5"/>
  <c r="AG281" i="1"/>
  <c r="E1491" i="5"/>
  <c r="E6031" i="5"/>
  <c r="E6030" i="5"/>
  <c r="E6029" i="5"/>
  <c r="E1950" i="5"/>
  <c r="AG276" i="1"/>
  <c r="E1490" i="5"/>
  <c r="E6028" i="5"/>
  <c r="E6027" i="5"/>
  <c r="E6026" i="5"/>
  <c r="E1949" i="5"/>
  <c r="AG286" i="1"/>
  <c r="E902" i="5"/>
  <c r="E885" i="5"/>
  <c r="E884" i="5"/>
  <c r="E883" i="5"/>
  <c r="E907" i="5"/>
  <c r="E882" i="5"/>
  <c r="AG262" i="1"/>
  <c r="E6025" i="5"/>
  <c r="E6158" i="5"/>
  <c r="E6024" i="5"/>
  <c r="E6023" i="5"/>
  <c r="E6022" i="5"/>
  <c r="E6021" i="5"/>
  <c r="E6020" i="5"/>
  <c r="E2163" i="5"/>
  <c r="E6019" i="5"/>
  <c r="E6018" i="5"/>
  <c r="AG201" i="1"/>
  <c r="E6017" i="5"/>
  <c r="E6016" i="5"/>
  <c r="E6015" i="5"/>
  <c r="E6014" i="5"/>
  <c r="AG85" i="1"/>
  <c r="E6013" i="5"/>
  <c r="E6012" i="5"/>
  <c r="E6011" i="5"/>
  <c r="AG471" i="1"/>
  <c r="E1944" i="5"/>
  <c r="E6010" i="5"/>
  <c r="E6009" i="5"/>
  <c r="E6008" i="5"/>
  <c r="AG670" i="1"/>
  <c r="E2242" i="5"/>
  <c r="E6007" i="5"/>
  <c r="E6006" i="5"/>
  <c r="AG676" i="1"/>
  <c r="E21" i="5"/>
  <c r="E39" i="5"/>
  <c r="E95" i="5"/>
  <c r="AG34" i="1"/>
  <c r="E6005" i="5"/>
  <c r="E6004" i="5"/>
  <c r="E6003" i="5"/>
  <c r="E6002" i="5"/>
  <c r="E6001" i="5"/>
  <c r="E6000" i="5"/>
  <c r="E5999" i="5"/>
  <c r="AG74" i="1"/>
  <c r="E5998" i="5"/>
  <c r="E5997" i="5"/>
  <c r="E5996" i="5"/>
  <c r="AG373" i="1"/>
  <c r="E881" i="5"/>
  <c r="E179" i="5"/>
  <c r="E880" i="5"/>
  <c r="AG406" i="1"/>
  <c r="E5995" i="5"/>
  <c r="E5994" i="5"/>
  <c r="E5993" i="5"/>
  <c r="E5992" i="5"/>
  <c r="E5991" i="5"/>
  <c r="E5990" i="5"/>
  <c r="E5989" i="5"/>
  <c r="E1706" i="5"/>
  <c r="E5988" i="5"/>
  <c r="AG544" i="1"/>
  <c r="E5987" i="5"/>
  <c r="E5986" i="5"/>
  <c r="E2076" i="5"/>
  <c r="AG188" i="1"/>
  <c r="E5985" i="5"/>
  <c r="E5984" i="5"/>
  <c r="E5983" i="5"/>
  <c r="E5982" i="5"/>
  <c r="AG267" i="1"/>
  <c r="E5981" i="5"/>
  <c r="E5980" i="5"/>
  <c r="E5979" i="5"/>
  <c r="AG172" i="1"/>
  <c r="E879" i="5"/>
  <c r="E878" i="5"/>
  <c r="E877" i="5"/>
  <c r="AG182" i="1"/>
  <c r="E876" i="5"/>
  <c r="E875" i="5"/>
  <c r="E874" i="5"/>
  <c r="AG173" i="1"/>
  <c r="E873" i="5"/>
  <c r="E872" i="5"/>
  <c r="E871" i="5"/>
  <c r="AG163" i="1"/>
  <c r="E870" i="5"/>
  <c r="E869" i="5"/>
  <c r="E868" i="5"/>
  <c r="AG636" i="1"/>
  <c r="E5978" i="5"/>
  <c r="E5977" i="5"/>
  <c r="E5976" i="5"/>
  <c r="E5975" i="5"/>
  <c r="E5974" i="5"/>
  <c r="AG401" i="1"/>
  <c r="E1510" i="5"/>
  <c r="E5973" i="5"/>
  <c r="E5972" i="5"/>
  <c r="E5971" i="5"/>
  <c r="E5970" i="5"/>
  <c r="AG660" i="1"/>
  <c r="E2085" i="5"/>
  <c r="E5969" i="5"/>
  <c r="E5968" i="5"/>
  <c r="AG485" i="1"/>
  <c r="E1165" i="5"/>
  <c r="E1164" i="5"/>
  <c r="E1163" i="5"/>
  <c r="E1162" i="5"/>
  <c r="AG484" i="1"/>
  <c r="E1161" i="5"/>
  <c r="E1160" i="5"/>
  <c r="E1159" i="5"/>
  <c r="E1158" i="5"/>
  <c r="AG265" i="1"/>
  <c r="E2141" i="5"/>
  <c r="E5967" i="5"/>
  <c r="E5966" i="5"/>
  <c r="AG181" i="1"/>
  <c r="E867" i="5"/>
  <c r="E866" i="5"/>
  <c r="E865" i="5"/>
  <c r="E864" i="5"/>
  <c r="AG410" i="1"/>
  <c r="E5965" i="5"/>
  <c r="E5964" i="5"/>
  <c r="E5963" i="5"/>
  <c r="E5962" i="5"/>
  <c r="E5961" i="5"/>
  <c r="E1592" i="5"/>
  <c r="E5960" i="5"/>
  <c r="E5959" i="5"/>
  <c r="E5958" i="5"/>
  <c r="E5957" i="5"/>
  <c r="AG165" i="1"/>
  <c r="E863" i="5"/>
  <c r="E862" i="5"/>
  <c r="E861" i="5"/>
  <c r="AG270" i="1"/>
  <c r="E5956" i="5"/>
  <c r="E5955" i="5"/>
  <c r="E5954" i="5"/>
  <c r="E5953" i="5"/>
  <c r="AG269" i="1"/>
  <c r="E5952" i="5"/>
  <c r="E5951" i="5"/>
  <c r="E5950" i="5"/>
  <c r="AG335" i="1"/>
  <c r="E5949" i="5"/>
  <c r="E5948" i="5"/>
  <c r="E5947" i="5"/>
  <c r="E5946" i="5"/>
  <c r="E5945" i="5"/>
  <c r="AG638" i="1"/>
  <c r="E5944" i="5"/>
  <c r="E5943" i="5"/>
  <c r="E5942" i="5"/>
  <c r="E5941" i="5"/>
  <c r="AG306" i="1"/>
  <c r="E1715" i="5"/>
  <c r="E6109" i="5"/>
  <c r="E5940" i="5"/>
  <c r="E5939" i="5"/>
  <c r="AG486" i="1"/>
  <c r="E1157" i="5"/>
  <c r="E1156" i="5"/>
  <c r="E1155" i="5"/>
  <c r="E1154" i="5"/>
  <c r="AG192" i="1"/>
  <c r="E5938" i="5"/>
  <c r="E5937" i="5"/>
  <c r="E6290" i="5"/>
  <c r="E5936" i="5"/>
  <c r="E5935" i="5"/>
  <c r="AG490" i="1"/>
  <c r="E5934" i="5"/>
  <c r="E5933" i="5"/>
  <c r="E5932" i="5"/>
  <c r="E1569" i="5"/>
  <c r="E5931" i="5"/>
  <c r="E2084" i="5"/>
  <c r="E5930" i="5"/>
  <c r="E5929" i="5"/>
  <c r="E6108" i="5"/>
  <c r="E5928" i="5"/>
  <c r="E5927" i="5"/>
  <c r="E5926" i="5"/>
  <c r="E5925" i="5"/>
  <c r="E5924" i="5"/>
  <c r="AG186" i="1"/>
  <c r="E5923" i="5"/>
  <c r="E5922" i="5"/>
  <c r="E5921" i="5"/>
  <c r="AG491" i="1"/>
  <c r="E5920" i="5"/>
  <c r="E5919" i="5"/>
  <c r="E5918" i="5"/>
  <c r="E5917" i="5"/>
  <c r="E5916" i="5"/>
  <c r="E5915" i="5"/>
  <c r="E5914" i="5"/>
  <c r="E5913" i="5"/>
  <c r="E2170" i="5"/>
  <c r="E5912" i="5"/>
  <c r="E5911" i="5"/>
  <c r="E5910" i="5"/>
  <c r="E5909" i="5"/>
  <c r="E5908" i="5"/>
  <c r="E5907" i="5"/>
  <c r="E5906" i="5"/>
  <c r="E5905" i="5"/>
  <c r="E5904" i="5"/>
  <c r="AG259" i="1"/>
  <c r="E5903" i="5"/>
  <c r="E5902" i="5"/>
  <c r="E5901" i="5"/>
  <c r="AG743" i="1"/>
  <c r="E5900" i="5"/>
  <c r="E5899" i="5"/>
  <c r="E5898" i="5"/>
  <c r="AG330" i="1"/>
  <c r="E5897" i="5"/>
  <c r="E5896" i="5"/>
  <c r="E5895" i="5"/>
  <c r="AG403" i="1"/>
  <c r="E5894" i="5"/>
  <c r="E5893" i="5"/>
  <c r="E5892" i="5"/>
  <c r="E5891" i="5"/>
  <c r="E5890" i="5"/>
  <c r="E5889" i="5"/>
  <c r="E5888" i="5"/>
  <c r="AG514" i="1"/>
  <c r="E5887" i="5"/>
  <c r="E5886" i="5"/>
  <c r="E5885" i="5"/>
  <c r="E5884" i="5"/>
  <c r="E5883" i="5"/>
  <c r="E5882" i="5"/>
  <c r="E2411" i="5"/>
  <c r="E5881" i="5"/>
  <c r="E5880" i="5"/>
  <c r="E5879" i="5"/>
  <c r="E5878" i="5"/>
  <c r="E5877" i="5"/>
  <c r="E2018" i="5"/>
  <c r="E5876" i="5"/>
  <c r="E5875" i="5"/>
  <c r="AG515" i="1"/>
  <c r="E5874" i="5"/>
  <c r="E2140" i="5"/>
  <c r="E5873" i="5"/>
  <c r="E5872" i="5"/>
  <c r="E5871" i="5"/>
  <c r="E5870" i="5"/>
  <c r="E5869" i="5"/>
  <c r="E5868" i="5"/>
  <c r="E5867" i="5"/>
  <c r="E5866" i="5"/>
  <c r="E5865" i="5"/>
  <c r="E5864" i="5"/>
  <c r="E5863" i="5"/>
  <c r="AG772" i="1"/>
  <c r="E1906" i="5"/>
  <c r="E2207" i="5"/>
  <c r="E1905" i="5"/>
  <c r="E6289" i="5"/>
  <c r="AG770" i="1"/>
  <c r="E1367" i="5"/>
  <c r="E1366" i="5"/>
  <c r="E1365" i="5"/>
  <c r="AG266" i="1"/>
  <c r="E5862" i="5"/>
  <c r="E5861" i="5"/>
  <c r="E5860" i="5"/>
  <c r="AG169" i="1"/>
  <c r="E860" i="5"/>
  <c r="E859" i="5"/>
  <c r="E858" i="5"/>
  <c r="AG200" i="1"/>
  <c r="E5859" i="5"/>
  <c r="E6288" i="5"/>
  <c r="E5858" i="5"/>
  <c r="E5857" i="5"/>
  <c r="E5856" i="5"/>
  <c r="AG187" i="1"/>
  <c r="E2410" i="5"/>
  <c r="E5855" i="5"/>
  <c r="E5854" i="5"/>
  <c r="E5853" i="5"/>
  <c r="E5852" i="5"/>
  <c r="AG191" i="1"/>
  <c r="E5851" i="5"/>
  <c r="E5850" i="5"/>
  <c r="E5849" i="5"/>
  <c r="AG189" i="1"/>
  <c r="E5848" i="5"/>
  <c r="E2409" i="5"/>
  <c r="E5847" i="5"/>
  <c r="E5846" i="5"/>
  <c r="AG516" i="1"/>
  <c r="E5845" i="5"/>
  <c r="E1568" i="5"/>
  <c r="E5844" i="5"/>
  <c r="E5843" i="5"/>
  <c r="E5842" i="5"/>
  <c r="E5841" i="5"/>
  <c r="E5840" i="5"/>
  <c r="E5839" i="5"/>
  <c r="E5838" i="5"/>
  <c r="E5837" i="5"/>
  <c r="E5836" i="5"/>
  <c r="E6107" i="5"/>
  <c r="E5835" i="5"/>
  <c r="AG303" i="1"/>
  <c r="E6106" i="5"/>
  <c r="E1714" i="5"/>
  <c r="E5834" i="5"/>
  <c r="E5833" i="5"/>
  <c r="AG168" i="1"/>
  <c r="E857" i="5"/>
  <c r="E856" i="5"/>
  <c r="E855" i="5"/>
  <c r="AG263" i="1"/>
  <c r="E2364" i="5"/>
  <c r="E5832" i="5"/>
  <c r="E5831" i="5"/>
  <c r="AG488" i="1"/>
  <c r="E1153" i="5"/>
  <c r="E1152" i="5"/>
  <c r="E1151" i="5"/>
  <c r="E1150" i="5"/>
  <c r="E1149" i="5"/>
  <c r="E1148" i="5"/>
  <c r="AG492" i="1"/>
  <c r="E5830" i="5"/>
  <c r="E2017" i="5"/>
  <c r="E2169" i="5"/>
  <c r="E5829" i="5"/>
  <c r="E5828" i="5"/>
  <c r="E5827" i="5"/>
  <c r="E5826" i="5"/>
  <c r="E5825" i="5"/>
  <c r="E5824" i="5"/>
  <c r="E5823" i="5"/>
  <c r="E5822" i="5"/>
  <c r="E5821" i="5"/>
  <c r="E5820" i="5"/>
  <c r="E5819" i="5"/>
  <c r="E5818" i="5"/>
  <c r="AG166" i="1"/>
  <c r="E854" i="5"/>
  <c r="E853" i="5"/>
  <c r="E852" i="5"/>
  <c r="AG339" i="1"/>
  <c r="E5817" i="5"/>
  <c r="E5816" i="5"/>
  <c r="E6219" i="5"/>
  <c r="E5815" i="5"/>
  <c r="E5814" i="5"/>
  <c r="E6069" i="5"/>
  <c r="E5813" i="5"/>
  <c r="AG65" i="1"/>
  <c r="E5812" i="5"/>
  <c r="E5811" i="5"/>
  <c r="E5810" i="5"/>
  <c r="AG340" i="1"/>
  <c r="E5809" i="5"/>
  <c r="E1557" i="5"/>
  <c r="E5808" i="5"/>
  <c r="E5807" i="5"/>
  <c r="AG16" i="1"/>
  <c r="E5806" i="5"/>
  <c r="E1607" i="5"/>
  <c r="E5805" i="5"/>
  <c r="E5804" i="5"/>
  <c r="E5803" i="5"/>
  <c r="AG178" i="1"/>
  <c r="E851" i="5"/>
  <c r="E850" i="5"/>
  <c r="E849" i="5"/>
  <c r="AG274" i="1"/>
  <c r="E5802" i="5"/>
  <c r="E5801" i="5"/>
  <c r="E5800" i="5"/>
  <c r="AG7" i="1"/>
  <c r="E5799" i="5"/>
  <c r="E5798" i="5"/>
  <c r="E5797" i="5"/>
  <c r="AG18" i="1"/>
  <c r="E5796" i="5"/>
  <c r="E5795" i="5"/>
  <c r="E5794" i="5"/>
  <c r="E5793" i="5"/>
  <c r="AG82" i="1"/>
  <c r="E5792" i="5"/>
  <c r="E5791" i="5"/>
  <c r="E1606" i="5"/>
  <c r="E5790" i="5"/>
  <c r="AG296" i="1"/>
  <c r="E848" i="5"/>
  <c r="E847" i="5"/>
  <c r="E846" i="5"/>
  <c r="E845" i="5"/>
  <c r="E844" i="5"/>
  <c r="E143" i="5"/>
  <c r="E843" i="5"/>
  <c r="E842" i="5"/>
  <c r="E841" i="5"/>
  <c r="E840" i="5"/>
  <c r="E839" i="5"/>
  <c r="AG344" i="1"/>
  <c r="E5789" i="5"/>
  <c r="E5788" i="5"/>
  <c r="E5787" i="5"/>
  <c r="E5786" i="5"/>
  <c r="E5785" i="5"/>
  <c r="AG487" i="1"/>
  <c r="E1147" i="5"/>
  <c r="E1146" i="5"/>
  <c r="E1145" i="5"/>
  <c r="AG468" i="1"/>
  <c r="E1943" i="5"/>
  <c r="E5784" i="5"/>
  <c r="E5783" i="5"/>
  <c r="AG336" i="1"/>
  <c r="E5782" i="5"/>
  <c r="E5781" i="5"/>
  <c r="E5780" i="5"/>
  <c r="AG811" i="1"/>
  <c r="E2335" i="5"/>
  <c r="E2334" i="5"/>
  <c r="E2333" i="5"/>
  <c r="E2332" i="5"/>
  <c r="AG193" i="1"/>
  <c r="E1832" i="5"/>
  <c r="E1730" i="5"/>
  <c r="E5779" i="5"/>
  <c r="E5778" i="5"/>
  <c r="E5777" i="5"/>
  <c r="AG261" i="1"/>
  <c r="E5776" i="5"/>
  <c r="E5775" i="5"/>
  <c r="E5774" i="5"/>
  <c r="AG637" i="1"/>
  <c r="E5773" i="5"/>
  <c r="E5772" i="5"/>
  <c r="E5771" i="5"/>
  <c r="E5770" i="5"/>
  <c r="AG402" i="1"/>
  <c r="E5769" i="5"/>
  <c r="E2153" i="5"/>
  <c r="E5768" i="5"/>
  <c r="E5767" i="5"/>
  <c r="E5766" i="5"/>
  <c r="E5765" i="5"/>
  <c r="E1923" i="5"/>
  <c r="E5764" i="5"/>
  <c r="E5763" i="5"/>
  <c r="AG180" i="1"/>
  <c r="E838" i="5"/>
  <c r="E837" i="5"/>
  <c r="E836" i="5"/>
  <c r="AG90" i="1"/>
  <c r="E5762" i="5"/>
  <c r="E1605" i="5"/>
  <c r="E5761" i="5"/>
  <c r="AG631" i="1"/>
  <c r="E5760" i="5"/>
  <c r="E5759" i="5"/>
  <c r="E5758" i="5"/>
  <c r="AG185" i="1"/>
  <c r="E5757" i="5"/>
  <c r="E1729" i="5"/>
  <c r="E5756" i="5"/>
  <c r="E5755" i="5"/>
  <c r="AG289" i="1"/>
  <c r="E835" i="5"/>
  <c r="E834" i="5"/>
  <c r="E833" i="5"/>
  <c r="E832" i="5"/>
  <c r="E831" i="5"/>
  <c r="E830" i="5"/>
  <c r="E829" i="5"/>
  <c r="E828" i="5"/>
  <c r="E827" i="5"/>
  <c r="E826" i="5"/>
  <c r="E825" i="5"/>
  <c r="E824" i="5"/>
  <c r="E823" i="5"/>
  <c r="E822" i="5"/>
  <c r="E821" i="5"/>
  <c r="AG288" i="1"/>
  <c r="E820" i="5"/>
  <c r="E819" i="5"/>
  <c r="E818" i="5"/>
  <c r="E817" i="5"/>
  <c r="E816" i="5"/>
  <c r="E815" i="5"/>
  <c r="E814" i="5"/>
  <c r="E813" i="5"/>
  <c r="E812" i="5"/>
  <c r="E178" i="5"/>
  <c r="E811" i="5"/>
  <c r="E185" i="5"/>
  <c r="AG295" i="1"/>
  <c r="E810" i="5"/>
  <c r="E809" i="5"/>
  <c r="E808" i="5"/>
  <c r="E807" i="5"/>
  <c r="E142" i="5"/>
  <c r="E806" i="5"/>
  <c r="E805" i="5"/>
  <c r="E804" i="5"/>
  <c r="E194" i="5"/>
  <c r="E803" i="5"/>
  <c r="E802" i="5"/>
  <c r="E801" i="5"/>
  <c r="E800" i="5"/>
  <c r="E799" i="5"/>
  <c r="AG258" i="1"/>
  <c r="E5754" i="5"/>
  <c r="E5753" i="5"/>
  <c r="E5752" i="5"/>
  <c r="AG58" i="1"/>
  <c r="E2094" i="5"/>
  <c r="E5751" i="5"/>
  <c r="AG411" i="1"/>
  <c r="E1728" i="5"/>
  <c r="E5750" i="5"/>
  <c r="E5749" i="5"/>
  <c r="E5748" i="5"/>
  <c r="E5747" i="5"/>
  <c r="E5746" i="5"/>
  <c r="E1489" i="5"/>
  <c r="E5745" i="5"/>
  <c r="AG399" i="1"/>
  <c r="E5744" i="5"/>
  <c r="E5743" i="5"/>
  <c r="E5742" i="5"/>
  <c r="E1509" i="5"/>
  <c r="E5741" i="5"/>
  <c r="E5740" i="5"/>
  <c r="E5739" i="5"/>
  <c r="AG619" i="1"/>
  <c r="E5738" i="5"/>
  <c r="E5737" i="5"/>
  <c r="E5736" i="5"/>
  <c r="AG489" i="1"/>
  <c r="E5735" i="5"/>
  <c r="E5734" i="5"/>
  <c r="E5733" i="5"/>
  <c r="E5732" i="5"/>
  <c r="E6193" i="5"/>
  <c r="E5731" i="5"/>
  <c r="E5730" i="5"/>
  <c r="E5729" i="5"/>
  <c r="AG268" i="1"/>
  <c r="E5728" i="5"/>
  <c r="E5727" i="5"/>
  <c r="E5726" i="5"/>
  <c r="E5725" i="5"/>
  <c r="E2162" i="5"/>
  <c r="E5724" i="5"/>
  <c r="AG750" i="1"/>
  <c r="E1364" i="5"/>
  <c r="E1204" i="5"/>
  <c r="E1363" i="5"/>
  <c r="E1362" i="5"/>
  <c r="AG409" i="1"/>
  <c r="E1591" i="5"/>
  <c r="E5723" i="5"/>
  <c r="E5722" i="5"/>
  <c r="E1705" i="5"/>
  <c r="AG802" i="1"/>
  <c r="E1361" i="5"/>
  <c r="E1360" i="5"/>
  <c r="E1171" i="5"/>
  <c r="AG600" i="1"/>
  <c r="E5721" i="5"/>
  <c r="E5720" i="5"/>
  <c r="E5719" i="5"/>
  <c r="E5718" i="5"/>
  <c r="E5717" i="5"/>
  <c r="E5716" i="5"/>
  <c r="E5715" i="5"/>
  <c r="E5714" i="5"/>
  <c r="E5713" i="5"/>
  <c r="E5712" i="5"/>
  <c r="E5711" i="5"/>
  <c r="E5710" i="5"/>
  <c r="E5709" i="5"/>
  <c r="E5708" i="5"/>
  <c r="E5707" i="5"/>
  <c r="E5706" i="5"/>
  <c r="E5705" i="5"/>
  <c r="E5704" i="5"/>
  <c r="E5703" i="5"/>
  <c r="E5702" i="5"/>
  <c r="E5701" i="5"/>
  <c r="AG760" i="1"/>
  <c r="E5700" i="5"/>
  <c r="E1488" i="5"/>
  <c r="E5699" i="5"/>
  <c r="E5698" i="5"/>
  <c r="E5697" i="5"/>
  <c r="E2396" i="5"/>
  <c r="AG775" i="1"/>
  <c r="E94" i="5"/>
  <c r="E10" i="5"/>
  <c r="E19" i="5"/>
  <c r="E9" i="5"/>
  <c r="E45" i="5"/>
  <c r="E8" i="5"/>
  <c r="E7" i="5"/>
  <c r="AG307" i="1"/>
  <c r="E5696" i="5"/>
  <c r="E5695" i="5"/>
  <c r="E5694" i="5"/>
  <c r="AG63" i="1"/>
  <c r="E5693" i="5"/>
  <c r="E5692" i="5"/>
  <c r="E5691" i="5"/>
  <c r="AG493" i="1"/>
  <c r="E5690" i="5"/>
  <c r="E5689" i="5"/>
  <c r="E5688" i="5"/>
  <c r="E5687" i="5"/>
  <c r="E5686" i="5"/>
  <c r="E5685" i="5"/>
  <c r="E5684" i="5"/>
  <c r="E5683" i="5"/>
  <c r="E2243" i="5"/>
  <c r="E5682" i="5"/>
  <c r="E5681" i="5"/>
  <c r="E5680" i="5"/>
  <c r="AG72" i="1"/>
  <c r="E5679" i="5"/>
  <c r="E5678" i="5"/>
  <c r="E5677" i="5"/>
  <c r="E5676" i="5"/>
  <c r="E5675" i="5"/>
  <c r="E5674" i="5"/>
  <c r="E1641" i="5"/>
  <c r="E6105" i="5"/>
  <c r="E5673" i="5"/>
  <c r="AG4" i="1"/>
  <c r="E5672" i="5"/>
  <c r="E5671" i="5"/>
  <c r="E5670" i="5"/>
  <c r="E5669" i="5"/>
  <c r="E5668" i="5"/>
  <c r="E5667" i="5"/>
  <c r="E5666" i="5"/>
  <c r="AG437" i="1"/>
  <c r="E100" i="5"/>
  <c r="E93" i="5"/>
  <c r="E92" i="5"/>
  <c r="E91" i="5"/>
  <c r="E15" i="5"/>
  <c r="E90" i="5"/>
  <c r="AG107" i="1"/>
  <c r="E5665" i="5"/>
  <c r="E5664" i="5"/>
  <c r="E5663" i="5"/>
  <c r="AG31" i="1"/>
  <c r="E5662" i="5"/>
  <c r="E5661" i="5"/>
  <c r="E5660" i="5"/>
  <c r="E5659" i="5"/>
  <c r="AG479" i="1"/>
  <c r="E1515" i="5"/>
  <c r="E5658" i="5"/>
  <c r="E5657" i="5"/>
  <c r="E5656" i="5"/>
  <c r="E5655" i="5"/>
  <c r="E5654" i="5"/>
  <c r="E1556" i="5"/>
  <c r="E5653" i="5"/>
  <c r="E1682" i="5"/>
  <c r="E5652" i="5"/>
  <c r="E1681" i="5"/>
  <c r="AG731" i="1"/>
  <c r="E5651" i="5"/>
  <c r="E5650" i="5"/>
  <c r="E1938" i="5"/>
  <c r="E5649" i="5"/>
  <c r="E5648" i="5"/>
  <c r="E5647" i="5"/>
  <c r="E5646" i="5"/>
  <c r="E5645" i="5"/>
  <c r="E5644" i="5"/>
  <c r="E5643" i="5"/>
  <c r="E5642" i="5"/>
  <c r="E5641" i="5"/>
  <c r="AG184" i="1"/>
  <c r="E798" i="5"/>
  <c r="E797" i="5"/>
  <c r="E796" i="5"/>
  <c r="AG162" i="1"/>
  <c r="E795" i="5"/>
  <c r="E916" i="5"/>
  <c r="E794" i="5"/>
  <c r="E793" i="5"/>
  <c r="E792" i="5"/>
  <c r="AG740" i="1"/>
  <c r="E5640" i="5"/>
  <c r="E2395" i="5"/>
  <c r="E5639" i="5"/>
  <c r="AG441" i="1"/>
  <c r="E89" i="5"/>
  <c r="E38" i="5"/>
  <c r="E52" i="5"/>
  <c r="E37" i="5"/>
  <c r="E88" i="5"/>
  <c r="AG632" i="1"/>
  <c r="E5638" i="5"/>
  <c r="E5637" i="5"/>
  <c r="E5636" i="5"/>
  <c r="E5635" i="5"/>
  <c r="AG683" i="1"/>
  <c r="E791" i="5"/>
  <c r="E790" i="5"/>
  <c r="E898" i="5"/>
  <c r="E203" i="5"/>
  <c r="E789" i="5"/>
  <c r="E239" i="5"/>
  <c r="E788" i="5"/>
  <c r="E787" i="5"/>
  <c r="E786" i="5"/>
  <c r="E129" i="5"/>
  <c r="E785" i="5"/>
  <c r="E234" i="5"/>
  <c r="E784" i="5"/>
  <c r="E783" i="5"/>
  <c r="AG673" i="1"/>
  <c r="E6363" i="5"/>
  <c r="E6362" i="5"/>
  <c r="E6320" i="5"/>
  <c r="E6315" i="5"/>
  <c r="AG329" i="1"/>
  <c r="E5634" i="5"/>
  <c r="E5633" i="5"/>
  <c r="E5632" i="5"/>
  <c r="E5631" i="5"/>
  <c r="E5630" i="5"/>
  <c r="E5629" i="5"/>
  <c r="E5628" i="5"/>
  <c r="AG111" i="1"/>
  <c r="E1916" i="5"/>
  <c r="E5627" i="5"/>
  <c r="E2389" i="5"/>
  <c r="AG287" i="1"/>
  <c r="E782" i="5"/>
  <c r="E901" i="5"/>
  <c r="E781" i="5"/>
  <c r="E780" i="5"/>
  <c r="E906" i="5"/>
  <c r="E779" i="5"/>
  <c r="E778" i="5"/>
  <c r="E777" i="5"/>
  <c r="AG197" i="1"/>
  <c r="E5626" i="5"/>
  <c r="E5625" i="5"/>
  <c r="E5624" i="5"/>
  <c r="E5623" i="5"/>
  <c r="E5622" i="5"/>
  <c r="AG298" i="1"/>
  <c r="E1904" i="5"/>
  <c r="E5621" i="5"/>
  <c r="E5620" i="5"/>
  <c r="E6140" i="5"/>
  <c r="E5619" i="5"/>
  <c r="E5618" i="5"/>
  <c r="AG466" i="1"/>
  <c r="E5617" i="5"/>
  <c r="E2296" i="5"/>
  <c r="E5616" i="5"/>
  <c r="E5615" i="5"/>
  <c r="E5614" i="5"/>
  <c r="AG801" i="1"/>
  <c r="E5613" i="5"/>
  <c r="E6057" i="5"/>
  <c r="E5612" i="5"/>
  <c r="AG299" i="1"/>
  <c r="E2241" i="5"/>
  <c r="E5611" i="5"/>
  <c r="E1732" i="5"/>
  <c r="E5610" i="5"/>
  <c r="E5609" i="5"/>
  <c r="E6139" i="5"/>
  <c r="E2349" i="5"/>
  <c r="E5608" i="5"/>
  <c r="E5607" i="5"/>
  <c r="AG300" i="1"/>
  <c r="E1903" i="5"/>
  <c r="E6138" i="5"/>
  <c r="E2348" i="5"/>
  <c r="E6212" i="5"/>
  <c r="E5606" i="5"/>
  <c r="E5605" i="5"/>
  <c r="AG202" i="1"/>
  <c r="E5604" i="5"/>
  <c r="E2408" i="5"/>
  <c r="E5603" i="5"/>
  <c r="E5602" i="5"/>
  <c r="E5601" i="5"/>
  <c r="E5600" i="5"/>
  <c r="AG167" i="1"/>
  <c r="E776" i="5"/>
  <c r="E775" i="5"/>
  <c r="E774" i="5"/>
  <c r="AG630" i="1"/>
  <c r="E5599" i="5"/>
  <c r="E2331" i="5"/>
  <c r="E5598" i="5"/>
  <c r="E5597" i="5"/>
  <c r="E5596" i="5"/>
  <c r="E5595" i="5"/>
  <c r="E5594" i="5"/>
  <c r="E5593" i="5"/>
  <c r="E2401" i="5"/>
  <c r="E5592" i="5"/>
  <c r="E5591" i="5"/>
  <c r="AG712" i="1"/>
  <c r="E6310" i="5"/>
  <c r="E2377" i="5"/>
  <c r="E5590" i="5"/>
  <c r="AG537" i="1"/>
  <c r="E1487" i="5"/>
  <c r="E6116" i="5"/>
  <c r="E5589" i="5"/>
  <c r="E5588" i="5"/>
  <c r="E5587" i="5"/>
  <c r="E5586" i="5"/>
  <c r="E5585" i="5"/>
  <c r="E5584" i="5"/>
  <c r="E5583" i="5"/>
  <c r="E5582" i="5"/>
  <c r="AG462" i="1"/>
  <c r="E1969" i="5"/>
  <c r="E5581" i="5"/>
  <c r="E5580" i="5"/>
  <c r="E5579" i="5"/>
  <c r="AG271" i="1"/>
  <c r="E2161" i="5"/>
  <c r="E5578" i="5"/>
  <c r="E5577" i="5"/>
  <c r="AG337" i="1"/>
  <c r="E5576" i="5"/>
  <c r="E5575" i="5"/>
  <c r="E5574" i="5"/>
  <c r="AG334" i="1"/>
  <c r="E5573" i="5"/>
  <c r="E5572" i="5"/>
  <c r="E5571" i="5"/>
  <c r="E5570" i="5"/>
  <c r="AG308" i="1"/>
  <c r="E5569" i="5"/>
  <c r="E5568" i="5"/>
  <c r="E5567" i="5"/>
  <c r="E2347" i="5"/>
  <c r="E5566" i="5"/>
  <c r="E6137" i="5"/>
  <c r="E6211" i="5"/>
  <c r="E5565" i="5"/>
  <c r="AG470" i="1"/>
  <c r="E5564" i="5"/>
  <c r="E6068" i="5"/>
  <c r="E5563" i="5"/>
  <c r="E5562" i="5"/>
  <c r="AG222" i="1"/>
  <c r="E6218" i="5"/>
  <c r="E1727" i="5"/>
  <c r="E2139" i="5"/>
  <c r="E5561" i="5"/>
  <c r="AG216" i="1"/>
  <c r="E5560" i="5"/>
  <c r="E1831" i="5"/>
  <c r="E5559" i="5"/>
  <c r="AG407" i="1"/>
  <c r="E5558" i="5"/>
  <c r="E5557" i="5"/>
  <c r="E5556" i="5"/>
  <c r="AG472" i="1"/>
  <c r="E5555" i="5"/>
  <c r="E1942" i="5"/>
  <c r="E5554" i="5"/>
  <c r="E5553" i="5"/>
  <c r="AG177" i="1"/>
  <c r="E773" i="5"/>
  <c r="E772" i="5"/>
  <c r="E771" i="5"/>
  <c r="AG341" i="1"/>
  <c r="E5552" i="5"/>
  <c r="E5551" i="5"/>
  <c r="E5550" i="5"/>
  <c r="E5549" i="5"/>
  <c r="AG42" i="1"/>
  <c r="E5548" i="5"/>
  <c r="E5547" i="5"/>
  <c r="E5546" i="5"/>
  <c r="AG342" i="1"/>
  <c r="E5545" i="5"/>
  <c r="E5544" i="5"/>
  <c r="E5543" i="5"/>
  <c r="E5542" i="5"/>
  <c r="AG112" i="1"/>
  <c r="E5541" i="5"/>
  <c r="E6287" i="5"/>
  <c r="E5540" i="5"/>
  <c r="AG87" i="1"/>
  <c r="E5539" i="5"/>
  <c r="E5538" i="5"/>
  <c r="E5537" i="5"/>
  <c r="AG15" i="1"/>
  <c r="E5536" i="5"/>
  <c r="E5535" i="5"/>
  <c r="E1830" i="5"/>
  <c r="E5534" i="5"/>
  <c r="E1604" i="5"/>
  <c r="E5533" i="5"/>
  <c r="E5532" i="5"/>
  <c r="AG711" i="1"/>
  <c r="E5531" i="5"/>
  <c r="E1640" i="5"/>
  <c r="E5530" i="5"/>
  <c r="E5529" i="5"/>
  <c r="E5528" i="5"/>
  <c r="E6309" i="5"/>
  <c r="E2376" i="5"/>
  <c r="E5527" i="5"/>
  <c r="E1704" i="5"/>
  <c r="E5526" i="5"/>
  <c r="AG297" i="1"/>
  <c r="E770" i="5"/>
  <c r="E118" i="5"/>
  <c r="E769" i="5"/>
  <c r="E768" i="5"/>
  <c r="E767" i="5"/>
  <c r="E766" i="5"/>
  <c r="E765" i="5"/>
  <c r="E764" i="5"/>
  <c r="E763" i="5"/>
  <c r="E762" i="5"/>
  <c r="E190" i="5"/>
  <c r="E761" i="5"/>
  <c r="E760" i="5"/>
  <c r="E759" i="5"/>
  <c r="AG179" i="1"/>
  <c r="E758" i="5"/>
  <c r="E757" i="5"/>
  <c r="E756" i="5"/>
  <c r="AG461" i="1"/>
  <c r="E6286" i="5"/>
  <c r="E5525" i="5"/>
  <c r="E6115" i="5"/>
  <c r="E5524" i="5"/>
  <c r="E5523" i="5"/>
  <c r="E2138" i="5"/>
  <c r="E5522" i="5"/>
  <c r="E5521" i="5"/>
  <c r="E5520" i="5"/>
  <c r="E2061" i="5"/>
  <c r="E5519" i="5"/>
  <c r="AG161" i="1"/>
  <c r="E755" i="5"/>
  <c r="E754" i="5"/>
  <c r="E753" i="5"/>
  <c r="AG465" i="1"/>
  <c r="E1968" i="5"/>
  <c r="E5518" i="5"/>
  <c r="E5517" i="5"/>
  <c r="E5516" i="5"/>
  <c r="E5515" i="5"/>
  <c r="E5514" i="5"/>
  <c r="E5513" i="5"/>
  <c r="AG305" i="1"/>
  <c r="E5512" i="5"/>
  <c r="E2346" i="5"/>
  <c r="E5511" i="5"/>
  <c r="E6210" i="5"/>
  <c r="E5510" i="5"/>
  <c r="AG304" i="1"/>
  <c r="E5509" i="5"/>
  <c r="E2345" i="5"/>
  <c r="E5508" i="5"/>
  <c r="E5507" i="5"/>
  <c r="E6209" i="5"/>
  <c r="E5506" i="5"/>
  <c r="E6136" i="5"/>
  <c r="E5505" i="5"/>
  <c r="AG343" i="1"/>
  <c r="E5504" i="5"/>
  <c r="E5503" i="5"/>
  <c r="E5502" i="5"/>
  <c r="AG198" i="1"/>
  <c r="E6285" i="5"/>
  <c r="E5501" i="5"/>
  <c r="E5500" i="5"/>
  <c r="E5499" i="5"/>
  <c r="E5498" i="5"/>
  <c r="E5497" i="5"/>
  <c r="AG260" i="1"/>
  <c r="E2160" i="5"/>
  <c r="E5496" i="5"/>
  <c r="E5495" i="5"/>
  <c r="AG791" i="1"/>
  <c r="E5494" i="5"/>
  <c r="E2182" i="5"/>
  <c r="E1726" i="5"/>
  <c r="E5493" i="5"/>
  <c r="E5492" i="5"/>
  <c r="E5491" i="5"/>
  <c r="AG469" i="1"/>
  <c r="E1941" i="5"/>
  <c r="E5490" i="5"/>
  <c r="E5489" i="5"/>
  <c r="E5488" i="5"/>
  <c r="AG331" i="1"/>
  <c r="E5487" i="5"/>
  <c r="E5486" i="5"/>
  <c r="E5485" i="5"/>
  <c r="AG569" i="1"/>
  <c r="E5484" i="5"/>
  <c r="E5483" i="5"/>
  <c r="E5482" i="5"/>
  <c r="E5481" i="5"/>
  <c r="E5480" i="5"/>
  <c r="E5479" i="5"/>
  <c r="E5478" i="5"/>
  <c r="E5477" i="5"/>
  <c r="E5476" i="5"/>
  <c r="E5475" i="5"/>
  <c r="E5474" i="5"/>
  <c r="E5473" i="5"/>
  <c r="AG776" i="1"/>
  <c r="E915" i="5"/>
  <c r="E752" i="5"/>
  <c r="E204" i="5"/>
  <c r="AG555" i="1"/>
  <c r="E164" i="5"/>
  <c r="E197" i="5"/>
  <c r="E751" i="5"/>
  <c r="E750" i="5"/>
  <c r="E213" i="5"/>
  <c r="AG553" i="1"/>
  <c r="E749" i="5"/>
  <c r="E748" i="5"/>
  <c r="E747" i="5"/>
  <c r="E746" i="5"/>
  <c r="E212" i="5"/>
  <c r="AG345" i="1"/>
  <c r="E5472" i="5"/>
  <c r="E5471" i="5"/>
  <c r="E5470" i="5"/>
  <c r="E5469" i="5"/>
  <c r="AG194" i="1"/>
  <c r="E2407" i="5"/>
  <c r="E5468" i="5"/>
  <c r="E5467" i="5"/>
  <c r="E5466" i="5"/>
  <c r="E5465" i="5"/>
  <c r="AG199" i="1"/>
  <c r="E5464" i="5"/>
  <c r="E5463" i="5"/>
  <c r="E5462" i="5"/>
  <c r="E5461" i="5"/>
  <c r="E5460" i="5"/>
  <c r="E5459" i="5"/>
  <c r="E5458" i="5"/>
  <c r="E5457" i="5"/>
  <c r="E5456" i="5"/>
  <c r="AG805" i="1"/>
  <c r="E5455" i="5"/>
  <c r="E5454" i="5"/>
  <c r="E5453" i="5"/>
  <c r="AG540" i="1"/>
  <c r="E5452" i="5"/>
  <c r="E5451" i="5"/>
  <c r="E5450" i="5"/>
  <c r="E1486" i="5"/>
  <c r="E2381" i="5"/>
  <c r="E5449" i="5"/>
  <c r="E5448" i="5"/>
  <c r="AG338" i="1"/>
  <c r="E5447" i="5"/>
  <c r="E5446" i="5"/>
  <c r="E5445" i="5"/>
  <c r="E5444" i="5"/>
  <c r="AG463" i="1"/>
  <c r="E1967" i="5"/>
  <c r="E5443" i="5"/>
  <c r="E5442" i="5"/>
  <c r="E5441" i="5"/>
  <c r="AG677" i="1"/>
  <c r="E745" i="5"/>
  <c r="E744" i="5"/>
  <c r="E743" i="5"/>
  <c r="E742" i="5"/>
  <c r="E741" i="5"/>
  <c r="AG238" i="1"/>
  <c r="E1135" i="5"/>
  <c r="E1134" i="5"/>
  <c r="E1133" i="5"/>
  <c r="E1132" i="5"/>
  <c r="E987" i="5"/>
  <c r="E1131" i="5"/>
  <c r="E991" i="5"/>
  <c r="E1130" i="5"/>
  <c r="E934" i="5"/>
  <c r="E1129" i="5"/>
  <c r="E1128" i="5"/>
  <c r="E1127" i="5"/>
  <c r="AG604" i="1"/>
  <c r="E5440" i="5"/>
  <c r="E5439" i="5"/>
  <c r="E5438" i="5"/>
  <c r="E5437" i="5"/>
  <c r="E5436" i="5"/>
  <c r="E5435" i="5"/>
  <c r="AG611" i="1"/>
  <c r="E1829" i="5"/>
  <c r="E1530" i="5"/>
  <c r="E1828" i="5"/>
  <c r="E2232" i="5"/>
  <c r="E1737" i="5"/>
  <c r="AG570" i="1"/>
  <c r="E5434" i="5"/>
  <c r="E5433" i="5"/>
  <c r="E2016" i="5"/>
  <c r="E5432" i="5"/>
  <c r="E5431" i="5"/>
  <c r="E5430" i="5"/>
  <c r="E5429" i="5"/>
  <c r="E5428" i="5"/>
  <c r="E5427" i="5"/>
  <c r="E5426" i="5"/>
  <c r="E5425" i="5"/>
  <c r="AG572" i="1"/>
  <c r="E5424" i="5"/>
  <c r="E5423" i="5"/>
  <c r="E5422" i="5"/>
  <c r="E1958" i="5"/>
  <c r="E5421" i="5"/>
  <c r="E5420" i="5"/>
  <c r="E5419" i="5"/>
  <c r="E2295" i="5"/>
  <c r="E5418" i="5"/>
  <c r="E5417" i="5"/>
  <c r="E5416" i="5"/>
  <c r="AG571" i="1"/>
  <c r="E5415" i="5"/>
  <c r="E5414" i="5"/>
  <c r="E1957" i="5"/>
  <c r="E5413" i="5"/>
  <c r="E5412" i="5"/>
  <c r="E5411" i="5"/>
  <c r="E5410" i="5"/>
  <c r="E5409" i="5"/>
  <c r="E5408" i="5"/>
  <c r="E5407" i="5"/>
  <c r="E5406" i="5"/>
  <c r="E5405" i="5"/>
  <c r="E5404" i="5"/>
  <c r="AG598" i="1"/>
  <c r="E1359" i="5"/>
  <c r="E1358" i="5"/>
  <c r="E1357" i="5"/>
  <c r="E1356" i="5"/>
  <c r="AG678" i="1"/>
  <c r="E740" i="5"/>
  <c r="E739" i="5"/>
  <c r="E738" i="5"/>
  <c r="E737" i="5"/>
  <c r="E736" i="5"/>
  <c r="E122" i="5"/>
  <c r="E735" i="5"/>
  <c r="AG333" i="1"/>
  <c r="E5403" i="5"/>
  <c r="E5402" i="5"/>
  <c r="E5401" i="5"/>
  <c r="E5400" i="5"/>
  <c r="E5399" i="5"/>
  <c r="E5398" i="5"/>
  <c r="AG302" i="1"/>
  <c r="E6208" i="5"/>
  <c r="E2344" i="5"/>
  <c r="E5397" i="5"/>
  <c r="E5396" i="5"/>
  <c r="E5395" i="5"/>
  <c r="AG332" i="1"/>
  <c r="E5394" i="5"/>
  <c r="E5393" i="5"/>
  <c r="E5392" i="5"/>
  <c r="AG171" i="1"/>
  <c r="E734" i="5"/>
  <c r="E733" i="5"/>
  <c r="E732" i="5"/>
  <c r="AG539" i="1"/>
  <c r="E5391" i="5"/>
  <c r="E5390" i="5"/>
  <c r="E5389" i="5"/>
  <c r="E5388" i="5"/>
  <c r="E1485" i="5"/>
  <c r="E5387" i="5"/>
  <c r="E5386" i="5"/>
  <c r="E5385" i="5"/>
  <c r="E5384" i="5"/>
  <c r="AG621" i="1"/>
  <c r="E5383" i="5"/>
  <c r="E2060" i="5"/>
  <c r="E5382" i="5"/>
  <c r="E5381" i="5"/>
  <c r="E5380" i="5"/>
  <c r="E5379" i="5"/>
  <c r="E5378" i="5"/>
  <c r="AG412" i="1"/>
  <c r="E5377" i="5"/>
  <c r="E1827" i="5"/>
  <c r="E1590" i="5"/>
  <c r="E5376" i="5"/>
  <c r="E1703" i="5"/>
  <c r="AG669" i="1"/>
  <c r="E5375" i="5"/>
  <c r="E1702" i="5"/>
  <c r="E5374" i="5"/>
  <c r="AG301" i="1"/>
  <c r="E5373" i="5"/>
  <c r="E5372" i="5"/>
  <c r="E5371" i="5"/>
  <c r="AG114" i="1"/>
  <c r="E1603" i="5"/>
  <c r="E5370" i="5"/>
  <c r="E5369" i="5"/>
  <c r="AG32" i="1"/>
  <c r="E5368" i="5"/>
  <c r="E1602" i="5"/>
  <c r="E5367" i="5"/>
  <c r="E5366" i="5"/>
  <c r="AG413" i="1"/>
  <c r="E1589" i="5"/>
  <c r="E1826" i="5"/>
  <c r="E5365" i="5"/>
  <c r="E5364" i="5"/>
  <c r="E1701" i="5"/>
  <c r="AG408" i="1"/>
  <c r="E5363" i="5"/>
  <c r="E1700" i="5"/>
  <c r="E5362" i="5"/>
  <c r="E1699" i="5"/>
  <c r="AG599" i="1"/>
  <c r="E1355" i="5"/>
  <c r="E1354" i="5"/>
  <c r="E1190" i="5"/>
  <c r="E1179" i="5"/>
  <c r="E1353" i="5"/>
  <c r="AG464" i="1"/>
  <c r="E5361" i="5"/>
  <c r="E5360" i="5"/>
  <c r="E5359" i="5"/>
  <c r="E5358" i="5"/>
  <c r="E5357" i="5"/>
  <c r="AG610" i="1"/>
  <c r="E1453" i="5"/>
  <c r="E1529" i="5"/>
  <c r="E1825" i="5"/>
  <c r="E1736" i="5"/>
  <c r="AG622" i="1"/>
  <c r="E1521" i="5"/>
  <c r="E6104" i="5"/>
  <c r="E5356" i="5"/>
  <c r="E5355" i="5"/>
  <c r="E5354" i="5"/>
  <c r="E5353" i="5"/>
  <c r="E1639" i="5"/>
  <c r="E5352" i="5"/>
  <c r="E5351" i="5"/>
  <c r="E5350" i="5"/>
  <c r="AG548" i="1"/>
  <c r="E5349" i="5"/>
  <c r="E5348" i="5"/>
  <c r="E5347" i="5"/>
  <c r="E1698" i="5"/>
  <c r="E5346" i="5"/>
  <c r="E6152" i="5"/>
  <c r="E6217" i="5"/>
  <c r="E5345" i="5"/>
  <c r="E5344" i="5"/>
  <c r="E5343" i="5"/>
  <c r="E5342" i="5"/>
  <c r="E5341" i="5"/>
  <c r="E2206" i="5"/>
  <c r="E5340" i="5"/>
  <c r="E5339" i="5"/>
  <c r="E2168" i="5"/>
  <c r="E5338" i="5"/>
  <c r="E5337" i="5"/>
  <c r="E5336" i="5"/>
  <c r="E1824" i="5"/>
  <c r="E5335" i="5"/>
  <c r="E5334" i="5"/>
  <c r="E5333" i="5"/>
  <c r="E1506" i="5"/>
  <c r="E5332" i="5"/>
  <c r="E5331" i="5"/>
  <c r="E5330" i="5"/>
  <c r="E6146" i="5"/>
  <c r="E5329" i="5"/>
  <c r="E5328" i="5"/>
  <c r="AG721" i="1"/>
  <c r="E5327" i="5"/>
  <c r="E5326" i="5"/>
  <c r="E6157" i="5"/>
  <c r="E1452" i="5"/>
  <c r="AG738" i="1"/>
  <c r="E87" i="5"/>
  <c r="E54" i="5"/>
  <c r="E4" i="5"/>
  <c r="AG756" i="1"/>
  <c r="E1437" i="5"/>
  <c r="E1434" i="5"/>
  <c r="E1433" i="5"/>
  <c r="AG686" i="1"/>
  <c r="E6187" i="5"/>
  <c r="E5325" i="5"/>
  <c r="E5324" i="5"/>
  <c r="AG685" i="1"/>
  <c r="E6186" i="5"/>
  <c r="E5323" i="5"/>
  <c r="E5322" i="5"/>
  <c r="AG603" i="1"/>
  <c r="E5321" i="5"/>
  <c r="E5320" i="5"/>
  <c r="E5319" i="5"/>
  <c r="E5318" i="5"/>
  <c r="E5317" i="5"/>
  <c r="E5316" i="5"/>
  <c r="E5315" i="5"/>
  <c r="AG435" i="1"/>
  <c r="E86" i="5"/>
  <c r="E99" i="5"/>
  <c r="E98" i="5"/>
  <c r="E85" i="5"/>
  <c r="E41" i="5"/>
  <c r="E27" i="5"/>
  <c r="AG597" i="1"/>
  <c r="E1352" i="5"/>
  <c r="E1351" i="5"/>
  <c r="E1350" i="5"/>
  <c r="E1349" i="5"/>
  <c r="AG538" i="1"/>
  <c r="E5314" i="5"/>
  <c r="E2302" i="5"/>
  <c r="E5313" i="5"/>
  <c r="E5312" i="5"/>
  <c r="E5311" i="5"/>
  <c r="E5310" i="5"/>
  <c r="AG170" i="1"/>
  <c r="E731" i="5"/>
  <c r="E730" i="5"/>
  <c r="E729" i="5"/>
  <c r="AG752" i="1"/>
  <c r="E242" i="5"/>
  <c r="E222" i="5"/>
  <c r="E728" i="5"/>
  <c r="E727" i="5"/>
  <c r="E726" i="5"/>
  <c r="E725" i="5"/>
  <c r="AG482" i="1"/>
  <c r="E1555" i="5"/>
  <c r="E1684" i="5"/>
  <c r="E5309" i="5"/>
  <c r="E5308" i="5"/>
  <c r="E5307" i="5"/>
  <c r="E5306" i="5"/>
  <c r="E5305" i="5"/>
  <c r="E5304" i="5"/>
  <c r="AG759" i="1"/>
  <c r="E1740" i="5"/>
  <c r="E5303" i="5"/>
  <c r="E5302" i="5"/>
  <c r="E5301" i="5"/>
  <c r="E1570" i="5"/>
  <c r="E6056" i="5"/>
  <c r="E5300" i="5"/>
  <c r="E5299" i="5"/>
  <c r="E5298" i="5"/>
  <c r="E5297" i="5"/>
  <c r="E5296" i="5"/>
  <c r="E5295" i="5"/>
  <c r="E5294" i="5"/>
  <c r="E5293" i="5"/>
  <c r="E5292" i="5"/>
  <c r="E5291" i="5"/>
  <c r="E5290" i="5"/>
  <c r="E5289" i="5"/>
  <c r="E5288" i="5"/>
  <c r="E5287" i="5"/>
  <c r="E5286" i="5"/>
  <c r="E5285" i="5"/>
  <c r="E5284" i="5"/>
  <c r="E5283" i="5"/>
  <c r="E5282" i="5"/>
  <c r="E5281" i="5"/>
  <c r="E5280" i="5"/>
  <c r="E5279" i="5"/>
  <c r="E2181" i="5"/>
  <c r="E2406" i="5"/>
  <c r="E5278" i="5"/>
  <c r="E5277" i="5"/>
  <c r="E5276" i="5"/>
  <c r="E5275" i="5"/>
  <c r="E5274" i="5"/>
  <c r="E5273" i="5"/>
  <c r="E5272" i="5"/>
  <c r="E5271" i="5"/>
  <c r="E5270" i="5"/>
  <c r="E5269" i="5"/>
  <c r="E5268" i="5"/>
  <c r="E5267" i="5"/>
  <c r="E5266" i="5"/>
  <c r="E5265" i="5"/>
  <c r="E5264" i="5"/>
  <c r="E5263" i="5"/>
  <c r="E5262" i="5"/>
  <c r="E5261" i="5"/>
  <c r="E5260" i="5"/>
  <c r="E5259" i="5"/>
  <c r="E5258" i="5"/>
  <c r="E5257" i="5"/>
  <c r="E5256" i="5"/>
  <c r="E5255" i="5"/>
  <c r="E5254" i="5"/>
  <c r="E5253" i="5"/>
  <c r="E5252" i="5"/>
  <c r="E5251" i="5"/>
  <c r="E1554" i="5"/>
  <c r="E5250" i="5"/>
  <c r="E1505" i="5"/>
  <c r="E5249" i="5"/>
  <c r="E5248" i="5"/>
  <c r="E5247" i="5"/>
  <c r="E5246" i="5"/>
  <c r="E5245" i="5"/>
  <c r="E5244" i="5"/>
  <c r="E5243" i="5"/>
  <c r="AG643" i="1"/>
  <c r="E724" i="5"/>
  <c r="E723" i="5"/>
  <c r="E722" i="5"/>
  <c r="E721" i="5"/>
  <c r="E720" i="5"/>
  <c r="AG679" i="1"/>
  <c r="E1432" i="5"/>
  <c r="E1431" i="5"/>
  <c r="E1383" i="5"/>
  <c r="E1388" i="5"/>
  <c r="E1391" i="5"/>
  <c r="AG591" i="1"/>
  <c r="E1823" i="5"/>
  <c r="E1822" i="5"/>
  <c r="E1821" i="5"/>
  <c r="AG43" i="1"/>
  <c r="E2015" i="5"/>
  <c r="E5242" i="5"/>
  <c r="E5241" i="5"/>
  <c r="E5240" i="5"/>
  <c r="E5239" i="5"/>
  <c r="AG38" i="1"/>
  <c r="E5238" i="5"/>
  <c r="E5237" i="5"/>
  <c r="E5236" i="5"/>
  <c r="E5235" i="5"/>
  <c r="AG592" i="1"/>
  <c r="E5234" i="5"/>
  <c r="E1820" i="5"/>
  <c r="E1819" i="5"/>
  <c r="AG558" i="1"/>
  <c r="E719" i="5"/>
  <c r="E718" i="5"/>
  <c r="E717" i="5"/>
  <c r="E921" i="5"/>
  <c r="AG256" i="1"/>
  <c r="E6284" i="5"/>
  <c r="E6283" i="5"/>
  <c r="E1902" i="5"/>
  <c r="AG80" i="1"/>
  <c r="E5233" i="5"/>
  <c r="E5232" i="5"/>
  <c r="E5231" i="5"/>
  <c r="AG467" i="1"/>
  <c r="E2014" i="5"/>
  <c r="E1928" i="5"/>
  <c r="E5230" i="5"/>
  <c r="AG640" i="1"/>
  <c r="E6192" i="5"/>
  <c r="E5229" i="5"/>
  <c r="E2083" i="5"/>
  <c r="AG541" i="1"/>
  <c r="E5228" i="5"/>
  <c r="E2013" i="5"/>
  <c r="E1707" i="5"/>
  <c r="AG54" i="1"/>
  <c r="E5227" i="5"/>
  <c r="E5226" i="5"/>
  <c r="E5225" i="5"/>
  <c r="E5224" i="5"/>
  <c r="AG104" i="1"/>
  <c r="E5223" i="5"/>
  <c r="E6053" i="5"/>
  <c r="E2294" i="5"/>
  <c r="E5222" i="5"/>
  <c r="E5221" i="5"/>
  <c r="E5220" i="5"/>
  <c r="AG147" i="1"/>
  <c r="E5219" i="5"/>
  <c r="E5218" i="5"/>
  <c r="E5217" i="5"/>
  <c r="E5216" i="5"/>
  <c r="AG445" i="1"/>
  <c r="E5215" i="5"/>
  <c r="E5214" i="5"/>
  <c r="E5213" i="5"/>
  <c r="E5212" i="5"/>
  <c r="E5211" i="5"/>
  <c r="E5210" i="5"/>
  <c r="AG41" i="1"/>
  <c r="E1601" i="5"/>
  <c r="E5209" i="5"/>
  <c r="AG137" i="1"/>
  <c r="E6114" i="5"/>
  <c r="E5208" i="5"/>
  <c r="E5207" i="5"/>
  <c r="E5206" i="5"/>
  <c r="E5205" i="5"/>
  <c r="E5204" i="5"/>
  <c r="E6282" i="5"/>
  <c r="AG141" i="1"/>
  <c r="E5203" i="5"/>
  <c r="E5202" i="5"/>
  <c r="E5201" i="5"/>
  <c r="E5200" i="5"/>
  <c r="E1680" i="5"/>
  <c r="E6281" i="5"/>
  <c r="AG645" i="1"/>
  <c r="E5199" i="5"/>
  <c r="E5198" i="5"/>
  <c r="E1588" i="5"/>
  <c r="E5197" i="5"/>
  <c r="AG159" i="1"/>
  <c r="E5196" i="5"/>
  <c r="E5195" i="5"/>
  <c r="E5194" i="5"/>
  <c r="E5193" i="5"/>
  <c r="E5192" i="5"/>
  <c r="E5191" i="5"/>
  <c r="E1484" i="5"/>
  <c r="E2012" i="5"/>
  <c r="AG417" i="1"/>
  <c r="E1901" i="5"/>
  <c r="E5190" i="5"/>
  <c r="E5189" i="5"/>
  <c r="E5188" i="5"/>
  <c r="E5187" i="5"/>
  <c r="E5186" i="5"/>
  <c r="E5185" i="5"/>
  <c r="E5184" i="5"/>
  <c r="E5183" i="5"/>
  <c r="E5182" i="5"/>
  <c r="E5181" i="5"/>
  <c r="E5180" i="5"/>
  <c r="AG225" i="1"/>
  <c r="E1126" i="5"/>
  <c r="E1125" i="5"/>
  <c r="E1124" i="5"/>
  <c r="E1123" i="5"/>
  <c r="AG45" i="1"/>
  <c r="E1600" i="5"/>
  <c r="E5179" i="5"/>
  <c r="E5178" i="5"/>
  <c r="AG49" i="1"/>
  <c r="E5177" i="5"/>
  <c r="E5176" i="5"/>
  <c r="E5175" i="5"/>
  <c r="E5174" i="5"/>
  <c r="AG221" i="1"/>
  <c r="E5173" i="5"/>
  <c r="E1713" i="5"/>
  <c r="E5172" i="5"/>
  <c r="E5171" i="5"/>
  <c r="E1818" i="5"/>
  <c r="E5170" i="5"/>
  <c r="E5169" i="5"/>
  <c r="E5168" i="5"/>
  <c r="E5167" i="5"/>
  <c r="AG219" i="1"/>
  <c r="E5166" i="5"/>
  <c r="E5165" i="5"/>
  <c r="E1697" i="5"/>
  <c r="E5164" i="5"/>
  <c r="E5163" i="5"/>
  <c r="AG666" i="1"/>
  <c r="E1638" i="5"/>
  <c r="E5162" i="5"/>
  <c r="E5161" i="5"/>
  <c r="E5160" i="5"/>
  <c r="AG150" i="1"/>
  <c r="E2388" i="5"/>
  <c r="E5159" i="5"/>
  <c r="E5158" i="5"/>
  <c r="E1817" i="5"/>
  <c r="AG821" i="1"/>
  <c r="E5157" i="5"/>
  <c r="E5156" i="5"/>
  <c r="E5155" i="5"/>
  <c r="AG625" i="1"/>
  <c r="E716" i="5"/>
  <c r="E914" i="5"/>
  <c r="E241" i="5"/>
  <c r="E233" i="5"/>
  <c r="E196" i="5"/>
  <c r="E217" i="5"/>
  <c r="E117" i="5"/>
  <c r="AG767" i="1"/>
  <c r="E715" i="5"/>
  <c r="E237" i="5"/>
  <c r="E714" i="5"/>
  <c r="E136" i="5"/>
  <c r="E713" i="5"/>
  <c r="E712" i="5"/>
  <c r="E711" i="5"/>
  <c r="E710" i="5"/>
  <c r="E709" i="5"/>
  <c r="AG257" i="1"/>
  <c r="E1637" i="5"/>
  <c r="E1900" i="5"/>
  <c r="E6077" i="5"/>
  <c r="E6280" i="5"/>
  <c r="E5154" i="5"/>
  <c r="E1899" i="5"/>
  <c r="AG253" i="1"/>
  <c r="E6279" i="5"/>
  <c r="E6076" i="5"/>
  <c r="E5153" i="5"/>
  <c r="E1898" i="5"/>
  <c r="AG824" i="1"/>
  <c r="E5152" i="5"/>
  <c r="E1816" i="5"/>
  <c r="E5151" i="5"/>
  <c r="E1815" i="5"/>
  <c r="E1735" i="5"/>
  <c r="E1985" i="5"/>
  <c r="E1910" i="5"/>
  <c r="E1814" i="5"/>
  <c r="E5150" i="5"/>
  <c r="E5149" i="5"/>
  <c r="E6278" i="5"/>
  <c r="E5148" i="5"/>
  <c r="E5147" i="5"/>
  <c r="E1813" i="5"/>
  <c r="AG374" i="1"/>
  <c r="E1189" i="5"/>
  <c r="E1188" i="5"/>
  <c r="E1369" i="5"/>
  <c r="E1348" i="5"/>
  <c r="E1178" i="5"/>
  <c r="E1375" i="5"/>
  <c r="AG523" i="1"/>
  <c r="E5146" i="5"/>
  <c r="E5145" i="5"/>
  <c r="E1984" i="5"/>
  <c r="AG213" i="1"/>
  <c r="E5144" i="5"/>
  <c r="E5143" i="5"/>
  <c r="E5142" i="5"/>
  <c r="E1696" i="5"/>
  <c r="E5141" i="5"/>
  <c r="E5140" i="5"/>
  <c r="AG657" i="1"/>
  <c r="E708" i="5"/>
  <c r="E707" i="5"/>
  <c r="E706" i="5"/>
  <c r="E705" i="5"/>
  <c r="AG623" i="1"/>
  <c r="E5139" i="5"/>
  <c r="E5138" i="5"/>
  <c r="E5137" i="5"/>
  <c r="E6103" i="5"/>
  <c r="E1636" i="5"/>
  <c r="E5136" i="5"/>
  <c r="E5135" i="5"/>
  <c r="E5134" i="5"/>
  <c r="E5133" i="5"/>
  <c r="AG751" i="1"/>
  <c r="E5132" i="5"/>
  <c r="E5131" i="5"/>
  <c r="E5130" i="5"/>
  <c r="AG39" i="1"/>
  <c r="E5129" i="5"/>
  <c r="E5128" i="5"/>
  <c r="E5127" i="5"/>
  <c r="E5126" i="5"/>
  <c r="E5125" i="5"/>
  <c r="E2011" i="5"/>
  <c r="E1927" i="5"/>
  <c r="AG347" i="1"/>
  <c r="E5124" i="5"/>
  <c r="E1608" i="5"/>
  <c r="E1926" i="5"/>
  <c r="E1925" i="5"/>
  <c r="AG140" i="1"/>
  <c r="E5123" i="5"/>
  <c r="E5122" i="5"/>
  <c r="E5121" i="5"/>
  <c r="E5120" i="5"/>
  <c r="E5119" i="5"/>
  <c r="E5118" i="5"/>
  <c r="E1483" i="5"/>
  <c r="E2010" i="5"/>
  <c r="AG135" i="1"/>
  <c r="E5117" i="5"/>
  <c r="E5116" i="5"/>
  <c r="E5115" i="5"/>
  <c r="E5114" i="5"/>
  <c r="AG158" i="1"/>
  <c r="E5113" i="5"/>
  <c r="E5112" i="5"/>
  <c r="E5111" i="5"/>
  <c r="E5110" i="5"/>
  <c r="E5109" i="5"/>
  <c r="E5108" i="5"/>
  <c r="E1482" i="5"/>
  <c r="E2009" i="5"/>
  <c r="AG444" i="1"/>
  <c r="E5107" i="5"/>
  <c r="E5106" i="5"/>
  <c r="E5105" i="5"/>
  <c r="E5104" i="5"/>
  <c r="E5103" i="5"/>
  <c r="E2186" i="5"/>
  <c r="E5102" i="5"/>
  <c r="E5101" i="5"/>
  <c r="AG116" i="1"/>
  <c r="E5100" i="5"/>
  <c r="E5099" i="5"/>
  <c r="E5098" i="5"/>
  <c r="E5097" i="5"/>
  <c r="AG246" i="1"/>
  <c r="E6277" i="5"/>
  <c r="E6308" i="5"/>
  <c r="E5096" i="5"/>
  <c r="E1498" i="5"/>
  <c r="E2205" i="5"/>
  <c r="E6276" i="5"/>
  <c r="E5095" i="5"/>
  <c r="E5094" i="5"/>
  <c r="E1897" i="5"/>
  <c r="AG195" i="1"/>
  <c r="E5093" i="5"/>
  <c r="E5092" i="5"/>
  <c r="E6275" i="5"/>
  <c r="E5091" i="5"/>
  <c r="E5090" i="5"/>
  <c r="AG560" i="1"/>
  <c r="E908" i="5"/>
  <c r="E704" i="5"/>
  <c r="E703" i="5"/>
  <c r="E702" i="5"/>
  <c r="E920" i="5"/>
  <c r="AG585" i="1"/>
  <c r="E5089" i="5"/>
  <c r="E5088" i="5"/>
  <c r="E5087" i="5"/>
  <c r="AG652" i="1"/>
  <c r="E5086" i="5"/>
  <c r="E1983" i="5"/>
  <c r="E1683" i="5"/>
  <c r="E5085" i="5"/>
  <c r="AG389" i="1"/>
  <c r="E701" i="5"/>
  <c r="E700" i="5"/>
  <c r="E699" i="5"/>
  <c r="E698" i="5"/>
  <c r="AG284" i="1"/>
  <c r="E5084" i="5"/>
  <c r="E5083" i="5"/>
  <c r="E5082" i="5"/>
  <c r="E5081" i="5"/>
  <c r="E6178" i="5"/>
  <c r="E1812" i="5"/>
  <c r="E1481" i="5"/>
  <c r="E5080" i="5"/>
  <c r="AG543" i="1"/>
  <c r="E5079" i="5"/>
  <c r="E5078" i="5"/>
  <c r="E2075" i="5"/>
  <c r="AG142" i="1"/>
  <c r="E5077" i="5"/>
  <c r="E5076" i="5"/>
  <c r="E5075" i="5"/>
  <c r="E6185" i="5"/>
  <c r="E1679" i="5"/>
  <c r="E5074" i="5"/>
  <c r="E5073" i="5"/>
  <c r="E6274" i="5"/>
  <c r="AG160" i="1"/>
  <c r="E5072" i="5"/>
  <c r="E5071" i="5"/>
  <c r="E1678" i="5"/>
  <c r="E6273" i="5"/>
  <c r="AG507" i="1"/>
  <c r="E5070" i="5"/>
  <c r="E5069" i="5"/>
  <c r="E5068" i="5"/>
  <c r="E5067" i="5"/>
  <c r="E5066" i="5"/>
  <c r="E5065" i="5"/>
  <c r="E6170" i="5"/>
  <c r="E5064" i="5"/>
  <c r="E2330" i="5"/>
  <c r="E5063" i="5"/>
  <c r="AG495" i="1"/>
  <c r="E697" i="5"/>
  <c r="E696" i="5"/>
  <c r="E695" i="5"/>
  <c r="E152" i="5"/>
  <c r="E913" i="5"/>
  <c r="E187" i="5"/>
  <c r="AG822" i="1"/>
  <c r="E5062" i="5"/>
  <c r="E2077" i="5"/>
  <c r="E2216" i="5"/>
  <c r="E5061" i="5"/>
  <c r="E5060" i="5"/>
  <c r="E5059" i="5"/>
  <c r="E5058" i="5"/>
  <c r="E5057" i="5"/>
  <c r="E5056" i="5"/>
  <c r="E5055" i="5"/>
  <c r="AG427" i="1"/>
  <c r="E5054" i="5"/>
  <c r="E5053" i="5"/>
  <c r="E5052" i="5"/>
  <c r="E5051" i="5"/>
  <c r="E2329" i="5"/>
  <c r="AG697" i="1"/>
  <c r="E2293" i="5"/>
  <c r="E5050" i="5"/>
  <c r="E2165" i="5"/>
  <c r="AG786" i="1"/>
  <c r="E2292" i="5"/>
  <c r="E5049" i="5"/>
  <c r="E5048" i="5"/>
  <c r="AG620" i="1"/>
  <c r="E5047" i="5"/>
  <c r="E5046" i="5"/>
  <c r="E5045" i="5"/>
  <c r="E5044" i="5"/>
  <c r="E5043" i="5"/>
  <c r="E5042" i="5"/>
  <c r="AG355" i="1"/>
  <c r="E5041" i="5"/>
  <c r="E1677" i="5"/>
  <c r="E1811" i="5"/>
  <c r="E1635" i="5"/>
  <c r="E2059" i="5"/>
  <c r="E2215" i="5"/>
  <c r="E5040" i="5"/>
  <c r="AG661" i="1"/>
  <c r="E5039" i="5"/>
  <c r="E5038" i="5"/>
  <c r="E5037" i="5"/>
  <c r="E5036" i="5"/>
  <c r="E5035" i="5"/>
  <c r="AG245" i="1"/>
  <c r="E1644" i="5"/>
  <c r="E5034" i="5"/>
  <c r="E1896" i="5"/>
  <c r="E6272" i="5"/>
  <c r="E5033" i="5"/>
  <c r="E1895" i="5"/>
  <c r="AG362" i="1"/>
  <c r="E5032" i="5"/>
  <c r="E5031" i="5"/>
  <c r="E5030" i="5"/>
  <c r="E5029" i="5"/>
  <c r="AG703" i="1"/>
  <c r="E1439" i="5"/>
  <c r="E1560" i="5"/>
  <c r="E1508" i="5"/>
  <c r="E1495" i="5"/>
  <c r="AG208" i="1"/>
  <c r="E5028" i="5"/>
  <c r="E5027" i="5"/>
  <c r="E5026" i="5"/>
  <c r="E5025" i="5"/>
  <c r="E5024" i="5"/>
  <c r="AG568" i="1"/>
  <c r="E694" i="5"/>
  <c r="E693" i="5"/>
  <c r="E692" i="5"/>
  <c r="E691" i="5"/>
  <c r="AG405" i="1"/>
  <c r="E5023" i="5"/>
  <c r="E5022" i="5"/>
  <c r="E5021" i="5"/>
  <c r="E5020" i="5"/>
  <c r="E2173" i="5"/>
  <c r="E5019" i="5"/>
  <c r="AG398" i="1"/>
  <c r="E2291" i="5"/>
  <c r="E5018" i="5"/>
  <c r="E5017" i="5"/>
  <c r="E5016" i="5"/>
  <c r="E2172" i="5"/>
  <c r="E5015" i="5"/>
  <c r="E5014" i="5"/>
  <c r="E1610" i="5"/>
  <c r="E5013" i="5"/>
  <c r="E5012" i="5"/>
  <c r="AG747" i="1"/>
  <c r="E2058" i="5"/>
  <c r="E2057" i="5"/>
  <c r="E1956" i="5"/>
  <c r="AG272" i="1"/>
  <c r="E1480" i="5"/>
  <c r="E5011" i="5"/>
  <c r="E5010" i="5"/>
  <c r="E1948" i="5"/>
  <c r="AG277" i="1"/>
  <c r="E5009" i="5"/>
  <c r="E5008" i="5"/>
  <c r="E5007" i="5"/>
  <c r="E1947" i="5"/>
  <c r="AG33" i="1"/>
  <c r="E5006" i="5"/>
  <c r="E5005" i="5"/>
  <c r="E5004" i="5"/>
  <c r="AG10" i="1"/>
  <c r="E1720" i="5"/>
  <c r="E5003" i="5"/>
  <c r="E5002" i="5"/>
  <c r="AG659" i="1"/>
  <c r="E5001" i="5"/>
  <c r="E1493" i="5"/>
  <c r="E5000" i="5"/>
  <c r="E4999" i="5"/>
  <c r="E4998" i="5"/>
  <c r="AG293" i="1"/>
  <c r="E690" i="5"/>
  <c r="E689" i="5"/>
  <c r="E688" i="5"/>
  <c r="E687" i="5"/>
  <c r="E686" i="5"/>
  <c r="E685" i="5"/>
  <c r="E684" i="5"/>
  <c r="E683" i="5"/>
  <c r="E682" i="5"/>
  <c r="E681" i="5"/>
  <c r="E680" i="5"/>
  <c r="E679" i="5"/>
  <c r="E678" i="5"/>
  <c r="AG710" i="1"/>
  <c r="E1430" i="5"/>
  <c r="E1429" i="5"/>
  <c r="E1392" i="5"/>
  <c r="E1428" i="5"/>
  <c r="E1427" i="5"/>
  <c r="E1389" i="5"/>
  <c r="E1426" i="5"/>
  <c r="E1425" i="5"/>
  <c r="E1384" i="5"/>
  <c r="AG613" i="1"/>
  <c r="E4997" i="5"/>
  <c r="E4996" i="5"/>
  <c r="E4995" i="5"/>
  <c r="E4994" i="5"/>
  <c r="E4993" i="5"/>
  <c r="E4992" i="5"/>
  <c r="AG693" i="1"/>
  <c r="E36" i="5"/>
  <c r="E105" i="5"/>
  <c r="E84" i="5"/>
  <c r="AG707" i="1"/>
  <c r="E1634" i="5"/>
  <c r="E6169" i="5"/>
  <c r="E4991" i="5"/>
  <c r="E2290" i="5"/>
  <c r="E4990" i="5"/>
  <c r="E2185" i="5"/>
  <c r="AG614" i="1"/>
  <c r="E1567" i="5"/>
  <c r="E4989" i="5"/>
  <c r="E4988" i="5"/>
  <c r="E2343" i="5"/>
  <c r="E4987" i="5"/>
  <c r="E4986" i="5"/>
  <c r="E4985" i="5"/>
  <c r="E4984" i="5"/>
  <c r="AG400" i="1"/>
  <c r="E2171" i="5"/>
  <c r="E4983" i="5"/>
  <c r="E4982" i="5"/>
  <c r="AG404" i="1"/>
  <c r="E4981" i="5"/>
  <c r="E4980" i="5"/>
  <c r="E4979" i="5"/>
  <c r="E4978" i="5"/>
  <c r="E4977" i="5"/>
  <c r="AG79" i="1"/>
  <c r="E4976" i="5"/>
  <c r="E4975" i="5"/>
  <c r="E4974" i="5"/>
  <c r="AG765" i="1"/>
  <c r="E6334" i="5"/>
  <c r="E6360" i="5"/>
  <c r="E6356" i="5"/>
  <c r="E6324" i="5"/>
  <c r="E6314" i="5"/>
  <c r="AG609" i="1"/>
  <c r="E1810" i="5"/>
  <c r="E1527" i="5"/>
  <c r="E1809" i="5"/>
  <c r="E1734" i="5"/>
  <c r="AG278" i="1"/>
  <c r="E1526" i="5"/>
  <c r="E4973" i="5"/>
  <c r="E4972" i="5"/>
  <c r="E1946" i="5"/>
  <c r="AG732" i="1"/>
  <c r="E4971" i="5"/>
  <c r="E4970" i="5"/>
  <c r="E4969" i="5"/>
  <c r="E4968" i="5"/>
  <c r="E4967" i="5"/>
  <c r="E4966" i="5"/>
  <c r="E4965" i="5"/>
  <c r="E4964" i="5"/>
  <c r="E4963" i="5"/>
  <c r="E4962" i="5"/>
  <c r="E4961" i="5"/>
  <c r="E4960" i="5"/>
  <c r="AG708" i="1"/>
  <c r="E4959" i="5"/>
  <c r="E4958" i="5"/>
  <c r="E6168" i="5"/>
  <c r="E1514" i="5"/>
  <c r="E1935" i="5"/>
  <c r="E1676" i="5"/>
  <c r="E2184" i="5"/>
  <c r="AG99" i="1"/>
  <c r="E4957" i="5"/>
  <c r="E4956" i="5"/>
  <c r="E4955" i="5"/>
  <c r="E4954" i="5"/>
  <c r="AG766" i="1"/>
  <c r="E4953" i="5"/>
  <c r="E1599" i="5"/>
  <c r="E2231" i="5"/>
  <c r="E4952" i="5"/>
  <c r="E4951" i="5"/>
  <c r="E4950" i="5"/>
  <c r="AG612" i="1"/>
  <c r="E1940" i="5"/>
  <c r="E4949" i="5"/>
  <c r="E2342" i="5"/>
  <c r="E4948" i="5"/>
  <c r="E4947" i="5"/>
  <c r="E1922" i="5"/>
  <c r="E4946" i="5"/>
  <c r="AG48" i="1"/>
  <c r="E4945" i="5"/>
  <c r="E4944" i="5"/>
  <c r="E4943" i="5"/>
  <c r="E4942" i="5"/>
  <c r="E4941" i="5"/>
  <c r="AG818" i="1"/>
  <c r="E1376" i="5"/>
  <c r="E1347" i="5"/>
  <c r="E1346" i="5"/>
  <c r="E1345" i="5"/>
  <c r="E1344" i="5"/>
  <c r="E1343" i="5"/>
  <c r="E1342" i="5"/>
  <c r="E1341" i="5"/>
  <c r="AG376" i="1"/>
  <c r="E1340" i="5"/>
  <c r="E1339" i="5"/>
  <c r="E1225" i="5"/>
  <c r="E1338" i="5"/>
  <c r="E1368" i="5"/>
  <c r="E1337" i="5"/>
  <c r="AG105" i="1"/>
  <c r="E2289" i="5"/>
  <c r="E1598" i="5"/>
  <c r="E1808" i="5"/>
  <c r="E2150" i="5"/>
  <c r="E1921" i="5"/>
  <c r="E1744" i="5"/>
  <c r="E4940" i="5"/>
  <c r="E4939" i="5"/>
  <c r="E4938" i="5"/>
  <c r="AG709" i="1"/>
  <c r="E1424" i="5"/>
  <c r="E1423" i="5"/>
  <c r="E1422" i="5"/>
  <c r="E1421" i="5"/>
  <c r="E1438" i="5"/>
  <c r="AG229" i="1"/>
  <c r="E1122" i="5"/>
  <c r="E1121" i="5"/>
  <c r="E1120" i="5"/>
  <c r="AG813" i="1"/>
  <c r="E1203" i="5"/>
  <c r="E1336" i="5"/>
  <c r="E1335" i="5"/>
  <c r="E1224" i="5"/>
  <c r="E1334" i="5"/>
  <c r="AG318" i="1"/>
  <c r="E4937" i="5"/>
  <c r="E4936" i="5"/>
  <c r="E2288" i="5"/>
  <c r="E4935" i="5"/>
  <c r="E1553" i="5"/>
  <c r="E4934" i="5"/>
  <c r="E4933" i="5"/>
  <c r="E4932" i="5"/>
  <c r="AG68" i="1"/>
  <c r="E6102" i="5"/>
  <c r="E4931" i="5"/>
  <c r="E4930" i="5"/>
  <c r="E6049" i="5"/>
  <c r="E4929" i="5"/>
  <c r="E4928" i="5"/>
  <c r="E4927" i="5"/>
  <c r="E4926" i="5"/>
  <c r="E2093" i="5"/>
  <c r="AG231" i="1"/>
  <c r="E1119" i="5"/>
  <c r="E1118" i="5"/>
  <c r="E968" i="5"/>
  <c r="E967" i="5"/>
  <c r="AG768" i="1"/>
  <c r="E677" i="5"/>
  <c r="E221" i="5"/>
  <c r="E676" i="5"/>
  <c r="AG354" i="1"/>
  <c r="E4925" i="5"/>
  <c r="E4924" i="5"/>
  <c r="E4923" i="5"/>
  <c r="E4922" i="5"/>
  <c r="E2214" i="5"/>
  <c r="E4921" i="5"/>
  <c r="E4920" i="5"/>
  <c r="E4919" i="5"/>
  <c r="AG71" i="1"/>
  <c r="E4918" i="5"/>
  <c r="E1675" i="5"/>
  <c r="E4917" i="5"/>
  <c r="E6271" i="5"/>
  <c r="E6058" i="5"/>
  <c r="E4916" i="5"/>
  <c r="E4915" i="5"/>
  <c r="E1712" i="5"/>
  <c r="E4914" i="5"/>
  <c r="E4913" i="5"/>
  <c r="E4912" i="5"/>
  <c r="E4911" i="5"/>
  <c r="E4910" i="5"/>
  <c r="AG545" i="1"/>
  <c r="E1807" i="5"/>
  <c r="E4909" i="5"/>
  <c r="E2204" i="5"/>
  <c r="E4908" i="5"/>
  <c r="E4907" i="5"/>
  <c r="AG365" i="1"/>
  <c r="E4906" i="5"/>
  <c r="E4905" i="5"/>
  <c r="E4904" i="5"/>
  <c r="E4903" i="5"/>
  <c r="E4902" i="5"/>
  <c r="E4901" i="5"/>
  <c r="E4900" i="5"/>
  <c r="AG564" i="1"/>
  <c r="E4899" i="5"/>
  <c r="E4898" i="5"/>
  <c r="E4897" i="5"/>
  <c r="AG118" i="1"/>
  <c r="E4896" i="5"/>
  <c r="E4895" i="5"/>
  <c r="E2287" i="5"/>
  <c r="E4894" i="5"/>
  <c r="E4893" i="5"/>
  <c r="E4892" i="5"/>
  <c r="E4891" i="5"/>
  <c r="E4890" i="5"/>
  <c r="E4889" i="5"/>
  <c r="E4888" i="5"/>
  <c r="E1479" i="5"/>
  <c r="E1924" i="5"/>
  <c r="E4887" i="5"/>
  <c r="E4886" i="5"/>
  <c r="E1478" i="5"/>
  <c r="E2137" i="5"/>
  <c r="E4885" i="5"/>
  <c r="E4884" i="5"/>
  <c r="E6221" i="5"/>
  <c r="AG235" i="1"/>
  <c r="E1117" i="5"/>
  <c r="E1116" i="5"/>
  <c r="E1115" i="5"/>
  <c r="AG226" i="1"/>
  <c r="E1114" i="5"/>
  <c r="E1113" i="5"/>
  <c r="E1139" i="5"/>
  <c r="E1112" i="5"/>
  <c r="AG749" i="1"/>
  <c r="E2286" i="5"/>
  <c r="E4883" i="5"/>
  <c r="E4882" i="5"/>
  <c r="E4881" i="5"/>
  <c r="AG283" i="1"/>
  <c r="E1982" i="5"/>
  <c r="E4880" i="5"/>
  <c r="E1477" i="5"/>
  <c r="E4879" i="5"/>
  <c r="AG739" i="1"/>
  <c r="E4878" i="5"/>
  <c r="E1476" i="5"/>
  <c r="E4877" i="5"/>
  <c r="E4876" i="5"/>
  <c r="E4875" i="5"/>
  <c r="E4874" i="5"/>
  <c r="AG36" i="1"/>
  <c r="E4873" i="5"/>
  <c r="E1806" i="5"/>
  <c r="E1475" i="5"/>
  <c r="AG443" i="1"/>
  <c r="E4872" i="5"/>
  <c r="E4871" i="5"/>
  <c r="E4870" i="5"/>
  <c r="E4869" i="5"/>
  <c r="E2285" i="5"/>
  <c r="E4868" i="5"/>
  <c r="E6145" i="5"/>
  <c r="E2136" i="5"/>
  <c r="E4867" i="5"/>
  <c r="E4866" i="5"/>
  <c r="E4865" i="5"/>
  <c r="AG522" i="1"/>
  <c r="E2008" i="5"/>
  <c r="E4864" i="5"/>
  <c r="E2056" i="5"/>
  <c r="E4863" i="5"/>
  <c r="AG578" i="1"/>
  <c r="E2007" i="5"/>
  <c r="E4862" i="5"/>
  <c r="E4861" i="5"/>
  <c r="AG232" i="1"/>
  <c r="E1111" i="5"/>
  <c r="E1110" i="5"/>
  <c r="E956" i="5"/>
  <c r="E1109" i="5"/>
  <c r="AG433" i="1"/>
  <c r="E4860" i="5"/>
  <c r="E4859" i="5"/>
  <c r="E4858" i="5"/>
  <c r="AG364" i="1"/>
  <c r="E4857" i="5"/>
  <c r="E4856" i="5"/>
  <c r="E4855" i="5"/>
  <c r="E4854" i="5"/>
  <c r="E4853" i="5"/>
  <c r="E4852" i="5"/>
  <c r="E2394" i="5"/>
  <c r="E4851" i="5"/>
  <c r="E4850" i="5"/>
  <c r="E4849" i="5"/>
  <c r="E4848" i="5"/>
  <c r="AG242" i="1"/>
  <c r="E2203" i="5"/>
  <c r="E4847" i="5"/>
  <c r="E6075" i="5"/>
  <c r="E4846" i="5"/>
  <c r="E1894" i="5"/>
  <c r="AG248" i="1"/>
  <c r="E4845" i="5"/>
  <c r="E6270" i="5"/>
  <c r="E1633" i="5"/>
  <c r="E1893" i="5"/>
  <c r="E6074" i="5"/>
  <c r="E1892" i="5"/>
  <c r="AG244" i="1"/>
  <c r="E4844" i="5"/>
  <c r="E6269" i="5"/>
  <c r="E6120" i="5"/>
  <c r="E1891" i="5"/>
  <c r="AG397" i="1"/>
  <c r="E4843" i="5"/>
  <c r="E4842" i="5"/>
  <c r="E4841" i="5"/>
  <c r="E4840" i="5"/>
  <c r="E2180" i="5"/>
  <c r="E4839" i="5"/>
  <c r="E4838" i="5"/>
  <c r="E4837" i="5"/>
  <c r="E4836" i="5"/>
  <c r="E4835" i="5"/>
  <c r="E6121" i="5"/>
  <c r="E4834" i="5"/>
  <c r="E4833" i="5"/>
  <c r="E4832" i="5"/>
  <c r="E4831" i="5"/>
  <c r="E4830" i="5"/>
  <c r="E4829" i="5"/>
  <c r="E4828" i="5"/>
  <c r="AG589" i="1"/>
  <c r="E4827" i="5"/>
  <c r="E4826" i="5"/>
  <c r="E4825" i="5"/>
  <c r="E1981" i="5"/>
  <c r="E4824" i="5"/>
  <c r="E2240" i="5"/>
  <c r="E1934" i="5"/>
  <c r="E1632" i="5"/>
  <c r="E2284" i="5"/>
  <c r="E2363" i="5"/>
  <c r="E2399" i="5"/>
  <c r="E4823" i="5"/>
  <c r="E1805" i="5"/>
  <c r="E4822" i="5"/>
  <c r="E4821" i="5"/>
  <c r="E4820" i="5"/>
  <c r="E2055" i="5"/>
  <c r="E4819" i="5"/>
  <c r="AG590" i="1"/>
  <c r="E4818" i="5"/>
  <c r="E4817" i="5"/>
  <c r="E1631" i="5"/>
  <c r="E4816" i="5"/>
  <c r="E4815" i="5"/>
  <c r="E4814" i="5"/>
  <c r="AG593" i="1"/>
  <c r="E4813" i="5"/>
  <c r="E4812" i="5"/>
  <c r="E1804" i="5"/>
  <c r="E6207" i="5"/>
  <c r="AG212" i="1"/>
  <c r="E4811" i="5"/>
  <c r="E4810" i="5"/>
  <c r="E1803" i="5"/>
  <c r="E4809" i="5"/>
  <c r="AG658" i="1"/>
  <c r="E917" i="5"/>
  <c r="E675" i="5"/>
  <c r="E674" i="5"/>
  <c r="E673" i="5"/>
  <c r="E672" i="5"/>
  <c r="E671" i="5"/>
  <c r="E670" i="5"/>
  <c r="AG644" i="1"/>
  <c r="E669" i="5"/>
  <c r="E668" i="5"/>
  <c r="E667" i="5"/>
  <c r="AG763" i="1"/>
  <c r="E900" i="5"/>
  <c r="E666" i="5"/>
  <c r="E665" i="5"/>
  <c r="E664" i="5"/>
  <c r="E663" i="5"/>
  <c r="E116" i="5"/>
  <c r="E662" i="5"/>
  <c r="AG264" i="1"/>
  <c r="E4808" i="5"/>
  <c r="E4807" i="5"/>
  <c r="E4806" i="5"/>
  <c r="E4805" i="5"/>
  <c r="AG314" i="1"/>
  <c r="E4804" i="5"/>
  <c r="E4803" i="5"/>
  <c r="E2283" i="5"/>
  <c r="E4802" i="5"/>
  <c r="E6135" i="5"/>
  <c r="AG204" i="1"/>
  <c r="E2405" i="5"/>
  <c r="E4801" i="5"/>
  <c r="E4800" i="5"/>
  <c r="E4799" i="5"/>
  <c r="AG130" i="1"/>
  <c r="E4798" i="5"/>
  <c r="E4797" i="5"/>
  <c r="E1802" i="5"/>
  <c r="E6268" i="5"/>
  <c r="AG641" i="1"/>
  <c r="E4796" i="5"/>
  <c r="E4795" i="5"/>
  <c r="E4794" i="5"/>
  <c r="E4793" i="5"/>
  <c r="AG3" i="1"/>
  <c r="E2362" i="5"/>
  <c r="E4792" i="5"/>
  <c r="E4791" i="5"/>
  <c r="AG718" i="1"/>
  <c r="E6361" i="5"/>
  <c r="E6333" i="5"/>
  <c r="E6355" i="5"/>
  <c r="E6332" i="5"/>
  <c r="AG456" i="1"/>
  <c r="E1909" i="5"/>
  <c r="E6167" i="5"/>
  <c r="E4790" i="5"/>
  <c r="E1451" i="5"/>
  <c r="E4789" i="5"/>
  <c r="E4788" i="5"/>
  <c r="AG419" i="1"/>
  <c r="E2135" i="5"/>
  <c r="E4787" i="5"/>
  <c r="E4786" i="5"/>
  <c r="E4785" i="5"/>
  <c r="E4784" i="5"/>
  <c r="E4783" i="5"/>
  <c r="E4782" i="5"/>
  <c r="E1552" i="5"/>
  <c r="E4781" i="5"/>
  <c r="E4780" i="5"/>
  <c r="E4779" i="5"/>
  <c r="E4778" i="5"/>
  <c r="E4777" i="5"/>
  <c r="E4776" i="5"/>
  <c r="E4775" i="5"/>
  <c r="E4774" i="5"/>
  <c r="E4773" i="5"/>
  <c r="AG414" i="1"/>
  <c r="E2134" i="5"/>
  <c r="E4772" i="5"/>
  <c r="E4771" i="5"/>
  <c r="E4770" i="5"/>
  <c r="E4769" i="5"/>
  <c r="E4768" i="5"/>
  <c r="E4767" i="5"/>
  <c r="E4766" i="5"/>
  <c r="AG694" i="1"/>
  <c r="E44" i="5"/>
  <c r="E104" i="5"/>
  <c r="E43" i="5"/>
  <c r="E35" i="5"/>
  <c r="E34" i="5"/>
  <c r="E83" i="5"/>
  <c r="AG152" i="1"/>
  <c r="E6113" i="5"/>
  <c r="E4765" i="5"/>
  <c r="E4764" i="5"/>
  <c r="E4763" i="5"/>
  <c r="E4762" i="5"/>
  <c r="E4761" i="5"/>
  <c r="E1474" i="5"/>
  <c r="E2006" i="5"/>
  <c r="AG157" i="1"/>
  <c r="E4760" i="5"/>
  <c r="E4759" i="5"/>
  <c r="E4758" i="5"/>
  <c r="E4757" i="5"/>
  <c r="E4756" i="5"/>
  <c r="E4755" i="5"/>
  <c r="E1473" i="5"/>
  <c r="E2005" i="5"/>
  <c r="AG26" i="1"/>
  <c r="E4754" i="5"/>
  <c r="E4753" i="5"/>
  <c r="E4752" i="5"/>
  <c r="E6052" i="5"/>
  <c r="E4751" i="5"/>
  <c r="E4750" i="5"/>
  <c r="E4749" i="5"/>
  <c r="AG605" i="1"/>
  <c r="E4748" i="5"/>
  <c r="E4747" i="5"/>
  <c r="E4746" i="5"/>
  <c r="E4745" i="5"/>
  <c r="E1890" i="5"/>
  <c r="E4744" i="5"/>
  <c r="AG448" i="1"/>
  <c r="E4743" i="5"/>
  <c r="E4742" i="5"/>
  <c r="E4741" i="5"/>
  <c r="E4740" i="5"/>
  <c r="AG713" i="1"/>
  <c r="E4739" i="5"/>
  <c r="E4738" i="5"/>
  <c r="E4737" i="5"/>
  <c r="E2082" i="5"/>
  <c r="E4736" i="5"/>
  <c r="E6166" i="5"/>
  <c r="E4735" i="5"/>
  <c r="E6267" i="5"/>
  <c r="E4734" i="5"/>
  <c r="E4733" i="5"/>
  <c r="E1571" i="5"/>
  <c r="E4732" i="5"/>
  <c r="E4731" i="5"/>
  <c r="E6134" i="5"/>
  <c r="E4730" i="5"/>
  <c r="E4729" i="5"/>
  <c r="E1551" i="5"/>
  <c r="AG586" i="1"/>
  <c r="E4728" i="5"/>
  <c r="E4727" i="5"/>
  <c r="E2351" i="5"/>
  <c r="E4726" i="5"/>
  <c r="E4725" i="5"/>
  <c r="AG587" i="1"/>
  <c r="E4724" i="5"/>
  <c r="E4723" i="5"/>
  <c r="E4722" i="5"/>
  <c r="AG50" i="1"/>
  <c r="E4721" i="5"/>
  <c r="E1496" i="5"/>
  <c r="E4720" i="5"/>
  <c r="E4719" i="5"/>
  <c r="E4718" i="5"/>
  <c r="E1597" i="5"/>
  <c r="E4717" i="5"/>
  <c r="E4716" i="5"/>
  <c r="E4715" i="5"/>
  <c r="E4714" i="5"/>
  <c r="E4713" i="5"/>
  <c r="E2301" i="5"/>
  <c r="E4712" i="5"/>
  <c r="E4711" i="5"/>
  <c r="AG57" i="1"/>
  <c r="E4710" i="5"/>
  <c r="E4709" i="5"/>
  <c r="E4708" i="5"/>
  <c r="E4707" i="5"/>
  <c r="E4706" i="5"/>
  <c r="E4705" i="5"/>
  <c r="E4704" i="5"/>
  <c r="E2081" i="5"/>
  <c r="E4703" i="5"/>
  <c r="E1908" i="5"/>
  <c r="E4702" i="5"/>
  <c r="AG282" i="1"/>
  <c r="E6266" i="5"/>
  <c r="E1980" i="5"/>
  <c r="E4701" i="5"/>
  <c r="E4700" i="5"/>
  <c r="E4699" i="5"/>
  <c r="E4698" i="5"/>
  <c r="E4697" i="5"/>
  <c r="E1472" i="5"/>
  <c r="E1801" i="5"/>
  <c r="AG153" i="1"/>
  <c r="E4696" i="5"/>
  <c r="E4695" i="5"/>
  <c r="E4694" i="5"/>
  <c r="E4693" i="5"/>
  <c r="E4692" i="5"/>
  <c r="E4691" i="5"/>
  <c r="E4690" i="5"/>
  <c r="E1674" i="5"/>
  <c r="AG51" i="1"/>
  <c r="E4689" i="5"/>
  <c r="E4688" i="5"/>
  <c r="E4687" i="5"/>
  <c r="E4686" i="5"/>
  <c r="E2133" i="5"/>
  <c r="E4685" i="5"/>
  <c r="E4684" i="5"/>
  <c r="E4683" i="5"/>
  <c r="E4682" i="5"/>
  <c r="E4681" i="5"/>
  <c r="E4680" i="5"/>
  <c r="E4679" i="5"/>
  <c r="E4678" i="5"/>
  <c r="E4677" i="5"/>
  <c r="AG426" i="1"/>
  <c r="E4676" i="5"/>
  <c r="E2054" i="5"/>
  <c r="E4675" i="5"/>
  <c r="E4674" i="5"/>
  <c r="E2328" i="5"/>
  <c r="E4673" i="5"/>
  <c r="E4672" i="5"/>
  <c r="E4671" i="5"/>
  <c r="E6101" i="5"/>
  <c r="E4670" i="5"/>
  <c r="E4669" i="5"/>
  <c r="E1708" i="5"/>
  <c r="E2327" i="5"/>
  <c r="E2187" i="5"/>
  <c r="E4668" i="5"/>
  <c r="E4667" i="5"/>
  <c r="E4666" i="5"/>
  <c r="E4665" i="5"/>
  <c r="E1587" i="5"/>
  <c r="E4664" i="5"/>
  <c r="E4663" i="5"/>
  <c r="E1955" i="5"/>
  <c r="E4662" i="5"/>
  <c r="E4661" i="5"/>
  <c r="E4660" i="5"/>
  <c r="E4659" i="5"/>
  <c r="E2092" i="5"/>
  <c r="E2132" i="5"/>
  <c r="E1586" i="5"/>
  <c r="E4658" i="5"/>
  <c r="E4657" i="5"/>
  <c r="E4656" i="5"/>
  <c r="E4655" i="5"/>
  <c r="E2088" i="5"/>
  <c r="E4654" i="5"/>
  <c r="E4653" i="5"/>
  <c r="E4652" i="5"/>
  <c r="E4651" i="5"/>
  <c r="E1725" i="5"/>
  <c r="E1673" i="5"/>
  <c r="E4650" i="5"/>
  <c r="E2131" i="5"/>
  <c r="E2375" i="5"/>
  <c r="E2053" i="5"/>
  <c r="E4649" i="5"/>
  <c r="E4648" i="5"/>
  <c r="E4647" i="5"/>
  <c r="AG247" i="1"/>
  <c r="E6265" i="5"/>
  <c r="E2202" i="5"/>
  <c r="E1889" i="5"/>
  <c r="E6264" i="5"/>
  <c r="E6263" i="5"/>
  <c r="E1888" i="5"/>
  <c r="AG183" i="1"/>
  <c r="E661" i="5"/>
  <c r="E660" i="5"/>
  <c r="E232" i="5"/>
  <c r="E659" i="5"/>
  <c r="AG688" i="1"/>
  <c r="E4646" i="5"/>
  <c r="E6184" i="5"/>
  <c r="E6100" i="5"/>
  <c r="E4645" i="5"/>
  <c r="AG451" i="1"/>
  <c r="E4644" i="5"/>
  <c r="E1800" i="5"/>
  <c r="E4643" i="5"/>
  <c r="E4642" i="5"/>
  <c r="E6147" i="5"/>
  <c r="E1887" i="5"/>
  <c r="E4641" i="5"/>
  <c r="E4640" i="5"/>
  <c r="E2249" i="5"/>
  <c r="E6133" i="5"/>
  <c r="E1520" i="5"/>
  <c r="AG559" i="1"/>
  <c r="E658" i="5"/>
  <c r="E657" i="5"/>
  <c r="E656" i="5"/>
  <c r="E655" i="5"/>
  <c r="E919" i="5"/>
  <c r="AG322" i="1"/>
  <c r="E135" i="5"/>
  <c r="E654" i="5"/>
  <c r="E653" i="5"/>
  <c r="E652" i="5"/>
  <c r="E651" i="5"/>
  <c r="E650" i="5"/>
  <c r="E649" i="5"/>
  <c r="AG606" i="1"/>
  <c r="E1333" i="5"/>
  <c r="E1332" i="5"/>
  <c r="E1177" i="5"/>
  <c r="E1186" i="5"/>
  <c r="AG808" i="1"/>
  <c r="E50" i="5"/>
  <c r="E53" i="5"/>
  <c r="E48" i="5"/>
  <c r="E47" i="5"/>
  <c r="E16" i="5"/>
  <c r="E46" i="5"/>
  <c r="AG672" i="1"/>
  <c r="E4639" i="5"/>
  <c r="E4638" i="5"/>
  <c r="E4637" i="5"/>
  <c r="AG769" i="1"/>
  <c r="E648" i="5"/>
  <c r="E894" i="5"/>
  <c r="E647" i="5"/>
  <c r="E646" i="5"/>
  <c r="E645" i="5"/>
  <c r="E644" i="5"/>
  <c r="E912" i="5"/>
  <c r="E643" i="5"/>
  <c r="E642" i="5"/>
  <c r="E641" i="5"/>
  <c r="E640" i="5"/>
  <c r="E639" i="5"/>
  <c r="E638" i="5"/>
  <c r="E637" i="5"/>
  <c r="E636" i="5"/>
  <c r="E635" i="5"/>
  <c r="E899" i="5"/>
  <c r="AG217" i="1"/>
  <c r="E4636" i="5"/>
  <c r="E1695" i="5"/>
  <c r="E4635" i="5"/>
  <c r="E1799" i="5"/>
  <c r="E4634" i="5"/>
  <c r="E4633" i="5"/>
  <c r="E4632" i="5"/>
  <c r="E4631" i="5"/>
  <c r="E4630" i="5"/>
  <c r="E1798" i="5"/>
  <c r="E4629" i="5"/>
  <c r="E2130" i="5"/>
  <c r="E4628" i="5"/>
  <c r="E4627" i="5"/>
  <c r="E4626" i="5"/>
  <c r="AG205" i="1"/>
  <c r="E1797" i="5"/>
  <c r="E4625" i="5"/>
  <c r="E4624" i="5"/>
  <c r="AG209" i="1"/>
  <c r="E4623" i="5"/>
  <c r="E4622" i="5"/>
  <c r="E4621" i="5"/>
  <c r="E4620" i="5"/>
  <c r="E4619" i="5"/>
  <c r="E6061" i="5"/>
  <c r="E4618" i="5"/>
  <c r="E4617" i="5"/>
  <c r="E4616" i="5"/>
  <c r="E4615" i="5"/>
  <c r="AG21" i="1"/>
  <c r="E4614" i="5"/>
  <c r="E4613" i="5"/>
  <c r="E4612" i="5"/>
  <c r="E2282" i="5"/>
  <c r="E4611" i="5"/>
  <c r="E4610" i="5"/>
  <c r="AG704" i="1"/>
  <c r="E1559" i="5"/>
  <c r="E1494" i="5"/>
  <c r="E1507" i="5"/>
  <c r="AG352" i="1"/>
  <c r="E2213" i="5"/>
  <c r="E4609" i="5"/>
  <c r="E1630" i="5"/>
  <c r="E4608" i="5"/>
  <c r="AG457" i="1"/>
  <c r="E6204" i="5"/>
  <c r="E4607" i="5"/>
  <c r="E1450" i="5"/>
  <c r="E2326" i="5"/>
  <c r="E4606" i="5"/>
  <c r="AG807" i="1"/>
  <c r="E4605" i="5"/>
  <c r="E4604" i="5"/>
  <c r="E4603" i="5"/>
  <c r="E1886" i="5"/>
  <c r="E4602" i="5"/>
  <c r="AG100" i="1"/>
  <c r="E4601" i="5"/>
  <c r="E4600" i="5"/>
  <c r="AG220" i="1"/>
  <c r="E4599" i="5"/>
  <c r="E4598" i="5"/>
  <c r="E4597" i="5"/>
  <c r="E4596" i="5"/>
  <c r="E4595" i="5"/>
  <c r="E4594" i="5"/>
  <c r="E4593" i="5"/>
  <c r="E4592" i="5"/>
  <c r="E4591" i="5"/>
  <c r="E4590" i="5"/>
  <c r="AG149" i="1"/>
  <c r="E4589" i="5"/>
  <c r="E4588" i="5"/>
  <c r="E4587" i="5"/>
  <c r="E4586" i="5"/>
  <c r="E4585" i="5"/>
  <c r="E1672" i="5"/>
  <c r="AG60" i="1"/>
  <c r="E4584" i="5"/>
  <c r="E4583" i="5"/>
  <c r="E1629" i="5"/>
  <c r="E4582" i="5"/>
  <c r="E4581" i="5"/>
  <c r="E4580" i="5"/>
  <c r="E4579" i="5"/>
  <c r="E4578" i="5"/>
  <c r="AG542" i="1"/>
  <c r="E4577" i="5"/>
  <c r="E6203" i="5"/>
  <c r="E2074" i="5"/>
  <c r="AG698" i="1"/>
  <c r="E4576" i="5"/>
  <c r="E4575" i="5"/>
  <c r="E2164" i="5"/>
  <c r="AG243" i="1"/>
  <c r="E4574" i="5"/>
  <c r="E6099" i="5"/>
  <c r="E6262" i="5"/>
  <c r="E1628" i="5"/>
  <c r="E1885" i="5"/>
  <c r="AG715" i="1"/>
  <c r="E2239" i="5"/>
  <c r="E2355" i="5"/>
  <c r="E2238" i="5"/>
  <c r="AG521" i="1"/>
  <c r="E4573" i="5"/>
  <c r="E4572" i="5"/>
  <c r="E4571" i="5"/>
  <c r="AG764" i="1"/>
  <c r="E82" i="5"/>
  <c r="E32" i="5"/>
  <c r="E101" i="5"/>
  <c r="AG84" i="1"/>
  <c r="E4570" i="5"/>
  <c r="E4569" i="5"/>
  <c r="E4568" i="5"/>
  <c r="AG730" i="1"/>
  <c r="E1694" i="5"/>
  <c r="E4567" i="5"/>
  <c r="E1693" i="5"/>
  <c r="AG370" i="1"/>
  <c r="E634" i="5"/>
  <c r="E633" i="5"/>
  <c r="E632" i="5"/>
  <c r="AG455" i="1"/>
  <c r="E4566" i="5"/>
  <c r="E1449" i="5"/>
  <c r="E4565" i="5"/>
  <c r="E4564" i="5"/>
  <c r="E4563" i="5"/>
  <c r="E4562" i="5"/>
  <c r="AG97" i="1"/>
  <c r="E4561" i="5"/>
  <c r="E4560" i="5"/>
  <c r="E4559" i="5"/>
  <c r="E4558" i="5"/>
  <c r="E4557" i="5"/>
  <c r="E4556" i="5"/>
  <c r="AG368" i="1"/>
  <c r="E631" i="5"/>
  <c r="E630" i="5"/>
  <c r="E629" i="5"/>
  <c r="AG458" i="1"/>
  <c r="E1448" i="5"/>
  <c r="E4555" i="5"/>
  <c r="E4554" i="5"/>
  <c r="E4553" i="5"/>
  <c r="AG127" i="1"/>
  <c r="E4552" i="5"/>
  <c r="E4551" i="5"/>
  <c r="E4550" i="5"/>
  <c r="E4549" i="5"/>
  <c r="E4548" i="5"/>
  <c r="AG252" i="1"/>
  <c r="E6307" i="5"/>
  <c r="E4547" i="5"/>
  <c r="E6261" i="5"/>
  <c r="E2201" i="5"/>
  <c r="E6260" i="5"/>
  <c r="E4546" i="5"/>
  <c r="E1884" i="5"/>
  <c r="AG782" i="1"/>
  <c r="E4545" i="5"/>
  <c r="E4544" i="5"/>
  <c r="E1711" i="5"/>
  <c r="E4543" i="5"/>
  <c r="E4542" i="5"/>
  <c r="E4541" i="5"/>
  <c r="E4540" i="5"/>
  <c r="E4539" i="5"/>
  <c r="E1965" i="5"/>
  <c r="E1796" i="5"/>
  <c r="E4538" i="5"/>
  <c r="AG89" i="1"/>
  <c r="E4537" i="5"/>
  <c r="E4536" i="5"/>
  <c r="E4535" i="5"/>
  <c r="E1795" i="5"/>
  <c r="E4534" i="5"/>
  <c r="AG292" i="1"/>
  <c r="E628" i="5"/>
  <c r="E627" i="5"/>
  <c r="E626" i="5"/>
  <c r="E625" i="5"/>
  <c r="E624" i="5"/>
  <c r="E623" i="5"/>
  <c r="E622" i="5"/>
  <c r="E621" i="5"/>
  <c r="E620" i="5"/>
  <c r="E193" i="5"/>
  <c r="E141" i="5"/>
  <c r="E619" i="5"/>
  <c r="E618" i="5"/>
  <c r="E617" i="5"/>
  <c r="E616" i="5"/>
  <c r="E615" i="5"/>
  <c r="AG803" i="1"/>
  <c r="E614" i="5"/>
  <c r="E613" i="5"/>
  <c r="E612" i="5"/>
  <c r="E611" i="5"/>
  <c r="AG438" i="1"/>
  <c r="E81" i="5"/>
  <c r="E80" i="5"/>
  <c r="E26" i="5"/>
  <c r="E79" i="5"/>
  <c r="E25" i="5"/>
  <c r="E78" i="5"/>
  <c r="E77" i="5"/>
  <c r="E14" i="5"/>
  <c r="E31" i="5"/>
  <c r="E76" i="5"/>
  <c r="E24" i="5"/>
  <c r="E75" i="5"/>
  <c r="E74" i="5"/>
  <c r="AG255" i="1"/>
  <c r="E6259" i="5"/>
  <c r="E6119" i="5"/>
  <c r="E1883" i="5"/>
  <c r="AG827" i="1"/>
  <c r="E4533" i="5"/>
  <c r="E2129" i="5"/>
  <c r="E4532" i="5"/>
  <c r="E4531" i="5"/>
  <c r="E4530" i="5"/>
  <c r="E4529" i="5"/>
  <c r="E4528" i="5"/>
  <c r="AG556" i="1"/>
  <c r="E236" i="5"/>
  <c r="E610" i="5"/>
  <c r="E177" i="5"/>
  <c r="E211" i="5"/>
  <c r="AG567" i="1"/>
  <c r="E127" i="5"/>
  <c r="E126" i="5"/>
  <c r="E609" i="5"/>
  <c r="E608" i="5"/>
  <c r="E607" i="5"/>
  <c r="E200" i="5"/>
  <c r="E606" i="5"/>
  <c r="E605" i="5"/>
  <c r="AG175" i="1"/>
  <c r="E604" i="5"/>
  <c r="E603" i="5"/>
  <c r="E602" i="5"/>
  <c r="E601" i="5"/>
  <c r="E600" i="5"/>
  <c r="E231" i="5"/>
  <c r="E220" i="5"/>
  <c r="E151" i="5"/>
  <c r="E599" i="5"/>
  <c r="E150" i="5"/>
  <c r="E598" i="5"/>
  <c r="E230" i="5"/>
  <c r="E597" i="5"/>
  <c r="E596" i="5"/>
  <c r="E595" i="5"/>
  <c r="E594" i="5"/>
  <c r="E593" i="5"/>
  <c r="E592" i="5"/>
  <c r="E591" i="5"/>
  <c r="AG133" i="1"/>
  <c r="E1794" i="5"/>
  <c r="E4527" i="5"/>
  <c r="E6112" i="5"/>
  <c r="E4526" i="5"/>
  <c r="E4525" i="5"/>
  <c r="E4524" i="5"/>
  <c r="E4523" i="5"/>
  <c r="E1671" i="5"/>
  <c r="AG249" i="1"/>
  <c r="E2200" i="5"/>
  <c r="E1643" i="5"/>
  <c r="E4522" i="5"/>
  <c r="E1882" i="5"/>
  <c r="E2199" i="5"/>
  <c r="E6258" i="5"/>
  <c r="E1881" i="5"/>
  <c r="AG53" i="1"/>
  <c r="E4521" i="5"/>
  <c r="E6067" i="5"/>
  <c r="E2281" i="5"/>
  <c r="E4520" i="5"/>
  <c r="E6202" i="5"/>
  <c r="E4519" i="5"/>
  <c r="AG778" i="1"/>
  <c r="E590" i="5"/>
  <c r="E589" i="5"/>
  <c r="E588" i="5"/>
  <c r="E587" i="5"/>
  <c r="E586" i="5"/>
  <c r="E585" i="5"/>
  <c r="AG498" i="1"/>
  <c r="E911" i="5"/>
  <c r="E134" i="5"/>
  <c r="E584" i="5"/>
  <c r="E162" i="5"/>
  <c r="AG496" i="1"/>
  <c r="E910" i="5"/>
  <c r="E583" i="5"/>
  <c r="E582" i="5"/>
  <c r="E176" i="5"/>
  <c r="E208" i="5"/>
  <c r="E161" i="5"/>
  <c r="AG132" i="1"/>
  <c r="E4518" i="5"/>
  <c r="E4517" i="5"/>
  <c r="E4516" i="5"/>
  <c r="E4515" i="5"/>
  <c r="E4514" i="5"/>
  <c r="E4513" i="5"/>
  <c r="E4512" i="5"/>
  <c r="E4511" i="5"/>
  <c r="E4510" i="5"/>
  <c r="E1471" i="5"/>
  <c r="E2004" i="5"/>
  <c r="AG275" i="1"/>
  <c r="E4509" i="5"/>
  <c r="E4508" i="5"/>
  <c r="E6175" i="5"/>
  <c r="E6188" i="5"/>
  <c r="E1470" i="5"/>
  <c r="E4507" i="5"/>
  <c r="AG536" i="1"/>
  <c r="E4506" i="5"/>
  <c r="E4505" i="5"/>
  <c r="E4504" i="5"/>
  <c r="AG534" i="1"/>
  <c r="E1550" i="5"/>
  <c r="E4503" i="5"/>
  <c r="E4502" i="5"/>
  <c r="E4501" i="5"/>
  <c r="AG535" i="1"/>
  <c r="E1549" i="5"/>
  <c r="E4500" i="5"/>
  <c r="E4499" i="5"/>
  <c r="E4498" i="5"/>
  <c r="AG27" i="1"/>
  <c r="E4497" i="5"/>
  <c r="E4496" i="5"/>
  <c r="E1627" i="5"/>
  <c r="E4495" i="5"/>
  <c r="E4494" i="5"/>
  <c r="E4493" i="5"/>
  <c r="E4492" i="5"/>
  <c r="E4491" i="5"/>
  <c r="E1719" i="5"/>
  <c r="E4490" i="5"/>
  <c r="E4489" i="5"/>
  <c r="E4488" i="5"/>
  <c r="AG12" i="1"/>
  <c r="E4487" i="5"/>
  <c r="E4486" i="5"/>
  <c r="E4485" i="5"/>
  <c r="AG2" i="1"/>
  <c r="E4484" i="5"/>
  <c r="E4483" i="5"/>
  <c r="E4482" i="5"/>
  <c r="E4481" i="5"/>
  <c r="E4480" i="5"/>
  <c r="E4479" i="5"/>
  <c r="E4478" i="5"/>
  <c r="AG372" i="1"/>
  <c r="E581" i="5"/>
  <c r="E108" i="5"/>
  <c r="E580" i="5"/>
  <c r="AG753" i="1"/>
  <c r="E579" i="5"/>
  <c r="E578" i="5"/>
  <c r="E577" i="5"/>
  <c r="E576" i="5"/>
  <c r="AG817" i="1"/>
  <c r="E575" i="5"/>
  <c r="E574" i="5"/>
  <c r="E573" i="5"/>
  <c r="E107" i="5"/>
  <c r="E572" i="5"/>
  <c r="E235" i="5"/>
  <c r="E571" i="5"/>
  <c r="E570" i="5"/>
  <c r="E569" i="5"/>
  <c r="E568" i="5"/>
  <c r="E567" i="5"/>
  <c r="E566" i="5"/>
  <c r="E565" i="5"/>
  <c r="E564" i="5"/>
  <c r="E563" i="5"/>
  <c r="E562" i="5"/>
  <c r="E561" i="5"/>
  <c r="E560" i="5"/>
  <c r="E156" i="5"/>
  <c r="E559" i="5"/>
  <c r="AG705" i="1"/>
  <c r="E6183" i="5"/>
  <c r="E2128" i="5"/>
  <c r="E4477" i="5"/>
  <c r="E4476" i="5"/>
  <c r="E4475" i="5"/>
  <c r="E4474" i="5"/>
  <c r="E4473" i="5"/>
  <c r="E4472" i="5"/>
  <c r="E4471" i="5"/>
  <c r="E4470" i="5"/>
  <c r="E4469" i="5"/>
  <c r="AG93" i="1"/>
  <c r="E2052" i="5"/>
  <c r="E4468" i="5"/>
  <c r="E2280" i="5"/>
  <c r="E4467" i="5"/>
  <c r="E4466" i="5"/>
  <c r="E4465" i="5"/>
  <c r="E4464" i="5"/>
  <c r="E4463" i="5"/>
  <c r="E4462" i="5"/>
  <c r="E4461" i="5"/>
  <c r="E4460" i="5"/>
  <c r="E1596" i="5"/>
  <c r="E6306" i="5"/>
  <c r="E4459" i="5"/>
  <c r="E2071" i="5"/>
  <c r="E2070" i="5"/>
  <c r="AG734" i="1"/>
  <c r="E103" i="5"/>
  <c r="E11" i="5"/>
  <c r="E40" i="5"/>
  <c r="E102" i="5"/>
  <c r="E73" i="5"/>
  <c r="AG633" i="1"/>
  <c r="E4458" i="5"/>
  <c r="E1516" i="5"/>
  <c r="E1441" i="5"/>
  <c r="E4457" i="5"/>
  <c r="E4456" i="5"/>
  <c r="E2341" i="5"/>
  <c r="E4455" i="5"/>
  <c r="E4454" i="5"/>
  <c r="E4453" i="5"/>
  <c r="AG418" i="1"/>
  <c r="E4452" i="5"/>
  <c r="E2127" i="5"/>
  <c r="E1880" i="5"/>
  <c r="E4451" i="5"/>
  <c r="E4450" i="5"/>
  <c r="E4449" i="5"/>
  <c r="E4448" i="5"/>
  <c r="E4447" i="5"/>
  <c r="E4446" i="5"/>
  <c r="E4445" i="5"/>
  <c r="E2198" i="5"/>
  <c r="E1937" i="5"/>
  <c r="E4444" i="5"/>
  <c r="E4443" i="5"/>
  <c r="E4442" i="5"/>
  <c r="AG557" i="1"/>
  <c r="E558" i="5"/>
  <c r="E250" i="5"/>
  <c r="E557" i="5"/>
  <c r="E556" i="5"/>
  <c r="E918" i="5"/>
  <c r="AG446" i="1"/>
  <c r="E4441" i="5"/>
  <c r="E4440" i="5"/>
  <c r="E4439" i="5"/>
  <c r="E4438" i="5"/>
  <c r="E4437" i="5"/>
  <c r="E4436" i="5"/>
  <c r="E4435" i="5"/>
  <c r="E4434" i="5"/>
  <c r="E4433" i="5"/>
  <c r="AG806" i="1"/>
  <c r="E4432" i="5"/>
  <c r="E4431" i="5"/>
  <c r="E4430" i="5"/>
  <c r="E4429" i="5"/>
  <c r="E4428" i="5"/>
  <c r="E4427" i="5"/>
  <c r="E4426" i="5"/>
  <c r="E4425" i="5"/>
  <c r="E1469" i="5"/>
  <c r="E4424" i="5"/>
  <c r="E4423" i="5"/>
  <c r="E4422" i="5"/>
  <c r="E4421" i="5"/>
  <c r="E4420" i="5"/>
  <c r="E2126" i="5"/>
  <c r="E4419" i="5"/>
  <c r="E4418" i="5"/>
  <c r="E2178" i="5"/>
  <c r="E4417" i="5"/>
  <c r="E4416" i="5"/>
  <c r="E4415" i="5"/>
  <c r="E2157" i="5"/>
  <c r="E4414" i="5"/>
  <c r="E1504" i="5"/>
  <c r="E4413" i="5"/>
  <c r="E4412" i="5"/>
  <c r="E4411" i="5"/>
  <c r="E4410" i="5"/>
  <c r="E1548" i="5"/>
  <c r="E4409" i="5"/>
  <c r="E4408" i="5"/>
  <c r="E4407" i="5"/>
  <c r="E4406" i="5"/>
  <c r="E4405" i="5"/>
  <c r="E4404" i="5"/>
  <c r="E6098" i="5"/>
  <c r="E4403" i="5"/>
  <c r="E1979" i="5"/>
  <c r="E4402" i="5"/>
  <c r="E4401" i="5"/>
  <c r="AG348" i="1"/>
  <c r="E2237" i="5"/>
  <c r="E1547" i="5"/>
  <c r="E4400" i="5"/>
  <c r="E1626" i="5"/>
  <c r="E4399" i="5"/>
  <c r="E4398" i="5"/>
  <c r="E4397" i="5"/>
  <c r="E4396" i="5"/>
  <c r="E1670" i="5"/>
  <c r="E4395" i="5"/>
  <c r="AG504" i="1"/>
  <c r="E4394" i="5"/>
  <c r="E4393" i="5"/>
  <c r="E6165" i="5"/>
  <c r="E4392" i="5"/>
  <c r="AG506" i="1"/>
  <c r="E2279" i="5"/>
  <c r="E4391" i="5"/>
  <c r="E4390" i="5"/>
  <c r="E4389" i="5"/>
  <c r="E4388" i="5"/>
  <c r="E2325" i="5"/>
  <c r="E4387" i="5"/>
  <c r="E6164" i="5"/>
  <c r="E4386" i="5"/>
  <c r="E4385" i="5"/>
  <c r="E4384" i="5"/>
  <c r="E4383" i="5"/>
  <c r="AG508" i="1"/>
  <c r="E4382" i="5"/>
  <c r="E4381" i="5"/>
  <c r="E4380" i="5"/>
  <c r="E4379" i="5"/>
  <c r="E4378" i="5"/>
  <c r="E4377" i="5"/>
  <c r="E2278" i="5"/>
  <c r="E4376" i="5"/>
  <c r="E4375" i="5"/>
  <c r="E4374" i="5"/>
  <c r="E6163" i="5"/>
  <c r="E2324" i="5"/>
  <c r="E4373" i="5"/>
  <c r="E4372" i="5"/>
  <c r="AG773" i="1"/>
  <c r="E4371" i="5"/>
  <c r="E4370" i="5"/>
  <c r="AG617" i="1"/>
  <c r="E4369" i="5"/>
  <c r="E4368" i="5"/>
  <c r="E4367" i="5"/>
  <c r="E4366" i="5"/>
  <c r="E4365" i="5"/>
  <c r="AG434" i="1"/>
  <c r="E2197" i="5"/>
  <c r="E1879" i="5"/>
  <c r="E4364" i="5"/>
  <c r="E1878" i="5"/>
  <c r="E6073" i="5"/>
  <c r="E4363" i="5"/>
  <c r="E2323" i="5"/>
  <c r="E6305" i="5"/>
  <c r="E1877" i="5"/>
  <c r="E6304" i="5"/>
  <c r="AG382" i="1"/>
  <c r="E199" i="5"/>
  <c r="E249" i="5"/>
  <c r="E925" i="5"/>
  <c r="E175" i="5"/>
  <c r="E924" i="5"/>
  <c r="AG241" i="1"/>
  <c r="E939" i="5"/>
  <c r="E952" i="5"/>
  <c r="E1144" i="5"/>
  <c r="E951" i="5"/>
  <c r="E1143" i="5"/>
  <c r="AG88" i="1"/>
  <c r="E2277" i="5"/>
  <c r="E4362" i="5"/>
  <c r="E4361" i="5"/>
  <c r="E4360" i="5"/>
  <c r="AG741" i="1"/>
  <c r="E4359" i="5"/>
  <c r="E4358" i="5"/>
  <c r="E4357" i="5"/>
  <c r="E4356" i="5"/>
  <c r="E4355" i="5"/>
  <c r="E4354" i="5"/>
  <c r="E6257" i="5"/>
  <c r="E4353" i="5"/>
  <c r="E4352" i="5"/>
  <c r="AG529" i="1"/>
  <c r="E4351" i="5"/>
  <c r="E4350" i="5"/>
  <c r="E4349" i="5"/>
  <c r="E2276" i="5"/>
  <c r="AG530" i="1"/>
  <c r="E4348" i="5"/>
  <c r="E4347" i="5"/>
  <c r="E4346" i="5"/>
  <c r="E4345" i="5"/>
  <c r="E4344" i="5"/>
  <c r="E4343" i="5"/>
  <c r="E4342" i="5"/>
  <c r="E4341" i="5"/>
  <c r="E4340" i="5"/>
  <c r="E2275" i="5"/>
  <c r="AG144" i="1"/>
  <c r="E4339" i="5"/>
  <c r="E1669" i="5"/>
  <c r="E4338" i="5"/>
  <c r="E6256" i="5"/>
  <c r="AG780" i="1"/>
  <c r="E4337" i="5"/>
  <c r="E1546" i="5"/>
  <c r="E2230" i="5"/>
  <c r="E4336" i="5"/>
  <c r="E4335" i="5"/>
  <c r="E4334" i="5"/>
  <c r="E4333" i="5"/>
  <c r="E4332" i="5"/>
  <c r="E4331" i="5"/>
  <c r="E4330" i="5"/>
  <c r="E2003" i="5"/>
  <c r="E4329" i="5"/>
  <c r="E4328" i="5"/>
  <c r="E2404" i="5"/>
  <c r="AG814" i="1"/>
  <c r="E214" i="5"/>
  <c r="E555" i="5"/>
  <c r="E554" i="5"/>
  <c r="E553" i="5"/>
  <c r="AG668" i="1"/>
  <c r="E1331" i="5"/>
  <c r="E1330" i="5"/>
  <c r="E1208" i="5"/>
  <c r="E1184" i="5"/>
  <c r="E1197" i="5"/>
  <c r="AG131" i="1"/>
  <c r="E4327" i="5"/>
  <c r="E4326" i="5"/>
  <c r="E4325" i="5"/>
  <c r="E4324" i="5"/>
  <c r="E4323" i="5"/>
  <c r="E4322" i="5"/>
  <c r="E1468" i="5"/>
  <c r="E2002" i="5"/>
  <c r="AG151" i="1"/>
  <c r="E4321" i="5"/>
  <c r="E4320" i="5"/>
  <c r="E4319" i="5"/>
  <c r="E1793" i="5"/>
  <c r="E6255" i="5"/>
  <c r="AG690" i="1"/>
  <c r="E552" i="5"/>
  <c r="E551" i="5"/>
  <c r="E550" i="5"/>
  <c r="E549" i="5"/>
  <c r="E174" i="5"/>
  <c r="E173" i="5"/>
  <c r="E548" i="5"/>
  <c r="E547" i="5"/>
  <c r="AG596" i="1"/>
  <c r="E1230" i="5"/>
  <c r="E1329" i="5"/>
  <c r="E1328" i="5"/>
  <c r="E1210" i="5"/>
  <c r="E1327" i="5"/>
  <c r="E1326" i="5"/>
  <c r="E1325" i="5"/>
  <c r="E1324" i="5"/>
  <c r="AG346" i="1"/>
  <c r="E4318" i="5"/>
  <c r="E4317" i="5"/>
  <c r="E1792" i="5"/>
  <c r="E4316" i="5"/>
  <c r="E2304" i="5"/>
  <c r="E4315" i="5"/>
  <c r="E2125" i="5"/>
  <c r="E4314" i="5"/>
  <c r="E4313" i="5"/>
  <c r="AG320" i="1"/>
  <c r="E546" i="5"/>
  <c r="E545" i="5"/>
  <c r="E544" i="5"/>
  <c r="AG102" i="1"/>
  <c r="E4312" i="5"/>
  <c r="E4311" i="5"/>
  <c r="E4310" i="5"/>
  <c r="E6048" i="5"/>
  <c r="E2091" i="5"/>
  <c r="AG227" i="1"/>
  <c r="E1108" i="5"/>
  <c r="E1107" i="5"/>
  <c r="E1106" i="5"/>
  <c r="E966" i="5"/>
  <c r="AG108" i="1"/>
  <c r="E4309" i="5"/>
  <c r="E2124" i="5"/>
  <c r="E4308" i="5"/>
  <c r="E4307" i="5"/>
  <c r="E6254" i="5"/>
  <c r="E4306" i="5"/>
  <c r="E4305" i="5"/>
  <c r="E1791" i="5"/>
  <c r="E4304" i="5"/>
  <c r="E4303" i="5"/>
  <c r="E4302" i="5"/>
  <c r="AG646" i="1"/>
  <c r="E6047" i="5"/>
  <c r="E4301" i="5"/>
  <c r="E4300" i="5"/>
  <c r="E4299" i="5"/>
  <c r="AG240" i="1"/>
  <c r="E1105" i="5"/>
  <c r="E1104" i="5"/>
  <c r="E927" i="5"/>
  <c r="E980" i="5"/>
  <c r="E1103" i="5"/>
  <c r="E986" i="5"/>
  <c r="E1102" i="5"/>
  <c r="E1101" i="5"/>
  <c r="E1100" i="5"/>
  <c r="E1099" i="5"/>
  <c r="E1098" i="5"/>
  <c r="AG680" i="1"/>
  <c r="E1420" i="5"/>
  <c r="E1436" i="5"/>
  <c r="E1390" i="5"/>
  <c r="AG809" i="1"/>
  <c r="E543" i="5"/>
  <c r="E542" i="5"/>
  <c r="E210" i="5"/>
  <c r="AG124" i="1"/>
  <c r="E1585" i="5"/>
  <c r="E1739" i="5"/>
  <c r="E4298" i="5"/>
  <c r="AG533" i="1"/>
  <c r="E4297" i="5"/>
  <c r="E4296" i="5"/>
  <c r="E4295" i="5"/>
  <c r="AG475" i="1"/>
  <c r="E4294" i="5"/>
  <c r="E2123" i="5"/>
  <c r="E1565" i="5"/>
  <c r="E4293" i="5"/>
  <c r="E1564" i="5"/>
  <c r="E2051" i="5"/>
  <c r="E1954" i="5"/>
  <c r="E2050" i="5"/>
  <c r="E2149" i="5"/>
  <c r="AG483" i="1"/>
  <c r="E1790" i="5"/>
  <c r="E4292" i="5"/>
  <c r="E4291" i="5"/>
  <c r="E4290" i="5"/>
  <c r="E6097" i="5"/>
  <c r="E2387" i="5"/>
  <c r="AG687" i="1"/>
  <c r="E6096" i="5"/>
  <c r="E4289" i="5"/>
  <c r="E4288" i="5"/>
  <c r="E4287" i="5"/>
  <c r="AG785" i="1"/>
  <c r="E4286" i="5"/>
  <c r="E1545" i="5"/>
  <c r="E4285" i="5"/>
  <c r="E4284" i="5"/>
  <c r="AG547" i="1"/>
  <c r="E2159" i="5"/>
  <c r="E2167" i="5"/>
  <c r="E1503" i="5"/>
  <c r="E2322" i="5"/>
  <c r="E4283" i="5"/>
  <c r="E4282" i="5"/>
  <c r="E6062" i="5"/>
  <c r="E4281" i="5"/>
  <c r="E4280" i="5"/>
  <c r="E2374" i="5"/>
  <c r="E2183" i="5"/>
  <c r="E2188" i="5"/>
  <c r="AG17" i="1"/>
  <c r="E4279" i="5"/>
  <c r="E4278" i="5"/>
  <c r="E4277" i="5"/>
  <c r="E4276" i="5"/>
  <c r="E4275" i="5"/>
  <c r="AG273" i="1"/>
  <c r="E4274" i="5"/>
  <c r="E4273" i="5"/>
  <c r="E1467" i="5"/>
  <c r="E4272" i="5"/>
  <c r="AG421" i="1"/>
  <c r="E4271" i="5"/>
  <c r="E4270" i="5"/>
  <c r="E2087" i="5"/>
  <c r="E4269" i="5"/>
  <c r="E4268" i="5"/>
  <c r="AG388" i="1"/>
  <c r="E172" i="5"/>
  <c r="E541" i="5"/>
  <c r="E540" i="5"/>
  <c r="AG326" i="1"/>
  <c r="E539" i="5"/>
  <c r="E538" i="5"/>
  <c r="E537" i="5"/>
  <c r="E536" i="5"/>
  <c r="E535" i="5"/>
  <c r="E534" i="5"/>
  <c r="E533" i="5"/>
  <c r="AG319" i="1"/>
  <c r="E532" i="5"/>
  <c r="E531" i="5"/>
  <c r="E530" i="5"/>
  <c r="E529" i="5"/>
  <c r="AG323" i="1"/>
  <c r="E528" i="5"/>
  <c r="E527" i="5"/>
  <c r="E133" i="5"/>
  <c r="E526" i="5"/>
  <c r="E525" i="5"/>
  <c r="E524" i="5"/>
  <c r="AG325" i="1"/>
  <c r="E523" i="5"/>
  <c r="E522" i="5"/>
  <c r="E521" i="5"/>
  <c r="E520" i="5"/>
  <c r="E519" i="5"/>
  <c r="AG328" i="1"/>
  <c r="E518" i="5"/>
  <c r="E121" i="5"/>
  <c r="E517" i="5"/>
  <c r="AG327" i="1"/>
  <c r="E516" i="5"/>
  <c r="E515" i="5"/>
  <c r="E514" i="5"/>
  <c r="AG324" i="1"/>
  <c r="E163" i="5"/>
  <c r="E513" i="5"/>
  <c r="E512" i="5"/>
  <c r="E132" i="5"/>
  <c r="E511" i="5"/>
  <c r="AG321" i="1"/>
  <c r="E510" i="5"/>
  <c r="E509" i="5"/>
  <c r="E508" i="5"/>
  <c r="AG494" i="1"/>
  <c r="E909" i="5"/>
  <c r="E507" i="5"/>
  <c r="E506" i="5"/>
  <c r="E505" i="5"/>
  <c r="E504" i="5"/>
  <c r="E186" i="5"/>
  <c r="E149" i="5"/>
  <c r="AG671" i="1"/>
  <c r="E2274" i="5"/>
  <c r="E6201" i="5"/>
  <c r="E1513" i="5"/>
  <c r="E4267" i="5"/>
  <c r="AG779" i="1"/>
  <c r="E1584" i="5"/>
  <c r="E6072" i="5"/>
  <c r="E4266" i="5"/>
  <c r="E6253" i="5"/>
  <c r="E4265" i="5"/>
  <c r="E4264" i="5"/>
  <c r="E4263" i="5"/>
  <c r="AG428" i="1"/>
  <c r="E4262" i="5"/>
  <c r="E4261" i="5"/>
  <c r="E4260" i="5"/>
  <c r="E4259" i="5"/>
  <c r="E2122" i="5"/>
  <c r="E1502" i="5"/>
  <c r="E4258" i="5"/>
  <c r="AG139" i="1"/>
  <c r="E4257" i="5"/>
  <c r="E4256" i="5"/>
  <c r="E4255" i="5"/>
  <c r="E4254" i="5"/>
  <c r="E4253" i="5"/>
  <c r="E4252" i="5"/>
  <c r="E4251" i="5"/>
  <c r="E4250" i="5"/>
  <c r="E1668" i="5"/>
  <c r="E4249" i="5"/>
  <c r="E6252" i="5"/>
  <c r="AG383" i="1"/>
  <c r="E503" i="5"/>
  <c r="E229" i="5"/>
  <c r="E206" i="5"/>
  <c r="E502" i="5"/>
  <c r="E501" i="5"/>
  <c r="E500" i="5"/>
  <c r="E499" i="5"/>
  <c r="E498" i="5"/>
  <c r="E228" i="5"/>
  <c r="E497" i="5"/>
  <c r="E496" i="5"/>
  <c r="E171" i="5"/>
  <c r="E495" i="5"/>
  <c r="AG224" i="1"/>
  <c r="E985" i="5"/>
  <c r="E1097" i="5"/>
  <c r="E1096" i="5"/>
  <c r="E979" i="5"/>
  <c r="E1095" i="5"/>
  <c r="E970" i="5"/>
  <c r="E1094" i="5"/>
  <c r="E954" i="5"/>
  <c r="E1093" i="5"/>
  <c r="E964" i="5"/>
  <c r="E1092" i="5"/>
  <c r="E1091" i="5"/>
  <c r="E1090" i="5"/>
  <c r="E1089" i="5"/>
  <c r="E1088" i="5"/>
  <c r="E949" i="5"/>
  <c r="E1087" i="5"/>
  <c r="AG91" i="1"/>
  <c r="E4248" i="5"/>
  <c r="E2273" i="5"/>
  <c r="E4247" i="5"/>
  <c r="E1789" i="5"/>
  <c r="E4246" i="5"/>
  <c r="E4245" i="5"/>
  <c r="E4244" i="5"/>
  <c r="E2020" i="5"/>
  <c r="E4243" i="5"/>
  <c r="E1788" i="5"/>
  <c r="E4242" i="5"/>
  <c r="E4241" i="5"/>
  <c r="E4240" i="5"/>
  <c r="E1876" i="5"/>
  <c r="E4239" i="5"/>
  <c r="E4238" i="5"/>
  <c r="E4237" i="5"/>
  <c r="E4236" i="5"/>
  <c r="E4235" i="5"/>
  <c r="E4234" i="5"/>
  <c r="E4233" i="5"/>
  <c r="AG145" i="1"/>
  <c r="E6182" i="5"/>
  <c r="E4232" i="5"/>
  <c r="E4231" i="5"/>
  <c r="E4230" i="5"/>
  <c r="E4229" i="5"/>
  <c r="E4228" i="5"/>
  <c r="E1466" i="5"/>
  <c r="E2001" i="5"/>
  <c r="AG223" i="1"/>
  <c r="E4227" i="5"/>
  <c r="E4226" i="5"/>
  <c r="E4225" i="5"/>
  <c r="E6060" i="5"/>
  <c r="E4224" i="5"/>
  <c r="E4223" i="5"/>
  <c r="E4222" i="5"/>
  <c r="AG210" i="1"/>
  <c r="E4221" i="5"/>
  <c r="E4220" i="5"/>
  <c r="E4219" i="5"/>
  <c r="E4218" i="5"/>
  <c r="E4217" i="5"/>
  <c r="E4216" i="5"/>
  <c r="E4215" i="5"/>
  <c r="E1692" i="5"/>
  <c r="AG520" i="1"/>
  <c r="E4214" i="5"/>
  <c r="E4213" i="5"/>
  <c r="E2121" i="5"/>
  <c r="E4212" i="5"/>
  <c r="E2148" i="5"/>
  <c r="AG742" i="1"/>
  <c r="E1419" i="5"/>
  <c r="E1418" i="5"/>
  <c r="E1417" i="5"/>
  <c r="AG787" i="1"/>
  <c r="E4211" i="5"/>
  <c r="E1525" i="5"/>
  <c r="E4210" i="5"/>
  <c r="E4209" i="5"/>
  <c r="E4208" i="5"/>
  <c r="E6303" i="5"/>
  <c r="E2393" i="5"/>
  <c r="E1875" i="5"/>
  <c r="E6302" i="5"/>
  <c r="AG722" i="1"/>
  <c r="E1874" i="5"/>
  <c r="E4207" i="5"/>
  <c r="E4206" i="5"/>
  <c r="E6301" i="5"/>
  <c r="E1873" i="5"/>
  <c r="E6300" i="5"/>
  <c r="AG98" i="1"/>
  <c r="E4205" i="5"/>
  <c r="E4204" i="5"/>
  <c r="E1583" i="5"/>
  <c r="E1743" i="5"/>
  <c r="E4203" i="5"/>
  <c r="E4202" i="5"/>
  <c r="E4201" i="5"/>
  <c r="E4200" i="5"/>
  <c r="E1528" i="5"/>
  <c r="E4199" i="5"/>
  <c r="E2120" i="5"/>
  <c r="E4198" i="5"/>
  <c r="E4197" i="5"/>
  <c r="E4196" i="5"/>
  <c r="AG563" i="1"/>
  <c r="E4195" i="5"/>
  <c r="E4194" i="5"/>
  <c r="E4193" i="5"/>
  <c r="AG360" i="1"/>
  <c r="E2400" i="5"/>
  <c r="E4192" i="5"/>
  <c r="E4191" i="5"/>
  <c r="E4190" i="5"/>
  <c r="AG429" i="1"/>
  <c r="E4189" i="5"/>
  <c r="E1745" i="5"/>
  <c r="E4188" i="5"/>
  <c r="AG576" i="1"/>
  <c r="E4187" i="5"/>
  <c r="E4186" i="5"/>
  <c r="E4185" i="5"/>
  <c r="E4184" i="5"/>
  <c r="E4183" i="5"/>
  <c r="AG581" i="1"/>
  <c r="E6354" i="5"/>
  <c r="E6353" i="5"/>
  <c r="E6327" i="5"/>
  <c r="AG580" i="1"/>
  <c r="E6364" i="5"/>
  <c r="E6352" i="5"/>
  <c r="E6351" i="5"/>
  <c r="E6326" i="5"/>
  <c r="AG579" i="1"/>
  <c r="E6350" i="5"/>
  <c r="E6349" i="5"/>
  <c r="E6325" i="5"/>
  <c r="AG154" i="1"/>
  <c r="E4182" i="5"/>
  <c r="E1787" i="5"/>
  <c r="E4181" i="5"/>
  <c r="E1786" i="5"/>
  <c r="E6251" i="5"/>
  <c r="AG29" i="1"/>
  <c r="E4180" i="5"/>
  <c r="E4179" i="5"/>
  <c r="E4178" i="5"/>
  <c r="E4177" i="5"/>
  <c r="E4176" i="5"/>
  <c r="E4175" i="5"/>
  <c r="E4174" i="5"/>
  <c r="E4173" i="5"/>
  <c r="E4172" i="5"/>
  <c r="E4171" i="5"/>
  <c r="AG81" i="1"/>
  <c r="E4170" i="5"/>
  <c r="E4169" i="5"/>
  <c r="E4168" i="5"/>
  <c r="AG665" i="1"/>
  <c r="E4167" i="5"/>
  <c r="E1625" i="5"/>
  <c r="E4166" i="5"/>
  <c r="E4165" i="5"/>
  <c r="E4164" i="5"/>
  <c r="AG663" i="1"/>
  <c r="E4163" i="5"/>
  <c r="E4162" i="5"/>
  <c r="E2321" i="5"/>
  <c r="E4161" i="5"/>
  <c r="AG664" i="1"/>
  <c r="E4160" i="5"/>
  <c r="E4159" i="5"/>
  <c r="E4158" i="5"/>
  <c r="E4157" i="5"/>
  <c r="E4156" i="5"/>
  <c r="AG635" i="1"/>
  <c r="E4155" i="5"/>
  <c r="E4154" i="5"/>
  <c r="E1544" i="5"/>
  <c r="E4153" i="5"/>
  <c r="E4152" i="5"/>
  <c r="E1959" i="5"/>
  <c r="E1543" i="5"/>
  <c r="E4151" i="5"/>
  <c r="E4150" i="5"/>
  <c r="AG733" i="1"/>
  <c r="E4149" i="5"/>
  <c r="E4148" i="5"/>
  <c r="E1582" i="5"/>
  <c r="E4147" i="5"/>
  <c r="E4146" i="5"/>
  <c r="E4145" i="5"/>
  <c r="E4144" i="5"/>
  <c r="E4143" i="5"/>
  <c r="E4142" i="5"/>
  <c r="E4141" i="5"/>
  <c r="E1501" i="5"/>
  <c r="E4140" i="5"/>
  <c r="E6250" i="5"/>
  <c r="AG143" i="1"/>
  <c r="E4139" i="5"/>
  <c r="E4138" i="5"/>
  <c r="E4137" i="5"/>
  <c r="E4136" i="5"/>
  <c r="E1667" i="5"/>
  <c r="AG214" i="1"/>
  <c r="E2049" i="5"/>
  <c r="E4135" i="5"/>
  <c r="E4134" i="5"/>
  <c r="AG628" i="1"/>
  <c r="E1323" i="5"/>
  <c r="E1183" i="5"/>
  <c r="E1322" i="5"/>
  <c r="E1321" i="5"/>
  <c r="AG629" i="1"/>
  <c r="E1200" i="5"/>
  <c r="E1199" i="5"/>
  <c r="E1223" i="5"/>
  <c r="E1182" i="5"/>
  <c r="E1320" i="5"/>
  <c r="E1319" i="5"/>
  <c r="AG627" i="1"/>
  <c r="E1181" i="5"/>
  <c r="E1318" i="5"/>
  <c r="E1317" i="5"/>
  <c r="AG460" i="1"/>
  <c r="E4133" i="5"/>
  <c r="E1872" i="5"/>
  <c r="E4132" i="5"/>
  <c r="E1581" i="5"/>
  <c r="E4131" i="5"/>
  <c r="E4130" i="5"/>
  <c r="E4129" i="5"/>
  <c r="AG233" i="1"/>
  <c r="E1086" i="5"/>
  <c r="E1085" i="5"/>
  <c r="E1084" i="5"/>
  <c r="AG25" i="1"/>
  <c r="E4128" i="5"/>
  <c r="E4127" i="5"/>
  <c r="E4126" i="5"/>
  <c r="E1742" i="5"/>
  <c r="E4125" i="5"/>
  <c r="E4124" i="5"/>
  <c r="E4123" i="5"/>
  <c r="E1542" i="5"/>
  <c r="E4122" i="5"/>
  <c r="AG251" i="1"/>
  <c r="E6249" i="5"/>
  <c r="E4121" i="5"/>
  <c r="E6248" i="5"/>
  <c r="E4120" i="5"/>
  <c r="E4119" i="5"/>
  <c r="E1871" i="5"/>
  <c r="AG136" i="1"/>
  <c r="E4118" i="5"/>
  <c r="E4117" i="5"/>
  <c r="E4116" i="5"/>
  <c r="E4115" i="5"/>
  <c r="E4114" i="5"/>
  <c r="E1785" i="5"/>
  <c r="E6247" i="5"/>
  <c r="AG510" i="1"/>
  <c r="E1083" i="5"/>
  <c r="E1082" i="5"/>
  <c r="E1081" i="5"/>
  <c r="E1080" i="5"/>
  <c r="E1079" i="5"/>
  <c r="E945" i="5"/>
  <c r="AG356" i="1"/>
  <c r="E4113" i="5"/>
  <c r="E1580" i="5"/>
  <c r="E4112" i="5"/>
  <c r="AG279" i="1"/>
  <c r="E1465" i="5"/>
  <c r="E1784" i="5"/>
  <c r="E4111" i="5"/>
  <c r="E2373" i="5"/>
  <c r="E1464" i="5"/>
  <c r="E4110" i="5"/>
  <c r="AG155" i="1"/>
  <c r="E4109" i="5"/>
  <c r="E4108" i="5"/>
  <c r="E4107" i="5"/>
  <c r="E4106" i="5"/>
  <c r="E4105" i="5"/>
  <c r="E4104" i="5"/>
  <c r="E1666" i="5"/>
  <c r="E6246" i="5"/>
  <c r="AG812" i="1"/>
  <c r="E4103" i="5"/>
  <c r="E4102" i="5"/>
  <c r="E4101" i="5"/>
  <c r="E4100" i="5"/>
  <c r="E4099" i="5"/>
  <c r="E4098" i="5"/>
  <c r="E2372" i="5"/>
  <c r="E2320" i="5"/>
  <c r="E4097" i="5"/>
  <c r="E4096" i="5"/>
  <c r="E4095" i="5"/>
  <c r="E4094" i="5"/>
  <c r="E4093" i="5"/>
  <c r="E4092" i="5"/>
  <c r="E2319" i="5"/>
  <c r="AG726" i="1"/>
  <c r="E4091" i="5"/>
  <c r="E6095" i="5"/>
  <c r="E4090" i="5"/>
  <c r="E4089" i="5"/>
  <c r="E4088" i="5"/>
  <c r="E4087" i="5"/>
  <c r="E4086" i="5"/>
  <c r="E4085" i="5"/>
  <c r="E4084" i="5"/>
  <c r="E4083" i="5"/>
  <c r="E2318" i="5"/>
  <c r="AG737" i="1"/>
  <c r="E1783" i="5"/>
  <c r="E6094" i="5"/>
  <c r="E4082" i="5"/>
  <c r="E4081" i="5"/>
  <c r="E4080" i="5"/>
  <c r="E6245" i="5"/>
  <c r="E4079" i="5"/>
  <c r="E4078" i="5"/>
  <c r="E2317" i="5"/>
  <c r="AG424" i="1"/>
  <c r="E4077" i="5"/>
  <c r="E4076" i="5"/>
  <c r="E4075" i="5"/>
  <c r="E4074" i="5"/>
  <c r="E6093" i="5"/>
  <c r="E2090" i="5"/>
  <c r="E6299" i="5"/>
  <c r="E4073" i="5"/>
  <c r="E4072" i="5"/>
  <c r="E4071" i="5"/>
  <c r="E4070" i="5"/>
  <c r="E4069" i="5"/>
  <c r="E4068" i="5"/>
  <c r="E1665" i="5"/>
  <c r="E4067" i="5"/>
  <c r="E2371" i="5"/>
  <c r="E4066" i="5"/>
  <c r="E4065" i="5"/>
  <c r="E4064" i="5"/>
  <c r="E2316" i="5"/>
  <c r="AG156" i="1"/>
  <c r="E4063" i="5"/>
  <c r="E4062" i="5"/>
  <c r="E4061" i="5"/>
  <c r="E4060" i="5"/>
  <c r="AG254" i="1"/>
  <c r="E4059" i="5"/>
  <c r="E6244" i="5"/>
  <c r="E6118" i="5"/>
  <c r="E1870" i="5"/>
  <c r="AG481" i="1"/>
  <c r="E4058" i="5"/>
  <c r="E4057" i="5"/>
  <c r="E1691" i="5"/>
  <c r="AG353" i="1"/>
  <c r="E2212" i="5"/>
  <c r="E4056" i="5"/>
  <c r="E4055" i="5"/>
  <c r="E2398" i="5"/>
  <c r="E4054" i="5"/>
  <c r="E4053" i="5"/>
  <c r="E4052" i="5"/>
  <c r="E2048" i="5"/>
  <c r="E4051" i="5"/>
  <c r="E4050" i="5"/>
  <c r="AG423" i="1"/>
  <c r="E4049" i="5"/>
  <c r="E4048" i="5"/>
  <c r="E4047" i="5"/>
  <c r="E4046" i="5"/>
  <c r="E4045" i="5"/>
  <c r="E4044" i="5"/>
  <c r="E4043" i="5"/>
  <c r="AG207" i="1"/>
  <c r="E4042" i="5"/>
  <c r="E4041" i="5"/>
  <c r="E4040" i="5"/>
  <c r="E4039" i="5"/>
  <c r="E4038" i="5"/>
  <c r="E4037" i="5"/>
  <c r="E4036" i="5"/>
  <c r="E4035" i="5"/>
  <c r="E4034" i="5"/>
  <c r="E4033" i="5"/>
  <c r="E4032" i="5"/>
  <c r="AG83" i="1"/>
  <c r="E4031" i="5"/>
  <c r="E4030" i="5"/>
  <c r="E4029" i="5"/>
  <c r="E4028" i="5"/>
  <c r="E1782" i="5"/>
  <c r="E2229" i="5"/>
  <c r="E4027" i="5"/>
  <c r="E2272" i="5"/>
  <c r="E4026" i="5"/>
  <c r="E4025" i="5"/>
  <c r="E1541" i="5"/>
  <c r="E4024" i="5"/>
  <c r="AG497" i="1"/>
  <c r="E494" i="5"/>
  <c r="E148" i="5"/>
  <c r="E493" i="5"/>
  <c r="E160" i="5"/>
  <c r="AG624" i="1"/>
  <c r="E159" i="5"/>
  <c r="E198" i="5"/>
  <c r="E201" i="5"/>
  <c r="E492" i="5"/>
  <c r="E491" i="5"/>
  <c r="E490" i="5"/>
  <c r="E158" i="5"/>
  <c r="E489" i="5"/>
  <c r="E488" i="5"/>
  <c r="AG815" i="1"/>
  <c r="E1524" i="5"/>
  <c r="E4023" i="5"/>
  <c r="E1593" i="5"/>
  <c r="AG236" i="1"/>
  <c r="E984" i="5"/>
  <c r="E1078" i="5"/>
  <c r="E1077" i="5"/>
  <c r="E1076" i="5"/>
  <c r="E938" i="5"/>
  <c r="E1075" i="5"/>
  <c r="AG588" i="1"/>
  <c r="E2361" i="5"/>
  <c r="E4022" i="5"/>
  <c r="E4021" i="5"/>
  <c r="E2271" i="5"/>
  <c r="E1463" i="5"/>
  <c r="E2270" i="5"/>
  <c r="E2392" i="5"/>
  <c r="E1781" i="5"/>
  <c r="E4020" i="5"/>
  <c r="E2073" i="5"/>
  <c r="E1624" i="5"/>
  <c r="E2047" i="5"/>
  <c r="E2236" i="5"/>
  <c r="E4019" i="5"/>
  <c r="E4018" i="5"/>
  <c r="E4017" i="5"/>
  <c r="E4016" i="5"/>
  <c r="AG47" i="1"/>
  <c r="E4015" i="5"/>
  <c r="E4014" i="5"/>
  <c r="E2000" i="5"/>
  <c r="AG667" i="1"/>
  <c r="E1316" i="5"/>
  <c r="E1207" i="5"/>
  <c r="E1196" i="5"/>
  <c r="AG505" i="1"/>
  <c r="E4013" i="5"/>
  <c r="E4012" i="5"/>
  <c r="E4011" i="5"/>
  <c r="E4010" i="5"/>
  <c r="E4009" i="5"/>
  <c r="E4008" i="5"/>
  <c r="E4007" i="5"/>
  <c r="E4006" i="5"/>
  <c r="E4005" i="5"/>
  <c r="E6162" i="5"/>
  <c r="E4004" i="5"/>
  <c r="AG148" i="1"/>
  <c r="E4003" i="5"/>
  <c r="E4002" i="5"/>
  <c r="E4001" i="5"/>
  <c r="E4000" i="5"/>
  <c r="E3999" i="5"/>
  <c r="E3998" i="5"/>
  <c r="E3997" i="5"/>
  <c r="E1999" i="5"/>
  <c r="AG134" i="1"/>
  <c r="E3996" i="5"/>
  <c r="E3995" i="5"/>
  <c r="E3994" i="5"/>
  <c r="E3993" i="5"/>
  <c r="E1780" i="5"/>
  <c r="E6243" i="5"/>
  <c r="AG594" i="1"/>
  <c r="E1315" i="5"/>
  <c r="E1314" i="5"/>
  <c r="E1220" i="5"/>
  <c r="E1313" i="5"/>
  <c r="E1312" i="5"/>
  <c r="E1229" i="5"/>
  <c r="E1228" i="5"/>
  <c r="E1311" i="5"/>
  <c r="AG736" i="1"/>
  <c r="E1724" i="5"/>
  <c r="E3992" i="5"/>
  <c r="E1966" i="5"/>
  <c r="E3991" i="5"/>
  <c r="E1519" i="5"/>
  <c r="E3990" i="5"/>
  <c r="E3989" i="5"/>
  <c r="E1987" i="5"/>
  <c r="E2119" i="5"/>
  <c r="E6216" i="5"/>
  <c r="E3988" i="5"/>
  <c r="E3987" i="5"/>
  <c r="E3986" i="5"/>
  <c r="E3985" i="5"/>
  <c r="E3984" i="5"/>
  <c r="E3983" i="5"/>
  <c r="E3982" i="5"/>
  <c r="E3981" i="5"/>
  <c r="E3980" i="5"/>
  <c r="E2118" i="5"/>
  <c r="E3979" i="5"/>
  <c r="AG562" i="1"/>
  <c r="E3978" i="5"/>
  <c r="E2315" i="5"/>
  <c r="E3977" i="5"/>
  <c r="E3976" i="5"/>
  <c r="E3975" i="5"/>
  <c r="E3974" i="5"/>
  <c r="AG359" i="1"/>
  <c r="E3973" i="5"/>
  <c r="E3972" i="5"/>
  <c r="E3971" i="5"/>
  <c r="E6151" i="5"/>
  <c r="E2354" i="5"/>
  <c r="E3970" i="5"/>
  <c r="E1978" i="5"/>
  <c r="E3969" i="5"/>
  <c r="E3968" i="5"/>
  <c r="E3967" i="5"/>
  <c r="E3966" i="5"/>
  <c r="E3965" i="5"/>
  <c r="E3964" i="5"/>
  <c r="E3963" i="5"/>
  <c r="E1779" i="5"/>
  <c r="E3962" i="5"/>
  <c r="E3961" i="5"/>
  <c r="AG146" i="1"/>
  <c r="E3960" i="5"/>
  <c r="E3959" i="5"/>
  <c r="E3958" i="5"/>
  <c r="AG696" i="1"/>
  <c r="E3957" i="5"/>
  <c r="E3956" i="5"/>
  <c r="E3955" i="5"/>
  <c r="E3954" i="5"/>
  <c r="AG546" i="1"/>
  <c r="E3953" i="5"/>
  <c r="E3952" i="5"/>
  <c r="E1869" i="5"/>
  <c r="E3951" i="5"/>
  <c r="E6092" i="5"/>
  <c r="E1778" i="5"/>
  <c r="E1914" i="5"/>
  <c r="E3950" i="5"/>
  <c r="E2196" i="5"/>
  <c r="E6242" i="5"/>
  <c r="E3949" i="5"/>
  <c r="E3948" i="5"/>
  <c r="AG432" i="1"/>
  <c r="E3947" i="5"/>
  <c r="E2370" i="5"/>
  <c r="E2117" i="5"/>
  <c r="E3946" i="5"/>
  <c r="E2228" i="5"/>
  <c r="E6091" i="5"/>
  <c r="AG59" i="1"/>
  <c r="E6132" i="5"/>
  <c r="E1915" i="5"/>
  <c r="E1998" i="5"/>
  <c r="E3945" i="5"/>
  <c r="E3944" i="5"/>
  <c r="E3943" i="5"/>
  <c r="E3942" i="5"/>
  <c r="E6241" i="5"/>
  <c r="E2269" i="5"/>
  <c r="E3941" i="5"/>
  <c r="E3940" i="5"/>
  <c r="E1462" i="5"/>
  <c r="E3939" i="5"/>
  <c r="E1499" i="5"/>
  <c r="E3938" i="5"/>
  <c r="E6240" i="5"/>
  <c r="E3937" i="5"/>
  <c r="E3936" i="5"/>
  <c r="E3935" i="5"/>
  <c r="E3934" i="5"/>
  <c r="E3933" i="5"/>
  <c r="E3932" i="5"/>
  <c r="E3931" i="5"/>
  <c r="AG386" i="1"/>
  <c r="E487" i="5"/>
  <c r="E486" i="5"/>
  <c r="E227" i="5"/>
  <c r="E485" i="5"/>
  <c r="E484" i="5"/>
  <c r="E483" i="5"/>
  <c r="E482" i="5"/>
  <c r="E248" i="5"/>
  <c r="E481" i="5"/>
  <c r="AG554" i="1"/>
  <c r="E480" i="5"/>
  <c r="E130" i="5"/>
  <c r="E479" i="5"/>
  <c r="E478" i="5"/>
  <c r="E477" i="5"/>
  <c r="E209" i="5"/>
  <c r="AG86" i="1"/>
  <c r="E3930" i="5"/>
  <c r="E3929" i="5"/>
  <c r="E3928" i="5"/>
  <c r="E1738" i="5"/>
  <c r="E3927" i="5"/>
  <c r="AG692" i="1"/>
  <c r="E1310" i="5"/>
  <c r="E1309" i="5"/>
  <c r="E1308" i="5"/>
  <c r="E1307" i="5"/>
  <c r="E1195" i="5"/>
  <c r="E1306" i="5"/>
  <c r="E1202" i="5"/>
  <c r="E1305" i="5"/>
  <c r="E1304" i="5"/>
  <c r="E1219" i="5"/>
  <c r="E1218" i="5"/>
  <c r="E1217" i="5"/>
  <c r="E1216" i="5"/>
  <c r="E1303" i="5"/>
  <c r="E1302" i="5"/>
  <c r="AG691" i="1"/>
  <c r="E1215" i="5"/>
  <c r="E1301" i="5"/>
  <c r="E1300" i="5"/>
  <c r="E1299" i="5"/>
  <c r="E1201" i="5"/>
  <c r="E1298" i="5"/>
  <c r="E1297" i="5"/>
  <c r="E1296" i="5"/>
  <c r="E1206" i="5"/>
  <c r="E1295" i="5"/>
  <c r="E1214" i="5"/>
  <c r="E1213" i="5"/>
  <c r="E1212" i="5"/>
  <c r="E1294" i="5"/>
  <c r="E1222" i="5"/>
  <c r="E1293" i="5"/>
  <c r="AG525" i="1"/>
  <c r="E3926" i="5"/>
  <c r="E3925" i="5"/>
  <c r="E3924" i="5"/>
  <c r="E3923" i="5"/>
  <c r="E3922" i="5"/>
  <c r="E3921" i="5"/>
  <c r="E3920" i="5"/>
  <c r="AG746" i="1"/>
  <c r="E147" i="5"/>
  <c r="E476" i="5"/>
  <c r="E475" i="5"/>
  <c r="E474" i="5"/>
  <c r="AG784" i="1"/>
  <c r="E3919" i="5"/>
  <c r="E3918" i="5"/>
  <c r="E3917" i="5"/>
  <c r="E3916" i="5"/>
  <c r="E3915" i="5"/>
  <c r="E3914" i="5"/>
  <c r="E3913" i="5"/>
  <c r="E3912" i="5"/>
  <c r="E6215" i="5"/>
  <c r="E1579" i="5"/>
  <c r="E3911" i="5"/>
  <c r="AG35" i="1"/>
  <c r="E3910" i="5"/>
  <c r="E3909" i="5"/>
  <c r="E3908" i="5"/>
  <c r="AG73" i="1"/>
  <c r="E3907" i="5"/>
  <c r="E3906" i="5"/>
  <c r="E3905" i="5"/>
  <c r="AG128" i="1"/>
  <c r="E3904" i="5"/>
  <c r="E3903" i="5"/>
  <c r="AG422" i="1"/>
  <c r="E3902" i="5"/>
  <c r="E1997" i="5"/>
  <c r="E3901" i="5"/>
  <c r="AG714" i="1"/>
  <c r="E3900" i="5"/>
  <c r="E3899" i="5"/>
  <c r="E2046" i="5"/>
  <c r="E3898" i="5"/>
  <c r="E3897" i="5"/>
  <c r="E2360" i="5"/>
  <c r="E3896" i="5"/>
  <c r="E3895" i="5"/>
  <c r="E3894" i="5"/>
  <c r="E2080" i="5"/>
  <c r="E3893" i="5"/>
  <c r="E6131" i="5"/>
  <c r="E3892" i="5"/>
  <c r="E3891" i="5"/>
  <c r="E3890" i="5"/>
  <c r="E3889" i="5"/>
  <c r="E1540" i="5"/>
  <c r="AG215" i="1"/>
  <c r="E3888" i="5"/>
  <c r="E3887" i="5"/>
  <c r="E3886" i="5"/>
  <c r="E3885" i="5"/>
  <c r="E3884" i="5"/>
  <c r="E3883" i="5"/>
  <c r="E3882" i="5"/>
  <c r="E3881" i="5"/>
  <c r="E3880" i="5"/>
  <c r="E3879" i="5"/>
  <c r="E3878" i="5"/>
  <c r="E2079" i="5"/>
  <c r="E3877" i="5"/>
  <c r="AG101" i="1"/>
  <c r="E3876" i="5"/>
  <c r="E2116" i="5"/>
  <c r="E3875" i="5"/>
  <c r="E3874" i="5"/>
  <c r="E3873" i="5"/>
  <c r="E3872" i="5"/>
  <c r="E3871" i="5"/>
  <c r="E3870" i="5"/>
  <c r="AG69" i="1"/>
  <c r="E3869" i="5"/>
  <c r="E2268" i="5"/>
  <c r="E3868" i="5"/>
  <c r="E1907" i="5"/>
  <c r="E3867" i="5"/>
  <c r="AG119" i="1"/>
  <c r="E3866" i="5"/>
  <c r="E3865" i="5"/>
  <c r="E3864" i="5"/>
  <c r="E3863" i="5"/>
  <c r="E3862" i="5"/>
  <c r="E3861" i="5"/>
  <c r="E3860" i="5"/>
  <c r="E3859" i="5"/>
  <c r="E2045" i="5"/>
  <c r="E3858" i="5"/>
  <c r="E1664" i="5"/>
  <c r="E3857" i="5"/>
  <c r="E3856" i="5"/>
  <c r="E3855" i="5"/>
  <c r="E3854" i="5"/>
  <c r="E3853" i="5"/>
  <c r="E3852" i="5"/>
  <c r="E3851" i="5"/>
  <c r="E3850" i="5"/>
  <c r="E2314" i="5"/>
  <c r="E3849" i="5"/>
  <c r="E3848" i="5"/>
  <c r="E3847" i="5"/>
  <c r="AG5" i="1"/>
  <c r="E3846" i="5"/>
  <c r="E3845" i="5"/>
  <c r="E3844" i="5"/>
  <c r="E3843" i="5"/>
  <c r="E3842" i="5"/>
  <c r="AG11" i="1"/>
  <c r="E3841" i="5"/>
  <c r="E3840" i="5"/>
  <c r="E1777" i="5"/>
  <c r="E3839" i="5"/>
  <c r="E3838" i="5"/>
  <c r="E1690" i="5"/>
  <c r="E3837" i="5"/>
  <c r="E3836" i="5"/>
  <c r="E3835" i="5"/>
  <c r="AG420" i="1"/>
  <c r="E3834" i="5"/>
  <c r="E3833" i="5"/>
  <c r="E3832" i="5"/>
  <c r="E3831" i="5"/>
  <c r="E1936" i="5"/>
  <c r="E3830" i="5"/>
  <c r="E3829" i="5"/>
  <c r="AG77" i="1"/>
  <c r="E1723" i="5"/>
  <c r="E3828" i="5"/>
  <c r="E3827" i="5"/>
  <c r="E3826" i="5"/>
  <c r="E2300" i="5"/>
  <c r="E3825" i="5"/>
  <c r="E3824" i="5"/>
  <c r="E2267" i="5"/>
  <c r="E3823" i="5"/>
  <c r="E3822" i="5"/>
  <c r="AG24" i="1"/>
  <c r="E3821" i="5"/>
  <c r="E3820" i="5"/>
  <c r="E3819" i="5"/>
  <c r="E3818" i="5"/>
  <c r="E1578" i="5"/>
  <c r="E3817" i="5"/>
  <c r="E3816" i="5"/>
  <c r="E3815" i="5"/>
  <c r="E1776" i="5"/>
  <c r="E3814" i="5"/>
  <c r="E3813" i="5"/>
  <c r="E3812" i="5"/>
  <c r="E3811" i="5"/>
  <c r="E3810" i="5"/>
  <c r="E3809" i="5"/>
  <c r="E3808" i="5"/>
  <c r="E3807" i="5"/>
  <c r="E3806" i="5"/>
  <c r="AG23" i="1"/>
  <c r="E3805" i="5"/>
  <c r="E3804" i="5"/>
  <c r="E3803" i="5"/>
  <c r="AG415" i="1"/>
  <c r="E3802" i="5"/>
  <c r="E3801" i="5"/>
  <c r="E1868" i="5"/>
  <c r="E3800" i="5"/>
  <c r="E2313" i="5"/>
  <c r="E3799" i="5"/>
  <c r="E2115" i="5"/>
  <c r="E3798" i="5"/>
  <c r="E3797" i="5"/>
  <c r="E3796" i="5"/>
  <c r="E3795" i="5"/>
  <c r="E3794" i="5"/>
  <c r="E3793" i="5"/>
  <c r="AG416" i="1"/>
  <c r="E3792" i="5"/>
  <c r="E2114" i="5"/>
  <c r="E3791" i="5"/>
  <c r="E3790" i="5"/>
  <c r="E3789" i="5"/>
  <c r="E3788" i="5"/>
  <c r="E3787" i="5"/>
  <c r="E3786" i="5"/>
  <c r="E3785" i="5"/>
  <c r="E3784" i="5"/>
  <c r="AG391" i="1"/>
  <c r="E3783" i="5"/>
  <c r="E3782" i="5"/>
  <c r="E3781" i="5"/>
  <c r="E3780" i="5"/>
  <c r="E3779" i="5"/>
  <c r="E3778" i="5"/>
  <c r="E3777" i="5"/>
  <c r="E3776" i="5"/>
  <c r="E3775" i="5"/>
  <c r="E3774" i="5"/>
  <c r="E3773" i="5"/>
  <c r="E3772" i="5"/>
  <c r="E1577" i="5"/>
  <c r="E3771" i="5"/>
  <c r="AG228" i="1"/>
  <c r="E1074" i="5"/>
  <c r="E1073" i="5"/>
  <c r="E930" i="5"/>
  <c r="E960" i="5"/>
  <c r="E1072" i="5"/>
  <c r="E1071" i="5"/>
  <c r="E955" i="5"/>
  <c r="E946" i="5"/>
  <c r="E1070" i="5"/>
  <c r="E1069" i="5"/>
  <c r="E983" i="5"/>
  <c r="E959" i="5"/>
  <c r="E1068" i="5"/>
  <c r="E1067" i="5"/>
  <c r="E1066" i="5"/>
  <c r="E936" i="5"/>
  <c r="E929" i="5"/>
  <c r="E1065" i="5"/>
  <c r="E1064" i="5"/>
  <c r="E1063" i="5"/>
  <c r="E928" i="5"/>
  <c r="E1062" i="5"/>
  <c r="E1061" i="5"/>
  <c r="E1138" i="5"/>
  <c r="E978" i="5"/>
  <c r="E1060" i="5"/>
  <c r="E977" i="5"/>
  <c r="E1142" i="5"/>
  <c r="E1059" i="5"/>
  <c r="AG819" i="1"/>
  <c r="E1058" i="5"/>
  <c r="E1057" i="5"/>
  <c r="E1056" i="5"/>
  <c r="E1055" i="5"/>
  <c r="E1054" i="5"/>
  <c r="E1053" i="5"/>
  <c r="E1052" i="5"/>
  <c r="AG725" i="1"/>
  <c r="E1933" i="5"/>
  <c r="E3770" i="5"/>
  <c r="E2245" i="5"/>
  <c r="E3769" i="5"/>
  <c r="E3768" i="5"/>
  <c r="E3767" i="5"/>
  <c r="E3766" i="5"/>
  <c r="E3765" i="5"/>
  <c r="E3764" i="5"/>
  <c r="E3763" i="5"/>
  <c r="AG203" i="1"/>
  <c r="E3762" i="5"/>
  <c r="E3761" i="5"/>
  <c r="E3760" i="5"/>
  <c r="E3759" i="5"/>
  <c r="E3758" i="5"/>
  <c r="E3757" i="5"/>
  <c r="E3756" i="5"/>
  <c r="E6239" i="5"/>
  <c r="AG196" i="1"/>
  <c r="E3755" i="5"/>
  <c r="E3754" i="5"/>
  <c r="E3753" i="5"/>
  <c r="E3752" i="5"/>
  <c r="E3751" i="5"/>
  <c r="E3750" i="5"/>
  <c r="AG138" i="1"/>
  <c r="E3749" i="5"/>
  <c r="E3748" i="5"/>
  <c r="E3747" i="5"/>
  <c r="E1663" i="5"/>
  <c r="E3746" i="5"/>
  <c r="E3745" i="5"/>
  <c r="E3744" i="5"/>
  <c r="E3743" i="5"/>
  <c r="E6238" i="5"/>
  <c r="AG312" i="1"/>
  <c r="E3742" i="5"/>
  <c r="E3741" i="5"/>
  <c r="E2044" i="5"/>
  <c r="E3740" i="5"/>
  <c r="E2305" i="5"/>
  <c r="E1932" i="5"/>
  <c r="E2072" i="5"/>
  <c r="E3739" i="5"/>
  <c r="E3738" i="5"/>
  <c r="E3737" i="5"/>
  <c r="E3736" i="5"/>
  <c r="E1867" i="5"/>
  <c r="AG234" i="1"/>
  <c r="E1051" i="5"/>
  <c r="E1050" i="5"/>
  <c r="E950" i="5"/>
  <c r="AG117" i="1"/>
  <c r="E1775" i="5"/>
  <c r="E3735" i="5"/>
  <c r="E1647" i="5"/>
  <c r="E1866" i="5"/>
  <c r="AG385" i="1"/>
  <c r="E473" i="5"/>
  <c r="E115" i="5"/>
  <c r="E183" i="5"/>
  <c r="AG794" i="1"/>
  <c r="E3734" i="5"/>
  <c r="E3733" i="5"/>
  <c r="E3732" i="5"/>
  <c r="E6313" i="5"/>
  <c r="E3731" i="5"/>
  <c r="E3730" i="5"/>
  <c r="E1576" i="5"/>
  <c r="E1774" i="5"/>
  <c r="AG519" i="1"/>
  <c r="E3729" i="5"/>
  <c r="E3728" i="5"/>
  <c r="E3727" i="5"/>
  <c r="E3726" i="5"/>
  <c r="E2147" i="5"/>
  <c r="AG126" i="1"/>
  <c r="E3725" i="5"/>
  <c r="E3724" i="5"/>
  <c r="E3723" i="5"/>
  <c r="E3722" i="5"/>
  <c r="AG9" i="1"/>
  <c r="E3721" i="5"/>
  <c r="E3720" i="5"/>
  <c r="E3719" i="5"/>
  <c r="AG67" i="1"/>
  <c r="E6220" i="5"/>
  <c r="E3718" i="5"/>
  <c r="E2266" i="5"/>
  <c r="E3717" i="5"/>
  <c r="E3716" i="5"/>
  <c r="E3715" i="5"/>
  <c r="E3714" i="5"/>
  <c r="AG176" i="1"/>
  <c r="E252" i="5"/>
  <c r="E472" i="5"/>
  <c r="E471" i="5"/>
  <c r="E470" i="5"/>
  <c r="E469" i="5"/>
  <c r="E468" i="5"/>
  <c r="E467" i="5"/>
  <c r="E226" i="5"/>
  <c r="E466" i="5"/>
  <c r="E465" i="5"/>
  <c r="E167" i="5"/>
  <c r="E464" i="5"/>
  <c r="E463" i="5"/>
  <c r="E219" i="5"/>
  <c r="E146" i="5"/>
  <c r="E462" i="5"/>
  <c r="E461" i="5"/>
  <c r="AG502" i="1"/>
  <c r="E3713" i="5"/>
  <c r="E3712" i="5"/>
  <c r="E3711" i="5"/>
  <c r="E3710" i="5"/>
  <c r="E3709" i="5"/>
  <c r="E3708" i="5"/>
  <c r="E2386" i="5"/>
  <c r="E2359" i="5"/>
  <c r="E3707" i="5"/>
  <c r="AG501" i="1"/>
  <c r="E3706" i="5"/>
  <c r="E3705" i="5"/>
  <c r="E3704" i="5"/>
  <c r="E3703" i="5"/>
  <c r="E3702" i="5"/>
  <c r="E2385" i="5"/>
  <c r="E3701" i="5"/>
  <c r="E2358" i="5"/>
  <c r="E3700" i="5"/>
  <c r="E3699" i="5"/>
  <c r="AG500" i="1"/>
  <c r="E3698" i="5"/>
  <c r="E3697" i="5"/>
  <c r="E6296" i="5"/>
  <c r="E3696" i="5"/>
  <c r="E3695" i="5"/>
  <c r="E3694" i="5"/>
  <c r="E3693" i="5"/>
  <c r="E3692" i="5"/>
  <c r="E3691" i="5"/>
  <c r="E3690" i="5"/>
  <c r="E2384" i="5"/>
  <c r="E3689" i="5"/>
  <c r="E3688" i="5"/>
  <c r="E3687" i="5"/>
  <c r="E3686" i="5"/>
  <c r="E3685" i="5"/>
  <c r="E3684" i="5"/>
  <c r="E3683" i="5"/>
  <c r="E3682" i="5"/>
  <c r="E3681" i="5"/>
  <c r="AG499" i="1"/>
  <c r="E3680" i="5"/>
  <c r="E3679" i="5"/>
  <c r="E6295" i="5"/>
  <c r="E3678" i="5"/>
  <c r="E3677" i="5"/>
  <c r="E3676" i="5"/>
  <c r="E3675" i="5"/>
  <c r="E3674" i="5"/>
  <c r="E2383" i="5"/>
  <c r="E3673" i="5"/>
  <c r="E3672" i="5"/>
  <c r="E3671" i="5"/>
  <c r="E3670" i="5"/>
  <c r="E3669" i="5"/>
  <c r="E3668" i="5"/>
  <c r="E3667" i="5"/>
  <c r="AG724" i="1"/>
  <c r="E2043" i="5"/>
  <c r="E3666" i="5"/>
  <c r="E3665" i="5"/>
  <c r="E3664" i="5"/>
  <c r="E3663" i="5"/>
  <c r="AG574" i="1"/>
  <c r="E460" i="5"/>
  <c r="E459" i="5"/>
  <c r="E458" i="5"/>
  <c r="E457" i="5"/>
  <c r="E456" i="5"/>
  <c r="E455" i="5"/>
  <c r="E454" i="5"/>
  <c r="E453" i="5"/>
  <c r="E452" i="5"/>
  <c r="E451" i="5"/>
  <c r="E450" i="5"/>
  <c r="E449" i="5"/>
  <c r="E448" i="5"/>
  <c r="E238" i="5"/>
  <c r="E447" i="5"/>
  <c r="E446" i="5"/>
  <c r="E445" i="5"/>
  <c r="E444" i="5"/>
  <c r="E443" i="5"/>
  <c r="E166" i="5"/>
  <c r="E442" i="5"/>
  <c r="E441" i="5"/>
  <c r="E440" i="5"/>
  <c r="E439" i="5"/>
  <c r="E897" i="5"/>
  <c r="E438" i="5"/>
  <c r="E437" i="5"/>
  <c r="E436" i="5"/>
  <c r="E435" i="5"/>
  <c r="E434" i="5"/>
  <c r="E433" i="5"/>
  <c r="AG394" i="1"/>
  <c r="E3662" i="5"/>
  <c r="E3661" i="5"/>
  <c r="E3660" i="5"/>
  <c r="E6173" i="5"/>
  <c r="E3659" i="5"/>
  <c r="E3658" i="5"/>
  <c r="E3657" i="5"/>
  <c r="E3656" i="5"/>
  <c r="E3655" i="5"/>
  <c r="E3654" i="5"/>
  <c r="E3653" i="5"/>
  <c r="E3652" i="5"/>
  <c r="E3651" i="5"/>
  <c r="AG820" i="1"/>
  <c r="E1689" i="5"/>
  <c r="E2113" i="5"/>
  <c r="E3650" i="5"/>
  <c r="E1575" i="5"/>
  <c r="E3649" i="5"/>
  <c r="E6237" i="5"/>
  <c r="E3648" i="5"/>
  <c r="E3647" i="5"/>
  <c r="E3646" i="5"/>
  <c r="E3645" i="5"/>
  <c r="AG480" i="1"/>
  <c r="E3644" i="5"/>
  <c r="E6236" i="5"/>
  <c r="E3643" i="5"/>
  <c r="E3642" i="5"/>
  <c r="E3641" i="5"/>
  <c r="E1461" i="5"/>
  <c r="E1865" i="5"/>
  <c r="E3640" i="5"/>
  <c r="AG549" i="1"/>
  <c r="E3639" i="5"/>
  <c r="E3638" i="5"/>
  <c r="E3637" i="5"/>
  <c r="E3636" i="5"/>
  <c r="E3635" i="5"/>
  <c r="E3634" i="5"/>
  <c r="E3633" i="5"/>
  <c r="E3632" i="5"/>
  <c r="E2042" i="5"/>
  <c r="E3631" i="5"/>
  <c r="E3630" i="5"/>
  <c r="E3629" i="5"/>
  <c r="E3628" i="5"/>
  <c r="E3627" i="5"/>
  <c r="E3626" i="5"/>
  <c r="E3625" i="5"/>
  <c r="AG121" i="1"/>
  <c r="E3624" i="5"/>
  <c r="E3623" i="5"/>
  <c r="E3622" i="5"/>
  <c r="E2227" i="5"/>
  <c r="E3621" i="5"/>
  <c r="E3620" i="5"/>
  <c r="E3619" i="5"/>
  <c r="AG311" i="1"/>
  <c r="E3618" i="5"/>
  <c r="E3617" i="5"/>
  <c r="E2096" i="5"/>
  <c r="E3616" i="5"/>
  <c r="E3615" i="5"/>
  <c r="E3614" i="5"/>
  <c r="E3613" i="5"/>
  <c r="E3612" i="5"/>
  <c r="E3611" i="5"/>
  <c r="E1864" i="5"/>
  <c r="E3610" i="5"/>
  <c r="E1863" i="5"/>
  <c r="E2340" i="5"/>
  <c r="E1773" i="5"/>
  <c r="E3609" i="5"/>
  <c r="E3608" i="5"/>
  <c r="E1539" i="5"/>
  <c r="E3607" i="5"/>
  <c r="E3606" i="5"/>
  <c r="E3605" i="5"/>
  <c r="E6130" i="5"/>
  <c r="AG454" i="1"/>
  <c r="E2248" i="5"/>
  <c r="E2308" i="5"/>
  <c r="E3604" i="5"/>
  <c r="E3603" i="5"/>
  <c r="E6200" i="5"/>
  <c r="E2155" i="5"/>
  <c r="E1862" i="5"/>
  <c r="AG174" i="1"/>
  <c r="E432" i="5"/>
  <c r="E145" i="5"/>
  <c r="E431" i="5"/>
  <c r="E430" i="5"/>
  <c r="E225" i="5"/>
  <c r="E429" i="5"/>
  <c r="AG366" i="1"/>
  <c r="E428" i="5"/>
  <c r="E427" i="5"/>
  <c r="E426" i="5"/>
  <c r="E425" i="5"/>
  <c r="E424" i="5"/>
  <c r="E423" i="5"/>
  <c r="E422" i="5"/>
  <c r="AG442" i="1"/>
  <c r="E2112" i="5"/>
  <c r="E3602" i="5"/>
  <c r="E3601" i="5"/>
  <c r="AG796" i="1"/>
  <c r="E3600" i="5"/>
  <c r="E3599" i="5"/>
  <c r="E3598" i="5"/>
  <c r="E3597" i="5"/>
  <c r="E3596" i="5"/>
  <c r="E3595" i="5"/>
  <c r="E3594" i="5"/>
  <c r="E3593" i="5"/>
  <c r="E3592" i="5"/>
  <c r="E3591" i="5"/>
  <c r="E3590" i="5"/>
  <c r="E3589" i="5"/>
  <c r="E3588" i="5"/>
  <c r="E6051" i="5"/>
  <c r="E3587" i="5"/>
  <c r="E3586" i="5"/>
  <c r="E3585" i="5"/>
  <c r="E2041" i="5"/>
  <c r="E3584" i="5"/>
  <c r="AG474" i="1"/>
  <c r="E2040" i="5"/>
  <c r="E2039" i="5"/>
  <c r="E2038" i="5"/>
  <c r="AG19" i="1"/>
  <c r="E3583" i="5"/>
  <c r="E3582" i="5"/>
  <c r="E2069" i="5"/>
  <c r="AG795" i="1"/>
  <c r="E3581" i="5"/>
  <c r="E3580" i="5"/>
  <c r="E3579" i="5"/>
  <c r="E3578" i="5"/>
  <c r="E3577" i="5"/>
  <c r="E3576" i="5"/>
  <c r="AG384" i="1"/>
  <c r="E421" i="5"/>
  <c r="E420" i="5"/>
  <c r="E170" i="5"/>
  <c r="E419" i="5"/>
  <c r="E418" i="5"/>
  <c r="AG363" i="1"/>
  <c r="E3575" i="5"/>
  <c r="E3574" i="5"/>
  <c r="E3573" i="5"/>
  <c r="E3572" i="5"/>
  <c r="E3571" i="5"/>
  <c r="E3570" i="5"/>
  <c r="AG561" i="1"/>
  <c r="E3569" i="5"/>
  <c r="E3568" i="5"/>
  <c r="E3567" i="5"/>
  <c r="E3566" i="5"/>
  <c r="E2111" i="5"/>
  <c r="E2312" i="5"/>
  <c r="E3565" i="5"/>
  <c r="E3564" i="5"/>
  <c r="E3563" i="5"/>
  <c r="AG431" i="1"/>
  <c r="E3562" i="5"/>
  <c r="E2110" i="5"/>
  <c r="E3561" i="5"/>
  <c r="E3560" i="5"/>
  <c r="E3559" i="5"/>
  <c r="E3558" i="5"/>
  <c r="AG239" i="1"/>
  <c r="E976" i="5"/>
  <c r="E1049" i="5"/>
  <c r="E975" i="5"/>
  <c r="E948" i="5"/>
  <c r="E969" i="5"/>
  <c r="E926" i="5"/>
  <c r="E1048" i="5"/>
  <c r="AG754" i="1"/>
  <c r="E3557" i="5"/>
  <c r="E6174" i="5"/>
  <c r="E1964" i="5"/>
  <c r="E3556" i="5"/>
  <c r="AG357" i="1"/>
  <c r="E3555" i="5"/>
  <c r="E3554" i="5"/>
  <c r="E3553" i="5"/>
  <c r="E6129" i="5"/>
  <c r="E3552" i="5"/>
  <c r="E3551" i="5"/>
  <c r="E3550" i="5"/>
  <c r="E3549" i="5"/>
  <c r="E3548" i="5"/>
  <c r="E2353" i="5"/>
  <c r="E3547" i="5"/>
  <c r="E3546" i="5"/>
  <c r="E3545" i="5"/>
  <c r="E3544" i="5"/>
  <c r="E3543" i="5"/>
  <c r="E2176" i="5"/>
  <c r="E6161" i="5"/>
  <c r="E3542" i="5"/>
  <c r="AG573" i="1"/>
  <c r="E417" i="5"/>
  <c r="E416" i="5"/>
  <c r="E224" i="5"/>
  <c r="E120" i="5"/>
  <c r="E184" i="5"/>
  <c r="E415" i="5"/>
  <c r="E414" i="5"/>
  <c r="E413" i="5"/>
  <c r="E412" i="5"/>
  <c r="E411" i="5"/>
  <c r="E410" i="5"/>
  <c r="E409" i="5"/>
  <c r="E408" i="5"/>
  <c r="E407" i="5"/>
  <c r="AG371" i="1"/>
  <c r="E406" i="5"/>
  <c r="E405" i="5"/>
  <c r="E404" i="5"/>
  <c r="E403" i="5"/>
  <c r="E106" i="5"/>
  <c r="AG44" i="1"/>
  <c r="E3541" i="5"/>
  <c r="E3540" i="5"/>
  <c r="E3539" i="5"/>
  <c r="E3538" i="5"/>
  <c r="E3537" i="5"/>
  <c r="E3536" i="5"/>
  <c r="E2397" i="5"/>
  <c r="E3535" i="5"/>
  <c r="E1574" i="5"/>
  <c r="E2109" i="5"/>
  <c r="E3534" i="5"/>
  <c r="E6177" i="5"/>
  <c r="E2352" i="5"/>
  <c r="E3533" i="5"/>
  <c r="E3532" i="5"/>
  <c r="E6199" i="5"/>
  <c r="E2265" i="5"/>
  <c r="E3531" i="5"/>
  <c r="AG250" i="1"/>
  <c r="E1642" i="5"/>
  <c r="E3530" i="5"/>
  <c r="E6235" i="5"/>
  <c r="E3529" i="5"/>
  <c r="E6234" i="5"/>
  <c r="E2195" i="5"/>
  <c r="E6233" i="5"/>
  <c r="E3528" i="5"/>
  <c r="E1861" i="5"/>
  <c r="AG120" i="1"/>
  <c r="E2108" i="5"/>
  <c r="E3527" i="5"/>
  <c r="E2037" i="5"/>
  <c r="E3526" i="5"/>
  <c r="E3525" i="5"/>
  <c r="E3524" i="5"/>
  <c r="E6156" i="5"/>
  <c r="E3523" i="5"/>
  <c r="E3522" i="5"/>
  <c r="E3521" i="5"/>
  <c r="AG425" i="1"/>
  <c r="E3520" i="5"/>
  <c r="E3519" i="5"/>
  <c r="E1662" i="5"/>
  <c r="E1661" i="5"/>
  <c r="AG816" i="1"/>
  <c r="E3518" i="5"/>
  <c r="E1772" i="5"/>
  <c r="E3517" i="5"/>
  <c r="E3516" i="5"/>
  <c r="E3515" i="5"/>
  <c r="E1731" i="5"/>
  <c r="E3514" i="5"/>
  <c r="E2369" i="5"/>
  <c r="E6232" i="5"/>
  <c r="E3513" i="5"/>
  <c r="E3512" i="5"/>
  <c r="E3511" i="5"/>
  <c r="E3510" i="5"/>
  <c r="E3509" i="5"/>
  <c r="E3508" i="5"/>
  <c r="E6198" i="5"/>
  <c r="E3507" i="5"/>
  <c r="E6213" i="5"/>
  <c r="E2158" i="5"/>
  <c r="E3506" i="5"/>
  <c r="E3505" i="5"/>
  <c r="E3504" i="5"/>
  <c r="E3503" i="5"/>
  <c r="E3502" i="5"/>
  <c r="E3501" i="5"/>
  <c r="E3500" i="5"/>
  <c r="E3499" i="5"/>
  <c r="E3498" i="5"/>
  <c r="E3497" i="5"/>
  <c r="E3496" i="5"/>
  <c r="E3495" i="5"/>
  <c r="E3494" i="5"/>
  <c r="E3493" i="5"/>
  <c r="E3492" i="5"/>
  <c r="E2211" i="5"/>
  <c r="E1996" i="5"/>
  <c r="E3491" i="5"/>
  <c r="E3490" i="5"/>
  <c r="E3489" i="5"/>
  <c r="E3488" i="5"/>
  <c r="E3487" i="5"/>
  <c r="E3486" i="5"/>
  <c r="E3485" i="5"/>
  <c r="E3484" i="5"/>
  <c r="E3483" i="5"/>
  <c r="E3482" i="5"/>
  <c r="E3481" i="5"/>
  <c r="E3480" i="5"/>
  <c r="E3479" i="5"/>
  <c r="E1771" i="5"/>
  <c r="E3478" i="5"/>
  <c r="E3477" i="5"/>
  <c r="E3476" i="5"/>
  <c r="E3475" i="5"/>
  <c r="E3474" i="5"/>
  <c r="E3473" i="5"/>
  <c r="E2235" i="5"/>
  <c r="E3472" i="5"/>
  <c r="E3471" i="5"/>
  <c r="E3470" i="5"/>
  <c r="E3469" i="5"/>
  <c r="E3468" i="5"/>
  <c r="AG650" i="1"/>
  <c r="E6231" i="5"/>
  <c r="E2264" i="5"/>
  <c r="E2368" i="5"/>
  <c r="E3467" i="5"/>
  <c r="E3466" i="5"/>
  <c r="E3465" i="5"/>
  <c r="AG503" i="1"/>
  <c r="E3464" i="5"/>
  <c r="E3463" i="5"/>
  <c r="E6294" i="5"/>
  <c r="E1860" i="5"/>
  <c r="E3462" i="5"/>
  <c r="E3461" i="5"/>
  <c r="E2382" i="5"/>
  <c r="E6206" i="5"/>
  <c r="E3460" i="5"/>
  <c r="E3459" i="5"/>
  <c r="E6110" i="5"/>
  <c r="E1447" i="5"/>
  <c r="E1660" i="5"/>
  <c r="E3458" i="5"/>
  <c r="E3457" i="5"/>
  <c r="AG46" i="1"/>
  <c r="E3456" i="5"/>
  <c r="E1859" i="5"/>
  <c r="E3455" i="5"/>
  <c r="E1858" i="5"/>
  <c r="E3454" i="5"/>
  <c r="AG615" i="1"/>
  <c r="E3453" i="5"/>
  <c r="E3452" i="5"/>
  <c r="E3451" i="5"/>
  <c r="E3450" i="5"/>
  <c r="E3449" i="5"/>
  <c r="E3448" i="5"/>
  <c r="AG616" i="1"/>
  <c r="E3447" i="5"/>
  <c r="E3446" i="5"/>
  <c r="E3445" i="5"/>
  <c r="E3444" i="5"/>
  <c r="E3443" i="5"/>
  <c r="E3442" i="5"/>
  <c r="E3441" i="5"/>
  <c r="E3440" i="5"/>
  <c r="E3439" i="5"/>
  <c r="AG387" i="1"/>
  <c r="E402" i="5"/>
  <c r="E243" i="5"/>
  <c r="E401" i="5"/>
  <c r="AG122" i="1"/>
  <c r="E3438" i="5"/>
  <c r="E3437" i="5"/>
  <c r="E3436" i="5"/>
  <c r="E3435" i="5"/>
  <c r="E6046" i="5"/>
  <c r="E3434" i="5"/>
  <c r="E6071" i="5"/>
  <c r="E3433" i="5"/>
  <c r="E3432" i="5"/>
  <c r="E3431" i="5"/>
  <c r="E3430" i="5"/>
  <c r="E3429" i="5"/>
  <c r="E3428" i="5"/>
  <c r="AG577" i="1"/>
  <c r="E3427" i="5"/>
  <c r="E2095" i="5"/>
  <c r="E3426" i="5"/>
  <c r="E3425" i="5"/>
  <c r="AG349" i="1"/>
  <c r="E3424" i="5"/>
  <c r="E2036" i="5"/>
  <c r="E3423" i="5"/>
  <c r="AG315" i="1"/>
  <c r="E3422" i="5"/>
  <c r="E3421" i="5"/>
  <c r="E3420" i="5"/>
  <c r="E3419" i="5"/>
  <c r="E3418" i="5"/>
  <c r="E1523" i="5"/>
  <c r="E3417" i="5"/>
  <c r="E3416" i="5"/>
  <c r="AG109" i="1"/>
  <c r="E3415" i="5"/>
  <c r="E3414" i="5"/>
  <c r="E3413" i="5"/>
  <c r="AG70" i="1"/>
  <c r="E3412" i="5"/>
  <c r="E6090" i="5"/>
  <c r="E3411" i="5"/>
  <c r="E3410" i="5"/>
  <c r="E3409" i="5"/>
  <c r="E3408" i="5"/>
  <c r="E3407" i="5"/>
  <c r="AG513" i="1"/>
  <c r="E1047" i="5"/>
  <c r="E1046" i="5"/>
  <c r="E1045" i="5"/>
  <c r="E1044" i="5"/>
  <c r="E1043" i="5"/>
  <c r="E1042" i="5"/>
  <c r="E944" i="5"/>
  <c r="AG453" i="1"/>
  <c r="E3406" i="5"/>
  <c r="E2263" i="5"/>
  <c r="E3405" i="5"/>
  <c r="E1518" i="5"/>
  <c r="E3404" i="5"/>
  <c r="E3403" i="5"/>
  <c r="E3402" i="5"/>
  <c r="E1770" i="5"/>
  <c r="E1857" i="5"/>
  <c r="AG716" i="1"/>
  <c r="E2234" i="5"/>
  <c r="E1986" i="5"/>
  <c r="E2233" i="5"/>
  <c r="AG452" i="1"/>
  <c r="E2035" i="5"/>
  <c r="E3401" i="5"/>
  <c r="E6197" i="5"/>
  <c r="E3400" i="5"/>
  <c r="E3399" i="5"/>
  <c r="E2307" i="5"/>
  <c r="E2154" i="5"/>
  <c r="E3398" i="5"/>
  <c r="E3397" i="5"/>
  <c r="AG762" i="1"/>
  <c r="E3396" i="5"/>
  <c r="E6230" i="5"/>
  <c r="E3395" i="5"/>
  <c r="AG684" i="1"/>
  <c r="E896" i="5"/>
  <c r="E400" i="5"/>
  <c r="E223" i="5"/>
  <c r="E399" i="5"/>
  <c r="E398" i="5"/>
  <c r="E165" i="5"/>
  <c r="E155" i="5"/>
  <c r="E195" i="5"/>
  <c r="E182" i="5"/>
  <c r="E397" i="5"/>
  <c r="E396" i="5"/>
  <c r="E131" i="5"/>
  <c r="E395" i="5"/>
  <c r="E169" i="5"/>
  <c r="E144" i="5"/>
  <c r="AG473" i="1"/>
  <c r="E1953" i="5"/>
  <c r="E1563" i="5"/>
  <c r="E2146" i="5"/>
  <c r="E2034" i="5"/>
  <c r="AG310" i="1"/>
  <c r="E3394" i="5"/>
  <c r="E3393" i="5"/>
  <c r="E3392" i="5"/>
  <c r="E3391" i="5"/>
  <c r="E6128" i="5"/>
  <c r="E3390" i="5"/>
  <c r="AG649" i="1"/>
  <c r="E6229" i="5"/>
  <c r="E3389" i="5"/>
  <c r="E2262" i="5"/>
  <c r="E3388" i="5"/>
  <c r="E3387" i="5"/>
  <c r="E6293" i="5"/>
  <c r="E2367" i="5"/>
  <c r="E3386" i="5"/>
  <c r="E3385" i="5"/>
  <c r="E1977" i="5"/>
  <c r="E3384" i="5"/>
  <c r="E3383" i="5"/>
  <c r="AG608" i="1"/>
  <c r="E1292" i="5"/>
  <c r="E1372" i="5"/>
  <c r="E1291" i="5"/>
  <c r="E1176" i="5"/>
  <c r="E1290" i="5"/>
  <c r="E1289" i="5"/>
  <c r="E1288" i="5"/>
  <c r="E1175" i="5"/>
  <c r="E1287" i="5"/>
  <c r="E1286" i="5"/>
  <c r="E1285" i="5"/>
  <c r="E1284" i="5"/>
  <c r="E1371" i="5"/>
  <c r="AG13" i="1"/>
  <c r="E3382" i="5"/>
  <c r="E3381" i="5"/>
  <c r="E3380" i="5"/>
  <c r="E3379" i="5"/>
  <c r="E3378" i="5"/>
  <c r="E3377" i="5"/>
  <c r="AG56" i="1"/>
  <c r="E3376" i="5"/>
  <c r="E3375" i="5"/>
  <c r="E3374" i="5"/>
  <c r="E3373" i="5"/>
  <c r="E3372" i="5"/>
  <c r="AG52" i="1"/>
  <c r="E3371" i="5"/>
  <c r="E3370" i="5"/>
  <c r="E1931" i="5"/>
  <c r="E3369" i="5"/>
  <c r="AG531" i="1"/>
  <c r="E3368" i="5"/>
  <c r="E3367" i="5"/>
  <c r="E3366" i="5"/>
  <c r="E3365" i="5"/>
  <c r="E3364" i="5"/>
  <c r="E3363" i="5"/>
  <c r="E3362" i="5"/>
  <c r="E2261" i="5"/>
  <c r="AG532" i="1"/>
  <c r="E1538" i="5"/>
  <c r="E3361" i="5"/>
  <c r="E3360" i="5"/>
  <c r="E1976" i="5"/>
  <c r="E1975" i="5"/>
  <c r="E3359" i="5"/>
  <c r="E3358" i="5"/>
  <c r="E2260" i="5"/>
  <c r="AG575" i="1"/>
  <c r="E394" i="5"/>
  <c r="E393" i="5"/>
  <c r="E392" i="5"/>
  <c r="E391" i="5"/>
  <c r="E390" i="5"/>
  <c r="E389" i="5"/>
  <c r="E388" i="5"/>
  <c r="E387" i="5"/>
  <c r="E386" i="5"/>
  <c r="E385" i="5"/>
  <c r="E384" i="5"/>
  <c r="E383" i="5"/>
  <c r="E892" i="5"/>
  <c r="E382" i="5"/>
  <c r="E381" i="5"/>
  <c r="E895" i="5"/>
  <c r="E380" i="5"/>
  <c r="E379" i="5"/>
  <c r="E378" i="5"/>
  <c r="E377" i="5"/>
  <c r="AG358" i="1"/>
  <c r="E3357" i="5"/>
  <c r="E3356" i="5"/>
  <c r="E3355" i="5"/>
  <c r="E3354" i="5"/>
  <c r="E2107" i="5"/>
  <c r="E3353" i="5"/>
  <c r="E3352" i="5"/>
  <c r="E1688" i="5"/>
  <c r="E3351" i="5"/>
  <c r="E3350" i="5"/>
  <c r="E3349" i="5"/>
  <c r="E3348" i="5"/>
  <c r="E3347" i="5"/>
  <c r="E3346" i="5"/>
  <c r="E3345" i="5"/>
  <c r="AG361" i="1"/>
  <c r="E3344" i="5"/>
  <c r="E6181" i="5"/>
  <c r="E3343" i="5"/>
  <c r="E3342" i="5"/>
  <c r="E3341" i="5"/>
  <c r="E2106" i="5"/>
  <c r="E3340" i="5"/>
  <c r="E3339" i="5"/>
  <c r="E3338" i="5"/>
  <c r="E3337" i="5"/>
  <c r="E3336" i="5"/>
  <c r="E3335" i="5"/>
  <c r="E3334" i="5"/>
  <c r="E3333" i="5"/>
  <c r="E3332" i="5"/>
  <c r="E3331" i="5"/>
  <c r="E3330" i="5"/>
  <c r="E1856" i="5"/>
  <c r="E3329" i="5"/>
  <c r="E3328" i="5"/>
  <c r="E3327" i="5"/>
  <c r="E3326" i="5"/>
  <c r="E3325" i="5"/>
  <c r="E3324" i="5"/>
  <c r="AG828" i="1"/>
  <c r="E1710" i="5"/>
  <c r="E3323" i="5"/>
  <c r="E1769" i="5"/>
  <c r="E6228" i="5"/>
  <c r="E3322" i="5"/>
  <c r="E1855" i="5"/>
  <c r="E3321" i="5"/>
  <c r="AG583" i="1"/>
  <c r="E1768" i="5"/>
  <c r="E3320" i="5"/>
  <c r="E6144" i="5"/>
  <c r="AG584" i="1"/>
  <c r="E6089" i="5"/>
  <c r="E3319" i="5"/>
  <c r="E6143" i="5"/>
  <c r="E2177" i="5"/>
  <c r="E3318" i="5"/>
  <c r="E6142" i="5"/>
  <c r="AG582" i="1"/>
  <c r="E3317" i="5"/>
  <c r="E3316" i="5"/>
  <c r="E6141" i="5"/>
  <c r="AG717" i="1"/>
  <c r="E6331" i="5"/>
  <c r="E6348" i="5"/>
  <c r="E6321" i="5"/>
  <c r="E6330" i="5"/>
  <c r="E6329" i="5"/>
  <c r="E6328" i="5"/>
  <c r="AG450" i="1"/>
  <c r="E2247" i="5"/>
  <c r="E6196" i="5"/>
  <c r="E3315" i="5"/>
  <c r="AG449" i="1"/>
  <c r="E2259" i="5"/>
  <c r="E3314" i="5"/>
  <c r="E3313" i="5"/>
  <c r="E6195" i="5"/>
  <c r="E3312" i="5"/>
  <c r="E1854" i="5"/>
  <c r="AG595" i="1"/>
  <c r="E1283" i="5"/>
  <c r="E1211" i="5"/>
  <c r="E1282" i="5"/>
  <c r="E1205" i="5"/>
  <c r="E1281" i="5"/>
  <c r="E1280" i="5"/>
  <c r="E1279" i="5"/>
  <c r="E1227" i="5"/>
  <c r="E1278" i="5"/>
  <c r="E1277" i="5"/>
  <c r="AG727" i="1"/>
  <c r="E3311" i="5"/>
  <c r="E2311" i="5"/>
  <c r="E3310" i="5"/>
  <c r="E3309" i="5"/>
  <c r="E6180" i="5"/>
  <c r="E3308" i="5"/>
  <c r="E3307" i="5"/>
  <c r="E3306" i="5"/>
  <c r="E3305" i="5"/>
  <c r="E2258" i="5"/>
  <c r="E3304" i="5"/>
  <c r="AG602" i="1"/>
  <c r="E3303" i="5"/>
  <c r="E3302" i="5"/>
  <c r="E3301" i="5"/>
  <c r="E3300" i="5"/>
  <c r="E3299" i="5"/>
  <c r="E3298" i="5"/>
  <c r="E3297" i="5"/>
  <c r="E3296" i="5"/>
  <c r="E3295" i="5"/>
  <c r="E3294" i="5"/>
  <c r="AG701" i="1"/>
  <c r="E6312" i="5"/>
  <c r="E3293" i="5"/>
  <c r="E3292" i="5"/>
  <c r="E3291" i="5"/>
  <c r="E6150" i="5"/>
  <c r="E1460" i="5"/>
  <c r="E1974" i="5"/>
  <c r="E1767" i="5"/>
  <c r="E6078" i="5"/>
  <c r="E6227" i="5"/>
  <c r="E2303" i="5"/>
  <c r="E3290" i="5"/>
  <c r="E1459" i="5"/>
  <c r="E3289" i="5"/>
  <c r="E1623" i="5"/>
  <c r="E6160" i="5"/>
  <c r="E1446" i="5"/>
  <c r="E1766" i="5"/>
  <c r="E3288" i="5"/>
  <c r="E1765" i="5"/>
  <c r="E3287" i="5"/>
  <c r="E3286" i="5"/>
  <c r="E2105" i="5"/>
  <c r="E3285" i="5"/>
  <c r="E3284" i="5"/>
  <c r="E1764" i="5"/>
  <c r="E1995" i="5"/>
  <c r="E3283" i="5"/>
  <c r="E3282" i="5"/>
  <c r="E2257" i="5"/>
  <c r="E3281" i="5"/>
  <c r="E3280" i="5"/>
  <c r="E3279" i="5"/>
  <c r="E3278" i="5"/>
  <c r="E3277" i="5"/>
  <c r="E3276" i="5"/>
  <c r="E1763" i="5"/>
  <c r="E3275" i="5"/>
  <c r="E1762" i="5"/>
  <c r="E2104" i="5"/>
  <c r="E1853" i="5"/>
  <c r="E3274" i="5"/>
  <c r="E3273" i="5"/>
  <c r="E1687" i="5"/>
  <c r="E1852" i="5"/>
  <c r="E3272" i="5"/>
  <c r="E3271" i="5"/>
  <c r="E1851" i="5"/>
  <c r="E6127" i="5"/>
  <c r="E3270" i="5"/>
  <c r="E2252" i="5"/>
  <c r="E2244" i="5"/>
  <c r="E2226" i="5"/>
  <c r="E3269" i="5"/>
  <c r="E1761" i="5"/>
  <c r="E1445" i="5"/>
  <c r="E3268" i="5"/>
  <c r="E3267" i="5"/>
  <c r="E1522" i="5"/>
  <c r="E1973" i="5"/>
  <c r="E6205" i="5"/>
  <c r="E3266" i="5"/>
  <c r="E3265" i="5"/>
  <c r="E1760" i="5"/>
  <c r="E3264" i="5"/>
  <c r="E3263" i="5"/>
  <c r="E1759" i="5"/>
  <c r="E3262" i="5"/>
  <c r="E2256" i="5"/>
  <c r="E3261" i="5"/>
  <c r="AG823" i="1"/>
  <c r="E3260" i="5"/>
  <c r="E3259" i="5"/>
  <c r="E1850" i="5"/>
  <c r="E3258" i="5"/>
  <c r="E3257" i="5"/>
  <c r="E3256" i="5"/>
  <c r="E1659" i="5"/>
  <c r="E1758" i="5"/>
  <c r="E3255" i="5"/>
  <c r="E3254" i="5"/>
  <c r="E3253" i="5"/>
  <c r="E3252" i="5"/>
  <c r="E3251" i="5"/>
  <c r="AG524" i="1"/>
  <c r="E1972" i="5"/>
  <c r="E2339" i="5"/>
  <c r="E3250" i="5"/>
  <c r="E3249" i="5"/>
  <c r="AG695" i="1"/>
  <c r="E3248" i="5"/>
  <c r="E3247" i="5"/>
  <c r="E3246" i="5"/>
  <c r="E3245" i="5"/>
  <c r="AG512" i="1"/>
  <c r="E933" i="5"/>
  <c r="E1041" i="5"/>
  <c r="E943" i="5"/>
  <c r="AG528" i="1"/>
  <c r="E3244" i="5"/>
  <c r="E3243" i="5"/>
  <c r="E3242" i="5"/>
  <c r="E3241" i="5"/>
  <c r="E3240" i="5"/>
  <c r="AG689" i="1"/>
  <c r="E376" i="5"/>
  <c r="E375" i="5"/>
  <c r="E374" i="5"/>
  <c r="AG115" i="1"/>
  <c r="E1718" i="5"/>
  <c r="E3239" i="5"/>
  <c r="E3238" i="5"/>
  <c r="E6226" i="5"/>
  <c r="E1646" i="5"/>
  <c r="E3237" i="5"/>
  <c r="E3236" i="5"/>
  <c r="E3235" i="5"/>
  <c r="E3234" i="5"/>
  <c r="E3233" i="5"/>
  <c r="E2225" i="5"/>
  <c r="E3232" i="5"/>
  <c r="E3231" i="5"/>
  <c r="E3230" i="5"/>
  <c r="AG350" i="1"/>
  <c r="E3229" i="5"/>
  <c r="E3228" i="5"/>
  <c r="E3227" i="5"/>
  <c r="E2210" i="5"/>
  <c r="E3226" i="5"/>
  <c r="E6191" i="5"/>
  <c r="E3225" i="5"/>
  <c r="E3224" i="5"/>
  <c r="E3223" i="5"/>
  <c r="E3222" i="5"/>
  <c r="E1757" i="5"/>
  <c r="E3221" i="5"/>
  <c r="E3220" i="5"/>
  <c r="E3219" i="5"/>
  <c r="AG618" i="1"/>
  <c r="E3218" i="5"/>
  <c r="E3217" i="5"/>
  <c r="E3216" i="5"/>
  <c r="AG230" i="1"/>
  <c r="E935" i="5"/>
  <c r="E1040" i="5"/>
  <c r="E937" i="5"/>
  <c r="E1039" i="5"/>
  <c r="AG647" i="1"/>
  <c r="E1435" i="5"/>
  <c r="E1381" i="5"/>
  <c r="E1387" i="5"/>
  <c r="E1416" i="5"/>
  <c r="E1415" i="5"/>
  <c r="E1380" i="5"/>
  <c r="E1414" i="5"/>
  <c r="E1413" i="5"/>
  <c r="E1412" i="5"/>
  <c r="E1377" i="5"/>
  <c r="E1411" i="5"/>
  <c r="E1410" i="5"/>
  <c r="E1409" i="5"/>
  <c r="E1408" i="5"/>
  <c r="E1407" i="5"/>
  <c r="E1406" i="5"/>
  <c r="E1393" i="5"/>
  <c r="E1405" i="5"/>
  <c r="E1404" i="5"/>
  <c r="E1403" i="5"/>
  <c r="E1402" i="5"/>
  <c r="E1401" i="5"/>
  <c r="E1400" i="5"/>
  <c r="E1386" i="5"/>
  <c r="AG634" i="1"/>
  <c r="E3215" i="5"/>
  <c r="E3214" i="5"/>
  <c r="E3213" i="5"/>
  <c r="E3212" i="5"/>
  <c r="AG393" i="1"/>
  <c r="E3211" i="5"/>
  <c r="E3210" i="5"/>
  <c r="E3209" i="5"/>
  <c r="E3208" i="5"/>
  <c r="E3207" i="5"/>
  <c r="E3206" i="5"/>
  <c r="E6088" i="5"/>
  <c r="E3205" i="5"/>
  <c r="E3204" i="5"/>
  <c r="E3203" i="5"/>
  <c r="E3202" i="5"/>
  <c r="E3201" i="5"/>
  <c r="E3200" i="5"/>
  <c r="E2357" i="5"/>
  <c r="E3199" i="5"/>
  <c r="E3198" i="5"/>
  <c r="AG790" i="1"/>
  <c r="E6" i="5"/>
  <c r="E5" i="5"/>
  <c r="E51" i="5"/>
  <c r="E42" i="5"/>
  <c r="E97" i="5"/>
  <c r="E72" i="5"/>
  <c r="E71" i="5"/>
  <c r="AG626" i="1"/>
  <c r="E373" i="5"/>
  <c r="E372" i="5"/>
  <c r="E371" i="5"/>
  <c r="E218" i="5"/>
  <c r="E188" i="5"/>
  <c r="E370" i="5"/>
  <c r="E903" i="5"/>
  <c r="E369" i="5"/>
  <c r="E154" i="5"/>
  <c r="E368" i="5"/>
  <c r="E922" i="5"/>
  <c r="AG662" i="1"/>
  <c r="E3197" i="5"/>
  <c r="E3196" i="5"/>
  <c r="AG237" i="1"/>
  <c r="E942" i="5"/>
  <c r="E1038" i="5"/>
  <c r="E1037" i="5"/>
  <c r="E1036" i="5"/>
  <c r="E1035" i="5"/>
  <c r="E1034" i="5"/>
  <c r="E1033" i="5"/>
  <c r="E931" i="5"/>
  <c r="E953" i="5"/>
  <c r="E971" i="5"/>
  <c r="E1032" i="5"/>
  <c r="E1031" i="5"/>
  <c r="E1141" i="5"/>
  <c r="E1030" i="5"/>
  <c r="E1029" i="5"/>
  <c r="AG430" i="1"/>
  <c r="E3195" i="5"/>
  <c r="E3194" i="5"/>
  <c r="E1658" i="5"/>
  <c r="E3193" i="5"/>
  <c r="E3192" i="5"/>
  <c r="E3191" i="5"/>
  <c r="AG706" i="1"/>
  <c r="E3190" i="5"/>
  <c r="E3189" i="5"/>
  <c r="E3188" i="5"/>
  <c r="E3187" i="5"/>
  <c r="E3186" i="5"/>
  <c r="E3185" i="5"/>
  <c r="E3184" i="5"/>
  <c r="E3183" i="5"/>
  <c r="E3182" i="5"/>
  <c r="E3181" i="5"/>
  <c r="E3180" i="5"/>
  <c r="E1622" i="5"/>
  <c r="E3179" i="5"/>
  <c r="E3178" i="5"/>
  <c r="AG797" i="1"/>
  <c r="E367" i="5"/>
  <c r="E119" i="5"/>
  <c r="E366" i="5"/>
  <c r="E365" i="5"/>
  <c r="E364" i="5"/>
  <c r="E363" i="5"/>
  <c r="E362" i="5"/>
  <c r="AG459" i="1"/>
  <c r="E3177" i="5"/>
  <c r="E3176" i="5"/>
  <c r="E2194" i="5"/>
  <c r="E3175" i="5"/>
  <c r="E3174" i="5"/>
  <c r="AG601" i="1"/>
  <c r="E3173" i="5"/>
  <c r="E3172" i="5"/>
  <c r="E3171" i="5"/>
  <c r="E3170" i="5"/>
  <c r="E3169" i="5"/>
  <c r="E3168" i="5"/>
  <c r="E3167" i="5"/>
  <c r="E3166" i="5"/>
  <c r="E3165" i="5"/>
  <c r="E3164" i="5"/>
  <c r="AG826" i="1"/>
  <c r="E3163" i="5"/>
  <c r="E2033" i="5"/>
  <c r="E3162" i="5"/>
  <c r="E3161" i="5"/>
  <c r="E3160" i="5"/>
  <c r="E3159" i="5"/>
  <c r="E3158" i="5"/>
  <c r="E3157" i="5"/>
  <c r="E3156" i="5"/>
  <c r="E1657" i="5"/>
  <c r="E3155" i="5"/>
  <c r="E3154" i="5"/>
  <c r="E3153" i="5"/>
  <c r="AG781" i="1"/>
  <c r="E3152" i="5"/>
  <c r="E3151" i="5"/>
  <c r="E3150" i="5"/>
  <c r="E3149" i="5"/>
  <c r="E6225" i="5"/>
  <c r="AG792" i="1"/>
  <c r="E1573" i="5"/>
  <c r="E1709" i="5"/>
  <c r="E2032" i="5"/>
  <c r="E3148" i="5"/>
  <c r="E1994" i="5"/>
  <c r="E6172" i="5"/>
  <c r="E3147" i="5"/>
  <c r="E6176" i="5"/>
  <c r="E1656" i="5"/>
  <c r="E3146" i="5"/>
  <c r="E3145" i="5"/>
  <c r="E1572" i="5"/>
  <c r="AG294" i="1"/>
  <c r="E361" i="5"/>
  <c r="E360" i="5"/>
  <c r="E359" i="5"/>
  <c r="E358" i="5"/>
  <c r="E357" i="5"/>
  <c r="E356" i="5"/>
  <c r="E355" i="5"/>
  <c r="E354" i="5"/>
  <c r="E140" i="5"/>
  <c r="E353" i="5"/>
  <c r="E352" i="5"/>
  <c r="E351" i="5"/>
  <c r="E350" i="5"/>
  <c r="E349" i="5"/>
  <c r="E348" i="5"/>
  <c r="E347" i="5"/>
  <c r="E346" i="5"/>
  <c r="E345" i="5"/>
  <c r="E344" i="5"/>
  <c r="E343" i="5"/>
  <c r="AG290" i="1"/>
  <c r="E114" i="5"/>
  <c r="E342" i="5"/>
  <c r="E139" i="5"/>
  <c r="E341" i="5"/>
  <c r="E340" i="5"/>
  <c r="E339" i="5"/>
  <c r="E192" i="5"/>
  <c r="E338" i="5"/>
  <c r="E337" i="5"/>
  <c r="E336" i="5"/>
  <c r="E335" i="5"/>
  <c r="E334" i="5"/>
  <c r="E333" i="5"/>
  <c r="E332" i="5"/>
  <c r="E331" i="5"/>
  <c r="E330" i="5"/>
  <c r="AG699" i="1"/>
  <c r="E329" i="5"/>
  <c r="E328" i="5"/>
  <c r="E327" i="5"/>
  <c r="E216" i="5"/>
  <c r="AG681" i="1"/>
  <c r="E6323" i="5"/>
  <c r="E6347" i="5"/>
  <c r="E6346" i="5"/>
  <c r="E6345" i="5"/>
  <c r="E6344" i="5"/>
  <c r="E6343" i="5"/>
  <c r="E6342" i="5"/>
  <c r="E6341" i="5"/>
  <c r="AG656" i="1"/>
  <c r="E963" i="5"/>
  <c r="E1028" i="5"/>
  <c r="E974" i="5"/>
  <c r="E981" i="5"/>
  <c r="E1027" i="5"/>
  <c r="E958" i="5"/>
  <c r="E990" i="5"/>
  <c r="E1026" i="5"/>
  <c r="E1025" i="5"/>
  <c r="E1024" i="5"/>
  <c r="E965" i="5"/>
  <c r="E1023" i="5"/>
  <c r="E1140" i="5"/>
  <c r="E1022" i="5"/>
  <c r="E989" i="5"/>
  <c r="E1021" i="5"/>
  <c r="E973" i="5"/>
  <c r="E1020" i="5"/>
  <c r="E982" i="5"/>
  <c r="E1019" i="5"/>
  <c r="E1018" i="5"/>
  <c r="E1137" i="5"/>
  <c r="E1017" i="5"/>
  <c r="E1016" i="5"/>
  <c r="AG655" i="1"/>
  <c r="E1015" i="5"/>
  <c r="E988" i="5"/>
  <c r="E962" i="5"/>
  <c r="E1014" i="5"/>
  <c r="E972" i="5"/>
  <c r="E1013" i="5"/>
  <c r="E1012" i="5"/>
  <c r="E1011" i="5"/>
  <c r="E1010" i="5"/>
  <c r="E1136" i="5"/>
  <c r="E1009" i="5"/>
  <c r="E1008" i="5"/>
  <c r="E1007" i="5"/>
  <c r="AG517" i="1"/>
  <c r="E3144" i="5"/>
  <c r="E3143" i="5"/>
  <c r="E3142" i="5"/>
  <c r="E3141" i="5"/>
  <c r="E2145" i="5"/>
  <c r="AG518" i="1"/>
  <c r="E3140" i="5"/>
  <c r="E3139" i="5"/>
  <c r="E3138" i="5"/>
  <c r="E2299" i="5"/>
  <c r="E2298" i="5"/>
  <c r="E1458" i="5"/>
  <c r="E3137" i="5"/>
  <c r="E3136" i="5"/>
  <c r="E2144" i="5"/>
  <c r="AG395" i="1"/>
  <c r="E3135" i="5"/>
  <c r="E3134" i="5"/>
  <c r="E3133" i="5"/>
  <c r="E3132" i="5"/>
  <c r="E3131" i="5"/>
  <c r="E3130" i="5"/>
  <c r="E3129" i="5"/>
  <c r="E3128" i="5"/>
  <c r="E3127" i="5"/>
  <c r="E1963" i="5"/>
  <c r="E3126" i="5"/>
  <c r="E3125" i="5"/>
  <c r="E3124" i="5"/>
  <c r="E3123" i="5"/>
  <c r="E3122" i="5"/>
  <c r="E3121" i="5"/>
  <c r="E3120" i="5"/>
  <c r="E3119" i="5"/>
  <c r="E3118" i="5"/>
  <c r="E6155" i="5"/>
  <c r="E1945" i="5"/>
  <c r="E3117" i="5"/>
  <c r="E3116" i="5"/>
  <c r="E3115" i="5"/>
  <c r="E6066" i="5"/>
  <c r="E3114" i="5"/>
  <c r="E3113" i="5"/>
  <c r="E3112" i="5"/>
  <c r="E3111" i="5"/>
  <c r="E3110" i="5"/>
  <c r="E3109" i="5"/>
  <c r="E3108" i="5"/>
  <c r="E3107" i="5"/>
  <c r="E3106" i="5"/>
  <c r="E2403" i="5"/>
  <c r="E3105" i="5"/>
  <c r="E3104" i="5"/>
  <c r="E3103" i="5"/>
  <c r="E3102" i="5"/>
  <c r="E3101" i="5"/>
  <c r="E2224" i="5"/>
  <c r="E3100" i="5"/>
  <c r="AG789" i="1"/>
  <c r="E3099" i="5"/>
  <c r="E3098" i="5"/>
  <c r="E6065" i="5"/>
  <c r="E3097" i="5"/>
  <c r="E3096" i="5"/>
  <c r="E3095" i="5"/>
  <c r="E2379" i="5"/>
  <c r="E3094" i="5"/>
  <c r="E3093" i="5"/>
  <c r="E1537" i="5"/>
  <c r="E3092" i="5"/>
  <c r="E3091" i="5"/>
  <c r="E1756" i="5"/>
  <c r="E3090" i="5"/>
  <c r="E1511" i="5"/>
  <c r="AG550" i="1"/>
  <c r="E3089" i="5"/>
  <c r="E2366" i="5"/>
  <c r="E3088" i="5"/>
  <c r="E3087" i="5"/>
  <c r="E3086" i="5"/>
  <c r="E3085" i="5"/>
  <c r="E3084" i="5"/>
  <c r="E1755" i="5"/>
  <c r="E2223" i="5"/>
  <c r="E3083" i="5"/>
  <c r="E3082" i="5"/>
  <c r="E3081" i="5"/>
  <c r="E3080" i="5"/>
  <c r="E3079" i="5"/>
  <c r="E3078" i="5"/>
  <c r="E3077" i="5"/>
  <c r="AG62" i="1"/>
  <c r="E3076" i="5"/>
  <c r="E3075" i="5"/>
  <c r="E2222" i="5"/>
  <c r="E3074" i="5"/>
  <c r="AG551" i="1"/>
  <c r="E3073" i="5"/>
  <c r="E1754" i="5"/>
  <c r="E3072" i="5"/>
  <c r="E1655" i="5"/>
  <c r="E3071" i="5"/>
  <c r="E1920" i="5"/>
  <c r="E3070" i="5"/>
  <c r="E3069" i="5"/>
  <c r="E2221" i="5"/>
  <c r="AG702" i="1"/>
  <c r="E6224" i="5"/>
  <c r="E3068" i="5"/>
  <c r="E3067" i="5"/>
  <c r="E1753" i="5"/>
  <c r="E3066" i="5"/>
  <c r="E1849" i="5"/>
  <c r="E6292" i="5"/>
  <c r="E3065" i="5"/>
  <c r="E3064" i="5"/>
  <c r="E3063" i="5"/>
  <c r="E1621" i="5"/>
  <c r="E3062" i="5"/>
  <c r="E1686" i="5"/>
  <c r="E3061" i="5"/>
  <c r="E3060" i="5"/>
  <c r="E3059" i="5"/>
  <c r="E1444" i="5"/>
  <c r="E6223" i="5"/>
  <c r="E3058" i="5"/>
  <c r="E3057" i="5"/>
  <c r="E1848" i="5"/>
  <c r="E1443" i="5"/>
  <c r="E3056" i="5"/>
  <c r="E3055" i="5"/>
  <c r="E1752" i="5"/>
  <c r="E1847" i="5"/>
  <c r="E1846" i="5"/>
  <c r="E3054" i="5"/>
  <c r="E1845" i="5"/>
  <c r="E3053" i="5"/>
  <c r="E6126" i="5"/>
  <c r="E1971" i="5"/>
  <c r="E2251" i="5"/>
  <c r="E3052" i="5"/>
  <c r="E3051" i="5"/>
  <c r="E1442" i="5"/>
  <c r="E1919" i="5"/>
  <c r="E3050" i="5"/>
  <c r="E3049" i="5"/>
  <c r="E3048" i="5"/>
  <c r="E3047" i="5"/>
  <c r="E2031" i="5"/>
  <c r="E1993" i="5"/>
  <c r="E3046" i="5"/>
  <c r="E3045" i="5"/>
  <c r="E1751" i="5"/>
  <c r="E3044" i="5"/>
  <c r="AG369" i="1"/>
  <c r="E326" i="5"/>
  <c r="E325" i="5"/>
  <c r="E157" i="5"/>
  <c r="AG755" i="1"/>
  <c r="E6159" i="5"/>
  <c r="E1654" i="5"/>
  <c r="E3043" i="5"/>
  <c r="AG648" i="1"/>
  <c r="E1399" i="5"/>
  <c r="E1379" i="5"/>
  <c r="E1398" i="5"/>
  <c r="E1397" i="5"/>
  <c r="E1396" i="5"/>
  <c r="E1378" i="5"/>
  <c r="E1395" i="5"/>
  <c r="E1382" i="5"/>
  <c r="E1394" i="5"/>
  <c r="E1385" i="5"/>
  <c r="AG379" i="1"/>
  <c r="E1221" i="5"/>
  <c r="E1276" i="5"/>
  <c r="E1275" i="5"/>
  <c r="E1274" i="5"/>
  <c r="E1174" i="5"/>
  <c r="E1273" i="5"/>
  <c r="E1272" i="5"/>
  <c r="AG651" i="1"/>
  <c r="E3042" i="5"/>
  <c r="E3041" i="5"/>
  <c r="E3040" i="5"/>
  <c r="E3039" i="5"/>
  <c r="AG825" i="1"/>
  <c r="E3038" i="5"/>
  <c r="E3037" i="5"/>
  <c r="E6064" i="5"/>
  <c r="E3036" i="5"/>
  <c r="E3035" i="5"/>
  <c r="E3034" i="5"/>
  <c r="E3033" i="5"/>
  <c r="E3032" i="5"/>
  <c r="E6194" i="5"/>
  <c r="AG447" i="1"/>
  <c r="E2103" i="5"/>
  <c r="E3031" i="5"/>
  <c r="E3030" i="5"/>
  <c r="E3029" i="5"/>
  <c r="E3028" i="5"/>
  <c r="E3027" i="5"/>
  <c r="E3026" i="5"/>
  <c r="AG735" i="1"/>
  <c r="E3025" i="5"/>
  <c r="E2391" i="5"/>
  <c r="E3024" i="5"/>
  <c r="E3023" i="5"/>
  <c r="E3022" i="5"/>
  <c r="E3021" i="5"/>
  <c r="E3020" i="5"/>
  <c r="E3019" i="5"/>
  <c r="E3018" i="5"/>
  <c r="E3017" i="5"/>
  <c r="AG367" i="1"/>
  <c r="E324" i="5"/>
  <c r="E113" i="5"/>
  <c r="E891" i="5"/>
  <c r="E181" i="5"/>
  <c r="E180" i="5"/>
  <c r="AG771" i="1"/>
  <c r="E3016" i="5"/>
  <c r="E3015" i="5"/>
  <c r="E3014" i="5"/>
  <c r="E3013" i="5"/>
  <c r="E3012" i="5"/>
  <c r="E3011" i="5"/>
  <c r="E3010" i="5"/>
  <c r="E3009" i="5"/>
  <c r="E2350" i="5"/>
  <c r="E3008" i="5"/>
  <c r="E3007" i="5"/>
  <c r="E1992" i="5"/>
  <c r="E3006" i="5"/>
  <c r="E3005" i="5"/>
  <c r="E3004" i="5"/>
  <c r="E6111" i="5"/>
  <c r="E1536" i="5"/>
  <c r="E3003" i="5"/>
  <c r="E3002" i="5"/>
  <c r="E3001" i="5"/>
  <c r="E3000" i="5"/>
  <c r="E1930" i="5"/>
  <c r="E2999" i="5"/>
  <c r="E2193" i="5"/>
  <c r="E2998" i="5"/>
  <c r="E2997" i="5"/>
  <c r="E2996" i="5"/>
  <c r="AG526" i="1"/>
  <c r="E2995" i="5"/>
  <c r="E2994" i="5"/>
  <c r="E2993" i="5"/>
  <c r="E2992" i="5"/>
  <c r="E2991" i="5"/>
  <c r="E2990" i="5"/>
  <c r="E2989" i="5"/>
  <c r="E2988" i="5"/>
  <c r="AG103" i="1"/>
  <c r="E2030" i="5"/>
  <c r="E2220" i="5"/>
  <c r="E2987" i="5"/>
  <c r="AG788" i="1"/>
  <c r="E18" i="5"/>
  <c r="E70" i="5"/>
  <c r="E2" i="5"/>
  <c r="E17" i="5"/>
  <c r="E33" i="5"/>
  <c r="AG375" i="1"/>
  <c r="E1271" i="5"/>
  <c r="E1270" i="5"/>
  <c r="E1173" i="5"/>
  <c r="E1269" i="5"/>
  <c r="E1268" i="5"/>
  <c r="AG729" i="1"/>
  <c r="E2986" i="5"/>
  <c r="E6149" i="5"/>
  <c r="E2089" i="5"/>
  <c r="E1750" i="5"/>
  <c r="E1685" i="5"/>
  <c r="E2985" i="5"/>
  <c r="E2984" i="5"/>
  <c r="E2983" i="5"/>
  <c r="E6087" i="5"/>
  <c r="E2982" i="5"/>
  <c r="E1611" i="5"/>
  <c r="E2981" i="5"/>
  <c r="E2980" i="5"/>
  <c r="AG552" i="1"/>
  <c r="E2979" i="5"/>
  <c r="E2338" i="5"/>
  <c r="E1918" i="5"/>
  <c r="E2978" i="5"/>
  <c r="E2977" i="5"/>
  <c r="E2976" i="5"/>
  <c r="E2975" i="5"/>
  <c r="E2219" i="5"/>
  <c r="E2974" i="5"/>
  <c r="E2973" i="5"/>
  <c r="E2972" i="5"/>
  <c r="AG777" i="1"/>
  <c r="E2971" i="5"/>
  <c r="E2970" i="5"/>
  <c r="E2969" i="5"/>
  <c r="E1733" i="5"/>
  <c r="E2968" i="5"/>
  <c r="AG317" i="1"/>
  <c r="E2967" i="5"/>
  <c r="E2966" i="5"/>
  <c r="E2390" i="5"/>
  <c r="E2965" i="5"/>
  <c r="E2964" i="5"/>
  <c r="E2963" i="5"/>
  <c r="AG682" i="1"/>
  <c r="E6340" i="5"/>
  <c r="E6339" i="5"/>
  <c r="E6338" i="5"/>
  <c r="E6337" i="5"/>
  <c r="E6336" i="5"/>
  <c r="E6335" i="5"/>
  <c r="AG798" i="1"/>
  <c r="E128" i="5"/>
  <c r="E905" i="5"/>
  <c r="E323" i="5"/>
  <c r="E322" i="5"/>
  <c r="AG390" i="1"/>
  <c r="E2962" i="5"/>
  <c r="E2961" i="5"/>
  <c r="E2960" i="5"/>
  <c r="E2959" i="5"/>
  <c r="E2958" i="5"/>
  <c r="E2957" i="5"/>
  <c r="E2956" i="5"/>
  <c r="E2246" i="5"/>
  <c r="E2955" i="5"/>
  <c r="E1749" i="5"/>
  <c r="E2954" i="5"/>
  <c r="AG392" i="1"/>
  <c r="E1517" i="5"/>
  <c r="E2953" i="5"/>
  <c r="E2952" i="5"/>
  <c r="E2951" i="5"/>
  <c r="E2950" i="5"/>
  <c r="E1497" i="5"/>
  <c r="E2949" i="5"/>
  <c r="E2948" i="5"/>
  <c r="E2947" i="5"/>
  <c r="E2946" i="5"/>
  <c r="E6222" i="5"/>
  <c r="E2945" i="5"/>
  <c r="E2944" i="5"/>
  <c r="E2943" i="5"/>
  <c r="E6086" i="5"/>
  <c r="E2942" i="5"/>
  <c r="E2941" i="5"/>
  <c r="E2940" i="5"/>
  <c r="E2939" i="5"/>
  <c r="E2938" i="5"/>
  <c r="E2937" i="5"/>
  <c r="E2936" i="5"/>
  <c r="E2935" i="5"/>
  <c r="E2934" i="5"/>
  <c r="E2933" i="5"/>
  <c r="E2932" i="5"/>
  <c r="E6214" i="5"/>
  <c r="E2931" i="5"/>
  <c r="E2930" i="5"/>
  <c r="E6117" i="5"/>
  <c r="E2929" i="5"/>
  <c r="E2928" i="5"/>
  <c r="E2927" i="5"/>
  <c r="E2926" i="5"/>
  <c r="E6085" i="5"/>
  <c r="E2925" i="5"/>
  <c r="E2924" i="5"/>
  <c r="E1748" i="5"/>
  <c r="E2923" i="5"/>
  <c r="E6054" i="5"/>
  <c r="E6190" i="5"/>
  <c r="E2922" i="5"/>
  <c r="E2921" i="5"/>
  <c r="E2920" i="5"/>
  <c r="E2919" i="5"/>
  <c r="E2918" i="5"/>
  <c r="E2917" i="5"/>
  <c r="E2916" i="5"/>
  <c r="E2915" i="5"/>
  <c r="E2914" i="5"/>
  <c r="E2913" i="5"/>
  <c r="E2912" i="5"/>
  <c r="E2911" i="5"/>
  <c r="E2910" i="5"/>
  <c r="E1653" i="5"/>
  <c r="E2909" i="5"/>
  <c r="E2908" i="5"/>
  <c r="E2907" i="5"/>
  <c r="E2906" i="5"/>
  <c r="E2905" i="5"/>
  <c r="E2904" i="5"/>
  <c r="E2903" i="5"/>
  <c r="E2902" i="5"/>
  <c r="E2901" i="5"/>
  <c r="E2900" i="5"/>
  <c r="E2899" i="5"/>
  <c r="AG476" i="1"/>
  <c r="E2029" i="5"/>
  <c r="E2028" i="5"/>
  <c r="E2027" i="5"/>
  <c r="AG566" i="1"/>
  <c r="E240" i="5"/>
  <c r="E321" i="5"/>
  <c r="E320" i="5"/>
  <c r="E125" i="5"/>
  <c r="E319" i="5"/>
  <c r="AG757" i="1"/>
  <c r="E318" i="5"/>
  <c r="E317" i="5"/>
  <c r="E316" i="5"/>
  <c r="E315" i="5"/>
  <c r="E314" i="5"/>
  <c r="E313" i="5"/>
  <c r="E312" i="5"/>
  <c r="E311" i="5"/>
  <c r="E310" i="5"/>
  <c r="E309" i="5"/>
  <c r="AG478" i="1"/>
  <c r="E2102" i="5"/>
  <c r="E1562" i="5"/>
  <c r="E2101" i="5"/>
  <c r="E1952" i="5"/>
  <c r="E2026" i="5"/>
  <c r="AG309" i="1"/>
  <c r="E1535" i="5"/>
  <c r="E2898" i="5"/>
  <c r="E2897" i="5"/>
  <c r="E2896" i="5"/>
  <c r="E2895" i="5"/>
  <c r="E1722" i="5"/>
  <c r="E2179" i="5"/>
  <c r="E2894" i="5"/>
  <c r="E6125" i="5"/>
  <c r="AG125" i="1"/>
  <c r="E2893" i="5"/>
  <c r="E2892" i="5"/>
  <c r="E1620" i="5"/>
  <c r="E2891" i="5"/>
  <c r="E2890" i="5"/>
  <c r="E2889" i="5"/>
  <c r="E1929" i="5"/>
  <c r="AG783" i="1"/>
  <c r="E2888" i="5"/>
  <c r="E2887" i="5"/>
  <c r="E2886" i="5"/>
  <c r="E2885" i="5"/>
  <c r="E2884" i="5"/>
  <c r="E2883" i="5"/>
  <c r="E1500" i="5"/>
  <c r="E2309" i="5"/>
  <c r="E2882" i="5"/>
  <c r="E2881" i="5"/>
  <c r="E2880" i="5"/>
  <c r="E2879" i="5"/>
  <c r="E2878" i="5"/>
  <c r="E2877" i="5"/>
  <c r="E2402" i="5"/>
  <c r="E2876" i="5"/>
  <c r="E2875" i="5"/>
  <c r="E2874" i="5"/>
  <c r="E2873" i="5"/>
  <c r="E2872" i="5"/>
  <c r="E2871" i="5"/>
  <c r="E2870" i="5"/>
  <c r="E2869" i="5"/>
  <c r="E2868" i="5"/>
  <c r="E2867" i="5"/>
  <c r="E2866" i="5"/>
  <c r="E2865" i="5"/>
  <c r="E2864" i="5"/>
  <c r="E2863" i="5"/>
  <c r="E1717" i="5"/>
  <c r="E2862" i="5"/>
  <c r="E6298" i="5"/>
  <c r="E2861" i="5"/>
  <c r="E2860" i="5"/>
  <c r="E2859" i="5"/>
  <c r="E2858" i="5"/>
  <c r="E2857" i="5"/>
  <c r="E2856" i="5"/>
  <c r="E2855" i="5"/>
  <c r="E2854" i="5"/>
  <c r="E2853" i="5"/>
  <c r="E2255" i="5"/>
  <c r="E2852" i="5"/>
  <c r="E2851" i="5"/>
  <c r="E2850" i="5"/>
  <c r="E2849" i="5"/>
  <c r="E6189" i="5"/>
  <c r="E2365" i="5"/>
  <c r="AG316" i="1"/>
  <c r="E2848" i="5"/>
  <c r="E2847" i="5"/>
  <c r="E2846" i="5"/>
  <c r="E2845" i="5"/>
  <c r="E2844" i="5"/>
  <c r="E6124" i="5"/>
  <c r="E2843" i="5"/>
  <c r="AG511" i="1"/>
  <c r="E1006" i="5"/>
  <c r="E957" i="5"/>
  <c r="E1005" i="5"/>
  <c r="E961" i="5"/>
  <c r="E1004" i="5"/>
  <c r="E947" i="5"/>
  <c r="E1003" i="5"/>
  <c r="E1002" i="5"/>
  <c r="E1001" i="5"/>
  <c r="E941" i="5"/>
  <c r="AG509" i="1"/>
  <c r="E1000" i="5"/>
  <c r="E999" i="5"/>
  <c r="E998" i="5"/>
  <c r="E997" i="5"/>
  <c r="E996" i="5"/>
  <c r="E995" i="5"/>
  <c r="E994" i="5"/>
  <c r="E932" i="5"/>
  <c r="E993" i="5"/>
  <c r="E992" i="5"/>
  <c r="E940" i="5"/>
  <c r="AG78" i="1"/>
  <c r="E2842" i="5"/>
  <c r="E2841" i="5"/>
  <c r="E2840" i="5"/>
  <c r="E2839" i="5"/>
  <c r="E2838" i="5"/>
  <c r="E2837" i="5"/>
  <c r="E2836" i="5"/>
  <c r="E2835" i="5"/>
  <c r="AG800" i="1"/>
  <c r="E2834" i="5"/>
  <c r="E6070" i="5"/>
  <c r="E2833" i="5"/>
  <c r="E6148" i="5"/>
  <c r="E2832" i="5"/>
  <c r="E6297" i="5"/>
  <c r="E2831" i="5"/>
  <c r="E2019" i="5"/>
  <c r="E2192" i="5"/>
  <c r="E2830" i="5"/>
  <c r="E2829" i="5"/>
  <c r="E1747" i="5"/>
  <c r="E1457" i="5"/>
  <c r="E2828" i="5"/>
  <c r="E2827" i="5"/>
  <c r="E2826" i="5"/>
  <c r="E1917" i="5"/>
  <c r="E2825" i="5"/>
  <c r="E2824" i="5"/>
  <c r="E1512" i="5"/>
  <c r="E1913" i="5"/>
  <c r="E2823" i="5"/>
  <c r="E2822" i="5"/>
  <c r="E2821" i="5"/>
  <c r="E1746" i="5"/>
  <c r="E2820" i="5"/>
  <c r="E2819" i="5"/>
  <c r="E2086" i="5"/>
  <c r="E1939" i="5"/>
  <c r="E2818" i="5"/>
  <c r="E1619" i="5"/>
  <c r="E2817" i="5"/>
  <c r="E2816" i="5"/>
  <c r="E6059" i="5"/>
  <c r="E2815" i="5"/>
  <c r="E2814" i="5"/>
  <c r="E2813" i="5"/>
  <c r="E2812" i="5"/>
  <c r="E2811" i="5"/>
  <c r="E2100" i="5"/>
  <c r="E2810" i="5"/>
  <c r="E2809" i="5"/>
  <c r="E2808" i="5"/>
  <c r="E2807" i="5"/>
  <c r="E1456" i="5"/>
  <c r="E2806" i="5"/>
  <c r="E2152" i="5"/>
  <c r="E2805" i="5"/>
  <c r="E2804" i="5"/>
  <c r="AG810" i="1"/>
  <c r="E2803" i="5"/>
  <c r="E2802" i="5"/>
  <c r="E2801" i="5"/>
  <c r="E2800" i="5"/>
  <c r="AG351" i="1"/>
  <c r="E2799" i="5"/>
  <c r="E2798" i="5"/>
  <c r="E2797" i="5"/>
  <c r="AG745" i="1"/>
  <c r="E2796" i="5"/>
  <c r="E2795" i="5"/>
  <c r="E6063" i="5"/>
  <c r="E6050" i="5"/>
  <c r="E2794" i="5"/>
  <c r="AG527" i="1"/>
  <c r="E2793" i="5"/>
  <c r="E2792" i="5"/>
  <c r="E2791" i="5"/>
  <c r="E2790" i="5"/>
  <c r="E2789" i="5"/>
  <c r="E2788" i="5"/>
  <c r="E2787" i="5"/>
  <c r="E2786" i="5"/>
  <c r="AG639" i="1"/>
  <c r="E2785" i="5"/>
  <c r="E2784" i="5"/>
  <c r="E2783" i="5"/>
  <c r="E2782" i="5"/>
  <c r="E2066" i="5"/>
  <c r="E2078" i="5"/>
  <c r="AG799" i="1"/>
  <c r="E2781" i="5"/>
  <c r="E6179" i="5"/>
  <c r="E2780" i="5"/>
  <c r="E2779" i="5"/>
  <c r="E2191" i="5"/>
  <c r="E2778" i="5"/>
  <c r="E2337" i="5"/>
  <c r="E2777" i="5"/>
  <c r="E6311" i="5"/>
  <c r="E2776" i="5"/>
  <c r="E2775" i="5"/>
  <c r="E2774" i="5"/>
  <c r="E2773" i="5"/>
  <c r="E2209" i="5"/>
  <c r="E2772" i="5"/>
  <c r="AG396" i="1"/>
  <c r="E2771" i="5"/>
  <c r="E2770" i="5"/>
  <c r="E2769" i="5"/>
  <c r="E2768" i="5"/>
  <c r="E2767" i="5"/>
  <c r="E6084" i="5"/>
  <c r="E2766" i="5"/>
  <c r="E1652" i="5"/>
  <c r="E2765" i="5"/>
  <c r="E6153" i="5"/>
  <c r="E2764" i="5"/>
  <c r="E2763" i="5"/>
  <c r="E2762" i="5"/>
  <c r="E2761" i="5"/>
  <c r="E6171" i="5"/>
  <c r="E2760" i="5"/>
  <c r="E2759" i="5"/>
  <c r="E2758" i="5"/>
  <c r="E2757" i="5"/>
  <c r="E2756" i="5"/>
  <c r="E2755" i="5"/>
  <c r="E2754" i="5"/>
  <c r="E1962" i="5"/>
  <c r="E2753" i="5"/>
  <c r="E2752" i="5"/>
  <c r="E2751" i="5"/>
  <c r="E2750" i="5"/>
  <c r="E2749" i="5"/>
  <c r="E6083" i="5"/>
  <c r="E2748" i="5"/>
  <c r="E2747" i="5"/>
  <c r="E1651" i="5"/>
  <c r="E2746" i="5"/>
  <c r="E2745" i="5"/>
  <c r="E2744" i="5"/>
  <c r="E2743" i="5"/>
  <c r="E2742" i="5"/>
  <c r="E2218" i="5"/>
  <c r="E2741" i="5"/>
  <c r="E2740" i="5"/>
  <c r="E2739" i="5"/>
  <c r="E2738" i="5"/>
  <c r="E2737" i="5"/>
  <c r="E2736" i="5"/>
  <c r="E2735" i="5"/>
  <c r="E2734" i="5"/>
  <c r="E2733" i="5"/>
  <c r="E2732" i="5"/>
  <c r="E2731" i="5"/>
  <c r="E2730" i="5"/>
  <c r="E2729" i="5"/>
  <c r="E2728" i="5"/>
  <c r="E2727" i="5"/>
  <c r="E2726" i="5"/>
  <c r="E2725" i="5"/>
  <c r="E2724" i="5"/>
  <c r="E2723" i="5"/>
  <c r="E2217" i="5"/>
  <c r="E2722" i="5"/>
  <c r="E2721" i="5"/>
  <c r="E2720" i="5"/>
  <c r="AG700" i="1"/>
  <c r="E308" i="5"/>
  <c r="E307" i="5"/>
  <c r="E215" i="5"/>
  <c r="AG804" i="1"/>
  <c r="E1267" i="5"/>
  <c r="E1373" i="5"/>
  <c r="E1198" i="5"/>
  <c r="E1266" i="5"/>
  <c r="AG723" i="1"/>
  <c r="E2719" i="5"/>
  <c r="E2306" i="5"/>
  <c r="E2718" i="5"/>
  <c r="E2717" i="5"/>
  <c r="E2166" i="5"/>
  <c r="E2716" i="5"/>
  <c r="E1988" i="5"/>
  <c r="E2715" i="5"/>
  <c r="E1991" i="5"/>
  <c r="E2714" i="5"/>
  <c r="E1844" i="5"/>
  <c r="E2713" i="5"/>
  <c r="E2712" i="5"/>
  <c r="E2711" i="5"/>
  <c r="E2710" i="5"/>
  <c r="E2709" i="5"/>
  <c r="E2708" i="5"/>
  <c r="E2707" i="5"/>
  <c r="E6082" i="5"/>
  <c r="E2706" i="5"/>
  <c r="E2705" i="5"/>
  <c r="E2704" i="5"/>
  <c r="AG728" i="1"/>
  <c r="E1265" i="5"/>
  <c r="E1264" i="5"/>
  <c r="E1226" i="5"/>
  <c r="E1263" i="5"/>
  <c r="E1262" i="5"/>
  <c r="E1261" i="5"/>
  <c r="E1193" i="5"/>
  <c r="E1260" i="5"/>
  <c r="E1259" i="5"/>
  <c r="E1258" i="5"/>
  <c r="E1172" i="5"/>
  <c r="E1257" i="5"/>
  <c r="E1256" i="5"/>
  <c r="AG793" i="1"/>
  <c r="E2703" i="5"/>
  <c r="E2702" i="5"/>
  <c r="E2701" i="5"/>
  <c r="E2700" i="5"/>
  <c r="E2699" i="5"/>
  <c r="E2698" i="5"/>
  <c r="E2697" i="5"/>
  <c r="E2696" i="5"/>
  <c r="E2695" i="5"/>
  <c r="E2694" i="5"/>
  <c r="E2693" i="5"/>
  <c r="E2692" i="5"/>
  <c r="E2691" i="5"/>
  <c r="E2690" i="5"/>
  <c r="E1531" i="5"/>
  <c r="E2689" i="5"/>
  <c r="E2688" i="5"/>
  <c r="E1843" i="5"/>
  <c r="E2687" i="5"/>
  <c r="E2686" i="5"/>
  <c r="E2685" i="5"/>
  <c r="E2684" i="5"/>
  <c r="E2683" i="5"/>
  <c r="E2682" i="5"/>
  <c r="E2681" i="5"/>
  <c r="E2680" i="5"/>
  <c r="E1455" i="5"/>
  <c r="E2679" i="5"/>
  <c r="E2678" i="5"/>
  <c r="E2677" i="5"/>
  <c r="E2676" i="5"/>
  <c r="E1741" i="5"/>
  <c r="E2675" i="5"/>
  <c r="E2674" i="5"/>
  <c r="E1961" i="5"/>
  <c r="E2673" i="5"/>
  <c r="E2672" i="5"/>
  <c r="AG744" i="1"/>
  <c r="E2671" i="5"/>
  <c r="E2670" i="5"/>
  <c r="E2669" i="5"/>
  <c r="E2668" i="5"/>
  <c r="E2667" i="5"/>
  <c r="E2666" i="5"/>
  <c r="AG129" i="1"/>
  <c r="E2665" i="5"/>
  <c r="E2664" i="5"/>
  <c r="E2663" i="5"/>
  <c r="E2143" i="5"/>
  <c r="E2662" i="5"/>
  <c r="E2661" i="5"/>
  <c r="E2660" i="5"/>
  <c r="AG123" i="1"/>
  <c r="E2378" i="5"/>
  <c r="E2659" i="5"/>
  <c r="E2142" i="5"/>
  <c r="E2658" i="5"/>
  <c r="E2657" i="5"/>
  <c r="E2656" i="5"/>
  <c r="AG64" i="1"/>
  <c r="E2655" i="5"/>
  <c r="E2654" i="5"/>
  <c r="E1842" i="5"/>
  <c r="E2653" i="5"/>
  <c r="E2652" i="5"/>
  <c r="E2651" i="5"/>
  <c r="AG61" i="1"/>
  <c r="E2650" i="5"/>
  <c r="E2649" i="5"/>
  <c r="E2648" i="5"/>
  <c r="E2647" i="5"/>
  <c r="E2646" i="5"/>
  <c r="AG55" i="1"/>
  <c r="E2645" i="5"/>
  <c r="E2644" i="5"/>
  <c r="E2643" i="5"/>
  <c r="E2642" i="5"/>
  <c r="E2641" i="5"/>
  <c r="AG66" i="1"/>
  <c r="E2640" i="5"/>
  <c r="E2639" i="5"/>
  <c r="E2638" i="5"/>
  <c r="E2637" i="5"/>
  <c r="E2636" i="5"/>
  <c r="E2635" i="5"/>
  <c r="E2634" i="5"/>
  <c r="E2208" i="5"/>
  <c r="E2633" i="5"/>
  <c r="E2632" i="5"/>
  <c r="E2631" i="5"/>
  <c r="AG40" i="1"/>
  <c r="E2630" i="5"/>
  <c r="E2629" i="5"/>
  <c r="E2025" i="5"/>
  <c r="E2628" i="5"/>
  <c r="E2627" i="5"/>
  <c r="E2356" i="5"/>
  <c r="E6055" i="5"/>
  <c r="E2626" i="5"/>
  <c r="E2625" i="5"/>
  <c r="E2624" i="5"/>
  <c r="E2623" i="5"/>
  <c r="E2622" i="5"/>
  <c r="E2621" i="5"/>
  <c r="E1618" i="5"/>
  <c r="E2620" i="5"/>
  <c r="E2619" i="5"/>
  <c r="AG110" i="1"/>
  <c r="E2618" i="5"/>
  <c r="E2617" i="5"/>
  <c r="E2616" i="5"/>
  <c r="E2615" i="5"/>
  <c r="E2614" i="5"/>
  <c r="AG30" i="1"/>
  <c r="E2613" i="5"/>
  <c r="E2612" i="5"/>
  <c r="E2611" i="5"/>
  <c r="E2610" i="5"/>
  <c r="E1617" i="5"/>
  <c r="E2609" i="5"/>
  <c r="E2608" i="5"/>
  <c r="AG106" i="1"/>
  <c r="E2380" i="5"/>
  <c r="E2607" i="5"/>
  <c r="E2606" i="5"/>
  <c r="AG76" i="1"/>
  <c r="E2605" i="5"/>
  <c r="E1911" i="5"/>
  <c r="E2604" i="5"/>
  <c r="E2603" i="5"/>
  <c r="E2602" i="5"/>
  <c r="E1566" i="5"/>
  <c r="E2601" i="5"/>
  <c r="E2600" i="5"/>
  <c r="E2599" i="5"/>
  <c r="E2598" i="5"/>
  <c r="E2597" i="5"/>
  <c r="E2596" i="5"/>
  <c r="E2595" i="5"/>
  <c r="E2594" i="5"/>
  <c r="E2593" i="5"/>
  <c r="E1595" i="5"/>
  <c r="E2592" i="5"/>
  <c r="E2591" i="5"/>
  <c r="E2590" i="5"/>
  <c r="E2589" i="5"/>
  <c r="AG6" i="1"/>
  <c r="E2588" i="5"/>
  <c r="E2587" i="5"/>
  <c r="E2586" i="5"/>
  <c r="E2585" i="5"/>
  <c r="E2584" i="5"/>
  <c r="E2583" i="5"/>
  <c r="E1534" i="5"/>
  <c r="E2582" i="5"/>
  <c r="E2581" i="5"/>
  <c r="E2580" i="5"/>
  <c r="E2579" i="5"/>
  <c r="E1616" i="5"/>
  <c r="E2578" i="5"/>
  <c r="E2577" i="5"/>
  <c r="E2576" i="5"/>
  <c r="E2575" i="5"/>
  <c r="AG75" i="1"/>
  <c r="E2574" i="5"/>
  <c r="E2573" i="5"/>
  <c r="E2572" i="5"/>
  <c r="AG477" i="1"/>
  <c r="E1561" i="5"/>
  <c r="E2024" i="5"/>
  <c r="E2023" i="5"/>
  <c r="AG642" i="1"/>
  <c r="E6081" i="5"/>
  <c r="E2571" i="5"/>
  <c r="E2570" i="5"/>
  <c r="E2569" i="5"/>
  <c r="E2568" i="5"/>
  <c r="E2567" i="5"/>
  <c r="E2566" i="5"/>
  <c r="E2565" i="5"/>
  <c r="E2564" i="5"/>
  <c r="E2563" i="5"/>
  <c r="E2562" i="5"/>
  <c r="E2561" i="5"/>
  <c r="E2560" i="5"/>
  <c r="AG92" i="1"/>
  <c r="E2559" i="5"/>
  <c r="E2558" i="5"/>
  <c r="E2557" i="5"/>
  <c r="E2556" i="5"/>
  <c r="E2555" i="5"/>
  <c r="E1533" i="5"/>
  <c r="E2554" i="5"/>
  <c r="E1615" i="5"/>
  <c r="E2553" i="5"/>
  <c r="E1594" i="5"/>
  <c r="E2068" i="5"/>
  <c r="E6080" i="5"/>
  <c r="E2552" i="5"/>
  <c r="E2551" i="5"/>
  <c r="E2550" i="5"/>
  <c r="AG95" i="1"/>
  <c r="E2549" i="5"/>
  <c r="E2548" i="5"/>
  <c r="E2547" i="5"/>
  <c r="E1614" i="5"/>
  <c r="E2546" i="5"/>
  <c r="E2545" i="5"/>
  <c r="AG20" i="1"/>
  <c r="E2544" i="5"/>
  <c r="E1990" i="5"/>
  <c r="E2543" i="5"/>
  <c r="E2542" i="5"/>
  <c r="E2541" i="5"/>
  <c r="E2250" i="5"/>
  <c r="E2540" i="5"/>
  <c r="E2022" i="5"/>
  <c r="E1454" i="5"/>
  <c r="E2190" i="5"/>
  <c r="E2539" i="5"/>
  <c r="E2538" i="5"/>
  <c r="E1645" i="5"/>
  <c r="E2537" i="5"/>
  <c r="E2536" i="5"/>
  <c r="E2535" i="5"/>
  <c r="E2534" i="5"/>
  <c r="E2533" i="5"/>
  <c r="AG8" i="1"/>
  <c r="E2532" i="5"/>
  <c r="E2531" i="5"/>
  <c r="E1989" i="5"/>
  <c r="E2067" i="5"/>
  <c r="E2530" i="5"/>
  <c r="E2254" i="5"/>
  <c r="E1613" i="5"/>
  <c r="E2529" i="5"/>
  <c r="AG37" i="1"/>
  <c r="E2528" i="5"/>
  <c r="E2527" i="5"/>
  <c r="E2526" i="5"/>
  <c r="E2525" i="5"/>
  <c r="E2524" i="5"/>
  <c r="E1612" i="5"/>
  <c r="E2523" i="5"/>
  <c r="E2522" i="5"/>
  <c r="E2521" i="5"/>
  <c r="AG565" i="1"/>
  <c r="E207" i="5"/>
  <c r="E124" i="5"/>
  <c r="E306" i="5"/>
  <c r="E305" i="5"/>
  <c r="E304" i="5"/>
  <c r="E123" i="5"/>
  <c r="AG94" i="1"/>
  <c r="E6079" i="5"/>
  <c r="E1532" i="5"/>
  <c r="E1960" i="5"/>
  <c r="E2520" i="5"/>
  <c r="E2519" i="5"/>
  <c r="E2518" i="5"/>
  <c r="E2517" i="5"/>
  <c r="E2516" i="5"/>
  <c r="E2515" i="5"/>
  <c r="E2514" i="5"/>
  <c r="AG96" i="1"/>
  <c r="E2513" i="5"/>
  <c r="E2512" i="5"/>
  <c r="E2511" i="5"/>
  <c r="E2510" i="5"/>
  <c r="E2509" i="5"/>
  <c r="E2508" i="5"/>
  <c r="E2507" i="5"/>
  <c r="AG28" i="1"/>
  <c r="E2506" i="5"/>
  <c r="E2505" i="5"/>
  <c r="E2504" i="5"/>
  <c r="E2503" i="5"/>
  <c r="E2502" i="5"/>
  <c r="AG22" i="1"/>
  <c r="E2501" i="5"/>
  <c r="E2500" i="5"/>
  <c r="E2499" i="5"/>
  <c r="E2498" i="5"/>
  <c r="AG607" i="1"/>
  <c r="E1185" i="5"/>
  <c r="E1187" i="5"/>
  <c r="E1255" i="5"/>
  <c r="E1170" i="5"/>
  <c r="E1370" i="5"/>
  <c r="AG377" i="1"/>
  <c r="E1254" i="5"/>
  <c r="E1253" i="5"/>
  <c r="E1252" i="5"/>
  <c r="AG381" i="1"/>
  <c r="E1251" i="5"/>
  <c r="E1250" i="5"/>
  <c r="E1249" i="5"/>
  <c r="AG380" i="1"/>
  <c r="E1248" i="5"/>
  <c r="E1247" i="5"/>
  <c r="E1180" i="5"/>
  <c r="E1246" i="5"/>
  <c r="E1209" i="5"/>
  <c r="E1374" i="5"/>
  <c r="E1245" i="5"/>
  <c r="E1244" i="5"/>
  <c r="E1168" i="5"/>
  <c r="E1194" i="5"/>
  <c r="E1167" i="5"/>
  <c r="E1243" i="5"/>
  <c r="E1242" i="5"/>
  <c r="E1241" i="5"/>
  <c r="E1240" i="5"/>
  <c r="E1239" i="5"/>
  <c r="AG378" i="1"/>
  <c r="E1169" i="5"/>
  <c r="E1192" i="5"/>
  <c r="E1191" i="5"/>
  <c r="E1238" i="5"/>
  <c r="E1166" i="5"/>
  <c r="E1237" i="5"/>
  <c r="E1236" i="5"/>
  <c r="E1235" i="5"/>
  <c r="E1234" i="5"/>
  <c r="E1233" i="5"/>
  <c r="E1232" i="5"/>
  <c r="E1231" i="5"/>
  <c r="AG291" i="1"/>
  <c r="E303" i="5"/>
  <c r="E302" i="5"/>
  <c r="E301" i="5"/>
  <c r="E300" i="5"/>
  <c r="E299" i="5"/>
  <c r="E168" i="5"/>
  <c r="E298" i="5"/>
  <c r="E297" i="5"/>
  <c r="E296" i="5"/>
  <c r="E295" i="5"/>
  <c r="E294" i="5"/>
  <c r="E138" i="5"/>
  <c r="E293" i="5"/>
  <c r="E292" i="5"/>
  <c r="E251" i="5"/>
  <c r="E291" i="5"/>
  <c r="E290" i="5"/>
  <c r="E289" i="5"/>
  <c r="E288" i="5"/>
  <c r="E112" i="5"/>
  <c r="E287" i="5"/>
  <c r="E286" i="5"/>
  <c r="E285" i="5"/>
  <c r="E284" i="5"/>
  <c r="AG285" i="1"/>
  <c r="E191" i="5"/>
  <c r="E283" i="5"/>
  <c r="E282" i="5"/>
  <c r="E281" i="5"/>
  <c r="E280" i="5"/>
  <c r="E279" i="5"/>
  <c r="E278" i="5"/>
  <c r="E277" i="5"/>
  <c r="E276" i="5"/>
  <c r="E275" i="5"/>
  <c r="E137" i="5"/>
  <c r="E274" i="5"/>
  <c r="E273" i="5"/>
  <c r="E272" i="5"/>
  <c r="E271" i="5"/>
  <c r="E270" i="5"/>
  <c r="E269" i="5"/>
  <c r="E268" i="5"/>
  <c r="E267" i="5"/>
  <c r="E266" i="5"/>
  <c r="E265" i="5"/>
  <c r="E111" i="5"/>
  <c r="E264" i="5"/>
  <c r="E263" i="5"/>
  <c r="E262" i="5"/>
  <c r="E261" i="5"/>
  <c r="AG113" i="1"/>
  <c r="E2497" i="5"/>
  <c r="E2496" i="5"/>
  <c r="E2495" i="5"/>
  <c r="E2494" i="5"/>
  <c r="AG720" i="1"/>
  <c r="E923" i="5"/>
  <c r="E260" i="5"/>
  <c r="E153" i="5"/>
  <c r="E893" i="5"/>
  <c r="E259" i="5"/>
  <c r="E205" i="5"/>
  <c r="E189" i="5"/>
  <c r="E258" i="5"/>
  <c r="E257" i="5"/>
  <c r="E256" i="5"/>
  <c r="E255" i="5"/>
  <c r="E904" i="5"/>
  <c r="E254" i="5"/>
  <c r="E253" i="5"/>
  <c r="AG761" i="1"/>
  <c r="E2493" i="5"/>
  <c r="E2492" i="5"/>
  <c r="E1841" i="5"/>
  <c r="E2491" i="5"/>
  <c r="E1840" i="5"/>
  <c r="E1839" i="5"/>
  <c r="E2490" i="5"/>
  <c r="E1838" i="5"/>
  <c r="E2489" i="5"/>
  <c r="E2488" i="5"/>
  <c r="E1970" i="5"/>
  <c r="E2487" i="5"/>
  <c r="E2253" i="5"/>
  <c r="E2310" i="5"/>
  <c r="E2486" i="5"/>
  <c r="E2485" i="5"/>
  <c r="E1837" i="5"/>
  <c r="E2189" i="5"/>
  <c r="E1836" i="5"/>
  <c r="E1835" i="5"/>
  <c r="E1834" i="5"/>
  <c r="E1440" i="5"/>
  <c r="E2297" i="5"/>
  <c r="E6154" i="5"/>
  <c r="E6123" i="5"/>
  <c r="E2484" i="5"/>
  <c r="E2483" i="5"/>
  <c r="E2482" i="5"/>
  <c r="E1833" i="5"/>
  <c r="E2021" i="5"/>
  <c r="AG440" i="1"/>
  <c r="E69" i="5"/>
  <c r="E20" i="5"/>
  <c r="E68" i="5"/>
  <c r="E67" i="5"/>
  <c r="E66" i="5"/>
  <c r="E65" i="5"/>
  <c r="E23" i="5"/>
  <c r="E3" i="5"/>
  <c r="E22" i="5"/>
  <c r="AG436" i="1"/>
  <c r="E64" i="5"/>
  <c r="E63" i="5"/>
  <c r="E62" i="5"/>
  <c r="E13" i="5"/>
  <c r="E30" i="5"/>
  <c r="E61" i="5"/>
  <c r="E60" i="5"/>
  <c r="AG748" i="1"/>
  <c r="E2481" i="5"/>
  <c r="E2480" i="5"/>
  <c r="E2479" i="5"/>
  <c r="E2478" i="5"/>
  <c r="E1650" i="5"/>
  <c r="E2477" i="5"/>
  <c r="E2476" i="5"/>
  <c r="E2475" i="5"/>
  <c r="E2474" i="5"/>
  <c r="E2473" i="5"/>
  <c r="E2472" i="5"/>
  <c r="E2471" i="5"/>
  <c r="E2470" i="5"/>
  <c r="E2469" i="5"/>
  <c r="E2468" i="5"/>
  <c r="E2467" i="5"/>
  <c r="E2466" i="5"/>
  <c r="E2465" i="5"/>
  <c r="E2464" i="5"/>
  <c r="E2463" i="5"/>
  <c r="E2462" i="5"/>
  <c r="E2099" i="5"/>
  <c r="E2461" i="5"/>
  <c r="E2460" i="5"/>
  <c r="E2156" i="5"/>
  <c r="E2459" i="5"/>
  <c r="E2458" i="5"/>
  <c r="E2457" i="5"/>
  <c r="E2456" i="5"/>
  <c r="AG758" i="1"/>
  <c r="E2455" i="5"/>
  <c r="E2454" i="5"/>
  <c r="E2453" i="5"/>
  <c r="E2452" i="5"/>
  <c r="E1912" i="5"/>
  <c r="AG439" i="1"/>
  <c r="E29" i="5"/>
  <c r="E59" i="5"/>
  <c r="E58" i="5"/>
  <c r="E57" i="5"/>
  <c r="E56" i="5"/>
  <c r="E12" i="5"/>
  <c r="E55" i="5"/>
  <c r="AG313" i="1"/>
  <c r="E2451" i="5"/>
  <c r="E2450" i="5"/>
  <c r="E2336" i="5"/>
  <c r="E2449" i="5"/>
  <c r="E2448" i="5"/>
  <c r="E2447" i="5"/>
  <c r="E2098" i="5"/>
  <c r="E2446" i="5"/>
  <c r="E2445" i="5"/>
  <c r="E2444" i="5"/>
  <c r="E1721" i="5"/>
  <c r="E1649" i="5"/>
  <c r="E2443" i="5"/>
  <c r="E2442" i="5"/>
  <c r="E2097" i="5"/>
  <c r="E2441" i="5"/>
  <c r="E2440" i="5"/>
  <c r="E2439" i="5"/>
  <c r="E2438" i="5"/>
  <c r="E2437" i="5"/>
  <c r="E2436" i="5"/>
  <c r="E2435" i="5"/>
  <c r="E2434" i="5"/>
  <c r="E2433" i="5"/>
  <c r="E2432" i="5"/>
  <c r="E2431" i="5"/>
  <c r="E2430" i="5"/>
  <c r="E2429" i="5"/>
  <c r="E2428" i="5"/>
  <c r="E2427" i="5"/>
  <c r="E2426" i="5"/>
  <c r="E2425" i="5"/>
  <c r="E1609" i="5"/>
  <c r="E2424" i="5"/>
  <c r="E2423" i="5"/>
  <c r="E2422" i="5"/>
  <c r="E2421" i="5"/>
  <c r="E2420" i="5"/>
  <c r="E6122" i="5"/>
  <c r="AG719" i="1"/>
  <c r="E2419" i="5"/>
  <c r="E2418" i="5"/>
  <c r="E2417" i="5"/>
  <c r="E2416" i="5"/>
  <c r="E2415" i="5"/>
  <c r="E2414" i="5"/>
  <c r="E2413" i="5"/>
  <c r="E1648" i="5"/>
  <c r="E2412" i="5"/>
  <c r="AF718" i="1"/>
  <c r="D6361" i="5"/>
  <c r="D6333" i="5"/>
  <c r="D6355" i="5"/>
  <c r="D6332" i="5"/>
  <c r="AA54" i="4"/>
  <c r="AA64" i="4"/>
  <c r="J54" i="4"/>
  <c r="AE54" i="4"/>
  <c r="J64" i="4"/>
  <c r="AE64" i="4"/>
  <c r="J44" i="4"/>
  <c r="AE44" i="4"/>
  <c r="J51" i="4"/>
  <c r="AE51" i="4"/>
  <c r="J61" i="4"/>
  <c r="AE61" i="4"/>
  <c r="J65" i="4"/>
  <c r="AE65" i="4"/>
  <c r="J47" i="4"/>
  <c r="AE47" i="4"/>
  <c r="J49" i="4"/>
  <c r="AE49" i="4"/>
  <c r="J59" i="4"/>
  <c r="AE59" i="4"/>
  <c r="J50" i="4"/>
  <c r="AE50" i="4"/>
  <c r="J42" i="4"/>
  <c r="AE42" i="4"/>
  <c r="J60" i="4"/>
  <c r="AE60" i="4"/>
  <c r="J53" i="4"/>
  <c r="AE53" i="4"/>
  <c r="J43" i="4"/>
  <c r="AE43" i="4"/>
  <c r="J45" i="4"/>
  <c r="AE45" i="4"/>
  <c r="J62" i="4"/>
  <c r="AE62" i="4"/>
  <c r="J55" i="4"/>
  <c r="AE55" i="4"/>
  <c r="J46" i="4"/>
  <c r="AE46" i="4"/>
  <c r="J66" i="4"/>
  <c r="AE66" i="4"/>
  <c r="J56" i="4"/>
  <c r="AE56" i="4"/>
  <c r="J48" i="4"/>
  <c r="AE48" i="4"/>
  <c r="J52" i="4"/>
  <c r="AE52" i="4"/>
  <c r="J58" i="4"/>
  <c r="AE58" i="4"/>
  <c r="J57" i="4"/>
  <c r="AE57" i="4"/>
  <c r="J67" i="4"/>
  <c r="AE67" i="4"/>
  <c r="J69" i="4"/>
  <c r="AE69" i="4"/>
  <c r="J63" i="4"/>
  <c r="AE63" i="4"/>
  <c r="J70" i="4"/>
  <c r="AE70" i="4"/>
  <c r="J68" i="4"/>
  <c r="AE68" i="4"/>
  <c r="Z43" i="4"/>
  <c r="Z42" i="4"/>
  <c r="Z57" i="4"/>
  <c r="Z60" i="4"/>
  <c r="Z49" i="4"/>
  <c r="Z55" i="4"/>
  <c r="Z53" i="4"/>
  <c r="Z58" i="4"/>
  <c r="Z44" i="4"/>
  <c r="Z45" i="4"/>
  <c r="Z75" i="4"/>
  <c r="Z76" i="4"/>
  <c r="AA47" i="4"/>
  <c r="AA62" i="4"/>
  <c r="AA43" i="4"/>
  <c r="AA42" i="4"/>
  <c r="AA59" i="4"/>
  <c r="AA63" i="4"/>
  <c r="AA57" i="4"/>
  <c r="AA60" i="4"/>
  <c r="AA48" i="4"/>
  <c r="AA49" i="4"/>
  <c r="AA56" i="4"/>
  <c r="AA55" i="4"/>
  <c r="AA53" i="4"/>
  <c r="AA46" i="4"/>
  <c r="AA58" i="4"/>
  <c r="AA52" i="4"/>
  <c r="AA65" i="4"/>
  <c r="AA44" i="4"/>
  <c r="AA51" i="4"/>
  <c r="AA69" i="4"/>
  <c r="AA50" i="4"/>
  <c r="AA66" i="4"/>
  <c r="AA67" i="4"/>
  <c r="AA45" i="4"/>
  <c r="AA61" i="4"/>
  <c r="AA75" i="4"/>
  <c r="AA76" i="4"/>
  <c r="AB53" i="4"/>
  <c r="AB45" i="4"/>
  <c r="AB75" i="4"/>
  <c r="AB76" i="4"/>
  <c r="AC47" i="4"/>
  <c r="AC59" i="4"/>
  <c r="AC56" i="4"/>
  <c r="AC53" i="4"/>
  <c r="AC52" i="4"/>
  <c r="AC44" i="4"/>
  <c r="AC50" i="4"/>
  <c r="AC66" i="4"/>
  <c r="AC45" i="4"/>
  <c r="AC75" i="4"/>
  <c r="AC76" i="4"/>
  <c r="Y48" i="4"/>
  <c r="Y52" i="4"/>
  <c r="Y45" i="4"/>
  <c r="Y75" i="4"/>
  <c r="Y76" i="4"/>
  <c r="D8" i="4"/>
  <c r="B8" i="4"/>
  <c r="D9" i="4"/>
  <c r="AI43" i="4"/>
  <c r="AI44" i="4"/>
  <c r="AI45" i="4"/>
  <c r="AI46" i="4"/>
  <c r="AI47" i="4"/>
  <c r="AI48" i="4"/>
  <c r="AI49" i="4"/>
  <c r="AI50" i="4"/>
  <c r="AI51" i="4"/>
  <c r="AI52" i="4"/>
  <c r="AI53" i="4"/>
  <c r="AI54" i="4"/>
  <c r="AI55" i="4"/>
  <c r="AI56" i="4"/>
  <c r="AI57" i="4"/>
  <c r="AI58" i="4"/>
  <c r="AI59" i="4"/>
  <c r="AI60" i="4"/>
  <c r="AI61" i="4"/>
  <c r="AI62" i="4"/>
  <c r="AI63" i="4"/>
  <c r="AI64" i="4"/>
  <c r="AI65" i="4"/>
  <c r="AI66" i="4"/>
  <c r="AI67" i="4"/>
  <c r="AI68" i="4"/>
  <c r="AI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J71" i="4"/>
  <c r="L71" i="4"/>
  <c r="J72" i="4"/>
  <c r="L72" i="4"/>
  <c r="J73" i="4"/>
  <c r="L73" i="4"/>
  <c r="L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42" i="4"/>
  <c r="P3" i="4"/>
  <c r="P4" i="4"/>
  <c r="P5" i="4"/>
  <c r="P6" i="4"/>
  <c r="P7" i="4"/>
  <c r="P2" i="4"/>
  <c r="E8" i="4"/>
  <c r="O3" i="4"/>
  <c r="O4" i="4"/>
  <c r="O5" i="4"/>
  <c r="O6" i="4"/>
  <c r="O7" i="4"/>
  <c r="O2" i="4"/>
  <c r="AJ56" i="4"/>
  <c r="AJ50" i="4"/>
  <c r="AJ54" i="4"/>
  <c r="AJ49" i="4"/>
  <c r="AJ58" i="4"/>
  <c r="AJ52" i="4"/>
  <c r="AJ57" i="4"/>
  <c r="AJ43" i="4"/>
  <c r="AJ59" i="4"/>
  <c r="AJ63" i="4"/>
  <c r="AJ62" i="4"/>
  <c r="AJ51" i="4"/>
  <c r="AJ55" i="4"/>
  <c r="AJ65" i="4"/>
  <c r="AJ60" i="4"/>
  <c r="AJ47" i="4"/>
  <c r="AJ48" i="4"/>
  <c r="AJ61" i="4"/>
  <c r="AJ42" i="4"/>
  <c r="AJ66" i="4"/>
  <c r="AJ67" i="4"/>
  <c r="AJ45" i="4"/>
  <c r="AJ64" i="4"/>
  <c r="AJ46" i="4"/>
  <c r="AJ68" i="4"/>
  <c r="AJ44" i="4"/>
  <c r="AJ53" i="4"/>
  <c r="X440" i="1"/>
  <c r="X435" i="1"/>
  <c r="X439" i="1"/>
  <c r="X441" i="1"/>
  <c r="X436" i="1"/>
  <c r="X437" i="1"/>
  <c r="X438" i="1"/>
  <c r="X790" i="1"/>
  <c r="X788" i="1"/>
  <c r="X808" i="1"/>
  <c r="X734" i="1"/>
  <c r="X764" i="1"/>
  <c r="X675" i="1"/>
  <c r="X676" i="1"/>
  <c r="X693" i="1"/>
  <c r="X694" i="1"/>
  <c r="X738" i="1"/>
  <c r="X763" i="1"/>
  <c r="X653" i="1"/>
  <c r="X654" i="1"/>
  <c r="X684" i="1"/>
  <c r="X798" i="1"/>
  <c r="X292" i="1"/>
  <c r="X809" i="1"/>
  <c r="X285" i="1"/>
  <c r="X287" i="1"/>
  <c r="X174" i="1"/>
  <c r="X175" i="1"/>
  <c r="X176" i="1"/>
  <c r="X183" i="1"/>
  <c r="X286" i="1"/>
  <c r="X288" i="1"/>
  <c r="X289" i="1"/>
  <c r="X291" i="1"/>
  <c r="X293" i="1"/>
  <c r="X295" i="1"/>
  <c r="X296" i="1"/>
  <c r="X297" i="1"/>
  <c r="X499" i="1"/>
  <c r="X500" i="1"/>
  <c r="X501" i="1"/>
  <c r="X503" i="1"/>
  <c r="X643" i="1"/>
  <c r="X644" i="1"/>
  <c r="X657" i="1"/>
  <c r="X658" i="1"/>
  <c r="X677" i="1"/>
  <c r="X678" i="1"/>
  <c r="X683" i="1"/>
  <c r="X689" i="1"/>
  <c r="X690" i="1"/>
  <c r="X720" i="1"/>
  <c r="X746" i="1"/>
  <c r="X769" i="1"/>
  <c r="X778" i="1"/>
  <c r="X803" i="1"/>
  <c r="X817" i="1"/>
  <c r="X161" i="1"/>
  <c r="X162" i="1"/>
  <c r="X163" i="1"/>
  <c r="X164" i="1"/>
  <c r="X165" i="1"/>
  <c r="X166" i="1"/>
  <c r="X167" i="1"/>
  <c r="X168" i="1"/>
  <c r="X169" i="1"/>
  <c r="X170" i="1"/>
  <c r="X171" i="1"/>
  <c r="X172" i="1"/>
  <c r="X173" i="1"/>
  <c r="X177" i="1"/>
  <c r="X178" i="1"/>
  <c r="X179" i="1"/>
  <c r="X180" i="1"/>
  <c r="X181" i="1"/>
  <c r="X182" i="1"/>
  <c r="X184" i="1"/>
  <c r="X290" i="1"/>
  <c r="X294" i="1"/>
  <c r="X502" i="1"/>
  <c r="X757" i="1"/>
  <c r="X767" i="1"/>
  <c r="X768" i="1"/>
  <c r="X573" i="1"/>
  <c r="X574" i="1"/>
  <c r="X575" i="1"/>
  <c r="X386" i="1"/>
  <c r="X382" i="1"/>
  <c r="X383" i="1"/>
  <c r="X384" i="1"/>
  <c r="X385" i="1"/>
  <c r="X387" i="1"/>
  <c r="X388" i="1"/>
  <c r="X389" i="1"/>
  <c r="X566" i="1"/>
  <c r="X567" i="1"/>
  <c r="X565" i="1"/>
  <c r="X568" i="1"/>
  <c r="X776" i="1"/>
  <c r="X655" i="1"/>
  <c r="X656" i="1"/>
  <c r="X509" i="1"/>
  <c r="X510" i="1"/>
  <c r="X513" i="1"/>
  <c r="X512" i="1"/>
  <c r="X511" i="1"/>
  <c r="X819" i="1"/>
  <c r="X230" i="1"/>
  <c r="X225" i="1"/>
  <c r="X228" i="1"/>
  <c r="X241" i="1"/>
  <c r="X229" i="1"/>
  <c r="X224" i="1"/>
  <c r="X226" i="1"/>
  <c r="X227" i="1"/>
  <c r="X231" i="1"/>
  <c r="X232" i="1"/>
  <c r="X233" i="1"/>
  <c r="X234" i="1"/>
  <c r="X235" i="1"/>
  <c r="X236" i="1"/>
  <c r="X237" i="1"/>
  <c r="X238" i="1"/>
  <c r="X239" i="1"/>
  <c r="X240" i="1"/>
  <c r="X743" i="1"/>
  <c r="X484" i="1"/>
  <c r="X485" i="1"/>
  <c r="X486" i="1"/>
  <c r="X487" i="1"/>
  <c r="X488" i="1"/>
  <c r="X562" i="1"/>
  <c r="X561" i="1"/>
  <c r="X563" i="1"/>
  <c r="X564" i="1"/>
  <c r="X753" i="1"/>
  <c r="X804" i="1"/>
  <c r="X667" i="1"/>
  <c r="X668" i="1"/>
  <c r="X595" i="1"/>
  <c r="X596" i="1"/>
  <c r="X594" i="1"/>
  <c r="X750" i="1"/>
  <c r="X797" i="1"/>
  <c r="X627" i="1"/>
  <c r="X629" i="1"/>
  <c r="X628" i="1"/>
  <c r="X818" i="1"/>
  <c r="X322" i="1"/>
  <c r="X374" i="1"/>
  <c r="X328" i="1"/>
  <c r="X324" i="1"/>
  <c r="X376" i="1"/>
  <c r="X802" i="1"/>
  <c r="X327" i="1"/>
  <c r="X606" i="1"/>
  <c r="X607" i="1"/>
  <c r="X380" i="1"/>
  <c r="X320" i="1"/>
  <c r="X319" i="1"/>
  <c r="X321" i="1"/>
  <c r="X323" i="1"/>
  <c r="X325" i="1"/>
  <c r="X326" i="1"/>
  <c r="X375" i="1"/>
  <c r="X377" i="1"/>
  <c r="X378" i="1"/>
  <c r="X379" i="1"/>
  <c r="X381" i="1"/>
  <c r="X608" i="1"/>
  <c r="X728" i="1"/>
  <c r="X770" i="1"/>
  <c r="X813" i="1"/>
  <c r="X679" i="1"/>
  <c r="X680" i="1"/>
  <c r="X756" i="1"/>
  <c r="X742" i="1"/>
  <c r="X647" i="1"/>
  <c r="X648" i="1"/>
  <c r="X624" i="1"/>
  <c r="X626" i="1"/>
  <c r="X625" i="1"/>
  <c r="X727" i="1"/>
  <c r="X674" i="1"/>
  <c r="X673" i="1"/>
  <c r="X597" i="1"/>
  <c r="X598" i="1"/>
  <c r="X599" i="1"/>
  <c r="X730" i="1"/>
  <c r="X824" i="1"/>
  <c r="X242" i="1"/>
  <c r="X243" i="1"/>
  <c r="X244" i="1"/>
  <c r="X245" i="1"/>
  <c r="X246" i="1"/>
  <c r="X247" i="1"/>
  <c r="X248" i="1"/>
  <c r="X249" i="1"/>
  <c r="X250" i="1"/>
  <c r="X251" i="1"/>
  <c r="X252" i="1"/>
  <c r="X253" i="1"/>
  <c r="X254" i="1"/>
  <c r="X255" i="1"/>
  <c r="X256" i="1"/>
  <c r="X257" i="1"/>
  <c r="X772" i="1"/>
  <c r="X473" i="1"/>
  <c r="X474" i="1"/>
  <c r="X475" i="1"/>
  <c r="X478" i="1"/>
  <c r="X476" i="1"/>
  <c r="X477" i="1"/>
  <c r="X749" i="1"/>
  <c r="X717" i="1"/>
  <c r="X718" i="1"/>
  <c r="X747" i="1"/>
  <c r="X609" i="1"/>
  <c r="X610" i="1"/>
  <c r="X611" i="1"/>
  <c r="X407" i="1"/>
  <c r="X411" i="1"/>
  <c r="X111" i="1"/>
  <c r="X8" i="1"/>
  <c r="X9" i="1"/>
  <c r="X20" i="1"/>
  <c r="X37" i="1"/>
  <c r="X92" i="1"/>
  <c r="X95" i="1"/>
  <c r="X279" i="1"/>
  <c r="X282" i="1"/>
  <c r="X639" i="1"/>
  <c r="X794" i="1"/>
  <c r="X348" i="1"/>
  <c r="X635" i="1"/>
  <c r="X425" i="1"/>
  <c r="X456" i="1"/>
  <c r="X459" i="1"/>
  <c r="X605" i="1"/>
  <c r="X822" i="1"/>
  <c r="X448" i="1"/>
  <c r="X774" i="1"/>
  <c r="X640" i="1"/>
  <c r="X206" i="1"/>
  <c r="X211" i="1"/>
  <c r="X214" i="1"/>
  <c r="X218" i="1"/>
  <c r="X623" i="1"/>
  <c r="X19" i="1"/>
  <c r="X93" i="1"/>
  <c r="X761" i="1"/>
  <c r="X108" i="1"/>
  <c r="X685" i="1"/>
  <c r="X686" i="1"/>
  <c r="X805" i="1"/>
  <c r="X52" i="1"/>
  <c r="X659" i="1"/>
  <c r="X719" i="1"/>
  <c r="X22" i="1"/>
  <c r="X94" i="1"/>
  <c r="X96" i="1"/>
  <c r="X33" i="1"/>
  <c r="X523" i="1"/>
  <c r="X618" i="1"/>
  <c r="X701" i="1"/>
  <c r="X702" i="1"/>
  <c r="X349" i="1"/>
  <c r="X59" i="1"/>
  <c r="X359" i="1"/>
  <c r="X432" i="1"/>
  <c r="X462" i="1"/>
  <c r="X463" i="1"/>
  <c r="X465" i="1"/>
  <c r="X466" i="1"/>
  <c r="X480" i="1"/>
  <c r="X546" i="1"/>
  <c r="X520" i="1"/>
  <c r="X100" i="1"/>
  <c r="X479" i="1"/>
  <c r="X823" i="1"/>
  <c r="X408" i="1"/>
  <c r="X409" i="1"/>
  <c r="X412" i="1"/>
  <c r="X413" i="1"/>
  <c r="X130" i="1"/>
  <c r="X134" i="1"/>
  <c r="X136" i="1"/>
  <c r="X150" i="1"/>
  <c r="X151" i="1"/>
  <c r="X154" i="1"/>
  <c r="X483" i="1"/>
  <c r="X591" i="1"/>
  <c r="X592" i="1"/>
  <c r="X593" i="1"/>
  <c r="X815" i="1"/>
  <c r="X434" i="1"/>
  <c r="X367" i="1"/>
  <c r="X46" i="1"/>
  <c r="X754" i="1"/>
  <c r="X355" i="1"/>
  <c r="X126" i="1"/>
  <c r="X688" i="1"/>
  <c r="X315" i="1"/>
  <c r="X661" i="1"/>
  <c r="X318" i="1"/>
  <c r="X517" i="1"/>
  <c r="X528" i="1"/>
  <c r="X577" i="1"/>
  <c r="X67" i="1"/>
  <c r="X785" i="1"/>
  <c r="X406" i="1"/>
  <c r="X410" i="1"/>
  <c r="X427" i="1"/>
  <c r="X811" i="1"/>
  <c r="X2" i="1"/>
  <c r="X3" i="1"/>
  <c r="X4" i="1"/>
  <c r="X5" i="1"/>
  <c r="X6" i="1"/>
  <c r="X7" i="1"/>
  <c r="X10" i="1"/>
  <c r="X11" i="1"/>
  <c r="X12" i="1"/>
  <c r="X13" i="1"/>
  <c r="X14" i="1"/>
  <c r="X15" i="1"/>
  <c r="X16" i="1"/>
  <c r="X17" i="1"/>
  <c r="X18" i="1"/>
  <c r="X21" i="1"/>
  <c r="X23" i="1"/>
  <c r="X24" i="1"/>
  <c r="X25" i="1"/>
  <c r="X26" i="1"/>
  <c r="X27" i="1"/>
  <c r="X28" i="1"/>
  <c r="X29" i="1"/>
  <c r="X30" i="1"/>
  <c r="X31" i="1"/>
  <c r="X32" i="1"/>
  <c r="X34" i="1"/>
  <c r="X35" i="1"/>
  <c r="X36" i="1"/>
  <c r="X38" i="1"/>
  <c r="X39" i="1"/>
  <c r="X40" i="1"/>
  <c r="X41" i="1"/>
  <c r="X42" i="1"/>
  <c r="X43" i="1"/>
  <c r="X44" i="1"/>
  <c r="X45" i="1"/>
  <c r="X47" i="1"/>
  <c r="X48" i="1"/>
  <c r="X49" i="1"/>
  <c r="X50" i="1"/>
  <c r="X51" i="1"/>
  <c r="X53" i="1"/>
  <c r="X54" i="1"/>
  <c r="X55" i="1"/>
  <c r="X56" i="1"/>
  <c r="X57" i="1"/>
  <c r="X58" i="1"/>
  <c r="X60" i="1"/>
  <c r="X61" i="1"/>
  <c r="X62" i="1"/>
  <c r="X63" i="1"/>
  <c r="X64" i="1"/>
  <c r="X65" i="1"/>
  <c r="X66" i="1"/>
  <c r="X68" i="1"/>
  <c r="X69" i="1"/>
  <c r="X70" i="1"/>
  <c r="X71" i="1"/>
  <c r="X72" i="1"/>
  <c r="X73" i="1"/>
  <c r="X74" i="1"/>
  <c r="X75" i="1"/>
  <c r="X76" i="1"/>
  <c r="X77" i="1"/>
  <c r="X78" i="1"/>
  <c r="X79" i="1"/>
  <c r="X80" i="1"/>
  <c r="X81" i="1"/>
  <c r="X82" i="1"/>
  <c r="X83" i="1"/>
  <c r="X84" i="1"/>
  <c r="X85" i="1"/>
  <c r="X86" i="1"/>
  <c r="X87" i="1"/>
  <c r="X88" i="1"/>
  <c r="X89" i="1"/>
  <c r="X90" i="1"/>
  <c r="X91" i="1"/>
  <c r="X97" i="1"/>
  <c r="X98" i="1"/>
  <c r="X99" i="1"/>
  <c r="X101" i="1"/>
  <c r="X102" i="1"/>
  <c r="X103" i="1"/>
  <c r="X104" i="1"/>
  <c r="X105" i="1"/>
  <c r="X106" i="1"/>
  <c r="X107" i="1"/>
  <c r="X109" i="1"/>
  <c r="X110" i="1"/>
  <c r="X112" i="1"/>
  <c r="X113" i="1"/>
  <c r="X114" i="1"/>
  <c r="X115" i="1"/>
  <c r="X116" i="1"/>
  <c r="X117" i="1"/>
  <c r="X118" i="1"/>
  <c r="X119" i="1"/>
  <c r="X120" i="1"/>
  <c r="X121" i="1"/>
  <c r="X122" i="1"/>
  <c r="X123" i="1"/>
  <c r="X124" i="1"/>
  <c r="X125" i="1"/>
  <c r="X127" i="1"/>
  <c r="X128" i="1"/>
  <c r="X129" i="1"/>
  <c r="X131" i="1"/>
  <c r="X132" i="1"/>
  <c r="X133" i="1"/>
  <c r="X135" i="1"/>
  <c r="X137" i="1"/>
  <c r="X138" i="1"/>
  <c r="X139" i="1"/>
  <c r="X140" i="1"/>
  <c r="X141" i="1"/>
  <c r="X142" i="1"/>
  <c r="X143" i="1"/>
  <c r="X144" i="1"/>
  <c r="X145" i="1"/>
  <c r="X147" i="1"/>
  <c r="X148" i="1"/>
  <c r="X149" i="1"/>
  <c r="X152" i="1"/>
  <c r="X153" i="1"/>
  <c r="X155" i="1"/>
  <c r="X156" i="1"/>
  <c r="X157" i="1"/>
  <c r="X158" i="1"/>
  <c r="X159" i="1"/>
  <c r="X160" i="1"/>
  <c r="X185" i="1"/>
  <c r="X186" i="1"/>
  <c r="X187" i="1"/>
  <c r="X188" i="1"/>
  <c r="X189" i="1"/>
  <c r="X190" i="1"/>
  <c r="X191" i="1"/>
  <c r="X192" i="1"/>
  <c r="X193" i="1"/>
  <c r="X194" i="1"/>
  <c r="X195" i="1"/>
  <c r="X196" i="1"/>
  <c r="X197" i="1"/>
  <c r="X198" i="1"/>
  <c r="X199" i="1"/>
  <c r="X200" i="1"/>
  <c r="X201" i="1"/>
  <c r="X202" i="1"/>
  <c r="X204" i="1"/>
  <c r="X205" i="1"/>
  <c r="X207" i="1"/>
  <c r="X208" i="1"/>
  <c r="X209" i="1"/>
  <c r="X210" i="1"/>
  <c r="X212" i="1"/>
  <c r="X213" i="1"/>
  <c r="X215" i="1"/>
  <c r="X216" i="1"/>
  <c r="X217" i="1"/>
  <c r="X219" i="1"/>
  <c r="X220" i="1"/>
  <c r="X221" i="1"/>
  <c r="X222" i="1"/>
  <c r="X223" i="1"/>
  <c r="X258" i="1"/>
  <c r="X259" i="1"/>
  <c r="X260" i="1"/>
  <c r="X261" i="1"/>
  <c r="X262" i="1"/>
  <c r="X263" i="1"/>
  <c r="X264" i="1"/>
  <c r="X265" i="1"/>
  <c r="X266" i="1"/>
  <c r="X267" i="1"/>
  <c r="X268" i="1"/>
  <c r="X269" i="1"/>
  <c r="X270" i="1"/>
  <c r="X271" i="1"/>
  <c r="X272" i="1"/>
  <c r="X273" i="1"/>
  <c r="X274" i="1"/>
  <c r="X275" i="1"/>
  <c r="X276" i="1"/>
  <c r="X277" i="1"/>
  <c r="X278" i="1"/>
  <c r="X280" i="1"/>
  <c r="X281" i="1"/>
  <c r="X283" i="1"/>
  <c r="X284" i="1"/>
  <c r="X298" i="1"/>
  <c r="X299" i="1"/>
  <c r="X300" i="1"/>
  <c r="X301" i="1"/>
  <c r="X302" i="1"/>
  <c r="X303" i="1"/>
  <c r="X304" i="1"/>
  <c r="X305" i="1"/>
  <c r="X306" i="1"/>
  <c r="X307" i="1"/>
  <c r="X308" i="1"/>
  <c r="X309" i="1"/>
  <c r="X310" i="1"/>
  <c r="X311" i="1"/>
  <c r="X312" i="1"/>
  <c r="X313" i="1"/>
  <c r="X314" i="1"/>
  <c r="X316" i="1"/>
  <c r="X317" i="1"/>
  <c r="X329" i="1"/>
  <c r="X331" i="1"/>
  <c r="X332" i="1"/>
  <c r="X333" i="1"/>
  <c r="X334" i="1"/>
  <c r="X335" i="1"/>
  <c r="X337" i="1"/>
  <c r="X338" i="1"/>
  <c r="X339" i="1"/>
  <c r="X340" i="1"/>
  <c r="X341" i="1"/>
  <c r="X342" i="1"/>
  <c r="X343" i="1"/>
  <c r="X344" i="1"/>
  <c r="X345" i="1"/>
  <c r="X346" i="1"/>
  <c r="X347" i="1"/>
  <c r="X350" i="1"/>
  <c r="X351" i="1"/>
  <c r="X352" i="1"/>
  <c r="X356" i="1"/>
  <c r="X357" i="1"/>
  <c r="X358" i="1"/>
  <c r="X360" i="1"/>
  <c r="X361" i="1"/>
  <c r="X362" i="1"/>
  <c r="X363" i="1"/>
  <c r="X364" i="1"/>
  <c r="X365" i="1"/>
  <c r="X368" i="1"/>
  <c r="X369" i="1"/>
  <c r="X370" i="1"/>
  <c r="X371" i="1"/>
  <c r="X372" i="1"/>
  <c r="X373" i="1"/>
  <c r="X390" i="1"/>
  <c r="X391" i="1"/>
  <c r="X392" i="1"/>
  <c r="X393" i="1"/>
  <c r="X394" i="1"/>
  <c r="X395" i="1"/>
  <c r="X396" i="1"/>
  <c r="X397" i="1"/>
  <c r="X398" i="1"/>
  <c r="X399" i="1"/>
  <c r="X400" i="1"/>
  <c r="X401" i="1"/>
  <c r="X402" i="1"/>
  <c r="X403" i="1"/>
  <c r="X404" i="1"/>
  <c r="X405" i="1"/>
  <c r="X414" i="1"/>
  <c r="X415" i="1"/>
  <c r="X416" i="1"/>
  <c r="X417" i="1"/>
  <c r="X418" i="1"/>
  <c r="X419" i="1"/>
  <c r="X420" i="1"/>
  <c r="X421" i="1"/>
  <c r="X422" i="1"/>
  <c r="X423" i="1"/>
  <c r="X424" i="1"/>
  <c r="X426" i="1"/>
  <c r="X428" i="1"/>
  <c r="X429" i="1"/>
  <c r="X430" i="1"/>
  <c r="X431" i="1"/>
  <c r="X433" i="1"/>
  <c r="X442" i="1"/>
  <c r="X443" i="1"/>
  <c r="X444" i="1"/>
  <c r="X445" i="1"/>
  <c r="X446" i="1"/>
  <c r="X447" i="1"/>
  <c r="X455" i="1"/>
  <c r="X458" i="1"/>
  <c r="X461" i="1"/>
  <c r="X464" i="1"/>
  <c r="X467" i="1"/>
  <c r="X468" i="1"/>
  <c r="X469" i="1"/>
  <c r="X470" i="1"/>
  <c r="X471" i="1"/>
  <c r="X472" i="1"/>
  <c r="X481" i="1"/>
  <c r="X482" i="1"/>
  <c r="X489" i="1"/>
  <c r="X490" i="1"/>
  <c r="X491" i="1"/>
  <c r="X492" i="1"/>
  <c r="X493" i="1"/>
  <c r="X504" i="1"/>
  <c r="X505" i="1"/>
  <c r="X506" i="1"/>
  <c r="X507" i="1"/>
  <c r="X508" i="1"/>
  <c r="X514" i="1"/>
  <c r="X515" i="1"/>
  <c r="X516" i="1"/>
  <c r="X519" i="1"/>
  <c r="X521" i="1"/>
  <c r="X522" i="1"/>
  <c r="X524" i="1"/>
  <c r="X525" i="1"/>
  <c r="X526" i="1"/>
  <c r="X527" i="1"/>
  <c r="X530" i="1"/>
  <c r="X532" i="1"/>
  <c r="X533" i="1"/>
  <c r="X534" i="1"/>
  <c r="X535" i="1"/>
  <c r="X536" i="1"/>
  <c r="X537" i="1"/>
  <c r="X538" i="1"/>
  <c r="X539" i="1"/>
  <c r="X540" i="1"/>
  <c r="X545" i="1"/>
  <c r="X548" i="1"/>
  <c r="X549" i="1"/>
  <c r="X550" i="1"/>
  <c r="X551" i="1"/>
  <c r="X552" i="1"/>
  <c r="X553" i="1"/>
  <c r="X554" i="1"/>
  <c r="X555" i="1"/>
  <c r="X556" i="1"/>
  <c r="X569" i="1"/>
  <c r="X570" i="1"/>
  <c r="X571" i="1"/>
  <c r="X572" i="1"/>
  <c r="X576" i="1"/>
  <c r="X578" i="1"/>
  <c r="X582" i="1"/>
  <c r="X583" i="1"/>
  <c r="X584" i="1"/>
  <c r="X585" i="1"/>
  <c r="X586" i="1"/>
  <c r="X587" i="1"/>
  <c r="X588" i="1"/>
  <c r="X589" i="1"/>
  <c r="X590" i="1"/>
  <c r="X600" i="1"/>
  <c r="X601" i="1"/>
  <c r="X602" i="1"/>
  <c r="X603" i="1"/>
  <c r="X604" i="1"/>
  <c r="X612" i="1"/>
  <c r="X613" i="1"/>
  <c r="X614" i="1"/>
  <c r="X619" i="1"/>
  <c r="X620" i="1"/>
  <c r="X622" i="1"/>
  <c r="X630" i="1"/>
  <c r="X631" i="1"/>
  <c r="X632" i="1"/>
  <c r="X634" i="1"/>
  <c r="X636" i="1"/>
  <c r="X637" i="1"/>
  <c r="X638" i="1"/>
  <c r="X641" i="1"/>
  <c r="X642" i="1"/>
  <c r="X649" i="1"/>
  <c r="X650" i="1"/>
  <c r="X651" i="1"/>
  <c r="X652" i="1"/>
  <c r="X660" i="1"/>
  <c r="X662" i="1"/>
  <c r="X663" i="1"/>
  <c r="X664" i="1"/>
  <c r="X665" i="1"/>
  <c r="X666" i="1"/>
  <c r="X669" i="1"/>
  <c r="X670" i="1"/>
  <c r="X671" i="1"/>
  <c r="X672" i="1"/>
  <c r="X681" i="1"/>
  <c r="X682" i="1"/>
  <c r="X687" i="1"/>
  <c r="X705" i="1"/>
  <c r="X706" i="1"/>
  <c r="X708" i="1"/>
  <c r="X713" i="1"/>
  <c r="X714" i="1"/>
  <c r="X721" i="1"/>
  <c r="X725" i="1"/>
  <c r="X726" i="1"/>
  <c r="X729" i="1"/>
  <c r="X732" i="1"/>
  <c r="X733" i="1"/>
  <c r="X735" i="1"/>
  <c r="X736" i="1"/>
  <c r="X737" i="1"/>
  <c r="X739" i="1"/>
  <c r="X740" i="1"/>
  <c r="X741" i="1"/>
  <c r="X744" i="1"/>
  <c r="X745" i="1"/>
  <c r="X748" i="1"/>
  <c r="X751" i="1"/>
  <c r="X755" i="1"/>
  <c r="X758" i="1"/>
  <c r="X759" i="1"/>
  <c r="X760" i="1"/>
  <c r="X765" i="1"/>
  <c r="X766" i="1"/>
  <c r="X773" i="1"/>
  <c r="X777" i="1"/>
  <c r="X779" i="1"/>
  <c r="X780" i="1"/>
  <c r="X783" i="1"/>
  <c r="X784" i="1"/>
  <c r="X789" i="1"/>
  <c r="X791" i="1"/>
  <c r="X793" i="1"/>
  <c r="X799" i="1"/>
  <c r="X800" i="1"/>
  <c r="X806" i="1"/>
  <c r="X812" i="1"/>
  <c r="X816" i="1"/>
  <c r="X821" i="1"/>
  <c r="X825" i="1"/>
  <c r="X826" i="1"/>
  <c r="X827" i="1"/>
  <c r="X828" i="1"/>
  <c r="X146" i="1"/>
  <c r="X203" i="1"/>
  <c r="X330" i="1"/>
  <c r="X336" i="1"/>
  <c r="X353" i="1"/>
  <c r="X354" i="1"/>
  <c r="X366" i="1"/>
  <c r="X457" i="1"/>
  <c r="X460" i="1"/>
  <c r="X518" i="1"/>
  <c r="X529" i="1"/>
  <c r="X531" i="1"/>
  <c r="X547" i="1"/>
  <c r="X621" i="1"/>
  <c r="X633" i="1"/>
  <c r="X645" i="1"/>
  <c r="X646" i="1"/>
  <c r="X695" i="1"/>
  <c r="X696" i="1"/>
  <c r="X697" i="1"/>
  <c r="X698" i="1"/>
  <c r="X699" i="1"/>
  <c r="X700" i="1"/>
  <c r="X703" i="1"/>
  <c r="X704" i="1"/>
  <c r="X707" i="1"/>
  <c r="X723" i="1"/>
  <c r="X731" i="1"/>
  <c r="X795" i="1"/>
  <c r="X807" i="1"/>
  <c r="X810" i="1"/>
  <c r="X820" i="1"/>
  <c r="X541" i="1"/>
  <c r="X542" i="1"/>
  <c r="X543" i="1"/>
  <c r="X544" i="1"/>
  <c r="X449" i="1"/>
  <c r="X450" i="1"/>
  <c r="X451" i="1"/>
  <c r="X452" i="1"/>
  <c r="X454" i="1"/>
  <c r="X453" i="1"/>
  <c r="X558" i="1"/>
  <c r="X557" i="1"/>
  <c r="X559" i="1"/>
  <c r="X560" i="1"/>
  <c r="X781" i="1"/>
  <c r="X715" i="1"/>
  <c r="X716" i="1"/>
  <c r="X579" i="1"/>
  <c r="X580" i="1"/>
  <c r="X581" i="1"/>
  <c r="X801" i="1"/>
  <c r="X814" i="1"/>
  <c r="X496" i="1"/>
  <c r="X497" i="1"/>
  <c r="X494" i="1"/>
  <c r="X495" i="1"/>
  <c r="X498" i="1"/>
  <c r="X771" i="1"/>
  <c r="X752" i="1"/>
  <c r="X710" i="1"/>
  <c r="X709" i="1"/>
  <c r="X775" i="1"/>
  <c r="X786" i="1"/>
  <c r="X615" i="1"/>
  <c r="X616" i="1"/>
  <c r="X617" i="1"/>
  <c r="X796" i="1"/>
  <c r="X691" i="1"/>
  <c r="X692" i="1"/>
  <c r="X724" i="1"/>
  <c r="X762" i="1"/>
  <c r="X782" i="1"/>
  <c r="X711" i="1"/>
  <c r="X712" i="1"/>
  <c r="X792" i="1"/>
  <c r="X722" i="1"/>
  <c r="X787" i="1"/>
  <c r="I28" i="2"/>
  <c r="W440" i="1"/>
  <c r="Y440" i="1"/>
  <c r="W435" i="1"/>
  <c r="Y435" i="1"/>
  <c r="W439" i="1"/>
  <c r="Y439" i="1"/>
  <c r="W441" i="1"/>
  <c r="Y441" i="1"/>
  <c r="W436" i="1"/>
  <c r="Y436" i="1"/>
  <c r="W437" i="1"/>
  <c r="Y437" i="1"/>
  <c r="W438" i="1"/>
  <c r="Y438" i="1"/>
  <c r="I190" i="2"/>
  <c r="W790" i="1"/>
  <c r="Y790" i="1"/>
  <c r="I97" i="2"/>
  <c r="W675" i="1"/>
  <c r="Y675" i="1"/>
  <c r="W676" i="1"/>
  <c r="Y676" i="1"/>
  <c r="I106" i="2"/>
  <c r="W693" i="1"/>
  <c r="Y693" i="1"/>
  <c r="W694" i="1"/>
  <c r="Y694" i="1"/>
  <c r="Y489" i="1"/>
  <c r="Y490" i="1"/>
  <c r="Y491" i="1"/>
  <c r="Y492" i="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7" i="1"/>
  <c r="Y148" i="1"/>
  <c r="Y149" i="1"/>
  <c r="Y150" i="1"/>
  <c r="Y151" i="1"/>
  <c r="Y152" i="1"/>
  <c r="Y153" i="1"/>
  <c r="Y154" i="1"/>
  <c r="Y155" i="1"/>
  <c r="Y156" i="1"/>
  <c r="Y157" i="1"/>
  <c r="Y158" i="1"/>
  <c r="Y159" i="1"/>
  <c r="Y160" i="1"/>
  <c r="Y174" i="1"/>
  <c r="Y175" i="1"/>
  <c r="Y176" i="1"/>
  <c r="Y183" i="1"/>
  <c r="Y185" i="1"/>
  <c r="Y186" i="1"/>
  <c r="Y187" i="1"/>
  <c r="Y188" i="1"/>
  <c r="Y189" i="1"/>
  <c r="Y190" i="1"/>
  <c r="Y191" i="1"/>
  <c r="Y192" i="1"/>
  <c r="Y193" i="1"/>
  <c r="Y194" i="1"/>
  <c r="Y195" i="1"/>
  <c r="Y196" i="1"/>
  <c r="Y197" i="1"/>
  <c r="Y198" i="1"/>
  <c r="Y199" i="1"/>
  <c r="Y200" i="1"/>
  <c r="Y201" i="1"/>
  <c r="Y202"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1" i="1"/>
  <c r="Y292" i="1"/>
  <c r="Y293"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8" i="1"/>
  <c r="Y329" i="1"/>
  <c r="Y331" i="1"/>
  <c r="Y332" i="1"/>
  <c r="Y333" i="1"/>
  <c r="Y334" i="1"/>
  <c r="Y335" i="1"/>
  <c r="Y337" i="1"/>
  <c r="Y338" i="1"/>
  <c r="Y339" i="1"/>
  <c r="Y340" i="1"/>
  <c r="Y341" i="1"/>
  <c r="Y342" i="1"/>
  <c r="Y343" i="1"/>
  <c r="Y344" i="1"/>
  <c r="Y345" i="1"/>
  <c r="Y346" i="1"/>
  <c r="Y347" i="1"/>
  <c r="Y348" i="1"/>
  <c r="Y349" i="1"/>
  <c r="Y350" i="1"/>
  <c r="Y351" i="1"/>
  <c r="Y352" i="1"/>
  <c r="Y355" i="1"/>
  <c r="Y356" i="1"/>
  <c r="Y357" i="1"/>
  <c r="Y358" i="1"/>
  <c r="Y359" i="1"/>
  <c r="Y360" i="1"/>
  <c r="Y361" i="1"/>
  <c r="Y362" i="1"/>
  <c r="Y363" i="1"/>
  <c r="Y364" i="1"/>
  <c r="Y365"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42" i="1"/>
  <c r="Y443" i="1"/>
  <c r="Y444" i="1"/>
  <c r="Y445" i="1"/>
  <c r="Y446" i="1"/>
  <c r="Y447" i="1"/>
  <c r="Y448" i="1"/>
  <c r="Y449" i="1"/>
  <c r="Y450" i="1"/>
  <c r="Y451" i="1"/>
  <c r="Y452" i="1"/>
  <c r="Y454" i="1"/>
  <c r="Y455" i="1"/>
  <c r="Y456" i="1"/>
  <c r="Y458" i="1"/>
  <c r="Y459" i="1"/>
  <c r="Y461" i="1"/>
  <c r="Y462" i="1"/>
  <c r="Y463" i="1"/>
  <c r="Y464" i="1"/>
  <c r="Y465" i="1"/>
  <c r="Y466" i="1"/>
  <c r="Y467" i="1"/>
  <c r="Y468" i="1"/>
  <c r="Y469" i="1"/>
  <c r="Y470" i="1"/>
  <c r="Y471" i="1"/>
  <c r="Y472" i="1"/>
  <c r="Y473" i="1"/>
  <c r="Y474" i="1"/>
  <c r="Y475" i="1"/>
  <c r="Y476" i="1"/>
  <c r="Y478" i="1"/>
  <c r="Y479" i="1"/>
  <c r="Y480" i="1"/>
  <c r="Y481" i="1"/>
  <c r="Y482" i="1"/>
  <c r="Y483" i="1"/>
  <c r="Y493" i="1"/>
  <c r="Y499" i="1"/>
  <c r="Y500" i="1"/>
  <c r="Y501"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30" i="1"/>
  <c r="Y532" i="1"/>
  <c r="Y533" i="1"/>
  <c r="Y534" i="1"/>
  <c r="Y535" i="1"/>
  <c r="Y536" i="1"/>
  <c r="Y537" i="1"/>
  <c r="Y538" i="1"/>
  <c r="Y539" i="1"/>
  <c r="Y540" i="1"/>
  <c r="Y541" i="1"/>
  <c r="Y542" i="1"/>
  <c r="Y543" i="1"/>
  <c r="Y544" i="1"/>
  <c r="Y545" i="1"/>
  <c r="Y546"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8" i="1"/>
  <c r="Y619" i="1"/>
  <c r="Y620" i="1"/>
  <c r="Y622" i="1"/>
  <c r="Y623" i="1"/>
  <c r="Y624" i="1"/>
  <c r="Y625" i="1"/>
  <c r="Y626" i="1"/>
  <c r="Y627" i="1"/>
  <c r="Y628" i="1"/>
  <c r="Y629" i="1"/>
  <c r="Y630" i="1"/>
  <c r="Y631" i="1"/>
  <c r="Y632" i="1"/>
  <c r="Y634" i="1"/>
  <c r="Y635" i="1"/>
  <c r="Y636" i="1"/>
  <c r="Y637" i="1"/>
  <c r="Y638" i="1"/>
  <c r="Y639" i="1"/>
  <c r="Y640" i="1"/>
  <c r="Y641" i="1"/>
  <c r="Y642" i="1"/>
  <c r="Y643" i="1"/>
  <c r="Y644" i="1"/>
  <c r="Y647" i="1"/>
  <c r="Y649" i="1"/>
  <c r="Y650" i="1"/>
  <c r="Y651" i="1"/>
  <c r="Y652" i="1"/>
  <c r="Y653" i="1"/>
  <c r="Y654" i="1"/>
  <c r="Y655" i="1"/>
  <c r="Y656" i="1"/>
  <c r="Y657" i="1"/>
  <c r="Y658" i="1"/>
  <c r="Y659" i="1"/>
  <c r="Y660" i="1"/>
  <c r="Y661" i="1"/>
  <c r="Y663" i="1"/>
  <c r="Y664" i="1"/>
  <c r="Y665" i="1"/>
  <c r="Y666" i="1"/>
  <c r="Y667" i="1"/>
  <c r="Y668" i="1"/>
  <c r="Y669" i="1"/>
  <c r="Y670" i="1"/>
  <c r="Y671" i="1"/>
  <c r="Y672" i="1"/>
  <c r="Y673" i="1"/>
  <c r="Y674" i="1"/>
  <c r="Y677" i="1"/>
  <c r="Y678" i="1"/>
  <c r="Y679" i="1"/>
  <c r="Y680" i="1"/>
  <c r="Y681" i="1"/>
  <c r="Y682" i="1"/>
  <c r="Y683" i="1"/>
  <c r="Y684" i="1"/>
  <c r="Y685" i="1"/>
  <c r="Y686" i="1"/>
  <c r="Y687" i="1"/>
  <c r="Y688" i="1"/>
  <c r="Y689" i="1"/>
  <c r="Y690" i="1"/>
  <c r="Y701" i="1"/>
  <c r="Y702" i="1"/>
  <c r="Y705" i="1"/>
  <c r="Y706" i="1"/>
  <c r="Y708" i="1"/>
  <c r="Y713" i="1"/>
  <c r="Y714" i="1"/>
  <c r="Y715" i="1"/>
  <c r="Y716" i="1"/>
  <c r="Y719" i="1"/>
  <c r="Y720" i="1"/>
  <c r="Y721" i="1"/>
  <c r="Y725" i="1"/>
  <c r="Y726" i="1"/>
  <c r="Y727" i="1"/>
  <c r="Y728" i="1"/>
  <c r="Y729" i="1"/>
  <c r="Y732" i="1"/>
  <c r="Y733" i="1"/>
  <c r="Y735" i="1"/>
  <c r="Y736" i="1"/>
  <c r="Y737" i="1"/>
  <c r="Y739" i="1"/>
  <c r="Y740" i="1"/>
  <c r="Y741" i="1"/>
  <c r="Y742" i="1"/>
  <c r="Y743" i="1"/>
  <c r="Y744" i="1"/>
  <c r="Y745" i="1"/>
  <c r="Y746" i="1"/>
  <c r="Y748" i="1"/>
  <c r="Y749" i="1"/>
  <c r="Y751" i="1"/>
  <c r="Y753" i="1"/>
  <c r="Y754" i="1"/>
  <c r="Y755" i="1"/>
  <c r="Y756" i="1"/>
  <c r="Y758" i="1"/>
  <c r="Y759" i="1"/>
  <c r="Y760" i="1"/>
  <c r="Y761" i="1"/>
  <c r="Y763" i="1"/>
  <c r="Y765" i="1"/>
  <c r="Y766" i="1"/>
  <c r="Y769" i="1"/>
  <c r="Y770" i="1"/>
  <c r="Y772" i="1"/>
  <c r="Y773" i="1"/>
  <c r="Y774" i="1"/>
  <c r="Y776" i="1"/>
  <c r="Y777" i="1"/>
  <c r="Y778" i="1"/>
  <c r="Y779" i="1"/>
  <c r="Y780" i="1"/>
  <c r="Y781" i="1"/>
  <c r="Y783" i="1"/>
  <c r="Y784" i="1"/>
  <c r="Y785" i="1"/>
  <c r="Y789" i="1"/>
  <c r="Y791" i="1"/>
  <c r="Y793" i="1"/>
  <c r="Y794" i="1"/>
  <c r="Y797" i="1"/>
  <c r="Y798" i="1"/>
  <c r="Y799" i="1"/>
  <c r="Y800" i="1"/>
  <c r="Y801" i="1"/>
  <c r="Y802" i="1"/>
  <c r="Y803" i="1"/>
  <c r="Y804" i="1"/>
  <c r="Y805" i="1"/>
  <c r="Y806" i="1"/>
  <c r="Y809" i="1"/>
  <c r="Y811" i="1"/>
  <c r="Y812" i="1"/>
  <c r="Y813" i="1"/>
  <c r="Y814" i="1"/>
  <c r="Y815" i="1"/>
  <c r="Y816" i="1"/>
  <c r="Y817" i="1"/>
  <c r="Y818" i="1"/>
  <c r="Y819" i="1"/>
  <c r="Y821" i="1"/>
  <c r="Y822" i="1"/>
  <c r="Y823" i="1"/>
  <c r="Y824" i="1"/>
  <c r="Y825" i="1"/>
  <c r="Y826" i="1"/>
  <c r="Y827" i="1"/>
  <c r="Y828" i="1"/>
  <c r="E18" i="4"/>
  <c r="B21" i="4"/>
  <c r="B20" i="4"/>
  <c r="B19" i="4"/>
  <c r="B18" i="4"/>
  <c r="B17" i="4"/>
  <c r="F3" i="4"/>
  <c r="F4" i="4"/>
  <c r="F5" i="4"/>
  <c r="F6" i="4"/>
  <c r="F7" i="4"/>
  <c r="F2" i="4"/>
  <c r="AD43" i="4"/>
  <c r="AD44" i="4"/>
  <c r="AD45" i="4"/>
  <c r="AD46" i="4"/>
  <c r="AD47" i="4"/>
  <c r="AD48" i="4"/>
  <c r="AD49" i="4"/>
  <c r="AD50" i="4"/>
  <c r="AD51" i="4"/>
  <c r="AD52" i="4"/>
  <c r="AD53" i="4"/>
  <c r="AD54" i="4"/>
  <c r="AD55" i="4"/>
  <c r="AD56" i="4"/>
  <c r="AD57" i="4"/>
  <c r="AD58" i="4"/>
  <c r="AD59" i="4"/>
  <c r="AD60" i="4"/>
  <c r="AD61" i="4"/>
  <c r="AD62" i="4"/>
  <c r="AD63" i="4"/>
  <c r="AD64" i="4"/>
  <c r="AD65" i="4"/>
  <c r="AD66" i="4"/>
  <c r="AD67" i="4"/>
  <c r="AD68" i="4"/>
  <c r="AD69" i="4"/>
  <c r="AD42" i="4"/>
  <c r="C3" i="4"/>
  <c r="C4" i="4"/>
  <c r="C5" i="4"/>
  <c r="C6" i="4"/>
  <c r="C7" i="4"/>
  <c r="C2" i="4"/>
  <c r="AV881" i="1"/>
  <c r="AV861" i="1"/>
  <c r="AV854" i="1"/>
  <c r="AV865" i="1"/>
  <c r="AV883" i="1"/>
  <c r="AV872" i="1"/>
  <c r="AV871" i="1"/>
  <c r="AV857" i="1"/>
  <c r="AV860" i="1"/>
  <c r="AV863" i="1"/>
  <c r="AV868" i="1"/>
  <c r="AV878" i="1"/>
  <c r="AV869" i="1"/>
  <c r="AV870" i="1"/>
  <c r="AV875" i="1"/>
  <c r="AV864" i="1"/>
  <c r="AV874" i="1"/>
  <c r="AV877" i="1"/>
  <c r="AV853" i="1"/>
  <c r="AV882" i="1"/>
  <c r="AV876" i="1"/>
  <c r="AV859" i="1"/>
  <c r="AV856" i="1"/>
  <c r="AV862" i="1"/>
  <c r="AV855" i="1"/>
  <c r="AV884" i="1"/>
  <c r="AV858" i="1"/>
  <c r="AV866" i="1"/>
  <c r="AV867" i="1"/>
  <c r="AV873" i="1"/>
  <c r="AV879" i="1"/>
  <c r="AV880" i="1"/>
  <c r="AU881" i="1"/>
  <c r="AU861" i="1"/>
  <c r="AU854" i="1"/>
  <c r="AU865" i="1"/>
  <c r="AU883" i="1"/>
  <c r="AU872" i="1"/>
  <c r="AU871" i="1"/>
  <c r="AU857" i="1"/>
  <c r="AU860" i="1"/>
  <c r="AU863" i="1"/>
  <c r="AU868" i="1"/>
  <c r="AU878" i="1"/>
  <c r="AU869" i="1"/>
  <c r="AU870" i="1"/>
  <c r="AU875" i="1"/>
  <c r="AU864" i="1"/>
  <c r="AU874" i="1"/>
  <c r="AU877" i="1"/>
  <c r="AU853" i="1"/>
  <c r="AU882" i="1"/>
  <c r="AU876" i="1"/>
  <c r="AU859" i="1"/>
  <c r="AU856" i="1"/>
  <c r="AU862" i="1"/>
  <c r="AU855" i="1"/>
  <c r="AU884" i="1"/>
  <c r="AU858" i="1"/>
  <c r="AU866" i="1"/>
  <c r="AU867" i="1"/>
  <c r="AU873" i="1"/>
  <c r="AU879" i="1"/>
  <c r="AU880" i="1"/>
  <c r="I6" i="2"/>
  <c r="W206" i="1"/>
  <c r="Z206" i="1"/>
  <c r="W211" i="1"/>
  <c r="Z211" i="1"/>
  <c r="W214" i="1"/>
  <c r="Z214" i="1"/>
  <c r="W218" i="1"/>
  <c r="Z218" i="1"/>
  <c r="I127" i="2"/>
  <c r="W727" i="1"/>
  <c r="Z727" i="1"/>
  <c r="I96" i="2"/>
  <c r="W674" i="1"/>
  <c r="Z674" i="1"/>
  <c r="W673" i="1"/>
  <c r="Z673" i="1"/>
  <c r="I65" i="2"/>
  <c r="W597" i="1"/>
  <c r="Z597" i="1"/>
  <c r="W598" i="1"/>
  <c r="Z598" i="1"/>
  <c r="W599" i="1"/>
  <c r="Z599" i="1"/>
  <c r="I224" i="2"/>
  <c r="W824" i="1"/>
  <c r="Z824" i="1"/>
  <c r="I8" i="2"/>
  <c r="W242" i="1"/>
  <c r="Z242" i="1"/>
  <c r="W243" i="1"/>
  <c r="Z243" i="1"/>
  <c r="W244" i="1"/>
  <c r="Z244" i="1"/>
  <c r="W245" i="1"/>
  <c r="Z245" i="1"/>
  <c r="W246" i="1"/>
  <c r="Z246" i="1"/>
  <c r="W247" i="1"/>
  <c r="Z247" i="1"/>
  <c r="W248" i="1"/>
  <c r="Z248" i="1"/>
  <c r="W249" i="1"/>
  <c r="Z249" i="1"/>
  <c r="W250" i="1"/>
  <c r="Z250" i="1"/>
  <c r="W251" i="1"/>
  <c r="Z251" i="1"/>
  <c r="W252" i="1"/>
  <c r="Z252" i="1"/>
  <c r="W253" i="1"/>
  <c r="Z253" i="1"/>
  <c r="W254" i="1"/>
  <c r="Z254" i="1"/>
  <c r="W255" i="1"/>
  <c r="Z255" i="1"/>
  <c r="W256" i="1"/>
  <c r="Z256" i="1"/>
  <c r="W257" i="1"/>
  <c r="Z257" i="1"/>
  <c r="I172" i="2"/>
  <c r="W772" i="1"/>
  <c r="Z772" i="1"/>
  <c r="I34" i="2"/>
  <c r="W473" i="1"/>
  <c r="Z473" i="1"/>
  <c r="W474" i="1"/>
  <c r="Z474" i="1"/>
  <c r="W475" i="1"/>
  <c r="Z475" i="1"/>
  <c r="W478" i="1"/>
  <c r="Z478" i="1"/>
  <c r="W476" i="1"/>
  <c r="Z476" i="1"/>
  <c r="I149" i="2"/>
  <c r="W749" i="1"/>
  <c r="Z749" i="1"/>
  <c r="I69" i="2"/>
  <c r="W609" i="1"/>
  <c r="Z609" i="1"/>
  <c r="W610" i="1"/>
  <c r="Z610" i="1"/>
  <c r="W611" i="1"/>
  <c r="Z611" i="1"/>
  <c r="I24" i="2"/>
  <c r="W407" i="1"/>
  <c r="Z407" i="1"/>
  <c r="W411" i="1"/>
  <c r="Z411" i="1"/>
  <c r="I2" i="2"/>
  <c r="W111" i="1"/>
  <c r="Z111" i="1"/>
  <c r="W8" i="1"/>
  <c r="Z8" i="1"/>
  <c r="W9" i="1"/>
  <c r="Z9" i="1"/>
  <c r="W20" i="1"/>
  <c r="Z20" i="1"/>
  <c r="W37" i="1"/>
  <c r="Z37" i="1"/>
  <c r="W92" i="1"/>
  <c r="Z92" i="1"/>
  <c r="W95" i="1"/>
  <c r="Z95" i="1"/>
  <c r="I10" i="2"/>
  <c r="W279" i="1"/>
  <c r="Z279" i="1"/>
  <c r="W282" i="1"/>
  <c r="Z282" i="1"/>
  <c r="I79" i="2"/>
  <c r="W639" i="1"/>
  <c r="Z639" i="1"/>
  <c r="I194" i="2"/>
  <c r="W794" i="1"/>
  <c r="Z794" i="1"/>
  <c r="I17" i="2"/>
  <c r="W348" i="1"/>
  <c r="Z348" i="1"/>
  <c r="I77" i="2"/>
  <c r="W635" i="1"/>
  <c r="Z635" i="1"/>
  <c r="I26" i="2"/>
  <c r="W425" i="1"/>
  <c r="Z425" i="1"/>
  <c r="I31" i="2"/>
  <c r="W456" i="1"/>
  <c r="Z456" i="1"/>
  <c r="W459" i="1"/>
  <c r="Z459" i="1"/>
  <c r="I67" i="2"/>
  <c r="W605" i="1"/>
  <c r="Z605" i="1"/>
  <c r="I222" i="2"/>
  <c r="W822" i="1"/>
  <c r="Z822" i="1"/>
  <c r="I29" i="2"/>
  <c r="W448" i="1"/>
  <c r="Z448" i="1"/>
  <c r="I174" i="2"/>
  <c r="W774" i="1"/>
  <c r="Z774" i="1"/>
  <c r="W640" i="1"/>
  <c r="Z640" i="1"/>
  <c r="I73" i="2"/>
  <c r="W623" i="1"/>
  <c r="Z623" i="1"/>
  <c r="W19" i="1"/>
  <c r="Z19" i="1"/>
  <c r="W93" i="1"/>
  <c r="Z93" i="1"/>
  <c r="I161" i="2"/>
  <c r="W761" i="1"/>
  <c r="Z761" i="1"/>
  <c r="W108" i="1"/>
  <c r="Z108" i="1"/>
  <c r="I102" i="2"/>
  <c r="W685" i="1"/>
  <c r="Z685" i="1"/>
  <c r="W686" i="1"/>
  <c r="Z686" i="1"/>
  <c r="I205" i="2"/>
  <c r="W805" i="1"/>
  <c r="Z805" i="1"/>
  <c r="W52" i="1"/>
  <c r="Z52" i="1"/>
  <c r="I89" i="2"/>
  <c r="W659" i="1"/>
  <c r="Z659" i="1"/>
  <c r="I119" i="2"/>
  <c r="W719" i="1"/>
  <c r="Z719" i="1"/>
  <c r="W22" i="1"/>
  <c r="Z22" i="1"/>
  <c r="W94" i="1"/>
  <c r="Z94" i="1"/>
  <c r="W96" i="1"/>
  <c r="Z96" i="1"/>
  <c r="W33" i="1"/>
  <c r="Z33" i="1"/>
  <c r="I44" i="2"/>
  <c r="W523" i="1"/>
  <c r="Z523" i="1"/>
  <c r="I72" i="2"/>
  <c r="W618" i="1"/>
  <c r="Z618" i="1"/>
  <c r="I110" i="2"/>
  <c r="W701" i="1"/>
  <c r="Z701" i="1"/>
  <c r="W702" i="1"/>
  <c r="Z702" i="1"/>
  <c r="W349" i="1"/>
  <c r="Z349" i="1"/>
  <c r="W59" i="1"/>
  <c r="Z59" i="1"/>
  <c r="I18" i="2"/>
  <c r="W359" i="1"/>
  <c r="Z359" i="1"/>
  <c r="I27" i="2"/>
  <c r="W432" i="1"/>
  <c r="Z432" i="1"/>
  <c r="I32" i="2"/>
  <c r="W462" i="1"/>
  <c r="Z462" i="1"/>
  <c r="W463" i="1"/>
  <c r="Z463" i="1"/>
  <c r="W465" i="1"/>
  <c r="Z465" i="1"/>
  <c r="W466" i="1"/>
  <c r="Z466" i="1"/>
  <c r="I35" i="2"/>
  <c r="W480" i="1"/>
  <c r="Z480" i="1"/>
  <c r="I50" i="2"/>
  <c r="W546" i="1"/>
  <c r="Z546" i="1"/>
  <c r="I43" i="2"/>
  <c r="W520" i="1"/>
  <c r="Z520" i="1"/>
  <c r="W100" i="1"/>
  <c r="Z100" i="1"/>
  <c r="W479" i="1"/>
  <c r="Z479" i="1"/>
  <c r="I223" i="2"/>
  <c r="W823" i="1"/>
  <c r="Z823" i="1"/>
  <c r="W408" i="1"/>
  <c r="Z408" i="1"/>
  <c r="W409" i="1"/>
  <c r="Z409" i="1"/>
  <c r="W412" i="1"/>
  <c r="Z412" i="1"/>
  <c r="W413" i="1"/>
  <c r="Z413" i="1"/>
  <c r="I3" i="2"/>
  <c r="W130" i="1"/>
  <c r="Z130" i="1"/>
  <c r="W134" i="1"/>
  <c r="Z134" i="1"/>
  <c r="W136" i="1"/>
  <c r="Z136" i="1"/>
  <c r="W150" i="1"/>
  <c r="Z150" i="1"/>
  <c r="W151" i="1"/>
  <c r="Z151" i="1"/>
  <c r="W154" i="1"/>
  <c r="Z154" i="1"/>
  <c r="W483" i="1"/>
  <c r="Z483" i="1"/>
  <c r="I63" i="2"/>
  <c r="W591" i="1"/>
  <c r="Z591" i="1"/>
  <c r="W592" i="1"/>
  <c r="Z592" i="1"/>
  <c r="W593" i="1"/>
  <c r="Z593" i="1"/>
  <c r="I215" i="2"/>
  <c r="W815" i="1"/>
  <c r="Z815" i="1"/>
  <c r="W434" i="1"/>
  <c r="Z434" i="1"/>
  <c r="I19" i="2"/>
  <c r="W367" i="1"/>
  <c r="Z367" i="1"/>
  <c r="W46" i="1"/>
  <c r="Z46" i="1"/>
  <c r="I154" i="2"/>
  <c r="W754" i="1"/>
  <c r="Z754" i="1"/>
  <c r="W355" i="1"/>
  <c r="Z355" i="1"/>
  <c r="W126" i="1"/>
  <c r="Z126" i="1"/>
  <c r="I103" i="2"/>
  <c r="W688" i="1"/>
  <c r="Z688" i="1"/>
  <c r="I13" i="2"/>
  <c r="W315" i="1"/>
  <c r="Z315" i="1"/>
  <c r="I90" i="2"/>
  <c r="W661" i="1"/>
  <c r="Z661" i="1"/>
  <c r="W318" i="1"/>
  <c r="Z318" i="1"/>
  <c r="W517" i="1"/>
  <c r="Z517" i="1"/>
  <c r="I45" i="2"/>
  <c r="W528" i="1"/>
  <c r="Z528" i="1"/>
  <c r="I58" i="2"/>
  <c r="W577" i="1"/>
  <c r="Z577" i="1"/>
  <c r="W67" i="1"/>
  <c r="Z67" i="1"/>
  <c r="I185" i="2"/>
  <c r="W785" i="1"/>
  <c r="Z785" i="1"/>
  <c r="W406" i="1"/>
  <c r="Z406" i="1"/>
  <c r="W410" i="1"/>
  <c r="Z410" i="1"/>
  <c r="W427" i="1"/>
  <c r="Z427" i="1"/>
  <c r="I211" i="2"/>
  <c r="W811" i="1"/>
  <c r="Z811" i="1"/>
  <c r="W2" i="1"/>
  <c r="Z2" i="1"/>
  <c r="W3" i="1"/>
  <c r="Z3" i="1"/>
  <c r="W4" i="1"/>
  <c r="Z4" i="1"/>
  <c r="W5" i="1"/>
  <c r="Z5" i="1"/>
  <c r="W6" i="1"/>
  <c r="Z6" i="1"/>
  <c r="W7" i="1"/>
  <c r="Z7" i="1"/>
  <c r="W10" i="1"/>
  <c r="Z10" i="1"/>
  <c r="W11" i="1"/>
  <c r="Z11" i="1"/>
  <c r="W12" i="1"/>
  <c r="Z12" i="1"/>
  <c r="W13" i="1"/>
  <c r="Z13" i="1"/>
  <c r="W14" i="1"/>
  <c r="Z14" i="1"/>
  <c r="W15" i="1"/>
  <c r="Z15" i="1"/>
  <c r="W16" i="1"/>
  <c r="Z16" i="1"/>
  <c r="W17" i="1"/>
  <c r="Z17" i="1"/>
  <c r="W18" i="1"/>
  <c r="Z18" i="1"/>
  <c r="W21" i="1"/>
  <c r="Z21" i="1"/>
  <c r="W23" i="1"/>
  <c r="Z23" i="1"/>
  <c r="W24" i="1"/>
  <c r="Z24" i="1"/>
  <c r="W25" i="1"/>
  <c r="Z25" i="1"/>
  <c r="W26" i="1"/>
  <c r="Z26" i="1"/>
  <c r="W27" i="1"/>
  <c r="Z27" i="1"/>
  <c r="W28" i="1"/>
  <c r="Z28" i="1"/>
  <c r="W29" i="1"/>
  <c r="Z29" i="1"/>
  <c r="W30" i="1"/>
  <c r="Z30" i="1"/>
  <c r="W31" i="1"/>
  <c r="Z31" i="1"/>
  <c r="W32" i="1"/>
  <c r="Z32" i="1"/>
  <c r="W34" i="1"/>
  <c r="Z34" i="1"/>
  <c r="W35" i="1"/>
  <c r="Z35" i="1"/>
  <c r="W36" i="1"/>
  <c r="Z36" i="1"/>
  <c r="W38" i="1"/>
  <c r="Z38" i="1"/>
  <c r="W39" i="1"/>
  <c r="Z39" i="1"/>
  <c r="W40" i="1"/>
  <c r="Z40" i="1"/>
  <c r="W41" i="1"/>
  <c r="Z41" i="1"/>
  <c r="W42" i="1"/>
  <c r="Z42" i="1"/>
  <c r="W43" i="1"/>
  <c r="Z43" i="1"/>
  <c r="W44" i="1"/>
  <c r="Z44" i="1"/>
  <c r="W45" i="1"/>
  <c r="Z45" i="1"/>
  <c r="W47" i="1"/>
  <c r="Z47" i="1"/>
  <c r="W48" i="1"/>
  <c r="Z48" i="1"/>
  <c r="W49" i="1"/>
  <c r="Z49" i="1"/>
  <c r="W50" i="1"/>
  <c r="Z50" i="1"/>
  <c r="W51" i="1"/>
  <c r="Z51" i="1"/>
  <c r="W53" i="1"/>
  <c r="Z53" i="1"/>
  <c r="W54" i="1"/>
  <c r="Z54" i="1"/>
  <c r="W55" i="1"/>
  <c r="Z55" i="1"/>
  <c r="W56" i="1"/>
  <c r="Z56" i="1"/>
  <c r="W57" i="1"/>
  <c r="Z57" i="1"/>
  <c r="W58" i="1"/>
  <c r="Z58" i="1"/>
  <c r="W60" i="1"/>
  <c r="Z60" i="1"/>
  <c r="W61" i="1"/>
  <c r="Z61" i="1"/>
  <c r="W62" i="1"/>
  <c r="Z62" i="1"/>
  <c r="W63" i="1"/>
  <c r="Z63" i="1"/>
  <c r="W64" i="1"/>
  <c r="Z64" i="1"/>
  <c r="W65" i="1"/>
  <c r="Z65" i="1"/>
  <c r="W66" i="1"/>
  <c r="Z66" i="1"/>
  <c r="W68" i="1"/>
  <c r="Z68" i="1"/>
  <c r="W69" i="1"/>
  <c r="Z69" i="1"/>
  <c r="W70" i="1"/>
  <c r="Z70" i="1"/>
  <c r="W71" i="1"/>
  <c r="Z71" i="1"/>
  <c r="W72" i="1"/>
  <c r="Z72" i="1"/>
  <c r="W73" i="1"/>
  <c r="Z73" i="1"/>
  <c r="W74" i="1"/>
  <c r="Z74" i="1"/>
  <c r="W75" i="1"/>
  <c r="Z75" i="1"/>
  <c r="W76" i="1"/>
  <c r="Z76" i="1"/>
  <c r="W77" i="1"/>
  <c r="Z77" i="1"/>
  <c r="W78" i="1"/>
  <c r="Z78" i="1"/>
  <c r="W79" i="1"/>
  <c r="Z79" i="1"/>
  <c r="W80" i="1"/>
  <c r="Z80" i="1"/>
  <c r="W81" i="1"/>
  <c r="Z81" i="1"/>
  <c r="W82" i="1"/>
  <c r="Z82" i="1"/>
  <c r="W83" i="1"/>
  <c r="Z83" i="1"/>
  <c r="W84" i="1"/>
  <c r="Z84" i="1"/>
  <c r="W85" i="1"/>
  <c r="Z85" i="1"/>
  <c r="W86" i="1"/>
  <c r="Z86" i="1"/>
  <c r="W87" i="1"/>
  <c r="Z87" i="1"/>
  <c r="W88" i="1"/>
  <c r="Z88" i="1"/>
  <c r="W89" i="1"/>
  <c r="Z89" i="1"/>
  <c r="W90" i="1"/>
  <c r="Z90" i="1"/>
  <c r="W91" i="1"/>
  <c r="Z91" i="1"/>
  <c r="W97" i="1"/>
  <c r="Z97" i="1"/>
  <c r="W98" i="1"/>
  <c r="Z98" i="1"/>
  <c r="W99" i="1"/>
  <c r="Z99" i="1"/>
  <c r="W101" i="1"/>
  <c r="Z101" i="1"/>
  <c r="W102" i="1"/>
  <c r="Z102" i="1"/>
  <c r="W103" i="1"/>
  <c r="Z103" i="1"/>
  <c r="W104" i="1"/>
  <c r="Z104" i="1"/>
  <c r="W105" i="1"/>
  <c r="Z105" i="1"/>
  <c r="W106" i="1"/>
  <c r="Z106" i="1"/>
  <c r="W107" i="1"/>
  <c r="Z107" i="1"/>
  <c r="W109" i="1"/>
  <c r="Z109" i="1"/>
  <c r="W110" i="1"/>
  <c r="Z110" i="1"/>
  <c r="W112" i="1"/>
  <c r="Z112" i="1"/>
  <c r="W113" i="1"/>
  <c r="Z113" i="1"/>
  <c r="W114" i="1"/>
  <c r="Z114" i="1"/>
  <c r="W115" i="1"/>
  <c r="Z115" i="1"/>
  <c r="W116" i="1"/>
  <c r="Z116" i="1"/>
  <c r="W117" i="1"/>
  <c r="Z117" i="1"/>
  <c r="W118" i="1"/>
  <c r="Z118" i="1"/>
  <c r="W119" i="1"/>
  <c r="Z119" i="1"/>
  <c r="W120" i="1"/>
  <c r="Z120" i="1"/>
  <c r="W121" i="1"/>
  <c r="Z121" i="1"/>
  <c r="W122" i="1"/>
  <c r="Z122" i="1"/>
  <c r="W123" i="1"/>
  <c r="Z123" i="1"/>
  <c r="W124" i="1"/>
  <c r="Z124" i="1"/>
  <c r="W125" i="1"/>
  <c r="Z125" i="1"/>
  <c r="W127" i="1"/>
  <c r="Z127" i="1"/>
  <c r="W128" i="1"/>
  <c r="Z128" i="1"/>
  <c r="W129" i="1"/>
  <c r="Z129" i="1"/>
  <c r="W131" i="1"/>
  <c r="Z131" i="1"/>
  <c r="W132" i="1"/>
  <c r="Z132" i="1"/>
  <c r="W133" i="1"/>
  <c r="Z133" i="1"/>
  <c r="W135" i="1"/>
  <c r="Z135" i="1"/>
  <c r="W137" i="1"/>
  <c r="Z137" i="1"/>
  <c r="W138" i="1"/>
  <c r="Z138" i="1"/>
  <c r="W139" i="1"/>
  <c r="Z139" i="1"/>
  <c r="W140" i="1"/>
  <c r="Z140" i="1"/>
  <c r="W141" i="1"/>
  <c r="Z141" i="1"/>
  <c r="W142" i="1"/>
  <c r="Z142" i="1"/>
  <c r="W143" i="1"/>
  <c r="Z143" i="1"/>
  <c r="W144" i="1"/>
  <c r="Z144" i="1"/>
  <c r="W145" i="1"/>
  <c r="Z145" i="1"/>
  <c r="W147" i="1"/>
  <c r="Z147" i="1"/>
  <c r="W148" i="1"/>
  <c r="Z148" i="1"/>
  <c r="W149" i="1"/>
  <c r="Z149" i="1"/>
  <c r="W152" i="1"/>
  <c r="Z152" i="1"/>
  <c r="W153" i="1"/>
  <c r="Z153" i="1"/>
  <c r="W155" i="1"/>
  <c r="Z155" i="1"/>
  <c r="W156" i="1"/>
  <c r="Z156" i="1"/>
  <c r="W157" i="1"/>
  <c r="Z157" i="1"/>
  <c r="W158" i="1"/>
  <c r="Z158" i="1"/>
  <c r="W159" i="1"/>
  <c r="Z159" i="1"/>
  <c r="W160" i="1"/>
  <c r="Z160" i="1"/>
  <c r="I5" i="2"/>
  <c r="W185" i="1"/>
  <c r="Z185" i="1"/>
  <c r="W186" i="1"/>
  <c r="Z186" i="1"/>
  <c r="W187" i="1"/>
  <c r="Z187" i="1"/>
  <c r="W188" i="1"/>
  <c r="Z188" i="1"/>
  <c r="W189" i="1"/>
  <c r="Z189" i="1"/>
  <c r="W190" i="1"/>
  <c r="Z190" i="1"/>
  <c r="W191" i="1"/>
  <c r="Z191" i="1"/>
  <c r="W192" i="1"/>
  <c r="Z192" i="1"/>
  <c r="W193" i="1"/>
  <c r="Z193" i="1"/>
  <c r="W194" i="1"/>
  <c r="Z194" i="1"/>
  <c r="W195" i="1"/>
  <c r="Z195" i="1"/>
  <c r="W196" i="1"/>
  <c r="Z196" i="1"/>
  <c r="W197" i="1"/>
  <c r="Z197" i="1"/>
  <c r="W198" i="1"/>
  <c r="Z198" i="1"/>
  <c r="W199" i="1"/>
  <c r="Z199" i="1"/>
  <c r="W200" i="1"/>
  <c r="Z200" i="1"/>
  <c r="W201" i="1"/>
  <c r="Z201" i="1"/>
  <c r="W202" i="1"/>
  <c r="Z202" i="1"/>
  <c r="W204" i="1"/>
  <c r="Z204" i="1"/>
  <c r="W205" i="1"/>
  <c r="Z205" i="1"/>
  <c r="W207" i="1"/>
  <c r="Z207" i="1"/>
  <c r="W208" i="1"/>
  <c r="Z208" i="1"/>
  <c r="W209" i="1"/>
  <c r="Z209" i="1"/>
  <c r="W210" i="1"/>
  <c r="Z210" i="1"/>
  <c r="W212" i="1"/>
  <c r="Z212" i="1"/>
  <c r="W213" i="1"/>
  <c r="Z213" i="1"/>
  <c r="W215" i="1"/>
  <c r="Z215" i="1"/>
  <c r="W216" i="1"/>
  <c r="Z216" i="1"/>
  <c r="W217" i="1"/>
  <c r="Z217" i="1"/>
  <c r="W219" i="1"/>
  <c r="Z219" i="1"/>
  <c r="W220" i="1"/>
  <c r="Z220" i="1"/>
  <c r="W221" i="1"/>
  <c r="Z221" i="1"/>
  <c r="W222" i="1"/>
  <c r="Z222" i="1"/>
  <c r="W223" i="1"/>
  <c r="Z223" i="1"/>
  <c r="G9" i="2"/>
  <c r="I9" i="2"/>
  <c r="W258" i="1"/>
  <c r="Z258" i="1"/>
  <c r="W259" i="1"/>
  <c r="Z259" i="1"/>
  <c r="W260" i="1"/>
  <c r="Z260" i="1"/>
  <c r="W261" i="1"/>
  <c r="Z261" i="1"/>
  <c r="W262" i="1"/>
  <c r="Z262" i="1"/>
  <c r="W263" i="1"/>
  <c r="Z263" i="1"/>
  <c r="W264" i="1"/>
  <c r="Z264" i="1"/>
  <c r="W265" i="1"/>
  <c r="Z265" i="1"/>
  <c r="W266" i="1"/>
  <c r="Z266" i="1"/>
  <c r="W267" i="1"/>
  <c r="Z267" i="1"/>
  <c r="W268" i="1"/>
  <c r="Z268" i="1"/>
  <c r="W269" i="1"/>
  <c r="Z269" i="1"/>
  <c r="W270" i="1"/>
  <c r="Z270" i="1"/>
  <c r="W271" i="1"/>
  <c r="Z271" i="1"/>
  <c r="W272" i="1"/>
  <c r="Z272" i="1"/>
  <c r="W273" i="1"/>
  <c r="Z273" i="1"/>
  <c r="W274" i="1"/>
  <c r="Z274" i="1"/>
  <c r="W275" i="1"/>
  <c r="Z275" i="1"/>
  <c r="W276" i="1"/>
  <c r="Z276" i="1"/>
  <c r="W277" i="1"/>
  <c r="Z277" i="1"/>
  <c r="W278" i="1"/>
  <c r="Z278" i="1"/>
  <c r="W280" i="1"/>
  <c r="Z280" i="1"/>
  <c r="W281" i="1"/>
  <c r="Z281" i="1"/>
  <c r="W283" i="1"/>
  <c r="Z283" i="1"/>
  <c r="W284" i="1"/>
  <c r="Z284" i="1"/>
  <c r="I12" i="2"/>
  <c r="W298" i="1"/>
  <c r="Z298" i="1"/>
  <c r="W299" i="1"/>
  <c r="Z299" i="1"/>
  <c r="W300" i="1"/>
  <c r="Z300" i="1"/>
  <c r="W301" i="1"/>
  <c r="Z301" i="1"/>
  <c r="W302" i="1"/>
  <c r="Z302" i="1"/>
  <c r="W303" i="1"/>
  <c r="Z303" i="1"/>
  <c r="W304" i="1"/>
  <c r="Z304" i="1"/>
  <c r="W305" i="1"/>
  <c r="Z305" i="1"/>
  <c r="W306" i="1"/>
  <c r="Z306" i="1"/>
  <c r="W307" i="1"/>
  <c r="Z307" i="1"/>
  <c r="W308" i="1"/>
  <c r="Z308" i="1"/>
  <c r="W309" i="1"/>
  <c r="Z309" i="1"/>
  <c r="W310" i="1"/>
  <c r="Z310" i="1"/>
  <c r="W311" i="1"/>
  <c r="Z311" i="1"/>
  <c r="W312" i="1"/>
  <c r="Z312" i="1"/>
  <c r="W313" i="1"/>
  <c r="Z313" i="1"/>
  <c r="W314" i="1"/>
  <c r="Z314" i="1"/>
  <c r="W316" i="1"/>
  <c r="Z316" i="1"/>
  <c r="W317" i="1"/>
  <c r="Z317" i="1"/>
  <c r="I15" i="2"/>
  <c r="W329" i="1"/>
  <c r="Z329" i="1"/>
  <c r="W331" i="1"/>
  <c r="Z331" i="1"/>
  <c r="W332" i="1"/>
  <c r="Z332" i="1"/>
  <c r="W333" i="1"/>
  <c r="Z333" i="1"/>
  <c r="W334" i="1"/>
  <c r="Z334" i="1"/>
  <c r="W335" i="1"/>
  <c r="Z335" i="1"/>
  <c r="W337" i="1"/>
  <c r="Z337" i="1"/>
  <c r="W338" i="1"/>
  <c r="Z338" i="1"/>
  <c r="I16" i="2"/>
  <c r="W339" i="1"/>
  <c r="Z339" i="1"/>
  <c r="W340" i="1"/>
  <c r="Z340" i="1"/>
  <c r="W341" i="1"/>
  <c r="Z341" i="1"/>
  <c r="W342" i="1"/>
  <c r="Z342" i="1"/>
  <c r="W343" i="1"/>
  <c r="Z343" i="1"/>
  <c r="W344" i="1"/>
  <c r="Z344" i="1"/>
  <c r="W345" i="1"/>
  <c r="Z345" i="1"/>
  <c r="W346" i="1"/>
  <c r="Z346" i="1"/>
  <c r="W347" i="1"/>
  <c r="Z347" i="1"/>
  <c r="W350" i="1"/>
  <c r="Z350" i="1"/>
  <c r="W351" i="1"/>
  <c r="Z351" i="1"/>
  <c r="W352" i="1"/>
  <c r="Z352" i="1"/>
  <c r="W356" i="1"/>
  <c r="Z356" i="1"/>
  <c r="W357" i="1"/>
  <c r="Z357" i="1"/>
  <c r="W358" i="1"/>
  <c r="Z358" i="1"/>
  <c r="W360" i="1"/>
  <c r="Z360" i="1"/>
  <c r="W361" i="1"/>
  <c r="Z361" i="1"/>
  <c r="W362" i="1"/>
  <c r="Z362" i="1"/>
  <c r="W363" i="1"/>
  <c r="Z363" i="1"/>
  <c r="W364" i="1"/>
  <c r="Z364" i="1"/>
  <c r="W365" i="1"/>
  <c r="Z365" i="1"/>
  <c r="W368" i="1"/>
  <c r="Z368" i="1"/>
  <c r="W369" i="1"/>
  <c r="Z369" i="1"/>
  <c r="W370" i="1"/>
  <c r="Z370" i="1"/>
  <c r="W371" i="1"/>
  <c r="Z371" i="1"/>
  <c r="W372" i="1"/>
  <c r="Z372" i="1"/>
  <c r="W373" i="1"/>
  <c r="Z373" i="1"/>
  <c r="I22" i="2"/>
  <c r="W390" i="1"/>
  <c r="Z390" i="1"/>
  <c r="W391" i="1"/>
  <c r="Z391" i="1"/>
  <c r="W392" i="1"/>
  <c r="Z392" i="1"/>
  <c r="W393" i="1"/>
  <c r="Z393" i="1"/>
  <c r="W394" i="1"/>
  <c r="Z394" i="1"/>
  <c r="W395" i="1"/>
  <c r="Z395" i="1"/>
  <c r="W396" i="1"/>
  <c r="Z396" i="1"/>
  <c r="W397" i="1"/>
  <c r="Z397" i="1"/>
  <c r="I23" i="2"/>
  <c r="W398" i="1"/>
  <c r="Z398" i="1"/>
  <c r="W399" i="1"/>
  <c r="Z399" i="1"/>
  <c r="W400" i="1"/>
  <c r="Z400" i="1"/>
  <c r="W401" i="1"/>
  <c r="Z401" i="1"/>
  <c r="W402" i="1"/>
  <c r="Z402" i="1"/>
  <c r="W403" i="1"/>
  <c r="Z403" i="1"/>
  <c r="W404" i="1"/>
  <c r="Z404" i="1"/>
  <c r="W405" i="1"/>
  <c r="Z405" i="1"/>
  <c r="I25" i="2"/>
  <c r="W414" i="1"/>
  <c r="Z414" i="1"/>
  <c r="W415" i="1"/>
  <c r="Z415" i="1"/>
  <c r="W416" i="1"/>
  <c r="Z416" i="1"/>
  <c r="W417" i="1"/>
  <c r="Z417" i="1"/>
  <c r="W418" i="1"/>
  <c r="Z418" i="1"/>
  <c r="W419" i="1"/>
  <c r="Z419" i="1"/>
  <c r="W420" i="1"/>
  <c r="Z420" i="1"/>
  <c r="W421" i="1"/>
  <c r="Z421" i="1"/>
  <c r="W422" i="1"/>
  <c r="Z422" i="1"/>
  <c r="W423" i="1"/>
  <c r="Z423" i="1"/>
  <c r="W424" i="1"/>
  <c r="Z424" i="1"/>
  <c r="W426" i="1"/>
  <c r="Z426" i="1"/>
  <c r="W428" i="1"/>
  <c r="Z428" i="1"/>
  <c r="W429" i="1"/>
  <c r="Z429" i="1"/>
  <c r="W430" i="1"/>
  <c r="Z430" i="1"/>
  <c r="W431" i="1"/>
  <c r="Z431" i="1"/>
  <c r="W433" i="1"/>
  <c r="Z433" i="1"/>
  <c r="W442" i="1"/>
  <c r="Z442" i="1"/>
  <c r="W443" i="1"/>
  <c r="Z443" i="1"/>
  <c r="W444" i="1"/>
  <c r="Z444" i="1"/>
  <c r="W445" i="1"/>
  <c r="Z445" i="1"/>
  <c r="W446" i="1"/>
  <c r="Z446" i="1"/>
  <c r="W447" i="1"/>
  <c r="Z447" i="1"/>
  <c r="W455" i="1"/>
  <c r="Z455" i="1"/>
  <c r="W458" i="1"/>
  <c r="Z458" i="1"/>
  <c r="W461" i="1"/>
  <c r="Z461" i="1"/>
  <c r="W464" i="1"/>
  <c r="Z464" i="1"/>
  <c r="I33" i="2"/>
  <c r="W467" i="1"/>
  <c r="Z467" i="1"/>
  <c r="W468" i="1"/>
  <c r="Z468" i="1"/>
  <c r="W469" i="1"/>
  <c r="Z469" i="1"/>
  <c r="W470" i="1"/>
  <c r="Z470" i="1"/>
  <c r="W471" i="1"/>
  <c r="Z471" i="1"/>
  <c r="W472" i="1"/>
  <c r="Z472" i="1"/>
  <c r="W481" i="1"/>
  <c r="Z481" i="1"/>
  <c r="W482" i="1"/>
  <c r="Z482" i="1"/>
  <c r="I37" i="2"/>
  <c r="W489" i="1"/>
  <c r="Z489" i="1"/>
  <c r="W490" i="1"/>
  <c r="Z490" i="1"/>
  <c r="W491" i="1"/>
  <c r="Z491" i="1"/>
  <c r="W492" i="1"/>
  <c r="Z492" i="1"/>
  <c r="W493" i="1"/>
  <c r="Z493" i="1"/>
  <c r="I40" i="2"/>
  <c r="W504" i="1"/>
  <c r="Z504" i="1"/>
  <c r="W505" i="1"/>
  <c r="Z505" i="1"/>
  <c r="W506" i="1"/>
  <c r="Z506" i="1"/>
  <c r="W507" i="1"/>
  <c r="Z507" i="1"/>
  <c r="W508" i="1"/>
  <c r="Z508" i="1"/>
  <c r="I42" i="2"/>
  <c r="W514" i="1"/>
  <c r="Z514" i="1"/>
  <c r="W515" i="1"/>
  <c r="Z515" i="1"/>
  <c r="W516" i="1"/>
  <c r="Z516" i="1"/>
  <c r="W519" i="1"/>
  <c r="Z519" i="1"/>
  <c r="W521" i="1"/>
  <c r="Z521" i="1"/>
  <c r="W522" i="1"/>
  <c r="Z522" i="1"/>
  <c r="W524" i="1"/>
  <c r="Z524" i="1"/>
  <c r="W525" i="1"/>
  <c r="Z525" i="1"/>
  <c r="W526" i="1"/>
  <c r="Z526" i="1"/>
  <c r="W527" i="1"/>
  <c r="Z527" i="1"/>
  <c r="I46" i="2"/>
  <c r="W530" i="1"/>
  <c r="Z530" i="1"/>
  <c r="W532" i="1"/>
  <c r="Z532" i="1"/>
  <c r="I47" i="2"/>
  <c r="W533" i="1"/>
  <c r="Z533" i="1"/>
  <c r="W534" i="1"/>
  <c r="Z534" i="1"/>
  <c r="W535" i="1"/>
  <c r="Z535" i="1"/>
  <c r="W536" i="1"/>
  <c r="Z536" i="1"/>
  <c r="I48" i="2"/>
  <c r="W537" i="1"/>
  <c r="Z537" i="1"/>
  <c r="W538" i="1"/>
  <c r="Z538" i="1"/>
  <c r="W539" i="1"/>
  <c r="Z539" i="1"/>
  <c r="W540" i="1"/>
  <c r="Z540" i="1"/>
  <c r="W545" i="1"/>
  <c r="Z545" i="1"/>
  <c r="W548" i="1"/>
  <c r="Z548" i="1"/>
  <c r="I51" i="2"/>
  <c r="W549" i="1"/>
  <c r="Z549" i="1"/>
  <c r="W550" i="1"/>
  <c r="Z550" i="1"/>
  <c r="W551" i="1"/>
  <c r="Z551" i="1"/>
  <c r="W552" i="1"/>
  <c r="Z552" i="1"/>
  <c r="I52" i="2"/>
  <c r="W553" i="1"/>
  <c r="Z553" i="1"/>
  <c r="W554" i="1"/>
  <c r="Z554" i="1"/>
  <c r="W555" i="1"/>
  <c r="Z555" i="1"/>
  <c r="W556" i="1"/>
  <c r="Z556" i="1"/>
  <c r="I56" i="2"/>
  <c r="W569" i="1"/>
  <c r="Z569" i="1"/>
  <c r="W570" i="1"/>
  <c r="Z570" i="1"/>
  <c r="W571" i="1"/>
  <c r="Z571" i="1"/>
  <c r="W572" i="1"/>
  <c r="Z572" i="1"/>
  <c r="W576" i="1"/>
  <c r="Z576" i="1"/>
  <c r="W578" i="1"/>
  <c r="Z578" i="1"/>
  <c r="I60" i="2"/>
  <c r="W582" i="1"/>
  <c r="Z582" i="1"/>
  <c r="W583" i="1"/>
  <c r="Z583" i="1"/>
  <c r="W584" i="1"/>
  <c r="Z584" i="1"/>
  <c r="I61" i="2"/>
  <c r="W585" i="1"/>
  <c r="Z585" i="1"/>
  <c r="W586" i="1"/>
  <c r="Z586" i="1"/>
  <c r="W587" i="1"/>
  <c r="Z587" i="1"/>
  <c r="I62" i="2"/>
  <c r="W588" i="1"/>
  <c r="Z588" i="1"/>
  <c r="W589" i="1"/>
  <c r="Z589" i="1"/>
  <c r="W590" i="1"/>
  <c r="Z590" i="1"/>
  <c r="I66" i="2"/>
  <c r="W600" i="1"/>
  <c r="Z600" i="1"/>
  <c r="W601" i="1"/>
  <c r="Z601" i="1"/>
  <c r="W602" i="1"/>
  <c r="Z602" i="1"/>
  <c r="W603" i="1"/>
  <c r="Z603" i="1"/>
  <c r="W604" i="1"/>
  <c r="Z604" i="1"/>
  <c r="I70" i="2"/>
  <c r="W612" i="1"/>
  <c r="Z612" i="1"/>
  <c r="W613" i="1"/>
  <c r="Z613" i="1"/>
  <c r="W614" i="1"/>
  <c r="Z614" i="1"/>
  <c r="W619" i="1"/>
  <c r="Z619" i="1"/>
  <c r="W620" i="1"/>
  <c r="Z620" i="1"/>
  <c r="W622" i="1"/>
  <c r="Z622" i="1"/>
  <c r="I76" i="2"/>
  <c r="W630" i="1"/>
  <c r="Z630" i="1"/>
  <c r="W631" i="1"/>
  <c r="Z631" i="1"/>
  <c r="W632" i="1"/>
  <c r="Z632" i="1"/>
  <c r="W634" i="1"/>
  <c r="Z634" i="1"/>
  <c r="I78" i="2"/>
  <c r="W636" i="1"/>
  <c r="Z636" i="1"/>
  <c r="W637" i="1"/>
  <c r="Z637" i="1"/>
  <c r="W638" i="1"/>
  <c r="Z638" i="1"/>
  <c r="I80" i="2"/>
  <c r="W641" i="1"/>
  <c r="Z641" i="1"/>
  <c r="W642" i="1"/>
  <c r="Z642" i="1"/>
  <c r="I84" i="2"/>
  <c r="W649" i="1"/>
  <c r="Z649" i="1"/>
  <c r="W650" i="1"/>
  <c r="Z650" i="1"/>
  <c r="I85" i="2"/>
  <c r="W651" i="1"/>
  <c r="Z651" i="1"/>
  <c r="W652" i="1"/>
  <c r="Z652" i="1"/>
  <c r="W660" i="1"/>
  <c r="Z660" i="1"/>
  <c r="I91" i="2"/>
  <c r="W663" i="1"/>
  <c r="Z663" i="1"/>
  <c r="W664" i="1"/>
  <c r="Z664" i="1"/>
  <c r="I92" i="2"/>
  <c r="W665" i="1"/>
  <c r="Z665" i="1"/>
  <c r="W666" i="1"/>
  <c r="Z666" i="1"/>
  <c r="I94" i="2"/>
  <c r="W669" i="1"/>
  <c r="Z669" i="1"/>
  <c r="W670" i="1"/>
  <c r="Z670" i="1"/>
  <c r="I95" i="2"/>
  <c r="W671" i="1"/>
  <c r="Z671" i="1"/>
  <c r="W672" i="1"/>
  <c r="Z672" i="1"/>
  <c r="I100" i="2"/>
  <c r="W681" i="1"/>
  <c r="Z681" i="1"/>
  <c r="W682" i="1"/>
  <c r="Z682" i="1"/>
  <c r="W687" i="1"/>
  <c r="Z687" i="1"/>
  <c r="I112" i="2"/>
  <c r="W705" i="1"/>
  <c r="Z705" i="1"/>
  <c r="W706" i="1"/>
  <c r="Z706" i="1"/>
  <c r="I113" i="2"/>
  <c r="W708" i="1"/>
  <c r="Z708" i="1"/>
  <c r="I116" i="2"/>
  <c r="W713" i="1"/>
  <c r="Z713" i="1"/>
  <c r="W714" i="1"/>
  <c r="Z714" i="1"/>
  <c r="I121" i="2"/>
  <c r="W721" i="1"/>
  <c r="Z721" i="1"/>
  <c r="I125" i="2"/>
  <c r="W725" i="1"/>
  <c r="Z725" i="1"/>
  <c r="I126" i="2"/>
  <c r="W726" i="1"/>
  <c r="Z726" i="1"/>
  <c r="I129" i="2"/>
  <c r="W729" i="1"/>
  <c r="Z729" i="1"/>
  <c r="I132" i="2"/>
  <c r="W732" i="1"/>
  <c r="Z732" i="1"/>
  <c r="I133" i="2"/>
  <c r="W733" i="1"/>
  <c r="Z733" i="1"/>
  <c r="I135" i="2"/>
  <c r="W735" i="1"/>
  <c r="Z735" i="1"/>
  <c r="I136" i="2"/>
  <c r="W736" i="1"/>
  <c r="Z736" i="1"/>
  <c r="I137" i="2"/>
  <c r="W737" i="1"/>
  <c r="Z737" i="1"/>
  <c r="I139" i="2"/>
  <c r="W739" i="1"/>
  <c r="Z739" i="1"/>
  <c r="I140" i="2"/>
  <c r="W740" i="1"/>
  <c r="Z740" i="1"/>
  <c r="I141" i="2"/>
  <c r="W741" i="1"/>
  <c r="Z741" i="1"/>
  <c r="I144" i="2"/>
  <c r="W744" i="1"/>
  <c r="Z744" i="1"/>
  <c r="I145" i="2"/>
  <c r="W745" i="1"/>
  <c r="Z745" i="1"/>
  <c r="I148" i="2"/>
  <c r="W748" i="1"/>
  <c r="Z748" i="1"/>
  <c r="I151" i="2"/>
  <c r="W751" i="1"/>
  <c r="Z751" i="1"/>
  <c r="I155" i="2"/>
  <c r="W755" i="1"/>
  <c r="Z755" i="1"/>
  <c r="I158" i="2"/>
  <c r="W758" i="1"/>
  <c r="Z758" i="1"/>
  <c r="I159" i="2"/>
  <c r="W759" i="1"/>
  <c r="Z759" i="1"/>
  <c r="I160" i="2"/>
  <c r="W760" i="1"/>
  <c r="Z760" i="1"/>
  <c r="I165" i="2"/>
  <c r="W765" i="1"/>
  <c r="Z765" i="1"/>
  <c r="I166" i="2"/>
  <c r="W766" i="1"/>
  <c r="Z766" i="1"/>
  <c r="I173" i="2"/>
  <c r="W773" i="1"/>
  <c r="Z773" i="1"/>
  <c r="I177" i="2"/>
  <c r="W777" i="1"/>
  <c r="Z777" i="1"/>
  <c r="I179" i="2"/>
  <c r="W779" i="1"/>
  <c r="Z779" i="1"/>
  <c r="I180" i="2"/>
  <c r="W780" i="1"/>
  <c r="Z780" i="1"/>
  <c r="I183" i="2"/>
  <c r="W783" i="1"/>
  <c r="Z783" i="1"/>
  <c r="I184" i="2"/>
  <c r="W784" i="1"/>
  <c r="Z784" i="1"/>
  <c r="I189" i="2"/>
  <c r="W789" i="1"/>
  <c r="Z789" i="1"/>
  <c r="I191" i="2"/>
  <c r="W791" i="1"/>
  <c r="Z791" i="1"/>
  <c r="I193" i="2"/>
  <c r="W793" i="1"/>
  <c r="Z793" i="1"/>
  <c r="I199" i="2"/>
  <c r="W799" i="1"/>
  <c r="Z799" i="1"/>
  <c r="I200" i="2"/>
  <c r="W800" i="1"/>
  <c r="Z800" i="1"/>
  <c r="I206" i="2"/>
  <c r="W806" i="1"/>
  <c r="Z806" i="1"/>
  <c r="I212" i="2"/>
  <c r="W812" i="1"/>
  <c r="Z812" i="1"/>
  <c r="I216" i="2"/>
  <c r="W816" i="1"/>
  <c r="Z816" i="1"/>
  <c r="I221" i="2"/>
  <c r="W821" i="1"/>
  <c r="Z821" i="1"/>
  <c r="I225" i="2"/>
  <c r="W825" i="1"/>
  <c r="Z825" i="1"/>
  <c r="I226" i="2"/>
  <c r="W826" i="1"/>
  <c r="Z826" i="1"/>
  <c r="I227" i="2"/>
  <c r="W827" i="1"/>
  <c r="Z827" i="1"/>
  <c r="I228" i="2"/>
  <c r="W828" i="1"/>
  <c r="Z828" i="1"/>
  <c r="W518" i="1"/>
  <c r="Z518" i="1"/>
  <c r="I49" i="2"/>
  <c r="W541" i="1"/>
  <c r="Z541" i="1"/>
  <c r="W542" i="1"/>
  <c r="Z542" i="1"/>
  <c r="W543" i="1"/>
  <c r="Z543" i="1"/>
  <c r="W544" i="1"/>
  <c r="Z544" i="1"/>
  <c r="I30" i="2"/>
  <c r="W449" i="1"/>
  <c r="Z449" i="1"/>
  <c r="W450" i="1"/>
  <c r="Z450" i="1"/>
  <c r="W451" i="1"/>
  <c r="Z451" i="1"/>
  <c r="W452" i="1"/>
  <c r="Z452" i="1"/>
  <c r="W454" i="1"/>
  <c r="Z454" i="1"/>
  <c r="I53" i="2"/>
  <c r="W558" i="1"/>
  <c r="Z558" i="1"/>
  <c r="W557" i="1"/>
  <c r="Z557" i="1"/>
  <c r="W559" i="1"/>
  <c r="Z559" i="1"/>
  <c r="W560" i="1"/>
  <c r="Z560" i="1"/>
  <c r="I181" i="2"/>
  <c r="W781" i="1"/>
  <c r="Z781" i="1"/>
  <c r="I117" i="2"/>
  <c r="W715" i="1"/>
  <c r="Z715" i="1"/>
  <c r="W716" i="1"/>
  <c r="Z716" i="1"/>
  <c r="AT881" i="1"/>
  <c r="AT861" i="1"/>
  <c r="AT854" i="1"/>
  <c r="AT865" i="1"/>
  <c r="AT883" i="1"/>
  <c r="AT872" i="1"/>
  <c r="AT871" i="1"/>
  <c r="AT857" i="1"/>
  <c r="AT860" i="1"/>
  <c r="AT863" i="1"/>
  <c r="AT868" i="1"/>
  <c r="AT878" i="1"/>
  <c r="AT869" i="1"/>
  <c r="AT870" i="1"/>
  <c r="AT875" i="1"/>
  <c r="AT864" i="1"/>
  <c r="AT874" i="1"/>
  <c r="AT877" i="1"/>
  <c r="AT853" i="1"/>
  <c r="AT882" i="1"/>
  <c r="AT876" i="1"/>
  <c r="AT859" i="1"/>
  <c r="AT856" i="1"/>
  <c r="AT862" i="1"/>
  <c r="AT855" i="1"/>
  <c r="AT884" i="1"/>
  <c r="AT858" i="1"/>
  <c r="AT866" i="1"/>
  <c r="AT867" i="1"/>
  <c r="AT873" i="1"/>
  <c r="AT879" i="1"/>
  <c r="AT880" i="1"/>
  <c r="AS881" i="1"/>
  <c r="AS861" i="1"/>
  <c r="AA728" i="1"/>
  <c r="AS854" i="1"/>
  <c r="AS865" i="1"/>
  <c r="AS883" i="1"/>
  <c r="AS872" i="1"/>
  <c r="AA770" i="1"/>
  <c r="AS871" i="1"/>
  <c r="AS857" i="1"/>
  <c r="AS860" i="1"/>
  <c r="AS863" i="1"/>
  <c r="AS868" i="1"/>
  <c r="AS878" i="1"/>
  <c r="AA606" i="1"/>
  <c r="AA607" i="1"/>
  <c r="AA608" i="1"/>
  <c r="AS869" i="1"/>
  <c r="AS870" i="1"/>
  <c r="AA374" i="1"/>
  <c r="AA375" i="1"/>
  <c r="AA376" i="1"/>
  <c r="AA377" i="1"/>
  <c r="AA319" i="1"/>
  <c r="AA320" i="1"/>
  <c r="AA321" i="1"/>
  <c r="AA322" i="1"/>
  <c r="AA323" i="1"/>
  <c r="AA324" i="1"/>
  <c r="AA325" i="1"/>
  <c r="AA326" i="1"/>
  <c r="AA327" i="1"/>
  <c r="AA328" i="1"/>
  <c r="AA378" i="1"/>
  <c r="AA379" i="1"/>
  <c r="AA380" i="1"/>
  <c r="AA381" i="1"/>
  <c r="AA802" i="1"/>
  <c r="AS875" i="1"/>
  <c r="AS864" i="1"/>
  <c r="AS874" i="1"/>
  <c r="AS877" i="1"/>
  <c r="AS853" i="1"/>
  <c r="AS882" i="1"/>
  <c r="AS876" i="1"/>
  <c r="AS859" i="1"/>
  <c r="AS856" i="1"/>
  <c r="AS862" i="1"/>
  <c r="AS855" i="1"/>
  <c r="AS884" i="1"/>
  <c r="AS858" i="1"/>
  <c r="AS866" i="1"/>
  <c r="AS867" i="1"/>
  <c r="AS873" i="1"/>
  <c r="AS879" i="1"/>
  <c r="AS880" i="1"/>
  <c r="AR881" i="1"/>
  <c r="AR861" i="1"/>
  <c r="AR854" i="1"/>
  <c r="AR865" i="1"/>
  <c r="AR883" i="1"/>
  <c r="AR872" i="1"/>
  <c r="AR871" i="1"/>
  <c r="AR857" i="1"/>
  <c r="AR860" i="1"/>
  <c r="AR863" i="1"/>
  <c r="AR868" i="1"/>
  <c r="AR878" i="1"/>
  <c r="AR869" i="1"/>
  <c r="AR870" i="1"/>
  <c r="AR875" i="1"/>
  <c r="AR864" i="1"/>
  <c r="AR874" i="1"/>
  <c r="AR877" i="1"/>
  <c r="AR853" i="1"/>
  <c r="AR882" i="1"/>
  <c r="AR876" i="1"/>
  <c r="AR859" i="1"/>
  <c r="AR856" i="1"/>
  <c r="AR862" i="1"/>
  <c r="AR855" i="1"/>
  <c r="AR884" i="1"/>
  <c r="AR858" i="1"/>
  <c r="AR866" i="1"/>
  <c r="AR867" i="1"/>
  <c r="AR873" i="1"/>
  <c r="AR879" i="1"/>
  <c r="AR880" i="1"/>
  <c r="Z817" i="1"/>
  <c r="Z643" i="1"/>
  <c r="Z644" i="1"/>
  <c r="Z756" i="1"/>
  <c r="Z440" i="1"/>
  <c r="Z435" i="1"/>
  <c r="Z439" i="1"/>
  <c r="Z441" i="1"/>
  <c r="Z436" i="1"/>
  <c r="Z437" i="1"/>
  <c r="Z438" i="1"/>
  <c r="Z790" i="1"/>
  <c r="Z788" i="1"/>
  <c r="Z734" i="1"/>
  <c r="Z764" i="1"/>
  <c r="Z675" i="1"/>
  <c r="Z676" i="1"/>
  <c r="Z693" i="1"/>
  <c r="Z694" i="1"/>
  <c r="Z763" i="1"/>
  <c r="Z653" i="1"/>
  <c r="Z654" i="1"/>
  <c r="Z684" i="1"/>
  <c r="Z798" i="1"/>
  <c r="Z292" i="1"/>
  <c r="Z809" i="1"/>
  <c r="Z285" i="1"/>
  <c r="Z287" i="1"/>
  <c r="Z286" i="1"/>
  <c r="Z288" i="1"/>
  <c r="Z289" i="1"/>
  <c r="Z291" i="1"/>
  <c r="Z293" i="1"/>
  <c r="Z295" i="1"/>
  <c r="Z296" i="1"/>
  <c r="Z297" i="1"/>
  <c r="Z499" i="1"/>
  <c r="Z500" i="1"/>
  <c r="Z501" i="1"/>
  <c r="Z503" i="1"/>
  <c r="Z657" i="1"/>
  <c r="Z658" i="1"/>
  <c r="Z677" i="1"/>
  <c r="Z678" i="1"/>
  <c r="Z683" i="1"/>
  <c r="Z689" i="1"/>
  <c r="Z690" i="1"/>
  <c r="Z720" i="1"/>
  <c r="Z746" i="1"/>
  <c r="Z769" i="1"/>
  <c r="Z778" i="1"/>
  <c r="Z803" i="1"/>
  <c r="Z573" i="1"/>
  <c r="Z574" i="1"/>
  <c r="Z575" i="1"/>
  <c r="Z386" i="1"/>
  <c r="Z382" i="1"/>
  <c r="Z383" i="1"/>
  <c r="Z384" i="1"/>
  <c r="Z385" i="1"/>
  <c r="Z387" i="1"/>
  <c r="Z388" i="1"/>
  <c r="Z389" i="1"/>
  <c r="Z566" i="1"/>
  <c r="Z567" i="1"/>
  <c r="Z565" i="1"/>
  <c r="Z568" i="1"/>
  <c r="Z776" i="1"/>
  <c r="Z655" i="1"/>
  <c r="Z656" i="1"/>
  <c r="Z509" i="1"/>
  <c r="Z510" i="1"/>
  <c r="Z513" i="1"/>
  <c r="Z512" i="1"/>
  <c r="Z511" i="1"/>
  <c r="Z819" i="1"/>
  <c r="Z230" i="1"/>
  <c r="Z225" i="1"/>
  <c r="Z228" i="1"/>
  <c r="Z241" i="1"/>
  <c r="Z229" i="1"/>
  <c r="Z224" i="1"/>
  <c r="Z226" i="1"/>
  <c r="Z227" i="1"/>
  <c r="Z231" i="1"/>
  <c r="Z232" i="1"/>
  <c r="Z233" i="1"/>
  <c r="Z234" i="1"/>
  <c r="Z235" i="1"/>
  <c r="Z236" i="1"/>
  <c r="Z237" i="1"/>
  <c r="Z238" i="1"/>
  <c r="Z239" i="1"/>
  <c r="Z240" i="1"/>
  <c r="Z743" i="1"/>
  <c r="Z562" i="1"/>
  <c r="Z561" i="1"/>
  <c r="Z563" i="1"/>
  <c r="Z564" i="1"/>
  <c r="Z753" i="1"/>
  <c r="Z804" i="1"/>
  <c r="Z667" i="1"/>
  <c r="Z668" i="1"/>
  <c r="Z595" i="1"/>
  <c r="Z596" i="1"/>
  <c r="Z594" i="1"/>
  <c r="Z797" i="1"/>
  <c r="Z627" i="1"/>
  <c r="Z629" i="1"/>
  <c r="Z628" i="1"/>
  <c r="Z818" i="1"/>
  <c r="Z728" i="1"/>
  <c r="Z770" i="1"/>
  <c r="Z813" i="1"/>
  <c r="Z679" i="1"/>
  <c r="Z680" i="1"/>
  <c r="Z742" i="1"/>
  <c r="Z647" i="1"/>
  <c r="Z624" i="1"/>
  <c r="Z626" i="1"/>
  <c r="Z625" i="1"/>
  <c r="AM881" i="1"/>
  <c r="AN881" i="1"/>
  <c r="AQ881" i="1"/>
  <c r="AM861" i="1"/>
  <c r="AN861" i="1"/>
  <c r="AQ861" i="1"/>
  <c r="AM854" i="1"/>
  <c r="AN854" i="1"/>
  <c r="AQ854" i="1"/>
  <c r="AM865" i="1"/>
  <c r="AN865" i="1"/>
  <c r="AQ865" i="1"/>
  <c r="AM883" i="1"/>
  <c r="AN883" i="1"/>
  <c r="AQ883" i="1"/>
  <c r="AM872" i="1"/>
  <c r="AN872" i="1"/>
  <c r="AQ872" i="1"/>
  <c r="AM871" i="1"/>
  <c r="AN871" i="1"/>
  <c r="AQ871" i="1"/>
  <c r="AM857" i="1"/>
  <c r="AN857" i="1"/>
  <c r="AQ857" i="1"/>
  <c r="AM860" i="1"/>
  <c r="AN860" i="1"/>
  <c r="AQ860" i="1"/>
  <c r="AM863" i="1"/>
  <c r="AN863" i="1"/>
  <c r="AQ863" i="1"/>
  <c r="AM868" i="1"/>
  <c r="AN868" i="1"/>
  <c r="AQ868" i="1"/>
  <c r="AM878" i="1"/>
  <c r="AN878" i="1"/>
  <c r="AQ878" i="1"/>
  <c r="AM869" i="1"/>
  <c r="AN869" i="1"/>
  <c r="AQ869" i="1"/>
  <c r="AM870" i="1"/>
  <c r="AN870" i="1"/>
  <c r="AQ870" i="1"/>
  <c r="AM875" i="1"/>
  <c r="AN875" i="1"/>
  <c r="AQ875" i="1"/>
  <c r="AM864" i="1"/>
  <c r="AN864" i="1"/>
  <c r="AQ864" i="1"/>
  <c r="AM874" i="1"/>
  <c r="AN874" i="1"/>
  <c r="AQ874" i="1"/>
  <c r="AM877" i="1"/>
  <c r="AN877" i="1"/>
  <c r="AQ877" i="1"/>
  <c r="AM853" i="1"/>
  <c r="AN853" i="1"/>
  <c r="AQ853" i="1"/>
  <c r="AM882" i="1"/>
  <c r="AN882" i="1"/>
  <c r="AQ882" i="1"/>
  <c r="AM876" i="1"/>
  <c r="AN876" i="1"/>
  <c r="AQ876" i="1"/>
  <c r="AM859" i="1"/>
  <c r="AN859" i="1"/>
  <c r="AQ859" i="1"/>
  <c r="AM856" i="1"/>
  <c r="AN856" i="1"/>
  <c r="AQ856" i="1"/>
  <c r="AM862" i="1"/>
  <c r="AN862" i="1"/>
  <c r="AQ862" i="1"/>
  <c r="AM855" i="1"/>
  <c r="AN855" i="1"/>
  <c r="AQ855" i="1"/>
  <c r="AM884" i="1"/>
  <c r="AN884" i="1"/>
  <c r="AQ884" i="1"/>
  <c r="AM858" i="1"/>
  <c r="AN858" i="1"/>
  <c r="AQ858" i="1"/>
  <c r="AM866" i="1"/>
  <c r="AN866" i="1"/>
  <c r="AQ866" i="1"/>
  <c r="AM867" i="1"/>
  <c r="AN867" i="1"/>
  <c r="AQ867" i="1"/>
  <c r="AM873" i="1"/>
  <c r="AN873" i="1"/>
  <c r="AQ873" i="1"/>
  <c r="AM879" i="1"/>
  <c r="AN879" i="1"/>
  <c r="AQ879" i="1"/>
  <c r="AM880" i="1"/>
  <c r="AN880" i="1"/>
  <c r="AQ880" i="1"/>
  <c r="AP879" i="1"/>
  <c r="AP881" i="1"/>
  <c r="AP861" i="1"/>
  <c r="AP854" i="1"/>
  <c r="AP865" i="1"/>
  <c r="AP883" i="1"/>
  <c r="AP872" i="1"/>
  <c r="AP871" i="1"/>
  <c r="AP857" i="1"/>
  <c r="AP860" i="1"/>
  <c r="AP863" i="1"/>
  <c r="AP868" i="1"/>
  <c r="AP878" i="1"/>
  <c r="AP869" i="1"/>
  <c r="AP870" i="1"/>
  <c r="AP875" i="1"/>
  <c r="AP864" i="1"/>
  <c r="AP874" i="1"/>
  <c r="AP877" i="1"/>
  <c r="AP853" i="1"/>
  <c r="AP882" i="1"/>
  <c r="AP876" i="1"/>
  <c r="AP859" i="1"/>
  <c r="AP856" i="1"/>
  <c r="AP862" i="1"/>
  <c r="AP855" i="1"/>
  <c r="AP884" i="1"/>
  <c r="AP858" i="1"/>
  <c r="AP866" i="1"/>
  <c r="AP867" i="1"/>
  <c r="AP873" i="1"/>
  <c r="AP880" i="1"/>
  <c r="AO881" i="1"/>
  <c r="AO861" i="1"/>
  <c r="AO854" i="1"/>
  <c r="AO865" i="1"/>
  <c r="AO883" i="1"/>
  <c r="AO872" i="1"/>
  <c r="AO871" i="1"/>
  <c r="AO857" i="1"/>
  <c r="AO860" i="1"/>
  <c r="AO863" i="1"/>
  <c r="AO868" i="1"/>
  <c r="AO878" i="1"/>
  <c r="AO869" i="1"/>
  <c r="AO870" i="1"/>
  <c r="AO875" i="1"/>
  <c r="AO864" i="1"/>
  <c r="AO874" i="1"/>
  <c r="AO877" i="1"/>
  <c r="AO853" i="1"/>
  <c r="AO882" i="1"/>
  <c r="AO876" i="1"/>
  <c r="AO859" i="1"/>
  <c r="AO856" i="1"/>
  <c r="AO862" i="1"/>
  <c r="AO855" i="1"/>
  <c r="AO884" i="1"/>
  <c r="AO858" i="1"/>
  <c r="AO866" i="1"/>
  <c r="AO867" i="1"/>
  <c r="AO873" i="1"/>
  <c r="AO879" i="1"/>
  <c r="AO880" i="1"/>
  <c r="AL881" i="1"/>
  <c r="AL861" i="1"/>
  <c r="AL854" i="1"/>
  <c r="AL865" i="1"/>
  <c r="AL883" i="1"/>
  <c r="AL872" i="1"/>
  <c r="AL871" i="1"/>
  <c r="AL857" i="1"/>
  <c r="AL860" i="1"/>
  <c r="AL863" i="1"/>
  <c r="AL868" i="1"/>
  <c r="AL878" i="1"/>
  <c r="AL869" i="1"/>
  <c r="AL870" i="1"/>
  <c r="AL875" i="1"/>
  <c r="AL864" i="1"/>
  <c r="AL874" i="1"/>
  <c r="AL877" i="1"/>
  <c r="AL853" i="1"/>
  <c r="AL882" i="1"/>
  <c r="AL876" i="1"/>
  <c r="AL859" i="1"/>
  <c r="AL856" i="1"/>
  <c r="AL862" i="1"/>
  <c r="AL855" i="1"/>
  <c r="AL884" i="1"/>
  <c r="AL858" i="1"/>
  <c r="AL866" i="1"/>
  <c r="AL867" i="1"/>
  <c r="AL873" i="1"/>
  <c r="AL879" i="1"/>
  <c r="AL880" i="1"/>
  <c r="AK881" i="1"/>
  <c r="AK861" i="1"/>
  <c r="AK854" i="1"/>
  <c r="AK865" i="1"/>
  <c r="AK883" i="1"/>
  <c r="AK872" i="1"/>
  <c r="AK871" i="1"/>
  <c r="AK857" i="1"/>
  <c r="AK860" i="1"/>
  <c r="AK863" i="1"/>
  <c r="AK868" i="1"/>
  <c r="AK878" i="1"/>
  <c r="AK869" i="1"/>
  <c r="AK870" i="1"/>
  <c r="AK875" i="1"/>
  <c r="AK864" i="1"/>
  <c r="AK874" i="1"/>
  <c r="AK877" i="1"/>
  <c r="AK853" i="1"/>
  <c r="AK882" i="1"/>
  <c r="AK876" i="1"/>
  <c r="AK859" i="1"/>
  <c r="AK856" i="1"/>
  <c r="AK862" i="1"/>
  <c r="AK855" i="1"/>
  <c r="AK884" i="1"/>
  <c r="AK858" i="1"/>
  <c r="AK866" i="1"/>
  <c r="AK867" i="1"/>
  <c r="AK873" i="1"/>
  <c r="AK879" i="1"/>
  <c r="AK880" i="1"/>
  <c r="Y881" i="1"/>
  <c r="Z881" i="1"/>
  <c r="AA881" i="1"/>
  <c r="AB881" i="1"/>
  <c r="AH881" i="1"/>
  <c r="Y861" i="1"/>
  <c r="Z861" i="1"/>
  <c r="AA861" i="1"/>
  <c r="AB861" i="1"/>
  <c r="AH861" i="1"/>
  <c r="Y854" i="1"/>
  <c r="Z854" i="1"/>
  <c r="AA854" i="1"/>
  <c r="AB854" i="1"/>
  <c r="AH854" i="1"/>
  <c r="Y865" i="1"/>
  <c r="Z865" i="1"/>
  <c r="AA865" i="1"/>
  <c r="AB865" i="1"/>
  <c r="AH865" i="1"/>
  <c r="Y883" i="1"/>
  <c r="Z883" i="1"/>
  <c r="AA883" i="1"/>
  <c r="AB883" i="1"/>
  <c r="AH883" i="1"/>
  <c r="Y872" i="1"/>
  <c r="Z872" i="1"/>
  <c r="AA872" i="1"/>
  <c r="AB872" i="1"/>
  <c r="AH872" i="1"/>
  <c r="Y871" i="1"/>
  <c r="Z871" i="1"/>
  <c r="AA871" i="1"/>
  <c r="AB871" i="1"/>
  <c r="AH871" i="1"/>
  <c r="Y857" i="1"/>
  <c r="Z857" i="1"/>
  <c r="AA857" i="1"/>
  <c r="AB857" i="1"/>
  <c r="AH857" i="1"/>
  <c r="Y860" i="1"/>
  <c r="Z860" i="1"/>
  <c r="AA860" i="1"/>
  <c r="AB860" i="1"/>
  <c r="AH860" i="1"/>
  <c r="Y863" i="1"/>
  <c r="Z863" i="1"/>
  <c r="AA863" i="1"/>
  <c r="AB863" i="1"/>
  <c r="AH863" i="1"/>
  <c r="Y868" i="1"/>
  <c r="Z868" i="1"/>
  <c r="AA868" i="1"/>
  <c r="AB868" i="1"/>
  <c r="AH868" i="1"/>
  <c r="Y878" i="1"/>
  <c r="Z878" i="1"/>
  <c r="AA878" i="1"/>
  <c r="AB878" i="1"/>
  <c r="AH878" i="1"/>
  <c r="Y869" i="1"/>
  <c r="Z869" i="1"/>
  <c r="AA869" i="1"/>
  <c r="AB869" i="1"/>
  <c r="AH869" i="1"/>
  <c r="Y870" i="1"/>
  <c r="Z870" i="1"/>
  <c r="AA870" i="1"/>
  <c r="AB870" i="1"/>
  <c r="AH870" i="1"/>
  <c r="Y875" i="1"/>
  <c r="Z875" i="1"/>
  <c r="AA875" i="1"/>
  <c r="AB875" i="1"/>
  <c r="AH875" i="1"/>
  <c r="Y864" i="1"/>
  <c r="Z864" i="1"/>
  <c r="AA864" i="1"/>
  <c r="AB864" i="1"/>
  <c r="AH864" i="1"/>
  <c r="Y874" i="1"/>
  <c r="Z874" i="1"/>
  <c r="AA874" i="1"/>
  <c r="AB874" i="1"/>
  <c r="AH874" i="1"/>
  <c r="Y877" i="1"/>
  <c r="Z877" i="1"/>
  <c r="AA877" i="1"/>
  <c r="AB877" i="1"/>
  <c r="AH877" i="1"/>
  <c r="Y853" i="1"/>
  <c r="Z853" i="1"/>
  <c r="AA853" i="1"/>
  <c r="AB853" i="1"/>
  <c r="AH853" i="1"/>
  <c r="Y882" i="1"/>
  <c r="Z882" i="1"/>
  <c r="AA882" i="1"/>
  <c r="AB882" i="1"/>
  <c r="AH882" i="1"/>
  <c r="Y876" i="1"/>
  <c r="Z876" i="1"/>
  <c r="AA876" i="1"/>
  <c r="AB876" i="1"/>
  <c r="AH876" i="1"/>
  <c r="Y859" i="1"/>
  <c r="Z859" i="1"/>
  <c r="AA859" i="1"/>
  <c r="AB859" i="1"/>
  <c r="AH859" i="1"/>
  <c r="Y856" i="1"/>
  <c r="Z856" i="1"/>
  <c r="AA856" i="1"/>
  <c r="AB856" i="1"/>
  <c r="AH856" i="1"/>
  <c r="Y862" i="1"/>
  <c r="Z862" i="1"/>
  <c r="AA862" i="1"/>
  <c r="AB862" i="1"/>
  <c r="AH862" i="1"/>
  <c r="Y855" i="1"/>
  <c r="Z855" i="1"/>
  <c r="AA855" i="1"/>
  <c r="AB855" i="1"/>
  <c r="AH855" i="1"/>
  <c r="Y884" i="1"/>
  <c r="Z884" i="1"/>
  <c r="AA884" i="1"/>
  <c r="AB884" i="1"/>
  <c r="AH884" i="1"/>
  <c r="Y858" i="1"/>
  <c r="Z858" i="1"/>
  <c r="AA858" i="1"/>
  <c r="AB858" i="1"/>
  <c r="AH858" i="1"/>
  <c r="Y866" i="1"/>
  <c r="Z866" i="1"/>
  <c r="AA866" i="1"/>
  <c r="AB866" i="1"/>
  <c r="AH866" i="1"/>
  <c r="Y867" i="1"/>
  <c r="Z867" i="1"/>
  <c r="AA867" i="1"/>
  <c r="AB867" i="1"/>
  <c r="AH867" i="1"/>
  <c r="Y873" i="1"/>
  <c r="Z873" i="1"/>
  <c r="AA873" i="1"/>
  <c r="AB873" i="1"/>
  <c r="AH873" i="1"/>
  <c r="Y879" i="1"/>
  <c r="Z879" i="1"/>
  <c r="AA879" i="1"/>
  <c r="AB879" i="1"/>
  <c r="AH879" i="1"/>
  <c r="Y880" i="1"/>
  <c r="Z880" i="1"/>
  <c r="AA880" i="1"/>
  <c r="AB880" i="1"/>
  <c r="AH880" i="1"/>
  <c r="AG881" i="1"/>
  <c r="AG861" i="1"/>
  <c r="AG854" i="1"/>
  <c r="AG865" i="1"/>
  <c r="AG883" i="1"/>
  <c r="AG872" i="1"/>
  <c r="AG871" i="1"/>
  <c r="AG857" i="1"/>
  <c r="AG860" i="1"/>
  <c r="AG863" i="1"/>
  <c r="AG868" i="1"/>
  <c r="AG878" i="1"/>
  <c r="AG869" i="1"/>
  <c r="AG870" i="1"/>
  <c r="AG875" i="1"/>
  <c r="AG864" i="1"/>
  <c r="AG874" i="1"/>
  <c r="AG877" i="1"/>
  <c r="AG853" i="1"/>
  <c r="AG882" i="1"/>
  <c r="AG876" i="1"/>
  <c r="AG859" i="1"/>
  <c r="AG856" i="1"/>
  <c r="AG862" i="1"/>
  <c r="AG855" i="1"/>
  <c r="AG884" i="1"/>
  <c r="AG858" i="1"/>
  <c r="AG866" i="1"/>
  <c r="AG867" i="1"/>
  <c r="AG873" i="1"/>
  <c r="AG879" i="1"/>
  <c r="AG880" i="1"/>
  <c r="AF881" i="1"/>
  <c r="AF861" i="1"/>
  <c r="AF854" i="1"/>
  <c r="AF865" i="1"/>
  <c r="AF883" i="1"/>
  <c r="AF872" i="1"/>
  <c r="AF871" i="1"/>
  <c r="AF857" i="1"/>
  <c r="AF860" i="1"/>
  <c r="AF863" i="1"/>
  <c r="AF868" i="1"/>
  <c r="AF878" i="1"/>
  <c r="AF869" i="1"/>
  <c r="AF870" i="1"/>
  <c r="AF875" i="1"/>
  <c r="AF864" i="1"/>
  <c r="AF874" i="1"/>
  <c r="AF877" i="1"/>
  <c r="AF853" i="1"/>
  <c r="AF882" i="1"/>
  <c r="AF876" i="1"/>
  <c r="AF859" i="1"/>
  <c r="AF856" i="1"/>
  <c r="AF862" i="1"/>
  <c r="AF855" i="1"/>
  <c r="AF884" i="1"/>
  <c r="AF858" i="1"/>
  <c r="AF866" i="1"/>
  <c r="AF867" i="1"/>
  <c r="AF873" i="1"/>
  <c r="AF879" i="1"/>
  <c r="AF880" i="1"/>
  <c r="AE881" i="1"/>
  <c r="AE861" i="1"/>
  <c r="AE854" i="1"/>
  <c r="AE865" i="1"/>
  <c r="AE883" i="1"/>
  <c r="AE872" i="1"/>
  <c r="AE871" i="1"/>
  <c r="AE857" i="1"/>
  <c r="AE860" i="1"/>
  <c r="AE863" i="1"/>
  <c r="AE868" i="1"/>
  <c r="AE878" i="1"/>
  <c r="AE869" i="1"/>
  <c r="AE870" i="1"/>
  <c r="AE875" i="1"/>
  <c r="AE864" i="1"/>
  <c r="AE874" i="1"/>
  <c r="AE877" i="1"/>
  <c r="AE853" i="1"/>
  <c r="AE882" i="1"/>
  <c r="AE876" i="1"/>
  <c r="AE859" i="1"/>
  <c r="AE856" i="1"/>
  <c r="AE862" i="1"/>
  <c r="AE855" i="1"/>
  <c r="AE884" i="1"/>
  <c r="AE858" i="1"/>
  <c r="AE866" i="1"/>
  <c r="AE867" i="1"/>
  <c r="AE873" i="1"/>
  <c r="AE879" i="1"/>
  <c r="AE880" i="1"/>
  <c r="AD881" i="1"/>
  <c r="AD861" i="1"/>
  <c r="AD854" i="1"/>
  <c r="AD865" i="1"/>
  <c r="AD883" i="1"/>
  <c r="AD872" i="1"/>
  <c r="AD871" i="1"/>
  <c r="AD857" i="1"/>
  <c r="AD860" i="1"/>
  <c r="AD863" i="1"/>
  <c r="AD868" i="1"/>
  <c r="AD878" i="1"/>
  <c r="AD869" i="1"/>
  <c r="AD870" i="1"/>
  <c r="AD875" i="1"/>
  <c r="AD864" i="1"/>
  <c r="AD874" i="1"/>
  <c r="AD877" i="1"/>
  <c r="AD853" i="1"/>
  <c r="AD882" i="1"/>
  <c r="AD876" i="1"/>
  <c r="AD859" i="1"/>
  <c r="AD856" i="1"/>
  <c r="AD862" i="1"/>
  <c r="AD855" i="1"/>
  <c r="AD884" i="1"/>
  <c r="AD858" i="1"/>
  <c r="AD866" i="1"/>
  <c r="AD867" i="1"/>
  <c r="AD873" i="1"/>
  <c r="AD879" i="1"/>
  <c r="AD880" i="1"/>
  <c r="AC881" i="1"/>
  <c r="AC861" i="1"/>
  <c r="AC854" i="1"/>
  <c r="AC865" i="1"/>
  <c r="AC883" i="1"/>
  <c r="AC872" i="1"/>
  <c r="AC871" i="1"/>
  <c r="AC857" i="1"/>
  <c r="AC860" i="1"/>
  <c r="AC863" i="1"/>
  <c r="AC868" i="1"/>
  <c r="AC878" i="1"/>
  <c r="AC869" i="1"/>
  <c r="AC870" i="1"/>
  <c r="AC875" i="1"/>
  <c r="AC864" i="1"/>
  <c r="AC874" i="1"/>
  <c r="AC877" i="1"/>
  <c r="AC853" i="1"/>
  <c r="AC882" i="1"/>
  <c r="AC876" i="1"/>
  <c r="AC859" i="1"/>
  <c r="AC856" i="1"/>
  <c r="AC862" i="1"/>
  <c r="AC855" i="1"/>
  <c r="AC884" i="1"/>
  <c r="AC858" i="1"/>
  <c r="AC866" i="1"/>
  <c r="AC867" i="1"/>
  <c r="AC873" i="1"/>
  <c r="AC879" i="1"/>
  <c r="AC880" i="1"/>
  <c r="X881" i="1"/>
  <c r="X861" i="1"/>
  <c r="X854" i="1"/>
  <c r="X865" i="1"/>
  <c r="X883" i="1"/>
  <c r="X872" i="1"/>
  <c r="X871" i="1"/>
  <c r="X857" i="1"/>
  <c r="X860" i="1"/>
  <c r="X863" i="1"/>
  <c r="X868" i="1"/>
  <c r="X878" i="1"/>
  <c r="X869" i="1"/>
  <c r="X870" i="1"/>
  <c r="X875" i="1"/>
  <c r="X864" i="1"/>
  <c r="X874" i="1"/>
  <c r="X877" i="1"/>
  <c r="X853" i="1"/>
  <c r="X882" i="1"/>
  <c r="X876" i="1"/>
  <c r="X859" i="1"/>
  <c r="X856" i="1"/>
  <c r="X862" i="1"/>
  <c r="X855" i="1"/>
  <c r="X884" i="1"/>
  <c r="X858" i="1"/>
  <c r="X866" i="1"/>
  <c r="X867" i="1"/>
  <c r="X873" i="1"/>
  <c r="X879" i="1"/>
  <c r="X880" i="1"/>
  <c r="AD845" i="1"/>
  <c r="AD846" i="1"/>
  <c r="AD847" i="1"/>
  <c r="AD848" i="1"/>
  <c r="AD849" i="1"/>
  <c r="J234" i="2"/>
  <c r="J235" i="2"/>
  <c r="J236" i="2"/>
  <c r="J237" i="2"/>
  <c r="J238" i="2"/>
  <c r="J239" i="2"/>
  <c r="J240" i="2"/>
  <c r="J241" i="2"/>
  <c r="J242" i="2"/>
  <c r="J233" i="2"/>
  <c r="AA836" i="1"/>
  <c r="Z845" i="1"/>
  <c r="AA837" i="1"/>
  <c r="Z846" i="1"/>
  <c r="Z836" i="1"/>
  <c r="AA845" i="1"/>
  <c r="Z837" i="1"/>
  <c r="AA846" i="1"/>
  <c r="Y837" i="1"/>
  <c r="Y846" i="1"/>
  <c r="AB837" i="1"/>
  <c r="AB846" i="1"/>
  <c r="AC837" i="1"/>
  <c r="AC846" i="1"/>
  <c r="X837" i="1"/>
  <c r="X846" i="1"/>
  <c r="Y836" i="1"/>
  <c r="Y845" i="1"/>
  <c r="AB836" i="1"/>
  <c r="AB845" i="1"/>
  <c r="AC836" i="1"/>
  <c r="AC845" i="1"/>
  <c r="X836" i="1"/>
  <c r="X845" i="1"/>
  <c r="Y832" i="1"/>
  <c r="Y833" i="1"/>
  <c r="Y834" i="1"/>
  <c r="Y835" i="1"/>
  <c r="Y844" i="1"/>
  <c r="Z832" i="1"/>
  <c r="Z833" i="1"/>
  <c r="Z834" i="1"/>
  <c r="Z835" i="1"/>
  <c r="AA844" i="1"/>
  <c r="AA832" i="1"/>
  <c r="AA833" i="1"/>
  <c r="AA834" i="1"/>
  <c r="AA835" i="1"/>
  <c r="Z844" i="1"/>
  <c r="AB832" i="1"/>
  <c r="AB833" i="1"/>
  <c r="AB834" i="1"/>
  <c r="AB835" i="1"/>
  <c r="AB844" i="1"/>
  <c r="AC832" i="1"/>
  <c r="AC833" i="1"/>
  <c r="AC834" i="1"/>
  <c r="AC835" i="1"/>
  <c r="AC844" i="1"/>
  <c r="Y838" i="1"/>
  <c r="Y847" i="1"/>
  <c r="Z838" i="1"/>
  <c r="AA847" i="1"/>
  <c r="AA838" i="1"/>
  <c r="Z847" i="1"/>
  <c r="AB838" i="1"/>
  <c r="AB847" i="1"/>
  <c r="AC838" i="1"/>
  <c r="AC847" i="1"/>
  <c r="Y839" i="1"/>
  <c r="Y848" i="1"/>
  <c r="Z839" i="1"/>
  <c r="AA848" i="1"/>
  <c r="AA839" i="1"/>
  <c r="Z848" i="1"/>
  <c r="AB839" i="1"/>
  <c r="AB848" i="1"/>
  <c r="AC839" i="1"/>
  <c r="AC848" i="1"/>
  <c r="Y840" i="1"/>
  <c r="Y849" i="1"/>
  <c r="Z840" i="1"/>
  <c r="AA849" i="1"/>
  <c r="AA840" i="1"/>
  <c r="Z849" i="1"/>
  <c r="AB840" i="1"/>
  <c r="AB849" i="1"/>
  <c r="AC840" i="1"/>
  <c r="AC849" i="1"/>
  <c r="X840" i="1"/>
  <c r="X849" i="1"/>
  <c r="X839" i="1"/>
  <c r="X848" i="1"/>
  <c r="X838" i="1"/>
  <c r="X847" i="1"/>
  <c r="X832" i="1"/>
  <c r="X833" i="1"/>
  <c r="X834" i="1"/>
  <c r="X835" i="1"/>
  <c r="X844" i="1"/>
  <c r="Z831" i="1"/>
  <c r="AB831" i="1"/>
  <c r="AC831" i="1"/>
  <c r="AA831" i="1"/>
  <c r="Y831" i="1"/>
  <c r="X831" i="1"/>
  <c r="I175" i="2"/>
  <c r="W775" i="1"/>
  <c r="I38" i="2"/>
  <c r="W496" i="1"/>
  <c r="I214" i="2"/>
  <c r="W814" i="1"/>
  <c r="I197" i="2"/>
  <c r="I93" i="2"/>
  <c r="W667" i="1"/>
  <c r="I157" i="2"/>
  <c r="W757" i="1"/>
  <c r="I109" i="2"/>
  <c r="W700" i="1"/>
  <c r="W146" i="1"/>
  <c r="I7" i="2"/>
  <c r="W224" i="1"/>
  <c r="W225" i="1"/>
  <c r="W226" i="1"/>
  <c r="W227" i="1"/>
  <c r="W228" i="1"/>
  <c r="W229" i="1"/>
  <c r="W230" i="1"/>
  <c r="W231" i="1"/>
  <c r="W232" i="1"/>
  <c r="W233" i="1"/>
  <c r="W234" i="1"/>
  <c r="W235" i="1"/>
  <c r="W236" i="1"/>
  <c r="W237" i="1"/>
  <c r="W238" i="1"/>
  <c r="W239" i="1"/>
  <c r="W240" i="1"/>
  <c r="W241" i="1"/>
  <c r="I11" i="2"/>
  <c r="W285" i="1"/>
  <c r="W286" i="1"/>
  <c r="W287" i="1"/>
  <c r="W288" i="1"/>
  <c r="W289" i="1"/>
  <c r="W290" i="1"/>
  <c r="W291" i="1"/>
  <c r="W292" i="1"/>
  <c r="W293" i="1"/>
  <c r="W294" i="1"/>
  <c r="W295" i="1"/>
  <c r="W296" i="1"/>
  <c r="W297" i="1"/>
  <c r="I14" i="2"/>
  <c r="W319" i="1"/>
  <c r="W320" i="1"/>
  <c r="W321" i="1"/>
  <c r="W322" i="1"/>
  <c r="W323" i="1"/>
  <c r="W324" i="1"/>
  <c r="W325" i="1"/>
  <c r="W326" i="1"/>
  <c r="W327" i="1"/>
  <c r="W328" i="1"/>
  <c r="W330" i="1"/>
  <c r="W336" i="1"/>
  <c r="W353" i="1"/>
  <c r="W354" i="1"/>
  <c r="W366" i="1"/>
  <c r="I20" i="2"/>
  <c r="W374" i="1"/>
  <c r="W375" i="1"/>
  <c r="W376" i="1"/>
  <c r="W377" i="1"/>
  <c r="W378" i="1"/>
  <c r="W379" i="1"/>
  <c r="W380" i="1"/>
  <c r="W381" i="1"/>
  <c r="I21" i="2"/>
  <c r="W382" i="1"/>
  <c r="W383" i="1"/>
  <c r="W384" i="1"/>
  <c r="W385" i="1"/>
  <c r="W386" i="1"/>
  <c r="W387" i="1"/>
  <c r="W388" i="1"/>
  <c r="W389" i="1"/>
  <c r="W453" i="1"/>
  <c r="W457" i="1"/>
  <c r="W460" i="1"/>
  <c r="W477" i="1"/>
  <c r="I36" i="2"/>
  <c r="W484" i="1"/>
  <c r="W485" i="1"/>
  <c r="W486" i="1"/>
  <c r="W487" i="1"/>
  <c r="W488" i="1"/>
  <c r="W494" i="1"/>
  <c r="W495" i="1"/>
  <c r="W497" i="1"/>
  <c r="W498" i="1"/>
  <c r="I39" i="2"/>
  <c r="W499" i="1"/>
  <c r="W500" i="1"/>
  <c r="W501" i="1"/>
  <c r="W502" i="1"/>
  <c r="W503" i="1"/>
  <c r="I41" i="2"/>
  <c r="W509" i="1"/>
  <c r="W510" i="1"/>
  <c r="W511" i="1"/>
  <c r="W512" i="1"/>
  <c r="W513" i="1"/>
  <c r="W529" i="1"/>
  <c r="W531" i="1"/>
  <c r="W547" i="1"/>
  <c r="I54" i="2"/>
  <c r="W561" i="1"/>
  <c r="W562" i="1"/>
  <c r="W563" i="1"/>
  <c r="W564" i="1"/>
  <c r="I55" i="2"/>
  <c r="W565" i="1"/>
  <c r="W566" i="1"/>
  <c r="W567" i="1"/>
  <c r="W568" i="1"/>
  <c r="I57" i="2"/>
  <c r="W573" i="1"/>
  <c r="W574" i="1"/>
  <c r="W575" i="1"/>
  <c r="I59" i="2"/>
  <c r="W579" i="1"/>
  <c r="W580" i="1"/>
  <c r="W581" i="1"/>
  <c r="I64" i="2"/>
  <c r="W594" i="1"/>
  <c r="W595" i="1"/>
  <c r="W596" i="1"/>
  <c r="I68" i="2"/>
  <c r="W606" i="1"/>
  <c r="W607" i="1"/>
  <c r="W608" i="1"/>
  <c r="I71" i="2"/>
  <c r="W615" i="1"/>
  <c r="W616" i="1"/>
  <c r="W617" i="1"/>
  <c r="W621" i="1"/>
  <c r="I74" i="2"/>
  <c r="W624" i="1"/>
  <c r="W625" i="1"/>
  <c r="W626" i="1"/>
  <c r="I75" i="2"/>
  <c r="W627" i="1"/>
  <c r="W628" i="1"/>
  <c r="W629" i="1"/>
  <c r="W633" i="1"/>
  <c r="I81" i="2"/>
  <c r="W643" i="1"/>
  <c r="W644" i="1"/>
  <c r="I82" i="2"/>
  <c r="W645" i="1"/>
  <c r="W646" i="1"/>
  <c r="I83" i="2"/>
  <c r="W647" i="1"/>
  <c r="W648" i="1"/>
  <c r="I86" i="2"/>
  <c r="W653" i="1"/>
  <c r="W654" i="1"/>
  <c r="I87" i="2"/>
  <c r="W655" i="1"/>
  <c r="W656" i="1"/>
  <c r="I88" i="2"/>
  <c r="W657" i="1"/>
  <c r="W658" i="1"/>
  <c r="W662" i="1"/>
  <c r="W668" i="1"/>
  <c r="I98" i="2"/>
  <c r="W677" i="1"/>
  <c r="W678" i="1"/>
  <c r="I99" i="2"/>
  <c r="W679" i="1"/>
  <c r="W680" i="1"/>
  <c r="I101" i="2"/>
  <c r="W683" i="1"/>
  <c r="W684" i="1"/>
  <c r="I104" i="2"/>
  <c r="W689" i="1"/>
  <c r="W690" i="1"/>
  <c r="I105" i="2"/>
  <c r="W691" i="1"/>
  <c r="W692" i="1"/>
  <c r="I107" i="2"/>
  <c r="W695" i="1"/>
  <c r="W696" i="1"/>
  <c r="I108" i="2"/>
  <c r="W697" i="1"/>
  <c r="W698" i="1"/>
  <c r="W699" i="1"/>
  <c r="I111" i="2"/>
  <c r="W703" i="1"/>
  <c r="W704" i="1"/>
  <c r="W707" i="1"/>
  <c r="I114" i="2"/>
  <c r="W709" i="1"/>
  <c r="W710" i="1"/>
  <c r="I115" i="2"/>
  <c r="W711" i="1"/>
  <c r="W712" i="1"/>
  <c r="I118" i="2"/>
  <c r="W717" i="1"/>
  <c r="W718" i="1"/>
  <c r="I120" i="2"/>
  <c r="W720" i="1"/>
  <c r="I122" i="2"/>
  <c r="W722" i="1"/>
  <c r="I123" i="2"/>
  <c r="W723" i="1"/>
  <c r="I124" i="2"/>
  <c r="W724" i="1"/>
  <c r="I128" i="2"/>
  <c r="W728" i="1"/>
  <c r="I130" i="2"/>
  <c r="W730" i="1"/>
  <c r="I131" i="2"/>
  <c r="W731" i="1"/>
  <c r="I134" i="2"/>
  <c r="W734" i="1"/>
  <c r="I138" i="2"/>
  <c r="W738" i="1"/>
  <c r="I142" i="2"/>
  <c r="W742" i="1"/>
  <c r="I143" i="2"/>
  <c r="W743" i="1"/>
  <c r="I146" i="2"/>
  <c r="W746" i="1"/>
  <c r="I147" i="2"/>
  <c r="W747" i="1"/>
  <c r="I150" i="2"/>
  <c r="W750" i="1"/>
  <c r="I152" i="2"/>
  <c r="W752" i="1"/>
  <c r="I153" i="2"/>
  <c r="W753" i="1"/>
  <c r="I156" i="2"/>
  <c r="W756" i="1"/>
  <c r="I162" i="2"/>
  <c r="W762" i="1"/>
  <c r="I163" i="2"/>
  <c r="W763" i="1"/>
  <c r="I164" i="2"/>
  <c r="W764" i="1"/>
  <c r="I167" i="2"/>
  <c r="W767" i="1"/>
  <c r="I168" i="2"/>
  <c r="W768" i="1"/>
  <c r="I169" i="2"/>
  <c r="W769" i="1"/>
  <c r="I170" i="2"/>
  <c r="W770" i="1"/>
  <c r="I171" i="2"/>
  <c r="W771" i="1"/>
  <c r="I176" i="2"/>
  <c r="W776" i="1"/>
  <c r="I178" i="2"/>
  <c r="W778" i="1"/>
  <c r="I182" i="2"/>
  <c r="W782" i="1"/>
  <c r="I186" i="2"/>
  <c r="W786" i="1"/>
  <c r="I187" i="2"/>
  <c r="W787" i="1"/>
  <c r="I188" i="2"/>
  <c r="W788" i="1"/>
  <c r="I192" i="2"/>
  <c r="W792" i="1"/>
  <c r="I195" i="2"/>
  <c r="W795" i="1"/>
  <c r="I196" i="2"/>
  <c r="W796" i="1"/>
  <c r="W797" i="1"/>
  <c r="I198" i="2"/>
  <c r="W798" i="1"/>
  <c r="I201" i="2"/>
  <c r="W801" i="1"/>
  <c r="I202" i="2"/>
  <c r="W802" i="1"/>
  <c r="I203" i="2"/>
  <c r="W803" i="1"/>
  <c r="I204" i="2"/>
  <c r="W804" i="1"/>
  <c r="I207" i="2"/>
  <c r="W807" i="1"/>
  <c r="I208" i="2"/>
  <c r="W808" i="1"/>
  <c r="I209" i="2"/>
  <c r="W809" i="1"/>
  <c r="I210" i="2"/>
  <c r="W810" i="1"/>
  <c r="I213" i="2"/>
  <c r="W813" i="1"/>
  <c r="I217" i="2"/>
  <c r="W817" i="1"/>
  <c r="I218" i="2"/>
  <c r="W818" i="1"/>
  <c r="I219" i="2"/>
  <c r="W819" i="1"/>
  <c r="I220" i="2"/>
  <c r="W820" i="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 i="2"/>
  <c r="I4" i="2"/>
  <c r="W161" i="1"/>
  <c r="W162" i="1"/>
  <c r="W163" i="1"/>
  <c r="W164" i="1"/>
  <c r="W165" i="1"/>
  <c r="W166" i="1"/>
  <c r="W167" i="1"/>
  <c r="W168" i="1"/>
  <c r="W169" i="1"/>
  <c r="W170" i="1"/>
  <c r="W171" i="1"/>
  <c r="W172" i="1"/>
  <c r="W173" i="1"/>
  <c r="W174" i="1"/>
  <c r="W175" i="1"/>
  <c r="W176" i="1"/>
  <c r="W177" i="1"/>
  <c r="W178" i="1"/>
  <c r="W179" i="1"/>
  <c r="W180" i="1"/>
  <c r="W181" i="1"/>
  <c r="W182" i="1"/>
  <c r="W183" i="1"/>
  <c r="W184" i="1"/>
  <c r="W203" i="1"/>
  <c r="F222" i="2"/>
  <c r="F168" i="2"/>
  <c r="F29" i="2"/>
  <c r="F30" i="2"/>
  <c r="F31" i="2"/>
  <c r="F32" i="2"/>
  <c r="F33" i="2"/>
  <c r="F35" i="2"/>
  <c r="F39" i="2"/>
  <c r="F40" i="2"/>
  <c r="F42" i="2"/>
  <c r="F43" i="2"/>
  <c r="F44" i="2"/>
  <c r="F46" i="2"/>
  <c r="F48" i="2"/>
  <c r="F49" i="2"/>
  <c r="F50" i="2"/>
  <c r="F51" i="2"/>
  <c r="F52" i="2"/>
  <c r="F53" i="2"/>
  <c r="F54" i="2"/>
  <c r="F55" i="2"/>
  <c r="F56" i="2"/>
  <c r="F57" i="2"/>
  <c r="F58" i="2"/>
  <c r="F60" i="2"/>
  <c r="F61" i="2"/>
  <c r="F62" i="2"/>
  <c r="F63" i="2"/>
  <c r="F66" i="2"/>
  <c r="F67" i="2"/>
  <c r="F70" i="2"/>
  <c r="F72" i="2"/>
  <c r="F73" i="2"/>
  <c r="F74" i="2"/>
  <c r="F76" i="2"/>
  <c r="F77" i="2"/>
  <c r="F78" i="2"/>
  <c r="F79" i="2"/>
  <c r="F80" i="2"/>
  <c r="F81" i="2"/>
  <c r="F82" i="2"/>
  <c r="F83" i="2"/>
  <c r="F84" i="2"/>
  <c r="F85" i="2"/>
  <c r="F86" i="2"/>
  <c r="F88" i="2"/>
  <c r="F89" i="2"/>
  <c r="F90" i="2"/>
  <c r="F91" i="2"/>
  <c r="F92" i="2"/>
  <c r="F93" i="2"/>
  <c r="F94" i="2"/>
  <c r="F95" i="2"/>
  <c r="F96" i="2"/>
  <c r="F98" i="2"/>
  <c r="F100" i="2"/>
  <c r="F101" i="2"/>
  <c r="F102" i="2"/>
  <c r="F103" i="2"/>
  <c r="F104" i="2"/>
  <c r="F107" i="2"/>
  <c r="F108" i="2"/>
  <c r="F109" i="2"/>
  <c r="F110" i="2"/>
  <c r="F111" i="2"/>
  <c r="F112" i="2"/>
  <c r="F113" i="2"/>
  <c r="F115" i="2"/>
  <c r="F116" i="2"/>
  <c r="F119" i="2"/>
  <c r="F120" i="2"/>
  <c r="F121" i="2"/>
  <c r="F122" i="2"/>
  <c r="F123" i="2"/>
  <c r="F124" i="2"/>
  <c r="F125" i="2"/>
  <c r="F126" i="2"/>
  <c r="F127" i="2"/>
  <c r="F129" i="2"/>
  <c r="F130" i="2"/>
  <c r="F131" i="2"/>
  <c r="F132" i="2"/>
  <c r="F133" i="2"/>
  <c r="F135" i="2"/>
  <c r="F136" i="2"/>
  <c r="F137" i="2"/>
  <c r="F139" i="2"/>
  <c r="F140" i="2"/>
  <c r="F141" i="2"/>
  <c r="F142" i="2"/>
  <c r="F143" i="2"/>
  <c r="F144" i="2"/>
  <c r="F145" i="2"/>
  <c r="F146" i="2"/>
  <c r="F148" i="2"/>
  <c r="F149" i="2"/>
  <c r="F151" i="2"/>
  <c r="F152" i="2"/>
  <c r="F153" i="2"/>
  <c r="F154" i="2"/>
  <c r="F155" i="2"/>
  <c r="F156" i="2"/>
  <c r="F158" i="2"/>
  <c r="F159" i="2"/>
  <c r="F160" i="2"/>
  <c r="F161" i="2"/>
  <c r="F162" i="2"/>
  <c r="F163" i="2"/>
  <c r="F165" i="2"/>
  <c r="F166" i="2"/>
  <c r="F171" i="2"/>
  <c r="F173" i="2"/>
  <c r="F174" i="2"/>
  <c r="F177" i="2"/>
  <c r="F178" i="2"/>
  <c r="F179" i="2"/>
  <c r="F180" i="2"/>
  <c r="F181" i="2"/>
  <c r="F182" i="2"/>
  <c r="F183" i="2"/>
  <c r="F184" i="2"/>
  <c r="F185" i="2"/>
  <c r="F187" i="2"/>
  <c r="F189" i="2"/>
  <c r="F191" i="2"/>
  <c r="F193" i="2"/>
  <c r="F194" i="2"/>
  <c r="F195" i="2"/>
  <c r="F196" i="2"/>
  <c r="F197" i="2"/>
  <c r="F198" i="2"/>
  <c r="F199" i="2"/>
  <c r="F200" i="2"/>
  <c r="F203" i="2"/>
  <c r="F206" i="2"/>
  <c r="F207" i="2"/>
  <c r="F208" i="2"/>
  <c r="F210" i="2"/>
  <c r="F212" i="2"/>
  <c r="F215" i="2"/>
  <c r="F216" i="2"/>
  <c r="F217" i="2"/>
  <c r="F218" i="2"/>
  <c r="F219" i="2"/>
  <c r="F220" i="2"/>
  <c r="F221" i="2"/>
  <c r="F223" i="2"/>
  <c r="F224" i="2"/>
  <c r="F225" i="2"/>
  <c r="F227" i="2"/>
  <c r="F228" i="2"/>
  <c r="F3" i="2"/>
  <c r="F4" i="2"/>
  <c r="F5" i="2"/>
  <c r="F6" i="2"/>
  <c r="F7" i="2"/>
  <c r="F10" i="2"/>
  <c r="F12" i="2"/>
  <c r="F13" i="2"/>
  <c r="F15" i="2"/>
  <c r="F16" i="2"/>
  <c r="F17" i="2"/>
  <c r="F18" i="2"/>
  <c r="F19" i="2"/>
  <c r="F20" i="2"/>
  <c r="F21" i="2"/>
  <c r="F22" i="2"/>
  <c r="F23" i="2"/>
  <c r="F24" i="2"/>
  <c r="F25" i="2"/>
  <c r="F26" i="2"/>
  <c r="F27" i="2"/>
  <c r="F2" i="2"/>
</calcChain>
</file>

<file path=xl/sharedStrings.xml><?xml version="1.0" encoding="utf-8"?>
<sst xmlns="http://schemas.openxmlformats.org/spreadsheetml/2006/main" count="24682" uniqueCount="3623">
  <si>
    <t xml:space="preserve"> Free and Almost Free in Pittsburgh</t>
  </si>
  <si>
    <t xml:space="preserve"> Pittsburgh</t>
  </si>
  <si>
    <t xml:space="preserve"> Musicians; Singles; Watching Movies; Live Music; Nightlife; Language &amp; Culture; Social; Outdoors; Fun Times; Adventure; Artists; Volunteering; Writing; Performing Arts; Theater; Fun and Free; </t>
  </si>
  <si>
    <t xml:space="preserve"> Stretch and flex with Barre in the Parks. Schenley Plaza Oakland!</t>
  </si>
  <si>
    <t xml:space="preserve"> Stretch and flex at this free barre class in Schenley Plaza courtesy of Pure Barre! Participants are invited to bring their own mat to this event. Must register at https:clients.mindbodyonline.comclassichome?studioid=29229 Please note: By attending this class you agree to Pure Barre Pittsburgh's liability waiver (contact studio for details) and give permission to have your image used for promotional purposes.</t>
  </si>
  <si>
    <t xml:space="preserve"> Schenley Plaza</t>
  </si>
  <si>
    <t xml:space="preserve"> 4100 Forbes Ave</t>
  </si>
  <si>
    <t xml:space="preserve"> End of Summer Block Party at Carnegie Library Pittsburgh-Woods Run</t>
  </si>
  <si>
    <t xml:space="preserve"> Lets celebrate the end of summer together at the library with music food and a superhero obstacle course! Dress up as your favorite superhero for a chance to win amazing prizes! We will have activities for all ages including a garden swap and DJ Kellymom will help us dance the night away! We hope to see you here! The event is FREE and open to everyone!</t>
  </si>
  <si>
    <t xml:space="preserve"> CLP-Woods Run</t>
  </si>
  <si>
    <t xml:space="preserve"> 1201 Woods Run Ave.</t>
  </si>
  <si>
    <t xml:space="preserve"> Salsa Dance classes @ Youtopia Studio: Beginner Cuban style salsa!</t>
  </si>
  <si>
    <t xml:space="preserve"> Beginner salsa lessons 7-8pm. Mixed level Cuban style salsa (must already know the basics) 8-9pm on Thursday nights! at Youtopia Dance Studio 1918 Murray Avenue Squirrel Hill PA Always $5 for students with ID and $5 for non-students who say they saw it on Free and Almost Free! meet up.  Wear shoes that you can do a turn in (sneakers not recommended) and wear light weight clothing or layers that you can remove. See you there. Come on down - bring a friend! http:SalsaRitmoDance.org</t>
  </si>
  <si>
    <t xml:space="preserve"> Youtopia dance studio</t>
  </si>
  <si>
    <t xml:space="preserve"> 1918 Murray Avenue</t>
  </si>
  <si>
    <t xml:space="preserve"> Introduction to Urban Beekeeping</t>
  </si>
  <si>
    <t xml:space="preserve"> Urban beekeeping doesn't have to be a scary experience for you and your neighbors. Come learn the basics---explore bee behavior learn how to care for them extract honey and discover why bees are so important to plant and human life. Presented by: Jana Thompson Burgh Bees</t>
  </si>
  <si>
    <t xml:space="preserve"> Carnegie Library of Pittsburgh - Downtown &amp; Business Branch</t>
  </si>
  <si>
    <t xml:space="preserve"> 612 Smithfield Street</t>
  </si>
  <si>
    <t xml:space="preserve"> Free Movie:"Interstellar" at Flagstaff Hill!</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</si>
  <si>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Wed 5-Aug Interstellar Sun 9-Aug When the Game Stands Tall Wed 12-Aug Selma Sun 16-Aug The Princess and the Frog Wed 19-Aug Captain America: The Winter Soldier Sun 23-Aug McFarland USA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</si>
  <si>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Schenley Park Flagstaff Hill</t>
  </si>
  <si>
    <t xml:space="preserve"> 4500 Schenley Dr.</t>
  </si>
  <si>
    <t xml:space="preserve"> Rooftop Power Flow at SkyBAR</t>
  </si>
  <si>
    <t xml:space="preserve"> This class is a donations based class for walk ins. Rooftop Power Flow at SKYBAR is a part of our summer series of classes and is offered every Tuesday night. If it is storminglightning  we may have to move inside downstairs to Diesel. Plan to sweat during this 75 minute flow! Power Flow provides a good workout and strong connection between movement and breath. This class is welcome to yogis of all levels however a knowledge of yoga is encouraged as we will move at a faster pace. Pre-register at www.yogadigs.com</t>
  </si>
  <si>
    <t xml:space="preserve"> Skybar Pittsburgh</t>
  </si>
  <si>
    <t xml:space="preserve"> 1601 East Carson Street Sky Level</t>
  </si>
  <si>
    <t xml:space="preserve"> Free Concert Hartwood Acres-Eileen Ivers w Heather Kropf! Celtic Folk Music!</t>
  </si>
  <si>
    <t xml:space="preserve"> Hartwood Acres Park Amphitheater (412)[masked] For more info on Hartwood Acres Park: http:www.alleghenycounty.usparkshwfac.aspx For more info on 2015 Summer Concert Series:http:www.alleghenycounty.ussummerindex.aspx August 9Eileen Ivers with special guest Heather Kropf (CelticFolk)  7:30 p.m.http:www.eileenivers.comhttp:heatherkropf.com August 16Pittsburgh Ballet Theatre (Ballet)  7:30 p.m.http:www.pbt.org August 23Howard Jones (Pop)  7:30 p.m.http:www.howardjones.com August 30River City Brass Band (ClassicalPopsJazz)  7:30 p.m.http:rivercitybrass.org</t>
  </si>
  <si>
    <t xml:space="preserve"> Hartwood Acres Amphitheater</t>
  </si>
  <si>
    <t xml:space="preserve"> Allison Park</t>
  </si>
  <si>
    <t xml:space="preserve"> 4000 Middle Road</t>
  </si>
  <si>
    <t xml:space="preserve"> Sassafras Grove Lughnassadh Games and Ritual</t>
  </si>
  <si>
    <t xml:space="preserve"> Lughnassadh (Summer Cross Quarter) Rite and GamesSaturday August 8 2015Games Begin at 1:00 pm; Ritual at 4:00 pmLakeview Grove North Park (North of Pittsburgh PA) Join the Druids of Sassafras Grove for our annual Lughnassadh ritual and games on Saturday August 8 2014!Our rite will honor the Irish god Lugh the Lord of Skills as he is wed to the Lady of Sovereignty the goddess of our land our rivers and our community. We acknowledge the first harvest by celebrating the work of the Grove on our 22nd anniversary and asking for the blessings of the royal couple on the work of our own lives. Schedule of Events:1:00 pm: Games begin3:00 pm: Snack break4:00 pm: Ritual begins5:30 pm: Potluck picnic What to Bring:* Offerings for Lugh and the Lady of Sovereignty. Particularly appropriate offerings include something that showcases your skills or first fruits from your gardenlocal market.* A chairblanket if you wish to sit during the ritual* A dish to share at the potluck picnic* An entry for the cookingbakingbrewing competition which could also serve as your potluck dish (see below)* A donation of pet food for Animal Friends' "Chow Wagon" pet pantry (see below) This years Lughnassadh Games will include:Warriors1. Agility &amp;amp; Perseverance: egg (plastic ) on spoon race2. Accuracy &amp;amp; Fearsomeness: Rock toss with Battle cry3. Strength &amp;amp; Cooperation: Tug of War Sages1. 9 ADF Virtues2. Identify 9 local plants (will be provided)3. Name at least 9 local (tri state) waters: lakes rivers streams creeks springs. Artisans1. Bardic: one song poem or story no longer than 3 minutes in length2. Culinary: one item baked cooked or brewed brewing need not be alcoholic (may be pot luck contribution)3. Creation: 30 minutes to make either a drawing sculpture or painting in the theme of First Harvests While alcohol is permitted at this event glass bottles and containers are not allowed at this site. Please plan accordingly. Sassafras Grove expects all guests who choose to drink alcohol to do so legally and responsibly. Our rites and events are free and open to the community but we do rely on the monetary donations of those who are able to defray the cost of space rental and ritual supplies. Support your local Druids! Tickets will also be available for our Brighid Blanket raffle so bring some extra cash if youd like a chance to win this gorgeous handmade item. For more information about this event Sassafras Grove in general or our parent church r nDraocht Fin: A Druid Fellowship (ADF) please feel free to email us at [masked]. Bright BlessingsNicholas EgelhoffScribe Sassafras Grove ADFwww.sassafrasgrove.orgCelebrating 22 Years of Serving the Gods and the Folk Chow WagonSassafras Grove supports Animal Friends' Chow Wagon Program. If you can please consider bringing a package of cat or dog food (canned or dry) cat litter foodwater bowls treats or toys for donation to the Program. Donations must be new and unopened. Chow Wagon serves over 1000 local families by distributing food and toys through food pantries. See http:www.thinkingoutsidethecage.org for more information about Animal Friends.Directions to Lakeview GroveEnter North Park via McKnight and Babcock Boulevard; Turn east off of McKnight onto Babcock. Follow Babcock onto Pearce Mill Road; Turn Right (uphill) onto North Ridge Road; follow North Ridge Road uphill past many smaller groves. Lake View Grove will be on your left near a crest in the hill. There is ample graveled parking but the Grove itself is not visible from the road. For a map please visit the Parks Web site at: http:www.county.allegheny.pa.usparksmaps.aspx.</t>
  </si>
  <si>
    <t xml:space="preserve"> Lakeview Grove-North Park</t>
  </si>
  <si>
    <t xml:space="preserve"> North Ridge Lane </t>
  </si>
  <si>
    <t xml:space="preserve"> Donation Yoga Class at Dobra Tea in Squirrel Hill</t>
  </si>
  <si>
    <t xml:space="preserve"> Donation (Pay What You Can) Yoga ClassEvery Sunday10:00-11:00AMDobra Tea (Pittsburgh PA) 1937 Murray Avenue Donation based (pay what you can) yoga class with Sara every Sunday at Dobra Tea. This is a gentle vinyasa flow style class including energizing sun salutes a variety of standing poses breath work and relaxation. All levels (including beginners) are welcome! Class is from 10:00 - 11:00 AM every Sunday.</t>
  </si>
  <si>
    <t xml:space="preserve"> Dobra Tea</t>
  </si>
  <si>
    <t xml:space="preserve"> 1937 Murray Ave Pittsburgh Pennsylvania</t>
  </si>
  <si>
    <t xml:space="preserve"> Overcoming Trauma</t>
  </si>
  <si>
    <t xml:space="preserve"> When something traumatic happens the shock can reverberate in our thoughts and feelings for extended periods of time. Join therapist media contributor and author Tmara Hill as she discusses the psychological emotional physiological and neurological effects of trauma. Get tips on coping and ultimately overcoming your own trauma. Presented by: Tmara Hill MS LPC-BE Bagged lunches are welcome</t>
  </si>
  <si>
    <t xml:space="preserve"> Frick Environmental Center Public Hard Hat Tour</t>
  </si>
  <si>
    <t xml:space="preserve"> You will be given a hard hat to tour this construction site of the Frick Environmental Center. You will see and hear about environmentally-friendly upgrades and additions. If you have gone on an earlier tour you can see the progress since then. The tour is free but you must register at https:www.eventbrite.comefrick-environmental-center-public-hard-hat-tour-registration-16019226939  .</t>
  </si>
  <si>
    <t xml:space="preserve"> Frick Environmental Center </t>
  </si>
  <si>
    <t xml:space="preserve"> 2005 Beechwood Boulevard</t>
  </si>
  <si>
    <t xml:space="preserve"> Join us for Caf Scientifique on Monday August 10!</t>
  </si>
  <si>
    <t xml:space="preserve"> FREE Science Lecture. Join us for Caf Scientifique on Monday August 10! RSVP AT &amp;lt;a&amp;gt;http:www.carnegiesciencecenter.orgprogramsadult-programs-cafe-sci&amp;lt;a&amp;gt; CafSci: The Wily Land Snails of Pennsylvania Monday Aug. 10. A local scientist is working to increase our knowledge about Pennsylvanias land snails. He'll discuss the "wily land snails" of Pennsylvania where they live and which ones are rare. Dr. Timothy Pearce Assistant Curator &amp;amp; Head Section of Mollusks Carnegie Museum of Natural History. "Wily Land Snails of Pennsylvania: Where Do They Live and Which Are Rare?"A local scientist's work is dramatically increasing what we know about Pennsylvania's 129 land snail species. For the Pennsylvania Land Snail Atlas Project Dr. Timothy Pearce collected 17472 records of Pennsylvania land snails from modern field work and museum specimens documenting thousands of new county records. Many minute species are now known to be widespread although they previously seemed to be rare. Dr. Pearce assistant curator and head of the section of mollusks at Carnegie Museum of Natural History will discuss his work in "Wily Land Snails of Pennsylvania: Where Do They Live and Which Are Rare?" at Caf Scientifique. Dr. Pearce gained an important historical perspective on ecology while working toward a master's degree in snail paleontology at University of California at Berkeley then he continued studying snail ecology for a PhD at University of Michigan. During a year-long post-doctoral study in Madagascar he helped find more than 600 undescribed land snail species. During his first curator job at the Delaware Museum he was awarded that institution's first National Science Foundation grant. His current research at Carnegie Museum of Natural History ecological snail studies in the northeastern and northwestern regions of the United States and in Colombia South America. Date: Monday Aug. 10 2015 Time: Doors open at 6 pm and the program is 7-9 pm. Location: Carnegie Science Center Admission: FREE! Parking: $5 Cash bar: Open from 6-7:30 pm RSVP AT http:www.carnegiesciencecenter.orgprogramsadult-programs-cafe-sci</t>
  </si>
  <si>
    <t xml:space="preserve"> Carnegie Science Center</t>
  </si>
  <si>
    <t xml:space="preserve"> 1 Allegheny Avenue</t>
  </si>
  <si>
    <t xml:space="preserve"> Banjo Night!   at Elk's Club every Wed in Northside!  Very cool event!</t>
  </si>
  <si>
    <t xml:space="preserve"> I've been to this a couple of times it's fun... Frank the Admin The Pittsburgh Banjo Club is a non-profit organization made up of men and women from all walks of life with a common goal - the encouragement and preservation of the banjo Americas Native Instrument. Founded on December 15 1988 by Frank Rossi the Pittsburgh Banjo Club is dedicated to keeping the music of the Golden Age of the Banjo alive [masked]). Frank Rossi was inducted into the National Four-String Banjo Hall of Fame on May 24 2001. The Banjo Hall of Fame is located at the American Banjo Museum in Oklahoma City Oklahoma. The Pittsburgh Banjo Club includes banjos trumpets tubas and bass. Dressed in bright colorful uniforms the Pittsburgh Banjo Club makes a striking appearance while playing the happiest music in the world putting a smile on your face a tap in your toe and a song in your heart! The happiest sound in the world is a banjo and the Pittsburgh Banjo Club provides miles of smiles! The Pittsburgh Banjo Club program consists of sing-alongs vocals banjo solos music from the 20s and 30s polkas and Dixieland.</t>
  </si>
  <si>
    <t xml:space="preserve"> Elk's Lodge 339</t>
  </si>
  <si>
    <t xml:space="preserve"> 400 Cedar Avenue</t>
  </si>
  <si>
    <t xml:space="preserve"> Drinking Liberally Pittsburgh Monthly Gathering</t>
  </si>
  <si>
    <t xml:space="preserve"> Share your politics while you share a pitcher at your local progressive drinking club. An informal gathering of like-minded left-leaners who may want to trade ideas get more involved or just enjoy each others company. No cover charge - just whatever you order. Seating is in the back restaurant area of the Sharp Edge Beer Emporium in the Friendship area of Pittsburgh. Please join the Drinking Liberally Pittsburgh Facebook page and the official list for Drinking Liberally Pittsburghhttp:www.facebook.comhome.php?sk=group_198247803541567 http:livingliberally.orgdrinkingchaptersPApittsburgh</t>
  </si>
  <si>
    <t xml:space="preserve"> Sharp Edge Beer Emporium</t>
  </si>
  <si>
    <t xml:space="preserve"> 302 S St Clair St</t>
  </si>
  <si>
    <t xml:space="preserve"> Yoga at the Library (Dormont South Hills)</t>
  </si>
  <si>
    <t xml:space="preserve"> This is a traditional Hatha class taught with a vinyasa flow. We flow from one position to the next and focus on alignment posture breath increased flexibility strength and balance. Class is held in the Keith Seminar Center upstairs at Dormont Library. It's private has dimmer lights carpet and we play music. I do the practice as I teach it. I tend to break a sweat and others do too but it depends how much you put into it. The classes are usually 5050 men and women. Lots of couples - couples friends sisters - attend. The class is donation-based. $5 donation is suggested. All classes are from 7:00  8:00 pm. Beginners are welcome. $5 donation suggested. Loaner mats available. Visit: https:www.facebook.comdormontyoga for more info. Hope to see you soon.</t>
  </si>
  <si>
    <t xml:space="preserve"> Dormont Library</t>
  </si>
  <si>
    <t xml:space="preserve"> 2950 W Liberty Ave  Pittsburgh PA 15216</t>
  </si>
  <si>
    <t xml:space="preserve"> Free Concert: Friday on the Front Steps @New Hazlett Theater</t>
  </si>
  <si>
    <t xml:space="preserve"> FREE and OPEN to the public. Join us after the farmers' market and celebrate summer with a community day on the front steps of the theater. We'll also have music performances by Wreck Loose and Molly Alphabet AIR: Artists Image Resource will be giving some DIY screen printing demonstrations and there are plenty of other family-friendly arts events lined up too. Pittsburgh Bike Share will be setting up a tent and Franktuary The Pop Stop and others will be parking their food trucks out front. And we'll have equally delicious and refreshing drinks at our bar inside. The New Hazlett will be throwing open our doors and giving tours of our historic space. (Did you know we were the first Carnegie Music Hall?) Some of our very own CSA artists may even stop by to tell you about their upcoming performances. https:www.facebook.comevents971790736207097</t>
  </si>
  <si>
    <t xml:space="preserve"> New Hazlett Theater</t>
  </si>
  <si>
    <t xml:space="preserve"> 6 Allegheny Sq</t>
  </si>
  <si>
    <t xml:space="preserve"> $5 Improv Comedy</t>
  </si>
  <si>
    <t xml:space="preserve"> Catch some fresh cutting edge improv comedy at our weekly showcase. Each week the Arcade features two of their house teams alongside a special guest troupe.</t>
  </si>
  <si>
    <t xml:space="preserve"> Arcade Comedy Theater</t>
  </si>
  <si>
    <t xml:space="preserve"> 811 Liberty Aveune 15222</t>
  </si>
  <si>
    <t xml:space="preserve"> See the Battle of Bushy Run</t>
  </si>
  <si>
    <t xml:space="preserve"> The Bushy Run Battlefield annual reenactment is August 1st and 2nd. There will be two battle reenactments each day. The one in the morning will take place around 11 a.m. and the one in the afternoon will begin at 2 p.m. Those will feature reenactors recreating the actions that occurred 252 years ago and changed the face of the relationship between the British and the Native Americans. During the day when the battle reenactment is not going on the reenactors will be in their camps and will be more than willing to answer questions about the role they play and the period they are demonstrating. In addition to that we will have a children's area where period games will be taught and the children can do crafts. The museum will also be open to all attendees. Guides will be available to talk to you about some of the artifacts in the museum and there will be some artists on site to discuss their art. On Saturday we will also be having wargaming demonstrations of the Battle of Bushy Run. There will also be a dedication of the Byerly Trail at 12:30. On Sunday at 12:30 there will be a presentation in the Stone Room on Rangers from the period. The event runs from 10 a.m. to 4 p.m. each day. Cost is $5. There will be food and drinks available on site.</t>
  </si>
  <si>
    <t xml:space="preserve"> Bushy Run Battlefield</t>
  </si>
  <si>
    <t xml:space="preserve"> Jeanette</t>
  </si>
  <si>
    <t xml:space="preserve"> 1253 Bushy Run Rd.</t>
  </si>
  <si>
    <t xml:space="preserve"> Free Concert Hartwood Acres-Pittsburgh Ballet Theatre</t>
  </si>
  <si>
    <t xml:space="preserve"> Hartwood Acres Park Amphitheater (412)[masked] For more info on Hartwood Acres Park: http:www.alleghenycounty.usparkshwfac.aspx For more info on 2015 Summer Concert Series:http:www.alleghenycounty.ussummerindex.aspx August 16Pittsburgh Ballet Theatre (Ballet)  7:30 p.m.http:www.pbt.org August 23Howard Jones (Pop)  7:30 p.m.http:www.howardjones.com August 30River City Brass Band (ClassicalPopsJazz)  7:30 p.m.http:rivercitybrass.org</t>
  </si>
  <si>
    <t xml:space="preserve"> BREW's Uncommon Game Nite!</t>
  </si>
  <si>
    <t xml:space="preserve"> BREW on Broadway Coffee shop is having board game night Sunday August 16th. Bring some friends make some new ones bring some games you might want to try out or learn some new ones from our stash!</t>
  </si>
  <si>
    <t xml:space="preserve"> Brew on Broadway</t>
  </si>
  <si>
    <t xml:space="preserve"> 1557 Broadway Avenue</t>
  </si>
  <si>
    <t xml:space="preserve"> Free Concert South Park: Paul Luc and The Commonheart</t>
  </si>
  <si>
    <t xml:space="preserve"> South Park Amphitheater [masked])MORE INFO: http:www.alleghenycounty.ussummerindex.aspx Aug. 7Paul Luc and The Commonheart (RockSoul)  7:30 pm.http:lucmusic.comhttp:www.thecommonheart.com Aug. 14Southside Johnny &amp;amp; The Asbury Jukes with Joe Grushecky (Jersey SoundSoul) 7:30 p.m.http:www.southsidejohnny.comhttp:www.grushecky.comhomeindex Aug. 21BNY Mellon Jazz presents Dirty Dozen Brass Band (New Orleans Jazz)  7:30 p.m.http:www.dirtydozenbrass.com Aug. 28Duquesne University Tamburitzans (Eastern European Music &amp;amp; Dance)  7:30p.m.http:www.duq.edulife-at-duquesnetamburitzans Sept. 4Dancing Queen (Disco)  7:30 p.m.http:dancingqueen911.com</t>
  </si>
  <si>
    <t xml:space="preserve"> South Park Amphitheatre</t>
  </si>
  <si>
    <t xml:space="preserve"> South Park</t>
  </si>
  <si>
    <t xml:space="preserve"> Brownsville Rd</t>
  </si>
  <si>
    <t xml:space="preserve"> Lunch and Learn Films: The Vaccine War</t>
  </si>
  <si>
    <t xml:space="preserve"> DVD 60 minutes Now in 2015 measles mumps and whooping cough are all making a comeback. Building on years of research this updated documentary explores both the roots of the vaccine debate and the latest chapter in the heated controversy: Are parents who choose not to vaccinate their children putting the health of our nation at risk? Bagged lunches are welcome</t>
  </si>
  <si>
    <t xml:space="preserve"> Preventing Alzheimer's: What New Research is Telling Us</t>
  </si>
  <si>
    <t xml:space="preserve"> Join Dr. Eve Markowitz Preston New York City-based psychologist as she discusses advances in the treatment and prevention of Alzheimers and provides a range of self-help tips for maintaining a healthy brain. Bagged lunches are welcome</t>
  </si>
  <si>
    <t xml:space="preserve"> Summer Daze Festival! South Hills Castle Shannon!</t>
  </si>
  <si>
    <t xml:space="preserve">  A collection of Pittsburgh premier art craft and gift exhibits. - Local Artists- Craftsmen from the Tri-state area- Local gift vendors- Comfort Food Cafe- FREE admission!- 100+ indoor &amp;amp; outdoor exhibits! Shop from our vendors early! Visit www.SummerDaze.info or https:www.facebook.comevents389792121226384 Vendor space is still available! Send your email to [masked]</t>
  </si>
  <si>
    <t xml:space="preserve"> Castle Shannon Fire Department Fire Hall</t>
  </si>
  <si>
    <t xml:space="preserve"> 3600 Library Rd</t>
  </si>
  <si>
    <t xml:space="preserve"> LAWRENCEVILLE's FREE MUSIC FESTIVAL: R.A.N.T.</t>
  </si>
  <si>
    <t xml:space="preserve"> LAWRENCEVILLE's HUGE FREE MUSIC FESTIVAL: R.A.N.T.This Saturday Aug 15th from 12 NOON to 2am on the 16th! MEETUP PEOPLE: I will be at Arsenal Park at 2pm at the Midnight Munchies Food Booth will be there from 2pm to 2:15pm meet me there. Will be wandering around after that mostly watching bands at Arsenal Park.  FREE...Over 120 full bands and over 30 solo artists...Craft vendors Art Classic Cars and a few surprises...  Savor the sweet notes of musical jams.  Activities will begin at noon in Arsenal Park and last into the wee hours of the night in Lawrenceville...  FB EVENT PAGE:https:www.facebook.comevents1594185154177719Official Rock All Night Tour (RANT) website: IMPORTANThttp:rantpittsburgh.com  RANT Map: IMPORTANT!http:rantpittsburgh.commaps.html  RANT Schedule: IMPORTANT!http:rantpittsburgh.comschedule.html  #rantpgh2015  OUTDOOR BAND Schedule below:Indoor band look at the Schedule link there is too many to list!!!Arsenal Park12 PM to 7 PM  Colonel Eagleburger's Highstepping Goodtime BandThe GoodfootsSunburst School of Music Young Band ShowcaseThe ArmadillosThe Buckle DownsTimbelezaRound Black Ghosts  Stinky's Bar and Grill Outdoors with The Blacktop Cannibals Car Club12 PM to 7 PM  Thirty Years LaterCharlie Wheeler TrioQuiet HollersMolly AlphabetStone Cold KillerPhoto Joe and The NegativesThe Bessemers  Nied's HotelOUTDOOR Country Stage12 PM to 7 PM12 PM: Slim Forsythe &amp;amp; the New Payday Loners1 PM: Triple A (Alex Andy Adam)2 PM: Nameless in August3 PM: Emily Rogers Band4 PM: Essential Machine5 PM: Brewers Row6 PM: Devin Moses &amp;amp; the Saved7 PM: Mark Cyler &amp;amp; the Lost Coins8 PM: Mickey &amp;amp; the Snake Oil Boys9 PM: Wolves in Sheeps' Clothing</t>
  </si>
  <si>
    <t xml:space="preserve"> Arsenal Park</t>
  </si>
  <si>
    <t xml:space="preserve"> 40th St</t>
  </si>
  <si>
    <t xml:space="preserve"> Free screening of the movie Persepolis banned in Iran</t>
  </si>
  <si>
    <t xml:space="preserve"> This event is free but you must get a ticket at https:cityofasylumpittsburgh.secure.force.comticket#sections_a0Fi000000GyuuSEAR This is part of City of Asylums Silenced Films series which celebrates films banned or censored in their country of origin. All films are co-presented by Silk Screen.  A live poetry reading by Persian Pittsburgh will be at 7:30. The movie starts at 8:00 pm.Based on Satrapis graphic novel about her life in pre and post-revolutionary Iran and then in Europe. The film traces Satrapis growth from child to rebellious punk-loving teenager in Iran. In the background are the growing tensions of the political climate in Iran in the 70s and 80s with members of her liberal-leaning family detained and then executed and the background of the disastrous IranIraq war. The film was co-winner of the Jury Prize at the 2007 Cannes Film Festival and was also nominated for the Academy Award for Best Animated Feature. However it has drawn complaints from the Iranian government and was initially banned in Lebanon after some clerics found it to be offensive to Iran and Islam. On 7 October 2011 the film was shown on the Tunisian private television station Nessma. A day later a demonstration formed and marched on the station. Nabil Karoui the owner of Nessma TV faced trial in Tunis on charges of violating sacred values and disturbing the public order. He was found guilty and ordered to pay a fine of 2400 dinars ($1700; 1000) a much more lenient punishment than predicted. A live poetry reading by Persian Pittsburgh will precede the screening.</t>
  </si>
  <si>
    <t xml:space="preserve"> Alphabet City Tent</t>
  </si>
  <si>
    <t xml:space="preserve"> 320 Sampsonia Way</t>
  </si>
  <si>
    <t xml:space="preserve"> Free Concert South Park: Southside Johnny &amp; The Asbury Jukes wJoe Grushecky</t>
  </si>
  <si>
    <t xml:space="preserve"> South Park Amphitheater [masked])MORE INFO: http:www.alleghenycounty.ussummerindex.aspx Aug. 14 Southside Johnny &amp;amp; The Asbury Jukes with Joe Grushecky (Jersey SoundSoul) 7:30 p.m.http:www.southsidejohnny.comhttp:www.grushecky.comhomeindex Aug. 21BNY Mellon Jazz presents Dirty Dozen Brass Band (New Orleans Jazz)  7:30 p.m.http:www.dirtydozenbrass.com Aug. 28Duquesne University Tamburitzans (Eastern European Music &amp;amp; Dance)  7:30p.m.http:www.duq.edulife-at-duquesnetamburitzans Sept. 4Dancing Queen (Disco)  7:30 p.m.http:dancingqueen911.com</t>
  </si>
  <si>
    <t xml:space="preserve"> South Park Amphitheater</t>
  </si>
  <si>
    <t xml:space="preserve"> McCorkle Road and Brownsville Road</t>
  </si>
  <si>
    <t xml:space="preserve"> India Day 2015: Celebrating Innovation Development Achievement</t>
  </si>
  <si>
    <t xml:space="preserve"> The event includes parade cultural programs and flag hoisiting.For more info please visit: http:www.nationalityrooms.pitt.edunews-eventsindia-day-2015</t>
  </si>
  <si>
    <t xml:space="preserve"> Cathedral of Learning </t>
  </si>
  <si>
    <t xml:space="preserve"> University of Pittsburgh</t>
  </si>
  <si>
    <t xml:space="preserve"> Free Movie:"Captain America Winter Soldier" at Flagstaff Hill!</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</si>
  <si>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Wed 19-Aug Captain America: The Winter Soldier Sun 23-Aug McFarland USA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</si>
  <si>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Power Vinyasa Flow</t>
  </si>
  <si>
    <t xml:space="preserve"> 75 minutes of transformational Vinysasa Yoga. Michael teaches an electric physical practice fueled by breath and focused on mindfulness techniques that yield fast results in stress reduction fitness connectedness focus and overall peace of mind. The floors are heated. The people are friendly. The art is some of the best in Pittsburgh. And the price is just right!www.loveevolutionyoga.com</t>
  </si>
  <si>
    <t xml:space="preserve"> Irma Freeman Center for Imagination</t>
  </si>
  <si>
    <t xml:space="preserve"> 5006 Penn Ave </t>
  </si>
  <si>
    <t xml:space="preserve"> ZUMBA &amp; Ditch the workout with Sarita Wells</t>
  </si>
  <si>
    <t xml:space="preserve"> ONLY $5.00 DONATION (1st Timers)when You mention you are coming from this meet up or send an email to: [masked] adding Code ZUMBA16 on the subject :) Party Your Self Into Shape :)Come out every Saturday and get together with a group of cool people that love to have Fun at Zumba Club Atmosphere Style $7.00 at the DoorPunch Card: $35.00 (5 classes + 1 FREE)Card expires every 7 weeks.</t>
  </si>
  <si>
    <t xml:space="preserve"> Youtopia Studio</t>
  </si>
  <si>
    <t xml:space="preserve"> Squirrel Hill</t>
  </si>
  <si>
    <t xml:space="preserve"> 1918 Murray Ave</t>
  </si>
  <si>
    <t xml:space="preserve"> Summer Weekly Yoga on the Terrace - South Side Works</t>
  </si>
  <si>
    <t xml:space="preserve">  This class will be a donation based class for walk ins. Summer Yoga on the Terrace hosted by Yoga Digs is part of our summer series of outdoor yoga classes. Every Saturday morning the class will take place on the terrace at the Hyatt House at South Side Works! The terrace is a peaceful place which overlooks the river and riverfront park. The class will be a moderately paced 60 minute All Levels flow. The student can adopt modifications or advancements as they see fit for their practice. The terrace has an outdoor tent therefore if it rains the class can still be held rain or shine! There will also be a smoothie bar for after class! Please check the YD Facebook page for any class updateschanges or visit www.yogadigs.comYoga Digs is a non heated Power Yoga studio located at 1224 E. Carson St.</t>
  </si>
  <si>
    <t xml:space="preserve"> HYATT house Pittsburgh-South Side</t>
  </si>
  <si>
    <t xml:space="preserve"> 2795 S Water St</t>
  </si>
  <si>
    <t xml:space="preserve"> Smithfield Critics Book Discussion Group</t>
  </si>
  <si>
    <t xml:space="preserve"> The Smithfield Critics meet at 12:00 pm on the third Wednesday of each month. This months selection is: "Just Kids" by Patti Smith In the tumultuous 1969 summer of love and riots a chance encounter leads two young people from Brooklyn on a path of art devotion and initiation. Patti Smith would evolve as a poet and performer and Robert Mapplethorpe would direct his highly provocative style toward photography. A true fable "Just Kids" is a portrait of two young artists' ascent a prelude to fame.</t>
  </si>
  <si>
    <t xml:space="preserve"> It's a 'Burgh Thing Bike Ride N'at</t>
  </si>
  <si>
    <t xml:space="preserve">  Come ride with us from one of the gems of Pittsburgh Bicycle Heaven. The short ride will detail some of the more beautiful locations of the city. Pittsburgh's Goodwill Ambassador Burgh Man will entertain at stops along the route. You don't want to miss our planned stop at Randyland Pittsburgh (most painted house in America). This ride is appropriate for all ages comfortable riding 10 miles and along some city streets. Route is generally level except 3 blocks up on Arch Street. Ride at your own risk and helmets are highly recommended Bicycle &amp;amp; Helmet rentals available at Bicycle Heaven. Call ahead[masked] Questions??? Contact Snakeguy [masked] View Flyer Online--&amp;gt; https:goo.gl4hTf0k Part of Bike Pittsburgh's BikeFest 2015--&amp;gt; Click Here Facebook Event: Click Here</t>
  </si>
  <si>
    <t xml:space="preserve"> Bicycle Heaven Museum</t>
  </si>
  <si>
    <t xml:space="preserve"> 1800 Preble &amp; Columbus Ave in the RJ Casey Industrial Park</t>
  </si>
  <si>
    <t xml:space="preserve"> Free Concert Hartwood Acres-Bootsy's Rubber Band</t>
  </si>
  <si>
    <t xml:space="preserve"> Hartwood Acres Park Amphitheater (412)[masked] For more info on Hartwood Acres Park: http:www.alleghenycounty.usparkshwfac.aspx For more info on 2015 Summer Concert Series:http:www.alleghenycounty.ussummerindex.aspx August 2Bootsys Rubber Band (Funk &amp;amp; Soul)  7:30 p.m.http:bootsycollins.com August 9Eileen Ivers with special guest Heather Kropf (CelticFolk)  7:30 p.m.http:www.eileenivers.comhttp:heatherkropf.com August 16Pittsburgh Ballet Theatre (Ballet)  7:30 p.m.http:www.pbt.org August 23Howard Jones (Pop)  7:30 p.m.http:www.howardjones.com August 30River City Brass Band (ClassicalPopsJazz)  7:30 p.m.http:rivercitybrass.org</t>
  </si>
  <si>
    <t xml:space="preserve"> Moonstruck Full Moon Hike</t>
  </si>
  <si>
    <t xml:space="preserve"> Access Boyce Mayview Park at night and hike under the light of the full moon! We will venture into the forest as the animals prepare for winter. Registration is required for large groups and can be completed here: http:www.theoutdoorclassroompa.orgevent_registration.asp Cost: $4 per person over the age of 2 years old.</t>
  </si>
  <si>
    <t xml:space="preserve"> The Outdoor Classroom</t>
  </si>
  <si>
    <t xml:space="preserve"> 1531 Mayview Rd </t>
  </si>
  <si>
    <t xml:space="preserve"> Dance For Wishes - Free Charity Event</t>
  </si>
  <si>
    <t xml:space="preserve"> Dance For Wishes is a FREE charity event for people of all ages! It will be a dance fitness class with FREE drinks and food being provided. For every person that attends Condition Your Life Fitness will donate $1.00 to Make-A-Wish Greater Pennsylvania and West Virginia! You attend and we donate! We will have a live DJ (DJ Big Ed from Royal Grandeur) playing some of your favorite music as Scott Fichter (Co-OwnerGroup Fitness Instructor from Condition Your Life Fitness) will instruct the class! Registration and Check-In will start at 6:00PM. The fitness class will be from 6:30PM to 7:30PM but we encourage people to stay afterwards for food drinks and an opportunity to socialize! Donations will be accepted at the event for people willing to donate! There will also be a Chinese Auction with many great donation baskets and a 5050 Raffle! During the event we will be using #danceforwishes to post pictures and updates of the awesome time we have! If you have any questions please contact Scott Fichter via phone or email Dance For Wishes is presented by: Condition Your Life Fitness Royal Grandeur Cleanse Pittsburgh and Bronze Beauty Spray Tanning.</t>
  </si>
  <si>
    <t xml:space="preserve"> Ross Township Community Center</t>
  </si>
  <si>
    <t xml:space="preserve"> 1000 Ross Municipal Drive</t>
  </si>
  <si>
    <t xml:space="preserve"> Woo Hoo! FREE MOVIE! "Guardians of the Galaxy!" 2nd to last Free Movie of Summer</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</si>
  <si>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</si>
  <si>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Mindful Chinese</t>
  </si>
  <si>
    <t xml:space="preserve"> This meeting includes sitting and listening meditation learning and discussing one or two mindful Chinese words or phrases (pronunciation form and meaning) from Laozi. All levels of Chinese speakers are welcome. Please also feel free to suggest time and location if current ones do not work for you.</t>
  </si>
  <si>
    <t xml:space="preserve"> Panera Bread</t>
  </si>
  <si>
    <t xml:space="preserve"> 136 Bakery Square Blvd</t>
  </si>
  <si>
    <t xml:space="preserve"> Community Yoga at the Brillobox</t>
  </si>
  <si>
    <t xml:space="preserve"> Every Sunday at 5:30 and Tuesday at 6:30 Pay what you can! Power yoga in a non-heated room. Suitable for people of any level of experience. Stop by it's fun! Bring your own mat we have some blocks. [masked] or https:www.facebook.comTessaPowerYoga for more info</t>
  </si>
  <si>
    <t xml:space="preserve"> Brillobox</t>
  </si>
  <si>
    <t xml:space="preserve"> 4104 Penn Avenue</t>
  </si>
  <si>
    <t xml:space="preserve"> Red Ripe and Roasted </t>
  </si>
  <si>
    <t xml:space="preserve"> 11th annual tomato and garlic festival with farmers activities and cooking demos. FREE admission with a bag of fresh produce for the Pittsburgh Community Food Bank. More info at www.phipps.conservatory.org.</t>
  </si>
  <si>
    <t xml:space="preserve"> Phipps Conservatory and Botanical Gardens</t>
  </si>
  <si>
    <t xml:space="preserve"> 1 Schenley Park</t>
  </si>
  <si>
    <t xml:space="preserve"> FREE COMEDY " Best of the Burgh" Comedy Showcase at Buckhead Saloon</t>
  </si>
  <si>
    <t xml:space="preserve"> That's right we moved to Tuesday.....NO COVER CHARGE NO DRINK MINIMUM $2 16oz Miller Lite Drafts 8-11....Showtime is 8:30 ( be there early to get a seat ) 21 and over only..... The MEETUPS: 4-5 Tables reserved for them. (There will be signs the say:"Reserved MEETUP" on them). This is cross-posted on several meetups and usually get about 30-70 people showing from Meetup. Since this is one of the Larger Better meetup events... INTRODUCE YOURSELF say Hi! Talk and enjoy the show! Any questions txt Frank at[masked]-0784. We have a awesome show lined up featuring the comedy of David Kaye Matt Wohlfarth Derek Minto and Tommy Kupiec. No open mic here this an all pro show. We are doing comedy the way it should be great comedy at a great price. Tell your friends and we will see you at the Buckhead Saloon.  </t>
  </si>
  <si>
    <t xml:space="preserve"> Buckhead Saloon</t>
  </si>
  <si>
    <t xml:space="preserve"> 225 Station Square</t>
  </si>
  <si>
    <t xml:space="preserve"> Power Yoga - Pay What You Can Afford</t>
  </si>
  <si>
    <t xml:space="preserve"> Hosted by Yoga Digs through August ALL classes are Pay What You Can Afford. Plan to sweat! This 60minute class is welcome to yogis of all levels however a knowledge of yoga is encouraged. A good workout and strong connection between movement and breath. www.yogadigs.com</t>
  </si>
  <si>
    <t xml:space="preserve"> Yoga Digs </t>
  </si>
  <si>
    <t xml:space="preserve"> 1224 E Carson St. 3rd floor (use 13th st entrance)</t>
  </si>
  <si>
    <t xml:space="preserve"> The Fitness Barre's Sip and Sweat First Friday Happy Hour in Cranberry!</t>
  </si>
  <si>
    <t xml:space="preserve"> Join in on a fun Happy Hour event hosted by a hip barre studio in Cranberry PA! Come join in the fun with us &amp;amp; partake in a little Sip and Sweat action on AUGUST 14th from 6-7pm for TFB's First Friday Happy Hour event! (Moved to 2nd Friday due to the Cranberry Cup!) This month we'll be burning up calories with BootCamp! instructed by Morgan! Free for all members and non-members - $5 donation requested. All proceeds go to TFB's chosen charityfundraiser of the month!Share this with your fit-minded friends or make it a fun date night with your significant other! Learn about future happy hours and promotions by liking the TFB Facebook page!https:www.facebook.comfitbarrectwp</t>
  </si>
  <si>
    <t xml:space="preserve"> The Fitness Barre</t>
  </si>
  <si>
    <t xml:space="preserve"> 132 Graham Park Dr. Ste. 100 Cranberry Twp. PA 16066</t>
  </si>
  <si>
    <t xml:space="preserve"> Live Love Latch Free Kids Community Event </t>
  </si>
  <si>
    <t xml:space="preserve"> Join us on Saturday August 29 2015 for La Leche League of Pittsburgh Norths Live Love Latch FREE Community Event 10-11:30am at Northland Public Library 300 Cumberland Rd Pittsburgh PA 15237. Event will feature a Music Together class with Mary Lynne story time with Lauren from Usborne Books a raffle and face painting. Enter to win raffle items from The Childrens Museum Happy Baby Company Mothers Boutique Crayon Creations by Jess and more! Live Love Latch! is a National Breastfeeding Month (August 1-31) celebration presented by La Leche League USA and hosted by LLL Groups throughout the country. Live Love Latch! is an event to celebrate breastfeeding and to highlight breastfeeding support. Everyone is invited to attend and sign the declaration of support. You do not need to be breastfeeding to be included. Family friends doctors lactation consultants midwives businesses legislators and anyone else who supports breastfeeding in our community are welcome. The key goal of Live Love Latch! is to raise awareness of how a supportive community can help nursing dyads breastfeed successfully. The secondary goal is to break the previous year's record for breastfeeding supporters attending. Last year's national record was 9028! In the spirit of the Surgeon General's Call to Action to Support Breastfeeding this celebration provides an opportunity to educate everyone about how they can be supportive to breastfeeding families and how this natural way of parenting effects the community as a whole. Any businesses interested in sponsoring the event through a donation are welcome to contact us ([masked])</t>
  </si>
  <si>
    <t xml:space="preserve"> Northland Public Library</t>
  </si>
  <si>
    <t xml:space="preserve"> 300 Cumberland Road</t>
  </si>
  <si>
    <t xml:space="preserve"> Beginners Yoga - Pay What You Can Afford</t>
  </si>
  <si>
    <t xml:space="preserve"> Hosted by Yoga Digs through August ALL classes are Pay What You Can Afford. Begin your yoga journey with a class that offers a slower pace along with the balance of effort and ease for the new student. All Building Blocks classes are designed to give you the time and support to understand the proper alignment of Yoga asanas (postures) and breathing technique. This class is also advantageous for those looking to refine their core practice. www.yogadigs.com</t>
  </si>
  <si>
    <t xml:space="preserve"> Learn about Feng Shui the ancient Chinese art of placement</t>
  </si>
  <si>
    <t xml:space="preserve"> Feeling "stuck"? Wishful of more prosperity better relationships andor good health? See how Feng Shui the ancient Chinese art of placement can help to improve your life! Join us at 824 for our first Feng Shui event Introduction to the Bagua presented by Ann Dunham! Seating is limited so reserve your spot today with your payment of $5. Tickets should be paid in advance at the shop or via PayPal (824consignments@gmail).</t>
  </si>
  <si>
    <t xml:space="preserve"> 824: The Consignment Shop</t>
  </si>
  <si>
    <t xml:space="preserve"> 824 Brookline Blvd</t>
  </si>
  <si>
    <t xml:space="preserve"> Pittsburgh's First VegFest</t>
  </si>
  <si>
    <t xml:space="preserve"> See the Post-Gazette article at http:www.post-gazette.comlifefood-column20150812Food-Column-Feast-on-vegan-delights-at-VegFeststories201508120002 . This is Pittsburgh's first VegFest a blend of fun and activism. Vegan food booths from local restaurants such as Randita's Loving Hut Double Wide Grill El Burro and others. Animal rights groups will also participate. Admission is free.</t>
  </si>
  <si>
    <t xml:space="preserve"> Allegheny Commons East</t>
  </si>
  <si>
    <t xml:space="preserve"> 255 E Ohio St</t>
  </si>
  <si>
    <t xml:space="preserve"> Listen to big-band jazz at Cedar Creek Park Westmoreland County!</t>
  </si>
  <si>
    <t xml:space="preserve"> The Pittsburgh Big Band Legends are performing for the Westmoreland County summer concert series. I'm Rick I'll be performing but say hi when there is an intermission and mention you are from meetup!</t>
  </si>
  <si>
    <t xml:space="preserve"> Cedar Creek Park</t>
  </si>
  <si>
    <t xml:space="preserve"> Rostraver</t>
  </si>
  <si>
    <t xml:space="preserve"> Route 51</t>
  </si>
  <si>
    <t xml:space="preserve"> FREE Kids Comedy Cabaret </t>
  </si>
  <si>
    <t xml:space="preserve"> The Kids Comedy Cabaret showcases local talent that specializes in children and family entertainment! Before the show you and your family will have the chance to create costumes props and make up suggestions for characters in our collaboration stations. The KCC's hosts Uke &amp;amp; Tuba are Pittsburgh's finest ukuleletuba band and dance accompaniest and play pop songs that guarantee to have you singing and grooving along! The Arcade Comedy Theater's family show The Penny Arcade will take your crafts and ideas from the collaboration stations and make up an improvised show based on your ideas right on the spot. Then be amazed as you magically burst into laughter with Pittsburgh's own Vince Charming who integrates illusion and magic with uplifting comedy to provide quality entertainment. Truly fun for the entire family! Reserve Your Ticket here:http:pittsburghcomedyfestival.orgeventkids-comedy-cabaret</t>
  </si>
  <si>
    <t xml:space="preserve"> Henry Heymann Theater</t>
  </si>
  <si>
    <t xml:space="preserve"> 4301 Forbes Ave  </t>
  </si>
  <si>
    <t xml:space="preserve"> The Hi-Frequencies at Surfin' Burgh Surf Music Festival in Arsenal Park</t>
  </si>
  <si>
    <t xml:space="preserve"> A well a everybody's heard about the BurghB-b-b Burgh Burgh Burgh B-Burgh's the wordSurfin' Burgh! This Sunday 2pm-4pm at the Surfin' Burgh Surf Music Festival: The Hi-Frequencies Family friendly snacks for sale September 27: The Retro Agents</t>
  </si>
  <si>
    <t xml:space="preserve"> Free Concert: Riverview Jazz Series '- John Hall!</t>
  </si>
  <si>
    <t xml:space="preserve"> FREE CONCERTS IN THE PARK! Riverview Jazz Series (FREE MOVIE AFTERWARDS!)  When: Saturday evenings June 6  August 29 2015   Time: 7 - 8:30 p.m.  Location: Riverview Park   COST:FREE "Stars at Riverview" brings Pittsburgh's premier jazz to Riverview Park on Saturday evenings! So bring a lawn chair or spread a blanket on Observatory Hill for an entire summer of incredible musical entertainment. ***After the concerts stay for Dollar Bank Cinema in the Park - movies the entire family can enjoy - beginning at dusk.*** LINK FOR MOVIE SCHEDULE FOR RIVERVIEW PARK  http:pittsburghpa.govcitiparkscinema-riverview For more information call[masked]-2493. Note: Inclement weather may cause concert cancellations. In the event of concert cancellations a recorded message will play on the concert hotline [masked]) and a message will appear at the top of this website page. http:pittsburghpa.govcitiparksriverview-jazz-series Date  Performer June 6   Poogie Bell Band June 13  Max Leake June 20  Yoko Suzuki June 27  Roger Humphries July 4   HOLIDAY NO JAZZ (i has a sad...) July 11  Kenia July 18  Thomas Wendt July 25  Velvet Heat August 1  John Hall August 8  Donna Davis August 15  Kevin Howard August 22  Reggie Watkins August 29  Dwayne Dolphin</t>
  </si>
  <si>
    <t xml:space="preserve"> Riverview Park</t>
  </si>
  <si>
    <t xml:space="preserve"> 1 Riverview Ave</t>
  </si>
  <si>
    <t xml:space="preserve"> Power Up Writing With Poetry - Free</t>
  </si>
  <si>
    <t xml:space="preserve"> * Invigorate the mind* Expand awareness* Improve all writing whether creative or business In this fun workshop we'll learn to write two structured poems: Cinquain and Sonnet. Writing poetry stretches the imagination touches the heart and awakens the senses. The skills and inventiveness required will improve expressiveness while energizing the mind. Painting is silent poetry and poetry is painting that speaks. Simonides The presenter is an accomplished author artist and educator. For more information see: SandraGouldFord.EventBrite.com</t>
  </si>
  <si>
    <t xml:space="preserve"> Carnegie Library of Pittsburgh - East Liberty</t>
  </si>
  <si>
    <t xml:space="preserve"> 130 S Whitfield St</t>
  </si>
  <si>
    <t xml:space="preserve"> Brookline Community Yard Sale</t>
  </si>
  <si>
    <t xml:space="preserve"> The Brookline Community Yard Sale takes place Saturday 8.15.15. Over 50 homes and businesses are taking part in the sale. Maps of the community and yard sale locations are available at 824: The Consignment Shop (824 Brookline Blvd) Cannon Coffee (802 Brookline Blvd) and Moore Park.</t>
  </si>
  <si>
    <t xml:space="preserve"> Cannon Coffee</t>
  </si>
  <si>
    <t xml:space="preserve"> 802 Brookline Boulevard</t>
  </si>
  <si>
    <t xml:space="preserve"> Happy Hour at the Cabana Beach Bar in Wexford! DJ &amp; Dancing Free Buffet!</t>
  </si>
  <si>
    <t xml:space="preserve">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&amp;amp; DANCING!!!  FUN FUN FUN! See you there! </t>
  </si>
  <si>
    <t xml:space="preserve"> The Cabana Bar at the Oxford Club</t>
  </si>
  <si>
    <t xml:space="preserve"> Wexford</t>
  </si>
  <si>
    <t xml:space="preserve"> 100 Village Club Drive </t>
  </si>
  <si>
    <t xml:space="preserve"> Garden Party &amp; Free Concert by Boilermaker Jazz Quartet</t>
  </si>
  <si>
    <t xml:space="preserve"> Rendezvous in the Rodef Shalom Garden with friends and neighbors for the final FREE happy hour performance of 2015. Hors doeuvres and live music will be provided and Wigle Whiskey will be on site with a cash bar. Performing in August is the Boilermaker Jazz Band Quartet who interprets the great American song book in their own unique fashion bringing the swinging sounds of the jazz age back to life. Rodef Shalom Garden is located at the corner of Fifth &amp;amp; Devonshire in Shadyside. Free parking. RAIN PLAN: Indoor Courtyard.</t>
  </si>
  <si>
    <t xml:space="preserve"> Rodef Shalom Congregation</t>
  </si>
  <si>
    <t xml:space="preserve"> 4905 Fifth Avenue</t>
  </si>
  <si>
    <t xml:space="preserve"> Free Concert: Riverview Jazz Series '- Donna Davis!</t>
  </si>
  <si>
    <t xml:space="preserve"> Murrysville Relay for Life Artist Market</t>
  </si>
  <si>
    <t xml:space="preserve"> Get some relief from the August heat! Come with friends and family; show your support for local artists and the Murrysville Relay for Life! A portion of all proceeds will be donated to the American Cancer Society.</t>
  </si>
  <si>
    <t xml:space="preserve"> Murrysville Community Center</t>
  </si>
  <si>
    <t xml:space="preserve"> 3091 Carson Ave. Murrysville 15668</t>
  </si>
  <si>
    <t xml:space="preserve"> Free Concert: Riverview Jazz Series '- Kevin Howard!</t>
  </si>
  <si>
    <t xml:space="preserve"> The Homewood Cemetery: 3rd Annual Founder's Day Celebration!</t>
  </si>
  <si>
    <t xml:space="preserve"> The Homewood Cemetery Historical Fund invites you to See the World! at their 3rd Annual Founders Day Celebration at The Homewood Cemetery in Pittsburghs East End Saturday August 22. This years celebration will feature performances and information about many of the nationalities represented within the cemetery by both the permanent residents and by the wide variety of memorials found throughout the cemeterys 200 acres. From noon through 4pm Founders Day events will take place on the cemetery grounds and will include:  The musicians and dancers of Camara Drum and Dance will perform music and dance of Guinea and West Africa.  A traditional Chinese Lion Dance performed by Steel Dragon Martial Arts  Multi-instrumentalist and luthier Tom Moran will perform traditional Middle Eastern taqsim on the oud.  A passport for children (and adults) to have stamped at a variety of locations within the cemetery leading them to significant areas within the cemetery including the 1901 Chinese Cemetery the Brown Family Pyramid and the Tudor Gothic Chapel.  Local food trucks.  A genealogy booth where visitors can look for relatives within the cemetery and also receive advice on how to conduct their own genealogical research.  A silent auction the proceeds of which will benefit The Homewood Cemetery Historical Fund.  The cemeterys Chapel and Hospitality Room will be open to the public. The Chapel is available to rent for memorial services weddings and other events. All events are free and open to the public. Parking is free and will be available both within and around the cemetery. The Homewood Cemetery was founded in 1878 as a non-profit non-denominational non-discriminatory burial ground. The Homewood Cemetery is an active burial ground and recently received its official arboretum accreditation through The Arbnet Arboretum Accreditation Program and The Morton Arboretum. The Homewood Cemetery Historical Fund is a Section 501 (c) (3) charitable organization established in 1989 to promote the appreciation and preservation of the cultural historical and natural resources of The Homewood Cemetery. FB event page: https:www.facebook.comevents107947219545659</t>
  </si>
  <si>
    <t xml:space="preserve"> The Homewood Cemetery</t>
  </si>
  <si>
    <t xml:space="preserve"> 1599 South Dallas Avenue</t>
  </si>
  <si>
    <t xml:space="preserve"> FREE MOVIE: The Ecology of Mind</t>
  </si>
  <si>
    <t xml:space="preserve"> Join Sustainable Monroeville on Monday evening August 3 2015 at 7:00 PM in the downstairs program room of the Monroeville Public Library to see the movie An Ecology of Mind. Here's a link to the trailer with Gregory Bateson's daughter Nora Bateson:  https:www.youtube.comwatch?v=AqiHJG2wtPI&amp;amp;app=desktop The movie screening will be followed by a discussion by an amazing lady named Urmi on the idea of complexity vs. complication. Sustainable Monroeville meetings are free and open to the public. Please bring along some friends and neighbors.</t>
  </si>
  <si>
    <t xml:space="preserve"> Monroeville Public Library</t>
  </si>
  <si>
    <t xml:space="preserve"> 4000 Gateway Campus Boulevard</t>
  </si>
  <si>
    <t xml:space="preserve"> SPECIAL-The Jazz Conspiracy Tony Venneri w Dance Lesson sponsored by Dos Equis</t>
  </si>
  <si>
    <t xml:space="preserve"> FYI: This is cross-posted more people are showing up than just rsvp'd here! The BIG BAND is back this week with special vocalist Tony Venneri!! This is a SPECIAL event sponsored by Dos Equis. The Dos Equis girls will be on hand to help with prizes and giveaways!! $2 Dos Equis drafts all night. I'll be giving a beginner swing lesson starting at 7:15. So don't worry if you don't know how to dance I'll teach you the basics! Our crowd grows every time! We had a really GREAT group the last time!! Air Conditioned  FREE parking$5.00 cover.    Come on out &amp;amp; DANCE! Whether you just want to enjoy the sounds of big band music or do some dancing come join us at the Elks on the North Side. Cover ONLY $5.00. Facebook Event Link Just ask for Mark you'll have no trouble finding me.</t>
  </si>
  <si>
    <t xml:space="preserve"> Elks Lodge</t>
  </si>
  <si>
    <t xml:space="preserve"> Fall Gardening 101</t>
  </si>
  <si>
    <t xml:space="preserve"> Join us to learn about the exciting possibilities of cold season harvest. We will discuss how to prepare plant manage harvest and extend the harvest of a variety of hardy vegetables. Presented by: Bob Madden Garden Dreams</t>
  </si>
  <si>
    <t xml:space="preserve"> Free Self Defense workshop - FOR WOMEN ONLY</t>
  </si>
  <si>
    <t xml:space="preserve"> i saw a flyer about this free event. REGISTER BY EMAIL [masked] check out local partner at www.lionessmartialarts.com for questions [masked] nnnEdited by Shelagh - This was confirmed by Lioness Martial Arts as being an event for women only.</t>
  </si>
  <si>
    <t xml:space="preserve"> Winchester Thurston School</t>
  </si>
  <si>
    <t xml:space="preserve"> 555 Morewood Ave</t>
  </si>
  <si>
    <t xml:space="preserve"> Bicycle Heaven Bike Ride Show Swap Meet &amp; Party. Going to be A GREAT TIME!</t>
  </si>
  <si>
    <t xml:space="preserve"> Join us for a 15 mile leisurely bike ride of the city! You can expect great views of the city on this easy pedal with a free tour of Bicycle Heaven Bicycle Museum. About 2 hours of easy pedaling on riverfront trails and some downtown streets. At Bicycle Heaven you will meet owner Craig Morrow of the Worlds Largest Bicycle Museum and Shop right here in our home town! Enjoy the Annual Bike Show  Swap Meet. Food Drinks &amp;amp; Music! Free Admission! See why Bicycle Heaven was Voted Best Bike shop in the Burgh in the Pittsburgh Magazine and Voted Favorite Thing to do in Pittsburgh Best of the Burgh - Pittsburgh Magazine! Bicycle Heaven is in the works for a reality T.V. show! Ride at your own risk and helmets are highly recommended. Bike Rentals Available at Bicycle Heaven for $8. Please allow extra time to rent a bike. Bike Riding skills required. Update 82815  Hey Everyone Look for my sign outside Bicycle Heaven's Mural! Please be there by 10:45am! Remember to allow time to for a bike rental if you need one. Looking forward to seeing everyone!</t>
  </si>
  <si>
    <t xml:space="preserve"> The Reel Story - Free Movie!</t>
  </si>
  <si>
    <t xml:space="preserve"> The Downtown &amp;amp; Business Branch hosts free movies on Tuesdays starting at 12:15 pm. Please join us for this week's film! Call[masked] for more information. DVD 122 Minutes A group of British retirees in India have only a single remaining vacancy at their hotel posing a rooming predicament for two fresh arrivals. The young owner is then able to pursue his dream of opening a second hotel.Starring Judi Dench and Maggie Smith. (2014) Due to licensing restrictions we can't release the title before the showing. Call the library at[masked] for more info on the film.</t>
  </si>
  <si>
    <t xml:space="preserve"> Free Movie:"Earth to Echo" at Flagstaff Hill!</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</si>
  <si>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Sun 2-Aug Earth to Echo Wed 5-Aug Interstellar Sun 9-Aug When the Game Stands Tall Wed 12-Aug Selma Sun 16-Aug The Princess and the Frog Wed 19-Aug Captain America: The Winter Soldier Sun 23-Aug McFarland USA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</si>
  <si>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Free Movie:"Selma"  at Flagstaff Hill!  an AMAZING MOVIE!</t>
  </si>
  <si>
    <t xml:space="preserve"> Retirement Planning and Beyond</t>
  </si>
  <si>
    <t xml:space="preserve"> A secure enjoyable retirement is every professional's dream and its never too early or too late to start planning. Join us for an interactive workshop and explore how 401ks pension funds 403bs IRAs social security benefits and other major retirement options fit in with your retirement vision. Presented by: Brian Bohn Merrill LynchBagged lunches are welcome</t>
  </si>
  <si>
    <t xml:space="preserve"> GeoPupping</t>
  </si>
  <si>
    <t xml:space="preserve"> Join The Outdoor Classroom in our 3rd annual GeoPupping event! This is a family and dog friendly FREE community event. Donations for local rescue FurKid Rescue are greatly appreciated in lieu of an event fee. Temporary doggie friendly geocaches will be out for you to find. Not a geocacher? No problem! There will be plenty of other dog and nature lovers out enjoying the sunshine and the hiking trails of Boyce Mayview Park. There will be gift baskets and raffle items from the likes of PetCo K-9 Design Petagogy Pet Supplies Plus Wetpets and more! Prizes will be awarded for the largest smallest and best dressed dog so come in your best (or silliest) attire! We will take a group photo and award prizes and enjoy a pot luck lunch (please bring goodies to share!) at noon. Adoptable dogs from FurKid Rescue will be on site looking for their fur-ever homes! Please see our website www.theoutdoorclassroompa.org to register or give our Senior Program Facilitator Julie a call at[masked]-0064. See you there!!</t>
  </si>
  <si>
    <t xml:space="preserve"> All Levels Yoga- Pay What You Can Afford</t>
  </si>
  <si>
    <t xml:space="preserve"> Through August ALL classes at Yoga Digs are pay what you can afford! #endofSummer Treat! This class will welcome a wide range of yoga practitioners. It is aimed towards a moderately vigorous level with modifications given for both beginners and more advanced yogis. Although not neccesary some yoga experience is recommended. Visit www.yogadigs.com to view more information.</t>
  </si>
  <si>
    <t xml:space="preserve"> Pitt SBDC Workshop: Mechanics of Starting a Small Business</t>
  </si>
  <si>
    <t xml:space="preserve"> SBDC Program (Pitt Small Business Development Center): The First Step  Mechanics of Starting a Small Business When: Friday August 7 2015Time: 7:30-10:00 AMWhere: Mervis Hall University of PittsburghThinking of starting a small business? Begin exploring the size of your market and what marketing tools you will need to attract customers learn about business structures access helpful resources. Please note if you plan to attend this workshop you need to register at www.entrepreneur.pitt.edu. For more information about SBDC and upcoming events please visit: http:entrepreneur.pitt.eduevents</t>
  </si>
  <si>
    <t xml:space="preserve"> 105 Mervis Hall Kartz Business School</t>
  </si>
  <si>
    <t xml:space="preserve"> The University of Pittsburgh</t>
  </si>
  <si>
    <t xml:space="preserve"> BREW on Broadway Coffee shop is having board game night Sunday August 2nd. Bring some friends make some new ones bring some games you might want to try out or learn some new ones from our stash! Leave Candyland at home these are big kid games ;) BYOB...</t>
  </si>
  <si>
    <t xml:space="preserve"> Party at Schwartz Living Market</t>
  </si>
  <si>
    <t xml:space="preserve"> SAVE the DATE for a fun Pre-Party at Schwartz Living Market prior to the Pittsburgh premier of the documentary PurePlant Nation The pre-party will be from 5:00 to 6:30 PM on Thursday August 27 2015 at 1317 East Carson Street the home of extraVEGANza and Schwartz Living Market. Suggested donation for the pre-party at Schwartz Living Market is $5.00 that will go towards some healthy movie treats.extraVEGANza serves amazing whole food plant based fare and delicious juices including wheat grass juice! The film will be shown at the South Side Cinema at 7:30 PM. Free parking available behind Schwartz Living Market across Bingham Street. Feel free to leave the car in our lot while you watch the movie if you are going to take the 14 block hike with us to the theatre leaving Schwartz Living Market at 6:30 PM! Go to PlantPureNation.com to purchase tickets for the PlantPure Nation film on August 27 2015 at 7:30 PM.Summer Blessings</t>
  </si>
  <si>
    <t xml:space="preserve"> Schwartz Living Market</t>
  </si>
  <si>
    <t xml:space="preserve"> 1317 East Carson Street</t>
  </si>
  <si>
    <t xml:space="preserve">  This class will be a donation based class for walk ins. Summer Yoga on the Terrace hosted by Yoga Digs is part of our summer series of outdoor yoga classes. Every Saturday morning the class will take place on the terrace at the Hyatt House at South Side Works! The terrace is a peaceful place which overlooks the river and riverfront park. The class will be a moderately paced 60 minute All Levels flow. The student can adopt modifications or advancements as they see fit for their practice. The terrace has an outdoor tent therefore if it rains the class can still be held rain or shine! Please check the YD Facebook page for any class updateschanges or visit www.yogadigs.com Yoga Digs is a non heated Power Yoga studio located at 1224 E. Carson St.</t>
  </si>
  <si>
    <t xml:space="preserve"> KILTED Happy Hour! at "Tilted Kilt" North Shore on the Outdoor Patio!</t>
  </si>
  <si>
    <t xml:space="preserve"> Now a Kilted Happy Hour! If you know anyone with a kilt bring them along and have them wear it! I'll be wearing my Kilt to this Happy Hour! (with my special Sporran) If you have a Kilt wear it to this Happy Hour! (I'm not sure if that is incentive or dis-insentive). So far we have 47 rsvp's from the Meetup groups subtracting out the duplicates. Hope to see you there!Changed the time from 5:30 to 8pm for this Happy Hour FYI: Our Next Happy Hour is Tilted Kilt on their PATIO with a great view of the River! Here is the Link for that Happy Hour (Pgh Social Club Meetup): http:www.meetup.comPittsburgh-Social-Clubevents224136441 WOO HOO! We got another great special for our MONTHLY HAPPY HOUR! August 1st is the TILTED KILT on the NORTH SHORE! Meet at 6pm to 9pm on the PATIO! GREAT VIEW OF THE RIVER! (if the weather is not so good then inside) The Happy Hour Special runs from 6pm to 8pm for us here it is: $5-20 oz Blue Moon Drafts  Half off domestic drafts  Half off well drinks So far between 7 Meetup groups and one Facebook event we already have 50 RSVP's! Hope to see you there!</t>
  </si>
  <si>
    <t xml:space="preserve"> Tilted Kilt Pub &amp; Eatery</t>
  </si>
  <si>
    <t xml:space="preserve"> 353 North Shore Drive</t>
  </si>
  <si>
    <t xml:space="preserve"> Chinese for Beginners in Mellon Square Park</t>
  </si>
  <si>
    <t xml:space="preserve"> The Pittsburgh Downtown Community Development Corporation (PDCDC) will hold "Chinese for Beginners" at lunch break time in Mellon Square Park (near the big fountain square). The first session includes the introduction of Chinese language and three basic daily phrases. Bring your notebook and join us this relaxing and fruitful lunch time. Please RSVP by 89 Sunday to help us better prepare for it.</t>
  </si>
  <si>
    <t xml:space="preserve"> Mellon Square Park</t>
  </si>
  <si>
    <t xml:space="preserve"> 529 -540 Smithfield St</t>
  </si>
  <si>
    <t xml:space="preserve"> Three Rivers Thing: Viking Community Picnic at Settler's Cabin Park!</t>
  </si>
  <si>
    <t xml:space="preserve"> Come out and join the "Hearth of Yggdrasil" VIKING Group for the Third Annual THREE RIVERS THING! This is a Viking themed community picnic with games vendors a silent auction a raffle a drum circle and lots of other great entertainment. You can find out more on our Facebookhttps:www.facebook.comgroupsthreeriversthing A Community day full of Fun Frith and Frivolity! We will be at the Algonquin Pavilion the first one on the left from the main park entrance (opposite wave pool). August 15th 201511- Evening *Vendors*Food*Raffle*5050* Flea market sale* Games*Kubb Tournament *Drum Circle * Ticket Valkyrie* Speakers* Tyr Blot! Opening Ritual will be at 11 am! It will be a great day rain or shine make sure to bring lots of money for our great vendors! We are boasting some of the best the Three Rivers area has to offer!</t>
  </si>
  <si>
    <t xml:space="preserve"> Algonquin Grove - Settler's Cabin Park</t>
  </si>
  <si>
    <t xml:space="preserve"> 1225 Greer Rd.</t>
  </si>
  <si>
    <t xml:space="preserve"> LAST Jam on Walnut for the Summer! Multi-block party! Dancing Queen Playing!</t>
  </si>
  <si>
    <t xml:space="preserve"> 90 RSVP's (excluding duplicates) between 7 meetups! Try to meet on the Hour 7pm or 8pm SHARP would be best for meeting up with other meetup people at my stand. ASK FOR FRANK! JAM ON WALNUT LAST JAM of the SUMMER! 2 Bands! The bands for the 2015 Jam on Walnut season have been announced! Three Saturdays each Summer we block off Walnut Street for an outdoor concert to benefit Cystic Fibrosis Foundation Western PA Chapter Each of the three events attracts approximately 5000 people for the citys best block party! August 22 2015 @ 7:00pm The TWO BANDS ARE: Dancing Queen Kelsey Friday *** Meet at my Food Stand at corner of Walnut &amp;amp; Filbert Street on the Hour 7pm 8pm to see other meetup people. </t>
  </si>
  <si>
    <t xml:space="preserve"> Jam on Walnut</t>
  </si>
  <si>
    <t xml:space="preserve"> Corner of Filbert St. and Walnut Street</t>
  </si>
  <si>
    <t xml:space="preserve"> Free Concert Hartwood Acres - River City Brass Band</t>
  </si>
  <si>
    <t xml:space="preserve"> Hartwood Acres Park Amphitheater (412)[masked] For more info on Hartwood Acres Park: http:www.alleghenycounty.usparkshwfac.aspx For more info on 2015 Summer Concert Series:http:www.alleghenycounty.ussummerindex.aspx August 30River City Brass Band (ClassicalPopsJazz)  7:30 p.m.http:rivercitybrass.org</t>
  </si>
  <si>
    <t xml:space="preserve"> Food Truck Festival</t>
  </si>
  <si>
    <t xml:space="preserve"> We're going to be having a food truck festival at Bushy Run Battlefield out in Penn Township. The Bushy Run Picnic at the Battlefield will be held from noon - 5 p.m. at Bushy Run Battlefield. We will have food from Franktuary Pgh Crepes Pgh Halal and the Kona Ice Truck. We'll also have music two bands and a DJ will be providing musical entertainment while you enjoy your food and the wonderful environment the park provides. For the children and those young at heart we will have various games going on in the large field above the performance area. Admission to the event will be free although normal museum charges will apply. Admission to the museum is $5 for adults with discounts for AAA seniors and children. That day we will be having a leather working class in the museum which will be free with admission.</t>
  </si>
  <si>
    <t xml:space="preserve"> Free Concert South Park: Duquesne University Tamburitzans</t>
  </si>
  <si>
    <t xml:space="preserve"> South Park Amphitheater [masked]) MORE INFO: http:www.alleghenycounty.ussummerindex.aspx Aug. 28Duquesne University Tamburitzans (Eastern European Music &amp;amp; Dance)  7:30p.m.http:www.duq.edulife-at-duquesnetamburitzans Sept. 4Dancing Queen (Disco)  7:30 p.m.http:dancingqueen911.com</t>
  </si>
  <si>
    <t xml:space="preserve"> Free Concert Hartwood Acres - Howard Jones</t>
  </si>
  <si>
    <t xml:space="preserve"> Hartwood Acres Park Amphitheater (412)[masked] For more info on Hartwood Acres Park: http:www.alleghenycounty.usparkshwfac.aspx For more info on 2015 Summer Concert Series:http:www.alleghenycounty.ussummerindex.aspx  August 23Howard Jones (Pop)  7:30 p.m.http:www.howardjones.com August 30River City Brass Band (ClassicalPopsJazz)  7:30 p.m.http:rivercitybrass.org</t>
  </si>
  <si>
    <t xml:space="preserve"> Free Concert South Park: BNY Mellon Jazz presents Dirty Dozen Brass Band</t>
  </si>
  <si>
    <t xml:space="preserve"> South Park Amphitheater [masked])MORE INFO: http:www.alleghenycounty.ussummerindex.aspx Aug. 21BNY Mellon Jazz presents Dirty Dozen Brass Band (New Orleans Jazz)  7:30 p.m.http:www.dirtydozenbrass.com Aug. 28Duquesne University Tamburitzans (Eastern European Music &amp;amp; Dance)  7:30p.m.http:www.duq.edulife-at-duquesnetamburitzans Sept. 4Dancing Queen (Disco)  7:30 p.m.http:dancingqueen911.com</t>
  </si>
  <si>
    <t xml:space="preserve"> Open Discussion: Stones Crystals and Rocks</t>
  </si>
  <si>
    <t xml:space="preserve"> One effort Sparkle and I (Rebekah Gamble http:rebekahgambleholisticpractitioner.com) are making for our communities this year is something we're calling "Open Discussion." This is a donation based event we're going to bring you once or twice a month. Basically I will be available in the shop during an hour to an hour and a half one evening a month in order to take questions and have an open discussion on a pre-chosen topic for that time period. We wanted to do something different and maybe a little new age-y and talk about rocks and such. I'm going to bring my stones and show you how they are used in my practice for mediation journeying and healing work including the stones I used in my successful recovery from several feminine disorders. I will also share with you how some of these rocks were used in ancient medicine and healing practices and how some are used today. A friend of mine Dan happens to be a rock person and is going to bring some of his favorites to talk about too. Joyce has many varieties of some of these stones in shop for sale if you would like to take them home (and she's incredibly reasonable so I often buy stones here). This is going to be as interactive as you want it to be; you will have the ability to work with these stones if you choose to but nothing will be forced on you in the least. If we can answer your questions we will. If we don't know the answer I'll point you in the direction you need to go either towards a practitioner or towards a book. This event is being offered without charge in the interest of building a healthy community but if you'd like to support my work and the shop donations are happily accepted. Look for a new topic and a new conversation in September!</t>
  </si>
  <si>
    <t xml:space="preserve"> Sparkledragon's Magical Emporium</t>
  </si>
  <si>
    <t xml:space="preserve"> 2120 Broadway Ave</t>
  </si>
  <si>
    <t xml:space="preserve"> FREE CONCERT at SOUTH PARK Southside Johnny &amp; The Asbury Jukes w Joe Gruschecky</t>
  </si>
  <si>
    <t xml:space="preserve"> Free Concert in the park</t>
  </si>
  <si>
    <t xml:space="preserve"> Free Family Skate Days at the Iceoplex</t>
  </si>
  <si>
    <t xml:space="preserve"> Free Family Skate Day at the Iceoplex! 826 5:30-6:40 Family Skate</t>
  </si>
  <si>
    <t xml:space="preserve"> Iceoplex at Southpointe</t>
  </si>
  <si>
    <t xml:space="preserve"> Canonsburg</t>
  </si>
  <si>
    <t xml:space="preserve"> 114 Southpointe Blvd</t>
  </si>
  <si>
    <t xml:space="preserve"> How to be a Savvy Traveler</t>
  </si>
  <si>
    <t xml:space="preserve"> Traveling any time of year can be a stressful endeavor. Join us for an interactive workshop and get helpful tips on how to travel smarter. Learn about booking flights and hotels travel alerts currency customs and more to ensure you have the best travel experience possible. Presented by: Lindsay Garvin Xstream Travel</t>
  </si>
  <si>
    <t xml:space="preserve"> SPECIAL VOCALIST!!! The Jazz Conspiracy BIG BAND with dance lesson at the Elks</t>
  </si>
  <si>
    <t xml:space="preserve"> FYI: This is cross-posted more people are showing up than just rsvp'd here! The BIG BAND is back this week with special vocalist Judy Figel!! Our crowd grows every time! We had a really GREAT group the last time!! I'll be giving a beginner swing lesson starting at 7:15. So don't worry if you don't know how to dance I'll teach you the basics! Come check out the new dance floor!$5.00 cover. Free parking! Air-conditioned! $2.00 Drafts! Come on out &amp;amp; DANCE! Whether you just want to enjoy the sounds of big band music or do some dancing come join us at the Elks on the North Side. Cover ONLY $5.00. Facebook Event Just ask for Mark you'll have no trouble finding me.   FYI: This is cross-posted more people are showing up than just rsvp'd here!</t>
  </si>
  <si>
    <t xml:space="preserve"> Fantasy authors Delia Sherman &amp; Ellen Kushner  to speak @ YA Lecture Series CMU</t>
  </si>
  <si>
    <t xml:space="preserve"> Lecture Speakers: Ellen Kushner and Delia ShermanDate: Saturday August 1 2015Time: 2:00  3:00 pmLocation: Doherty Hall Room 2315 Carnegie Mellon University 5000 Forbes Ave Pittsburgh PA 15213. The book signing will follow the lecture in the same room.RegistrationFee: There is no charge to attend the lecture and registration is not required for this portion of the program. All ages. Ellen Kushner began her career in publishing as a fiction editor in New York City but left to write her first novel Swordspoint which has become a cult classic hailed as the progenitor of the mannerpunk (or Fantasy of Manners) school of urban fantasy. Swordspoint was followed by Thomas the Rhymer (World Fantasy Award and the Mythopoeic Award) and two more novels in her Riverside series. Her short fiction appears regularly in various anthologies. Ellen Kushners fiction has been translated into numerous languages including Japanese French Dutch German Spanish Latvian and Finnish. She has narrated and co-produced illuminated versions of all three of the Riverside novels with SueMedia Productions for Neil Gaiman Presents at Audible.comand won a 2013 Audie Award for Swordspoint. Other recent projects include the urban fantasy anthology Welcome to Bordertown (co-edited with Holly Black) and The Witches of Lublin a musical audio drama written with Elizabeth Schwartz &amp;amp; Yale Strom (Gabriel Gracie and Wilbur Awards). Delia Sherman was born in Tokyo Japan and brought up in New York City. Delias short fiction for adults has appeared most recently in the anthologies Naked City and Queen Victorias Book of Spells. Stories for teen readers have appeared in numerous anthologies including Steampunk! and Under My Hat. CATNYP a story of a magical New York Between inspired her first novel for children Changeling. The sequel The Magic Mirror of the Mermaid Queen followed in 2009. The Freedom Maze a time-travel fantasy set in Louisiana was awarded the Norton Award the Prometheus Award and the Mythopoeic Award. Her recent collection of short fiction Young Woman in a Garden has appeared on PWs list of Best SF of 2014. She has worked as a contributing editor for Tor Books and has co-edited the fantasy anthology The Horns of Elfland with Ellen Kushner and Donald G. Keller as well as The Essential Bordertown with Terri Windling as well as two anthologies of Interstitial fiction Interfictions 1 with Theodora Goss and Interfictions 2 with Christopher Barzak. She is Executive Editor of Interfictions Online: A Journal of Interstitial Arts. Writing Workshop: MaryTurzillo and Geoffry Landis Date: Saturday August 1 2015Time: 11:00 am  1:00 pmLocation: Danforth Lounge Cohon University Center Carnegie Mellon University 5000 Forbes Ave Pittsburgh PA 15213RegistrationFee: Registration is required to attend the workshop (seating is limited) and there is a suggested $10 donation* (but it is not required). All ages all skill levels. Registration will open soon.http:parsec-sff.orglecture-series SponsorsParsec Inc. is a Pittsburgh non-profit charitable organization seeking to promote literacy through the enjoyment of science fiction fantasy and horror. Carnegie Mellon University supports the YA Lecture Series though its ProSEED_Crosswalk grant so the lectures can be free and open to the public. The Series is also sponsored by the CMU English Department and two student groups: AB Lectures and Partners in Speculative Fiction. Science Fiction and Fantasy Writers of America is the international organization of professional speculative fiction writers. Founded in 1965 SFWA is a non-profit organization composed of 1800 professional genre authors and is dedicated promoting literacy supporting its members and presenting the annual Nebula Awards to the finest science fiction and fantasy writers in the world. The Pittsburgh Foundation included Parsec in its Annual PittsburghGives Day of Giving matching some funds and encouraging individual donors to contribute to the YA Lecture Series. The Pittsburgh Foundation is one of the nations oldest community foundations.</t>
  </si>
  <si>
    <t xml:space="preserve"> 2315 Doherty Hall Carnegie Mellon University</t>
  </si>
  <si>
    <t xml:space="preserve"> 5000 Forbes Ave</t>
  </si>
  <si>
    <t xml:space="preserve"> Art on the Blvd!</t>
  </si>
  <si>
    <t xml:space="preserve"> Come mingle with some of Pittsburghs fine artists and see a sampling of their works while enjoying music from indie artists Amy Carson and Janie Wilcox. Local artists with works displayed during the event include: Allison OczkoAyana CooperChristopher VisgitisCrystal FloraJuan DuqueKathryn HolroydLois MongioviMarinda StretavskyNancy PalmerineRosemary Nulton Admission is FREE. Ages 21+. Hope to see you there!</t>
  </si>
  <si>
    <t xml:space="preserve"> Adults' Board Game Night @ Brookline Library</t>
  </si>
  <si>
    <t xml:space="preserve"> Board games are provided feel free to bring your favorites. We tend to play "Euro" style games and are always happy to teach &amp;amp; share. Usually about 5-8 people show up. Free. No registration required. Show up and play! The third Tuesday of every month Library's page about the event</t>
  </si>
  <si>
    <t xml:space="preserve"> Brookline Library </t>
  </si>
  <si>
    <t xml:space="preserve"> 708-710 Brookline Blvd.</t>
  </si>
  <si>
    <t xml:space="preserve"> Free Movie:"the Princess and the Frog" at Flagstaff Hill!</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</si>
  <si>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Sun 16-Aug The Princess and the Frog Wed 19-Aug Captain America: The Winter Soldier Sun 23-Aug McFarland USA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</si>
  <si>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Let's Hike The Rachael Carson Trail</t>
  </si>
  <si>
    <t xml:space="preserve"> 3 - 5 mile hike or more if the group wants.</t>
  </si>
  <si>
    <t xml:space="preserve"> Rachel Carson Trail</t>
  </si>
  <si>
    <t xml:space="preserve"> Different start points</t>
  </si>
  <si>
    <t xml:space="preserve"> Drinking Partners LIVE @ Grist House Brewing Company</t>
  </si>
  <si>
    <t xml:space="preserve"> Epicast TV presents another LIVE episode of the comedy podcast Drinking Partners (@partnerspod). This month we visit our friends over at Grist House for happy hour to sample their wares and learn their craft because comedy pairs well with any brew. We'll also play our Drinking Partners game "Ask Answer or Drink" with the audience. So come thirsty &amp;amp; keen! Free event. Seats are limited. </t>
  </si>
  <si>
    <t xml:space="preserve"> Grist House Brewing</t>
  </si>
  <si>
    <t xml:space="preserve"> 10 E Sherman St</t>
  </si>
  <si>
    <t xml:space="preserve"> Free Movie:"McFarland USA" at Flagstaff Hill!</t>
  </si>
  <si>
    <t xml:space="preserve"> Summer schedule for FREE movies in the park is out. Share if you want! Movies start at DUSK! (around 9pm then it gets earlier toward August) Remember there are other parks that have the same movies on different days: Arsenal Park Mt. Washington Grandview Park Overlook Park in the West end Brookline Highland Park Riverview Park and more... http:pittsburghpa.govcitiparkscinema-schenley ALSO GO TO FREE &amp;amp; ALMOST FREE IN PITTSBURGH for FREE CONCERT info for Hartwood Acres South Park Greensburg Butler! http:www.meetup.compittsburgh-free This is the lineup for Flagstaff Hill in Schenley Park: Sun 23-Aug McFarland USA Wed 26-Aug Guardians of the Galaxy Sun 30-Aug Disney Nature's Bears IMPORTANT FYI on Wednesdays:  WEDNESDAY NIGHT CONCERT SERIES AT FLAGSTAFF HILL Come Early to enjoy mid-week musical performances before the movie begins. Bands perform on Flagstaff Hill Wednesdays from approximately 7-8p.m. click the Schenley movie link for more info... </t>
  </si>
  <si>
    <t xml:space="preserve"> Learn to Square Dance! Greater Pittsburgh Square and Modern Pattern Dance Group!</t>
  </si>
  <si>
    <t xml:space="preserve"> Modern Pattern Dancing combines the simplicity and excitement of Contra dancing with the versatility and smoothness of Modern Western Style Square Dancing.  It is danced to modern music ranging from Country to Hip Hop and is not confined to square formations. Pairs Triangles Rectangles Hexagons Kaleidoscopes Sicilian Circle and many others formations are also employed. Couples Singles and groups of all ages are always welcome.  No experience necessaryAdmission $5.00 includes lesson and light refreshmentsEvery Monday 7:00 to 10.00 PM FYI: Scott Brown This group does meet every Mondayand is open to everybody including beginners. The average attendance is between 16 to 25 people. Beginners should come at 7:00 for an introduction.</t>
  </si>
  <si>
    <t xml:space="preserve"> Independance Twp. Community Center</t>
  </si>
  <si>
    <t xml:space="preserve"> Aliquippa 15001</t>
  </si>
  <si>
    <t xml:space="preserve"> 116 School Rd. </t>
  </si>
  <si>
    <t xml:space="preserve"> World Kaleidoscope presents Carl Rahkonen (Finnish Music + Rune Singing)</t>
  </si>
  <si>
    <t xml:space="preserve"> Carl Rahkonen will provide an overview of Finnish music from its earliest forms such as rune singing and kantele playing to Finnish-American music composed as recently as 2010 with live performances on a variety of traditional instruments. Rahkonen is a Music Librarian and Professor at Indiana University of Pennsylvania. A practicing musician who plays classical popular and folk music in a variety of ensembles Rahkonen served as the 2011 Finlandia Foundation Lecturer of the Year presenting "The Finnish-American Musical Journey". This magical Finnish musical tour starts here at the Library! </t>
  </si>
  <si>
    <t xml:space="preserve"> Carnegie Library of Pittsburgh - Main</t>
  </si>
  <si>
    <t xml:space="preserve"> 4400 Forbes Avenue</t>
  </si>
  <si>
    <t xml:space="preserve"> Bach Beethoven &amp; Brunch</t>
  </si>
  <si>
    <t xml:space="preserve"> This longtime favorite series entertains music lovers on the lawn at Mellon Park. Satisfy your appetite for classical music by treating yourself to a special Sunday morning composed of Bach Beethoven and Brunch. Join us for this delightful buffet of classical melodies. Attendees could bring picnic blankets and a brunch food item to share with everyone... FROM Lisa Hi everyone! I thought we could all meet at the statue of a face in the ground on in front of the Pittsburgh Center for the Arts on 5th Avenue.</t>
  </si>
  <si>
    <t xml:space="preserve"> Mellon Park </t>
  </si>
  <si>
    <t xml:space="preserve"> Shady Ave &amp; 5th</t>
  </si>
  <si>
    <t xml:space="preserve"> Space Art: An Evening in the Stars</t>
  </si>
  <si>
    <t xml:space="preserve"> SPACE ART: An Evening in the StarsAn event on space art curated by Dan WilcoxSunday August 23rd 7:00 PM - 10:00 PM (doors at 6:30PM)Neu Kirche Contemporary Art Center 1000 Madison Avenue Pittsburgh PA 15212Neu Kirche Contemporary Art Center will host an event on Space Art curated and organized by artist Dan Wilcox titled: SPACE ART: An Evening in the Stars. The event is a single night only as an evening soiree  performing arts event with small intermissions. It will take place on the 2nd floor in NKs sanctuary - close to the stars.Fans of Cosmos with Neil deGrasse Tyson (American astrophysicist cosmologist) will make sure to catch this event! It will feature a mix of installation art performance music film and spoken word that explores the realities and aspirations of life in space including the materials of the Apollo program a voyage to the Red Planet and the question "How do you make art for aliens?".The artist and initiator of this event Dan Wilcox says: We feel there is a greater discussion going on in the national space agencies private companies (such as SpaceX) and research laboratories that should involve *everyone*. Humanity heading into space in this century will directly impact our society so we should all be on board.Artists and presenters involved include local artist-musician-engineer performer Dan Wilcox local new media sculptor Anika Hirt local astronomer and author Diane Turnshek documentary filmmaker Jonathan Minard New York based media artistphilosopher Sofy Yuditskaya and Brooklyn based audio engineer and composer Christopher Botta.The program with times and further details will be released on www.spaceart.xyzImages and further information are available by contacting Anika Hirt [masked]Contact: Oreen CohenNeu Kirche Contemporary Art Center1000 Madison Avenue Pittsburgh PA 15212Phone:[masked] email: [masked]</t>
  </si>
  <si>
    <t xml:space="preserve"> Neu Kirche Contemporary Art Center</t>
  </si>
  <si>
    <t xml:space="preserve"> 1000 Madison Avenue</t>
  </si>
  <si>
    <t xml:space="preserve"> Pittsburgh Mass Mob XIII at Our Lady of the Angels Church</t>
  </si>
  <si>
    <t xml:space="preserve"> Brother John Harvey has graciously allowed the Pittsburgh Mass Mob to visit our gorgeous historic Saint Augustine Catholic Church in the Lawrenceville section of Pittsburgh . The church's Romanesque style was designed by architect John T. Comes [masked]) for the firm Rutan and Russell. Comes also designed Saint John the Baptist Church also in Lawrenceville for the Beezer Brothers architectural firm. Construction for St. Augustine Church began in September of 1899 and was dedicated on May 21 1901. The beautiful stained glass windows are also wonderful pieces of history. They were imported from Munich Germany. The parish has been operated by the Franciscan Order of Friars Minor Capuchin (OFM Cap) since the 1870s when there was a call for German speaking priests put out by Bishop Domenec early in the history of the Diocese of Pittsburgh. There will be a tour of the church immediately following Mass. We can't wait for you to witness the beauty of this exquisite example of German Romanesque Catholic Churches in Pittsburgh! Bring your cameras invite family friends and neighbors to help rediscover another one of Pittsburgh's hidden gems that deserves to be a part of our vibrant community once more! You will not be disappointed! We will be welcoming people outside in front of the church. We will have a space for our group to sit in. Please be sure to introduce yourself so that we can give you a name tag.</t>
  </si>
  <si>
    <t xml:space="preserve"> Our Lady of the Angels Parish</t>
  </si>
  <si>
    <t xml:space="preserve"> 225 37th Street</t>
  </si>
  <si>
    <t xml:space="preserve"> 19th Annual Shadyside...The Art Festival on Walnut Street</t>
  </si>
  <si>
    <t xml:space="preserve"> The 19th Annual ShadysideThe Art Festival on Walnut Street which started out as a neighborhood street fair is now regarded as one of the top shows in Pittsburgh. Join us August 29th and 30th as we transform Shadyside into an outdoor art gallery. Shadyside features boutiques shops and galleries mingled with national retailers in a neighborhood of tree-lined streets historic homes hip events and distinctive restaurants. Wrap up your summer season with one of Howard Alan Event's strongest shows. Meet the artists and get to know the secrets of their inspiration and techniques. Register to win the Featured Artist Giveaway featuring the work of participating artist Melanie Rolfes. She is best known for her work with color as an abstract atmospheric expressionist. The prize a 30 x 30 print valued at $650 will be on display in her booth where registration will also take place. No purchase will be necessary to participate. A winner will be selected in the final hour of the show. To learn more about this artist go to http:www.melanierolfes.com Show hours are Saturday 10AM - 7PM and Sunday 10AM - 5PM. Admission is free and open to the public.</t>
  </si>
  <si>
    <t xml:space="preserve"> Walnut Street in Shadyside</t>
  </si>
  <si>
    <t xml:space="preserve"> Walnut Street</t>
  </si>
  <si>
    <t xml:space="preserve"> Don't Get Angry Get Assertive</t>
  </si>
  <si>
    <t xml:space="preserve"> Did you know that anger can harm your personal and professional relationships and even put a strain on your physical health? Join us as Dr. Preston psychologist and life coach demonstrates how to channel your anger into productivity through the use of simple assertive behaviors that promote better moods and functioning at work home and play. Presented by: Dr. Eve Markowitz Preston Bagged lunches are welcome</t>
  </si>
  <si>
    <t xml:space="preserve"> Podcamp Pittsburgh X</t>
  </si>
  <si>
    <t xml:space="preserve"> A free and very helpful 2-day series of workshops for internet-based communications and communicators (video audio blogging).For more information and to register see: http:www.podcamppittsburgh.com Upon registration at the PodCamp Pittsburgh web site you'll be issued a ticket which will be required for admission.</t>
  </si>
  <si>
    <t xml:space="preserve"> Point Park College</t>
  </si>
  <si>
    <t xml:space="preserve"> University Center 414 Wood Street</t>
  </si>
  <si>
    <t xml:space="preserve"> Second Wednesday Meditation Group</t>
  </si>
  <si>
    <t xml:space="preserve"> Whether youre a seasoned meditator or just a beginner join us for a meditation practice session on the second Wednesday of the month. Each session will feature an audio guided meditation followed by time for silent meditation. Doors open at noon close at 12:15 and the sessions last a total of about 35 minutes.</t>
  </si>
  <si>
    <t xml:space="preserve"> Carnegie Library of Pittsburgh</t>
  </si>
  <si>
    <t xml:space="preserve"> 612 Smithfield St</t>
  </si>
  <si>
    <t xml:space="preserve"> Homewood Cemetery Founders Day</t>
  </si>
  <si>
    <t xml:space="preserve"> Saturday August 22 noon to 4 PM Free event. Music bands scavenger hunt tours dance stories vintage cars food trucks Egyptian oud music Chinese lion dance. 1599 South Dallas St Pittsburgh PA 15217</t>
  </si>
  <si>
    <t xml:space="preserve"> Free Concert: Riverview Jazz Series '- Reggie Watkin's</t>
  </si>
  <si>
    <t xml:space="preserve"> FREE CONCERTS IN THE PARK! Riverview Jazz Series (FREE MOVIE AFTERWARDS!)  When: Saturday evenings June 6  August 29 2015  Time: 7 - 8:30 p.m.  Location: Riverview Park  COST:FREE "Stars at Riverview" brings Pittsburgh's premier jazz to Riverview Park on Saturday evenings! So bring a lawn chair or spread a blanket on Observatory Hill for an entire summer of incredible musical entertainment. ***After the concerts stay for Dollar Bank Cinema in the Park - movies the entire family can enjoy - beginning at dusk.*** For more information call[masked]-2493. Note: Inclement weather may cause concert cancellations. In the event of concert cancellations a recorded message will play on the concert hotline [masked]) and a message will appear at the top of this website page. http:pittsburghpa.govcitiparksriverview-jazz-series LINK FOR MOVIE SCHEDULE FOR RIVERVIEW PARK http:pittsburghpa.govcitiparkscinema-riverview Date Performer June 6 Poogie Bell Band June 13 Max Leake June 20 Yoko Suzuki June 27 Roger Humphries July 4 HOLIDAY NO JAZZ (i has a sad...) July 11 Kenia July 18 Thomas Wendt July 25 Velvet Heat August 1 John Hall August 8 Donna Davis August 15 Kevin Howard August 22 Reggie Watkins August 29 Dwayne Dolphin</t>
  </si>
  <si>
    <t xml:space="preserve"> Almost Free Henna</t>
  </si>
  <si>
    <t xml:space="preserve"> Hi all! We are doing Henna again - this time almost free. We chose 18 designs ranging from $5 to $20. We will need to make appointments this time with each appointment lasting 30 min. So we will have the cut off at 10 people for wiggle room. Please comment with name and time. RSVP's will be open from 6pm 83 to 2pm 84.Feel free to ask questions if any of the details aren't clear for you. Blessings!!</t>
  </si>
  <si>
    <t xml:space="preserve"> Shifted Past  is holding a FREE Performance at Biddles Escape!</t>
  </si>
  <si>
    <t xml:space="preserve"> Come see "Shifted Past" at Biddles Escape. Say hi to me: "Tim" when we have a break and mention you are from Meetup! Looking forward to this it's my first MEETUP SHOW! SORRY ABOUT ALL THE CHANGES THIS IS WHY SINGERS SHOULD NOT BOOK SHOWS! COME JOIN US IT WILL BE FUN!</t>
  </si>
  <si>
    <t xml:space="preserve"> Biddle's Escape</t>
  </si>
  <si>
    <t xml:space="preserve"> 401 Biddle Ave (Regent Square) 15221</t>
  </si>
  <si>
    <t xml:space="preserve"> Yard &amp; Sidewalk Sale</t>
  </si>
  <si>
    <t xml:space="preserve"> Lots of reasonably priced tems</t>
  </si>
  <si>
    <t xml:space="preserve"> Multi-Family and local church included</t>
  </si>
  <si>
    <t xml:space="preserve"> Corner of Ella St and Shingiss Streets</t>
  </si>
  <si>
    <t xml:space="preserve"> Open Discussion: Herbs and Oils</t>
  </si>
  <si>
    <t xml:space="preserve"> Hi there! This is Rebekah (http:rebekahgambleholisticpractitioner.com). One effort Sparkle and I are making for our communities this year is something we're calling "Open Discussion." This is a donation based event we're going to bring you once or twice a month. Basically I will be available in the shop during an hour to an hour and a half one evening a month in order to take questions and have an open discussion on a pre-chosen topic for that time period. Sparkle and I have both noticed discussions on when it's better to use herbs or essential oils going on around us so we decided that should be one of our topics this month. I will bring a bunch of dried herbs supplements essences and the like and she and I will both bring oils to this event. I am a qualified herbalist and holistic practitioner and Sparkle just so happens to have gone to school at Aroma Apothecary a school for aromatherapy. So you've got two good and qualified people on your hands and lots of fun stuff to play with this month. Which herbs do what? What's the difference between an infusion and a decoction and how do I know when to make each? How do I make and use each? How much of an essential oil should I use for which purpose? How can I tell the quality of herbs teas and oils? How does aromatherapy work?We can answer questions like these and many many more. If we can answer your questions we will. If we don't know the answer I'll point you in the direction you need to go either towards a practitioner or towards a book. This event is being offered without charge in the interest of building a healthy community but if you'd like to support my work and the shop donations are happily accepted. Look for a new topic and a new conversation in September!</t>
  </si>
  <si>
    <t xml:space="preserve"> Freedom Summer - Free Documentary!</t>
  </si>
  <si>
    <t xml:space="preserve"> The Downtown &amp;amp; Business Branch hosts free movies on Tuesdays starting at 12:15 pm. Please join us for this week's film! Call[masked] for more information. DVD 120 Minutes "American Experience" tells the story of over 700 student volunteers who joined with organizers and local African Americans in a historic effort to shatter the foundations of white supremacy in Mississippi in 1964 even in the face of intimidation physical violence and death. Presented by PBS.</t>
  </si>
  <si>
    <t xml:space="preserve"> Free Concert: Riverview Jazz Series '- Dwane Dolphin!</t>
  </si>
  <si>
    <t xml:space="preserve"> FREE CONCERTS IN THE PARK! Riverview Jazz Series (FREE MOVIE AFTERWARDS!)  When: Saturday evenings June 6  August 29 2015  Time: 7 - 8:30 p.m.  Location: Riverview Park  COST:FREE "Stars at Riverview" brings Pittsburgh's premier jazz to Riverview Park on Saturday evenings! So bring a lawn chair or spread a blanket on Observatory Hill for an entire summer of incredible musical entertainment. ***After the concerts stay for Dollar Bank Cinema in the Park - movies the entire family can enjoy - beginning at dusk.*** For more information call[masked]-2493. Note: Inclement weather may cause concert cancellations. In the event of concert cancellations a recorded message will play on the concert hotline [masked]) and a message will appear at the top of this website page. http:pittsburghpa.govcitiparksriverview-jazz-series  LINK FOR MOVIE SCHEDULE FOR RIVERVIEW PARK http:pittsburghpa.govcitiparkscinema-riverview  Date Performer June 6 Poogie Bell Band June 13 Max Leake June 20 Yoko Suzuki June 27 Roger Humphries July 4 HOLIDAY NO JAZZ (i has a sad...) July 11 Kenia July 18 Thomas Wendt July 25 Velvet Heat August 1 John Hall August 8 Donna Davis August 15 Kevin Howard August 22 Reggie Watkins August 29 Dwayne Dolphin </t>
  </si>
  <si>
    <t xml:space="preserve"> Outdoor Tennis</t>
  </si>
  <si>
    <t xml:space="preserve"> Skiing; Tennis; Sports and Recreation; Social; Outdoor Tennis; </t>
  </si>
  <si>
    <t xml:space="preserve"> Wednesday evening tennis - at Moon park</t>
  </si>
  <si>
    <t xml:space="preserve"> Hi All We're meeting at 6:00 at the tennis court of Moon 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</si>
  <si>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Moon Park</t>
  </si>
  <si>
    <t xml:space="preserve"> Coraopolis</t>
  </si>
  <si>
    <t xml:space="preserve"> 1350 Ewing Rd</t>
  </si>
  <si>
    <t xml:space="preserve"> Monday evening Tennis</t>
  </si>
  <si>
    <t xml:space="preserve"> Hi All We're meeting at 7:00 at the tennis court of Schenley park and will play 2 hours or more.If there are some people who want to play some tennis please bring your racket and let's play together. This is the event for all levels.If you have any questions please let me know</t>
  </si>
  <si>
    <t xml:space="preserve"> No venue</t>
  </si>
  <si>
    <t xml:space="preserve"> Thursday evening tennis</t>
  </si>
  <si>
    <t xml:space="preserve"> We're meeting at 7:00 at the tennis court of Schenley park and will play 2 hours or more.If there are some people who want to play some tennis please bring your racket and let's play together. This is the event for all levels.If you have any questions please let me know.</t>
  </si>
  <si>
    <t xml:space="preserve"> Sunday morning tennis for all levels - Schenley Park</t>
  </si>
  <si>
    <t xml:space="preserve"> Hi All We're meeting at 09:00AM at the tennis court ofSchenleypark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Nima</t>
  </si>
  <si>
    <t xml:space="preserve"> Schenley Park tennis courts</t>
  </si>
  <si>
    <t xml:space="preserve"> Overlook Drive</t>
  </si>
  <si>
    <t xml:space="preserve"> Monday evening tennis - at Moon park</t>
  </si>
  <si>
    <t xml:space="preserve"> Saturday Morning Tennis At Schenley Park - Intermediate (Level 3.0 And Higher)</t>
  </si>
  <si>
    <t xml:space="preserve"> We start at 9 a.m. Please send a message if you are going to be late more than 15 minutes. This is for doubles play intermediate levels 3.0 and higher.</t>
  </si>
  <si>
    <t xml:space="preserve"> Hi All We're meeting at 09:00AM at the tennis court ofSchenleypark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</si>
  <si>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Highland Park Tennis Courts</t>
  </si>
  <si>
    <t xml:space="preserve"> 6798 Stanton Ave</t>
  </si>
  <si>
    <t xml:space="preserve"> Monday night tennis for all levels.</t>
  </si>
  <si>
    <t xml:space="preserve"> Hi All We're meeting at 8:30 at the tennis court of Schenley 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</si>
  <si>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Wednesday night tennis for all levels</t>
  </si>
  <si>
    <t xml:space="preserve"> Hi All We're meeting at 8:00 at the tennis court of Schenley 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</si>
  <si>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Thursday evening tennis - at Moore park (All Levels)</t>
  </si>
  <si>
    <t xml:space="preserve"> Hi All We're meeting at 8:00pm at the tennis court of Moore park and will play 2.5 hours. If there are some people who want to play some tennis please bring your racket and let's play together. Nima will lead the event. Please find Nima at the court.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Nima</t>
  </si>
  <si>
    <t xml:space="preserve"> Moore Park</t>
  </si>
  <si>
    <t xml:space="preserve"> 1900 block of Pioneer Ave</t>
  </si>
  <si>
    <t xml:space="preserve"> Wednesday evening tennis for all levels</t>
  </si>
  <si>
    <t xml:space="preserve"> Hi All We're meeting at 7:30 at the tennis court of Schenley park and will play 2 hours or more.If there are some people who want to play some tennis please bring your racket and let's play together.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</si>
  <si>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Thursday Evening Tennis</t>
  </si>
  <si>
    <t xml:space="preserve"> Hi All We're meeting at 7:00 at the tennis court of Schenley park and will play 2 hours or more.If there are some people who want to play some tennis please bring your racket and let's play together. This is the event for all levels.If you have any questions please let me know.</t>
  </si>
  <si>
    <t xml:space="preserve"> Let's Meetup and Play Tennis-SINGLES GamesRallies-INTERMEDIATES (3.0 and above)</t>
  </si>
  <si>
    <t xml:space="preserve"> Let's meetup and play some singles games or singles hit around and rally from 8:30am - 10:00am. This session is for intermediates (level 3.0 and above) and will be limited to the first 4 players to sign up (myself plus the next 3). If you don't know your playing level click this link to find out: http:www.usta.comAdult-TennisUSTA-Leaguentrp Look forward to seeing you on the court!</t>
  </si>
  <si>
    <t xml:space="preserve"> Saturday morning INTERMEDIATE (level 3.0 and higher) tennis at Schenley park</t>
  </si>
  <si>
    <t xml:space="preserve"> Hi AllWe're meeting at 10:00 at the tennis court of Schenley park. Please send a message if you are going to be late more than 15 min.This is a double play event for intermediate levels (3.0 and higher).PLEASE NOTE: please be courteous to your friends and avoid same day cancelation. If you had an emergency call me directly at[masked]-6377.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t>
  </si>
  <si>
    <t xml:space="preserve"> Monday evening tennis for all levels</t>
  </si>
  <si>
    <t xml:space="preserve"> Let's play tennis</t>
  </si>
  <si>
    <t xml:space="preserve"> All levels are welcomed</t>
  </si>
  <si>
    <t xml:space="preserve"> Friday evening tennis - at Moon park</t>
  </si>
  <si>
    <t xml:space="preserve"> Hi All We're meeting at 6:00 at the tennis court of Moon park and will play 2 hours or more.If there are some people who want to play some tennis please bring your racket and let's play together. Olia will lead the event. Please find Olia at the court. This is the event for all levels.If you have any questions please let me know. Here is some guide I want to share with members. ----------------------------------------------------------------------------TENNIS MEETUP RULES 1. Always RSVP before you come to the event. This helps in organizing and for reserving the courts. Note without RSVP you may not have a spot. 2. If you RSVPed "Yes" and later decided to not come please change the RSVP to "No" so the first member on the waiting list can get your spot. 3. Members are expected to arrive on time and stay for the duration. If you expect to be late more than 15 minutes please send a text message to the posted organizer's phone number. 4. We will practice and always play a game - doubles or singles depending on the number of members who come to the event. 5. The organizer will try to pair the teams based on skill levels but this may not always be possible and the pairing may be on a first-come-first-serve basis. 6. If a member is on the waiting list they can still come however they may have to wait for courts to become available. ----------------------------------------------------------------------------  Jason</t>
  </si>
  <si>
    <t xml:space="preserve"> Saturday Morning Tennis For All Levels - Doubles</t>
  </si>
  <si>
    <t xml:space="preserve"> We meet at 9 am at the courts. Please send a message if you are going to be late more than 15 min. This is for all levels and for double play.</t>
  </si>
  <si>
    <t xml:space="preserve"> NCG Gamers - Pittsburgh Chapter</t>
  </si>
  <si>
    <t xml:space="preserve"> Dungeons &amp; Dragons; Renaissance Faire; Card Games; Social; Outdoors; Fun Times; Adventure; Games; Roleplaying Games (RPGs); Tabletop Role Playing and Board Games; Pittsburgh area; Board Games; </t>
  </si>
  <si>
    <t xml:space="preserve"> Great Lakes Medieval Faire 2015 season : Everyone is encouraged to attend!</t>
  </si>
  <si>
    <t xml:space="preserve"> Please join the North Coast Gamers Greater Pittsburgh Area chapter Meetup group members and thousands of other fine people as we journey to see and interact with our friends at theGreat Lakes Medieval Faire for a fun and festive good time. Please feel free to RSVP if you plan to attend during one of the many upcoming events. For more information about the GLMF please click here. http:medievalfaire.comindex.htm For more information about the NCG-GPA's experiences at the GLMF please click here. http:www.meetup.comNCGGreaterPittsburghAreaboardsthread732198860 We at the NCG-GPA strongly recommend that you attend this event. I Brom B. (Brutal Brom) have been attending RenaissanceFestivalsFaires since 1994.Over the years I have developed a strong relationship with many of the local fairesfestivals as well asan affinity for the fine and talented performers thatbring such magic and mirthto life for us all to enjoy. Also if you attend any of the dates please feel free to upload photos of your time there.</t>
  </si>
  <si>
    <t xml:space="preserve"> Pennsylvania Renaissance Faire 2015 season : Everyone is encouraged to attend!</t>
  </si>
  <si>
    <t xml:space="preserve"> Please join the North Coast Gamers Greater Pittsburgh Area chapter Meetup group members and thousands of others as we journey to see and interact with our friends at thePennsylvania Renaissance Faire for a fun and festive good time. This road trip is well worth it! Please feel free toRSVP if you plan to attendduring one of the many upcoming events. For more information about the Pennsylvania Renaissance Faire please click here. http:www.parenfaire.comfaireindex.php For more information about the NCG-GPA's experiences at thePA RenFaire please click here. http:www.meetup.comNCGGreaterPittsburghAreamessagesboardsthread732198860 We at the NCG-GPA strongly recommend that you attend this event. I Brom B. (Brutal Brom) have been attending RenaissanceFestivalsFaires since 1994. Over the years I have developed a strong relationship with many of the local fairesfestivals as well asan affinityfor the fine and talented performers thatbring such magic and mirthto life for us all to enjoy. Also if you attend any of the dates please feel free to upload photos of your time there.</t>
  </si>
  <si>
    <t xml:space="preserve"> Pittsburgh Renaissance Festival 2015 season : Everyone is encouraged to attend!</t>
  </si>
  <si>
    <t xml:space="preserve"> Please join the North Coast Gamers Greater Pittsburgh Area chapter Meetup group members and thousands of other fine people as we journey to see and interact with our friends at thePittsburgh Renaissance Festival for a fun and festive good time. Please feel free toRSVP if you plan to attendduring one of the many upcoming events. For more information about the Pittsburgh Renaissance Festival please click here. http:pittsburghrenfest.com For more information about the NCG-GPA's experiences at thePitt RenFest please click here. http:www.meetup.comNCGGreaterPittsburghAreamessagesboardsthread732198860 We at the NCG-GPA strongly recommend that you attend this event. I Brom B. (Brutal Brom) have been attending RenaissanceFestivalsFaires since 1994. Over the years I have developed a strong relationship with many of the local fairesfestivals as well asan affinityforthe fine and talented performers thatbring such magic and mirthto life for us all to enjoy. Also if you attend any of the dates please feel free to upload photos of your time there. </t>
  </si>
  <si>
    <t xml:space="preserve"> Board Games!</t>
  </si>
  <si>
    <t xml:space="preserve"> We'll meet again in the "community room" at the University Center Panera. Bring any games! Last time I was there we played Ticket to ride The Captain is Dead fluxx and a few others but we had an excellent turnout and a bunch of games like Pandemic Catan and Cards against Humanity were still out there. Bring what you have!</t>
  </si>
  <si>
    <t xml:space="preserve"> 3401 Blvd Of The Allies</t>
  </si>
  <si>
    <t xml:space="preserve"> MEEPLE (MEEt Play Learn)</t>
  </si>
  <si>
    <t xml:space="preserve"> Like boardgames and card games and find yourself looking for a friendly open group of like minded folks to throw some dice with? MEEPLE is for you. Come on out to the Carnegie Library in Oakland for an afternoon of great games and laughs. Regular attendees bring all sorts of games from simple to sophisticated for those into gateway games to those into complex Euros. There's a space and place for all players. You won't find a warmer welcome! First timers new and inexperienced players are encouraged to attend. If there are specific games or types of games you'd like to play drop a note in the meetup for the group to discuss. In particular if you have an interest in trying an RPG please let me know so I can let you know if that can be arranged.</t>
  </si>
  <si>
    <t xml:space="preserve"> 4400 Forbes </t>
  </si>
  <si>
    <t xml:space="preserve"> We'll meet again in the "community room" at the University Center Panera. Bring any games! last time we played Ticket to ride The Captain is Dead fluxx and a few others but we had an excellent turnout and a bunch of games like Pandemic Catan and Cards against Humanity were still out there. Bring what you have!</t>
  </si>
  <si>
    <t xml:space="preserve"> Japanese Language Study Group</t>
  </si>
  <si>
    <t xml:space="preserve"> Anime; Manga; Japanese Language; Japanese Food; Japanese Culture; </t>
  </si>
  <si>
    <t xml:space="preserve"> Japanese Study Group level 1 Beginner</t>
  </si>
  <si>
    <t xml:space="preserve"> We use the book "Japanese for Busy People" kana version 3 first of the series.We always meet on Sundays in the small meeting room at the Squirrel Hill Library.</t>
  </si>
  <si>
    <t xml:space="preserve"> Carnegie Library Squirrel Hill</t>
  </si>
  <si>
    <t xml:space="preserve"> 5801 Forbes Avenue</t>
  </si>
  <si>
    <t xml:space="preserve"> Japanese study group level 2 for intermediate</t>
  </si>
  <si>
    <t xml:space="preserve"> Hi All The text book for this class is An integrated approach to inter.mediate Japanese.This class will be from 4:00 pm to 5:00 pm. The location is the meeting room C of the Carnegie library squirrel hill.Please RSVP and let me know if you have any questions. Let's try to think up some interesting ways to improve upon what we are learning. Should we be taking regular quizzes or doing some other in class practice?  Last week we left off at the end of Lesson 5 and ready to move on to Lesson 6. If there is anything anyone would like to cover outside of the book or on any other topic also please let us know.</t>
  </si>
  <si>
    <t xml:space="preserve"> Japanese Study Group Beg level 1 EXTENTION! Interemediate level 1 EXTENTION!</t>
  </si>
  <si>
    <t xml:space="preserve"> Since we have no students in the Beginnner 2 class this week we will extend the Beginner class 1 for a half hour. Possibly doing a quiz and some intro to Kanji. The second Half hour (2:30 - 3:00) will be an early extention of teh INtermediate 1 class. Again posible quiz and extra practice. nnnnWe use the book "Japanese for Busy People" kana version 3 first in the series.We meet in the small meeting room in the Squirrel Hill Library.</t>
  </si>
  <si>
    <t xml:space="preserve"> We use the book "Japanese for Busy People" kana version 3 first of the series.We always meet on Sundays in the small meeting room at the Squirrel Hill Library. Last week we got about halfway through page 62 in Lesson 7. Prepare to pick up from there and remember to practice your days of the week months and days of the month.</t>
  </si>
  <si>
    <t xml:space="preserve"> Japanese Study Group level 1 Intermediate</t>
  </si>
  <si>
    <t xml:space="preserve"> We will be working through lesson 8 in the book. "Japanese for Busy People" book 2 version 3.  As usual we'll meet in Classroom C. Let's try to figure out how we can improve upon what we are learning so that we can make it both more interactive and at the same time begin to really use our language skills. Do we want to try having more quizzes? Interactive dialog? Roleplaying? Last week we left off at the end of Lesson 7 and decided to study the Lesson 7 Kanji as well as the first three pages of the Lesson 7 workbook exercises. After we review those we will pick up with Lesson 8. If anyone has any ideas for other things they'd like to try let me know.</t>
  </si>
  <si>
    <t xml:space="preserve"> After-class dinner @ Max's Tavern</t>
  </si>
  <si>
    <t xml:space="preserve"> We sometimes grab dinner after class and it was suggested I post a formal meet-up for it this week. In addition a good friend and member of the group from a couple years ago Yuya is back from Japan and should be joining us this time. This week we were planning on something a little different and have German food at Max's Allegheny Tavern in the north side. Here is a map with directions: https:goo.glmapsirzp7 We'll leave after the Intermediate 2 class at 5:00 and it will take 15-20 minutes to drive there. If you'd like to join us and need a ride (or would like to offer one) post here and we've probably got a few empty seats available. If you aren't joining the Intermediate 2 class but would like to join us either join us at the library at 5:00 and we'll drive over from there or join us at the restaurant at 5:15-5:20 or so. Please sign up so I can make a reservation for us and if you aren't planning to join Intermediate 2 let us know if we should expect you at the library or not. Hope to see some of you there!</t>
  </si>
  <si>
    <t xml:space="preserve"> Max's Allegheny Tavern</t>
  </si>
  <si>
    <t xml:space="preserve"> 537 Suismon St</t>
  </si>
  <si>
    <t xml:space="preserve"> Japanese study group for intermediate #2</t>
  </si>
  <si>
    <t xml:space="preserve"> We will be working through the book. "Japanese for Busy People" book 2 version 3.  As usual we'll meet in Classroom C. This week we will have a quiz and review the lesson 9 kanji. If we have time we'll move on to lesson 10. Note that this week we are shuffling things around and extending them a bit the class will meet from 2:30 to 4:00 this week. If anyone has any ideas for other things they'd like to try let me know.</t>
  </si>
  <si>
    <t xml:space="preserve"> Japanese Study Group level 2 Beginner</t>
  </si>
  <si>
    <t xml:space="preserve"> We use the book "Japanese for Busy People" kana version 3 first in the series.We meet in meeting room C in the Squirrel Hill Library. Last week we left off on page 229 in lesson 24. We'll continue from there and likely begin lesson 25 this week.</t>
  </si>
  <si>
    <t xml:space="preserve"> Drama night and potluck dinner</t>
  </si>
  <si>
    <t xml:space="preserve"> We starteda new show which is "Doctor X" and we will continue to watch.The location will be sent to you if you RSVP. Well watch the Japanese TV drama but will have potluck dinner before starting watching.Trying cooking is another way of learning culture. So please just dont buy a food from Japanese restaurant and hope you can try to cook some food you want to trycook and please share with other members.Well have 4 category of food which are meattofufishricenoodlevegetablesdessert Please let me know what kind of food you want to try when you RSVP.If you have any questions please let me know.See you soon  Jason</t>
  </si>
  <si>
    <t xml:space="preserve"> After-class dinner</t>
  </si>
  <si>
    <t xml:space="preserve"> We sometimes grab dinner after class and it was suggested I post a formal meet-up for it this week. Feel free to suggest any restaurants you might be interested in otherwise we could go to Eat 'n Park or Silk Elephant again. If you don't plan to join the Intermediate 2 class but would like to join us for food and conversation please sign up and let's meet in front of the Squirrel Hill library.</t>
  </si>
  <si>
    <t xml:space="preserve"> Pittsburgh Ultimate Frisbee Meetup Group</t>
  </si>
  <si>
    <t xml:space="preserve"> Ultimate Frisbee; </t>
  </si>
  <si>
    <t xml:space="preserve"> Play ultimate on Saturday (at Koenig)</t>
  </si>
  <si>
    <t xml:space="preserve"> </t>
  </si>
  <si>
    <t xml:space="preserve"> Koenig Field</t>
  </si>
  <si>
    <t xml:space="preserve"> 401 Greendale Avenue</t>
  </si>
  <si>
    <t xml:space="preserve"> Play Ultimate in Greensburg (Swede Hill Park)</t>
  </si>
  <si>
    <t xml:space="preserve"> Our first meeting had enough for a small game so we're going to continue this meetup. Invite your friends and spread the word! We'll be at the baseball field unless the soccer field is free.</t>
  </si>
  <si>
    <t xml:space="preserve"> Swede Hill Park</t>
  </si>
  <si>
    <t xml:space="preserve"> Greensburg</t>
  </si>
  <si>
    <t xml:space="preserve"> 311 Willow Crossing Road</t>
  </si>
  <si>
    <t xml:space="preserve"> Pick-up at Riverview Park 8:30-11:30</t>
  </si>
  <si>
    <t xml:space="preserve"> CPU has Riverview Park (a lit turf field) reserved on Tuesdays from 8:30-10:30. Come out and enjoy the best field in the city. We play even when it's raining. This game is for members of Pittsburgh-Ultimate.org. It costs $5 to join and helps pay for our permits of this wonderful field. Please join. http:pittsburgh-ultimate.orgbecome-a-member nnnnhttps:www.google.commaps?q=139+Mairdale+Ave%0D%0APittsburgh+PA&amp;amp;t=h&amp;amp;z=17</t>
  </si>
  <si>
    <t xml:space="preserve"> 139 Mairdale Ave</t>
  </si>
  <si>
    <t xml:space="preserve"> Play ultimate on Thursday (at Lower Frick)</t>
  </si>
  <si>
    <t xml:space="preserve"> Lower Frick Park Parking Lot</t>
  </si>
  <si>
    <t xml:space="preserve"> 1000 Lancaster Ave</t>
  </si>
  <si>
    <t xml:space="preserve"> Pick-up at Riverview Park 8:30-10:30</t>
  </si>
  <si>
    <t xml:space="preserve"> (This is the last game before we move to 9pm starting time) CPU has Riverview Park (a lit turf field) reserved on Tuesdays from 8:30-10:30. Come out and enjoy the best field in the city. We play even when it's raining. This game is for members of Pittsburgh-Ultimate.org. It costs $5 to join and helps pay for our permits of this wonderful field. Please join. http:pittsburgh-ultimate.orgbecome-a-member https:www.google.commaps?q=139+Mairdale+Ave%0D%0APittsburgh+PA&amp;amp;t=h&amp;amp;z=17</t>
  </si>
  <si>
    <t xml:space="preserve"> Sunday 10am at the IM Fields (Behind the Cost Center)</t>
  </si>
  <si>
    <t xml:space="preserve"> This weekend is beautiful. Let's throw together the old Sunday morning game for a weekend. Spread the word (and RSVP)!</t>
  </si>
  <si>
    <t xml:space="preserve"> Cost Center Outdoor IM Fields</t>
  </si>
  <si>
    <t xml:space="preserve"> Robinson Street Extension</t>
  </si>
  <si>
    <t xml:space="preserve"> Pick-up at Riverview Park (New Time) 9-11pm</t>
  </si>
  <si>
    <t xml:space="preserve"> CPU has Riverview Park (a lit turf field) reserved on Tuesdays from 9-11. Come out and enjoy the best field in the city. We play even when it's raining. This game is for members of Pittsburgh-Ultimate.org. It costs $5 to join and helps pay for our permits of this wonderful field. Please join. http:pittsburgh-ultimate.orgbecome-a-member https:www.google.commaps?q=139+Mairdale+Ave%0D%0APittsburgh+PA&amp;amp;t=h&amp;amp;z=17</t>
  </si>
  <si>
    <t xml:space="preserve"> Play Ultimate in Westmoreland County</t>
  </si>
  <si>
    <t xml:space="preserve"> We're starting up a game in Greensburg to address the shameful lack of Ultimate in Westmoreland County. We'll start off meeting Wednesday evenings at Swede Hill park but the day and venue can change if necessary. If you can't make it on the 5th but you're still interested in future games in Greensburg please leave a comment letting us know.</t>
  </si>
  <si>
    <t xml:space="preserve"> Play Ultimate in Oakland</t>
  </si>
  <si>
    <t xml:space="preserve"> We play an approachable but intense game of pickup Ultimate on Flagstaff Hill every Wednesday and Sunday. Our field has a slight slope but it really adds to the flavor of the game. Additionally we have extra space to spread out. In cases where numbers are high we can set up two or even three fields to keep up to 40 players in the game simultaneously.</t>
  </si>
  <si>
    <t xml:space="preserve"> Flagstaff Hill</t>
  </si>
  <si>
    <t xml:space="preserve"> 4800 Frew Street</t>
  </si>
  <si>
    <t xml:space="preserve"> Play ultimate on Saturday then have a BBQ (at Koenig)</t>
  </si>
  <si>
    <t xml:space="preserve"> Play ultimate on Saturday (AT LOWER FRICK)</t>
  </si>
  <si>
    <t xml:space="preserve"> The Pittsburgh Social Club!</t>
  </si>
  <si>
    <t xml:space="preserve"> Singles; New In Town; Travel; Social; Weekend Adventures; Singles 30's-50's; Happy Hour; 20's &amp; 30's Social; Dancing; 30s and 40s; Pubs and Bars; Dating and Relationships; Singles 20's  &amp; 30's; </t>
  </si>
  <si>
    <t xml:space="preserve"> LAST Jam on Walnut for the Summer! Multi-block party! 2 BANDS! Dancing Queen!</t>
  </si>
  <si>
    <t xml:space="preserve"> 90 RSVP's (excluding duplicates) between 7 meetups! Try to meet on the Hour 7pm or 8pm SHARP would be best for meeting up with other meetup people at my stand. LAST JAM on Walnut of the SUMMER! 2 Bands!Dancing Queen &amp;amp; Kelsey Friday! The bands for the 2015 Jam on Walnut season have been announced! Three Saturdays each Summer we block off Walnut Street for an outdoor concert to benefit Cystic Fibrosis Foundation Western PA Chapter Each of the three events attracts approximately 5000 people for the citys best block party! August 22 2015 @ 7:00pm The TWO BANDS ARE:  Dancing Queen Kelsey Friday *** Meet at my Food Stand at corner of Walnut &amp;amp; Filbert Street on the Hour 7pm 8pm or 9pm to see other meetup people.</t>
  </si>
  <si>
    <t xml:space="preserve"> It's Right TurnClyde at the Spoon Wood Brewing Company! Bethel Park!</t>
  </si>
  <si>
    <t xml:space="preserve"> Join Right TurnClyde (Dwayne and Clyde) as we bring the party to the hottest spot in Bethel Park - The Spoon Wood Brewing Company ... Ok so you're probably asking just who is the "Right Turn Clyde" .. well we are a very cool mix of Contemporary hits. Modern and classic rock with a little Country for a hell of a good time ! Right TurnClyde is your host .. Please say HI to Clyde and the boys when you get the chance and mention you are with Meetup! when there is a BREAKIntermission in the SETS. For instant updates on when we're coming to your part of town follow us on face book at https:www.facebook.compagesRight-TurnClyde707612469361704?fref=nf or on twitter @RightTurnClydeB and join the Right TurnClyde Party Nation ! The Spoon Wood Brewing Company features an excellent staff and they are phenomenal and the entertainment is always an added bonus to the visit.</t>
  </si>
  <si>
    <t xml:space="preserve"> Spoonwood Brewing Company </t>
  </si>
  <si>
    <t xml:space="preserve"> Bethel Park</t>
  </si>
  <si>
    <t xml:space="preserve"> 5981 Baptist Road</t>
  </si>
  <si>
    <t xml:space="preserve"> Morning Meditations: Connecting Energy Above + Below Quantum Touch</t>
  </si>
  <si>
    <t xml:space="preserve"> Each month I (Rebekah http:rebekahgambleholisticpractitioner.com) host a meditation event in my office space in Pittsburgh with a new local practitioner as a guest. The format is mostly the same: one of us does a guided meditation we have a brief break if needed and then the other does a complementary meditation. The whole event takes about an hour. We have some folding chairs a couch and some cushions to sit on but feel free to bring a mat or something to sit on if you have special needs to ensure they are accommodated. Tea coffee and water are available at the event in the lobby. I am excited to welcome Bob Lardin to be my guest at this months event. Robert W Lardin Jr. is a former Catholic Deacon and a retired systems analyst. He is currently active at Allegheny General Hospital in the Holistic Medicine program where he practices Reiki. Bob is a certified hypnotherapist a Knights Templar Reiki Master and is certified in Quantum touch. He enjoys working with all sorts of conditions and situations in the hospital as well as teaching his methods when the opportunity arises. Bob teaches hypnosis Reiki and meditation in his spare time and spends lots of time practicing. I will open the event with a meditation on connecting to the sky and earth energies. We will work on feeling the upward and downward flow of energy in the body which is the foundation for energy work shamanic journeying and many other practices. You will start to notice different aspects of this energy flow during the meditation which has the goal of helping your overall awareness of your field and its energetic anatomy. After a break following this first meditation you will draw on these flows and this ground work as Bob assists you with a meditation that has roots in the Templar form of Reiki. This second meditation will use oils. Bob will then demonstrate the different forms of energy he works with in Reiki and Quantum Touch and show you how to use these different energies in your meditation practice to heal and create change. The event is $10 pre-registered or $15 at the door. You may send pre-registration or pre-payments to [masked] through paypal. We are very limited on space for these events and preference is given to those who register ahead of time. Hope to see you there!</t>
  </si>
  <si>
    <t xml:space="preserve"> Embody Healing LLC</t>
  </si>
  <si>
    <t xml:space="preserve"> 2609 Brownsville Road</t>
  </si>
  <si>
    <t xml:space="preserve"> CABANA BEACH BAR Happy Hour (Wexford)!  DJ &amp; Dancing Free Buffet!</t>
  </si>
  <si>
    <t xml:space="preserve">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FUN FUN FUN! See you there! </t>
  </si>
  <si>
    <t xml:space="preserve"> Oxford Athletic Club</t>
  </si>
  <si>
    <t xml:space="preserve"> 100 Village Club Dr</t>
  </si>
  <si>
    <t xml:space="preserve"> FREE JAZZ FESTIVAL-Monroeville Tall Trees Ampetheatre!</t>
  </si>
  <si>
    <t xml:space="preserve"> FREE JAZZ FESTIVAL-Monroeville Tall Trees Amphitheater! nnAround 6:30 pm... Callie: I'll be down front next to the big tree in the middle :-) The 2015 MONROEVILLE JAZZ FESTIVAL will be held on Saturday August 22 at the Tall Trees Amphitheater in Monroeville Community Park Monroeville PA. The opening act at 6 PM is a local group of well known jazz musicians called the First Roots Sextet. At 7:30 PM the featured performers will be the Lisa Ferraro Sextet with Houston Person. The festival is free but everyone is encouraged to bring a donation of a bag of non-perishables andor cash to our partner the Greater Pittsburgh Community Food Bank. There is plenty of free parking including handicap parking. Great food and beverages will be available from on-site vendors. Our website is www.monroevillejazz.org </t>
  </si>
  <si>
    <t xml:space="preserve"> Tall Trees Amphitheater - Monroeville Community Park West</t>
  </si>
  <si>
    <t xml:space="preserve"> 2447 Tilbrook Road</t>
  </si>
  <si>
    <t xml:space="preserve"> listen to big-band jazz</t>
  </si>
  <si>
    <t xml:space="preserve"> The Pittsburgh Big Band Legends are playing for Westmoreland County's summer concert series -- I play with this group.</t>
  </si>
  <si>
    <t xml:space="preserve"> Cedar Creek Park </t>
  </si>
  <si>
    <t xml:space="preserve"> Belle Vernon</t>
  </si>
  <si>
    <t xml:space="preserve"> 305 Port Royal Drive</t>
  </si>
  <si>
    <t xml:space="preserve"> StudioPM Coloring Book Social (for adults) &amp; Wine Tasting - Village Tavern AUG19</t>
  </si>
  <si>
    <t xml:space="preserve">  StudioPM - A creative studio experience to create art play drink and socialize. Greetings! Join me Wednesday August 19 for a creative social artsy event AND WINE TASTING. No artistic skills necessary ....I'll guide you along the way. COLORING BOOK ART SOCIAL (for adults) &amp;amp; Wine Tasting! Have you heard about the new and fun way to relax? Pick up a marker or colored pencil and a coloring book! WEDNESDAY AUGUST 19 from 6:30 pm to 9:30 pm ~ $20 admission includes WINE TASTING ONE PREMIUM coloring book (some mylar page books available) from our wide selection that you can TAKE HOME AT THE END OF THE NIGHT plus use of a variety of colored pencils and markers to use during the event. No artistic experience necessary! Just join us to color like you are a kid again sip a beverage socialize and relax. Reservations (option to pay at the door): https:studiopm-villagetavern-coloringbook-aug19.eventbrite.com Advance reservations ARE REQUIRED for this event. Seating is limited. Payment options include credit (online) or check and cash (at the door) with reservation. StudioPM welcomes all skill levels. This is NOT A BYOB EVENT. Wine tasting included with ticket cost wine beverage and food specials available for separate purchase. Food and drink specials to be announced. Event admission includes:-- Wine tasting-- Learn various colored pencil techniques or explore on your own Coloring book pages are perforated- swap pages with others from their coloring books-- Sip wine (or beverage of choice) create and socialize with friends-- Take your coloring book home at the end of the session Plan to arrive early to assure parking and to get started on time. Great for community groups fundraisers corporate team building reunions non-profits and private parties. For private bookings and group discount please email [masked] to request details. For more StudioPM locations and news visit: http:studiopminfo.wix.comstudiopm</t>
  </si>
  <si>
    <t xml:space="preserve"> Village Tavern and Trattoria</t>
  </si>
  <si>
    <t xml:space="preserve"> 424 S Main St</t>
  </si>
  <si>
    <t xml:space="preserve"> 2nd annual Summer Daze Festival</t>
  </si>
  <si>
    <t xml:space="preserve"> A collection of Pittsburgh premier art craft and gift exhibits. - Local Artists- Craftsmen from the Tri-state area- Local gift vendors- Comfort Food Cafe- FREE admission!- 100+ indoor &amp;amp; outdoor exhibits! Shop from our vendors early! Visit www.SummerDaze.info or https:www.facebook.comevents389792121226384 Vendor space is still available! Send your email to [masked]</t>
  </si>
  <si>
    <t xml:space="preserve"> Our Lady Of the Angels</t>
  </si>
  <si>
    <t xml:space="preserve"> 225 37th Street </t>
  </si>
  <si>
    <t xml:space="preserve"> Just Announced! Mayor Bill Peduto Joining the Epicast Party!!!</t>
  </si>
  <si>
    <t xml:space="preserve"> Use discount code -Marta to get $5 off ticketswhile they last! Come to the most fun party of the summer! I will be sitting in on some podcasts and mingling with the crowd! Stop up and say hello to me the Mayor Mikey and Big Bob and other Pgh people! https:www.purplepass.comepicastpresents &amp;lt;a&amp;gt;www.martaonthemove.com.&amp;lt;a&amp;gt;   Receive a wristband at the door&amp;lt;a&amp;gt; by RandomDealApp"&amp;gt; granting&amp;lt;a&amp;gt; you access to an interactive creative event hosted by Epicast. Join us for a celebration of talent with complimentary live podcast recordings vibrant inspiring art displays hand selected interactive soundtracks local food Black Forge Coffee Full Pint craft beer crafted cocktails stand up comedy  and live jazzhip hop.  11:00AM - Kit Mueller of Fygment.com sits with a VERY&amp;lt;a&amp;gt; by RandomDealApp"&amp;gt; special&amp;lt;a&amp;gt; guest (limitedInvite only)  12:00PM - Doors open at The Hardware&amp;lt;a&amp;gt; by RandomDealApp"&amp;gt; Store&amp;lt;a&amp;gt; (Work Hard PGH).  1:00PM - Partycast!&amp;lt;a&amp;gt; by RandomDealApp"&amp;gt; hosted&amp;lt;a&amp;gt; by Gio Attisano.Guests:Marta from Marta On The Move Jayke&amp;lt;a&amp;gt; by RandomDealApp"&amp;gt; Orvis&amp;lt;a&amp;gt; Sean Collier Ian Insect Majestic Lane Knowledge Divine Brian SIKES HoweLength - 2 hours  3:30PM - 10 minutes of KnowledgeGuests: D.S. KinselLength - 10-20 minutes 4:00PM - Drinking PartnersGuests: Bill Crawford Length - 60 - 80 minutes 5:30PM - Professor Buzzkill - Mini Myth (The Great IPA Debate)Guests: Full Pint BrewingLength - 20 minutes 6:00PM - Does This Hold UpGuests: Mikey and Big BobLength - 30 minutes 6:50PM - End Hardware Store events 6:00PM - Doors open at Black Forge&amp;lt;a&amp;gt; by RandomDealApp"&amp;gt; Coffee&amp;lt;a&amp;gt; House  6:30PM - The Millennials Grand Premier 7:25PM - Comedy starts. : 5-10 minute introTom Henry: 15 minutesShannon Norman: 20 minutes &amp;lt;a&amp;gt; by RandomDealApp"&amp;gt; Andy&amp;lt;a&amp;gt;Picarro: 20 minutesTim&amp;lt;a&amp;gt; by RandomDealApp"&amp;gt; Ross&amp;lt;a&amp;gt;: 35 minutes  9:15PM - Shad Ali w Trio+ starts 10:00PM - Show ends Event ends nnnLevity is now a proud sponsor for Marta On The Move. Use&amp;lt;a&amp;gt; by RandomDealApp"&amp;gt; promo code&amp;lt;a&amp;gt; Marta when booking your next float! &amp;lt;a&amp;gt;www.floatlevity.com.&amp;lt;a&amp;gt; Sensory Deprivation rocks!  Puzzlepax is offering $5 off your orders with code&amp;lt;a&amp;gt; by RandomDealApp"&amp;gt; MOVE on&amp;lt;a&amp;gt; www.puzzlepax.com </t>
  </si>
  <si>
    <t xml:space="preserve"> The Hardware Store</t>
  </si>
  <si>
    <t xml:space="preserve"> 744 E. Warrington Ave. </t>
  </si>
  <si>
    <t xml:space="preserve"> Pizza &amp; More 52 Cross-Post Pgh Pizza Parade!</t>
  </si>
  <si>
    <t xml:space="preserve"> BOB has an AMAZING MEETUP called the Pittsburgh Pizza Parade that twice a month they go to a different cool place and meet and split the cost of the Pizza's. You save money have fun hanging out with others and just a good time in general. This Thursday's get together is CHURCH BREW WORKS at 6:00pm! If you want to know about more join the Pittsburgh Pizza Parade here: http:www.meetup.comPittsburgh-Pizza-Parade</t>
  </si>
  <si>
    <t xml:space="preserve"> Church Brew Works</t>
  </si>
  <si>
    <t xml:space="preserve"> 3525 Liberty Ave</t>
  </si>
  <si>
    <t xml:space="preserve"> SPEED DATING @LATITUDE 360 ON THE PATIO!! Ages 30-49</t>
  </si>
  <si>
    <t xml:space="preserve"> AGES 30-49 COME OUT BRING YOUR FRIENDS AND ENJOY AN EVENING OF SPEED DATING! THIS IS A FUN AND CASUAL WAY TO MEET NEW PEOPLE! THE LAST EVENT SOLD OUT YOU DON'T WANT TO MISS THIS EVENT! LOTS OF FUN! http:suziqsinglesspeeddating.eventbrite.com?s=40765837</t>
  </si>
  <si>
    <t xml:space="preserve"> latitude 360</t>
  </si>
  <si>
    <t xml:space="preserve"> 200 Quinn Dr Pittsburgh PA 15275</t>
  </si>
  <si>
    <t xml:space="preserve"> Free Comedy! "Best Of The Burgh" Comedy Showcase at Buckhead Saloon</t>
  </si>
  <si>
    <t xml:space="preserve"> That's right we moved to Tuesday.....NO COVER CHARGE NO DRINK MINIMUM $2 16oz Miller Lite Drafts 8-11....Showtime is 8:30 ( be there early to get a seat ) 21 and over only..... The MEETUPS: 4-5 Tables reserved for them. (There will be signs the say:"Reserved MEETUP" on them). This is cross-posted on several meetups and usually get about 30-70 people showing from Meetup. Since this is one of the Larger Better meetup events... INTRODUCE YOURSELF say Hi! Talk and enjoy the show! Any questions txt Frank at[masked]-0784. We have a awesome show lined up featuring the comedy ofDavid KayeMatt WohlfarthDerek MintoandTommy Kupiec. No open mic here this an all pro show. We are doing comedy the way it should be great comedy at a great price. Tell your friends and we will see you at the Buckhead Saloon.  </t>
  </si>
  <si>
    <t xml:space="preserve"> Happy Hour at "Tilted Kilt" North Shore on the Outdoor Patio!</t>
  </si>
  <si>
    <t xml:space="preserve"> Now a KILTED Happy Hour! Now a Kilted Happy Hour! If you know anyone with a kilt bring them along and have them wear it! I'll be wearing my Kilt to this Happy Hour! (with my special Sporran) If you have a Kilt wear it to this Happy Hour! (I'm not sure if that is incentive or dis-insentive). So far we have 47 rsvp's from the Meetup groups subtracting out the duplicates. Hope to see you there!WOO HOO! We got another great special for our MONTHLY HAPPY HOUR! August 1st is the TILTED KILT on the NORTH SHORE! Meet at 6pm to 9pm on the PATIO! GREAT VIEW OF THE RIVER! (if the weather is not so good then inside) The Happy Hour Special runs from 6pm to 8pm for us here it is: $5-20 oz Blue Moon Drafts  Half off domestic drafts Half off well drinks So far between 7 Meetup groups and one Facebook event we already have 50 RSVP's! Hope to see you there!</t>
  </si>
  <si>
    <t xml:space="preserve"> Tilted Kilt</t>
  </si>
  <si>
    <t xml:space="preserve"> 353 North Shore Drive Pittsburgh PA 15212</t>
  </si>
  <si>
    <t xml:space="preserve"> BAND TOGETHER FOR A GOOD CAUSE...w THE NIED'S HOTEL BANDFox Chapel Yacht Club!</t>
  </si>
  <si>
    <t xml:space="preserve">  BENEFITTING THE LUPUS FOUNDATION .............. JOIN THE NIED'S HOTEL BAND FOR AN AFTERNOON OF MUSIC AND FUN; 5050 AND CHINESE AUCTION .................. ALL FOR A GOOD CAUSE. * unhosted event but a table towards the front of the stage will be reserved for Meetup friends. I (Trish Higgins) personally will be assisting with the benefit; but I do hope to see you there !!! </t>
  </si>
  <si>
    <t xml:space="preserve"> Fox Chapel Yacht Club - Baja Bar and Grill</t>
  </si>
  <si>
    <t xml:space="preserve"> 1366 Old Freeport Road</t>
  </si>
  <si>
    <t xml:space="preserve"> Cranberry Travel MeetUp!</t>
  </si>
  <si>
    <t xml:space="preserve">  AT  If you need a Roommate We can Help! We have Singlesthat what to Travel with US! Come to our Social Events or  Call Sam at[masked] for more Details!  Southern Caribbean Cruise (Jan 15 - 23 2016) One Night at The San Juan Marriott 8 Day - 7 Night Cruise on Royal Caribbean. 42Spots already SOLD. $[masked] per person (DBL) nnnPanama Land Tour (Feb 16 - 23 2016) 8 Day - 7 nights at The Country Inn Amador on the Canal 5 Days of Guided Tours (Please read Itinerary) Daily Breakfast &amp;amp; many lunches. $[masked] per person (DBL) African Safari 4 (March 30 - April 11 2016) South Africa Zimbabwe &amp;amp; Botswana Cape Town Victoria Falls &amp;amp; Chobe River Lodging Game Drives &amp;amp; many Meals $[masked] per person (DBL) nnnHawaiian Cruise (April 18 - May 1 2016) 2 nights at The Marriott Waikiki Beach 12 Day Cruise on Royal Caribbean $[masked] per person (DBL) nnnAlaskan Cruise &amp;amp; Land Tour (July 15 - July 24 2016) 1nights in Vancouver at The Metropolitan Hotel 8Day Cruise onPrincess Cruise Lines Optional Add-On (6 Day Land Tour) July 23 - 29 will be Priced in Late August nnnTrips we are working on for 2016 &amp;amp; 2017 ItalySpainFrance Cruise &amp;amp; Tour (Sept 14 - 26 2016) South American Cruise (January 2017) nnnCLICK on "See The World Tours" Below  For more Information &amp;amp; Complete Website   www.SeeTheWorldTours.com or Call[masked]   Group Trips Escorted by   Sam Jordon  (Experienced Trip Leader)  Call[masked]  Click link below for Past Trips &amp;amp; Comments  www.SeeTheWorldTours.comComments.html </t>
  </si>
  <si>
    <t xml:space="preserve"> The Sports Grille at Cranberry</t>
  </si>
  <si>
    <t xml:space="preserve"> 1294 Freedom Road</t>
  </si>
  <si>
    <t xml:space="preserve"> Quantum Cranberry: Exploring Your Infinite Possibilities</t>
  </si>
  <si>
    <t xml:space="preserve"> Cranberry Twp</t>
  </si>
  <si>
    <t xml:space="preserve"> Philosophy; Meditation; Self-Improvement; Consciousness; Spirituality; Intellectual Discussion; Science and Spirituality; Positive Thinking; Spiritual Growth; Quantum Physics; Spiritual Development; Transformation; The Science of Spirituality; Spiritual Discussion; Spiritual Awakening; </t>
  </si>
  <si>
    <t xml:space="preserve"> Level 20 - Sola Fide: Ya Gotta Believe (and the math proves it!)</t>
  </si>
  <si>
    <t xml:space="preserve"> The first 11 "physical" levels and many of the next 11 "mental" levels are heavily science-focused but guess what? You can throw all of that out! You do not need science to understand spirit. In Luke 17:20 Jesus says "The kingdom of God is not coming in ways that can be observed." And for all intents and purposesbrilliant mathematician Kurt Gdel proved precisely that! This group begins to set the stage for the final 11 "spiritual" levels of truth.</t>
  </si>
  <si>
    <t xml:space="preserve"> Quantum Counseling Services</t>
  </si>
  <si>
    <t xml:space="preserve"> One Landmark North Suite 205A 20399 Route 19 Brandt Drive</t>
  </si>
  <si>
    <t xml:space="preserve"> Quantum Miracles: Charting Your Course</t>
  </si>
  <si>
    <t xml:space="preserve"> A Course in Miracles has been around for nearly 50 years but its wisdom is timeless. And truly miraculous! This meetup done with the flair of quantum physics as a guide will dive deep into the text and process its soul-inspiring concepts encouraging all participants to walk their pathway toward Truth. (Note: this is a heavily spiritual group with a strong emphasis on the presence of God in all of our lives ... we will use science as support for the concepts in the course but the focus is primarily spiritual.)</t>
  </si>
  <si>
    <t xml:space="preserve"> Level 18 - The Costume Party: Life Is But A Dream</t>
  </si>
  <si>
    <t xml:space="preserve"> Now that we have established that reality is an illusion (we have established that by now hopefully ... if not we need to review!) what actually IS this physical place we are temporarily calling home? Well there are many ways to think of it ... a dream ... a playground ... or my favorite way of thinking of it a Costume Party! In this group we will explore this concept and look closely at what your costume is - your human ego.</t>
  </si>
  <si>
    <t xml:space="preserve"> Level 10 - Entanglement: Everything is Connected</t>
  </si>
  <si>
    <t xml:space="preserve"> This scientific concept even shocked Albert Einstein as he called quantum entanglement "spooky action at a distance" ... because even he was a bit weirded out by its implications. There are many applications to entanglement but our purposes are primarily for spiritual insight. Beliefs such as "everything happens for a reason" and "we are all one" along with karma and even some principles of the Kabbalah can be linked to entanglement (in addition to computers cell phones the internet etc. but we will stick with the easy stuff for this meetup).</t>
  </si>
  <si>
    <t xml:space="preserve"> Fight Club: Ready ... Set ... Action!</t>
  </si>
  <si>
    <t xml:space="preserve"> The "Incito Veritas" founding fathers (which included females of courseas no soul has a gender) originally called this group "Fight Club" and first intended to keep thatnamewhile maintaining secrecy. So much for that. But the spirit of Fight Club remains the idea of trying to bring out the best in each other through the evolution of consciousness. As Brad Pitt said about the movie "Fight Club is a metaphor for the need to push through the walls we put around ourselves and just go for it." And not fear the pain! In this meetupwe discuss ways that concepts introduced during the Incito Veritas series can be applied to our daily lives. We will learn and grow as we process our experiences. Bottom line: Knowing and Not Doing is Not Knowing or as it says in James 2:26 "For as the body without the spirit is dead so faith without works is dead."</t>
  </si>
  <si>
    <t xml:space="preserve"> Level 9 - The Observer Phenomenon: Believing Is Seeing</t>
  </si>
  <si>
    <t xml:space="preserve"> The most replicated and examined scientific study in history - the double-slit experiment - presents some earth-shattering implications. Reality is not "out there" as much as it is "in here." When Jesus stated in Luke 17:21that "the kingdom of God is within you" he was referring to the Observer Phenomenon ... well maybe not specifically but during this group we will demonstrate the link between the "observer" (i.e. you) and the physical world with which you interact.</t>
  </si>
  <si>
    <t xml:space="preserve"> Level 8 - Superposition: Infinite Possibilities</t>
  </si>
  <si>
    <t xml:space="preserve"> One of the most head-scratching - and potentially life-altering - concepts to come out of quantum physics is the principle of superposition. Scientifically it means that "things" can be in more than one place at a given time. Spiritually it is the backbone for Matthew 19:26 when Jesus says "With God all things are possible."</t>
  </si>
  <si>
    <t xml:space="preserve"> Level 7 - Relativity: The Maze</t>
  </si>
  <si>
    <t xml:space="preserve"> When Albert Einstein revealed hisincredible Theory of Relativity a century ago it sparked great debate in the scientific community ...in addition toa lot of confusion in science classrooms around the world! Fortunately relativity as applied to spirituality is much easier to grasp. This group will review Einstein's Theory of Relativity (only the interesting parts no math skills required!) and link it to the search for the Holy Grail.</t>
  </si>
  <si>
    <t xml:space="preserve"> Level 19 - The Immaculate Deception: Evolve or Revolve</t>
  </si>
  <si>
    <t xml:space="preserve"> As we discussed in Levels 17 (Duality) and 18 (The Costume Party) you are two ... now what to do? Once you realize that reality is about the evolution of your consciousness (Level 12) you either succeed at it or try again and again and again (and again if necessary) until you succeed at it. As they say in A Course In Miracles "Free will does not mean thatyoucanestablish the curriculum it meansonlythatyoucan elect whatyouwant to takeat a giventime" ... and fortunately there is no such thing as time (Level 15) so you have eternity to succeed! (That takes the pressure off.) In this group we will watch scenes from the movie "Revolver" and process the delicate battle between one's ego and soul.</t>
  </si>
  <si>
    <t xml:space="preserve"> Level 16 - The Projector: You Are A Movie Star</t>
  </si>
  <si>
    <t xml:space="preserve"> Science really doesn't much cooler than this: over the past few decades it has become more and more clear that we are living in a hologram! What does that mean? Well for starters it means that life is much more like a movie than you could ever possibly imagine. And thanks to concepts discussed in earlier levels it also means that YOU are the director and scriptwriter and the actoractress and the key grip (we'll explain that one later) of this movie. However you are not the producer. That duty belongs to God. :-)</t>
  </si>
  <si>
    <t xml:space="preserve"> Level 17 - Duality: To Be or Not To Be?</t>
  </si>
  <si>
    <t xml:space="preserve"> Shakespeare had it precisely correct ...and sounded strikingly similar to Jesus in the Gospel of Thomas when he said "When you become two what will you do?" To be or not to be? Be or not bewhat?!? We will answer that question in this group after we process what it means! The first 16 groups have led up to this point - the halfway point of the series - where we begin to gradually shift the focus away from the science of the material world and more toward the soul of the spiritual world.</t>
  </si>
  <si>
    <t xml:space="preserve"> Level 11 - Memento Mori: What's Next?</t>
  </si>
  <si>
    <t xml:space="preserve"> In Latin memento mori means "remember that you must die." That's depressing ... unless you see it another way. In our efforts to merge science and spirituality that is precisely the goal for you to seedeath another way! In this group we link together the "rules" of the physical world and show you their ultimate purpose: for you to see the spiritual world.</t>
  </si>
  <si>
    <t xml:space="preserve"> MONDO ITALIANO: Pittsburgh Italian Meetup</t>
  </si>
  <si>
    <t xml:space="preserve"> Italian Language; Dining Out; Watching Movies; Social Networking; Expat Italian; Language &amp; Culture; Italian Film; Italian Food; Italian Culture; Movie Nights; Italian Wines; Cooking; Recipes; Italiano; </t>
  </si>
  <si>
    <t xml:space="preserve"> ITALIAN BOOTCAMP - (Advanced students)</t>
  </si>
  <si>
    <t xml:space="preserve">  ITALIAN BOOTCAMP 60 minutes of uninterrupted Italian.ADVANCED Students will engage in debatesconversations simulations of real-life scenarios and much more for a high-intensity hour of fun! COST: $20sessionorBUY 10 sessions at $180! (ALL MATERIAL INCLUDED) CLICK HERE TO VISIT OUR WEBSITE or TO REGISTER: http:home.earthlink.net~mondoitalianoid9.html If you are not using Paypal you can mail your check to: MONDO ITALIANO - 2310 Woodstock Avenue Pittsburgh PA 15218 For information send us an email at: [masked] GRAZIE!</t>
  </si>
  <si>
    <t xml:space="preserve"> Wilkins School Community Center</t>
  </si>
  <si>
    <t xml:space="preserve"> 7604 Charleston Ave</t>
  </si>
  <si>
    <t xml:space="preserve"> ITALIANO-ESPRESSO ( Italian conversation group)</t>
  </si>
  <si>
    <t xml:space="preserve">   VOTED as 1 of 10 TOP THINGS TO DO IN PITTSBURGH by the Pittsburgh Magazine! http:www.pittsburghmagazine.comPittsburgh-MagazineApril-2012Top-10 About Italiano-Espresso: Italiano-Espresso was created with the idea ofhaving weekly conversation get-togethers forall Italophiles to meet practice andor learn something Italian or in Italian. Each week there is one suggestedscheduled activity that will engage all speakers (from beginners to advanced and natives) in a fun and welcoming atmophere. Spontaneousconversation is also welcome. For those looking for a more structured learning environmentcome and join us on Tuesdays (beginners) or Thursdays (intermediate) for Italian class (6:45pmWilkins School Community Center). Italiano-Espresso is mainly held in coffeshops (i.e. the name "Italiano Espresso) and the location is chosen by the attendees on a monthly bases. So com'on outif you'd like to see us bring ITALIANO-ESPRESSO in your neck of the woods.  BIG NEWS: we have a BLOG!   nnnnnn    The blog of Italiano Espresso is now online! Wanna know more about our meetings? Check here the funniest topics we mention every Sunday:http:mondoitaliano.tumblr.com</t>
  </si>
  <si>
    <t xml:space="preserve"> Adv. INTERMEDIATE ITALIAN (10 sessions)</t>
  </si>
  <si>
    <t xml:space="preserve">  ADV. INTERMEDIATE: For those students who have taken our Intermediate class and are looking to take their Italian language skills to the next level. </t>
  </si>
  <si>
    <t xml:space="preserve"> FERRAGOSTO - Our biggest and best Social Saturday get-together</t>
  </si>
  <si>
    <t xml:space="preserve"> Cari amicitime to reinstate "Social Saturday" our regular evening get together where EVERYONE is welcome to join.The aim of "Social Saturday" is to welcome you all (new and old members) to our "famiglia" while doing fun activites such as watching a movie playing games sharing food and drinking wine. Basically we will be experiencing LA DOLCE VITA all together.Our first Social Saturday will feature SCOPA night and a movie (a comedy that you don't want to miss- subtitled in English) and anything else that you like to propose. </t>
  </si>
  <si>
    <t xml:space="preserve"> Advanced Beginners (Evening class)</t>
  </si>
  <si>
    <t xml:space="preserve">  ADVANCED BEGINNERS CLASS: For those of you who have taken the Beginners class and are looking to improve speaking skills and vocabulary. </t>
  </si>
  <si>
    <t xml:space="preserve"> BOCCE TOURNMENT - Heinz History Center</t>
  </si>
  <si>
    <t xml:space="preserve"> Saturday August 15 2015  10:00 am - 6:00 pmHeinz History CenterCorporations will challenge one another at throwing for a worthy cause at the History Centers Sixth Annual Bocce Tournament and Festival! Blessing and opening remarks at 10:45 a.m. The tournament begins at 11 a.m. Admission is free for all spectators. All proceeds from the event benefit the Italian American Program which is dedicated to preserving the history and culture of Italian Americans in Western Pennsylvania. All court and team sponsorships have been sold but make sure to stop by and watch the competition and enjoy delicious Italian fare from Common Plea catering. Some courts will open to the public in the late afternoon. The courts are on One Waterfront Place down under the Veterans Bridge overpass (DUVBO) adjacent to 13th Street. Waterfront Place runs parallel to Smallman St. between the History Center and the Allegheny River.SCHEDULE OF EVENTS 10 a.m.  Registration10:45 a.m.  Blessing11 a.m.  Tournament Begins2  3 p.m.  Entertainment: Jimmy Sapienza3:15  4:15 p.m.  Entertainment: Daniela Pasquini4:30  6 p.m.  Entertainment: Pure Gold6 p.m.  Bocce Tournament Winners Announced Awards</t>
  </si>
  <si>
    <t xml:space="preserve"> Senator John Heinz History Center</t>
  </si>
  <si>
    <t xml:space="preserve"> 1212 Smallman Street</t>
  </si>
  <si>
    <t xml:space="preserve"> INTERMEDIATE ITALIAN (10 sessions)</t>
  </si>
  <si>
    <t xml:space="preserve">  INTERMEDIATE CLASS: For those of you who are looking for a conversational class that will offer practice of known expressions as well as the opportunity to increase your vocabulary and exposure to more comprehensive facets of the Italian language. This class will be an effective and enjoyable continuation of your studies in a relaxed and friendly atmosphere. CLICK HERE TO VISIT OUR WEBSITE or TO &amp;lt;a&amp;gt;REGISTER&amp;lt;a&amp;gt;: http:home.earthlink.net~mondoitalianoid9.html If you are not using &amp;lt;a&amp;gt;Paypal&amp;lt;a&amp;gt; you can mail your check to: MONDO ITALIANO - 2310 Woodstock Avenue Pittsburgh PA 15218 For information send us an email at: [masked] GRAZIE!</t>
  </si>
  <si>
    <t xml:space="preserve"> L.L.Bean Pittsburgh Outdoor Adventure Club</t>
  </si>
  <si>
    <t xml:space="preserve"> Fitness; Yoga; Camping; Bicycling; Kayaking; Hiking; Paddling; Snowshoeing; Outdoors; Adventure; Outdoor Adventures; Nature Walks; Family Friendly; Fly Tying; Fly  Casting; </t>
  </si>
  <si>
    <t xml:space="preserve"> Stand-Up Paddleboard Discovery</t>
  </si>
  <si>
    <t xml:space="preserve"> You must register on&amp;lt;a&amp;gt;llbean.compittsburgh&amp;lt;a&amp;gt;prior to attending this event. Equipment is limited. Our stand-up paddleboarding starter experience is a great way to try this fun and easy sport. Learn all the basic paddling techniques and safety skills you'll need to play on the water. To register click here. Prerequisite: None Activity level: Easy Minimum age: 8 (14 and under with parent or guardian) Questions?Please call[masked]</t>
  </si>
  <si>
    <t xml:space="preserve"> North Park Lake</t>
  </si>
  <si>
    <t xml:space="preserve"> Corner of Pearce Mill Road and Babcock Blvd.</t>
  </si>
  <si>
    <t xml:space="preserve"> Free In-Store Clinic - How to Pack for Kayak Camping</t>
  </si>
  <si>
    <t xml:space="preserve">                            Click Here Planning a kayak camping trip and wondering how you're going to fit all that gear into your kayak's bulkheads? Our experts will help you determine what gear you'll need demonstrate how to use it and show you the best way to pack it so it all fits. Thank you for your interest in our free "How to Pack for Kayak Camping Clinic." L.L.Bean has a new centralized reservation system. To guarantee your space you must first confirm your reservation on our new centralized reservation system and if appropriate fill out a participant agreement. Please visitwww.llbean.compittsburgh find this event on the "Event Calendar" and register.We look forward to seeing you! Learn the skills for a lifetime of adventure:  L.L.Bean Outdoor Discovery Schools LLBean.comAdventure&amp;lt;a&amp;gt; Need help preparing for your next adventure? Visit &amp;lt;a href="http:www.llbean.comllbshop1000001727"&amp;gt;L.L.Bean Store at Ross Park Mall and ask to speak with an Outdoor Product Specialist. L.L.Bean will fit you with the right clothing and gear for all of life's adventures. L.L.Bean Store at Ross Park Mall1000 Ross Park Mall Drive (Map)Pittsburgh PA 15237L.L.Bean Outdoor Discovery SchoolsWebsite || Meetup || Twitter || Facebook&amp;lt;a&amp;gt;&amp;lt;a href="http:llbean.comadventure"&amp;gt;</t>
  </si>
  <si>
    <t xml:space="preserve"> L.L.Bean Store at Ross Park Mall</t>
  </si>
  <si>
    <t xml:space="preserve"> 1000 Ross Park Mall Drive</t>
  </si>
  <si>
    <t xml:space="preserve"> Our stand-up paddleboarding starter experience is a great way to try this fun and easy sport. Learn all the basic paddling techniques and safety skills you'll need to play on the water. To register click here. Prerequisite: None Activity level: Easy Minimum age: 8 (14 and under with parent or guardian) Questions?Please call[masked]</t>
  </si>
  <si>
    <t xml:space="preserve"> Bike Three Rivers Heritage Trail</t>
  </si>
  <si>
    <t xml:space="preserve">                      Click Here Come explore the Three Rivers Heritage Trail with our experts. We'll meet at the Millvale Riverfront Park Pavilion and pedal roughly 15 miles along the river enjoying the sights of downtown. Please bring your bike and helmet as they are required.Show up a few minutes early so we can help you with a quick safety check on your bike. We highly recommend you bring a small day pack with extra clothes snacks water and any personal medications you may need. Thank you for your interest in our free "Bike Three Rivers Heritage Trail Outing." L.L.Bean has a new centralized reservation system. To guarantee your space you must first confirm your reservation on our new centralized reservation system and if appropriate fill out a participant agreement. Please visit www.llbean.compittsburgh (on a computer and not a mobile device) find this event on the "Event Calendar" and register. We look forward to seeing you! Activity Level:Physical AbilityCardiovascular Demand: EasyLevel of Experience: Introduction ***Important Information*** Your bicycle must be in good condition and ready to ride. Review the L.L.Bean Cycling Checklist to help you determine if your bicycle is in the appropriate riding condition. Meeting location on llbean.com is not exactly accurate. Please note you should back in the parking lot just past the Pavilion and meet at the Pavilion! Distance will be ~15 miles. What to bring:Bicycling helmet (Required)Dress in layers (avoid Cotton)Cycling glovesWater to stay hydratedSnacksSpare inner tubeCable or U-LockYou may complete an L.L.Bean participant agreement when you register on llbean.com. If you miss that opportunity you may download--&amp;gt; Click Here  Additional: Lip Balm Camera Eye Protection Personal Medicines Minimum Age 12: This outing is open to ages 12 and above. Children 12 to 14 years of age need to be accompanied by a participating adult. Children 15 to 17 years old can participate alone after their parent has signed the L.L.Bean participant agreement for minors. Need help preparing for your next adventure? Visit L.L.Bean Store at Ross Park Mall and ask to speak with an Outdoor Product Specialist. L.L.Bean will fit you with the right clothing and gear for all of life's adventures. L.L.Bean Store at Ross Park Mall1000 Ross Park Mall Drive (Map)Pittsburgh PA 15237L.L.Bean Outdoor Discovery SchoolsWebsite || Meetup || Twitter || Facebook</t>
  </si>
  <si>
    <t xml:space="preserve"> Millvale Riverfront Park</t>
  </si>
  <si>
    <t xml:space="preserve"> 70 River Front Drive</t>
  </si>
  <si>
    <t xml:space="preserve"> You must register on&amp;lt;a&amp;gt;llbean.compittsburgh&amp;lt;a&amp;gt;prior to attending this event. Equipment is limited. Our stand-up paddleboarding starter experience is a great way to try this fun and easy sport. Learn all the basic paddling techniques and safety skills you'll need to play on the water. To register click here. Prerequisite:  None Activity level: Easy Minimum age: 8 (14 and under with parent or guardian) Questions? Please call[masked]</t>
  </si>
  <si>
    <t xml:space="preserve"> Dog Day Afternoon Hike &amp; Concert</t>
  </si>
  <si>
    <t xml:space="preserve">                    Click Here Our Dog Day Afternoon Hike &amp;amp; Concert Outing at Hartwood Acres is a great way to take your four legged friend out on an adventure  plus a great opportunity for you and your pet to make new friends have some laughs get some exercise and enjoy the beautiful outdoors. We will do a short hike around the grounds and head to the Amphitheater to view Eileen Ivers. Bring a dish or beverage to share.. All dogs must be on a leash and under control. Thank you for your interest in our free "Dog Day Afternoon Hike &amp;amp; Concert Outing." L.L.Bean has a new centralized reservation system. To guarantee your space you must first confirm your reservation on our new centralized reservation system and if appropriate fill out a participant agreement. Please visit www.llbean.compittsburgh (on a computer and not a mobile device) find this event on the "Event Calendar" and register. We look forward to seeing you! Activity Level:Physical AbilityCardiovascular Demand: EasyLevel of Experience: Intro Hike distance will be ~4 miles. L.L.Bean Adventure Quick List:Stay up-to-date on L.L.Beans Courses &amp;amp; Tours: Experience an Adventure LLBean.comAdventure&amp;lt;a&amp;gt; What to bring:Dish or Beverage to ShareDress in Layers (avoid Cotton)Hiking Boots or Shoes with TreadWater to stay hydratedSnacksCompleted and signed L.L.Bean participant agreement &amp;lt;a href="http:files.meetup.com3349842Participant_Agreement_Form_110514.pdf"&amp;gt;Click Here Optional: Optics Lip Balm Camera Change of Shoes Dry Bag Walking Stick or Trekking Poles Personal Medicines Eye Protection Minimum Age 8: This outing is open to dogs and humans. Humans ages 8 and above. Children 8 to 14 years of age need to be accompanied by a participating adult. Children 15 to 17 years old can participate alone after their parent has signed the L.L.Bean participant agreement for minors. Dog-friendly: Leashed people friendly vaccinated well socialized outdoor dogs are welcome on the hike. Need help preparing for your next adventure? Visit L.L.Bean Store at Ross Park Mall and ask to speak with an Outdoor Product Specialist. L.L.Bean will fit you with the right clothing and gear for all of life's adventures. L.L.Bean Store at Ross Park Mall1000 Ross Park Mall Drive (Map)Pittsburgh PA 15237L.L.Bean Outdoor Discovery SchoolsWebsite || Meetup || Twitter || Facebook</t>
  </si>
  <si>
    <t xml:space="preserve"> Hartwood Acres Park - Middle Road Parking Lot</t>
  </si>
  <si>
    <t xml:space="preserve"> Intersection of Middle Rd and Woodland Rd</t>
  </si>
  <si>
    <t xml:space="preserve"> Connect with Nature  Yoga Hike in North Park</t>
  </si>
  <si>
    <t xml:space="preserve">                           CLICK HERE Connect with nature hike and practice yoga on this amazing outing with experts from our L.L.Bean Pittsburgh Retail Store. We'll hike the beautiful trails of North Park followed by an invigorating yoga session infused with the same techniques we use for our Stand-Up Paddleboarding Courses in the summer. Please make sure you wear appropriate hiking clothing waterproof footwear (if possible) and dress for the weather (layers; no cotton.) Please bring a small day pack with extra clothes snacks water and any personal medications you may need.Ages 8 and up are welcome.Hope to see you on the trail! Learn the skills for a lifetime of adventure:  L.L.Bean Outdoor Discovery Schools LLBean.comAdventure&amp;lt;a&amp;gt; Thank you for your interest in our free "Yoga Hike Outing." L.L.Bean has a new centralized reservation system. To guarantee your space you must first confirm your reservation on our new centralized reservation system and if appropriate fill out a participant agreement. Please visit &amp;lt;a href="http:www.llbean.compittsburgh"&amp;gt;www.llbean.compittsburgh find this event on the "Event Calendar" and register. We look forward to seeing you! Activity Level:Physical AbilityCardiovascular Demand: EasyLevel of Experience: Intro What to Bring:Dress comfortably for both hiking and yogaHiking Boots or Trail ShoesDay PackWater to stay hydratedSnacksYoga Mat Towel or BlanketCompleted and signed L.L.Bean participant agreement--&amp;gt; Click Here Optional: Optics Lip Balm Camera Walking Stick or Trekking Poles Personal Medicines Minimum Age 8: This outing is open to ages 8 and above. Children 8 to 14 years of age need to be accompanied by a participating adult. Children 15 to 17 years old can participate alone after their parent has signed the L.L.Bean participant agreement for minors. Dog-friendly: Leashed people friendly vaccinated well socialized outdoor dogs are welcome on this hike outing. Need help preparing for your next adventure? VisitL.L.Bean Store at Ross Park Malland ask to speak with an Outdoor Product Specialist. L.L.Bean will fit you with the right clothing and gear for all of life's adventures. L.L.Bean Store at Ross Park Mall1000 Ross Park Mall Drive (Map)Pittsburgh PA 15237L.L.Bean Outdoor Discovery SchoolsWebsite || Meetup || Twitter || Facebook&amp;lt;a href="http:www.llbean.comllbods"&amp;gt;&amp;lt;a&amp;gt;</t>
  </si>
  <si>
    <t xml:space="preserve"> Pie Traynor Field Parking Lot</t>
  </si>
  <si>
    <t xml:space="preserve"> S Ridge Rd</t>
  </si>
  <si>
    <t xml:space="preserve"> Free In-Store Clinic - Basic Bike Maintenance</t>
  </si>
  <si>
    <t xml:space="preserve">                             Click Here Have you ever wanted to learn the skills to take care of your bike? Our bike shop experts would be happy to show you plenty of things you can do to keep your bike safe and running well in this Basic Bike Maintenance Clinic. Thank you for your interest in our free "Basic Bike Maintenance Clinic." L.L.Bean has a new centralized reservation system. To guarantee your space you must first confirm your reservation on our new centralized reservation system and if appropriate fill out a participant agreement. Please visitwww.llbean.compittsburgh find this event on the "Event Calendar" and register.We look forward to seeing you! Learn the skills for a lifetime of adventure:  L.L.Bean Outdoor Discovery Schools LLBean.comAdventure&amp;lt;a&amp;gt; Need help preparing for your next adventure? Visit &amp;lt;a href="http:www.llbean.comllbshop1000001727"&amp;gt;L.L.Bean Store at Ross Park Mall and ask to speak with an Outdoor Product Specialist. L.L.Bean will fit you with the right clothing and gear for all of life's adventures. L.L.Bean Store at Ross Park Mall1000 Ross Park Mall Drive (Map)Pittsburgh PA 15237L.L.Bean Outdoor Discovery SchoolsWebsite || Meetup || Twitter || Facebook&amp;lt;a&amp;gt;&amp;lt;a href="http:llbean.comadventure"&amp;gt;</t>
  </si>
  <si>
    <t xml:space="preserve"> Full Moon Paddle on North Park Lake</t>
  </si>
  <si>
    <t xml:space="preserve">   Click Here Discover the beauty of nature at night as you paddle through calm waters under the glow of the full moon. We believe a full moon enhances the beauty of water and creates a truly memorable adventure. Please make sure you bring all necessary paddling equipment and drinking water. PFD's are required. Thank you for your interest in our free "Full Moon Paddle on North Park Lake." L.L.Bean has a newcentralized reservation system. To guarantee your space you must first confirm your reservation on our new centralized reservation system and if appropriate fill out a participant agreement. Please visitwww.llbean.compittsburgh find this event on the "Event Calendar" and register.We look forward to seeing you! Activity Level:Physical AbilityCardiovascular Demand: EasyLevel of Experience: Intro ***Watercrafts &amp;amp; Supporting Equipment*** This is an L.L.Bean "Outing" you're responsible to supply your own equipment. L.L.Bean does not currently rent watercrafts andor supporting equipment. Learn the skills for a lifetime of adventure:  L.L.Bean Outdoor Discovery Schools LLBean.comAdventure Kayaking Courses &amp;amp; Tours Click Here Fly-Casting Courses Click Here Stand-Up Paddleboarding Courses Tours &amp;amp; Yoga Click Here What to bring:Required Items:Kayak or CanoePersonal Flotation Device (PFD)Sound Device  pealess whistle works wellWhite light source (PA Law: a white light either hand-held or installed ready to be displayed in time to avoid a collision)Closed toed shoes (no Flip Flops) Recommended Items:Camera*SnacksOne-quart water bottle or hydration system filledStrap for glassesSwimsuit andor synthetic shorts or pants and topRainwear andor nylon wind shellInsect RepellentPersonal medicines such as EpiPen or InhalerDry bag or Pelican caseChange of clothes and footwear for the ride homeCompleted and signed L.L.Bean participant agreement--&amp;gt; Click Here *Electronic devices may become wet and should be stored in a dry bag or Pelican case. Minimum Age 8: This outing is open to ages 8 and above. Children 8 to 14 years of age need to be accompanied by a participating adult. Children 15 to 17 years old can participate alone after their parent has signed the L.L.Bean participant agreement for minors.  Need help preparing for your next adventure? VisitL.L.Bean Store at Ross Park Malland ask to speak with an Outdoor Product Specialist. L.L.Bean will fit you with the right clothing and gear for all of life's adventures. L.L.Bean Store at Ross Park Mall1000 Ross Park Mall Drive (Map)Pittsburgh PA 15237L.L.Bean Outdoor Discovery SchoolsWebsite || Meetup || Twitter || Facebook</t>
  </si>
  <si>
    <t xml:space="preserve"> Steel City Ukuleles</t>
  </si>
  <si>
    <t xml:space="preserve"> Ukulele; Live Music; Social; Music; Jam Sessions; Acoustic Music; Ukulele Strummers; Ukulele Jam; </t>
  </si>
  <si>
    <t xml:space="preserve"> Gig - Mt. Lebanon Library Outdoor Concert Series</t>
  </si>
  <si>
    <t xml:space="preserve"> Please plan on arriving by 6:45 for setup. You must attend at least one rehearsal to perform though we prefer you try to attend two. Rehearsals: 3) Tues Aug 11 at 6:30 pm nnnSETLIST ( PLAYING ORDER) Five Foot Two (365) You Are My Sunshine (365) The Lion Sleeps Tonite Somewhere over the Rainbow medley Cindy(365) Sweet Child O Mine(picking part) (tab) Country Roads Stealin' I'll Fly Away in C Lazy John I Walk the Line (365) Wagon Wheel in G Shangri-La City of New Orleans Under the Boardwalk (365) Rocky Top (365) Rough on Rats (pg 3 of link) Tonite You BelongMoon Medley (pg 3-4 of link) The Round(but this should be memorized!!) Oh Susanna (365) Hound Dog (365)</t>
  </si>
  <si>
    <t xml:space="preserve"> Mt. Lebanon Public Library</t>
  </si>
  <si>
    <t xml:space="preserve"> 16 Castle Shannon Blvd</t>
  </si>
  <si>
    <t xml:space="preserve"> Beginner Ukulele Jam -- NOTE AUG 11 LOCATION CHANGE</t>
  </si>
  <si>
    <t xml:space="preserve"> For the August 11 jam only the library is not able to accommodate us. We will play at the Unitarian Universalist Church of the South Hills 1240 Washington Rd. Mt. Lebanon. See above for directions. For those beginner ukulele players in the South Hills of Pittsburgh you can jam with other newer players at Mt. Lebanon Library the 2nd and 4th Tuesday of each month. This is for players who have had a few lessons or know some basic chords and want to learn more while playing with others. We will experiment with basic strums alternate chords and how to move from one chord to the next. We will play songs slowly at first and then again only faster. The group will decide what songs they want to play using "The Daily Ukulele 365 Songs for Better Living" by Liz and Jim Beloff. This book is available from local music stores and on line. Bring your ukulele and a floor music stand along with the music book. If you want to play songs other than what is in this book please notify the group the week prior so copies can be made. As the group progresses we will introduce the group to more advanced players and more challenging music selections. If you have any questions please contact Patty Williams at [masked].</t>
  </si>
  <si>
    <t xml:space="preserve"> Unitarian Universalist Church of The South Hills</t>
  </si>
  <si>
    <t xml:space="preserve"> 1240 Washington Rd</t>
  </si>
  <si>
    <t xml:space="preserve"> Beginner Ukulele Jam - 4th Tuesday</t>
  </si>
  <si>
    <t xml:space="preserve"> http:img2.meetupstatic.comimg1723755200050492932723smileysbiggrin.gifBeginner ukulele players in the South Hills of Pittsburgh. Now you can jam with other newer players at Mt. Lebanon Library the 2nd and 4th Tuesday of each month. These sessions are for players who have had a few lessons or know some basic chords and want to learn more while playing with others. We will experiment with basic strums alternate chords and how to move from one chord to the next. We will play songs slowly at first and then again only faster. The group will choose the songs they want to play using "The Daily Ukulele 365 Songs for Better Living" by Liz and Jim Beloff. This book is available from local music stores and online. Bring your ukulele and a floor music stand along with the music book. If you want to play songs other than what is in this book please notify the group the week prior so copies can be made. As we progress we will open the group to more advanced players and more challenging music selections. If you have any questions please contact Patty Williams at [masked].</t>
  </si>
  <si>
    <t xml:space="preserve"> 2nd Sunday Jams at Hambone's Pub</t>
  </si>
  <si>
    <t xml:space="preserve"> Ukulele players of all skill levels are invited to come and Jam at Hambone's Pub.Come to play ukulele sing along or even just to watch. We play from 5-7 pm. Come earlier and sample Hambone's menu; meet other players over a beverage or just tune up. The beer is cold and the food is GREAT! Parking is free on Sundays and there is a small city lot across the street. We had a lot of fun using the new format at the past two Hambone's Jams. Rather than having a set playlist participants will choose songs from either of the Daily Ukulele Books or Drew's iPad list. Song charts are projected on the screen for all to see. "I'm looking forward to a great turnout this Sunday" saysDrew. PS: Sign up now to attend this "Jam." See you at Hambone's.</t>
  </si>
  <si>
    <t xml:space="preserve"> Hambone's</t>
  </si>
  <si>
    <t xml:space="preserve"> 4207 Butler Street</t>
  </si>
  <si>
    <t xml:space="preserve"> 1st Wednesday of Month - Regent Square Area</t>
  </si>
  <si>
    <t xml:space="preserve"> Leader: Renee "Those Old Fashioned Camp Songs"--Remember camp? Scouts church adventure tenting? Tonight we will bring back some of those old songs we used to sing around the evening campfire to rekindle memories and just have a good time. Most of the songs on the Adobe list consist of less than five easy chords so the emphasis is not on learning fancy fingering but on just singing with one another. Some of the songs are downright silly so come and have some fun with us! Come at 6:45 pm to tune-up and talk. We play from 7 to 9 pm starting with the playlist below followed by requests.No experience required! All levels are welcome from beginners to professionals. If you don't know the chords... just sing louder.Here is a photo of Biddle's Deck.  Biddle's invites Food Trucks every Wednesday. The food is always GREAT. But come early if you want to order food from the truck - the lines are always long and slow (but well worth the wait). Here is a link to the schedule. Please try to order your drinks from Biddle's - they treat Steel City Ukuleles quite well. 1st and 3rd Wednesday evenings of each month.Winter locale is Wilkins School Community Center 7604 Charleston Ave. Regent Square PA 15218.Summer locale is Biddle's Escape 401 Biddle Ave. Regent Square PA 15221. ---------------------------------------------------------------------------------------- PLAYLIST: From Renee: The following songs are in a PDF HERE: There Was an Old Lady Who Swallowed a Fly; John Jacob Jingleheimerschmidt; I'm Being Eaten By A Boa Constrictor; Found a Peanut; She'll Be Comin' Round the Mountain; On Top of Spaghetti; Boom Boom Ain't It Great To Be Crazy; She Waded in the Water; The Limerick Song; What Did Delaware?; John Brown's Baby. See the PDF for some links to YouTube Versions. From 365 (Yellow): Carolina in the Morning P 52 Do Lord P 65 Down in the Valley P 69 He's Got the Whole World P 107 Home on the Range P 110 If I Had a Hammer P 119 I'll Fly Away P 124 Jada P 138 Kumbaya P 142 The Bear Went Over the Mountain P 314 I've Been Working on the Railroad P 134 Blowin' In The Wind P 36 WHAT YOU NEED: Uke a tuner a music stand The Daily Ukulele book by the Beloffs. (yellow) Good to have! The Daily Ukulele Leap Year Edition by the Beloffs. (blue) If you would like to introduce a new song to the group please bring a minimum of 20 copies to pass out. Participants are also welcome to bring snacks and drinks to share during the mid-session break. Please contact us if you would like to recommend a future "theme" or if you want to lead a future session.</t>
  </si>
  <si>
    <t xml:space="preserve"> 401 Biddle Avenue</t>
  </si>
  <si>
    <t xml:space="preserve"> GIG rehearsal</t>
  </si>
  <si>
    <t xml:space="preserve"> REHEARSAL FOR MT. LEBO GIG. Please see Gig Meetup for the playlist. You must attend at least one rehearsal to perform but we prefer you attend at least 2. nnnSETLIST (PLAYING ORDER) nnnFive Foot Two (365) You Are My Sunshine (365) The Lion Sleeps Tonite Somewhere over the Rainbow medley Cindy(365) Sweet Child O Mine(picking part) (tab) Country Roads Stealin' I'll Fly Away in C Lazy John I Walk the Line (365) Wagon Wheel in G Shangri-La City of New Orleans Under the Boardwalk (365) Rocky Top (365) Rough on Rats(pg 3 of link) Tonite You BelongMoon Medley (pg 3-4 of link) The Round(but this should be memorized!!) Oh Susanna(365) Hound Dog (365)</t>
  </si>
  <si>
    <t xml:space="preserve"> UNDER THE BOARDWALK Workshop</t>
  </si>
  <si>
    <t xml:space="preserve"> Dynamic Duo Workshop with Craig and Sarah at the Chatham Village Clubhouse in Mt. Washington. We'll take a break on the porchfor Happy Hour Cocktails and Light Appetizers from Thin Man Sandwich Shop before we regroup and enjoy alate afternoon Mini- House Concert.  nnnDATE:Saturday August 22 2015 TIME: 3:00 workshop Happy Hour wrap with a mini-concert. Out by 6pm. WORKSHOP: Theworkshop focuses on performing as a group. Let's call it: Ukulele Ensemble. Wewill discuss arranging for a group which includes: arranging prior to the event as well as on the spot arranging. There will be multiple parts for every level of player.We will use a song that is popular with SCU members: UNDER THE BOARDWALK ADMISSION: ONLY $30 in advance. $35 day of event. Children welcome: Age 12 &amp;amp; Over Full Price; Under 12 - Half Price  CONTACTSIGN UP: http:www.meetup.comSteel-City-Ukuleles Or Email: [masked] PAY : Give check (payable to Steel City Ukuleles) or cash to Marlene or Jack; PayPal - Go to PayPal and make payment to [masked]. Contact Jack if you have questions. ( DO NOT send email to this address - for PayPal purpose only) DIRECTIONS: Chatham Village Clubhouse; 655 Pennridge Road 15211 From North &amp;amp; East: Go across Liberty Bridge; at end of bridge right onto P.J. McArdle Roadway; at top of hill (light) go straight across intersection (becomes Merrimac); turn right onto Virginia Avenue (at next light); then left onto Bigham at the crest of the hill. Bigham becomes Pennridge then house is on the left. From Route 51: Go up Woodruff Street (this intersects Route 51 between Liberty Tunnel and Ft. Pitt Tunnel) stay in left lane; bear left onto Merrimac; turn left onto Virginia Avenue (at light) then left onto Bigham at the crest of the hill. Bigham becomes Pennridge then house is on the left.</t>
  </si>
  <si>
    <t xml:space="preserve"> Chatham Village Clubhouse</t>
  </si>
  <si>
    <t xml:space="preserve"> 655 Pennridge Road</t>
  </si>
  <si>
    <t xml:space="preserve"> Dinner  Drinks Before Jake Concert</t>
  </si>
  <si>
    <t xml:space="preserve"> PLEASE READ TOTAL WRITEUP: We are making plans with the restaurant "Dorothy 6 Blast Furnace Cafe" to meet for dinner andor drinks before the Jake Concert on August 28th. Dorothy 6 is very nice - check out their website at http:dorothysix.com. They have great drinks nice wines tempting appetizers excellent sandwiches and tasty dinners. If weather is nice we will reserve space on their patio; if raining we will be inside. IF YOU WANT TO JOIN US YOU MUST RSVP AS WE NEED TO LET THE RESTAURANT KNOW HOW MANY AHEAD OF TIME. ALSO PLEASE HONOR YOUR RSVP. THIS IS A BUSY RESTAURANT AND WE DON'T WANT TO RESERVE SPACE THAT WE WILL NOT USE. Please note that Jake visited us at our last pre-concert dinner; we are in contact with his "peeps" and although there are no promises yet you never know! Dorothy 6 restaurant is close to the concert venue but I do not believe that it is within walking distance. Since the concert starts at 8pm we will have to leave the restaurant by 7pm in order to drive to the venue and find parking space. This is why we are starting this meetup at 5 pm. Busking: We are also thinking about playing a song or two on the steps of the concert venue so if you like please bring a ukulele and wear an SCU shirt.</t>
  </si>
  <si>
    <t xml:space="preserve"> Dorothy 6 Blast Furnace Cafe</t>
  </si>
  <si>
    <t xml:space="preserve"> Homestead</t>
  </si>
  <si>
    <t xml:space="preserve"> 224 E Eighth Avenue</t>
  </si>
  <si>
    <t xml:space="preserve"> 3rd Wednesday of Month - Regent Square Area</t>
  </si>
  <si>
    <t xml:space="preserve"> LEADER: Sunny PLAYLIST 365 Yellow: Close To You 56 Don't Be Cruel 66 Ob-la-di Ob-la-da 174 Pennies From Heaven 188 366 Blue: Moonglow 251 Big Girls Don't Cry 44 Every Breath You Take 110 Non book: Build Me Up Buttercup Dream a Little Dream House of the Rising Sun Plenty of Gin Wonderwall Will You Still Love me Tomorrow Fancy Beer nnnCome at 6:45 pm to tune-up and talk. We play from 7 to 9 pm starting with the playlist below followed by requests. No experience required! All levels are welcome from beginners to professionals. If you don't know the chords... just sing louder. Please bring your own folding chair to Biddle's so that their regular customers have seats. Here is a photo of Biddle's deck.  Biddle's invites Food Trucks every Wednesday. Here is a schedule for 2015. Arrive early if you want to order from the Food Trucks as the lines are always long and slow. Please purchase your drinks from Biddle's - they treat us well and we should return the favor. 1st and 3rd Wednesday evenings of each month. Winter locale is Wilkins School Community Center 7604 Charleston Ave. Regent Square PA 15218. Summer locale is Biddle's Escape 401 Biddle Ave. Regent Square PA 15221. ---------------------------------------------------------------------------------------- WHAT YOU NEED: Uke a tuner a music stand The Daily Ukulele book by the Beloffs If you would like to introduce a new song to the group please bring a minimum of 20 copies to pass out. Participants are also welcome to bring snacks and drinks to WSCC Meetups to share during the mid-session break. Please contact us if you would like to recommend a future "theme" or if you want to lead a future session.</t>
  </si>
  <si>
    <t xml:space="preserve"> REHEARSAL FOR MT. LEBO GIG. Please see Gig Meetup for the playlist. You must attend at least one rehearsal to perform but we prefer you attend at least 2. Rehearsals: 1) Wed July 22 at 7pm (Biddles) 2) Sun Aug 2 at 4pm (location tba) 3) Tues Aug 11 at 6:30 pm (location tba) nnnSETLIST (NOT IN PLAYING ORDER) (notice that a majority are those from Friendship gig) Five Foot Two (365) You Are My Sunshine (365) The Lion Sleeps Tonite Somewhere over the Rainbow medley Cindy(365) Country Roads Stealin' I'll Fly Away in C Lazy John I Walk the Line (365) Shangri-La City of New Orleans Under the Boardwalk (365) Rocky Top (365) Rough on Rats(pg 3 of link) Tonite You BelongMoon Medley (pg 3-4 of link) The Round(but this should be memorized!!) Oh Susanna(365) Hound Dog (365) PRACTICE THESE MORE: Downtown Bluestab Sweet Child O Mine(picking part) (tab) Clocks Wagon Wheel Someone To Lava</t>
  </si>
  <si>
    <t xml:space="preserve"> 1st Monday Ukulele in North Hills</t>
  </si>
  <si>
    <t xml:space="preserve"> Come and play ukulele with us at the Unitarian Universalist Church of the North Hills on the first and third Mondays of each month. All levels of play are welcome and we are novice-friendly. Some people who come have never even held a ukulele and if you contact Sandy ahead of time she will bring an extra ukulele for you to try. Try Ukulele.... It's Really Fun! Music is usually selected from "The Daily Ukulele... 365 Songs for Better Living" by Liz and Jim Beloff. This book is readily available at music stores book stores and Amazon.com. Sometimes members bringother musicto play (bring 15 copies to share). We play seated at a large conference table. Bring a table-top music stand if you have one. Snacks and libations to share are welcome. For more information contact Sandy at [masked] Directions to the Church: Take I279 North to Wexford exit. Turn right at the end of the exit. Right at the light onto Brandt School Road. Right onto West Ingomar Road to 2359. Note: Watch for the large Church sign and turn right then you will follow a narrow road back through the trees to the Church. We meet in a room just inside the door. If you are driving North from Pittsburgh on I-279 take Exit 8 Camp Horne Road Go north and then take Rochester Road. West Ingomar Road is just past the Franklin Inn (turn right and then a quick left and the Church driveway is in sight on your left. Look for this sign. Note: it is lit at night </t>
  </si>
  <si>
    <t xml:space="preserve"> Unitarian Universalist Church of North Hills</t>
  </si>
  <si>
    <t xml:space="preserve"> 2359 West Ingomar Road </t>
  </si>
  <si>
    <t xml:space="preserve"> 3rd Monday in North Hills</t>
  </si>
  <si>
    <t xml:space="preserve"> Come and play ukulele with us at the Unitarian Universalist Church of the North Hills on the first and third Mondays of each month. All levels of play are welcome and we are novice-friendly. Some people who come have never even held a ukulele and if you contact Sandy ahead of time she will bring an extra ukulele for you to try. Try it -- it's fun! Music is usually selected from "The Daily Ukulele... 365 Songs for Better Living" by Liz and Jim Beloff. This book is readily available at music stores book stores and Amazon.com. Sometimes members bring other music to play (bring 15 copies to share). We play at a large conference table so bring a table-top music stand if you have one. Snacks and libations to share are welcome. For more information contact Sandy at [masked] Directions to the Church: Take I279 North to Wexford exit. Turn right at the end of the exit. Right at the light onto Brandt School Road. Right onto West Ingomar Road to 2359. Note - watch for the large sign for the Church and then you will follow a narrow roadway back through the trees to the Church. Depending on where you start there may be a better route to the Church. Please check your GPS for different directions. </t>
  </si>
  <si>
    <t xml:space="preserve"> Ensemble--4th Wednesday</t>
  </si>
  <si>
    <t xml:space="preserve"> Ensemble Rehearsal: We'll revisit what we learn in the workshop as well as some new stuff: Ja-Da--Big Band Arrangement This Little Light of Mine Cherry Cherry Sweet Child of Mine--picking parts Wipe Out Tequila  Be BOLD! And please don't worry about the notation. I'll be teaching many of the parts by ear. Please bring your ideas for a song you would like us to perform for SCUketoberFest! I have a few ideas that could be easily arranged pun intended... :-)</t>
  </si>
  <si>
    <t xml:space="preserve"> Pittsburgh Sword Fighters</t>
  </si>
  <si>
    <t xml:space="preserve"> Martial Arts; Medieval History; Fencing; Knife Fighting; Sword Fighting; Western Martial Arts; Historic European Martial Arts; Medieval Martial Arts; Medieval Interests; Fencing Archery and Medieval Martial Arts; German Longsword; Renaissance Martial Arts; hema; Medieval Sword Fighting; renaissance sword fighting; </t>
  </si>
  <si>
    <t xml:space="preserve"> Open sparring and practice</t>
  </si>
  <si>
    <t xml:space="preserve"> This an open sparpractice "whatever" you want night. Please bring your sparring gear or weapons you would like to work on. Josh will be running the sparring ring and Jim will be working on technique and drills. if you are a Monthly pre-pay member ($40) this session is covered by your membership.If you are a pay per class a $15 floor fee is required. (Another reason the pre-pay is awesome!) Hope to see everyone there.</t>
  </si>
  <si>
    <t xml:space="preserve"> En Garde Fencing Club </t>
  </si>
  <si>
    <t xml:space="preserve"> 352 Butler Street Etna PA 15223</t>
  </si>
  <si>
    <t xml:space="preserve"> Broken Plow weekly practice</t>
  </si>
  <si>
    <t xml:space="preserve"> Introduction class...First time students are FREE. Returning students... $15 per 2 hour class or $40 a month Basic gear...Loose athletic clothing and tennis shoes (or fencing uniform) Advanced gear...(not required)Padded glovesFencing maskElbow and knee protectionAthletic supporter(Cup fellas! Seriously! ) We highly recommend lacrosse gear as it offers the necessary protection and flexibility for the sport. Pittsburgh Lacrosse Store is a great family owned retail location offering exceptional pricing on their "wall o' sale" check them out! Club gear is of course availble for intro students. Come be a part of the revitalization of a fantastic martial art and become a member of a great martial arts club! Feel free to bring a friend! (One you would like to hit with a sword) :-)</t>
  </si>
  <si>
    <t xml:space="preserve"> Intro Longsword Class</t>
  </si>
  <si>
    <t xml:space="preserve"> This is a introduction class that will teach you Safety and the very basics ofGermanlongsword. $40 a month for the intro program. Please note that if you are brand new to the program you must take a intro course before you are allowed to spar. Come be a part of the revitalization of a fantastic martial art and become a member of a great martial arts club! Feel free to bring a friend! (One you would like to hit with a sword) :-)</t>
  </si>
  <si>
    <t xml:space="preserve"> The Pittsburgh Cultural Arts Meetup Group</t>
  </si>
  <si>
    <t xml:space="preserve"> Watching Movies; Live Music; Performing Arts; Culture; Theater; </t>
  </si>
  <si>
    <t xml:space="preserve"> Classical BBQ with the Pittsburgh Symphony Orchestra</t>
  </si>
  <si>
    <t xml:space="preserve">  A night for the whole family the Pittsburgh Symphony is throwing a Classical BBQ on Saturday July 11 and Sunday August 2 in the Heinz Hall Summer Garden. Two festive evenings of great music and food each Classical BBQ is filled with favorite orchestral works in a fun-filled atmosphere including pre- and post-concert entertainment and a chance to mingle with the Pittsburgh Symphony musicians. Each BBQ concert is about one hour long with an outdoor party in the garden before the concert and live jazz after. All tickets are $30 and include general admission to the concert food happy hour drink prices and pre- and post-concert entertainment. The August 2 BBQ event -- Summer Spectacular! -- will celebrate the musical color and virtuosity of the Pittsburgh Symphony musicians. AUGUST 2 2015 Concert Program Copland:Fanfare for the Common Man Tchaikovsky: Romeo and Juliet Overture-fantasy Bizet:"Minuet" from Suite No. 1 from L'Arlsienne De Falla:Spanish Dance No. 1 from La Vida Breve Elgar:"Nimrod" from Variations on an Original Theme Opus 36"Enigma Variations" X. "Nimrod" Moderato Sibelius:Finlandia Opus 26 No. 7 Beethoven:Symphony No. 7 in A major Opus 92 IV. Allegro con brio Please note that the pre-concert BBQ and live jazz after partywill be held in the beautiful Heinz Hall outdoor garden courtyard which has beautifully illuminated water sculptures and a unique view of downtown at night.  This event is expected to sell out -- and so don't wait too long to buyyour tickets. Please note that while we're not scheduling a Meetup for the Saturday July 11 Classical BBQ Concert (as there are other events the same night plus we're expecting the July 11 event to sell out more quickly as compared to the Sunday August 2 Classical BBQ Concert) everyone is certainly welcome to attend on July 11 as it will also bea wonderful event. About This Performance - MENU - Beef Sliders with Sweet and Tangy BBQ sauce Crispy Onion Straws on a Slider Bun with Cornichon and Tomato- Corn Cake Slider with White Wisconsin Cheddar Tomato and Arugula- Watermelon Salad with Lemon Feta Aged Balsamic Glaze Sea Salt and Fresh Mint- Mini Apple Strudel with Caramel Sauce Happy Hour Drink Prices and Customized Cocktails - CASH BAR -- $5 Specialty Cocktails Fresco LemonadeSparkling Prosecco Blueberry Vodka and Lemonade Russian MeadowVodka Iced Tea Lemon Juice and Mint Strawberry Basil ChillerStrawberry Basil Lemonade with a shot of either:Vodka Rum or Tequila Substitute Rum or Tequila for any of the specialty cocktails with Vodka. TICKETS All tickets are $30 and include general admission to the concert food happy hour drink prices and pre- and post-concert entertainment. This can be done by visiting or calling the Heinz Hall Box Office [masked]) visiting or calling the TheaterSquare Box Office[masked])or going online http:www.pittsburghsymphony.orgproduction45741classical-bbq-with-the-pittsburgh-symphony-orchestra Please note this event is general admission -- and because the capacity of the Heinz Hall Courtyard (for holding the BBQ) is much smaller than the Heinz Hall concertseating area this Classical BBQ event is expected to sell out in advance. Discount for Multiple Summer Concert Purchases:Those interested in attending more than one summer PSO concert can craft their own series of concerts at a discounted price! Buy tickets to two concerts and receive 10% off the ticket price; three concerts receive 20% off the ticket price; and four or more concerts receive 30% off the ticket price! These discounts are only available via phone or in person at the Heinz Hall Box Office.Please note that this package includes all July and early August concerts.Those who have already purchased tickets to Thursday Icons: Diana Krall will receive the next-highest discount tier for any additional concert ticket purchases. Pittsburgh Symphony subscribers can receive a 15% subscriber discount by calling their patron services representative (PSR). For more information about the PSO and other concerts coming up please visit http:www.pittsburghsymphony.orgpso_home As always it is also fine if you'd like to attend this concert on your own with familyfriends instead. Stay tuned for updates! Parking Here is the ParkPGH website with real-time info on downtown parking garage availability http:parkpgh.org where you can also download apps get garage availability via text messaging etc. You can also call[masked]-8980.</t>
  </si>
  <si>
    <t xml:space="preserve"> Heinz Hall</t>
  </si>
  <si>
    <t xml:space="preserve"> 600 Penn Ave</t>
  </si>
  <si>
    <t xml:space="preserve"> Idina Menzel Concert ... with ticket offer &amp; pre-show gathering with live jazz</t>
  </si>
  <si>
    <t xml:space="preserve">  Tony Award-winning icon Idina Menzel has a diverse career that traverses stage film television and music. Menzels voice can be heard as Elsa in Disneys global box office smash "Frozen" in which she sings the films Oscar-winning song Let It Go. After Menzels performance of the multi-platinum song at the 86th annual Academy Awards she made history as the first person with both a Billboard Top 10 hit and a Tony Award for acting. Menzel earned her first Tony nomination as Maureen in the Pulitzer Prize winner "Rent" and won the award for her performance as Elphaba in "Wicked". Other notable roles include Rachel Berrys mother Shelby Corcoran on the hit television show Glee as well as starring opposite Susan Sarandon and Amy Adams in Disneys Enchanted. Menzel starred in her own PBS special "Barefoot at the Symphony" with an accompanying live album of the same name and her highly successful international concert tour recently included a sold-out performance at Radio City Music Hall. In addition to cast albums Menzels prolific recording career includes the solo albums "I Stand" "Here" and "Still I Cant Be Still". Her first-ever Christmas album "Holiday Wishes" released October 2014 on Warner Bros. Records debuted at #1 on Billboards Holiday Albums chart and is already receiving rave reviews. Menzel can currently be seen on Broadway as Elizabeth in the original production "IfThen" for which she earned critical acclaim and her third Tony nomination and performed Always Starting Over from the musical at this years Tony Awards. For more information about Idina Menzel please visit her official website www.idinamenzel.com or Wikipedia https:en.wikipedia.orgwikiIdina_Menzel For more information about this August 25th concert at the Benedum Center please visit http:trustarts.culturaldistrict.orgproduction43708idina-menzel Check out this video from the "Wicked" Original Broadway Cast as Idina Menzel &amp;amp; Kristin Chenoweth Sing "For Good" https:www.youtube.comwatch?v=2fR4JotwwWo Check out this video of "Brave" https:www.youtube.comwatch?v=luiRqbZ7t8U Check out these great articles from the Post Gazette and Trib about the concert http:www.post-gazette.comaemusic20150822Concert-preview-Idina-Menzel-brings-big-voice-to-Benedumstories201508220134 http:triblive.comaandemusic8820177-74menzel-music-says#axzz3jbub0xge Meetup Ticket Offer Please note that while this concert is very close to a sell out -- with people paying much higher prices at aftermarket websites (such as stubhub vividseats etc. where tickets can range from $80 (last few rows in upper balcony) to $550+ for the best seats) -- the Pittsburgh Cultural Trust has come up with another offer which will include great Director's Circle seats to the concert as well as a pre-show gathering with a free drink at the nearby Backstage Bar (655 Penn Avenue) where we'll also have the option of enjoying live jazz outside at Katz Plaza (corner of 7th and Penn) before walking over to the concert one block away at the Benedum. Also if you prefer the free drink coupon could also be used after the concert or any other time at the Backstage BarCabaret Theater. We realize that not everyone can arrive downtown early on a Friday night so this is why we're planning both pre-show and after concert options for the group. Please note that availability is limited. This offer will expire once tickets have been exhausted. Tickets will be processed in the order they are received. To order your Meetuptickets ($104.50 each) please visit https:pct.formstack.comformsidinamenzelmeetup New contributors will also receive a one year Partners membership with the Pittsburgh Cultural Trust. This offer will expire once tickets have been exhausted. Tickets will be processed in the order they are received. The formstack link takes only a couple minutes to submit and then you'll get a confirmation email from JennPittsburgh Cultural Trust. Please note it is also OK if people would like to get their own concert tickets or just join the group for some free live jazz at Katz Plaza (from 5-7 PM with the James Johnson III jazz band). As always it is also fine if you wish to enjoy the concert on your own with family and friends instead. In considering the $104.50 Meetup tickets this would ordinarily have a value of over $160 counting the tickets free drinkand Trust membership. In addition a one-year membership with the Pittsburgh Cultural Trust includes all of these benefits:  -- Invitations toCast Partiesfor more upcoming shows  -- Discounts and specials at Cultural District restaurants  -- Member discount for Cosmopolitan Pittsburgh tickets  -- Receive TrustOvations Member Newsletter and Trust Events Catalogue  -- The opportunity to purchase tickets for annual Members Night on Broadway Event  -- Support the Education and Community Outreach Department and send a student to a School Day Matinee Series performance master-class or provide art supplies for a workshop activity -- Make your mark on downtown Pittsburgh's Cultural District which offers performing and visual arts children's programming public parks festivals and so much more. As a reminder this 1-year membership is by householdaddress so this is important if you're thinking about this offer as a gift or bringing friendsfamily. Please contact Jenn at the Pittsburgh Cultural Trust if you have any questions for including the membership for others such as if you could pay for this but give another address for the membership [masked] Please note that tickets will be processed in the order that they are received. It may take a week for processing. Again this offer is extended only through the Pittsburgh Cultural Trust development department so you must use the link to the form. The link will be deactivated once the limit has been reached. For more information on the Pittsburgh Cultural Trust Sustaining Partner program please visit http:trustarts.orgsupportIndividual-Givingpartners-membership Regular Tickets Of course it will also be fine for those that wish to only purchase tickets on their own for the Idina Menzel concert. And perhaps they could meet the rest of the group at the Backstage BarKatz Plaza (before the concert) or inside the Benedum lobby. For more information about this concert please visit http:trustarts.culturaldistrict.orgproduction43708idina-menzel or call[masked] or visit the Theater Square Box Office. As always it is also fine if you wish to enjoy the concert on your own with family and friends instead. Parking Here is the ParkPGH website with real-time info on downtown parking garage availability http:parkpgh.org where you can also download apps get garage availability via text messaging etc. You can also call[masked]-8980. &amp;lt;a href="http:www.idinamenzel.com"&amp;gt;&amp;lt;a&amp;gt;</t>
  </si>
  <si>
    <t xml:space="preserve"> Benedum Center For the Performing Arts</t>
  </si>
  <si>
    <t xml:space="preserve"> 719 Liberty Ave</t>
  </si>
  <si>
    <t xml:space="preserve"> Dance Lesson Wine Session ... and Little Italy Days!</t>
  </si>
  <si>
    <t xml:space="preserve">  First we'llhave the option to check out of one of our region's great traditions --Little ItalyDays in Bloomfield -- where we'llhave achance toexperience a vibrant atmosphere of wonderfulfood wine tasting aromas live music dancing interactive activities and community spirit while also checking out some unique shops. We'll able to get somegreat street food free wine tastings (featuring PA wineries)or perhaps dine in one of the local restaurants depending on the interests of the groupand how soon people may be interested in arriving on Sunday afternoon or early evening in Bloomfield. For more information on thefree LittleItaly Days festivalplease visit http:littleitalydays.com We'll also have the option to check out the fun outdoor stage performance "The Lady Gaga Experience Starring Renee Cole (a NYC professional actress and singer)  Americas #1 Lady Gaga impersonator &amp;amp; show" which begins at 5 PM. This show takes place at the outdoor stage near the corner of Liberty Avenue &amp;amp; Taylor Street at one end of the festival about 3 blocks from the Pittsburgh Dance Center. FYI here is the Little Italy Days entertainment line-up http:littleitalydays.com2015-entertainment Please know it is also OK if you'd like to RSVP only for the free Little Italy Days portion of this event. The group could meet at 5 PM and check out the rest of the festival until 7 PM or so. But for those that are interested we'll also have a chance todance off some calories as we continue the 'Dance Lesson Wine Session' series at the Pittsburgh Dance Center located in the heart of Bloomfield near the Little Italy Days festival. And to make this edition that much more fun and special we'll also be learningsome dances to Italian music with songs from Dean MartinFrank Sinatra Louis PrimaandAndrea Bocelli -- while enjoying Italian wines and pastries!   The fun ballroom dance lessonswill be suitable for beginners with all levels welcome. The doors will open around 6:00 PM so we'll have a bit more time for socializing before the first lesson begins. The dance class is only $10 which also includes complimentary pastries and lite snacks -- although some of us may not beas hungry after taking in Little Italy Days. As a reminder this event is BYOwine -- Italian wines suggested! With so many people in the Meetup sometimes it can be challenge meetingmingling especially for relatively new members when attending other events at busy art galleries outdoor festivals andperformances at large venues such as the Benedum. So perhaps a series of funactivities that bring lots of people together would also help withintroductions and spotting othermembers at future events. In terms of the Meetup for the Little Italy Days portion of the event there areseveral options although everyone is encouraged to arrive asearly as possible to enjoy all the festivities including live music and great street food.  -- Please gather at the Pittsburgh Dance Center (4765 Liberty Ave above Starbucks)at 5 PM where you can drop off the wines andthen thegroup can walk aroundto check out Little Italy Days. We hope tosee everyoneback at the studio at 6-6:30 PM to enjoy some winepastries and then we will get the party started with a Foxtrotclass at 7 PM! After the first 45-minutelessonpeople will have the optionto continue dancing until 9:30 PMorsimply enjoy someItalian winessnacks good conversation and lots oflaughs. And there will even be a second 45-minute class for those that are interested!! This will be a fantastic event bringing people together --Meetup groups PDC clients and others from the community that may alsostop by after Little Italy Days. In addition to the usual dance lessons people expect (salsa rhumba etc.)just wait until we learn some dances to Italian music with familiar songs from Dean Martin Frank Sinatra Andrea Boccelli Louis Primaetc. while enjoying Italian wines! While Pittsburgh has a vibrant cultural scene including classical and contemporary dance this is our chance to experiencebeing a bit more than spectators while learning more about the art of dance. Unlike a restaurant where people spend most of the time talking with those seated nearby the 'Dance Lesson Wine Lesson' will be less formal so people should be able to meet many others while enjoying the group dance lesson and sharing pizzawine. Whilethere areother Meetup groups and organizations in the region that are specifically focused on dancethis event is alsoan opportunity for people to see if they might enjoy taking up dancein a relaxed informal atmosphere. Becausesome might be more comfortable bringing a friend for the dance lesson guests are certainly welcome. So when you RSVP please indicate if you'll bringing one or more friends. This event costs only $10person -- please bring cash at thedoor -- and is BYOB wine. The $10 includes complimentary pastries andsnacks. What a great deal! Butto make the wine appreciation session more interesting please feel free to bring either your favorite bottle of wine -- or something you've never tried before -- which costs less than $15bottle. Italian wine is suggested for this event although there will also be local Pennsylvania wineries participating at Little Italy Days for wine tastingspurchases and so you could also bring a bottle back to the dance studio. For those that live close to the larger state stores thismight be a chance to check out one of the Chairmen's Selection wines. It would be fantastic if this event included a variety of white and red wines representing different regions of Italy for the group to try. And if you don't drink that iscertainly OK as this event is about having fun bringing people together and learning a little more about ballroomdance. To enhance this event it would be great if those that were interested in arriving a bit earlieronSunday afternoon August 23to Little Italy Days could post some comments. Perhaps a group could be organized to check out even more of the festival or having a dinner before the dance lesson. Alsoplease let us know ifyouhave any preferences on the dance lesson (in addition to thedances for Italianmusic) We hope to see everyone on SundayAugust 23! For more information on the Pittsburgh Dance Center please visit http:www.pittsburghdancecenter.com  For more information LittleItaly Days during August 20-23 please visit http:littleitalydays.com</t>
  </si>
  <si>
    <t xml:space="preserve"> Pittsburgh Dance Center</t>
  </si>
  <si>
    <t xml:space="preserve"> 4765 Liberty Ave.</t>
  </si>
  <si>
    <t xml:space="preserve"> Pittsburgh Mass Mob XIII at Pittsburgh's gorgeous Our Lady of the Angels Church</t>
  </si>
  <si>
    <t xml:space="preserve">  In case anyone might be interested please feel to join the Pittsburgh Mass Mob friends as we rediscover another one of Pittsburgh's hidden jewels another neighborhood historic church. Please note that there will be a tour of the church immediately following Mass (which is usually less than an hour long) As a reminder it is important to recognize that while everyone may have different religious beliefs we should also try to be respectful and welcoming and realize that we can sometimes have a tendency to overlook historical things in our own region. As always it is also fine if you wish to attend on your own with familyfriends instead. Pittsburgh Mass Mob is a group that enjoys going to different churches which have historical significance in terms of architecture rich ethniccultural tradition etc. Typically 30-80 from the Pittsburgh Mass Mob group visit a different church which is selected each month. Of note is that their are similar Mass Mob groups all across the country where visitors are struck by what they experience with comments such as Its like walking back in history. Brother John Harvey has graciously invited the Pittsburgh Mass Mob to visit the gorgeous historic Saint Augustine Catholic Church (which is also known as Our Lady ofAngels Parish)in the Lawrenceville section of Pittsburgh. The church's Romanesque style was designed by architect John T. Comes [masked]) for the firm Rutan and Russell. Comes also designed Saint John the Baptist Church also in Lawrenceville for the Beezer Brothers architectural firm. Construction for St. Augustine Church began in September of 1899 and was dedicated on May 21 1901. The beautiful stained glass windows are also wonderful pieces of history. They were imported from Munich Germany. The parish has been operated by the Franciscan Order of Friars Minor Capuchin (OFM Cap) since the 1870s when there was a call for German speaking priests put out by Bishop Domenec early in the history of the Diocese of Pittsburgh. Our Lady of the Angels was established in 1993 as part of the diocese's reorganization and revitalization project in part driven by declining populations in various neighborhoods. The parish was formed by the merger of St. Augustine Holy Family St. John the Baptist and St. Mary. Of the four churches St. John the Baptist was sold shortly after the merger. The remaining three churches at first remained open. However after a few years the parish determined that the congregation could not support three church buildings. St. Mary Church closed in November of 2004. Holy Family Church closed on Dec. 28 2008. St. Augustine Church remains open and continues to serve the parish. There will be a tour of the church immediately following Mass.  For more information on the history of Saint Augustine Catholic Church please visit http:freepages.genealogy.rootsweb.ancestry.com~njm1StAugJub3.html We can't wait for you to witness the beauty of this exquisite example of German Romanesque Catholic Churches in Pittsburgh! Bring your cameras invite family friends and neighbors to help rediscover another one of Pittsburgh's hidden gems that deserves to be a part of our vibrant community once more! You will not be disappointed! We will be welcoming people outside in front of the church. We will have a space for our group to sit in. Please be sure to introduce yourself so that we can give you a name tag. And if you can't make it on August16 please feel free to check out one of their other massservices during weekdays or weekends http:www.oloa.org&amp;lt;a href="http:www.goodshepherdbraddock.org"&amp;gt;&amp;lt;a&amp;gt;</t>
  </si>
  <si>
    <t xml:space="preserve"> Shadyside Arts Festival during August 29-30</t>
  </si>
  <si>
    <t xml:space="preserve">  19th Annual Shadyside Arts Festival on Walnut StreetAugust 29th &amp;amp; 30th 2015 Saturday 10am - 7pm &amp;amp; Sunday 10am - 5pm Free Admission! This will be a greatopportunityto spend a weekend afternoon in a relaxing atmosphereat one of our region's signature festivals.We'll walk around a bit while checking outbooths featuringlocal artists as well as a wide range of artists from around the country working in different mediums (painting sculpture etc.). We'll have a chance to visitvarious Shadyside boutiques shops and galleries mingled with national retailers in a neighborhood of tree-lined streets andhistoric homesand distinctive restaurants. Depending on the interests of the group we'll also have plenty of time to take some breaks for ice cream cool drinks and perhaps evena lunch or dinner. The Shadyside Arts Festival involves hundreds of artistsactivities along Walnut Street -- centered primarily between the intersections with S. Aikenand Ivy. What started out as a neighborhood street fair is now regarded as one of the top shows in our region. The complete schedule of artists and activities will probably be announced sometime during late Spring or early summerand then we'll plan some specific Meetup opportunities to check out artist booths. For more information on the Shadyside Art Festival festival please visit http:www.artfestival.comFestivalsShadyside_The_Art_Festival_on_Walnut_Street_Pittsburgh_Pennsylvania_August.ASPX MEETUP Considerations Since the weekend forecast is looking pretty good we'll arrange Meetup groups for both Saturday and Sunday afternoon. As always it is also fine ifpeople prefer to checkout the festival on their own (with familyfriends)or in smaller groups. One gathering location is at Brueggers (corner of S. Aiken and Walnut) on Saturday August 29 from 2:30-3 PM and 4:30-5 PM and Sunday August 30 from 3-3:30 PM. We'd also like to give members a few more options. While some may spend only an hour or two at the festival others will stay longer or may want to have lunch or dinner or go shopping along Walnut Street. When you RSVP please indicate if you might also like to consideralunchdinner at a local Shadysiderestaurant so we may be able to adjust the meetingtimes. We can also post additional locationstimes so members have a chance to meetmingle depending on when they arrive and how long they decide to stay at the festival. Parking While there is a Pittsburgh Parking Authority garage in Shadysidewhichcharges fairly reasonable rates ($3-$10 depending on how long one stays) the garage may be busy and thus many people visiting Shadyside Arts Festival opt for street parking and then just walk as there are many side streets in this neighborhood. But if you want to try swinging by the garage it is located at 714 Bellefonte Street (a short distance off Walnut Street) or call[masked] or visit their website http:www.pittsburghparking.comshadyside-garage There is also plenty of public transportation that serves this neighborhood with stops within2 blocks of the festival (6471B71D 75) and3-5 blocks of the festival (P1 71A 71C 82 86) Stay tuned for updates!</t>
  </si>
  <si>
    <t xml:space="preserve"> "The Light in the Piazza" (during August 21-30)</t>
  </si>
  <si>
    <t xml:space="preserve">  Please join us for Front Porch Theatricals highly anticipated production of the musical "The Light in the Piazza" whichfeatures a beautifully crafted score by Adam Guettel (Richard Rodgers grandson) and book by Craig Lucas. The musical was nominated for eleven Tony awards winning six including for Best Orchestration and Best Original Score. It ran for 504 performances on Broadway in 2005-2006. "The Light in the Piazza" tells the poignant story of Margaret Johnson a wealthy Southern woman and her beautiful daughter Clara as they tour Italy and the Tuscan countryside during the summer of 1953. While sightseeing Clara loses her hat to a sudden gust of wind. As if guided by an unseen hand her hat lands at the feet of Fabrizio Naccarelli a handsome young Florentine man who returns it to Clara. This brief episode charged with coincidence and fate sparks an immediate and intense romance between Clara and Fabrizio. Margaret extremely protective of her daughter attempts to keep Clara and Fabrizio apart as we learn of Claras secret. Unable to suppress the truth about her daughter Margaret is forced to reconsider not only Clara's future but her own deep seated hopes and regrets as well. As Tony Award winner for Best Original Score Adam Guettels score breaks from the 21st century tradition of pop music on Broadwaywith unexpected harmonic shifts and extended melodic structures. Check out these great articles and reviews from the Post Gazette and Trib about the show http:www.post-gazette.comaetheater-dance20150820Stage-preview-Front-Porch-Theatricals-tackles-classical-operatic-score-of-Light-in-the-Piazza-with-gustostories201508200009 http:triblive.comaandetheaterarts8840085-74audience-piazza-says#axzz3jbub0xge http:www.post-gazette.comaetheater-dance20150823Stage-review-Passionate-Light-in-the-Piazza-brings-the-heatstories201508230186 http:triblive.comaandetheaterarts8840093-74margaret-fabrizio-piazza#axzz3jqg16xQR http:www.pghcitypaper.compittsburghthe-light-in-the-piazza-at-front-porch-theatricalsContent?oid=1849661 http:pghstage.comdrupal_oldnode633 If you haven't had a chance to check out Front Porch Theatricals before (a local professional musical theater company which began in 2009) here is some background information with links to great reviews of their recent productions which have featured great casts elaborate setscostumes etc. with shows that have really touched audiences http:frontporchpgh.comEventsNewsNews  Here is the link with more information including the cast for their upcoming production of "The Light in the Piazza" which will have8 performances at the New Hazlett Theater http:frontporchpgh.comcast&amp;lt;a&amp;gt;   FridayAugust 21at 8 PM (Opening Night)  Saturday August 22 at 8 PM   Sunday August23 at 2 PM  ThursdayAugust 27 at 8 PM Friday August 28 at 8 PM  SaturdayAugust29 at2 PM  SaturdayAugust29 at 8 PM   Sunday August 30 at 2 PM (Closing Performance) As always it is also fine if you wish to enjoy this show on your own with family and friends instead. TICKETS While adult tickets are $30 advance $24 and $35 at the door (with $24 student tickets) -- there will be a small discount for the Meetup where people can pay $30 at the door for the August 28 performances. And if you can't make it on August 28 please consider checking out the show on one of the other performance dates August21-30 Or perhaps post some comments below for some other suggested dates in case people would like to get together in smaller groups. For more information and advance tickets for"The Light in the Piazza" please visit &amp;lt;a href="http:www.showclix.comeventTheLightinthePiazza"&amp;gt;http:www.showclix.comeventTheLightinthePiazza For more information about Front Porch Theatricals including their upcoming production of the musical "Light in the Piazza" during August 21-30 2015 at the New Hazlett Theater please visit http:frontporchpgh.com Stay tuned for updates! </t>
  </si>
  <si>
    <t xml:space="preserve"> 6 Allegheny Square E</t>
  </si>
  <si>
    <t xml:space="preserve"> Drinking Partners LIVE @ Grist House Brewing Company </t>
  </si>
  <si>
    <t xml:space="preserve">  Epicast TV presents another LIVE episode of the comedy podcast Drinking Partners (@partnerspod). This month we visit our friends over at Grist House for happy hour to sample their wares and learn their craft because comedy pairs well with any brew. We'll also play our Drinking Partners game "Ask Answer or Drink" with the audience. So come thirsty &amp;amp; keen! Free event. Seats are limited. For more information about Grist House Brewing please visit http:gristhousebrewing.com</t>
  </si>
  <si>
    <t xml:space="preserve"> Grist House Brewery</t>
  </si>
  <si>
    <t xml:space="preserve"> 10 Sherman Street</t>
  </si>
  <si>
    <t xml:space="preserve"> Arts &amp; Drafts ... and featuring the band Cello Fury visual art food &amp; drinks</t>
  </si>
  <si>
    <t xml:space="preserve">  Please join us for thethird installment of the Arts &amp;amp; Draftshappy hour series downtown in the Cultural District where 150+ guests will enjoy an eclectic mix ofexperiences featuring light bites libations and entertainment by Cello Fury with on site art creation by Chris Galiyas for an unbelievable arts experience you wont want to miss! Where:[masked] Liberty Avenue 4th Floor When: August 6 5:30-7:30 pm Cost: $25 per person includes light bites and two drink tickets Continue your Cultural District night out after Arts &amp;amp; Drafts! Show your wristband just around the corner at Proper Brick Oven &amp;amp; Tap Room to receive a one night only special of $1.00 off per drink! Proceeds benefit the mission of the Pittsburgh Cultural Trust which seeks to enrich the regions vibrancy and prosperity through the arts and make downtown Pittsburgh a destination where millions live work and play. New friends of the Cultural Trust receive a one-year Partners membership which includes many great benefits such as a member discount on tickets to our summer event Cosmopolitan Pittsburgh. Of course there will also be wine and cocktails! For more information and tickets for "Arts &amp;amp; Drafts" please visit http:trustarts.culturaldistrict.orgevent8951arts-and-drafts About theArtist &amp;amp; Performers  Cello Fury  A cello rock powerhouse featuring three cellists and a drummer Cello Furys original music combines the emotive and symphonic sounds of the cello with driving rock beats to create a cinematic progressive rock sound. A rarity in the music world Cello Fury appeals to a diverse audience throughout the United States and abroad performing in venues ranging from concert halls to rock clubs. Continually developing their own unique style of cello rock music cellists Simon Cummings Ben Muoz and Nicole Myers along with drummer David Throckmorton unleash vitality and rhythmic drive in their music and dare to venture past classical expectations. Cello Fury http:www.cellofury.com Artist Chris Galiyas   Chris Galiyas is an Art Education teacher at West Mifflin Area School District originally from Glassport PA. He has been interested in the arts painting specifically since he was a young kid. Growing up in the 80's and 90's in an area tested by the closing of steel mills he has been inspired by graffiti art and his surroundings throughout his life. Since he began his teaching career he has found more inspiration and motivation from his students and their learning process that he guides them through on a day to day basis. He hopes that his passion for Art and exploration through painting transfers to his students and they find something positive that they are passionate about and can spend their time appreciating and enriching their life with. Chris Galiyas http:www.post-gazette.comlocalwest20140327Art-exhibit-in-Carnegiestories201403270037 nnnTICKETS -- This event may sell out so please buy your tickets in advance byvisiting http:trustarts.culturaldistrict.orgevent8951arts-and-drafts#tab=registrationItonly takes a couple minutes to submit the online form and then you'll get a confirmation email regarding your tickets. Asa reminder this 1-year Pittsburgh Cultural Trust membership is by householdaddress so this is important if you're thinking about this offer as a gift or bringing friendsfamily. Please contact Jenn at the Pittsburgh Cultural Trust if you have any questions for including the membership for others such as if you could pay for this but give another address for the membership [masked] For more information on the Pittsburgh Cultural TrustPartner program please visit &amp;lt;a&amp;gt;&amp;lt;a href="http:trustarts.orgsupportIndividual-Givingpartners-membership"&amp;gt;http:trustarts.orgsupportIndividual-Givingpartners-membership&amp;lt;a href="http:trustarts.orgsupportIndividual-Givingpartners-membership"&amp;gt;&amp;lt;a&amp;gt; nnn&amp;lt;a&amp;gt; Parking Here is the ParkPGH website with real-time info on downtown parking garage availability &amp;lt;a href="http:parkpgh.org"&amp;gt;http:parkpgh.org where you can also download apps get garage availability via text messaging etc. You can also call[masked]-8980. Stay tuned for updates!! </t>
  </si>
  <si>
    <t xml:space="preserve"> The Trust Arts Education Center</t>
  </si>
  <si>
    <t xml:space="preserve"> 805 Liberty Ave</t>
  </si>
  <si>
    <t xml:space="preserve"> Comedian Stewart Huff at Hambone's with Krish Mohan</t>
  </si>
  <si>
    <t xml:space="preserve"> Nationally Touring Comedian Stewart Huff coming to Pittsburgh PA for one night at Hambones Restaurant on August 8 2015 at 8pm. Stewart has performed all across the country and has been featured in the Aspen Comedy Festival Boston Comedy and is a hit on various Fringe Festivals. He has recorded several comedyCDs such as "I Don't Think I Believe Us" and "The Pressure of Your Expectations is Overwhelming" and is working his next CD hourandhitting the road. Hes popular with humanist groups and has been featured on NPR stations &amp;amp; the Wall St. Journal. He is alsofeatured in the documentary Road Comics: Big Work on Small Stages which wasreleased in Fall 2009. Check out this Pittsburgh City Paper article about the show http:www.pghcitypaper.compittsburghstewart-huff-brings-his-philosophical-comedy-to-hambonesContent?oid=1845235 Clip: https:www.youtube.comwatch?feature=player_embedded&amp;amp;v=ic-dOo2A5gw Tickets For more information and advance tickets ($10) please visit www.purplepass.comstewarthuffpittsburgh For more information about Stewart Huff please visit www.stewarthuff.com For more information about Hambone's please visit http:www.hambonespittsburgh.com</t>
  </si>
  <si>
    <t xml:space="preserve"> FREE JAZZ FESTIVAL!</t>
  </si>
  <si>
    <t xml:space="preserve"> http:www.monroevillejazz.org</t>
  </si>
  <si>
    <t xml:space="preserve"> Mothers and More of the South Hills</t>
  </si>
  <si>
    <t xml:space="preserve"> Moms; Stay-at-Home Moms; Playdates; Working Moms; Babies; Kids; New Moms; Moms Support; Toddlers; Preschoolers; Expecting Moms; Stay at Home Moms and Working Moms; </t>
  </si>
  <si>
    <t xml:space="preserve"> Dormont Pool</t>
  </si>
  <si>
    <t xml:space="preserve"> 1801 Dormont Ave</t>
  </si>
  <si>
    <t xml:space="preserve"> Book Club</t>
  </si>
  <si>
    <t xml:space="preserve"> Book for this month is Orphan Train.</t>
  </si>
  <si>
    <t xml:space="preserve"> Uptown Coffee</t>
  </si>
  <si>
    <t xml:space="preserve"> 723 Washington Road</t>
  </si>
  <si>
    <t xml:space="preserve"> Kids Play in Market Square</t>
  </si>
  <si>
    <t xml:space="preserve"> Children and their familiescaregivers can enjoy fun and educational programs and activities complete with crafts stories and special guests. The theme for this week in Penguin Encounter with The National Aviary and FitUnited. The free program series produced by the Pittsburgh Downtown Partnership (PDP) introduces children to a new and exciting learning experience in one of Downtown's most popular destinations. Programs are geared toward preschool age children Following KidsPlay be sure to visit with Carnegie Library of Pittsburghs Reading Room on Tuesdays. After the special childrens programming visitors can walk a few short steps to the mobile library and choose a new book for only $1 or $2.</t>
  </si>
  <si>
    <t xml:space="preserve"> Market Square</t>
  </si>
  <si>
    <t xml:space="preserve"> 5 Market Square</t>
  </si>
  <si>
    <t xml:space="preserve"> Mom's Night Out!!</t>
  </si>
  <si>
    <t xml:space="preserve"> Mom's Night Out at Spoonwood Brewery in Bethel Park!</t>
  </si>
  <si>
    <t xml:space="preserve"> Water Steps</t>
  </si>
  <si>
    <t xml:space="preserve"> Northshore River Front Water Steps</t>
  </si>
  <si>
    <t xml:space="preserve"> 247 North Shore Drive</t>
  </si>
  <si>
    <t xml:space="preserve"> Black and Gold Playground</t>
  </si>
  <si>
    <t xml:space="preserve"> Corrigan Drive</t>
  </si>
  <si>
    <t xml:space="preserve"> Municipal Park at Upper St Clair</t>
  </si>
  <si>
    <t xml:space="preserve"> Sarah will be collecting hospital activity boxes here!! For more information please message Sarah R. </t>
  </si>
  <si>
    <t xml:space="preserve"> Municipal Park in Upper St Clair</t>
  </si>
  <si>
    <t xml:space="preserve"> 1820 McLaughlin Run Road</t>
  </si>
  <si>
    <t xml:space="preserve"> Mt. Lebanon Park</t>
  </si>
  <si>
    <t xml:space="preserve"> Sarah will be collecting hospital activity boxes here!!! For more information please message Sarah R.</t>
  </si>
  <si>
    <t xml:space="preserve"> 900 Cedar Blvd</t>
  </si>
  <si>
    <t xml:space="preserve"> Peterswood Park</t>
  </si>
  <si>
    <t xml:space="preserve"> Venetia</t>
  </si>
  <si>
    <t xml:space="preserve"> Meredith Dr</t>
  </si>
  <si>
    <t xml:space="preserve"> Nature Play Date</t>
  </si>
  <si>
    <t xml:space="preserve"> Join us for this parent led time in our Natural Outdoor Classroom located in our White Pine Forest. You will have an afternoon of discovery challenges building &amp;amp; creative play. Spend as little or as long as you like! You can bring a picnic lunch and they will have a small craft each week too</t>
  </si>
  <si>
    <t xml:space="preserve"> Fern Hollow Nature Center</t>
  </si>
  <si>
    <t xml:space="preserve"> Sewickley</t>
  </si>
  <si>
    <t xml:space="preserve"> 1901 Glen Mitchell Rd</t>
  </si>
  <si>
    <t xml:space="preserve"> Skate Pittsburgh - Three Rivers Inline Club (TRIC)</t>
  </si>
  <si>
    <t xml:space="preserve"> Inline Skating; Roller Skating; Sports and Recreation; Outdoors; Outdoor  Fitness; in line skating; Inline Speed Skating; Roller Blading; Inline Skating Clinics; </t>
  </si>
  <si>
    <t xml:space="preserve"> TRIC  NSP - Wednesday Beginners Skates &amp; FREE Skate Lessons</t>
  </si>
  <si>
    <t xml:space="preserve"> Regular season weekly Wednesday Start and Stop Clinic and organized street skates in Shadyside.  "FREE" Lessons start at 6:30 pm &amp;amp; the street skates start at 7:00 pm. If you need loaner skates helmetwrist guardsfor lessons please call [masked]) at least 2 days in advance or email at: [masked] Two (2) street skates available: Beginners Skate (7:15pm) is for those new to skatingand having learnedsome of the basic skating and braking skills. Lasts about 45 minutes. Skate is on fairly level back streets of Shadyside with minimal traffic. This is a patrolled skate. Advanced Beginners Skate (7:00pm) for those who can brake and skate with confidence and are ready to improve their skills. Ability to skate small hills and some street traffic. Skate lasts from about 1 to 1 12 hours. Skate route is generally from Shadyside to Oakland Pitt CMU and surrounding areas. This is a patrolled skate. Helmets and wrist guards required as a minimum on all skates. Occasional post skate tailgate gathering orwalk to local eateries after the skate. Note: All skates are weather permitting. Ifthe streets aredry weshould be skating! Lessons are conducted by the National Skate Patrol.</t>
  </si>
  <si>
    <t xml:space="preserve"> Liberty Elementary School</t>
  </si>
  <si>
    <t xml:space="preserve"> 601 Filbert Street</t>
  </si>
  <si>
    <t xml:space="preserve"> Sunday Morning Social City Skate.  9:00am to 11:30am</t>
  </si>
  <si>
    <t xml:space="preserve"> Join us for ourweekly regular seasonSunday Morning Social City Skate. This is an intermediate level social skate of 10-15 mile mostly flat route with minor inclines at bridges ramps and other similar areas. Enjoying the scenic views of the Southside Strip District downtown Station Sq. Mexican War Streets and Northside.  An optional coffee stop is includednear the end of the skate. The intermediate skater should be comfortable skating in street traffic braking on both flat and inclines and manueving curbs pot holes etc.  The steepest hills are the bridge decks and the 10-15 miles are at a relaxed paced. This skate is a slightly more challenging then the Wednesday advanced beginner skate. Skate will be led and patrolled by the National Skate Patrol. Cyclists are welcome and encouraged to join. Also a good way to try the Sunday Skate route on your bike if you haven't skated it before. Skate is weather permitting. If it is dry we should be skating! </t>
  </si>
  <si>
    <t xml:space="preserve"> TRICNSP - Tuesday Night One Hour Fitness Skate</t>
  </si>
  <si>
    <t xml:space="preserve"> Regular season weekly street skate. Cometour the east end of Pittsburgh onour Tuesday Advanced One Hour Fitness Skate. Helmet and wrist guards required at a minimum. Must know how to brake do curbs skate around potholes negotiate hills manuever in street traffic etc. We return after about1 hour skatingOakland Highland Park Squirrel Hill Bloomfieldand other venues that takes us5  8 miles up and down hills and on flat roadway.  We skateon the streets parks and trailsfor a great workout. See you there! Patrolled skate. Be ready to roll by6:30 PM. Cyclists are welcome to join us! Bike with us to enjoy an evening tour of the city. Also if you have not skated this meetup biking is a good way to check it out. NOTE: All skates are "weather permitting". If it is dry we should be skating.</t>
  </si>
  <si>
    <t xml:space="preserve"> Let's Dance! Pittsburgh</t>
  </si>
  <si>
    <t xml:space="preserve"> Singles; Salsa; New In Town; Ballroom Dancing; Nightlife; Social; Dancing; Latin Dance; Singles Dancing Parties; Dance Lessons; Social Dancing; </t>
  </si>
  <si>
    <t xml:space="preserve"> CAVO LATINO!!</t>
  </si>
  <si>
    <t xml:space="preserve">  Salsa412 and Cavo joins forces to bring you the HOTTEST Latin Night in the city of Pittsburgh every Friday night!! Welcome to.........CAVO LATINO!!! If you love to dance enjoy some delicious drinks listen to great music meet beautiful people and want go home happy......Cavo Latino on Fridays is the place to be!!! If you haven't visited CAVO yet this is your opportunity to enjoy BIG CITY nightclublounge atmosphere at it's finest! Over 10000 sq.ft. of PURE ELEGANCE!! *lounge with dance area and barsound system *huge separate bar with lounge seating *beautiful club room with private seating areagorgeous chandelier and waterfall *VIP balcony and bar nnn10:00PM *SALSA ROOM :Salsa412 ignites the FLAME and sets CAVO on FIRE!! Dance to the HOTTEST Salsa-Bachata-Electro Latino-Reggaeton *DRINK SPECIALS ALL EVENING LONG!! *NO COVER!! *FREE STREET PARKING!! (the other side of Smallman is paid) *FREE PROFESSIONAL PHOTOGRAPHY ALL NIGHT!! *DRESS TO IMPRESS!! Cavo Restaurant Lounge Nightclub 1900 Smallman St. Pittsburgh PA 15222</t>
  </si>
  <si>
    <t xml:space="preserve"> CAVO Pittsburgh  </t>
  </si>
  <si>
    <t xml:space="preserve"> 1916 Smallman St. (The Strip District)</t>
  </si>
  <si>
    <t xml:space="preserve"> Noche Latina at The Steel Cactus-South Side!</t>
  </si>
  <si>
    <t xml:space="preserve"> Steel Cactus and Salsa412 is proud to present: **NOCHE LATINA!! on TUESDAYS!!** Welcome to the NEW Tuesday Latin Night Party! You have been invited to join us on TUESDAYS to enjoy a Latin Experience at an AMAZING venue! We have the WHOLE upstairs to ourselves! THIS IS UPSCALE BRAND NEW and BEAUTIFUL!! The Steel Cactus owners and management is welcoming the LatinSalsa community with open arms!! This wonderful collaboration will make it so enjoyable for everyone! GORGEOUS SPACIOUS HARD WOOD FLOOR!! AWESOME SOUND SYSTEM!! GREAT FOOD and DRINKS!! CONVENIENT LOCATION!! NO COVER!! -All starts at 9pm with a FREE salsa class taught by Salsa412. -Dancing begins promptly after class. nnnSteel Cactus Mexican Restaurant &amp;amp; Cantina 1831 East Carson Street Pittsburgh PA 15203  </t>
  </si>
  <si>
    <t xml:space="preserve"> Steel Cactus</t>
  </si>
  <si>
    <t xml:space="preserve"> 1831 E Carson St</t>
  </si>
  <si>
    <t xml:space="preserve"> ABSOLUTE SALSA on SUNDAYS!!</t>
  </si>
  <si>
    <t xml:space="preserve">   ***Absolute Salsa on Sundays!!*** (every 12nd and 4th Sunday in the winter) Guest Instructors performances DJsGive away FREE CDs and private lessons!!  7:00pm-Advance Class 7:00pm-Beginner 101 7:45pm-Intermediate Class 7:45pm-Progressive Beginner Class 8:30-11:00pm-Salsa Social only $10 ($8 for social) Refreshments wine beer snacks with small appetizers are included. BYOB is always welcomed! nnnFREE PARKING!! Absolute Ballroom Dance Center6617 Hamilton Ave.[masked]www.absoluteballroompgh.com  </t>
  </si>
  <si>
    <t xml:space="preserve"> Absolute Ballroom Dancing</t>
  </si>
  <si>
    <t xml:space="preserve"> 6617 Hamilton Ave</t>
  </si>
  <si>
    <t xml:space="preserve"> Miami Night Pool Party</t>
  </si>
  <si>
    <t xml:space="preserve"> Salsa412 and SKYBAR Pittsburgh are teaming up to bring you a Miami style pool party right in the heart of the Southside of Pittsburgh! Come dance drink and......swim!? All while listening to the hottest Latin and Carribbean sounds by DJ Loyal! The pool will be open all night!! **We have our own Meetup section at one of the private Cabanas!** 9 - 11pm BachataKizomba 11pm - 2am Latin Beats NO COVER Kizomba Lesson Taught by Mike and Melissa at 9pm! $5 More details to come soon!</t>
  </si>
  <si>
    <t xml:space="preserve"> Dance For Wishes (Free Charity Event)</t>
  </si>
  <si>
    <t xml:space="preserve"> Dance For Wishes is a FREE charity event for people of all ages! It will be a dance fitness class with FREE drinks and food being provided. For every person that attends Condition Your Life Fitness will donate $1.00 to Make-A-Wish Greater Pennsylvania and West Virginia! You attend and we donate! We will have a live DJ (DJ Big Ed from Royal Grandeur) playing some of your favorite music as Scott Fichter (Co-OwnerGroup Fitness Instructor from Condition Your Life Fitness) will instruct the class! Registration and Check-In will start at 6:00 PM. The fitness class will be from 6:30 PM to 7:30 PM but we encourage people to stay afterwards for food drinks and an opportunity to socialize! Donations will be accepted at the event for people willing to donate! There will also be a Chinese Auction with many great donation baskets and a 5050 Raffle! During the event we will be using #danceforwishes to post pictures and updates of the awesome time we have! If you have any questions please contact Scott Fichter via phone or email Dance For Wishes is presented by: Condition Your Life Fitness Royal Grandeur Cleanse Pittsburgh and Bronze Beauty Spray Tanning.</t>
  </si>
  <si>
    <t xml:space="preserve"> Ross Township Municipal Center</t>
  </si>
  <si>
    <t xml:space="preserve"> 1000 Ross Municipal Road</t>
  </si>
  <si>
    <t xml:space="preserve"> Let's End Isolation caused by depression anxiety</t>
  </si>
  <si>
    <t xml:space="preserve"> Depression; Generalized Anxiety Disorder; Social Anxiety; Anxiety Depression and Panic; Anxiety; Healing Depression and Anxiety; Depression  Support Group; Depression Support; overcoming social anxiety; Overcoming Depression; Overcoming depression and anxiety; </t>
  </si>
  <si>
    <t xml:space="preserve"> Let's Meet up and Go to Eat 'N Park in Bethel Park</t>
  </si>
  <si>
    <t xml:space="preserve"> Cross-posted toPittsburgh area anxiety shyness and depression meetup nnnLet's meet up for chatting and a meal at Eat 'N Park. Originally planned to be at Starbucks but number of RSVPs makes it more practical to go to Eat 'N Park nearby.</t>
  </si>
  <si>
    <t xml:space="preserve"> Eat'n Park</t>
  </si>
  <si>
    <t xml:space="preserve"> 5220 Library Rd</t>
  </si>
  <si>
    <t xml:space="preserve"> Kennywood!</t>
  </si>
  <si>
    <t xml:space="preserve"> Cross-posted to the Pittsburgh Area Anxiety Shyness and Depression Meetup group. nnnTime to go to Kennywood! We will go early to avoid the crowds but others can join us later!  nnnI am going to leave for a late lunch around 3ish and will return about 5ish. </t>
  </si>
  <si>
    <t xml:space="preserve"> Kennywood Park</t>
  </si>
  <si>
    <t xml:space="preserve"> Kennywood Drive</t>
  </si>
  <si>
    <t xml:space="preserve"> Let's meet up at the Brookline Library</t>
  </si>
  <si>
    <t xml:space="preserve"> Cross-posted to thePittsburgh area anxiety shyness and depression meetup. RSVPing to only group is necessary. nnnhttp:www.carnegielibrary.orglocationsbrookline nnnnThis will be our third meetup at the library in Brookline. I was able to reserve the larger room this time so there will not need to be a cap. This room fits about 40 people. The library closes at 5:00 so we will need to head out immediately once the meetup is over. nnnParking is either diagonal on the side of the street the library is on or parallel on the opposite side. It is never difficult to find a spot to park but paid parking is enforced on Saturdays unless you find a side street to park on for free so be sure to pay at a pay station because they do ticket on Saturdays. nnnnTopics you would like to discuss are always welcome and please feel free to contact me with any suggestions. I'm learning this as I go but hope that our meetings are productive and helpful to those who go. As I said at our last meeting getting that foot out the door can be the hardest part but is often very rewarding once you do so. </t>
  </si>
  <si>
    <t xml:space="preserve"> Carnegie Library of Pittsburgh - Brookline</t>
  </si>
  <si>
    <t xml:space="preserve"> 708 Brookline Blvd</t>
  </si>
  <si>
    <t xml:space="preserve"> Let's meet up and take a Just Ducky tour!</t>
  </si>
  <si>
    <t xml:space="preserve"> https:www.justduckytours.com  nnnWe recommend parking at the garage across from the Sheraton Hotel or in the lot next to the H.O.V. Wabash Tunnel. The Just Ducky station is located next to the Hard Rock Cafe. Date of August 1st is set. I have contacted Just Ducky to get more info on how this will work with our group.  This is a family friendly event and people of all ages are welcome. Admission prices are as follows:Adults $22.00Children (3-12 years) $15.00Infants (0-2 years) $5.00 Each vehicle can accommodate 30 people. Tours last approximately one hour. Check in is required 30 mins. prior to departure time and leaves from Station Square. Just Ducky Tours does not hold tour departure times for groups running late. One payment is required for groups over 4 people. nnnMore details can be found at the website at the top of the page.</t>
  </si>
  <si>
    <t xml:space="preserve"> Just Ducky Tours</t>
  </si>
  <si>
    <t xml:space="preserve"> 125 W Station Square Dr</t>
  </si>
  <si>
    <t xml:space="preserve"> Burlesque is Coming: a tribute to the works of George R. R. Martin</t>
  </si>
  <si>
    <t xml:space="preserve">  The show: http:www.burlesqueiscoming.comburlesque-is-coming.html Online tickets:http:burlesqueiscoming.ticketleap.comcruze-bar If you are interested in carpooling from Mt. Lebanon contact me either through meet up or by text message[masked]-6467. I plan to leave about 6pm Sunday.</t>
  </si>
  <si>
    <t xml:space="preserve"> Cruze Bar</t>
  </si>
  <si>
    <t xml:space="preserve"> 1600 Smallman Street</t>
  </si>
  <si>
    <t xml:space="preserve"> Learn to Crochet</t>
  </si>
  <si>
    <t xml:space="preserve"> Kari has offered to teachpeople how to crochet! This will be her first attempt but she has teaching experience so I would anticipate the best. Please bring a skein of yarn to use.</t>
  </si>
  <si>
    <t xml:space="preserve"> Learn to Crochet!</t>
  </si>
  <si>
    <t xml:space="preserve"> Back by popular demand!  Kari has offered to teachpeople how to crochet! Please bring a skein of yarn to use. If you have questions please email Kari at [masked] to insure a response.</t>
  </si>
  <si>
    <t xml:space="preserve"> Game Night at Katie's!</t>
  </si>
  <si>
    <t xml:space="preserve"> Game night! Bring a game cards and some snacks or drinks to share! This is a casual no pressure evening to be around people that understand.  nnn212 North McDonald Street McDonald PA 15057</t>
  </si>
  <si>
    <t xml:space="preserve"> Let's Meet up and Go to the Brookline Community Yard Sale</t>
  </si>
  <si>
    <t xml:space="preserve">  nnnnnnAugust 15th is the first Brookline community yard sale. I'll be selling items on my front porch (yes you have to climb up all those steps) and would like to invite anyone to stop by browse or just hang out for a bit and chat or have a drink with me while the sale is going on. Feel free to walk around the neighborhood and see what others have to sell. nnnBrookline is a very walkable neighborhood. I'm mostly selling women's clothes shoes and nail polish at my sale. Who knows what treasures you might find just walking around to people's sales. nnnI will provide my address to anyone who would like to stop by but won't post it publicly here. Contact me if interested and I can provide my phone number andor address.</t>
  </si>
  <si>
    <t xml:space="preserve"> Brookline neighborhood</t>
  </si>
  <si>
    <t xml:space="preserve"> The Pittsburgh 30ish Social Group</t>
  </si>
  <si>
    <t xml:space="preserve"> Dining Out; New In Town; Self-Improvement; Nightlife; Social Networking; Cocktails; Social; Fun Times; 20's &amp; 30's Social; Foodie; Exploring New Restaurants; </t>
  </si>
  <si>
    <t xml:space="preserve"> 21+ Night at the Carnegie Science Center!</t>
  </si>
  <si>
    <t xml:space="preserve"> An extra-special 21+ Night on Friday Aug.14 will explore the science ofbeer. A $19 ticket includes 10 beer samples from local breweries plus a souvenir glass commemorating theevent. Sip suds by: North Country Brewing Company Hop Farm Brewing Company Draai Laag Gristhouse Spoonwood Brewing Duquesne Brewing Company Block House Brewing Company and Straub Beer! This year they've added more brewers and a lowered the event capacity to alleviate congestion andlines. Keeping with the bubbly beer theme learn more about bubbles at BubbleMania Casey Carle's stage show that combines science art and comedy. Explore how bubbles form why they're spherical how to make a cube bubble and the science of bubble bursting  each topic related to the physical laws of the naturalworld. All that plus live music by local band Daily Grind and four floors of Science Centerfun. Proper identification is required and all guests must show ID at the door. Tickets must be purchased inadvance. Buy tickets here!</t>
  </si>
  <si>
    <t xml:space="preserve"> 1 Allegheny Ave</t>
  </si>
  <si>
    <t xml:space="preserve"> Summer Jam Outdoor Concert at Station Square Aug 21st</t>
  </si>
  <si>
    <t xml:space="preserve"> Station Square is offering free outdoor concerts on Fridays in the summer. Let's check one out on Friday Aug. 21st. We will meet at 7:15 in front of the Hard Rock Caf in Station Square. The main act starts at 8 pm &amp;amp; it's a Tom Petty Tribute band. See the following link: http:www.stationsquare.comSummerJam.</t>
  </si>
  <si>
    <t xml:space="preserve"> Hard Rock Cafe</t>
  </si>
  <si>
    <t xml:space="preserve"> Station Square</t>
  </si>
  <si>
    <t xml:space="preserve"> BIG HAPPY HOUR at Cabana Beach Bar! (Wexford) DJ &amp; Dancing Free Buffet NO COVER</t>
  </si>
  <si>
    <t xml:space="preserve"> BIG HAPPY HOUR at the Cabana Beach Bar in Wexford on Sat. Aug 8th. We have 8 meetup groups showing up and usually average about[masked] people showing up for the meetups. OKAY TO INVITE FRIENDS BE PREPARED TO DANCE!Some of the meetups represented: Pittsburgh Social Club Burgh Adults 412 SocialPittsburgh Happy Hour 30 ish Social Group and More! NO COVER! Socializing is FREE There is also a FREE BUFFET and DJ &amp;amp; Dancing! Pay for your own drinks ;-). LOOK FOR THE MEETUP SIGNS!Hope to see you there THIS IS YOUR INVITE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FUN FUN FUN! See you there! Look for the MEETUP SIGNS! See you on the Dance Floor!</t>
  </si>
  <si>
    <t xml:space="preserve"> The Cabana Bar</t>
  </si>
  <si>
    <t xml:space="preserve"> Oxford Club</t>
  </si>
  <si>
    <t xml:space="preserve"> Free Comedy Night at Station Square! Tues Aug 4th 8pm-10:30pm!</t>
  </si>
  <si>
    <t xml:space="preserve"> FREE COMEDY NIGHT AT BUCKHEAD SALOON STATION SQUARE! That's right we moved to Tuesday.....NO COVER CHARGE NO DRINK MINIMUM $2 16oz Miller Lite Drafts 8-11....Showtime is 8:30 ( be there early to get a seat ) 21 and over only..... The MEETUPS: 5 Tables reserved for them. (There will be signs the say:"Reserved MEETUP" on them). This is cross-posted on several meetups and usually get about 30-70 people showing from Meetup. Since this is one of the Larger Better meetup events... INTRODUCE YOURSELF say Hi! Talk and enjoy the show! Any questions txt Frank at[masked]-0784. Great Way to meet people! We have a awesome show lined up featuring the comedy of David Kaye Matt Wohlfarth Derek Minto and Tommy Kupiec. No open mic here this an all pro show. We are doing comedy the way it should be great comedy at a great price. Tell your friends and we will see you at the Buckhead Saloon. </t>
  </si>
  <si>
    <t xml:space="preserve"> Buckhead Saloon (in Station Square)</t>
  </si>
  <si>
    <t xml:space="preserve"> 225 West Station Square Drive</t>
  </si>
  <si>
    <t xml:space="preserve"> Outdoor Beer Garden Again at Hofbraus</t>
  </si>
  <si>
    <t xml:space="preserve"> Well let's do it again! Let's head to the outdoor beer garden at Hofbraus on Sat. Aug. 15th for some good beer &amp;amp; good times!</t>
  </si>
  <si>
    <t xml:space="preserve"> Hofbrauhaus Pittsburgh</t>
  </si>
  <si>
    <t xml:space="preserve"> 2705 S. Water Street</t>
  </si>
  <si>
    <t xml:space="preserve"> Disc Golf at Schenley Park Afterparty at Harris Grill in Shadyside</t>
  </si>
  <si>
    <t xml:space="preserve"> Let's try something new! How about disc golf which simply involves throwing a Frisbee in a basket. For basics on disc golf see the following cool video: https:www.youtube.comwatch?v=Sgn6Os4YSW0 . Let's meet at Schenley Park tennis courts close to where the disc golf course is located. We'll meet by the steps leading up to the tennis courts on Saturday Aug 29th at 7:15 pm. Please make sure you bring your own Frisbee. Afterparty is at Harris Grill in Shadyside.</t>
  </si>
  <si>
    <t xml:space="preserve"> Now a Kilted Happy Hour! If you know anyone with a kilt bring them along and have them wear it! I'll be wearing my Kilt to this Happy Hour! (with my special Sporran) If you have a Kilt wear it to this Happy Hour! (I'm not sure if that is incentive or dis-insentive). So far we have 47 rsvp's from the Meetup groups subtracting out the duplicates. Hope to see you there!FYI: Our Next Happy Hour is Tilted Kilt on their PATIO with a great view of the River! Here is the Link for that Happy Hour (Pgh Social Club Meetup): http:www.meetup.comPittsburgh-Social-Clubevents224136441 WOO HOO! We got another great special for our MONTHLY HAPPY HOUR! August 1st is the TILTED KILT on the NORTH SHORE! Meet at 6pm to 9pm on the PATIO! GREAT VIEW OF THE RIVER! (if the weather is not so good then inside) The Happy Hour Special runs from 6pm to 8pm for us here it is: $5-20 oz Blue Moon Drafts Half off domestic drafts Half off well drinks So far between 7 Meetup groups and one Facebook event we already have 50 RSVP's! Hope to see you there!</t>
  </si>
  <si>
    <t xml:space="preserve"> Happy Hour at Double Wide Grill!</t>
  </si>
  <si>
    <t xml:space="preserve"> Please join us for happy hour at Double Wide Grill on Thursday August 20th at 6 PM!</t>
  </si>
  <si>
    <t xml:space="preserve"> Double Wide Grill</t>
  </si>
  <si>
    <t xml:space="preserve"> 2339 E Carson St</t>
  </si>
  <si>
    <t xml:space="preserve"> JAM ON WALNUT LAST JAM of the SUMMER! 2 Bands! The bands for the 2015 Jam on Walnut season have been announced! Three Saturdays each Summer we block off Walnut Street for an outdoor concert to benefit Cystic Fibrosis Foundation Western PA Chapter Each of the three events attracts approximately 5000 people for the citys best block party! August 22 2015 @ 7:00pm The TWO BANDS ARE: Dancing Queen Kelsey Friday *** Meet at my Food Stand at corner of Walnut &amp;amp; Filbert Street on the Hour 7pm 8pm or 9pm to see other meetup people.</t>
  </si>
  <si>
    <t xml:space="preserve"> The Pittsburgh Metaphysics Meetup Group</t>
  </si>
  <si>
    <t xml:space="preserve"> Metaphysics; Meditation; Law of Attraction; Spirituality; Self-Healing; </t>
  </si>
  <si>
    <t xml:space="preserve"> Metaphysics Meetup - Tarot Talk with Rebecca Bloom</t>
  </si>
  <si>
    <t xml:space="preserve"> This meeting focuses on Metaphysical topics. We will have a different theme ina specific area of metaphysics every time. nnnThe presenter:Rebecca Bloom  Hi Im Rebecca Bloom and Im a professional Tarot Reader &amp;amp; Teacher Spiritual Counselor and Medium &amp;amp; Reiki Master Teacher. Ive also studied Qabalah the IChing &amp;amp; Numerology at great length and I facilitate an ongoing Tarot class as well as a meditation group. After working with the Tarot for over 23 years and with 13 years of professional experience Im excited to share a brief history of the cards how to determine your soul card as well as some tips on how to work with the cards on a daily basis. During this brief yet fun and interactive presentation its my hope that you gather a few new ideas as to how to connect with your true inner self and your divinity using the cards as your tools. If you have a deck of your own youre more than welcome to bring it along and utilize it I enjoy the hands on experience. Ill have some decks on hand if you would like to use andor explore those as well. A notebook or journal is always a good idea too! I hope youll join me for an enjoyable and informative get-together and lets talk some Tarot! nnnIm available for private readings in my home in Edgewood on the east end of Pittsburgh Tarot Parties and Events &amp;amp; Fundraisers. If youre interested in learning more about the cards I have ongoing Tarot Circle at Journeys of Life in Shadyside on the 1st and 3rd Thursday of the month beginning at 7:30. Also I post a Card of the Week on Facebook every Monday at Intuitive Tarot Readings with Rebecca go ahead and check it out. nnnYou can learn more about me at Readingswithrebecca.com and you connect with me by email [masked] or by phone 412.310.0400. nnnnThis program or event is neither sponsored nor endorsed by the Carnegie Library of Pittsburgh.</t>
  </si>
  <si>
    <t xml:space="preserve"> Introduction to Essential Oils</t>
  </si>
  <si>
    <t xml:space="preserve"> This free class given by Shane and Charlene Browerwill be a fun informative and interactive introduction to essential oils. Whether you are new to essential oils or you simply want to learn more about them this class will improve your understanding of how you can use essential oils to live a more healthy natural lifestyle. We will begin with a discussion of the fundamentals of essential oil usage (what they are how to apply and important considerations) followed by a more in-depth discussion of specific oils for addressing your most common healthcare concerns including depression &amp;amp; anxiety weight loss pain management intimacy women's health and enhancing your immune system. Youll have the opportunity to experience the oils firsthand and to ask questions related to your specific health concerns. There is no obligation to purchase anything after attending this class but there will be a special promotion associated with attending this class for those who are interested in making their first purchase</t>
  </si>
  <si>
    <t xml:space="preserve"> Chatham Commons</t>
  </si>
  <si>
    <t xml:space="preserve"> 5000 Stein Drive</t>
  </si>
  <si>
    <t xml:space="preserve"> Akashic Records Readings with Stephanie Charles</t>
  </si>
  <si>
    <t xml:space="preserve"> The records are a library of all that you have ever done! Stephanie is going to acces your records with your permission and information from your past present and future will be available. She will be able to answer your questions. She will receive all this information from the "Records Keepers" and transmit it to you in a loving way to help you in your life journey. FEE: $ 40.00 - 12 Hour$ 70.00 - 1 Hour$ 85.00 - 1 - 12 Hour To Schedule an appointment callStephanie at[masked]</t>
  </si>
  <si>
    <t xml:space="preserve"> Enlightened Healing Energy</t>
  </si>
  <si>
    <t xml:space="preserve"> 466 Castle Shannon Boulevard</t>
  </si>
  <si>
    <t xml:space="preserve"> Tarot and Oracle Enthusiasts MeetUp</t>
  </si>
  <si>
    <t xml:space="preserve"> This group is for those of all levels of experience who are interested in Tarot Lenormand and Oracle cards. We'll meet once a month to exchange readings share tips learn new spreads work on learning how to use reversals learn how to use Tarot and Oracles for spiritual pathwork how to trim a deck (for large cards) etc. Our mission is to have fun be informative and inspirational as we meet new people and to learn and grow together. Please feel free to join the group on our official MeetUp group page.</t>
  </si>
  <si>
    <t xml:space="preserve"> Playdate 4 kids</t>
  </si>
  <si>
    <t xml:space="preserve"> 2898 Banksville Road</t>
  </si>
  <si>
    <t xml:space="preserve"> Tarot Card and Mediumship Readings with Connie Rhae</t>
  </si>
  <si>
    <t xml:space="preserve"> Come and enjoy a tarot card or mediumship reading with Connie Rhae at The Tea Loft. (On the map it is shown as Tupelo Honey Teas.) Tuesday Aug. 11 from 1:00 pm-6:00 pmTo schedule an appointment please call Danielle at[masked] Walk-ins are welcome but not guaranteed Through the cards I am able to tap into my clairsentient claircognizant and clairvoyant abilities to help you find guidance in life situations or to connect with a loved one who has passed. I have read professionally at Three Little Birds Caf and Grove of Gaia Fest 2015. I am looking forward to talking with you! Connie Rhae $35 (20-30 minutes)  Receive intuitive guidance Connect to those who have passed</t>
  </si>
  <si>
    <t xml:space="preserve"> The Tea Loft</t>
  </si>
  <si>
    <t xml:space="preserve"> 3812 William Flinn Hwy Building 4 2nd floor</t>
  </si>
  <si>
    <t xml:space="preserve"> Metaphysical Discussion Brunch</t>
  </si>
  <si>
    <t xml:space="preserve"> This is a monthly meetup for discussing metaphysical topics over brunch. Comeout and enjoy the company and interesting discussions.</t>
  </si>
  <si>
    <t xml:space="preserve"> Staghorn Home &amp; Garden Cafe</t>
  </si>
  <si>
    <t xml:space="preserve"> 517 Greenfield Ave</t>
  </si>
  <si>
    <t xml:space="preserve"> The South Pittsburgh Dog WalkPlay Meetup</t>
  </si>
  <si>
    <t xml:space="preserve"> Walking; Social Networking; Small Breed Dogs; Active Dogs; Social; Outdoors; Dogs; Dog Parks; Dog Playgroups; Dog Walks; Animals; Pets; Large Breed Dogs; </t>
  </si>
  <si>
    <t xml:space="preserve"> 5th Annual Paws for the Cause (with Shorty Rossi - Animal Planet)</t>
  </si>
  <si>
    <t xml:space="preserve"> 5th Annual Paws for the Cause Saturday August 29 2015  Registration Begins at 8:30 AMKelly Park  55 Steen Hollow Road Oakdale PA 15071 Join us for the 5th annual Paws for the Cause! Come out and meet Nicola  Shortys new service dog. The whole family is welcome at this event. Be sure to bring your dogs and enjoy a wonderful day with the whole crew. Food by 2 Brothers BBQ vendors demos 5050 Chinese auctions games and so much more! $15 donation per registrant includes walk Western Pennsylvania Police Benevolent Foundation t-shirt and access to the full day of activities for the whole family. </t>
  </si>
  <si>
    <t xml:space="preserve"> Kelly Park</t>
  </si>
  <si>
    <t xml:space="preserve"> Oakdale</t>
  </si>
  <si>
    <t xml:space="preserve"> 55 Steen Hollow Road</t>
  </si>
  <si>
    <t xml:space="preserve"> Dog Bathing Fundraiser for Biggies Bullies @ Woody's Dog Wash</t>
  </si>
  <si>
    <t xml:space="preserve">  Woody's Dog Wash &amp;amp; Boutique will be holding a dog bathing fundraiser to benefit our friend's at Biggies Bullies Rescue! </t>
  </si>
  <si>
    <t xml:space="preserve"> Woody's Dog Wash &amp; Boutique</t>
  </si>
  <si>
    <t xml:space="preserve"> 5843 Brownsville Road</t>
  </si>
  <si>
    <t xml:space="preserve"> Monthly Meetup South Park Walk</t>
  </si>
  <si>
    <t xml:space="preserve"> All members welcome! Look for our members with their meetup buttons or bandanas! The first Sunday of each month a great group of members take a go at your own pace walk thru the park. A nice way to start your Sunday with your dog(s) &amp;amp; other dog lovers who want to socialize their pets and have some fun. Enjoy the morning with a brisk walk and maybe even a meetup for coffee afterwards...depending on what everyone decides to do.  For those with a GPS - here's our location we meet at for the monthly walks:Latitude:[masked] Longitude: [masked] Or go to Mapquest andor google earth to get the location from your pc (you can also send the map &amp;amp; directions to your phoneemail from there)</t>
  </si>
  <si>
    <t xml:space="preserve"> Offleash Upper Parking Lot</t>
  </si>
  <si>
    <t xml:space="preserve"> PUP NIGHT @ PNC PARK  (Advanced Registration Required)</t>
  </si>
  <si>
    <t xml:space="preserve"> http:www.wpahumane.orgfiles2015_PUPNIGHT_HumaneSoc.pdf nnnDoes your pup love to cheer on the Buccos? Well now they can enjoy all that a Pittsburgh Pirates Baseball game has to offer by joining us for Pirates Pup Night! A portion of all Pup Night ticket sales comes back to the Western PA Humane Society. For questions or to order by phone please contact KEVIN ROACH at (412)[masked] or [masked]TICKET INFORMATION</t>
  </si>
  <si>
    <t xml:space="preserve"> PNC PARK</t>
  </si>
  <si>
    <t xml:space="preserve"> North Shore</t>
  </si>
  <si>
    <t xml:space="preserve"> Pittsburgh Pup Crawl</t>
  </si>
  <si>
    <t xml:space="preserve"> Pittsburgh Pup Crawl SaturdayAugust 1 ||7:45 p.m. ||Roberto Clemente Bridge The 2015 Pittsburgh Pup Crawl benefits Animal Friends the Animal Rescue League Shelter and Wildlife Center the Western PA Humane Society and the homeless pets in our region. The Pittsburgh Pup Crawl is an evening walk featuring vendors raffles and fun activities for four-legged guests. Register soon at www.pghpupcrawl.org .</t>
  </si>
  <si>
    <t xml:space="preserve"> Roberto Clemente Bridge Pittsburgh PA 15222</t>
  </si>
  <si>
    <t xml:space="preserve"> 1531 Mayview Rd</t>
  </si>
  <si>
    <t xml:space="preserve"> Jurassic Bark in the Park - North Park</t>
  </si>
  <si>
    <t xml:space="preserve"> Jurassic Bark in the Park SundayAugust 23|| Registration 9 a.m. || Humane Hike 10 a.m. ||NorthParkAnimal Friends returns to the Stone Age  and North Park  with this years Bark in the Park: Jurassic Bark! Inspired by this summers hottest blockbusterJurassic World were returning to North Park for our annual end-of-summer dog walk and vendor fair. Dig up some more detailsand register todayon our website atThinkingOutsideTheCage.orgBark2015. Event location: North Park - South Ridge Loop (behind the pool)</t>
  </si>
  <si>
    <t xml:space="preserve"> North Park</t>
  </si>
  <si>
    <t xml:space="preserve"> McCandless Township Pennsylvania</t>
  </si>
  <si>
    <t xml:space="preserve"> Amazing Pittsburgh! Adventures Fun n Friends!</t>
  </si>
  <si>
    <t xml:space="preserve"> Singles; Dining Out; New In Town; Nightlife; Live Music; Social; Fun Times; 20's &amp; 30's Social; Dancing; Pittsburgh area; 30s and 40s; Cool People; Exercise; Cool Bars; pittsburgh singles; </t>
  </si>
  <si>
    <t xml:space="preserve"> Cranberry Travel MeetUp</t>
  </si>
  <si>
    <t xml:space="preserve">  AT  If you need a Roommate We can Help! We have Singlesthat what to Travel with US! Come to our Social Events or  Call Sam at[masked] for more Details!  Southern Caribbean Cruise (Jan 15 - 23 2016 One Night at The San Juan Marriott 8 Day - 7 Night Cruise on Royal Caribbean. 42Spots already SOLD. $[masked] per person (DBL) nnnPanama Land Tour (Feb 16 - 23 2016) 8 Day - 7 nights at The Country Inn Amador on the Canal 5 Days of Guided Tours (Please read Itinerary) Daily Breakfast &amp;amp; many lunches. $[masked] per person (DBL) African Safari 4 (March 30 - April 11 2016) South Africa Zimbabwe &amp;amp; Botswana Cape Town Victoria Falls &amp;amp; Chobe River Lodging Game Drives &amp;amp; many Meals $[masked] per person (DBL) nnnHawaiian Cruise (April 18 - May 1 2016) 2 nights at The Marriott Waikiki Beach 12 Day Cruise on Royal Caribbean $[masked] per person (DBL) nnnAlaskan Cruise &amp;amp; Land Tour (July 15 - July 24 2016) 1nights in Vancouver at The Metropolitan Hotel 8Day Cruise onPrincess Cruise Lines Optional Add-On (6 Day Land Tour) July 23 - 29 will be Priced in Late August nnn Trips we are working on for 2016 &amp;amp; 2017 ItalySpainFrance Cruise &amp;amp; Tour (Sept 14 - 26 2016) South American Cruise (January 2017) nnn CLICK on "See The World Tours" Below   For more Information &amp;amp; Complete Website   www.SeeTheWorldTours.com  or Call[masked]    Group Trips Escorted by  Sam Jordon  (Experienced Trip Leader)  Call[masked]  Click link below for Past Trips &amp;amp; Comments  www.SeeTheWorldTours.comComments.html </t>
  </si>
  <si>
    <t xml:space="preserve"> Cranberry Sports Grille</t>
  </si>
  <si>
    <t xml:space="preserve"> 1294 Freedom Rd</t>
  </si>
  <si>
    <t xml:space="preserve"> 90 RSVP's (excluding duplicates) between 7 meetups! Try to meet on the Hour 7pm or 8pm SHARP would be best for meeting up with other meetup people at my stand. ASK FOR FRANK! JAM ON WALNUT final JAM of SUMMER! The bands for the 2015 Jam on Walnut season have been announced! Three Saturdays each Summer we block off Walnut Street for an outdoor concert to benefit Cystic Fibrosis Foundation Western PA Chapter . Each of the three events attracts approximately 5000 people for the citys best block party! August 22 2015 @ 7:00pm Dancing Queen Kelsey Friday *** Meet at my Food Stand at corner of Walnut &amp;amp; Filbert Street on the Hour 7pm 8pm to see other meetup people. try to meet on the Hour sharp! so I can get meetup people together!</t>
  </si>
  <si>
    <t xml:space="preserve"> Now this is a KILTED HAPPY HOUR! If you know someone with a kilt invite them and have them wear it! FYI: Our Next Happy Hour is Tilted Kilt on their PATIO with a great view of the River! Here is the Link for that Happy Hour (Pgh Social Club Meetup): http:www.meetup.comPittsburgh-Social-Clubevents224136441 WOO HOO! We got another great special for our MONTHLY HAPPY HOUR! August 1st is the TILTED KILT on the NORTH SHORE! Meet at 6pm to 9pm on the PATIO! GREAT VIEW OF THE RIVER! (if the weather is not so good then inside) The Happy Hour Special runs from 6pm to 8pm for us here it is: $5-20 oz Blue Moon Drafts  Half off domestic drafts  Half off well drinks So far between 7 Meetup groups and one Facebook event we already have 50 RSVP's! Hope to see you there!</t>
  </si>
  <si>
    <t xml:space="preserve"> Pittsburgh Mass Mob XIII</t>
  </si>
  <si>
    <t xml:space="preserve"> Happy Hour at the Cabana Beach Bar in Wexford!  DJ &amp; Dancing Free Buffet!</t>
  </si>
  <si>
    <t xml:space="preserve">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FUN FUN FUN! See you there! </t>
  </si>
  <si>
    <t xml:space="preserve"> Homewood Cemetery</t>
  </si>
  <si>
    <t xml:space="preserve"> 1599 South Dallas St</t>
  </si>
  <si>
    <t xml:space="preserve"> Superfood Brunch Remix: Old Time Faves &amp; New Creations</t>
  </si>
  <si>
    <t xml:space="preserve"> Pizza hotdogs cinnamon buns and more.... Gluten free vegan unprocessed and with no refined sugar......yes it's possible. A part of the monthly Saturday Superfood Brunch series this is a one-of-a-kind slow food event that typically runs for 2-3 hours allowing guests to eat mindfully socialize network have intellectual conversations get informed about healing superfood ingredients and enjoy themselves while the food comes out course after course. By eating mindfully and not loading up on empty calories and carbs guests leave more than full nourished and satisfied. This is not a buffet and table manners will be expected.  Milestones: http:vstw.net201504an-evolution-of-eating http:www.muddymelissa.com20150412review-zest-wishes-vegan-brunch http:pittsburgh.cityvoter.combestbrunchgreat-mealspittsburgh http:www.post-gazette.comlifemunch20140828Munch-goes-to-Schwartz-Living-Marketstories201408280139 http:www.wonderaddo.comindex.phpfamily-friendly-vegan-brunch http:muddymelissa.blogspot.com201401vegan-brunch-featuring-chef-mya-zeronis.html?spref=fb http:www.pittsburghmagazine-digital.compittsburghmagazinejanuary_2014?pg=104&amp;amp;pm=1&amp;amp;u1=friend#pg104 http:www.post-gazette.comliferecipes20130919Food-Column-Cook-and-learn-at-pop-up-dinnerstories201309190282 http:www.popcitymedia.comfeaturescreativedinners0918.aspx Enjoy a-whole-new-level vegan brunch items crafted by Chef Mya Zeronis of Lean Chef en RouteextraVEGANza using GMO-free local organic ingredients and NO refined sugar gluten factory-produced processed packaged textured mock meats vegetable protein isolates TVPs and packaged processed vegan cheeses. Chef Mya Zeronis hails from meat-centric butter-drowned flour-covered U.S. restaurant kitchens but identified a need for healthful foods in Pittsburgh and made it her business in 2013. Her business aims to make healthy eating and sustainable living accessible. Nearly a dozen of her recipes won top prizes in national and local contests. Some others were published in magazines and cookbooks. She never attended a culinary school. Cooking comes to her naturally. [4 BEVERAGES]Juice counter for make-your-own raw fresh juice blends: Orange Glow organic carrots Mandarin oranges pineapples gingerBeet Me Up watermelon berries beets cayenne Chilled organic house-brewed loose-leaf green tea with lemonOrganic fair-trade coffee with homemade organic rolled oat-banana milk and grade B dark organic maple syrup [10 DISHES] This is reservation-only event and guests must pay in advance. Cutoff is 48 hours prior to event. Want to get this brunch and upcoming brunches for $15 each? Sign up for a one-year Born To Brunch membership. Link below. 1)Raw pizza with flax-oat-sunflower seed crust spinach-cashew pesto sliced tomatoes basil pea shoots 2)Mixed baby greens with chopped walnuts raw apple cider-maple vinaigrette apples red onions 3)Scrambled cauliflower-chick pea eggs with coconut milk turmeric nutritional yeast scallions 4)Carrot hotdogs marinated with sesame oil. apple cider vinegar non GMO-project-verified light tamari. Served with millet buns and toppings: pickled watermelon rinds pickled beets homemade Sriracha sauerkraut grainy mustard 5)Asian-inspired house sriracha-spiced black bean chili with peppers scallions tamari 6)Homemade sprouted tofu-oat chorizo and potato hash with red onions avocado oil multi-color peppers 7)Chilled raw avocado-cucumber soup with walnut cream cumin cilantro extra virgin olive oil lemon 8)Quinoa-brown rice pasta pine nut parmesan tomato bell pepper basil sauce parsley Wild Purveyors portobello steak 9)Raw cinnamon buns with pecans flax dates raisins coconut butter maple 10)Naturally-sweet blueberry-banana-coconut ice cream Raw fresh ingredients are washed three times using baking soda-sea salt-filtered water solution. Up to two children age 7 or younger accompanied by paying adult eat free. For each additional child or those 8-14 the cost is $10 and it's donated to No Kid Hungry. This is reservation-only event and guests must pay in advance. Cutoff is two days prior to event. Want to get this brunch and upcoming brunches for $15 each? Sign up for a one-year Born To Brunch membership. RSVP link: http:aug15brunch.brownpapertickets.com</t>
  </si>
  <si>
    <t xml:space="preserve"> extraVEGANza Pgh</t>
  </si>
  <si>
    <t xml:space="preserve"> 1317 E Carson Street</t>
  </si>
  <si>
    <t xml:space="preserve"> Bicycle Heaven Bike Ride Show Swap Meet &amp; Party! Going to be a GREAT TIME!</t>
  </si>
  <si>
    <t xml:space="preserve"> Bicycle Heaven Bike Ride Show Swap Meet &amp;amp; Party! Going to be a GREAT TIME! Join us for a 15 mile leisurely bike ride of the city! You can expect great views of the city on this easy pedal with a free tour of Bicycle Heaven Bicycle Museum. About 2 hours of easy pedaling on riverfront trails and some downtown streets. At Bicycle Heaven you will meet owner Craig Morrow of the Worlds Largest Bicycle Museum and Shop right here in our home town! Enjoy the Annual Bike Show  Swap Meet. Food Drinks &amp;amp; Music! Free Admission! See why Bicycle Heaven was Voted Best Bike shop in the Burgh in the Pittsburgh Magazine and Voted Favorite Thing to do in Pittsburgh Best of the Burgh - Pittsburgh Magazine! Bicycle Heaven is in the works for a reality T.V. show! Ride at your own risk and helmets are highly recommended. Bike Rentals Available at Bicycle Heaven for $8. Please allow extra time to rent a bike. Bike Riding skills required. *Update  Hey Everyone Look for my sign outside Bicycle Heaven's Mural! Please be there by 10:45am! Remember to allow time to for a bike rental if you need one. Looking forward to seeing everyone!</t>
  </si>
  <si>
    <t xml:space="preserve"> Pittsburgh Code &amp; Supply</t>
  </si>
  <si>
    <t xml:space="preserve"> Go; Ruby; JavaScript; Web Development; Scala; Mobile Development; Functional Programming; Clojure; Computer programming; DevOps; Front-end Development; golang; Elixir; Rust; </t>
  </si>
  <si>
    <t xml:space="preserve"> Dynamic Libraries and Go for GSSAPI Authentication</t>
  </si>
  <si>
    <t xml:space="preserve"> Phil Pinnock of Apcera will present on how theyauthenticate clients using GSSAPI and Go. Cut through FUD about Go and dynamic libraries learn how dlopen works and how and why to use it with Go as we look at a classic authentication system and how it was integrated. What works what we'd do differently today (ie for a v2). https:github.comapceragssapi</t>
  </si>
  <si>
    <t xml:space="preserve"> Code &amp; Supply at Uptown</t>
  </si>
  <si>
    <t xml:space="preserve"> 544 Miltenberger St</t>
  </si>
  <si>
    <t xml:space="preserve"> Django PGH: Migrations</t>
  </si>
  <si>
    <t xml:space="preserve"> Katrina Hall will be presenting on Django Migrations. Migrations which were introduced with Django 1.7 help you propagate model changes to your database schema and can be an incredibly powerful tool for managing a database on a team project or any project whose model will need to change over time. We'll go through an the basics of using migrations at the start of a project implementing data migrations along with schema-change migrations and how to manage migrations once as your project progresses.</t>
  </si>
  <si>
    <t xml:space="preserve"> Revv Oakland</t>
  </si>
  <si>
    <t xml:space="preserve"> 3710 Forbes Ave.</t>
  </si>
  <si>
    <t xml:space="preserve"> Build Night</t>
  </si>
  <si>
    <t xml:space="preserve"> Let's get together and build some awesome stuff with code. We'll get some food and hold an impromptu co-working space where you can work on a project pair learn and mingle. You can hack on anything! Any language framework publicopen-source personal etc.You dont have to have an idea to hack on! Youre more than welcome to come just to pair with someone. Build Night is built for all skill levels. Come with what you know. If you have something you're interested in learning Build Night is a good place to do so because there will be experts in the room to help with just about anything. Food presented by Apcera check out their available jobs! Event support provided by Rivers Agile and IBM.  Project Inspirations As part of our Build Nights we're going to start maintaining a list of project inspirations. Creative resources or projects that may spark an idea to build something awesome. If you'd like to get something included in this list leave a comment or email Justin. http:image-net.orgindex https:www.codemontage.comprojects https:github.comcolonizerscolonizers http:kinograph.cc https:github.comRupertJSrupert http:publicfiles.org https:github.comopenpgh https:github.comjimkangphonemenon</t>
  </si>
  <si>
    <t xml:space="preserve"> IBM Squirrel Hill</t>
  </si>
  <si>
    <t xml:space="preserve"> 1710 Murray Avenue</t>
  </si>
  <si>
    <t xml:space="preserve"> Config Management with Puppet</t>
  </si>
  <si>
    <t xml:space="preserve"> Ryan Munz will be speaking about how to get started using Puppet.Puppet is a configuration management utility in the same realm as chef cfengine ansible and salt. This is an introductory talk that will include the following major topics: What is puppet? Major components of a typical puppet environment. Where you would or would not use puppet compared to competing tools. Code examples ranging from 'Hello world!' to a small module. Overviews of some of the more advanced features. Some lessons learned through horrific trial and error.</t>
  </si>
  <si>
    <t xml:space="preserve"> #StarterSeries: Intro to Ruby</t>
  </si>
  <si>
    <t xml:space="preserve">  Intro to Ruby Learn how to program in Ruby! We'll cover basic programming concepts using Ruby as our language of choice. Learn: - variables - flow control - object oriented programming - readingwriting files - other!!  $10?! That's right. To encourage attendees to be loyal to their RSVP we will be charging a nominal fee. If the fee is a problem and will prevent you from attending please contact Justin privately using the Meetup messaging feature to have the fee waived. You can pay through Meetup.com or the Code &amp;amp; Supply website athttp:www.codeandsupply.coworkshopsstarterseries-reservation-fee</t>
  </si>
  <si>
    <t xml:space="preserve"> The Cloakroom</t>
  </si>
  <si>
    <t xml:space="preserve"> 5972 Baum Blvd</t>
  </si>
  <si>
    <t xml:space="preserve"> PghQA - Security Testing</t>
  </si>
  <si>
    <t xml:space="preserve"> Over the past several months many large organizations have succumb to cyber attacks. These attacks range from penetrated network perimeters to loss of services to loss of control over a vehicle in motion. Many of these attacks are the result of insufficient testing during the software development lifecycle while others were the result of advanced social engineering techniques. During this presentation we will demonstrate some of the tools hackers use to exploit both computer systems and the people that operate them. It is also intended to identify areas and methods of testing to enable you to protect your users your organization and yourself. Please join us with your questions and experiences. It will be a great discussion. Refreshments will be provided! Speakers: Matt Trevors (Systems Engineer) and Jared Bill (Test Engineer) of Omnyx</t>
  </si>
  <si>
    <t xml:space="preserve"> Omnyx</t>
  </si>
  <si>
    <t xml:space="preserve"> 1251 Waterfront Place</t>
  </si>
  <si>
    <t xml:space="preserve"> How Would Plato Program? : The Ethics of Software Engineering</t>
  </si>
  <si>
    <t xml:space="preserve"> @BillLaboon We all want to write good software... but what does it mean for software to be "good"? If you ask a CEO an open-source developer and a computer science professor you'll get very different answers. We'll take a guided tour of the history of ethical thought and apply it to software development in order to understand how others have defined it and perhaps help to develop your own ethical framework. Along the way we'll answer questions such as: What would Nietzsche say about malware developers? How are contracting companies like Moses? Would Kant write closed-source software? About Bill Laboon A software engineer of one kind or another for over fifteen years Bill also spends his evenings teaching courses in Software Testing and Software Engineering at the University of Pittsburgh. nnn35-45min</t>
  </si>
  <si>
    <t xml:space="preserve"> Ember.js PGH: Using Ember 2.0 to Build an App</t>
  </si>
  <si>
    <t xml:space="preserve"> Ember.js 2.0 has just been officially released! Come see the new features used in an example application and learn what has changed. This month we will continue discussing Ember 2.0's features and updates by showcasing an example application built using the latest features and techniques that are part of 2.0. Ember's 2.0 release is the first major release in 2 years but the Ember core team has managed to make the transition straightforward to go from 1.xx to 2.0. Check out the announcement blog post for the full release details. PS: The Ember Pittsburgh Meetup is joining the Code&amp;amp;Supply family so the event has been cross-posted on both Meetup groups. Make sure to join Code&amp;amp;Supply for updates about future Ember meetups!</t>
  </si>
  <si>
    <t xml:space="preserve"> PITTSBURGH EUROGAMES</t>
  </si>
  <si>
    <t xml:space="preserve"> Settlers of Catan; Puerto Rico Boardgame; EuroGames; Card Games; Social; Fun Times; Carcassonne; Games; Euro Games; Strategy Games; Gaming; Pittsburgh area; Board Games; </t>
  </si>
  <si>
    <t xml:space="preserve"> Play Eurogames!</t>
  </si>
  <si>
    <t xml:space="preserve"> Please sign up and bring your games along and meet others for a fun evening of gaming.Newbies welcome. Incidentally many of our regular players no longer bother to sign up (but I really wish they would!) so if it looks like only one or two people are coming there could actually be quite a few more. Remember I will always cancel a game Meetup if we aren't gaming that day so you won't be sitting there all by yourself waiting for a friend. http:img1.meetupstatic.com3039620944357886359imgsmileysconfused.gif$1.00 will be charged to cover the cost Meetup charges and the cost of buying games for the group.</t>
  </si>
  <si>
    <t xml:space="preserve"> Crazy Mocha - (412) 521-1056</t>
  </si>
  <si>
    <t xml:space="preserve"> Squirrel Hill (corner of Hobart &amp; Murray)</t>
  </si>
  <si>
    <t xml:space="preserve"> Please sign up if you're planning on playing and bring your favorite games!Newbies are very welcome. We have some great teachers to help you get startedon your gaming adventure.Let us know when you sign up what game(s) you'll be bringing. On Sundays there is plenty of free parking on the side streets and even right on Murray. Crazy Mocha serves great coffee specialty drinks snacks and pastries. They do allow us to bring food in if we take our trash with us. We usually play all day break for dinner around 6:00 then it's back to gaming until everybody poops out. Incidentally many of our regular players no longer bother to sign up (but I really wish they would!) so if it looks like only one or two people are coming there could actually be quite a few more. Remember I will always cancel a game Meetup if we aren't gaming that day so you won't be sitting there all by yourself waiting for a friend.  And please remember to change your rsvp to no if you can't make it that day! $1.00 will be charged to help cover the fee Meetup charges and to buy games for the group. Join us and let the games begin!!!</t>
  </si>
  <si>
    <t xml:space="preserve"> Zentanglers in Pittsburgh</t>
  </si>
  <si>
    <t xml:space="preserve"> The Artist's Way; Live Music; Self-Improvement; Art Therapy; Crafts; Creative Circle; Paper Crafts; Drawing; Free-hand Drawing; Creativity; Zentangle; Tanglers create together; Share new tangles; </t>
  </si>
  <si>
    <t xml:space="preserve"> Ribbons: Let's Do the Twist Part 2</t>
  </si>
  <si>
    <t xml:space="preserve"> There was so much to do with our last TWIST class that we only got to cords and beads--so we'll concentrate this time on ribbons. Bring your usual pens 2 pencils and eraser (kneaded is best) tiles sketchbook andor scratch paper. If you came last time bring that handout "Let's Do the Twist". In any case beginners are always welcome. (Beginners do not need to bring supplies; and will receive advice on buying supplies they may want to purchase locally or online.) Group meet-up membershipand instruction are free; donations to defray costs however are welcomed. Recommended $3-5 or whatever is comfortable for you or that you feel the session is worth... Generally Sue Schneider organizer brings all supplies needed for projectsinstruction. (Additional supplies you may want to use at home are available for purchase. If you have a specific request for official Zentangle products kits or tools Sue will be happy to order them for you and deliver at the meet-up--you won't have to pay shipping costs!) If you are a regular attender simply bring your usual kit of supplies and any other materials that may be specified for the particular session. Fun inspiration and good company are guaranteed!!</t>
  </si>
  <si>
    <t xml:space="preserve"> 16 Castle Shannon Boulevard Mount Lebanon Pennsylvania 15228-2252 </t>
  </si>
  <si>
    <t xml:space="preserve"> Squirrel Hill Day Tanglers</t>
  </si>
  <si>
    <t xml:space="preserve"> This is an informal meet-up for those interested in doing Zentangle art together. Not a formal structured class but an exchange of ideas and enthusiasms. Bring along your sketchbook "tiles" (3.5 " square heavyweight paper) pen pencil and a favorite pattern to shareteach to others. "Show &amp;amp; Tell" is always welcome---and will be enthusiastically appreciated!</t>
  </si>
  <si>
    <t xml:space="preserve"> Squirrel Hill Library</t>
  </si>
  <si>
    <t xml:space="preserve"> 5801 Forbes Avenue Pittsburgh PA</t>
  </si>
  <si>
    <t xml:space="preserve"> Pattern Practice: Carnegie Evenings</t>
  </si>
  <si>
    <t xml:space="preserve"> Jennifer Kwiecien Certified Zentangle Teacher (CZT) leads this fun welcoming group every Tuesday evening promptly from 6-7 pm (library closes at 7). With her signature charm wit and humor Jennifer introduces new patterns and explains their construction and application. You will go away with some new ideas to practice and a smile on your face. Beginners are warmly welcomed. Bring your own supplies or use ones that Jennifer generously provides. There is a "donations can" for anyone wishing to help support the ongoing costs for this meet-up and for supplies. BONUS EXTRA: On the first Tuesday of each month some of us continue the evening's entertainment by going together to "The Moth" for live storytelling performances at the Rex Theater Southside 8-10-ish pm tix at door $8.</t>
  </si>
  <si>
    <t xml:space="preserve"> Andrew Carnegie Free Library &amp; Music Hall</t>
  </si>
  <si>
    <t xml:space="preserve"> Carnegie</t>
  </si>
  <si>
    <t xml:space="preserve"> 300 Beechwood Avenue</t>
  </si>
  <si>
    <t xml:space="preserve"> "Straight but not Narrow"</t>
  </si>
  <si>
    <t xml:space="preserve"> Five basic strokes (line dot orb curve S) make up the Zentangle repertoire. This session will focus on straight lines bothpatterns and strings. Bring your usual supplies (pen pencil paper tiles and tortillionblender)--as well as a good sense of playfulness. Beginners are welcome and will be able to jump right in with special attention as always.</t>
  </si>
  <si>
    <t xml:space="preserve"> Squirrel Hill Tanglers</t>
  </si>
  <si>
    <t xml:space="preserve"> NOTE NEW START TIME!AND a Gathering half hour has been added. From 5:15 to 5:45 you can enjoy the Lincoln photos and gather your thoughts exchange inspirations... or come earlier if you like. Jennifer Kwiecien Certified Zentangle Teacher (CZT) leads this fun welcoming group every Tuesday evening promptly from 6-7 pm (library closes at 7). With her signature charm wit and humor Jennifer introduces new patterns and explains their construction and application. You will go away with some new ideas to practice a song in your heart and a smile on your face. Beginners are warmly welcomed. Bring your own supplies or use ones that Jennifer generously provides. There is a "donations can" for anyone wishing to help support the ongoing costs for this meet-up and for supplies. BONUS EXTRA: On the first Tuesday of each month some of us continue the evening's entertainment by going together to "The Moth" for live storytelling performances at the Rex Theater Southside 8-10-ish pm tix at door $8.</t>
  </si>
  <si>
    <t xml:space="preserve"> SPORTSNUTS of Pittsburgh Sports League &amp; Social Club</t>
  </si>
  <si>
    <t xml:space="preserve"> New In Town; Nightlife; Social Networking; Sports and Recreation; Social; Fun Times; Adventure; Pittsburgh area; </t>
  </si>
  <si>
    <t xml:space="preserve"> Ultimate Frisbee -  Junction Hollow Field</t>
  </si>
  <si>
    <t xml:space="preserve"> We used Junction Hollow Field for the first time for Big Ball and this should be a great field for other events. Join us for a game of Ultimate Frisbee. For those unfamiliar with the game it's basically soccer with a frisbee. The goals are endzones similar to football and cleats ARE permitted. Hope we can get another good crowd. Bring a friend!</t>
  </si>
  <si>
    <t xml:space="preserve"> Junction Hollow Field</t>
  </si>
  <si>
    <t xml:space="preserve"> Boundary St</t>
  </si>
  <si>
    <t xml:space="preserve"> Kickball - Armstrong Field (South Side)</t>
  </si>
  <si>
    <t xml:space="preserve"> We're getting a ton of people to our kickball games which is both a blessing and a curse. It's great to have a ton of people at ANY event but we have people leaving early because there are too many people there. Unfortunately it's always impossible to gauge how many people are actually going to show up despite how many people do or do not RSVP. Therefore I have no reason to cap the amount of people that can attend because there's no guarantee everyone who already RSVP'd is actually going to be there. If we have too many people we'll either have something else to do in the deep outfield or find a way to run a mini tournament so everyone gets good playing time. I'm all about making this the most fun it can be and understand the challenges we have with too many people. The new rules definitely worked well and I think we'll keep the bases closer together so we have more scoring in the games. We've been playing on the actual field lately so make sure you prepare with clothing you can slide on the dirt with. I'd advise not wearing jeans or all black as it has been very hot for the games lately. Hope you can join us and can bring some friends!</t>
  </si>
  <si>
    <t xml:space="preserve"> Armstrong Field</t>
  </si>
  <si>
    <t xml:space="preserve"> 13th StreetSarah</t>
  </si>
  <si>
    <t xml:space="preserve"> BlitzballWiffle Ball - Armstrong Field</t>
  </si>
  <si>
    <t xml:space="preserve"> We didn't get enough for an organized game of softball but that doesn't mean we can't still play a similar game. I just got a new version of wiffle ball in the mail called Blitzball. The ball is plastic like a wiffle ball but does not have holes in it like a wiffle ball. Instead it basically looks like a golf ball but with flat sides instead of dimples. Supposedly this ball can go up to 200 ft which is way more than any wiffle ball I've seen. I'm heading to Dick's today to buy some supplies so we have enough bats balls and other equipment in case anything breaks. I have 3 Blitzballs and a Blitzball bat which is a plastic version of a wooden bat. Seems pretty solid.  Like always I'll also have Kan Jam and kickballs with me in the case that we want to do something different. </t>
  </si>
  <si>
    <t xml:space="preserve"> Flag Football - Junction Hollow Field</t>
  </si>
  <si>
    <t xml:space="preserve"> Junction Hollow Field appears to be plenty big for a wide variety of activities. Join us for a game of flag football on Thursday night. It has been requested that we play with a slightly smaller ball than regulation so it can be easier to throw and catch. Two people who have participated in recent events have flagsbelts for us to use but if neither of them are able to make it we'll play touch football instead. It's starting to get to the point where we're going to be losing daylight a lot quicker so plan on being there around 6:30 so we can get a good 90 minutes of playtime in. Don't forget to bring some friends!</t>
  </si>
  <si>
    <t xml:space="preserve"> Big Ball - Junction Hollow Field</t>
  </si>
  <si>
    <t xml:space="preserve"> This game of Big Ball has been specially requested by some people that have never played it before. Join us at the Junction Hollow Soccer Field. To get there type 100 Boundary St Pittsburgh PA into your GPS and once on Boundary St go under the railroad track overpass and you'll soon see the parking lot for the field. Big Ball is more fun than it looks. Check out the details below. No spikes or cleats are permitted for this game. Come join us for this unique but fun game!  This game got quite popular last year and was requested as our Meetup of the week for 7 straight weeks.  The name of the game is Big Ball. I created this game during my junior year at IUP. The best way to describe the game is that it's a mix between Soccer and Ultimate Frisbee but we use a ball that's about 45" in diameter. We played it every week for 2 years on the practice soccer field. There is no physical contact with other players permitted but you can use the ball however you want. Any part of your body can touch the ball and there's no height limit on the goals. Also NO CLEATS OR SPIKES ALLOWED! To see a video of this game in action from 3 years ago check it out here:https:www.youtube.comwatch?v=deBQzfRsBg0 We will be playing this game at Junction Hollow Field off of Second Avenue a bit past the Hot Metal Bridge. Here are some more details &amp;amp; rules. Field size we need is about 60 - 70 yards based on how many players we get (best games are at least 7 vs 7) There are 3 lines that matter in the game...the goal line on each side and the line at the center of the field. There are no out of bounds lines on the sides of the field. Players can dribble roll kick throw or carry the ball for 3 steps The goals are 12 feet wide and there is no height limit on the goal. The game relies heavily on defense. There are also no regulations for goalies or a goalie box. This means your goalie can play mid field if he wants or you can even have 3 goalies...they can even piggyback on each other to be "taller" if they want. You just lose those additional players in the field Both teams start the game and after each goal at mid-field. The team that wins the coin toss or just got scored on start with the ball. As soon as anything crosses mid-field (the ball OR one of your players that's getting a running start) the other team is allowed to cross the line and start playing defense. As mentioned above there is no physical contact with other players but you can use the ball however you want. If you're in the process of taking your 3 steps you can plow people over with the ball. If someone is charging you you can kick the ball at them you can hit people with the ball...I just prefer you don't aim for the head. If you do actually blatantly contact someone you get a warning and a 2 minute penalty. Second offense in the same game gets you ejected from the game. This only happened once in 2 years of playing as the ball does a good enough job of not getting players TOO close to each other... The ball is built like an exercise ball but it's VERY heavy. I would strongly advise players not try to punch the ball while it's in the air hit it with one arm or kick it with your feet as it could easily result in an injury or twisting of the body. On that note it's easiest to "kick" the ball with your knees or thigh hit it with two hands punching close together or hit with the forearms while hands are clenched at the fists. We sometimes have players get into a "scrum" around the ball and it doesn't move for a while. If that happens and the ball doesn't move for 3 - 5 seconds we'll have a jump ball from where the "scrum" took place. Games are normally played until 11 and we switch sides of the field when one team scores 6. We usually take a little half-time break at that point too. We have had many girls play the sport and they loved it. A few of them even had trouble picking the ball up but they still loved the game. Some of them were actually our most die-hard players. We normally start every game kicking and throwing the ball in a circle to get everyone warmed up for how big and heavy the ball actually is The game is actually the most fun in the rain because of our most important rule... NO CLEATS OR SPIKES OF ANY KIND! All players must wear tennis shoes or some other kind of non-grip shoe so they don't have any advantage in the dirt or grass. That's the way we've always played and I feel that makes everyone very even when it comes to maneuverability on the field. You can only imagine what some rain puddles and slick grass add to a game where no one has traction. Good times. Join us on Thursday August 13th at Junction Hollow Field in Squirrel Hill for a game of Big Ball. Just show up to the park to play and bring some friends. Don't forget the number one rule...No SPIKES!</t>
  </si>
  <si>
    <t xml:space="preserve"> I'd be impressed if we could have more people at this game than we've had in any of our previous games. During our game on July 25th we had a random group of guys in Pittsburgh join us that were in town celebrating a Bachelor party so we ended up having 31 people playing kickball at one point. I know there were some people who got stuck in some major traffic and also who were out of town on vacation so hopefully we can have a good turnout for this upcoming game.  The new rules definitely worked well and the new challenge was the distance between bases set at 60'. We got to play on the actual field and had gorgeous weather all day (the heat was a bit intense at times). For those that stuck around all day we ended up playing 3 full games of kickball. Hope you can join us and can bring some friends!</t>
  </si>
  <si>
    <t xml:space="preserve"> Lawn Games and Introduction to Spikeball - Schenley Park Oval</t>
  </si>
  <si>
    <t xml:space="preserve"> I received a Spikeball set for my birthday in May but only got to play it that one time. Since receiving it I have heard it mentioned by at least 5 other people with a few of them being avid players. Since the game is only a 2 vs 2 game and the sets being very expensive ($60 each) I'm going to make this a "Lawn Game" Meetup so we can have a bunch of different activities going on at once. We can do Kan Jam cornhole and Spikeball...and if we have enough space we can try Blitzball which I should be getting in the mail this week. We're going to run this Meetup at the Oval in Schenley Park because we're not going to need a ton of space but we'll definitely need flat ground for all of our events. Look for us at the top of the stairs near the tennis courts. Each game we have needs 4 players to play them so don't hesitate to bring some friends!</t>
  </si>
  <si>
    <t xml:space="preserve"> The Pittsburgh Vegan Meetup</t>
  </si>
  <si>
    <t xml:space="preserve"> Vegetarian; Vegan; Animal Rights; Alternative Medicine; </t>
  </si>
  <si>
    <t xml:space="preserve"> Pizza hotdogs cinnamon buns and more.... Gluten free vegan unprocessed and with no refined sugar......yes it's possible. A part of the monthly Saturday Superfood Brunch series this is a one-of-a-kind slow food event that typically runs for 2-3 hours allowing guests to eat mindfully socialize network have intellectual conversations get informed about healing superfood ingredients and enjoy themselves while the food comes out course after course. By eating mindfully and not loading up on empty calories and carbs guests leave more than full nourished and satisfied. This is not a buffet and table manners will be expected.  Milestones: http:vstw.net201504an-evolution-of-eating http:www.muddymelissa.com20150412review-zest-wishes-vegan-brunch http:pittsburgh.cityvoter.combestbrunchgreat-mealspittsburgh http:www.post-gazette.comlifemunch20140828Munch-goes-to-Schwartz-Living-Marketstories201408280139 http:www.wonderaddo.comindex.phpfamily-friendly-vegan-brunch http:muddymelissa.blogspot.com201401vegan-brunch-featuring-chef-mya-zeronis.html?spref=fb http:www.pittsburghmagazine-digital.compittsburghmagazinejanuary_2014?pg=104&amp;amp;pm=1&amp;amp;u1=friend#pg104 http:www.post-gazette.comliferecipes20130919Food-Column-Cook-and-learn-at-pop-up-dinnerstories201309190282 http:www.popcitymedia.comfeaturescreativedinners0918.aspx Enjoy a-whole-new-level vegan brunch items crafted by Chef Mya Zeronis of Lean Chef en RouteextraVEGANza using GMO-free local organic ingredients and NO refined sugar gluten factory-produced processed packaged textured mock meats vegetable protein isolates TVPs and packaged processed vegan cheeses. Chef Mya Zeronis hails from meat-centric butter-drowned flour-covered U.S. restaurant kitchens but identified a need for healthful foods in Pittsburgh and made it her business in 2013. Her business aims to make healthy eating and sustainable living accessible. Nearly a dozen of her recipes won top prizes in national and local contests. Some others were published in magazines and cookbooks. She never attended a culinary school. Cooking comes to her naturally. [4 BEVERAGES] Juice counter for make-your-own raw fresh juice blends: Orange Glow organic carrots Mandarin oranges pineapples ginger Beet Me Up watermelon berries beets cayenne Chilled organic house-brewed loose-leaf green tea with lemon Organic fair-trade coffee with homemade organic rolled oat-banana milk and grade B dark organic maple syrup [10 DISHES] This is reservation-only event and guests must pay in advance. Cutoff is 48 hours prior to event. Want to get this brunch and upcoming brunches for $15 each? Sign up for a one-year Born To Brunch membership. Link below. 1)Raw pizza with flax-oat-sunflower seed crust spinach-cashew pesto sliced tomatoes basil pea shoots 2)Mixed baby greens with chopped walnuts raw apple cider-maple vinaigrette apples red onions 3)Scrambled cauliflower-chick pea eggs with coconut milk turmeric nutritional yeast scallions 4)Carrot hotdogs marinated with sesame oil. apple cider vinegar non GMO-project-verified light tamari. Served with millet buns and toppings: pickled watermelon rinds pickled beets homemade Sriracha sauerkraut grainy mustard 5)Asian-inspired house sriracha-spiced black bean chili with peppers scallions tamari 6)Homemade sprouted tofu-oat chorizo and potato hash with red onions avocado oil multi-color peppers 7)Chilled raw avocado-cucumber soup with walnut cream cumin cilantro extra virgin olive oil lemon 8)Quinoa-brown rice pasta pine nut parmesan tomato bell pepper basil sauce parsley Wild Purveyors portobello steak 9)Raw cinnamon buns with pecans flax dates raisins coconut butter maple 10)Naturally-sweet blueberry-banana-coconut ice cream Raw fresh ingredients are washed three times using baking soda-sea salt-filtered water solution. Up to two children age 7 or younger accompanied by paying adult eat free. For each additional child or those 8-14 the cost is $10 and it's donated to No Kid Hungry. This is reservation-only event and guests must pay in advance. Cutoff is two days prior to event. Want to get this brunch and upcoming brunches for $15 each? Sign up for a one-year Born To Brunch membership. RSVP link: http:aug15brunch.brownpapertickets.com</t>
  </si>
  <si>
    <t xml:space="preserve"> Join us to learn about the exciting possibilities of cold season harvest. We will discuss how to prepare plant manage harvest and extend the harvest of a variety of hardy vegetables. Presented by: Bob Madden Garden Dreams.</t>
  </si>
  <si>
    <t xml:space="preserve"> PIEROGI NIGHT vs. TORTA!</t>
  </si>
  <si>
    <t xml:space="preserve">  Summer is flying by and you once again are all alone. That summer romance you hoped you would spark with the new neighbors never really took off so here's your next best chance at a sunny fling that guarantees to satisfy. Sure a torta is just a sandwich but its got that special something that you've been craving this whole time. This Mexican hearthrob has got layers: sweet smoky spicy..something you can really sink your teeth into over and over. And if you're already "lucky enough" (eye roll) to have that "special someone" (2nd eye roll) what's wrong with just seeing what else is out there? The days are only going to get shorter. $10 buffet$10 takeout (Torta 5 pierogi) As always all vegan. It's all gluten this time. TBD on nuts. Follow us Pierogi Night and on twitter: @pieroginight</t>
  </si>
  <si>
    <t xml:space="preserve"> Stephen Foster Community Center</t>
  </si>
  <si>
    <t xml:space="preserve"> 286 Main Street</t>
  </si>
  <si>
    <t xml:space="preserve"> PlantPure Nation film screening</t>
  </si>
  <si>
    <t xml:space="preserve"> The documentary focuses on a quest to spread the message of one of the most important health breakthroughs -- the benefits of a whole plant-based diet. Includes the work of Dr. T. Colin Campbell and son Nelson. The film forms the basis for a national grassroots community-based movement--including a developing Pittsburgh-based 'Pod'! Info. @ plantpurenation.com.Purchase tickets via these steps:1) www.clevelandcinemas.commoviedetails.asp?id=58672) scroll down to "Showtimes"; choose Thurs. August 273) Click Southside Works Cinema 08272015: 7:30 PM4) Use the drop-down date box select Thurs. Aug. 275) Select tickets: adult $9.75; child $6.75; senior $6.75;student $8.75 Be part of this important and growing movement!!</t>
  </si>
  <si>
    <t xml:space="preserve"> Southside Works Cinema</t>
  </si>
  <si>
    <t xml:space="preserve"> 425 Cinema Dr</t>
  </si>
  <si>
    <t xml:space="preserve"> Club Veg #5 - Batch Cooking for Easy Weekday Meals</t>
  </si>
  <si>
    <t xml:space="preserve"> Join us at the next meeting of Club Veg on August 4th from 6:30-8:00 pm (just 90 minutes!) for fun and camaraderie when our topics will be: - Batch Cooking for Easy Weekday Meals- A Synopsis of the recent Vegetarian SummerFest- How to make Super Salads that pack a powerful nutritional punch and offer endless variety- Understanding Calorie Density Note our new location for the summer - the Giant Eagle in Bridgeville (where Shop N Save used to be) 2nd-floor meeting room. This location has easy access from I-79 at the Bridgeville exit. Click here for details and to registerhttp:www.gardendish.comupcoming-events Please register in advance so we can plan enough food and materials for everyone. Seating is limited. Mark your calendar for Tuesday August 4th 6:30-8:00 pm. See you there! Caroline Graettinger PhDChief Vegucator Garden Dish Inc.</t>
  </si>
  <si>
    <t xml:space="preserve"> Giant Eagle 2nd floor meeting room</t>
  </si>
  <si>
    <t xml:space="preserve"> Bridgeville</t>
  </si>
  <si>
    <t xml:space="preserve"> 3239 Washington Pike </t>
  </si>
  <si>
    <t xml:space="preserve"> Plant-based Nutrition Support Group (east Pgh.)</t>
  </si>
  <si>
    <t xml:space="preserve"> Meets the last Monday of each month--open to anyone interested in learning &amp;amp; sharing about healthy plant-based food choices.For information or to receive the monthly newsletter contact Sally Lipsky @ [masked].</t>
  </si>
  <si>
    <t xml:space="preserve"> Murrysville Community Library</t>
  </si>
  <si>
    <t xml:space="preserve"> Murrysville</t>
  </si>
  <si>
    <t xml:space="preserve"> 4130 Sardis Rd</t>
  </si>
  <si>
    <t xml:space="preserve"> 412 SocialPittsburgh Happy Hour!</t>
  </si>
  <si>
    <t xml:space="preserve"> Dining Out; New In Town; Nightlife; Social Networking; Cocktails; Social; Fun Times; Young Professionals; Professional Networking; Happy Hour; 20's &amp; 30's Social; Pittsburgh area; 30s and 40s; Pubs and Bars; Singles 20's  &amp; 30's; </t>
  </si>
  <si>
    <t xml:space="preserve"> FREE COMEDY NIGHT AT BUCKHEAD SALOON STATION SQUARE! That's right we moved to Tuesday.....NO COVER CHARGE NO DRINK MINIMUM $2 16oz Miller Lite Drafts 8-11....Showtime is 8:30 ( be there early to get a seat ) 21 and over only.....  The MEETUPS: 5 Tables reserved for them. (There will be signs the say:"Reserved MEETUP" on them). This is cross-posted on several meetups and usually get about 30-70 people showing from Meetup. Since this is one of the Larger Better meetup events... INTRODUCE YOURSELF say Hi! Talk and enjoy the show! Any questions txt Frank at[masked]-0784. Great Way to meet people! We have a awesome show lined up featuring the comedy ofDavid KayeMatt WohlfarthDerek MintoandTommy Kupiec. No open mic here this an all pro show. We are doing comedy the way it should be great comedy at a great price. Tell your friends and we will see you at the Buckhead Saloon. </t>
  </si>
  <si>
    <t xml:space="preserve"> Latitude 360 </t>
  </si>
  <si>
    <t xml:space="preserve"> 200 Quinn Dr</t>
  </si>
  <si>
    <t xml:space="preserve"> Now a Kilted Happy Hour! If you know anyone with a kilt bring them along and have them wear it! I'll be wearing my Kilt to this Happy Hour! (with my special Sporran) If you have a Kilt wear it to this Happy Hour! (I'm not sure if that is incentive or dis-insentive). So far we have 47 rsvp's from the Meetup groups subtracting out the duplicates. Hope to see you there! FYI: Our Next Happy Hour is Tilted Kilt on their PATIO with a great view of the River! Here is the Link for that Happy Hour (Pgh Social Club Meetup): http:www.meetup.comPittsburgh-Social-Clubevents224136441 WOO HOO! We got another great special for our MONTHLY HAPPY HOUR! August 1st is the TILTED KILT on the NORTH SHORE! Meet at 6pm to 9pm on the PATIO! GREAT VIEW OF THE RIVER! (if the weather is not so good then inside) The Happy Hour Special runs from 6pm to 8pm for us here it is: $5-20 oz Blue Moon Drafts  Half off domestic drafts  Half off well drinks So far between 7 Meetup groups and one Facebook event we already have 50 RSVP's! Hope to see you there!</t>
  </si>
  <si>
    <t xml:space="preserve"> BIG HAPPY HOUR at the Cabana Beach Bar in Wexford on Sat. Aug 8th.  We have 8 meetup groups showing up and usually average about[masked] people showing up for the meetups. OKAY TO INVITE FRIENDS BE PREPARED TO DANCE!Some of the meetups represented: Pittsburgh Social Club Burgh Adults 412 SocialPittsburgh Happy Hour 30 ish Social Group and More! NO COVER! Socializing is FREE There is also a FREE BUFFET and DJ &amp;amp; Dancing! Pay for your own drinks ;-). LOOK FOR THE MEETUP SIGNS!Hope to see you there THIS IS YOUR INVITE ;-) ***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&amp;amp; DANCING!!!  FUN FUN FUN! See you there! </t>
  </si>
  <si>
    <t xml:space="preserve">  StudioPM - A creative studio experience to create art play drink and socialize. Greetings! Join me Wednesday August 19 for a creative social artsy event AND WINE TASTING. No artistic skills necessary ....I'll guide you along the way. COLORING BOOK ART SOCIAL (for adults) &amp;amp; Wine Tasting! Have you heard about the new and fun way to relax? Pick up a marker or colored pencil and a coloring book! WEDNESDAY AUGUST 19 from 6:30 pm to 9:30 pm ~ $20 admission includes WINE TASTING ONE PREMIUM coloring book (some mylar page books available) from our wide selection that you can TAKE HOME AT THE END OF THE NIGHT plus use of a variety of colored pencils and markers to use during the event. No artistic experience necessary! Just join us to color like you are a kid again sip a beverage socialize and relax. Reservations (option to pay at the door):https:studiopm-villagetavern-coloringbook-aug19.eventbrite.com Advance reservations ARE REQUIRED for this event. Seating is limited. Payment options include credit (online) or check and cash (at the door) with reservation. StudioPM welcomes all skill levels. This is NOT A BYOB EVENT. Wine tasting included with ticket cost wine beverage and food specials available for separate purchase. Food and drink specials to be announced. Event admission includes:-- Wine tasting-- Learn various colored pencil techniques or explore on your own Coloring book pages are perforated- swap pages with others from their coloring books-- Sip wine (or beverage of choice) create and socialize with friends-- Take your coloring book home at the end of the session Plan to arrive early to assure parking and to get started on time. Great for community groups fundraisers corporate team building reunions non-profits and private parties. For private bookings and group discount please email [masked] to request details. For more StudioPM locations and news visit: http:studiopminfo.wix.comstudiopm</t>
  </si>
  <si>
    <t xml:space="preserve"> Cranberry's Travel MeetUp</t>
  </si>
  <si>
    <t xml:space="preserve">   AT  If you need a Roommate We can Help! We have Singlesthat what to Travel with US! Come to our Social Events or  Call Sam at[masked] for more Details!  Southern Caribbean Cruise (Jan 15 - 23 2016) One Night at The San Juan Marriott 8 Day - 7 Night Cruise on Royal Caribbean. 42Spots already SOLD. $[masked] per person (DBL) nnnPanama Land Tour (Feb 16 - 23 2016) 8 Day - 7 nights at The Country Inn Amador on the Canal 5 Days of Guided Tours (Please read Itinerary) Daily Breakfast &amp;amp; many lunches. $[masked] per person (DBL) African Safari 4 (March 30 - April 11 2016) South Africa Zimbabwe &amp;amp; Botswana Cape Town Victoria Falls &amp;amp; Chobe River Lodging Game Drives &amp;amp; many Meals $[masked] per person (DBL) nnnHawaiian Cruise (April 18 - May 1 2016) 2 nights at The Marriott Waikiki Beach 12 Day Cruise on Royal Caribbean $[masked] per person (DBL) nnnAlaskan Cruise &amp;amp; Land Tour (July 15 - July 24 2016) 1nights in Vancouver at The Metropolitan Hotel 8Day Cruise onPrincess Cruise Lines Optional Add-On (6 Day Land Tour) July 23 - 29 will be Priced in Late August nnn Trips we are working on for 2016 &amp;amp; 2017 ItalySpainFrance Cruise &amp;amp; Tour (Sept 14 - 26 2016) South American Cruise (January 2017) nnn CLICK on "See The World Tours" Below    For more Information &amp;amp; Complete Website   www.SeeTheWorldTours.com  or Call[masked]    Group Trips Escorted by      Sam Jordon  (Experienced Trip Leader)  Call[masked]   Click link below for Past Trips &amp;amp; Comments  www.SeeTheWorldTours.comComments.html </t>
  </si>
  <si>
    <t xml:space="preserve"> WOMEN'S SMALL BUSINESS ASSOCIATION TM. - Allegheny County</t>
  </si>
  <si>
    <t xml:space="preserve"> Small Business; Work At Home; Marketing; E-Business Owners; Network Marketing; Business Coaching; Business Referral Networking; Women Entrepreneurs; Online Marketing; Professional Networking; Small Business Marketing Strategy; Business Strategy; Entrepreneurship; Professional Women; Executive Coaching; </t>
  </si>
  <si>
    <t xml:space="preserve"> WSBA The Network Lunch TM-Allegheny Valley</t>
  </si>
  <si>
    <t xml:space="preserve"> Get Heard! Get Noticed! &amp;lt;a&amp;gt;Get Leads&amp;lt;a&amp;gt;! (TM) Hosted by Linda Berkheiser of Shaklee and co hosted byMarcie O'Malleyof Coldwell Banker Real Estate This is an informal networking event open to any business woman who would like to increase her business contacts or clients in the Natrona Heights area. Things to bring: - 10-20 &amp;lt;a&amp;gt;business cards&amp;lt;a&amp;gt; or marketing material - cash for your lunch &amp;lt;a&amp;gt;check&amp;lt;a&amp;gt; - $5 meeting fee (non members only) Be prepared to do a 60 second commercial and provide the following information. - Your goal for attendingor- What is a good referral for you or- Name one product or service they offer that will specifically help small &amp;lt;a&amp;gt;business&amp;lt;a&amp;gt; owners or business professionals. AGENDA 1:00 pm - attendees arrive reviews menu gives the server their drink order and open networking: everyone stands up to introduce oneself to others and pass their &amp;lt;a&amp;gt;business card&amp;lt;a&amp;gt; 1:15 pm - server takes lunch order and the sign in sheet is passed around 1:30 pm - 60 sec. commercials begin 2:00 pm - each person gives a testimony or referral for someone attending the lunch 2:30 pm - WSBA announcements from Debi or Susan 2:45 pm - lunch has ended. Open networking is welcomed. Please RSVP if you plan to attend this lunch. If your schedule becomes free the day of the lunch then you may attend without an RSVP. This lunch is subject to cancellation when the lunch has 3 or less RSVPs.Lunch cancellation policy. If you are not a WSBA member and would like to attend as a guestplease email Kimfitnesschic at [masked] If you have an interest in becoming a General member ($50year) or Premier member ($100year) of WSBA please contact&amp;lt;a&amp;gt;Debi Arnett&amp;lt;a&amp;gt;at [masked] If you are unable to attend then please change your RSVP.Any non member that RSVPs and does not attend will be removed from this site.</t>
  </si>
  <si>
    <t xml:space="preserve"> Tres Amigos Mexican</t>
  </si>
  <si>
    <t xml:space="preserve"> Natrona Heights</t>
  </si>
  <si>
    <t xml:space="preserve"> 18 Highlands Mall</t>
  </si>
  <si>
    <t xml:space="preserve"> WSBA The Network Lunch TM-South Hills</t>
  </si>
  <si>
    <t xml:space="preserve"> Hosted by Monica Costanzo of Ditto Document andKathleen Sergi Smithnosky of Sensational Surroundings. This is an informal networking event open to any business woman who would like to increase her business contacts or clients in the South Hills area. Things to bring: - 10-20 &amp;lt;a&amp;gt;business cards&amp;lt;a&amp;gt; or &amp;lt;a&amp;gt;marketing&amp;lt;a&amp;gt; material - cash for your lunch &amp;lt;a&amp;gt;check&amp;lt;a&amp;gt; - $5 meeting fee (non members only) Be prepared to do a 60 second commercial about yourself. Please RSVP if you plan to attend this lunch. If your schedule becomes free the day of the lunch then you may attend without an RSVP. This lunch is subject to cancellation when the lunch has 3 or less RSVPs. Lunch cancellation policy. If you are not a WSBA member and would like to attend as a guest please contact Kimfitnesschic at [masked] If you have an interest in becoming a General member ($50year) or Premier member ($100year) of WSBA please contact &amp;lt;a&amp;gt;Debi Arnett&amp;lt;a&amp;gt; or arnett.debi at whosyourbrother.com  Any non member is subject to removal from this website if they RSVP for an event and they do not attend.</t>
  </si>
  <si>
    <t xml:space="preserve"> Mitchell's Fish Market</t>
  </si>
  <si>
    <t xml:space="preserve"> 1500 Washington Rd.</t>
  </si>
  <si>
    <t xml:space="preserve"> WSBA After Work Network</t>
  </si>
  <si>
    <t xml:space="preserve">  Congratulations to Debi Arnett for winning the 2013 Director's Choice Award!!! Hosted by Debi Arnett Who's Your Brotherand co hosted by Heather Herrington of Flawless Execution Events. Get Heard! Get Noticed! Get Leads! (TM) This is an informal networking event from 5:30 - 7 pm open to any business men and women who would like to increase their business contacts or clients in the Pittsburgh area. Please bring 10-20 of your business cards to pass out as you mingle and cash for hors d'oeuvres and cocktails. This is a casual event so there will be no formal commercials. Please RSVP if you plan to attend this after-work event. If your schedule becomes free the day of the event you may attend without an RSVP but RSVP is still appreciated. This event is subject to cancellation when the event has 3 or less RSVPs. Event cancellation policy. If you are not a WSBA member and would like to attend as a guest please contact Debi Arnett at [masked] or[masked] If you have an interest in becoming a General member ($50year) or Premier member ($100year) of WSBA please contact &amp;lt;a&amp;gt;Debi Arnett&amp;lt;a&amp;gt; @ [masked] or by phone. Any non member thatRSVP sand does not attend will be removed from this site. All members should also be changing RSVP's if not attending so the hosts are up to date on how many are attending. </t>
  </si>
  <si>
    <t xml:space="preserve"> Steel Cactus Mexican Restaurant and Cantina</t>
  </si>
  <si>
    <t xml:space="preserve"> 1831 E Carson Street ( south side )</t>
  </si>
  <si>
    <t xml:space="preserve"> HostessCo Hostess Lunch</t>
  </si>
  <si>
    <t xml:space="preserve"> It is time for our annual get together to thank our hostesses and co hostesses for their service and get feedback from you about the upcoming event season and your own ideas about building your lunches or retaining your membership. We will discuss Premier Membership and trying to get as many people as new members or upgraded this month so they can attend the next Premier Mastermind. Bring your great ideas and any concerns to the table. Susan will cover the cost of your lunch up to $15.00. Tip is the responsibility of the attendee and must be given especially with a large group so plan accordingly with cash for that. Please RSVP on the meetup site as this will be posted there. No RSVPs will be accepted from anyone not a hostess or co hostess for this event. Looking forward to seeing you all there! Susan and Debi</t>
  </si>
  <si>
    <t xml:space="preserve"> Eat N Park - Fox Chapel</t>
  </si>
  <si>
    <t xml:space="preserve"> 849 Freeport Rd</t>
  </si>
  <si>
    <t xml:space="preserve"> WSBA The Network Lunch (TM) - West</t>
  </si>
  <si>
    <t xml:space="preserve"> Get Heard! Get Noticed! Get Leads! (TM) Hosted by: Amber Spells of AMS Consulting GroupandMaryann Liddle fromLiddle Architectural Design This is an informal networking event open to any business woman who would like to increase her business contacts or clients in the RobinsonAirport area. Things to bring: - 10-20 business cards or marketing material - cash for your lunch check - $5 meeting fee (non members only) nnnAGENDA 1:00 pm - attendees arrive reviews menu gives the server their drink order and open networking: everyone stands up to introduce oneself to others and pass their business card 1:15 pm - server takes lunch order and the sign in sheet is passed around 1:30 pm - 60 sec. commercials begin 2:00 pm - each person gives a testimony or referral for someone attending the lunch 2:30 pm - Premier member does a 5 min. company presentation 2:35 pm - WSBA announcements from DebiSusan 2:45 pm - lunch has ended. Open networking is welcomed. Be prepared to do a 60 second commercial about yourself. Please RSVP if you plan to attend this lunch. If your schedule becomes free the day of the lunch then you may attend without an RSVP. This lunch is subject to cancellation when the lunch has 3 or less RSVPs.Lunch cancellation policy. If you are not a WSBA member and would like to attend as a guest please contact Debi Arnett at [masked]. If you have an interest in becoming a General member ($50year) or Premier member ($100year) of WSBA please contact &amp;lt;a&amp;gt;Debi Arnett&amp;lt;a&amp;gt; at [masked] Any non member that RSVPs and does not attend will be removed from this site.</t>
  </si>
  <si>
    <t xml:space="preserve"> Papa J's Ristorante</t>
  </si>
  <si>
    <t xml:space="preserve"> 200 East Main Street</t>
  </si>
  <si>
    <t xml:space="preserve"> WSBA  The Network Lunch - ShalerGibsonia</t>
  </si>
  <si>
    <t xml:space="preserve"> Get Heard! Get Noticed! Get Leads! (TM) Hosted by: Annette Locke of Premier Designs and Patrice Bilenski from Carina Cards This is an informal networking event open to any business woman who would like to increase her business contacts or clients in the ShalerGibsonia area. Things to bring: - 10-20 business cards or marketing material - cash for your lunch check - $5 meeting fee (non members only) AGENDA 11:30 pm - attendees arrive reviews menu gives the server their drink order and open networking: everyone stands up to introduce oneself to others and pass their business card 11:45 pm - server takes lunch order and the sign in sheet is passed around 12:00 pm - 60 sec. commercials begin 12:30 pm - each person gives a testimony or referral for someone attending the lunch 12:45 pm - Premier member does a 5 min. company presentation 12:50 pm - WSBA announcements from DebiSusan 1:00 pm - lunch has ended. Open networking is welcomed. Be prepared to do a 60 second commercial about yourself. Please RSVP if you plan to attend this lunch. If your schedule becomes free the day of the lunch then you may attend without an RSVP. This lunch is subject to cancellation when the lunch has 3 or less RSVPs. Lunch cancellation policy. If you are not a WSBA member and you would like to attend as a guest please contact Debi Arnett @ [masked]. If you have an interest in becoming a General member ($50year) or Premier member ($100year) of WSBA please contact &amp;lt;a&amp;gt;Debi Arnett&amp;lt;a&amp;gt;at [masked] Any non member is subject for removal from this site if they RSVP for an event and they do not attend.</t>
  </si>
  <si>
    <t xml:space="preserve"> Lin's Garden</t>
  </si>
  <si>
    <t xml:space="preserve"> Gibsonia</t>
  </si>
  <si>
    <t xml:space="preserve"> 5560 William Flynn Hwy</t>
  </si>
  <si>
    <t xml:space="preserve"> WSBA The Network Lunch TM-Monroeville</t>
  </si>
  <si>
    <t xml:space="preserve"> Get Heard! Get Noticed! Get Leads! (TM) Hosted by: Denise LaRosaof the blog Mom Talkand Edie Coates from Ace In the Hole Entertainment. This is an informal networking event open to any business woman who would like to increase her business contacts or clients in the Monroeville area. Things to bring: - 10-20business cardsor marketing material - cash for your lunch check - $5 meeting fee (non members only) AGENDA 1:00pm - attendees arrive reviews menu gives the server their drink order and open networking: everyone stands up to introduce oneself to others and pass their business card 1:15pm - server takes lunch order and the sign in sheet is passed around 1:30pm - 60 sec. commercials begin 2:00pm - each person gives a testimony or referral for someone attending the lunch 2:15pm - Premier member does a 5 min. company presentation 2:20pm - WSBA announcements from DebiSusan 2:30pm - lunch has ended. Open networking is welcomed. Be prepared to do a 60 second commercial about yourself. Please RSVP if you plan to attend this lunch. If your schedule becomes free the day of the lunch then you may attend without an RSVP. This lunch is subject to cancellation when the lunch has 3 or less RSVPs.Lunch cancellation policy. If you are not a WSBA member and would like to attend as a guestplease email Debi Arnett @ [masked] If you have an interest in becoming a General member ($50year) or Premier member ($100year) of WSBA please contact&amp;lt;a&amp;gt;Debi Arnett&amp;lt;a&amp;gt;or [masked] Any non member will be removed from this site if they RSVP and they do not attend.</t>
  </si>
  <si>
    <t xml:space="preserve"> Wooden Nickel</t>
  </si>
  <si>
    <t xml:space="preserve"> Monroeville</t>
  </si>
  <si>
    <t xml:space="preserve"> 4006 Berger Ln</t>
  </si>
  <si>
    <t xml:space="preserve"> Pittsburgh Arthouse Films</t>
  </si>
  <si>
    <t xml:space="preserve"> Arthouse; Indie Films; Watching Movies; Documentary Films; Film; Independent Filmmaking; </t>
  </si>
  <si>
    <t xml:space="preserve"> Special Event: Hiroshima Mon Amour @ Melwood</t>
  </si>
  <si>
    <t xml:space="preserve"> Special screening brought to you by Remembering Hiroshima Imagining Peace 6:00 pm $8Skype session after the film with Ronni Alexander of the Popoki Peace Project and activists &amp;amp; students from Japan www.rememberinghiroshima.org Entangled unmoving limbs covered in ash the bodies of two lovers: French actress Emmanuelle Riva (2012 Oscar nominee for Amour) in Japan to make a peace film about Hiroshima finds in the course of her brief affair with Japanese architect Eiji Okada (Woman in the Dunes The Ugly American) compulsively returning to her traumatic post-war experiences her love for a German soldier and her own shaming. Alain Resnais || France || 1959 || 90 min Trailer: https:www.youtube.comwatch?v=CLts830aLlw</t>
  </si>
  <si>
    <t xml:space="preserve"> Melwood Screening Room</t>
  </si>
  <si>
    <t xml:space="preserve"> 477 Melwood Ave</t>
  </si>
  <si>
    <t xml:space="preserve"> restored THE THIRD MAN</t>
  </si>
  <si>
    <t xml:space="preserve"> Ranked as the best British film of the 20th century by the British Film Institute in 1999 The Third Man blends decisive visual style tremendous acting performances and a complexly plotted screenplaypenned by Graham Greeneto produce a deceptively sweet cocktail of spies lies and murder in postwar Vienna. Notable for its on-location shooting canted angles and brilliant cinematography it manages to make the city of Vienna a character as important as any of the actors. Of all the movies that I have seen this one most completely embodies the romance of going to the movies -Roger Ebert. Restored in 4K by Deluxe Restoration on behalf of Studiocanal from a fine grain master positive struck from the original negative. A great thriller with memorable images and perhaps the greatest entrance in film history...and the zither score. More info and trailer:http:cinema.pfpca.orgfilmsthe-third-man Carol Reed || UK || 1949 || 104 min Film is at 8 PM meet in lobby before.</t>
  </si>
  <si>
    <t xml:space="preserve"> Regent Square Theater</t>
  </si>
  <si>
    <t xml:space="preserve"> 1035 S Braddock Ave</t>
  </si>
  <si>
    <t xml:space="preserve"> Fellini's 8 12 @Row House on Tuesday Aug 25 7:45pm</t>
  </si>
  <si>
    <t xml:space="preserve"> Fellini's 8 12 @Row House on Tuesday Aug 25 7:45pm Tickets are $9 Lets meet at 7:15pm in the Atlas Tap Room next door for a drink before. I'm the short guy with a bald head and glasses in the corner with a beer. A movie director retreats into his memories and fantasies as he loses inspiration for his next work due to internal and external pressures. (1963)</t>
  </si>
  <si>
    <t xml:space="preserve"> Row House Cinema</t>
  </si>
  <si>
    <t xml:space="preserve"> 4115 Butler St</t>
  </si>
  <si>
    <t xml:space="preserve"> REBELS OF THE NEON GOD</t>
  </si>
  <si>
    <t xml:space="preserve"> Tsai Ming-liang emerged on the world cinema scene in 1992 with his groundbreaking first feature Rebels of the Neon God. His debut already includes a handful of elements familiar to fans of subsequent work: a deceptively spare style often branded minimalist; actor Lee Kang-sheng as the silent and sullen Hsiao-kang; copious amounts of water whether pouring from the sky or bubbling up from a clogged drain; and enough urban anomie to ensure that even the subtle humor in evidence is tinged with pathos. The loosely structured plot involves Hsiao-kang a despondent cram school student who becomes obsessed with young petty thief Ah-tze after Ah-tze smashes the rearview mirror of a taxi driven by Hsiao-kangs father. Hsiao-kang stalks Ah-tze and his buddy Ah-ping as they hang out in the films iconic arcade (featuring a telling poster of James Dean on the wall) and other locales around Taipei and ultimately takes his revenge. Neon God is a remarkably impressive first film that hints at the promise of its director: a talent confirmed by Tsais equally stunning second feature Vive LAmour (Golden Lion Venice) and continuing to his most recent film Stray Dogs which ranked high on many best of lists last year. Though showing such diverse influences as the French New Wave Wong Kar-wais early filmsand yes Rebel Without a CauseTsais film is most remarkable for introducing his startlingly unique vision to world cinema. Tsai Ming-liang|| Taiwan || 1992 || 106 min More info and trailer:http:cinema.pfpca.orgfilmsrebels-of-the-neon-god Film screens at 8PM meet in lobby before</t>
  </si>
  <si>
    <t xml:space="preserve"> Harris Theater</t>
  </si>
  <si>
    <t xml:space="preserve"> 809 Liberty Ave.</t>
  </si>
  <si>
    <t xml:space="preserve"> Do the Right Thing @ Regent Square Theater</t>
  </si>
  <si>
    <t xml:space="preserve"> Box office opens at 7:30; film at 8 pm. Meet in lobby 7:45. On the hottest day of the year on a street in the Bedford-Stuyvesant section of Brooklyn everyone's hate and bigotry smolders and builds until it explodes into violence. Spike Lee || USA || 1989 || 120 min Trailer: https:www.youtube.comwatch?v=5Ny631yQ-DM</t>
  </si>
  <si>
    <t xml:space="preserve"> Marcus Garvey Film Screens in Honor of His Birthday</t>
  </si>
  <si>
    <t xml:space="preserve"> MARCUS GARVEY: LOOK FOR ME IN THE WHIRLWIND Saturday August 15th - 2:00 PMCarnegie Library of Pittsburgh  Homewood7101 Hamilton Ave. PGH 15208 Doors Open: 1 PM Suggested Donation: $2 YES THERE WILL BE A BIRTHDAY CAKE!! Discussion Leader: Jean-Jacques Sene In death I shall be a terror to the foes of Negro liberty. Look for me in the whirlwind or the song of the storm; look for me all around you.  Marcus Garvey Marcus Garvey: Look For Me in the WhirlwindProduced and Directed by: Stanley Nelson Written by: Marcia SmithWebsite: http:firelightmedia.tvprojectmarcus-garvey-look-for-me-in-the-whirlwindTrailer: http:vimeo.com20067556 Awards2002 Best Documentary Black International Cinema2001 Official Selection Sundance Film Festival Documentary Competition Praise:spellbinding passionate and powerfulYou wont be able to leave your seat.  Hollywood Reporter Synopsis (Courtesy of Firelight Media) 'Marcus Garvey: Look For Me In The Whirlwind' uses a wealth of archival film photographs and documents to uncover the story of this Jamaican immigrant who between 1916 and 1921 built the largest black mass movement in world history. It explores Garveys dramatic successes and failures before his fall into obscurity. Among the films most powerful sequences are interviews with people who were part of the Garvey movement decades ago. These interviews communicate the appeal of Garveys revolutionary ideas to a generation of African Americans and reveal how he invested hundreds and thousands of black men and women with a newfound sense of pride.</t>
  </si>
  <si>
    <t xml:space="preserve"> Carnegie Library of Pittsburgh - Homewood Branch</t>
  </si>
  <si>
    <t xml:space="preserve"> 7101 Hamilton Ave</t>
  </si>
  <si>
    <t xml:space="preserve"> See Gueros at the Hollywood Theater for $5</t>
  </si>
  <si>
    <t xml:space="preserve"> The Hollywood is willing to give Meetup members the $5 member admission price for this film. WINNER OF 5 MEXICAN ARIEL "ACADEMY AWARDS" INCLUDING BEST PICTURE AND BEST DIRECTOR! Ever since the National University strike broke out Sombra and Santos have been living in angst-ridden limbo. Education-less motionless purposeless and unsure of what the strike will bring they begin to look for strange ways to kill time. But their idiosyncratic routine is interrupted by the unexpected arrival of Tomas Sombra's kid brother. Unable to fit in amongst these older slackers Tomas discovers that unsung Mexican folk-rock hero Epigmenio Cruz has been hospitalized somewhere in the city. Tomas convinces Sombra and Santos they must track him down in order to pay their final respects on his deathbed. But what they thought would be a simple trip to find their childhood idol soon becomes a voyage of self-discovery across Mexico City's invisible frontiers.</t>
  </si>
  <si>
    <t xml:space="preserve"> Hollywood Theater</t>
  </si>
  <si>
    <t xml:space="preserve"> Dormont</t>
  </si>
  <si>
    <t xml:space="preserve"> 1449 Potomac Avenue</t>
  </si>
  <si>
    <t xml:space="preserve"> The Pittsburgh Photo Safari Meetup Group</t>
  </si>
  <si>
    <t xml:space="preserve"> Photoshop; Digital Photography; Photography; Photography Classes; Group Photo Shoots; Travel Photography; Nature Photography; Portrait Photography; Safari; Studio Photography; Landscape Photography; Amateur  photography; Street Photography; Photo Walks; Photo enhancement (Photoshop Programme needed); </t>
  </si>
  <si>
    <t xml:space="preserve"> Fun shots - August 2015</t>
  </si>
  <si>
    <t xml:space="preserve"> This album is for fun shots. They don't need to be artistic. This is for all the fun whimsical stuff we see &amp;amp; photograph. It's a good place for beginners to start posting pictures without critiques. --&amp;gt; This album is not open for critiques it is for fun only. &amp;lt;-- ALTHOUGH EVENT TIME IS 7PM ON THE 1ST THE ALBUM WILL NOT BE AVAILBLE FOR POSTINGUPLOADING PICTURES UNTIL 10PM ON THE 1ST! For more info please read: http:www.meetup.compittsburgh-photo-safarimessagesboardsthread28924022</t>
  </si>
  <si>
    <t xml:space="preserve"> Online Event</t>
  </si>
  <si>
    <t xml:space="preserve"> Internet</t>
  </si>
  <si>
    <t xml:space="preserve"> Monthly Critiques - August 2015</t>
  </si>
  <si>
    <t xml:space="preserve"> This is the album to use if you want your shots to be critiqued. Please don't upload to this album unless you are prepared for feedback. All photos posted to this album are open to constructive criticism. You do not have to add a caption or comment to say that your photo is open to criticism. OTR: "Open for Retouching" - If you add OTR to a caption or comment you are agreeing that it's okay for someone to download your photograph and retouch it. Retouching will only take place if you label it as OTR. Otherwise no one is to assume you want your photo retouched. NEVER download and retouch a photo without OTR(or Open to Retouching) being in the comments. It you retouch a photo without permission and put it back on the site that retouched photo will be immediately removed. * For the Critiquers...please be polite when you post critiques. As with all opinions they can be taken harshly when not intended that way. Make sure you re-read your comments before you post them and make sure they are as clear as possible. Remember to write constructive criticisms. Tell thephotographerhow an image could have been improved when taking the photo andor how to enhance it to improve it. Your critique should not be a long list of negativequalities but rather a few suggestions for improvement. Although the official event time is 7:00 pm the album will not open until 10 pm.</t>
  </si>
  <si>
    <t xml:space="preserve"> Pints and Prints for August</t>
  </si>
  <si>
    <t xml:space="preserve"> My apologies for posting this a little later than I would have liked....Mea Culpa! Summer is coming to an end and time for the August edition of Pints and Prints. As always this is just a social get together to meet other members of the group introduce yourself and talk about photography. Nothing better than spending time sharing good food and good conversation. Last month we had a great turn out and I'm hoping for the same again this month. This is open to all members no matter you skill level. Everyone is encouraged to bring prints to show (hence the name). Last month there were some exceptional images. There will also be some discussion on some possible group shoots. Please plan on attending.</t>
  </si>
  <si>
    <t xml:space="preserve"> Vincent's of Greentree</t>
  </si>
  <si>
    <t xml:space="preserve"> 333 Mansfield Avenue</t>
  </si>
  <si>
    <t xml:space="preserve"> August 2015 Theme Album: ARCHES</t>
  </si>
  <si>
    <t xml:space="preserve"> The Monthly Theme album is an online submission album. Read the monthly theme and then submit photos that fit the theme ALL MONTH LONG online. There is no formal meetup for this album. Interpret the theme as you wish. Post up literal or figurative photos. It's all about being challenged by a specified theme! This album is not open for critiques. If you want your photo critiqued you may post it here if it fits the monthly theme and then post in in the Monthly Critique Album where it will be open for constructive criticism. For more info: http:www.meetup.compittsburgh-photo-safariboardsthread28924022 nnnNOTE: To start your creative thoughts spinning the subject for September's Theme will be the photo type of BOKEH. Happy photo-ing!!!</t>
  </si>
  <si>
    <t xml:space="preserve"> Visit 2 Butler County farms Saturday 822</t>
  </si>
  <si>
    <t xml:space="preserve"> Note that there is one revision to the fee info above. The charge is $5 per person or $8 for a couple or family. If you pay by clicking above (VISA or AMEX) it may only allow you to pay $5 per person. At the event I will refund $2 to those who owe only $8 (for a couple or family.) For much of our "tour" we will be in barns so if it rains we will still meet but I suggest an umbrella rain slicker andor waterproof shoes or boots. Please add or remove your RSVP if this information changes your plans. We will visit two farms in one day 9am to (approximately) 12:00 pm with lunch at about 12:15 very close to the second farm. See the full schedule below including addresses if you are using GPS to navigate. There will be a charge of $5 per individual (or $8 per couple or family) payable on or before August 15th.Some farm employees will be using a day off to provide for us and we will compensate them for their time. (Refunds will not be issued after Wednesday 819.) How to pay: Click above to pay with VISA or AMEX. Paypal: [masked] Mail: make check to Carol Peiffer 240 Wahl Ave. Evans City PA 16033 (Make sure you post payment or or before 81215 so it arrives by 815.) In addition farmers will appreciate it if eachmember emails them a few photos. I'll post email addresses in a comment on the cover album when it opens after the event. Please be aware of the following guidelines: No one should touch anything including animals unless permission is given by the farmers. If you want to take photos in locations other than the ones where the farmers take us please ask permission. Recommended wear old shoes or boots or have an extra pair in the car along with a plastic bag to carry soiled shoes home just in case you end up in mud or a cow pie. Please do not arrive more than 10 minutes earlier than a set time for a particular farm. If you have taken all the photos you want at one place and want to leave please use the time to take photos of other farms or landscapes from the road so that you are not arriving too early and disrupting the schedule we have set with each farm. Each parent will be responsible for the behavior and the safety of their children.  Children will be expected to stay out of the way when others are taking photos (unless invited to be in the photo).  Children should remain quiet and respectful when the farmers are making presentations. Tentative schedule:  PLEASE ADD A COMMENT STATING IF YOU WILL BE JOINING US FOR PARTS 1 2 ANDOR 3 so I can inform the farms and restaurant about how many people to expect.   If you want to car pool meet in the parking lot near Starbucks (Cranberry Commons1713 Rte 228 Suite E Cranberry TownshipPA16066)between 8:30 and 8:40. It should take you about 16-20 minutes to drive to the first farm. nnn1. Marburger Dairy Plant and Farm: 9 - 10:30 am 1506 Mars-Evans City Rd Evans City PA 16033[masked] NO PHOTOS will be permitted in the dairy plant.However you can take photos of the plant's exterior farm barns cattle etc. 2. Asgard Acres Alpaca Farm: 10:45 - 12:15 about 10 min from Marburger's. Carole &amp;amp; Joe Rost180 Nursery RdRenfrew PA 16053 3.Lunch at TJ's Hideaway(Pub Food): 12:15346 Spithaler School RdEvans City PA 16033[masked]) Less than 5 min from the Alpaca Farm. (See other lunch optionssuggestions below) There are many other restaurants in the area. John's Grill 1570 Mars-Evans City Rd Evans City PA 16033(724)[masked] (close to the Marburger Dairy) Sports Bar 223 E Main St Evans City PA 16033(724)[masked] W. Rick's Taproom and Grill 269 Meridian Rd Butler PA 16001[masked] There are lots of places to eat in Cranberry if you are returning there to pick up your car. Check here for some of them:http:www.whitepages.combusinessPACranberry-Twp16066Restaurants If you want to take your own lunch:You can find picnic tables at Cranberry Park111 Ernie Mashuda Drive Cranberry Township PA 16066 (After entering the Park turn right then left then left again to go to the top of the hill. There are two large picnic shelters there.)</t>
  </si>
  <si>
    <t xml:space="preserve"> AUGUST 2015 Photo Contest: FARM</t>
  </si>
  <si>
    <t xml:space="preserve"> AUGUST contest theme: FARM I'm still hoping to schedule a Farm Meetup on August 22. You may post photos you already have or wait until that event to add your best photos to the contest album. (If you add photos early in the month and then have better ones later you can delete the older ones and add newer images.) (NOTE THE THEME HAS CHANGED FROM A PREVIOUS ANNOUNCEMENT OF AUGUST'S THEME.) Each member may submit one or two images.Each should be significantlydifferent (not 2 shots of the same scene) and each will be judged separately. NOTE---less than a week left to enter July's Contest: BREAKFAST (see upcoming themes at the end of this announcement) Please check contest rules if you have not already done so:http:www.meetup.compittsburgh-photo-safarimessagesboardsthread32726552 A reminder that the theme basic rules and special instructions (if any) will appear on the contest album's cover image or its comments when the contest opens. The photo album will open at 3:15 a.m. on the 1st of the month. Photos submitted after midnight on the last day of the month will not be eligible.If you post a photo and change your mind you may delete it and replace it with a different photo before the deadline. If more than 2 photos are submitted the first 2 will be judged; the 3rd will not. Each month's theme can be interpreted literally figuratively abstractly or in any reasonable unreasonable traditional non-traditional serious humorous or imaginative way.If you are interpreting the topic in an obscure way that some people may not understand be sure to leave a caption or comment to explain your thought process. Criteria for judging:  Photo quality and composition  Interpretation of the theme  Creativity Each months judge will be the previous months contest winner (to be announced.) ________ FUTURE THEMES: I have addedsuggestions for some topics. You are free to use them or not. However if something is marked withSPECIAL INSTRUCTIONS those must be followed. September: Black &amp;amp; White - Special Instructions: GrayscaleB&amp;amp;W only. No spot color. Nosepia. No tint. No duotone. October: Hands November: Portrait</t>
  </si>
  <si>
    <t xml:space="preserve"> Holistic Women's Wellness in Pittsburgh</t>
  </si>
  <si>
    <t xml:space="preserve"> Massage Therapy; Reiki; Holistic Health; Energy Healing; Inspirational; Alternative Medicine; Natural Fertility; Women &amp; Wellness; Holistic Wellness: Reiki Essential Oils; Holistic Lifestyle; Fertility; Holistic Health and Wellness; Menopause health; </t>
  </si>
  <si>
    <t xml:space="preserve"> Chakra Healing Workshop - (Sacral 2nd Chakra) &amp; Reiki Share</t>
  </si>
  <si>
    <t xml:space="preserve"> Reiki WorkshopSacral Chakra and Creativity Join us in an evening of learning sharing and inspiring with Reiki plus much more. If you are new to Reiki; you will truly enjoy this evening. If you are a Reiki Level 1 practitioner; you are welcome to participate in the Certificate Program towards an Advance completion as part of a 7 Workshop Program by practicing on others. At the end of all 7 workshops you attend you will receive a certificate and a Reiki Attunement. Completion of all or the majority of the workshops; entitles you to access to a Shortened Version of Reiki Level 2. TONIGHT: We cover the 2nd Chakra also called the sacral chakra. It is our connection to our creativity. Our passion for life. Come at 6:00 only if you wish to review the basics of Reiki (New Comers) and stay. Come at 6:30 to begin the workshop; We will review the Sacral Chakra issues and concerns on all holistic (body mind and spiritual) dimensions as well as how Reiki can help. We will apply Youngliving Essential oils for helping to enhance our creativity and assist us with physical emotional mental and spiritual concerns. We will discuss Gemstone Therapy that can enhance and balance this Chakra. Newly added Food Therapy  I will provide a wonderful healing dish that enhances our sacral chakra. I will demonstrate some Qigong Energy Movements that you can include in your holistic lifestyle practice for balancing this Chakra and bring balance to the physical areas. We will participate in a short meditation. If you are new to Reiki; you will get a chance to receive this wonderful non-invasive time for Deep Relaxation and Balancing Reiki Energy Healing with 1 or more Reiki Practitioners. If you are a Reiki Level 1 2 or Master; you are welcome to give and receive. To receive notice towards the completion for this workshop; you would be asked to provide Reiki as practice time. Water hot tea and a snack is provided. Cost is $25.00 to help pay for room materials and meetup payable by Cash Check or Mastercardvisa. I need 2 participants plus myself to run the class. Please RSVP "Yes" and keep me up to date. I Love and really enjoy these events and workshops; but if there are no participants or I'm not sure of the attendees --- then I'd like to plan time with family and friends. So thank you for your RSVP in advance.</t>
  </si>
  <si>
    <t xml:space="preserve"> Holistic Approach 4 Life</t>
  </si>
  <si>
    <t xml:space="preserve"> 850 Boyce Road Suite 10</t>
  </si>
  <si>
    <t xml:space="preserve"> Free Webinar - Essential Oils - The Basics</t>
  </si>
  <si>
    <t xml:space="preserve"> Hello Ladies: This FREE Webinar is open to all participants of the Holistic Women's Wellness Groups In Pittsburgh &amp;amp; Beaver County. If you are interested in learning about Essential Oils; - What Are Essential Oil? - How to Use Them? - Important Tips about Essential Oils? This is a great educational webinar. I will be presenting this once per month. The 1st part of the webinar will be basic education and will be the same each month. This time slot will be open to anyone who wishes to learn about Essential oils. Call in to[masked] Pin#43503 or go to: www.uberconference.comholisticapproach4life and access through your computer to view the slide presentation. Webinar is Thursday August 20th at 6:30 p.m. As a YoungLiving Distributor I will devote an extra 30 minutes (at the end) to my Team Members only who wish to learn more about the Essential Oils with a special Topic Each Month YoungLiving's Monthly Announcements and a few Steps each month to help you grow your business. Team member's Only -- August 2015 Special Topics: Photosensitivity &amp;amp; Essential oils and Melanoma</t>
  </si>
  <si>
    <t xml:space="preserve"> Chakra TherapyReiki Workshop - Grounding Root Chakra</t>
  </si>
  <si>
    <t xml:space="preserve"> Chakra TherapyReiki WorkshopRoot Chakra and Grounding Join us in an evening of learning sharing and inspiring with Reiki plus much more. If you are new to Reiki; you will truly enjoy this evening. If you are a Reiki Level 1 practitioner; you are welcome to participate in the Certificate Program towards an Advance completion as part of a 7 Workshop Program by practicing on others. At the end of all 7 workshops you attend you will receive a certificate and a Reiki Attunement. Completion of all or the majority of the workshops; entitles you to access to a Shortened Version of Reiki Level 2. TONIGHT: We cover the 1st Chakra also called the Root chakra. It is our connection with Earth. Our foundation for our physical life and brings up safety and security. Come at 6:00 only if you wish to review the basics of Reiki (New Comers) and stay. Come at 6:30 to begin the workshop; We will review the Root Chakra issues and concerns on all holistic (body mind and spiritual) dimensions as well as how Reiki can help. We will apply Youngliving Essential oils for helping to maintain grounding and assist us with physical emotional mental and spiritual concerns. We will discuss Gemstone Therapy that can enhance and balance this Chakra. I will demonstrate some Qigong Energy Movements that you can include in your holistic lifestyle practice for balancing this Chakra and bring balance to the physical areas. And newly added Food Therapy for grounding. We may participate in a short meditation that is specifically for grounding this area as well as enhancing your energy for healing. If you are new to Reiki; you will get a chance to receive this wonderful non-invasive time for Deep Relaxation and Balancing Reiki Energy Healing with 1 or more Reiki Practitioners. If you are a Reiki Level 1 2 or Master; you are welcome to give and receive. To receive credit towards the completion for this workshop; you would be asked to provide Reiki as practice time. Water hot tea and a snack is provided. Cost is $25.00 to help pay for room materials and meetup payable by Cash or Check only. I need 2 participants plus myself to run the class. Please RSVP "Yes" and keep me up to date. I Love and really enjoy these events and workshops; but if there are no participants or I'm not sure of the attendees --- then I'd like to plan time with family and friends. So thank you for your RSVP in advance.</t>
  </si>
  <si>
    <t xml:space="preserve"> FREE "Holistically" Survive Menopause Webinar</t>
  </si>
  <si>
    <t xml:space="preserve"> FREE Holistically Survive Menopause Webinar Are you dealing with Hot Flashes? Mood Swings? Cravings? Bloating? Weight Gain? Are you Pre-Menopausal? In the middle of the deep ocean of Menopause? or In the I thought this was over??? stage of Menopause. Then consider attending this FREE Webinar; dedicated to us women. Learn Holistically  Body Mind and Spiritually; how to deal with the symptoms. We will be discussing Essential oils Herbs and Supplements Food Therapy Stress Reduction Techniques and MindBody connection movements as well as healing modalities  like Reflexology. From the comfort of your home or office; you can dial in to watch listen and participate on this great topic. Access number will be emailed to all members who RSVP  Yes. Or if you do not have access to a computer you will be able to dial in and listen. Presented by: Kelly Haywiser Womens Holistic Lifestyle Coach Licensed Massage Therapist specializing in Fertility Massage Cancer Massage plus certified Integrative Nutrition Health Coach.</t>
  </si>
  <si>
    <t xml:space="preserve"> The Pittsburgh French Meetup Group</t>
  </si>
  <si>
    <t xml:space="preserve"> French Language; Dining Out; Book Club; International and Exchange Students; Education &amp; Technology; Language &amp; Culture; Social; Reading; International Travel; Cooking; Recipes; </t>
  </si>
  <si>
    <t xml:space="preserve"> Caf conversation at Coffee Tree (beginning &amp; intermediate levels)</t>
  </si>
  <si>
    <t xml:space="preserve"> Bonjour! This is forall beginning and intermediate levels. I'm going to offer this 2x a month for now. The location might vary a bit but will be in shadysidesq. hill for now. The focus of the group is oncommunication strategies(improving your conversational skills). The session will be divided into 2 parts: Beginning (10-11) Intermediate (11-12) If 10am at coffee tree does not work for you please suggest other timesdays. Just a reminder: if you cannot come for whatever reason please be so kind as to cancel your RSVP online. That helps let me not print so many docs. And gives your spot them someone else. Merci!</t>
  </si>
  <si>
    <t xml:space="preserve"> Coffee Tree Roaster  Meeting Room  Shadyside</t>
  </si>
  <si>
    <t xml:space="preserve"> 5524 Walnut St</t>
  </si>
  <si>
    <t xml:space="preserve"> Wexford Panera French Conversation</t>
  </si>
  <si>
    <t xml:space="preserve"> This is an open conversation group (pour ceuxcelles qui ont juste envie de discuter). </t>
  </si>
  <si>
    <t xml:space="preserve"> 12071 Perry Hwy</t>
  </si>
  <si>
    <t xml:space="preserve"> Pittsburgh Dancing Meetup</t>
  </si>
  <si>
    <t xml:space="preserve"> Singles; Salsa; New In Town; Ballroom Dancing; Nightlife; Social Networking; Fun Times; Dancing; Latin Dance; Dance Lessons; Social Dancing; Dance &amp; Dancing Lessons: Salsa Latin Swing; Salsa Dance Lessons; Dance &amp; Dancing Lessons: Salsa Merengue Bachata; </t>
  </si>
  <si>
    <t xml:space="preserve"> Dance For Wishes is a FREE charity event for people of all ages! It will be a dance fitness class with FREE drinks and food being provided. For every person that attends Condition Your Life Fitness will donate $1.00 to Make-A-Wish Greater Pennsylvania and West Virginia! You attend and we donate! We will have a live DJ (DJ Big Ed from Royal Grandeur) playing some of your favorite music as Scott Fichter (Co-OwnerGroup Fitness Instructor from Condition Your Life Fitness) will instruct the class! Registration and Check-In will start at 6:00PM. The fitness class will be from 6:30PM to 7:30PM but we encourage people to stay afterwards for food drinks and an opportunity to socialize! Donations will be accepted at the event for people willing to donate! There will also be a Chinese Auction with many great donation baskets and a 5050 Raffle! During the event we will be using #danceforwishes to post pictures and updates of the awesome time we have! If you have any questions please contact Scott Fichter via phone or email. Dance For Wishes is presented by: Condition Your Life Fitness Royal Grandeur Cleanse Pittsburgh and Bronze Beauty Spray Tanning. nnnLocation: Ross Township Municipal Center (1000 Ross Municipal Drive Pittsburgh PA 15237) Time: 6:00 PM Cost: FREE Pre-Registration: http:www.eventbrite.comedance-for-wishes-tickets-17225020500?aff=eac2</t>
  </si>
  <si>
    <t xml:space="preserve"> Salsa I (Beginner) Lessons</t>
  </si>
  <si>
    <t xml:space="preserve"> Interested in energetic and passionate salsa? Our classes will give you the confidence to step onto any dance floor in the world! Each course is four weeks long. We offer two courses: Mondays:7:00pm  8:00pm:Salsa 18:00pm  9:00pm:Salsa 2 Saturdays:7:00pm  8:00pm:Salsa 18:00pm  9:00pm:Salsa 2 The Monday course begins at the start of each month the Saturday course starts in the middle of each month. To register or for more info:http:pgh.lossabrosos.orglessons</t>
  </si>
  <si>
    <t xml:space="preserve"> Los Sabrosos Dance Co</t>
  </si>
  <si>
    <t xml:space="preserve"> 4909 Penn Ave. </t>
  </si>
  <si>
    <t xml:space="preserve"> Bachata 1 &amp; 2 Lessons</t>
  </si>
  <si>
    <t xml:space="preserve"> Learn the sensual and passionate dance of bachata. Beginners and experiences beginners welcome. Tuesdays from 7pm-8pm. More info and registration: www.LSPGH.com</t>
  </si>
  <si>
    <t xml:space="preserve"> Greensburg Girls: A 20's and 30's Social Group</t>
  </si>
  <si>
    <t xml:space="preserve"> Jeannette</t>
  </si>
  <si>
    <t xml:space="preserve"> Fitness; Wine; Dining Out; New In Town; Nightlife; Women's Social; Cocktails; Fun Times; Dancing; Exploring New Restaurants; Books and Drinks; Pets; </t>
  </si>
  <si>
    <t xml:space="preserve"> Happy Hour and Pizza at Tapped</t>
  </si>
  <si>
    <t xml:space="preserve"> Lets get together and have dinner at Tapped. They offer 12 off pizzas and $1 off house wine as well as $6 Mimosas and Bellinis on Sundays. nnnCheck out the menu here:http:www.tappedoven.com</t>
  </si>
  <si>
    <t xml:space="preserve"> Tapped Brick Oven &amp; Pour House</t>
  </si>
  <si>
    <t xml:space="preserve"> 6044 State Route 30</t>
  </si>
  <si>
    <t xml:space="preserve"> August Book Club: Garden Spells by Sarah Addison Allen</t>
  </si>
  <si>
    <t xml:space="preserve"> The women of the Waverley family -- whether they like it or not -- are heirs to an unusual legacy one that grows in a fenced plot behind their Queen Anne home on Pendland Street in Bascom North Carolina. There an apple tree bearing fruit of magical properties looms over a garden filled with herbs and edible flowers that possess the power to affect in curious ways anyone who eats them. For nearly a decade 34-year-old Claire Waverley at peace with her family inheritance has lived in the house alone embracing the spirit of the grandmother who raised her ruing her mother's unfortunate destiny and seemingly unconcerned about the fate of her rebellious sister Sydney who freed herself long ago from their small town's constraints. Using her grandmother's mystical culinary traditions Claire has built a successful catering business -- and a carefully controlled utterly predictable life -- upon the family's peculiar gift for making life-altering delicacies: lilac jelly to engender humility for instance or rose geranium wine to call up fond memories. Garden Spells reveals what happens when Sydney returns to Bascom with her young daughter turning Claire's routine existence upside down. With Sydney's homecoming the magic that the quiet caterer has measured into recipes to shape the thoughts and moods of others begins to influence Claire's own emotions in terrifying and delightful ways. As the sisters reconnect and learn to support one another each finds romance where she least expects it while Sydney's child Bay discovers both the safe home she has longed for and her own surprising gifts. With the help of their elderly cousin Evanelle endowed with her own uncanny skills the Waverley women redeem the past embrace the present and take a joyful leap into the future.</t>
  </si>
  <si>
    <t xml:space="preserve"> White Rabbit Cafe and Patisserie</t>
  </si>
  <si>
    <t xml:space="preserve"> 113 N Main St</t>
  </si>
  <si>
    <t xml:space="preserve"> Drinks and Dinner on Patio at JCORKS</t>
  </si>
  <si>
    <t xml:space="preserve"> If you like Headkeepers you'll love its sister restaurant - JCorks! It has great food cozy patio and good service! I love their wine selection as well for the wine lovers out there! Come out and join us!</t>
  </si>
  <si>
    <t xml:space="preserve"> J. Corks</t>
  </si>
  <si>
    <t xml:space="preserve"> 25 E Pittsburgh St</t>
  </si>
  <si>
    <t xml:space="preserve"> SummerSounds - The Stickers (Country)</t>
  </si>
  <si>
    <t xml:space="preserve"> SummerSounds is a free series of exciting and interesting concerts under the stars in Greensburg's downtown St. Clair Park. Emphasizing high standards of contemporary musicianship in a family atmosphere this series has been called "the best outdoor music series in Western PA." This year's 13 free concerts will delight music lovers of all ages with music ranging from jazz to rock to bluegrass with a taste of folk new age and country. We're proud of the variety in our programs and try to please the most sophisticated ear. If the music makes you feel like dancing on the lawn all the better! Dine at one of our fine restaurants or pack a dinner if you wish ... then stretch out on your blanket or lawn chair and enjoy the tunes. Best of all the price is right: FREE! And so is our parking! We want you to have a great evening in our downtown cultural district! I am unable to commit to hosting and attending every Friday but I'm confident the group can utilize the comment section in order to organize the event. Due to the nature of this event please feel free to invite your friends and significant other. The more the merrier!!!</t>
  </si>
  <si>
    <t xml:space="preserve"> Inside Tour of Fallingwater &amp; Leisure Walk of Grounds</t>
  </si>
  <si>
    <t xml:space="preserve"> It is recommended to purchase tickets 4-6 weeks in advance. I would like to order tickets on Monday June 29 to ensure an early tour time. The first tour is at 10 AM. If that is booked I will go to the next time slot (10:30 11:00 11:30 etc). Cost is $27 per ticket. You can pay me in person or by mail (Kelsey Cosalter 409 Mary St Jeannette PA 15644) by June 15. We can arrange for a carpool and have lunch at the cafe onsite. For those of you not familiar with the history of Fallingwater: http:fallingwater.org1home We would be taking the Guided Home Tour which is appox 1 hour. Tickets are $25 plus a $2 processing fee. We will arrange to have plenty of time to explore the outside grounds before or after the tour. Just a reminder: Wear comfortable shoes as there will be lots of walking and steps. Only small wallets and handheld cameras are permitted inside the house. No backpacks purses or totes.</t>
  </si>
  <si>
    <t xml:space="preserve"> Seven Springs Wine Festival</t>
  </si>
  <si>
    <t xml:space="preserve"> The Seven Springs Wine Festival August 28 through 30 2015 showcases wineries from all over Pennsylvania offering a tantalizing experience for anyone who loves wine. The festival features complimentary wine sampling from 30 wineries daily seminars live entertainment a variety of crafts and musical entertainment. Wine Festival Saturday August 29 2015 || 11 a.m.  5 p.m.  Samples from up to 30 Pennsylvania wineries Souvenir Wine Festival glass Wine Check ServiceWine Festival Entertainment  Totally 80s || Main Stage Street Level || Foggy Goggle Stage Mark Ferrari || Pavers Stage Please follow the link to purchase tickets. They are available at a discount until 63015.http:www.7springs.comeventswine-festival</t>
  </si>
  <si>
    <t xml:space="preserve"> Seven Springs</t>
  </si>
  <si>
    <t xml:space="preserve"> 777 Waterwheel Drive</t>
  </si>
  <si>
    <t xml:space="preserve"> The Pittsburgh Chick Lit Book Club</t>
  </si>
  <si>
    <t xml:space="preserve"> Watching Movies; Book Club; </t>
  </si>
  <si>
    <t xml:space="preserve"> Paper Towns by John Green  SOUTH HILLS</t>
  </si>
  <si>
    <t xml:space="preserve">   Paper Towns by John Green From the #1 bestselling author of The Fault in Our StarsWhen Margo Roth Spiegelman beckons Quentin Jacobsen in the middle of the nightdressed like a ninja and plotting an ingenious campaign of revengehe follows her. Margos always planned extravagantly and until now shes always planned solo. After a lifetime of loving Margo from afar things are finally looking up for Q . . . until day breaks and she has vanished. Always an enigma Margo has now become a mystery. But there are clues. And theyre for Q. Please Bring a Chick LitWomen's Fiction book (that is out in paperback)! Not sure what to bring? Here is the definition of Chick Lit: Chick lit is genre fiction within women's fiction which addresses issues of modern women often humorously and lightheartedly* Here is the definition of Women's Fiction: a modern novel about a woman on the brink of life change and personal growth. Her journey details emotional reflection and action that transforms her and her relationships with others and usually includes a hopefulupbeat ending with regard to her romantic relationship.</t>
  </si>
  <si>
    <t xml:space="preserve"> Blvd Pub and Kitchen</t>
  </si>
  <si>
    <t xml:space="preserve"> 114 Southpointe Blvd.</t>
  </si>
  <si>
    <t xml:space="preserve"> North Hills book club - Mrs. Lincoln's Dressmaker by Jennifer Chiaverini</t>
  </si>
  <si>
    <t xml:space="preserve"> Our pick for August is the historical fiction book Mrs. Lincoln's Dressmaker. Also if you want to read ahead we picked a book for the September meeting - Dancing for Degas by Kathryn Wagner. Here's some info about our August book. New York Timesbestselling author Jennifer Chiaverinis compelling historical novel unveils the private lives of Abraham and Mary Lincoln through the perspective of the First Ladys most trusted confidante and friend her dressmaker Elizabeth Keckley.nIn a life that spanned nearly a century and witnessed some of the most momentous events in American history Elizabeth Hobbs Keckley was born a slave. A gifted seamstress she earned her freedom by the skill of her needle and won the friendship of First Lady Mary Todd Lincoln by her devotion. A sweeping historical novelMrs. Lincolns Dressmakerilluminates the extraordinary relationship the two women shared beginning in the hallowed halls of the White House during the trials of the Civil War and enduring almost but not quite to the end of Mrs. Lincolns days. </t>
  </si>
  <si>
    <t xml:space="preserve"> Bartram House Bakery</t>
  </si>
  <si>
    <t xml:space="preserve"> 2000 Village Run Drive</t>
  </si>
  <si>
    <t xml:space="preserve"> Robinson Meetup - The Wedding Dress - Rachel Hauck</t>
  </si>
  <si>
    <t xml:space="preserve">  nnnFour brides. One Dress. A tale of faith redemption and timeless love. Charlotte owns a chic Birmingham bridal boutique. Dressing brides for their big day is her gift . . . and her passion. But with her own wedding day approaching why cant she find the perfect dressor feel certain she should marry Tim? Then Charlotte discovers a vintage dress in a battered trunk at an estate sale. It looks brand-newshimmering with pearls and satin hand-stitched and timeless in its design. But where did it come from? Who wore it? Who welded the lock shut and tucked the dog tags in that little sachet? Who left it in the basement for a ten-year-old girl? And what about the mysterious man in the purple vest who insists the dress had been redeemed. Charlottes search for the gowns historyand its new bridebegins as a distraction from her sputtering love life. But it takes on a life of its own as she comes to know the women who have worn the dress. Emily from 1912. Mary Grace from 1939. Hillary from 1968. Each with her own story of promise pain and destiny. And each with something unique to share. For woven within the threads of the beautiful hundred-year-old gown is the truth about Charlottes heritage the power of courage and faith and the timeless beauty of finding true love. The story of four loveable women miraculously bound by one gown whose lives span a century . . . will take your breath away. Beth Webb Hart bestselling author of Love Charleston</t>
  </si>
  <si>
    <t xml:space="preserve"> Applebee's - Robinson</t>
  </si>
  <si>
    <t xml:space="preserve"> 6570 Steubenville Pike</t>
  </si>
  <si>
    <t xml:space="preserve"> Shadyside Meeting - To Kill A Mockingbird by Harper Lee</t>
  </si>
  <si>
    <t xml:space="preserve"> Please ask at the host stand for the book club. We are usually in the back room against the windows but you never know... Woohoo! My all-time favorite book is the choice for August! To Kill a Mockingbird by Harper Lee.  From Amazon: (but you probably already know) A gripping heart-wrenching and wholly remarkable tale of coming-of-age in a South poisoned by virulent prejudice it views a world of great beauty and savage inequities through the eyes of a young girl as her father-a crusading local lawyer-risks everything to defend a black man unjustly accused of a terrible crime. If you haven't read this since high school or college read it. I have read it about 10 times and I swear I find something new each time.</t>
  </si>
  <si>
    <t xml:space="preserve"> MoonSewickley Meetup: And When She Was Good by Laura Lippman</t>
  </si>
  <si>
    <t xml:space="preserve">  nnnWhen Hector Lewis told his daughter that she had a nothing face it was just another bit of tossed-off cruelty from a man who specialized in harsh words and harsher deeds. But twenty years later Heloise considers it a blessing to be a person who knows how to avoid attention. In the comfortable suburb where she lives she's just a mom the youngish widow with a forgettable job who somehow never misses a soccer game or a school play. In the state capitol she's the redheaded lobbyist with a good cause and a mediocre track record. But in discreet hotel rooms throughout the area she's the woman of your dreamsif you can afford her hourly fee. For more than a decade Heloise has believed she is safe. She has created a rigidly compartmentalized life maintaining no real friendships trusting few confidantes. Only now her secret life a life she was forced to build after the legitimate world turned its back on her is under siege. Her once oblivious accountant is asking loaded questions. Her longtime protector is hinting at new mysterious dangers. Her employees can't be trusted. One county over another so-called suburban madam has been found dead in her car a suicide. Or is it? Nothing is as it seems as Heloise faces a midlife crisis with much higher stakes than most will ever know. And then she learns that her son's father might be released from prison which is problematic because he doesn't know he has a son. The killer and former pimp also doesn't realize that he's serving a life sentence because Heloise betrayed him. But he's clearly beginning to suspect that Heloise has been holding something back all these years. With no formal education no real family and no friends Heloise has to remake her lifeagain. Disappearing will be the easy part. She's done it before and she can do it again. A new name and a new place aren't hard to come by if you know the right people. The trick will be living long enough to start a new life.</t>
  </si>
  <si>
    <t xml:space="preserve"> Ground Round</t>
  </si>
  <si>
    <t xml:space="preserve"> 5980 University Blvd</t>
  </si>
  <si>
    <t xml:space="preserve"> The Squirrel Hill Writers' Group</t>
  </si>
  <si>
    <t xml:space="preserve"> Science Fiction Writing; Fiction; Literature; Creative Writing; Authors; Writing; Novel Writing; Critique Group; Short Story Writing; Fiction Writing; Short Stories; Book writing; </t>
  </si>
  <si>
    <t xml:space="preserve"> Squirrel Hill Writers' Group</t>
  </si>
  <si>
    <t xml:space="preserve"> Who's up: Nick  We are being offered free use of the meeting room and are therefore guests. The Children's Institute has asked that we not park in their lot (handicapped members excepted; if you have plates or a placard you can park in the lot) but park on the street. There is parking on Shady Avenue. The main entrance is on Shady. You must register with the reception desk. We meet in Room 220 which can be difficult to find if you've not been there before so it is best to arrive early so the intrepid experienced members who already know the way can lead you. Bringing breadcrumbs is optional but be aware that they clean and polish the floors in the evenings and this is even more effective than birds for removing trails of breadcrumbs. If you arrive late for your first meeting ask the receptionist for directions. Also be aware that anyone found wandering the halls muttering "220 220..." after 9pm will be swept out with the trash.</t>
  </si>
  <si>
    <t xml:space="preserve"> #UnstuckPgh - Get Stronger Help Other Entrepreneurs</t>
  </si>
  <si>
    <t xml:space="preserve"> Business; Business Strategy; Entrepreneurship; Entrepreneur Networking; Startup Businesses; Business to Business Marketing; </t>
  </si>
  <si>
    <t xml:space="preserve"> Get your ideas or business UNSTUCK!</t>
  </si>
  <si>
    <t xml:space="preserve"> 817's Session lead by Adam: Team building and Team breaking hands on exercise to see who is your first hire (or maybe your first fire) - Join!  2 Rules for the meet up: 1) No solicitation of services *cool if someone comes to you but consultantslawyerscoaches beware any sales pitches and you'll have to find a new Monday ritual 2) Make sure to state whether what you are saying is an opinion or fact (both very much welcome) so to not confuse anyone about where the point of view comes from Location change: Repair The World - 6022 Broad St. (Around the corner from Zeke's Coffee - grab your coffee from there and head over) Share or listen to ideas but don't be fooled this is not startup therapy or feeding the ego this is about getting to work and removing the obstacles to make your idea a reality. All entrepreneurs are welcome and it's not uncommon for us to have musicians artists chefs writers developers renovators or just about anyone else you can think of join the conversation.</t>
  </si>
  <si>
    <t xml:space="preserve"> Repair the World</t>
  </si>
  <si>
    <t xml:space="preserve"> 6022 Broad St</t>
  </si>
  <si>
    <t xml:space="preserve"> 2 Rules for the meet up: 1) No solicitation of services *cool if someone comes to you but consultantslawyerscoaches beware any sales pitches and you'll have to find a new Monday ritual 2) Make sure to state whether what you are saying is an opinion or fact (both very much welcome) so to not confuse anyone about where the point of view comes from Location change: Repair The World - 6022 Broad St. (Around the corner from Zeke's Coffee - grab your coffee from there and head over) Share or listen to ideas but don't be fooled this is not startup therapy or feeding the ego this is about getting to work and removing the obstacles to make your idea a reality. All entrepreneurs are welcome and it's not uncommon for us to have musicians artists chefs writers developers renovators or just about anyone else you can think of join the conversation.</t>
  </si>
  <si>
    <t xml:space="preserve"> Monday August 24th's session will be lead by Adam Paulisick. We'll be focusing on vulnerability and exercises to help use the strength that comes from admitting we are not super-heroes (all the time). You'll be asked to think independently and work in small groups we always get together at the end for key (large group) takeaways. Make sure to bring a friend we start at 8AM sharp. 2 Rules for the meet up: 1) No solicitation of services *cool if someone comes to you but consultantslawyerscoaches beware any sales pitches and you'll have to find a new Monday ritual 2) Make sure to state whether what you are saying is an opinion or fact (both very much welcome) so to not confuse anyone about where the point of view comes from Location change: Repair The World - 6022 Broad St. (Around the corner from Zeke's Coffee - grab it there or enjoy our FREE coffee) Share or listen to ideas but don't be fooled this is not startup therapy or feeding the ego this is about getting to work and removing the obstacles to make your idea a reality. All entrepreneurs are welcome and it's not uncommon for us to have musicians artists chefs writers developers renovators or just about anyone else you can think of join the conversation.</t>
  </si>
  <si>
    <t xml:space="preserve"> Western PA gaming</t>
  </si>
  <si>
    <t xml:space="preserve"> New In Town; Card Games; Social; Fun Times; Games; Euro Games; Strategy Games; Gaming; Board Games; Game Night; </t>
  </si>
  <si>
    <t xml:space="preserve"> Friday Night Under The Lights!</t>
  </si>
  <si>
    <t xml:space="preserve"> Greetings Everyone! So as to avoid confusing folks I am not you usual host Russ! Nope it's your friendly neighborhood Redbeard stepping in to do the hosting in his stead for this one night. He is needed elsewhere. We hope to return your regularly scheduled Russ to you very soon. We had a great meetup of 9 or 10 guests the last Friday night that we played  where our feature game was that classic American theme-heavy style game Cosmic Encounter (FFG) where folks invaded neighboring worlds of the other galactic empires and establish a greater number of colonies on opposing homeworlds than their opponents did. Victory went to Russ in one game and another table had game that came right down to the wire between Coleman Matt Wilson and a newcomer Jay. Entirely my fault for not knowing who to give the laurels to on that table. Folks eventually broke out into a game of Viticulture which is a European style game with deep strategies. While that was happening another table tackled games like Roll for the Galaxy Coup Colossal Arena and Neuroshima Hex! So  it seems keeping plans light and loose is likely the way to go for this meetup. Feel very welcome to come out and bring games that interest you. Chances are you will find some folks will be talked into playing it easily enough. Feel very welcome to make your first visit if you have been watching us from afar. The restaurant will be happy to sell you food -- there is no admission. There are plenty of folks who are happy to teach games to newcomers no experience required. We want to make more gamers! We have games We know where to find more games. People are tougher to come by and we hope to be a welcoming and friendly face to any who show up. As for an Idea of what games will be handy I can bring: Cabo Pairs Pinochle Machi Koro Legendary: Marvel Deckbuilding Shadows over Camelot Cloud 9 To Court The King Hanabi Pandemic with its On The Brink expansion Condottiere and Pickomino to name a few. But bring your games! No harm to my ego if we play what you bring instead. I want to see you guys! Drop in. We go until the last person gets sick of hanging around. The end time is not set in stone.</t>
  </si>
  <si>
    <t xml:space="preserve"> Kings Family Restaurant</t>
  </si>
  <si>
    <t xml:space="preserve"> 580 McClelland Rd</t>
  </si>
  <si>
    <t xml:space="preserve"> Friday Night under the Lights!</t>
  </si>
  <si>
    <t xml:space="preserve"> Greetings Everyone! Another great meetup last Friday night were we played our feature game and built a better dystopia in Euphoria! What a game we had five gamers squaring off to gain the most authority and exert their influence on the new world. There were about three of us that had a chance to win the game in the last round but Redbeard pulled off an exciting double move to win the game in a tie breaker! Interesting little worker placement game with a neat bumping mechanic. After that game broke we played a game of 7 Wonders that Mathew wonimpressivelybybuilding a science dynasty! It seems like there was a lot of people traveling last week so hopefully this meetup will be a little better attended so we can get some more games on the tables. This week's feature game will be the space themed classic Cosmic Encounters! Redbeard or Mathew will have to bring their copies since I personally don't own it. nnnOther games that I will bring along with me are... Five Tribes Castles of Mad King Ludwig Viticulture with Tuscany Expansion Francis Drake Dominion Concordia Plus many more brought by our members... Hope to see another great turnout and newcomers are welcome!</t>
  </si>
  <si>
    <t xml:space="preserve"> Sunday gaming</t>
  </si>
  <si>
    <t xml:space="preserve"> my cell#[masked]</t>
  </si>
  <si>
    <t xml:space="preserve"> Eat N Park</t>
  </si>
  <si>
    <t xml:space="preserve"> 9515 University Blvd</t>
  </si>
  <si>
    <t xml:space="preserve"> Saturday gaming</t>
  </si>
  <si>
    <t xml:space="preserve"> Market District closes at 9pm nnnnmy cell#[masked]</t>
  </si>
  <si>
    <t xml:space="preserve"> Market District Express</t>
  </si>
  <si>
    <t xml:space="preserve"> 2840 Washington Rd</t>
  </si>
  <si>
    <t xml:space="preserve"> The Pittsburgh Spanish Language Meetup Group</t>
  </si>
  <si>
    <t xml:space="preserve"> Spanish Language; Language &amp; Culture; Latino Culture; </t>
  </si>
  <si>
    <t xml:space="preserve"> Spanish Conversation Practice at Squirrel Hill Library</t>
  </si>
  <si>
    <t xml:space="preserve"> Saludos a todos! Ivan will be leading a conversation group at the Squirrel Hill branch of the Carnegie Library of Pittsburgh. All skill levels of Spanish are welcome. Think of it as like a regular meetup but with some Native speakers to provide guided practice for those interested! Because of the high demand for a Spanish conversation group we will be checking the RSVP list for no-shows. Please keep your RSVP (yesno) up to date so that those on the wait list can have a spot if you can't make it after all.</t>
  </si>
  <si>
    <t xml:space="preserve"> Spanish Conversation Practice at "El Milagro"</t>
  </si>
  <si>
    <t xml:space="preserve"> This is going to be a special meetup for individuals who are advanced Spanish speakers. If you can hold a full conversation in Spanish then this meeting is for you! I am organizing this lunch and conversation because some of the advanced speakers in the group have requested them. The size of this meetup is relatively small since at this point I am just testing the waters for future meetings. It is very important that if you say you are going that you show up to the meeting. Website Yelp!  Google Maps Disclaimer: Starting this meeting I will start collecting the 1 (one) dollar per person donation you have seen we collect in some of the other meetings. Whatever donations I collect in the meetings where I am an organizer I will put them in the Meetup account for two purposes: (1) to pay for the Meetup.com page and (2) to contribute to the holiday party. It is a donation so it is not mandatory but highly appreciated :) PS I love this place!</t>
  </si>
  <si>
    <t xml:space="preserve"> El Milagro</t>
  </si>
  <si>
    <t xml:space="preserve"> 1542 Beechview Ave</t>
  </si>
  <si>
    <t xml:space="preserve"> Spanish Conversation Practice at Panera</t>
  </si>
  <si>
    <t xml:space="preserve"> Saludos a todos! I will be leading a conversation group for advanced speakers at Panera near University of Pittsburgh. Because of the high demand for a Spanish conversation group we will be checking the RSVP list for no-shows. Please keep your RSVP (yesno) up to date so that those on the wait list can have a spot if you can't make it after all. &amp;lt;a&amp;gt;Google Maps&amp;lt;a&amp;gt;</t>
  </si>
  <si>
    <t xml:space="preserve"> LACU Picnic 2015</t>
  </si>
  <si>
    <t xml:space="preserve">  Google Map Everyone is welcome to attend the picnic. Please make sure to bring a dish to share (does not have to be a Latin dish does not have to be home made). But please bring food to share with the rest of the community. They will be selling drinks (water and sodas I presume no alcohol) but you are more than welcome to bring your own non-alcoholic drinks. I will be there at around 1:30pm and will probably stay for a couple of hours. So bring a small cooler with refreshments (and cash just in case they are selling food or drinks) and a blanket. You should find us somewhere around the shelter if it is not too hot. The activity is family friendly. Hope to see you all there! :)</t>
  </si>
  <si>
    <t xml:space="preserve"> Schenley Park - Camp David Lawrence Pavilion</t>
  </si>
  <si>
    <t xml:space="preserve"> 5410 Bartlett St</t>
  </si>
  <si>
    <t xml:space="preserve"> Run Jump Lift Throw - Functional Fitness Meetup</t>
  </si>
  <si>
    <t xml:space="preserve"> Fitness; Nutrition; Wellness; Group Fitness Training; Healthy Living; Exercise; Functional Fitness; Functional Training; Group Functional Fitness Training; </t>
  </si>
  <si>
    <t xml:space="preserve"> Special Friday Night Workout at Schenley Park - 8212015</t>
  </si>
  <si>
    <t xml:space="preserve"> We've never done a Friday night workout so this will be a first! This is a special 1-event workout and it is challenging. We've done it one other time on 9132013. Complete this sequence for time:- Run 1600 meters- 150 double-unders- 50 burpees- Run 800 meters- 100 double-unders- 35 burpees- Run 400 meters- 50 double-unders- 20 burpees 3 single-unders can be substituted for 1 double-under but I would encourage anyone who is capable of 1 double-under to attempt this as prescribed. At the 9132015 workout two men in our group completed this with double-unders as prescribed. Zero females completed it with double-unders. Who will be the first? Times ranged from around 30 minutes to 68 minutes. You just take it rep by rep and chip away at it. What better way to head into a weekend? :)</t>
  </si>
  <si>
    <t xml:space="preserve"> Schenley Oval</t>
  </si>
  <si>
    <t xml:space="preserve"> Schenley Oval (within Schenley Park)</t>
  </si>
  <si>
    <t xml:space="preserve"> Workout at Schenley Park - 842015</t>
  </si>
  <si>
    <t xml:space="preserve"> Event 1:As many reps as possible in 5-minutes- 80 single-unders- 15 dumbell thrusters (m 24#f 16#)- 5 hand-release push-ups Event 2:Get as far in the progression in 3:30 as possible:- Hold plank for 1-minute- Run 1 lap- Bear crawl for max distance Event 3:3 rounds:- 10 burpees- Run 400mCompare to 42115 and 6162015</t>
  </si>
  <si>
    <t xml:space="preserve"> Workout at Schenley Park - 8182015</t>
  </si>
  <si>
    <t xml:space="preserve"> -- WORKOUT ANNOUNCEMENT -- nnnEvent 1: "Schenley Ninja Warrior" 6 minutes to conquer the Schenley Ninja Warrior course which consists of these 10 stations. Station 1 - 75 single-unders Station 2 - 10 burpees Station 3 - 20 alternating lunges (10 each leg) Station 4 - 35 shoulder-to-overheads (24#16#) Station 5 - 30 air squats Station 6 - 10 hand-release push-ups Station 7 - 50 single-unders (backwards) Station 8 - 20 sumo-deadlifts(24#16#) Station 9 - 20 mountain-climbers (20 each leg) Station 10 - 20 power snatches (10 each arm24#16#) Athletes will have counters and stations will be designated with cones and cue cards. Athletes finishing the course will be scored with the time they finish. Athletes not finishing the course will get points based on current stationreps. i.e. 8.2 ps - I got the idea for this watching the format of American Ninja Warrior on my treadmill jog this evening :) nnnEvent 2: L-sit hold on parallettes We have several new members who haven't attempted this yet! Should be fun. nnnEvent 3: "Quads" 4 rounds for time: - 4 air squats - 4 burpees - 4 air squats - 4 burpees - Run 400m ps - "quads".. as in "sets of 4" or as in "How do your quads feel?" :)</t>
  </si>
  <si>
    <t xml:space="preserve"> Workout at Schenley Park - 8252015</t>
  </si>
  <si>
    <t xml:space="preserve"> Workout Announcement Event 1: "Powers of 10"Complete this sequence for time:10^0 - 400m run10^2 - single-unders10^1 - burpees10^2 - single-unders (backwards) 6-minute time cap Event 2: Team Men vs. Team Women Plank Challenge Event 33 rounds for time:30 mountain climbersRun 1 lap This workout was performed twice in July. We will benchmark against these scores.</t>
  </si>
  <si>
    <t xml:space="preserve"> Workout at Schenley Park - 8112015</t>
  </si>
  <si>
    <t xml:space="preserve"> WORKOUT ANNOUNCEMENT Event 1: "No Letting Go" Get as far in the progression in 5-minutes as possible:- Run 1 lap holding weights (m 24# f 16#)- 10 dumbell thrusters- 100m out-and-back run with weights Score is the number of thrusters. Weight can be set down at any point if rest is needed. nnnEvent 2: "Jump Master" 4 minutes of the following progression:0-1:00 - As many single-unders as possible1:00-1:30 - rest1:30-2:30 - As many single-unders as possible - with rope rotating BACKWARDS2:30-3:00 - rest3:00-4:00 - As many double-unders as possible This will be scored as three separate events. nnnEvent 3: "[masked] Vision" 3 rounds for time:- 20 mountain climbers- 20 air squats- 20 lunges- Run 1 lap</t>
  </si>
  <si>
    <t xml:space="preserve"> WestSouth Scary Movie (also other movies) Nights Meetup</t>
  </si>
  <si>
    <t xml:space="preserve"> Dining Out; Watching Movies; Horror Films; Film; Movie Nights; scary movies; Horror Geeks; Horror Fiction; MysterySuspenseThriller  Horror MoviesFilms; Horror Fans; </t>
  </si>
  <si>
    <t xml:space="preserve"> Sinister 2 and food</t>
  </si>
  <si>
    <t xml:space="preserve"> Show time is at 7:00 pm. We will eat before at the Chinese buffet (&amp;lt;a&amp;gt;http:1025grandchina.com).&amp;lt;a&amp;gt;The buffet is located in the Home Depot strip mall. This is steps away from the theater. We will meet at 5:15 pm. If you are running late - no problem. It is a buffet so come when you want! We will meet at the theater at 6:40 pm so we can all try to sit together since this is opening weekend. If you plan on getting a drinkpopcorn come a bit earlier because there will be a food line. Another suggestion is to buy your ticket before diner. Those lines can be long also. Here are the movie details:http:www.movies.comsinister-2m70309 Any questions call or text[masked]-2726.</t>
  </si>
  <si>
    <t xml:space="preserve"> Destina Theaters</t>
  </si>
  <si>
    <t xml:space="preserve"> Chartiers Valley Shopping Center</t>
  </si>
  <si>
    <t xml:space="preserve"> Chiller Films Presents: The Boy and pizza</t>
  </si>
  <si>
    <t xml:space="preserve"> Another horror at the Hollywood! Meet at 6:30 at Molly's pizza then 7:30 for the show. Hope all can make it. My # is[masked]-2726. Movie details: In the summer of 1989 the Mt. Vista motel has been slowly deteriorating on an isolated roadside and its proprietor John Henley is not faring much better. Since his wife left him and their nine year-old son Ted John has drifted into despondency leaving Ted to fend for himself. With no parental or adult supervision to guide him the young Teds darker impulses begin to emerge leading him to explore a growing fascination with death. This fascination blossoms into a bizarre and dangerous method for roping in the occasional passing motorists for an unplanned overnight stop at the motel. When a mysterious drifter is forced to take up residency at the Mt. Vista for several days he and Ted forge a unique friendship that sends the boy down a dangerous path. The Boy comes from the SpectreVision producing team of Daniel Noah Josh C. Waller and Elijah Wood. It was directed by Craig William MacNeill.</t>
  </si>
  <si>
    <t xml:space="preserve"> The Gift and food</t>
  </si>
  <si>
    <t xml:space="preserve"> Not really horror but suspense (plus I love Jason Bateman). This one will be a bargain night movie at the Cinemark in Robinson. We can mingle and eat before hand at Qdoba. Let us meet at Qdoba at 6:15 pm to eat then head over to the flick at 7:15 pm. Movie time is 7:30 pm. http:www.movies.comgift-2015m70678</t>
  </si>
  <si>
    <t xml:space="preserve"> Cinemark</t>
  </si>
  <si>
    <t xml:space="preserve"> 2100 Settlers Ridge Center Drive</t>
  </si>
  <si>
    <t xml:space="preserve"> Mission: Impossible Rogue Nation at the Drive-in</t>
  </si>
  <si>
    <t xml:space="preserve"> Let us try the drive-in one more time. Some may dislike Tom Cruise but no one is better as an action hero. Here is the web site for the movie: http:www.missionimpossible.com The other movie is Ant Man. This starts at 11:30 pm. Let us meet at the Giant Eagle in Robinson for food and drinks then ride share to the movies. We can meet in the parking lot on the pharmacy side. Let us meet at 7:30 pm and plan to leave by 7:45 pm. If you plan to purchase munchies please arrive earlier so you can complete this task. Movie times start at 9:15. Cost is $7.00 per person.</t>
  </si>
  <si>
    <t xml:space="preserve"> Twin Hi-ways Drive In</t>
  </si>
  <si>
    <t xml:space="preserve"> Robinson Township</t>
  </si>
  <si>
    <t xml:space="preserve"> 5588 Steubenville Pike</t>
  </si>
  <si>
    <t xml:space="preserve"> Cop Car and pizza</t>
  </si>
  <si>
    <t xml:space="preserve"> Not horror but thriller. A new Sundance movie with Kevin Bacon is showing at the Hollywood theater. It is getting good reviews on Rotten Tomatoes. We will grab some pizza before at Molly's pizza at 6:30 pm. The movie time is at 7:30 pm. Here are the movie details: Kevin Bacon (The Following HBO's Taking Chance Mystic River) stars in director Jon Watts' delightful throwback thriller Cop Car. When two good-natured but rebellious young boys (James Freedson-Jackson and Hays Wellford) stumble across an abandoned cop car hidden in a secluded glade they decide to take it for a quick joyride. Their bad decision unleashes the ire of the county sheriff (Kevin Bacon) and leads to brutal consequences. (C) Focus World</t>
  </si>
  <si>
    <t xml:space="preserve"> Shut Up &amp; Write! Pittsburgh</t>
  </si>
  <si>
    <t xml:space="preserve"> Poetry; Writer's Block; Fiction; Creative Writing; Authors; Writing; Writing Workshops; play writing screenwriting; Novel Writing; Non-fiction writing; Short Story Writing; Fiction Writing; Memoir writing; Lifewriting; Book writing; </t>
  </si>
  <si>
    <t xml:space="preserve"> Shut Up &amp; Write! (Shadyside)</t>
  </si>
  <si>
    <t xml:space="preserve"> All are welcome to the first Shut Up &amp;amp; Write! in Pittsburgh!! We'll meet at the Coffee Tree Roasters on Walnut Street in Shadyside. I have reserved the back room and will be there with a red "shut-up &amp;amp; write!" sign. Please try to come a little early so you can buy something to drink or eat (and show Coffee Tree Roasters our appreciation for letting us use their space). Electrical outlets are limited so it is a good idea to make sure your laptops are fully charged. Also there is free wifi but it is very slow. Please cancel your RSVP if you find you cannot attend. Agenda: 7:30-7:45: Introduce yourself and socialize. 7:45-8:45: Shut Up and Write! 8:45-9:00: Write some more socialize or leave if you want.</t>
  </si>
  <si>
    <t xml:space="preserve"> Coffee Tree Roasters</t>
  </si>
  <si>
    <t xml:space="preserve"> 5524 Walnut Street</t>
  </si>
  <si>
    <t xml:space="preserve"> We'll meet at the Coffee Tree Roasters on Walnut Street in Shadyside. I tried to reserve the back room for this week but someone beat me to it. So we will try to meet in the group of tables right outside the back room. I will be there with a red "shut-up &amp;amp; write!" sign. Please try to come a little early so you can buy something to drink or eat (and show Coffee Tree Roasters our appreciation for letting us use their space). Electrical outlets are limited so it is a good idea to make sure your laptops are fully charged. Also there is free wifi but it is very slow. Please cancel your RSVP if you find you cannot attend. Agenda: 7:30-7:45: Introduce yourself and socialize. 7:45-8:45: Shut Up and Write! 8:45-9:00: Write some more socialize or leave if you want.</t>
  </si>
  <si>
    <t xml:space="preserve"> We'll meet at the Coffee Tree Roasters on Walnut Street in Shadyside. I have reserved the back room and will be there with a red "shut-up &amp;amp; write!" sign. Please try to come a little early so you can buy something to drink or eat (and show Coffee Tree Roasters our appreciation for letting us use their space). Electrical outlets are limited so it is a good idea to make sure your laptops are fully charged. Also there is free wifi but it is very slow. Please cancel your RSVP if you find you cannot attend. Agenda: 7:30-7:45: Introduce yourself and socialize. 7:45-8:45: Shut Up and Write! 8:45-9:00: Write some more socialize or leave if you want.</t>
  </si>
  <si>
    <t xml:space="preserve"> The Pittsburgh Pug Meetup Group</t>
  </si>
  <si>
    <t xml:space="preserve"> Pug; Small Breed Dogs; Dog Training; Puggles; Dogs; Dog Parks; Dog Playgroups; Pug Rescue; Pug Fostering; Pug Adoption; Pug Mixes; Pug Play Group; Dog Owners; Pug Meet; </t>
  </si>
  <si>
    <t xml:space="preserve"> Pug Park Day at Heritage Park in Monroeville</t>
  </si>
  <si>
    <t xml:space="preserve"> Let's do a second play date for the pugs on a Sunday! Great location. This park was very clean and well-shaded. It has trails and a nice paved walkway. Dog area at top of hill. Park has a small dog side where our 4-legged pals can run  socialize and play. Please no treats . Water  bowls suggested. Hope to see you there!</t>
  </si>
  <si>
    <t xml:space="preserve"> Heritage Park (Monroeville Dog Park)</t>
  </si>
  <si>
    <t xml:space="preserve"> 2364 Saunders Station Road</t>
  </si>
  <si>
    <t xml:space="preserve"> Pug Play Date at North Park </t>
  </si>
  <si>
    <t xml:space="preserve"> Let's get the pugs out for a fun playdate. They all love socializing so much and enjoy the summer while it lasts! This park is great and has so much to offer family fun as well as PUG fun!!! I am attaching rules that are posted online for North Park Dog Areas to review. Just click the link and read over them. http:www.alleghenycounty.usparksrules_dogarea.pdf When rsvp'ing please do so according to number of pugs attending. Hope you can make it!</t>
  </si>
  <si>
    <t xml:space="preserve"> Bark in the Park @ Bernard Dog Run in Lawrenceville</t>
  </si>
  <si>
    <t xml:space="preserve"> The last time we did this it was such a hit so why not bring it back again and do this one more time before the summer ends! Let's get the pugs some exercise and some socializing which we all know they love! I have heard very good things about this dog park so let's check it out together! Hope to see you there! nnnI have heard this is a phenomenal dog off leash park very roomy fenced in and shaded. So we can give the pugs a nice walk and playground pup time.</t>
  </si>
  <si>
    <t xml:space="preserve"> Bernard Dog Run</t>
  </si>
  <si>
    <t xml:space="preserve"> 40th St Lawrenceville Trl</t>
  </si>
  <si>
    <t xml:space="preserve"> Pug Play at White Oak Dog PARK</t>
  </si>
  <si>
    <t xml:space="preserve"> Before the nice weather is gone let's try and get the pugs to a variety of dog parks in the area. this is voted one of the best in Pittsburgh and surrounding areas. I would like to try it out with my our pug friends and owners.</t>
  </si>
  <si>
    <t xml:space="preserve"> White Oak Dog Park</t>
  </si>
  <si>
    <t xml:space="preserve"> White Oak</t>
  </si>
  <si>
    <t xml:space="preserve"> 15131 White Oak Park</t>
  </si>
  <si>
    <t xml:space="preserve"> Pittsburgh Silver Screen Dinner &amp; Film Group</t>
  </si>
  <si>
    <t xml:space="preserve"> Dining Out; New In Town; Women's Social; Social; Fun Times; Movie Nights; </t>
  </si>
  <si>
    <t xml:space="preserve"> Sunday Night Movie(only); "Holmes" at Manor Theater</t>
  </si>
  <si>
    <t xml:space="preserve">   </t>
  </si>
  <si>
    <t xml:space="preserve"> Cinemagic Manor Theater</t>
  </si>
  <si>
    <t xml:space="preserve"> 1729 Murray Ave</t>
  </si>
  <si>
    <t xml:space="preserve"> Wednesday Night DinnerMovie; "Phoenix" at the Manor Theater</t>
  </si>
  <si>
    <t xml:space="preserve"> Curry On Murray</t>
  </si>
  <si>
    <t xml:space="preserve"> 2121 Murray Ave</t>
  </si>
  <si>
    <t xml:space="preserve"> Sat afternoon Movie - No Escape - Pgh Mills ; Dinner Emilia's Garden Cheswick</t>
  </si>
  <si>
    <t xml:space="preserve"> Movie starts at 2:35. Meet in the lobby bw 2:00 and 2:15 pm. After that we will be in the theater.  nnnAn intense international thriller "No Escape" centers on an American businessman (Wilson) as he and his family settle into their new home in Southeast Asia. Suddenly finding themselves in the middle of a violent political uprising they must frantically look for a safe escape as rebels mercilessly attack the city. Directed by John Erick Dowdle and written together with his brother Drew "No Escape" stars Owen Wilson Pierce Brosnan and Lake Bell. Dinner after: Emilia's Garden 702 Gulf Lab Rd Cheswick PA 15024. [masked] http:emiliasgarden.com Directions here: https:www.google.commapsdir40.57021-79.8005335702+Gulf+Lab+Rd+Cheswick+PA+15024@40.5536679-79.815819713zdata=!4m9!4m8!1m0!1m5!1m1!1s0x88349486452e0c3b:0x75c1b30354e1e5f!2m2!1d-79.8205459!2d40.546201!3e0?hl=en</t>
  </si>
  <si>
    <t xml:space="preserve"> Cinemark 18 - Pittsburgh Mills Mall</t>
  </si>
  <si>
    <t xml:space="preserve"> Tarentum</t>
  </si>
  <si>
    <t xml:space="preserve"> 425 Pittsburgh Mills Circle</t>
  </si>
  <si>
    <t xml:space="preserve"> Saturday Movie and Dinner Mission: Impossible Rogue Nation at Waterworks</t>
  </si>
  <si>
    <t xml:space="preserve"> We will see the movie first which is at 3:20 PM. Expect crowds so we will meet between 2:30 and 2:45. Movies before 6 PM are $6.50 compared to $9.00 and we can chat afterwards :)  nnnDinner will be after the movie at Jimmy Wans. 1337 Old Freeport Rd Pittsburgh Pa 15238. Movie is 2 hr 11 min so I made reservations for 6:00 PM.</t>
  </si>
  <si>
    <t xml:space="preserve"> Waterworks Cinemas</t>
  </si>
  <si>
    <t xml:space="preserve"> 923 Freeport Road</t>
  </si>
  <si>
    <t xml:space="preserve"> Non-Boring Books and Beyond in the Burgh</t>
  </si>
  <si>
    <t xml:space="preserve"> Coffee; Dining Out; Book Club; Social; Fiction; Fun Times; Reading; FUN FUN FUN; Pubs and Bars; Exploring New Restaurants; Adventures in Dining; </t>
  </si>
  <si>
    <t xml:space="preserve"> BYOB: Long Distance Dedications</t>
  </si>
  <si>
    <t xml:space="preserve"> N4B's BYOB aka Bring Your Own Book is a unique take on the traditional book club event; it's more of a literary show and tell. Every month we suggest a topic - some are clear cut like spooky tales for Halloween or books adapted to the cinema; others are a little more open to interpretation. This is one of the latter. It is always the case that you choose the title and you share your thoughts with a fellowship of readers who share your interest in literature. At its simplest you read a book and you come and share it with us. Show and Tell-style. Easy. BYOB: Long Distance Dedications is a chance to read a title of either your choosing or a person of your choice. Read a book with a friend or family member who lives afar from our Someplace Special. If you like and it is an option invite your partner to share in the experience - via Skype or FaceTime. This can be a great opportunity to share your book club experience with someone you love - an out-of-state friend or a long-distance love affair a sibling or parent across the country a military spouse deployed abroad. Choose well friend... we're reading for two. The title selection can be anything - classic or contemporary literature non-fiction biographies... so long as both you and your loved one share in the experience. And if this little twist doesn't appeal to you... it's always cool to arrive stag your friendly neighborhood book club is always your best Plus One. Cheers! Sean Co-Organizer N4B</t>
  </si>
  <si>
    <t xml:space="preserve"> Replay by Ken Grimwood</t>
  </si>
  <si>
    <t xml:space="preserve"> Winner of the 1988 World Fantasy Award for best novel Replay asks the question: "What if you could live your life over again knowing the mistakes you made before?" "Jeff Winston forty-three didn't know he was a replayer until he died and woke up twenty-five years younger in his college dorm room; he lived another life. And died again. And lived again and died again -- in a continuous twenty-five-year cycle -- each time starting from scratch at the age of eighteen to reclaim lost loves remedy past mistakes or make a fortune in the stock market. A novel of gripping adventure romance and fascinating speculation on the nature of time..." Note: Unfortunately there doesn't seem to be an e-book version but Amazon has it in multiple formats and the library lists numerous copies in the catalog.</t>
  </si>
  <si>
    <t xml:space="preserve"> The Yard Gastropub</t>
  </si>
  <si>
    <t xml:space="preserve"> 736 Bellefonte St</t>
  </si>
  <si>
    <t xml:space="preserve"> We Tell Ourselves Stories in Order to Live: Collected Essays of Joan Didion</t>
  </si>
  <si>
    <t xml:space="preserve"> Joan Didion's incomparable and distinctive essays and journalism are admired for their acute incisive observations and their spare elegant style. Now the seven books of nonfiction that appeared between 1968 and 2003 have been brought together into one thrilling collection. Slouching Towards Bethlehem captures the counterculture of the sixties its mood and lifestyle as symbolized by California Joan Baez Haight-Ashbury. The White Album covers the revolutionary politics and the "contemporary wasteland" of the late sixties and early seventies in pieces on the Manson family the Black Panthers and Hollywood. Salvador is a riveting look at the social and political landscape of civil war. Miami exposes the secret role this largely Latin city played in the Cold War from the Bay of Pigs through Watergate. In After Henry Didion reports on the Reagans Patty Hearst and the Central Park jogger case. The eight essays in Political Fictions -on censorship in the media Gingrich Clinton Starr and "compassionate conservatism" among others-show us how we got to the political scene of today. And in Where I Was From Didion shows that California was never the land of the golden dream. Join us at Silk Elephant in Squirrel Hill for a lively discussion about the changing times of the 20th century from the perspective of one of the greatest contemporary writers.</t>
  </si>
  <si>
    <t xml:space="preserve"> Silk Elephant Restaurant</t>
  </si>
  <si>
    <t xml:space="preserve"> 1712 Murray Avenue</t>
  </si>
  <si>
    <t xml:space="preserve"> Geeksdanz Presents: Finding Margo Losing Gus</t>
  </si>
  <si>
    <t xml:space="preserve"> Geeksdanzs mission is to introduce dance to new audiences andillustrate the universality of dance as a means of expression by exploring a variety of topics and interests. Finding Margo Losing Gus draws its inspiration from the work of bestselling author John Green whose Young Adult novels portray teens struggling to make sense out of life and answer the big questions  from learning to empathize to dealing with tragedy loss and the realities of life. Greens best known novel The Fault in Our Stars deals with sixteen-year-old cancer survivors confronting their own mortality and attempting to love and support each other with the little time they have left. Geeksdanzs production jumps into the space between Greens four novels to explore both the similarities between characters and the diversity of relationships with particular focus on the un-romanticized reality of so-called romantic relationships and the idea that being there to support your partner in everyday problems is sometimes more important than physical attraction. More info at www.geeksdanz.org $15 Suggested Donation at the door (will be split between Geeksdanz and the Monroeville Library).I'll be calling a few days ahead to reserve our seats.If you can't attend on Saturday there will be an additional performance Sunday August 9th at 2 pm.Geeksdanz Artistic Director Ellen Deutsch is a member of N4B.</t>
  </si>
  <si>
    <t xml:space="preserve"> monroeville public library</t>
  </si>
  <si>
    <t xml:space="preserve"> 4000 Gateway Campus Blvd.</t>
  </si>
  <si>
    <t xml:space="preserve"> Just 8 for Dining Out - Pittsburgh</t>
  </si>
  <si>
    <t xml:space="preserve"> Wine; Dining Out; Cocktails; Wine Tasting; Ethnic Food; Wine and Food Pairing; Happy Hour; Wine Dining Out; Foodie; Pubs and Bars; Exploring New Restaurants; Fine Dining; </t>
  </si>
  <si>
    <t xml:space="preserve"> Trivia in MonroevillePlum- Monday Night!</t>
  </si>
  <si>
    <t xml:space="preserve"> RSVP August 14th at 7pm. This will be the last scheduled TRIVIA until September 21st. WE SURE LAUGH A LOT!!! Lisa's Lunatix will try for another win! Come with or without trivia skills! They do have a good menu but you should take a look at: http:www.myrivertowne.comrestaurant I say we meet at 7pm to get a seat and a bite to eat. See you there!</t>
  </si>
  <si>
    <t xml:space="preserve"> RESTAURANT WEEK!! MCCORMICK &amp; SCHMICK'S SEAFOOD</t>
  </si>
  <si>
    <t xml:space="preserve"> RSVP tonight at 7pm! nnnnRESTAURANT WEEK! What a great opportunity to try an old Pittsburgh favorite! Here's their menu for Restaurant Week http:pittsburghrestaurantweek.comrestaurantssummer-2015-restaurantsmccormick-schmicks-seafood-restaurant-2 </t>
  </si>
  <si>
    <t xml:space="preserve"> McCormick &amp; Schmick's Seafood &amp; Steaks</t>
  </si>
  <si>
    <t xml:space="preserve"> 2667 Sidney St</t>
  </si>
  <si>
    <t xml:space="preserve"> RSVP July 31st at 7pm. WE SURE LAUGH A LOT!!! I'm baaaaack! Lisa's Lunatix will try for another win! Come with or without trivia skills! They do have a good menu but you should take a look at: http:www.myrivertowne.comrestaurant I say we meet at 7pm to get a seat and a bite to eat. See you there!</t>
  </si>
  <si>
    <t xml:space="preserve"> PLUM RESTAURANT- SHADYSIDE</t>
  </si>
  <si>
    <t xml:space="preserve"> RSVPs open July 29 at 7pm 'Realize that it's been a while but I just renewed the Just 8 group until the first of next year. Sounds like reason to celebrate! Let's start on 8th...August 8th. Here's what Yelp has to say... http:www.yelp.combizplum-pan-asian-kitchen-pittsburgh Here's the menu! http:www.plumpanasiankitchen.compdfDinnerNOV2013.pdf</t>
  </si>
  <si>
    <t xml:space="preserve"> PLUM Pan Asian Kitchen</t>
  </si>
  <si>
    <t xml:space="preserve"> 5996 Penn Circle South</t>
  </si>
  <si>
    <t xml:space="preserve"> Steel City Gamers</t>
  </si>
  <si>
    <t xml:space="preserve"> Star Wars; Dungeons &amp; Dragons; Star Trek RPG; Tabletop Role Playing and Board Games; Euro Games; Strategy Games; Board Games; Dungeons &amp; Dragons 3.5; Game Night; Role-Playing Games; Traveller RPG; Cyberpunk RPG; Advanced Dungeons &amp; Dragons; Deck Building Games; Cooperative Board Games; Boardgame Wargaming; </t>
  </si>
  <si>
    <t xml:space="preserve"> Dungeons &amp; Dragons Next HoTDQ &amp; Home Brew</t>
  </si>
  <si>
    <t xml:space="preserve"> On-going D&amp;amp;D 5.0 Hoard of the Dragon Queen and Home brew 5th edition D&amp;amp;D sessions Running Weekly -Looking for good Role players Tuesdays from 6:30 pm to 10 pm. Contact Mike for details @[masked] Mt. Washington Area  South Hills Pittsburgh.</t>
  </si>
  <si>
    <t xml:space="preserve"> Mike's Place</t>
  </si>
  <si>
    <t xml:space="preserve"> Mt. Washington </t>
  </si>
  <si>
    <t xml:space="preserve"> Dungeons &amp; Dragons Next  Home Brew - UPDATED</t>
  </si>
  <si>
    <t xml:space="preserve"> On-going D&amp;amp;D 5.0 Home brew 5th edition D&amp;amp;D sessions Running Weekly - WE ARE GOING TO LOSE 4 PLAYERS DUE TO COLLEGE RETURNS PLEASE PM ME FOR OPEN SEATS. If we can get good role players I'm considering doing a YouTube channel or Live Steaming games depending on the players we can get. Looking for good Role players Tuesdays from 6:30 pm to 10 pm. Contact Mike for details @[masked] Mt. Washington Area  South Hills Pittsburgh.</t>
  </si>
  <si>
    <t xml:space="preserve"> Francofous de Pittsburgh</t>
  </si>
  <si>
    <t xml:space="preserve"> French Language; Foreign Films; International Friends; French Cinema; Cuisine de la Francophonie; Cinma de la Francophonie; Cultures de la Francophonie; Cours de franais; Chant de la Francophonie; </t>
  </si>
  <si>
    <t xml:space="preserve"> bavarder en francais!</t>
  </si>
  <si>
    <t xml:space="preserve"> J'espre que tout le monde a pass une trs bonne semaine! Le bavarder en francais va continuer chaque samedi. Comme d'habitude il ya des discussions informelles en franais. nnn </t>
  </si>
  <si>
    <t xml:space="preserve"> Crazy Mocha</t>
  </si>
  <si>
    <t xml:space="preserve"> 2100 Murray Ave</t>
  </si>
  <si>
    <t xml:space="preserve"> Performance Bicycle Great Ride Series: Pittsburgh</t>
  </si>
  <si>
    <t xml:space="preserve"> Bicycling; Outdoors; Road Cycling; Cycling; coffee and cycling; Mountain Biking; Exercise; Mens Cycling; Casual Bicycling; Cycling Training; Cycling for Fitness; womens cycling; </t>
  </si>
  <si>
    <t xml:space="preserve"> Group Ride &amp; VIP Breakfast Event</t>
  </si>
  <si>
    <t xml:space="preserve"> Performance Bicycle</t>
  </si>
  <si>
    <t xml:space="preserve"> 6401 Penn Ave</t>
  </si>
  <si>
    <t xml:space="preserve"> Join us for a FREE Bike Maintenance &amp; Commuting Tips Clinic</t>
  </si>
  <si>
    <t xml:space="preserve"> Basic Bike Maintenance and Commuting Tips Clinic Thursday August 13th at 6:00pm Our experts will show you how to do routine cleaning and maintenance on your bike. They will also share expert tips and tricks and provide an overview of the tools and gear needed to work on your own bike and commute safely.</t>
  </si>
  <si>
    <t xml:space="preserve"> Join us for a Free Maintenance Clinic August 27th</t>
  </si>
  <si>
    <t xml:space="preserve"> Come join us for the Brake Derailleur &amp;amp; Gear Clinic on Thursday August 27th at 6:00pm. Get expert advice on how to adjust fix and maintain your brakes and derailleurs. An overview of tools and products needed. Attend clinic and receive 10% off all Spin Doctor Tools.</t>
  </si>
  <si>
    <t xml:space="preserve"> Join us for an Intermediate Group Ride</t>
  </si>
  <si>
    <t xml:space="preserve"> Join us Saturday mornings at 9:00am for an intermediate group ride. The ride will start and end at our store. It will average approximately 15 mph and last between 1.5 and 2 hours. This will be a no drop ride.</t>
  </si>
  <si>
    <t xml:space="preserve"> The Pittsburgh Entrepreneur Meetup Group</t>
  </si>
  <si>
    <t xml:space="preserve"> Entrepreneurship; </t>
  </si>
  <si>
    <t xml:space="preserve"> LAST Jam on Walnut for the Summer! ENJOY SUMMER! 2 BANDS! Dancing Queen!</t>
  </si>
  <si>
    <t xml:space="preserve"> One does not live off of Networking alone but if you want to you can bring business cards to this awesome street party. And have a chance to enjoy the last Jam on Walnut for 2015.JAM ON WALNUT LAST JAM of the SUMMER! 2 Bands! The bands for the 2015 Jam on Walnut season have been announced! Three Saturdays each Summer we block off Walnut Street for an outdoor concert to benefit Cystic Fibrosis Foundation Western PA Chapter Each of the three events attracts approximately 5000 people for the citys best block party! August 22 2015 @ 7:00pm The TWO BANDS ARE: Dancing Queen Kelsey Friday *** Meet at my Food Stand at corner of Walnut &amp;amp; Filbert Street on the Hour 7pm 8pm or 9pm to see other meetup people.</t>
  </si>
  <si>
    <t xml:space="preserve"> Happy Hour at the Cabana Bar.Wexford! One does not live off of networking alone!</t>
  </si>
  <si>
    <t xml:space="preserve"> BIG HAPPY HOUR at the Cabana Beach Bar in Wexford on Sat. Aug 8th. No Cover Free Buffet DJ &amp;amp; Dancing! We have 8 meetup groups showing up and usually average about[masked] people showing up for the meetups. OKAY TO INVITE FRIENDS BE PREPARED TO DANCE!Some of the meetups represented: Pittsburgh Social Club Burgh Adults 412 SocialPittsburgh Happy Hour 30 ish Social Group and More! NO COVER! Socializing is FREE There is also a FREE BUFFET and DJ &amp;amp; Dancing! Pay for your own drinks ;-). LOOK FOR THE MEETUP SIGNS!Hope to see you there THIS IS YOUR INVITE ;-) ***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FUN FUN FUN! See you there! Look for the MEETUP SIGNS! See you on the Dance Floor!</t>
  </si>
  <si>
    <t xml:space="preserve"> Webinar:  Perk Based Crowdfunding for Startups</t>
  </si>
  <si>
    <t xml:space="preserve"> This event will be onlinehttps:www.youtube.comwatch?v=lxdV4y1fBTs The presenter Ronjini Joshua founder of The Silver Telegram a marketing company which specializes in consumer technology healthfitness lifestyle medical and video games with an expertise in startup PR and crowdfunding campaigns. The Silver Telegram is an official Indiegogo partner and has raised over $3000000 on crowdfunding projects on sites like Kickstarter and Indiegogo. Ronjini will share insight about the outlook on crowdfunding it's importance in helping launch innovative ideas and offer tips on how to prepare for a successful crowdfunding campaign.</t>
  </si>
  <si>
    <t xml:space="preserve"> The Pittsburgh Entrepreneur Meetup Group Monthly Meetup</t>
  </si>
  <si>
    <t xml:space="preserve"> Coffee Shop Group</t>
  </si>
  <si>
    <t xml:space="preserve"> Tea; Coffee; Singles; Nightlife; Social Networking; Live Music; Intellectual Discussion; </t>
  </si>
  <si>
    <t xml:space="preserve"> Coffee Loves Music</t>
  </si>
  <si>
    <t xml:space="preserve"> If you're into music and even if you're not here's a great opportunity to share any music you're interested in have a cup of coffee or tea and engage in conversation. We'll meet at Coffee Tree Roasters in Shadyside to chat drink coffee and listen to music. Bring your favorite music on your phone or thumb drive to share -- you can even bring an instrument to play if you'd like. And you can just come for the coffee and company  you absolutely aren't required to bring music (I will bring my laptop to look things up on YouTube as well). Bring any music -- if you have music of your own creation if you're passionate about a particular musician or band or if you just like something and feel like sharing. It could be a recent find or something that influenced your childhood and got you though your teenage years. It could be something you love or it could even be something you hate -- just tell us why. Music is as much a story as anything -- it could be a story of you or the story of the artist who created the music or the story could be embedded in the song itself waiting for us to listen. Feel free to bring a story to share along with the music -- or not if you prefer. We're totally open to any kind of music so please bring anything you'd like to share be it classical ethnic heavy metal or whatever -- even classical ethnic heavy metal (I bet it exists). We'll be meeting at Coffee Tree Roasters from 7pm (to probably 9pm though the room's booked until 10pm). This event is also posted on meetin.org.</t>
  </si>
  <si>
    <t xml:space="preserve"> Coffeehouse of the Month</t>
  </si>
  <si>
    <t xml:space="preserve"> Big Dog Coffee http:www.bigdogcoffee.net</t>
  </si>
  <si>
    <t xml:space="preserve"> Big Dog Coffee</t>
  </si>
  <si>
    <t xml:space="preserve"> 2717 Sarah St</t>
  </si>
  <si>
    <t xml:space="preserve"> Bach Beethoven &amp; Brunch: Klezlectic</t>
  </si>
  <si>
    <t xml:space="preserve"> I haven't made it over to Bach Beethoven and Brunch in Mellon Park the last couple of years. It's a wonderful event but I always end up saying "maybe next week" and somehow the summer always passes too quickly. This time I figured I'd post so I'd have to show up! Bring your breakfast or brunch and we'll have a picnic outside listening to great music. Folks from the Bagel Factory will be there if you'd like to buy coffeebreakfast there. I'll meet you near the front of the stage at 10am. I'll email my phone number out the day before the event. The concert starts at 10:30am. Feel free to bring blankets and chairs and so on. From Pittsburgh Parks: This longtime favorite series entertains music lovers on the lawn at Mellon Park. Satisfy your appetite for classical music by treating yourself to a special Sunday morning composed of Bach Beethoven and Brunch. Join us for this delightful buffet of classical melodies. Don't miss the "Best Brunch" competition! The Pittsburgh Center for the Arts hosts a "Best Brunch" competition each week and will award prizes! Citiparks staff members judge the brunches based on presentation effort and food selection - with the "Best Brunch" winner announced during intermission. The group performing this week is Klezlectic. Klezmer music! Check out their websitefor more info. Note thatin case of inclement weather call the concert hotline [masked]) to check if the event is cancelled. This event is also posted onmeetin.org.</t>
  </si>
  <si>
    <t xml:space="preserve"> 5th Ave &amp; Shady Ave</t>
  </si>
  <si>
    <t xml:space="preserve"> Pittsburgh Christian Singles: A 20s &amp; 30s Social Group!</t>
  </si>
  <si>
    <t xml:space="preserve"> Singles; New In Town; Social Networking; Christian Ministry; Christian Social; Women's Social; Christian Singles Marriage Minded; Christian Singles; Christian Men; Christian Business Owners; Christian; Christian Volunteers; Christian Professionals; Church; Professional Women; </t>
  </si>
  <si>
    <t xml:space="preserve"> HebrewBible study with fellowship afterwards</t>
  </si>
  <si>
    <t xml:space="preserve"> This is a HebrewBible study run by one of our members Menachem. He was an orthodox Jew who converted to Christianity. He is well versed in Hebrew and Yiddish this will help us to take apart a passage in the original language. I love to study this way it helps to understand what the original word was because in English it could have several meanings. FYI: this Bible study is televised on Channel 2 you will not be recorded if you wish not to be. There will be a time of fellowship after the Bible study so please stick around and talk for awhile.</t>
  </si>
  <si>
    <t xml:space="preserve"> Green Pepper</t>
  </si>
  <si>
    <t xml:space="preserve"> 2020 Murray Ave</t>
  </si>
  <si>
    <t xml:space="preserve"> Let's go to the Zoo!</t>
  </si>
  <si>
    <t xml:space="preserve"> Hey let's go to the Zoo and check out the animals as we meet new people! The tickets are $15 per person and can be purchased at the gate or online. Depending on what people want to do we may go out to dinner afterwards. Please let me know in the comments if you would be interested in dinner in the comments and suggestions for where as we will probably need to make reservations. Lets meet at the front gates we will be entering the Zoo at 2:15pm that should give people running late a chance to get there.</t>
  </si>
  <si>
    <t xml:space="preserve"> Pittsburgh Zoo &amp; PPG Aquarium</t>
  </si>
  <si>
    <t xml:space="preserve"> 1 Wild Place</t>
  </si>
  <si>
    <t xml:space="preserve"> Evening Sightseeing Cruise</t>
  </si>
  <si>
    <t xml:space="preserve"> Hey everyone I thought it would be fun to do a night on the water. The Gateway Clipper Fleet is a riverboat tour that will give us an hour tour of the city. There is a bar on board for anyone that's wants to indulge. You can buy the tickets on their website or if you go to Groupon.com they have tickets on sale for $12! We will not be making a group reservation because there is open seating so please call and make your reservation for the evening. If you buy the Groupon coupon just let them know and you present it at the ticket office for your actual ticket the day of. Depending on what everyone is up to we can go for dinner or dessert afterwards in Station square. They also have a beautiful fountain we can watch that dances and lights up to music. Hope to see you there! Please be respectful and reverse your RSVP if you can not make it!</t>
  </si>
  <si>
    <t xml:space="preserve"> Gateway Clipper Fleet</t>
  </si>
  <si>
    <t xml:space="preserve"> 350 W Station Square Dr</t>
  </si>
  <si>
    <t xml:space="preserve"> The Pittsburgh-Wexford Arabic Language Meetup Group</t>
  </si>
  <si>
    <t xml:space="preserve"> Dining Out; Arabic Language; Middle Eastern Music; Language &amp; Culture; </t>
  </si>
  <si>
    <t xml:space="preserve"> Let's practice Arabic!</t>
  </si>
  <si>
    <t xml:space="preserve"> Ahlain Let's start this week with some games and conversation practice! All levels are welcome and beginners are encouraged to come at 6:00. Our activities will help you learn the basics and more and we will also work on conversational skills. Afterwards we'll practice reading in pairs or small groups. I'll have something for each level but if you have something you want to work on please bring it with you. Hope to see you there! Christine</t>
  </si>
  <si>
    <t xml:space="preserve"> Razzy Fresh</t>
  </si>
  <si>
    <t xml:space="preserve"> 300 S. Craig St.</t>
  </si>
  <si>
    <t xml:space="preserve"> Oakland</t>
  </si>
  <si>
    <t xml:space="preserve"> 3800 Forbes Avenue</t>
  </si>
  <si>
    <t xml:space="preserve"> Crazy Mocha Coffee Company</t>
  </si>
  <si>
    <t xml:space="preserve"> 2809 E Carson St</t>
  </si>
  <si>
    <t xml:space="preserve"> Pittsburgh Young Professionals Downtown</t>
  </si>
  <si>
    <t xml:space="preserve"> Small Business; Social; Business Referral Networking; Professional Networking; Entrepreneurship; Entrepreneur Networking; Women's Business Networking; Startup Businesses; </t>
  </si>
  <si>
    <t xml:space="preserve"> BIG HAPPY HOUR at the Cabana Beach Bar in Wexford on Sat. Aug 8th. We have 8 meetup groups showing up and usually average about[masked] people showing up for the meetups. OKAY TO INVITE FRIENDS BE PREPARED TO DANCE!Some of the meetups represented: Pittsburgh Social Club Burgh Adults 412 SocialPittsburgh Happy Hour 30 ish Social Group and More! NO COVER! Socializing is FREE There is also a FREE BUFFET and DJ &amp;amp; Dancing! Pay for your own drinks ;-). LOOK FOR THE MEETUP SIGNS!Hope to see you there THIS IS YOUR INVITE ;-)***SATURDAY Aug 8th from 6pm-9pm....FREE Appetizer buffet 5 drink specials DJ and our own Cabana Bar! Wear your best Island attire!!! CABANA CLUB is located inside of the: OXFORD ATHLETIC CLUB at Wexford: Address: 100 Village Club Dr Wexford PA 15090 Phone: (724)[masked] (BEHIND the shopping center) HAPPY HOUR will be from 6pm-9pm on Saturday August 8 2015 Happy Hour includes: Free Appetizer Buffet 5 Special Priced Drinks DJ FUN FUN FUN! See you there!</t>
  </si>
  <si>
    <t xml:space="preserve"> Chit Chat Friends</t>
  </si>
  <si>
    <t xml:space="preserve"> Coffee; Dining Out; New In Town; Social; Fun Times; Adventure; Board Games; Game Night; </t>
  </si>
  <si>
    <t xml:space="preserve"> The Bobcat Players</t>
  </si>
  <si>
    <t xml:space="preserve"> This local live theater group that may be of interest to many of you. Their performances are at the Beaver Area High School and tickets are only $8.00. They can be picked up in advance at The Hostess Shop in Beaver or at the theater box office the day of the play. For more information check their website www.bobcatplayers.com It is wise to get there early as seating isn't numbered or assigned. That way we can all sit together.</t>
  </si>
  <si>
    <t xml:space="preserve"> Beaver Area High School</t>
  </si>
  <si>
    <t xml:space="preserve"> Beaver</t>
  </si>
  <si>
    <t xml:space="preserve"> 1 Gypsy Glen Rd</t>
  </si>
  <si>
    <t xml:space="preserve"> Kayak at North Park and Lunch</t>
  </si>
  <si>
    <t xml:space="preserve"> Kayak Pittsburgh a project of Venture outdoors runs the Kayak rentals. They provide basic instructions safety information and all the rental equipment you need. The kayaks are user friendly. You can kayak at your own pace on still water. This is a great opportunity to get some outdoor activity. We will meet at the Boathouse and paddle around North Park lake. Rental fee for solo kayaks are $16.00hour $8.00 for additional half hour. Tandem kayaks are $21.50hour $10.75 for additional half hour. After we paddle around the lake we can grab a bite to eat at the OTB cafe. It's a nice restaurant next to the boathouse with a view of the lake.</t>
  </si>
  <si>
    <t xml:space="preserve"> North Park Boathouse</t>
  </si>
  <si>
    <t xml:space="preserve"> Pierce Mill Road</t>
  </si>
  <si>
    <t xml:space="preserve"> View meteor showers at North Park</t>
  </si>
  <si>
    <t xml:space="preserve"> The 50+ meetup group are going to have a Meteor Shower Kayaking event at North Park at 7:30 pm. Some of us would like to watch the meteor showers but do not want to kayak. Below are more infomation about the showers. Remember to bring lawn chair blanket (if it gets cool) bug spray flashlightsand binoculars if you have one. If the weather is rainy or too cloudy I'll inform all about cancellation. More details about shower: "The Geminids offer one of the most impressive meteor showers of the year giving us the chance to see around 120 meteors per hour!" Perseid Meteor Shower in 2015 The 2015 Perseid meteor shower will peak around August 11. A new moon on August 14 2015 will create perfect conditions for watching the meteor shower. The Perseid meteor shower one of the brighter meteor showers of the year occur every year betweenJuly17 andAugust24. The shower tends to peak around August 9-13. The best time to view the Perseids or most other meteor showers is when the sky is the darkest. Most astronomers suggest that depending on the Moons phase the best time to view meteor showers is right before dawn. nn</t>
  </si>
  <si>
    <t xml:space="preserve"> http:www.monroevillejazz.org I'll be down front next to the big tree in the middle :-)</t>
  </si>
  <si>
    <t xml:space="preserve"> Pittsburgh Mah Jong</t>
  </si>
  <si>
    <t xml:space="preserve"> Mah Jong; Mah Jongg; Games; Mah Jong Game; Western Mahjongg; Mahjongg; American Mah Jongg; Maj Jongg Experienced BegInter Players; Mah Jongg American Style; Mah Jongg for Experienced &amp; Novice Players; </t>
  </si>
  <si>
    <t xml:space="preserve"> Mah Jong in Shadyside! (Note:  No beginner class tonight!)</t>
  </si>
  <si>
    <t xml:space="preserve"> Join us on Tuesdays for American Mah Jong! Folks begin arriving around 5PM and play begins table by table as soon as we have three or four players plus a set. (We usually have 3-5 tables.) By 6:15 or so most players have arrived. We rotate among the tables... at the end of each game East walks around to see if another table is close to the end of their game so that two players can swap places. At the other end of the evening... play must end by 9PM when Panera closes. Tables begin wrapping up play any time after 8:15 or so. If you have never played or if you have not played for a very long time we highly recommend that you take a Mah Jong 101 beginner class before playing with us - beginner classes are offered every few months. Mah jong is a wonderful game but it's hard to learn by just watching others play! Please order your 2015 card from the National Mah Jongg League here: http:www.nationalmahjonggleague.org Amazon.com also carries the cards. Note that you want the NMJL card and no other! (There are some colorful alternatives out there.. but we play NMJL card and rules.) Experienced players -- please bring your cards and please bring a set if you have one. Please do not bring any outside food or beverages into Panera! Instead please plan to buy *something* from Panera even if it's just a beverage or a cookie to support their willingness to host us.</t>
  </si>
  <si>
    <t xml:space="preserve"> Panera Bread - Bakery Square</t>
  </si>
  <si>
    <t xml:space="preserve"> 136 Bakery Square Blvd  (aka 6425 Penn Ave)</t>
  </si>
  <si>
    <t xml:space="preserve"> Pittsburgh Events! (Up to 1hr drive frm PGH) Social Meetup!</t>
  </si>
  <si>
    <t xml:space="preserve"> Coffee; Singles; Dining Out; New In Town; Nightlife; Social; Fun Times; Young Professionals; Happy Hour; 20's &amp; 30's Social; Fun and Laughter; FUN FUN FUN; Young Professional Singles; Coffee and Conversation; </t>
  </si>
  <si>
    <t xml:space="preserve"> An extra-special 21+ Night on Friday Aug.14 will explore the science ofbeer. A $19 ticket includes 10 beer samples from local breweries plus a souvenir glass commemorating theevent. Sip suds by: North Country Brewing Company Hop Farm Brewing Company Draai Laag Gristhouse Spoonwood Brewing Duquesne Brewing Company Block House Brewing Company and Straub Beer! This year they've added more brewers and a lowered the event capacity to alleviate congestion andlines. Keeping with the bubbly beer theme learn more about bubbles at BubbleMania Casey Carle's stage show that combines science art and comedy. Explore how bubbles form why they're spherical how to make a cube bubble and the science of bubble bursting  each topic related to the physical laws of the naturalworld. All that plus live music by local band Daily Grind and four floors of Science Centerfun. Proper identification is required and all guests must show ID at the door. Tickets must be purchased inadvance. Purchase tickets here!</t>
  </si>
  <si>
    <t xml:space="preserve"> 1 Allegheny Square</t>
  </si>
  <si>
    <t xml:space="preserve"> Steel Cactus (Shadyside) on a Saturday!</t>
  </si>
  <si>
    <t xml:space="preserve"> Please join us at the Steel Cactus in Shadyside on Saturday August 1st at 8 PM!</t>
  </si>
  <si>
    <t xml:space="preserve"> Steel Cactus Restaurant &amp; Cantina</t>
  </si>
  <si>
    <t xml:space="preserve"> 5505 Walnut Street</t>
  </si>
  <si>
    <t xml:space="preserve"> Sunday Picnic at Schenley Park!</t>
  </si>
  <si>
    <t xml:space="preserve"> Please join us for a picnic at Schenley Park on Sunday August 23rd at noon! We have rented the Oval Shelter located on Overlook Drive as a convenient meeting spot. The link below is a map of the park to help you find us: Schenley Park Map This will be a BYOL event (that stands for Bring-Your-Own-Lunch). There will be plenty of picnic tables and shade for those that desire such and lots of green spacefor fun and outdoor games. **NOTE - we do ask that you please consider a $3 donation to help us cover the cost of renting the shelter.**</t>
  </si>
  <si>
    <t xml:space="preserve"> Meeting area at Schenley Park Oval Shelter</t>
  </si>
  <si>
    <t xml:space="preserve"> Overlook Dr.</t>
  </si>
  <si>
    <t xml:space="preserve"> Pittsburgh Couples Meetup Group</t>
  </si>
  <si>
    <t xml:space="preserve"> Hiking; Dining Out; Live Music; Travel; Outdoors; Fun Times; Weekend Adventures; Happy Hour; Meetings other couples who share your interest too; Board Games; Wine Wine Tasting Wine Blending; Happy Couples meeting other happy couples; </t>
  </si>
  <si>
    <t xml:space="preserve"> Bowling at Arsenal Lanes</t>
  </si>
  <si>
    <t xml:space="preserve"> Come on out and show off your bowling skills. $8 All you can bowl and live bands. Voted Pittsburgh's best in bowling year after year. Hope to see you there.</t>
  </si>
  <si>
    <t xml:space="preserve"> Arsenal Bowling Lanes</t>
  </si>
  <si>
    <t xml:space="preserve"> 212 44th Street</t>
  </si>
  <si>
    <t xml:space="preserve"> Dinner and Drinks at Rivertowne Pour House</t>
  </si>
  <si>
    <t xml:space="preserve"> Whether you are looking for delicious food premium craft beers or just a great place to meet new friends Rivertowne has exactly what you are looking for!</t>
  </si>
  <si>
    <t xml:space="preserve"> Rivertowne Pour House</t>
  </si>
  <si>
    <t xml:space="preserve"> 312 Center Road</t>
  </si>
  <si>
    <t xml:space="preserve"> Just Ducky Tour - Station Square</t>
  </si>
  <si>
    <t xml:space="preserve"> Whether your new to the city or just curious about the Ducky tours and learning more about the city; this looks like a great time! Just Ducky Tours takes riders on Pittsburgh's only adventure through the city on land and water. Each excursion begins at historic Station Square before waddling downtown for the ride of your life. Check in is required 30 mins. prior to departure time. The boat leaves at 6pm promptly. *During peak season holidays and weekends tours sell out 2-3 days in advance. Be sure to plan ahead and make reservations[masked]-3825. Tickets are $22 each. Each couple will be responsible for making their own reservations. We were probably going to grab dinner and drinks in Station Square afterwards. Everyone is welcome if they are interested in doing that as well. https:www.justduckytours.com</t>
  </si>
  <si>
    <t xml:space="preserve"> Lindy Hop Lessons at James Street Gastropub</t>
  </si>
  <si>
    <t xml:space="preserve"> Jazz; Fitness; Singles; Couples; Nightlife; Fun Times; Lindy Hop; Dancing; Dance Lessons; Social Dancing; Active; Exercise; Vintage Dance; Young Adult; Swing Dancing - Social Outings - Classes - Lessons; </t>
  </si>
  <si>
    <t xml:space="preserve"> Lindy hop lesson and dance</t>
  </si>
  <si>
    <t xml:space="preserve"> $15 Lindy hop lesson and dance$50 for the 4 week series 7-8 lesson8-11 dance $5 without lesson DJed dance afterwards FREE if you took the lessons.</t>
  </si>
  <si>
    <t xml:space="preserve"> James Street Gastropub &amp; Speakeasy</t>
  </si>
  <si>
    <t xml:space="preserve"> 422 Foreland St</t>
  </si>
  <si>
    <t xml:space="preserve"> Lesson and dance for $157-8 lesson8-11 dance</t>
  </si>
  <si>
    <t xml:space="preserve"> Lindy hop lesson and Dance</t>
  </si>
  <si>
    <t xml:space="preserve"> $15 for the lesson and dance$5 for just the dance 7-8 lesson8-11 dance</t>
  </si>
  <si>
    <t xml:space="preserve"> Pittsburgh Drops of JOY Wellness Classes</t>
  </si>
  <si>
    <t xml:space="preserve"> Weight Loss; Self-Improvement; Wellness; Essential Oils; Natural Health; Healthy Living; Natural Healing; Natural Health &amp; Wellness; Essential Oils &amp; Pain Management; Physical and Emotional Balance with Essential Oil; Healing benefits of essential oils; </t>
  </si>
  <si>
    <t xml:space="preserve"> Young Living Convention Highlights</t>
  </si>
  <si>
    <t xml:space="preserve"> This years Young Living Grand convention is themed Light the Fire. Over 20 of our Drops of Joy members will be in attendance and will be bursting with enthusiasm knowledge and ideas for the future. New products keynote inspiration from guests like Kyle Maynard educational workshops product demonstrations will be shared by a panel of attendees. This class will inspire you to keep journeying toward vibrant health. Ignite your passion!</t>
  </si>
  <si>
    <t xml:space="preserve"> Market District Supermarket</t>
  </si>
  <si>
    <t xml:space="preserve"> 100 Settlers Ridge Center Dr</t>
  </si>
  <si>
    <t xml:space="preserve"> Back to School Keeping the Family Healthy</t>
  </si>
  <si>
    <t xml:space="preserve"> Once the kids go back to school it becomes a challenge to keep everyone in tip top shape. So what can you do to support immune function help maintain a healthy respiratory system and keep everyone in the family in school and at the office?Pure essential oils and high quality supplements can help. Whole foods and healthy snacks can improve overall health. Lots of ideas will be shared.</t>
  </si>
  <si>
    <t xml:space="preserve"> Raindrop Introduction and Demonstration</t>
  </si>
  <si>
    <t xml:space="preserve"> The raindrop technique was developed to enhance wellness and support the body using nine essential oil singles and blends and a simple vitaflex technique. The raindrop technique has been used effectively to relieve minor muscle tension ease stress improve communication within the body and support the immune system. The raindrop technique can be adapted for anyone any age or physical ability. Attendees will practice the vitaflex technique.</t>
  </si>
  <si>
    <t xml:space="preserve"> Pittsburgh Women's Social Meetup</t>
  </si>
  <si>
    <t xml:space="preserve"> Wine; Hiking; Dining Out; Nightlife; Social Networking; Live Music; Crafts; Women's Social; Outdoors; Fun Times; Adventure; Foodie; Exploring New Restaurants; Exercise; Adventures in Dining; </t>
  </si>
  <si>
    <t xml:space="preserve"> Brunch!</t>
  </si>
  <si>
    <t xml:space="preserve"> Apparently and interestingly The Urban Tap in the Southside has an awesome brunch menu. Let's check it out! Here is the Menu. http:www.theurbantap.commenus nnnnI will post what I'm wearing and where I'm sitting before the event start time so you can find us! </t>
  </si>
  <si>
    <t xml:space="preserve"> The Urban Tap</t>
  </si>
  <si>
    <t xml:space="preserve"> 1209 East Carson Street</t>
  </si>
  <si>
    <t xml:space="preserve"> Wine and small plates!</t>
  </si>
  <si>
    <t xml:space="preserve"> I recently visited this place for the first time and now I can't get enough!! It's in Lawrenceville across from Pusadee's Garden and near Cure (on the same side of the street). It is a very small venue so this event will only be for 5 people. Hope to see you there! This will be in intimate event because of its size allowing us to chat one on one!</t>
  </si>
  <si>
    <t xml:space="preserve"> Allegheny Wine Mixer Inc</t>
  </si>
  <si>
    <t xml:space="preserve"> 5326 Butler Street</t>
  </si>
  <si>
    <t xml:space="preserve"> CoffeeBrunchconversation! </t>
  </si>
  <si>
    <t xml:space="preserve"> One of your fellow members suggested a meetup at Square Cafe and it looks AWESOME! Check out the website and the menu full of deliciousness. We have to cap the attendance off at 6 :( because of space restraints but don't be sad! We will hold another here again if it is well received!</t>
  </si>
  <si>
    <t xml:space="preserve"> Square Cafe</t>
  </si>
  <si>
    <t xml:space="preserve"> 1137 S Braddock Ave</t>
  </si>
  <si>
    <t xml:space="preserve"> Pittsburgh Pizza Parade</t>
  </si>
  <si>
    <t xml:space="preserve"> Dining Out; Social Networking; Social; Italian Food; Italian Culture; Fun Times; Ethnic Food; Foodie; Pizza; Pizza Lovers; Socializing &amp; Friendship; </t>
  </si>
  <si>
    <t xml:space="preserve"> Pizza &amp; More 52!</t>
  </si>
  <si>
    <t xml:space="preserve"> Returning to the scene of our first event in September of 2012!</t>
  </si>
  <si>
    <t xml:space="preserve"> Pizza &amp; More 54!</t>
  </si>
  <si>
    <t xml:space="preserve"> In the heart of the West End. Parking on street in nearby lot.</t>
  </si>
  <si>
    <t xml:space="preserve"> 424 South Main St</t>
  </si>
  <si>
    <t xml:space="preserve"> Pizza &amp; More 53!</t>
  </si>
  <si>
    <t xml:space="preserve"> In the Mt Wasington.  There is street parking. It is a small place so if it rains and there is a large group we will move to another indoor venue on Mt Washington like The Bingham Shiloh or Red Beards.it will be posted if rain forces a move. Bob's cell will be emailed to all who sign up if it looks like rain Bob</t>
  </si>
  <si>
    <t xml:space="preserve"> Cestone's Pizzeria</t>
  </si>
  <si>
    <t xml:space="preserve"> 200 Virginia Ave</t>
  </si>
  <si>
    <t xml:space="preserve"> Pittsburgh Area Tennis</t>
  </si>
  <si>
    <t xml:space="preserve"> Tennis; </t>
  </si>
  <si>
    <t xml:space="preserve"> Tennis</t>
  </si>
  <si>
    <t xml:space="preserve"> Everyone is welcome</t>
  </si>
  <si>
    <t xml:space="preserve"> Moon Park Tennis</t>
  </si>
  <si>
    <t xml:space="preserve"> The Verona Oakmont &amp; Penn Hills Women's Social Group</t>
  </si>
  <si>
    <t xml:space="preserve"> Knitting; Fitness; Wine; Dining Out; Sewing; Watching Movies; New In Town; Book Club; Crafts; Nutrition; Women's Social; Reading; Healthy Living; Recreational Sports; </t>
  </si>
  <si>
    <t xml:space="preserve"> KnittingCrocheting @ Oakmont Panera</t>
  </si>
  <si>
    <t xml:space="preserve"> Calling all knitterscrocheters: Let's get together and get our crafty on. Meet-up at Panera for KnittingCrocheting or any other small craft you'd be comfortable doing in a public setting. This will be a small event so please remember to keep your RSVP updated so that others can join if you decide you can't make it.</t>
  </si>
  <si>
    <t xml:space="preserve"> Oakmont </t>
  </si>
  <si>
    <t xml:space="preserve"> 666 Allegheny River Blvd</t>
  </si>
  <si>
    <t xml:space="preserve"> Trivia Night</t>
  </si>
  <si>
    <t xml:space="preserve"> Let's get together for a little friendly competition via Radical Trivia at the Oaks Theater. I thought this would be a fun way for us all to interact and for women to meet other ladies they didn't get a chance to meet at the last meetup.  We can play as one large team or split up into smaller teams if we end up having a large group.  This meetup will be limited to 30 so sign up now! In order to ensure that we have adequate seating I will be calling ahead try and reserve some tables so I need an accurate count the day before the event so if you decide you can't make it please change your RSVP. From the website: "Radical Trivia is a fun irreverent high energy adult trivia game hosted by DJ extraordinaire Jared Evans. Every Sunday Jared will entertain you with thought provoking questions and random acts of performance. Come on down for super drink specials great company and awesome prizes. Bring a team or come by yourself and join our house team. Radical Trivia is always free to play! - See more at: http:theoakstheater.comeventradical-trivia-16#sthash.wBgHJHot.dpuf"</t>
  </si>
  <si>
    <t xml:space="preserve"> Oaks Theater</t>
  </si>
  <si>
    <t xml:space="preserve"> Oakmont</t>
  </si>
  <si>
    <t xml:space="preserve"> 310 Allegheny River Blvd</t>
  </si>
  <si>
    <t xml:space="preserve"> Dinner @ 'What's Cookin at Casey's?'</t>
  </si>
  <si>
    <t xml:space="preserve"> Francine George invites you to dine with her at 'What's Cookin at Casey's' an American restaurant in the heart of Oakmont. Check out their menu here: http:www.allmenus.compaoakmont396834-whats-cookin-at-caseysmenu This will be a small gathering due to the restaurant's limited capacity so please remember to update your RSVP if your plans should change so that others can join. Casey's accepts cash Visa or Mastercard for for payment.</t>
  </si>
  <si>
    <t xml:space="preserve"> What's Cookin At Casey's</t>
  </si>
  <si>
    <t xml:space="preserve"> 608 Allegheny River Blvd</t>
  </si>
  <si>
    <t xml:space="preserve"> South Hills Bible Study</t>
  </si>
  <si>
    <t xml:space="preserve"> Bible Study; Christian Ministry; Christian Social; Spirituality; Prayer; Christian; God; Jesus Christ; Knowing God More Intimately; Church; Bible; Bible Study and Fellowship; Prayer &amp; Bible Studies; </t>
  </si>
  <si>
    <t xml:space="preserve"> Bible Study</t>
  </si>
  <si>
    <t xml:space="preserve"> We meet at Josh and Becky Tancordo's house every Sunday at 5:00pm. We eat and fellowship together discuss the Bible together and pray together. The environment is casual and non-threatening. This means that guests are never put "on the spot" in any way such as reading or praying out loud or answering questions about the Bible. All are welcome to attend!</t>
  </si>
  <si>
    <t xml:space="preserve"> Josh and Becky's House</t>
  </si>
  <si>
    <t xml:space="preserve"> 3266 Beechdale St</t>
  </si>
  <si>
    <t xml:space="preserve"> Girl Develop It Pittsburgh</t>
  </si>
  <si>
    <t xml:space="preserve"> Web Standards; Web Design; Software Development; Education &amp; Technology; New Technology; Internet Professionals; Web Technology; Women in Technology; Web Development; Development; Computer programming; Girl Develop It; </t>
  </si>
  <si>
    <t xml:space="preserve"> GirlDevelopItDevOps Days Co-event!</t>
  </si>
  <si>
    <t xml:space="preserve"> This month's Code and Coffee will be a combined event with DevOps Days as they are having a party for their conference goers that evening. You don't need to be attending DevOps Days Pittsburgh to attend this event but if you can make both that's awesome! The DevOps Days Pittsburgh organizers have provided us with some *FREE* tickets with the intent of encouraging diversity. If you're interested contact us at[masked]. It is primarily a social event but there's a balcony that is designated as a quiet limited-alcohol place where we will have a more official "coding" space but our members are welcome to join the party at whatever capacity they feel comfortable. This event will probably have a wider audience than usual. For this event we'd like to encourage GDI members to engage with the wider Pittsburgh development community. Of course we always require everyone to maintain a respectful and professional tone. We encourage non-traditional attendees to readHow To Be An Ally In Safe Spaces. About our Code and Coffee events: Our Code and Coffee event is a monthly opportunity for you to put your skills to work and meet others that share your interests.Bring your laptop your recent projects and your programming problems. Have a project idea and some skills but havent attended a GDI event yet? Want to focus on helping others with their projects? You're welcome too! This is also a great event for first time attendees who just want to socialize. We're very friendly and would love to have you join us. :) As a group well hold each other accountable for completing our projects and provide on-going support and feedback. Feel free to come by for the whole thing or drop in when you have time. Share what you're interested in working on in the comments so you can connect with people. Need a ride to the event or willing to drive others? Please share in the comments! Please review Girl Develop It'sCode of Conductfor our events. Note: This venue location is handicap accessible. :)</t>
  </si>
  <si>
    <t xml:space="preserve"> The Porch</t>
  </si>
  <si>
    <t xml:space="preserve"> 221 Schenley Drive</t>
  </si>
  <si>
    <t xml:space="preserve"> Joint meet up with the Pittsburgh .Net group - Dynamic Business Rule Validation</t>
  </si>
  <si>
    <t xml:space="preserve"> We're holding a joint meet up with the Pittsburgh .Net group. If you've every been curious about using AngularJS C# or SQL on an Enterprise level this meet up is right up your alley. Full description and RSVP on the Pittsburgh .Net group page to let them know you're attending:http:www.meetup.compghdotnetevents223612341</t>
  </si>
  <si>
    <t xml:space="preserve"> Microsoft Corporation</t>
  </si>
  <si>
    <t xml:space="preserve"> 30 Isabella St # 202</t>
  </si>
  <si>
    <t xml:space="preserve"> Arduino Workshop</t>
  </si>
  <si>
    <t xml:space="preserve"> Come learn about Arduino and other similar technology at our special workshop! What's an Arduino?Arduinois a tool for making computers that can sense and control more of the physical world than your desktop computer. It's an open-source physical computing platform based on a simple microcontroller board and a development environment for writing software for the board. More information here. This workshop will be 8 hours on Saturday only with a lunch break in the middle sponsored by Alphalab! We will cover how to set up and run a project how to identify basic circuitry and basic parts of the Arduino. By the end you'll have built your own Arduino project! Prerequisites: Students don't need any prior programming experience however a beginner level of programming is recommended. Students are required to bring their own laptop for classes. If you do not have a laptop please contact us at [masked]before registering and well see if we can work something out. If you are interested in attending but cannot afford the full class cost please fill out our scholarship form. Info on the teacher(s):  Sophia Castellarinis an engineering student from Waterloo Canada. She has a passion for building things learning things and sharing especially when it comes to electronics and software. She is currently working with the Waterloo Satellite Design team to make an Arduino based attitude determination and control system. When Sophia isn't being confused by flashing lights on a screen she enjoys biking and eating all the instant ramen and pop tarts.  Kurt Mohler is studying computer engineering at Pitt. He loves creating learning and connecting with people. Some of his hobbies include drawing programming longboarding and digital circuit design. Kurt has worked at Rockwell Automation in Cleveland as an embedded software intern and he currently interns at Speech Interface Design in Pittsburgh as a software tester and web developer. Kurt thinks that cheap scotch and Adventure Time are a good combination. This course is from 11am to 7pm on Saturday. Please only register if you can stay for the whole session.</t>
  </si>
  <si>
    <t xml:space="preserve"> Alphalab</t>
  </si>
  <si>
    <t xml:space="preserve"> 6024 Broad St. 3rd Floor</t>
  </si>
  <si>
    <t xml:space="preserve"> The Pittsburgh German Language Meetup Group</t>
  </si>
  <si>
    <t xml:space="preserve"> German Language; </t>
  </si>
  <si>
    <t xml:space="preserve"> Shadyside Stammtisch</t>
  </si>
  <si>
    <t xml:space="preserve"> Join us for some German conversation at our biweekly Stammtisch in Shadyside! Stammtisch is a casual drop-in atmosphere with plenty of opportunities to meet and talk with others. We have all levels of proficiency from native speakers to those just starting to learn  were a friendly bunch and would love to have you join us! There are currently two recurring Stammtisches - one on Wednesdays in Shadyside and one in the South Hills on Saturdays both held biweekly at the same time and place. If you can't make it this time keep an eye open for the next one!</t>
  </si>
  <si>
    <t xml:space="preserve"> Harris Grill</t>
  </si>
  <si>
    <t xml:space="preserve"> 5747 Ellsworth Avenue</t>
  </si>
  <si>
    <t xml:space="preserve"> 5830 Ellsworth Ave</t>
  </si>
  <si>
    <t xml:space="preserve"> August 23- German Picnic</t>
  </si>
  <si>
    <t xml:space="preserve"> Fairview Park South Fayette Twp</t>
  </si>
  <si>
    <t xml:space="preserve"> Greenwood Dr. and Lawnshadow Dr.</t>
  </si>
  <si>
    <t xml:space="preserve"> South Hills Dinner &amp; a Movie Women's Group</t>
  </si>
  <si>
    <t xml:space="preserve"> Social; Dinner and a Movie; Dinner; Socializing in the South Hills; </t>
  </si>
  <si>
    <t xml:space="preserve"> Corks &amp; Kegs Festival with Music at the Meadows</t>
  </si>
  <si>
    <t xml:space="preserve"> This looks like fun and is free! It goes on Saturday and Sunday but wanted to see if people wanted to meet on Saturday there are two good bands that day Ruff Creek starts at 1230pm and No Bad JuJu starts at 430pm. There is food wine beer other vendors. Website information below:Corks &amp;amp; Kegs is Washington County's premiere craft beer festival! The weekend will be packed with dozens of craft breweries regional wine food trucks live music a classic car cruise and much more! For more information visit http:www.corksandkegsfestival.com.This is a 2 day event and each day is FREE to enter!</t>
  </si>
  <si>
    <t xml:space="preserve"> The Meadows Racetrack &amp; Casino</t>
  </si>
  <si>
    <t xml:space="preserve"> Washington</t>
  </si>
  <si>
    <t xml:space="preserve"> 210 Racetrack Road</t>
  </si>
  <si>
    <t xml:space="preserve"> Lets See a Play</t>
  </si>
  <si>
    <t xml:space="preserve"> This one is called Outside Mulligar. Rosemary Muldoon and Anthony Reilly are two introverted misfits straddling 40. Rosemary has loved the painfully shy Anthony from afar (or next store) and is determined to one day marry him. How will romance bloom when a simmering battle over a sliver of land erupts between the families ad Anthony's father threatens to disinherit him? This charming quirky romantic comedy has been called "a valentine to the wonder and weirdness of love." $20 for tickets. Call or go online ahead to purchase your ticket. Play begins at 8 PM so arrive earlier.</t>
  </si>
  <si>
    <t xml:space="preserve"> Lake Little Theatre</t>
  </si>
  <si>
    <t xml:space="preserve"> 500 Lakeside Dr</t>
  </si>
  <si>
    <t xml:space="preserve"> SOUTH HILLS D &amp; M BOOK CLUB - AUGUST</t>
  </si>
  <si>
    <t xml:space="preserve"> We will meet at Bravos Restaurant in Galleria for our August Book club at1:30 PM. Our chosen read this time is Nantucket Sisters by Nancy Thayer. You can buy it download it onto your Kindle or borrow it from the library. However even if you do not read it - come anyhow we have a great time together. Please bring a suggestion for a future book to read.</t>
  </si>
  <si>
    <t xml:space="preserve"> Bravo! Cucina Italiana</t>
  </si>
  <si>
    <t xml:space="preserve"> 1500 Washington Road</t>
  </si>
  <si>
    <t xml:space="preserve"> Moon Township Storkbites - A Group for New Mothers</t>
  </si>
  <si>
    <t xml:space="preserve"> Moms; Playdates; Babies; New Moms; Toddlers; Babywearing; First-Time Pregnant Moms; Preschoolers; Postpartum Support Group; Breastfeeding Moms; Support Groups for New Moms; </t>
  </si>
  <si>
    <t xml:space="preserve"> Breastfeeding Moms Network</t>
  </si>
  <si>
    <t xml:space="preserve"> There is no requirement to register and no cost.All participants must be well. Please do bring your baby with you. Pregnant mothers currently breastfeeding mothers mothers who are pumping and bottlefeeding mothers who have breastfed in the past are all welcome to participate. Meetings are led by a lactation consultant from Heritage Valley Sewickley. There is a scale available for weighing babies. Some meetings focus on a particular topic but generally there is no specific topic. Specific topics can be addressed if requested by group participants. Meetings of the Breastfeeding Moms Network are normally held on the 2nd and 4th Thursday evening of the month--except November and December when it is only the 2nd Thursday evening. Storkbites is for all new mothers with a baby under a year old. Those meetings are on Tuesday mornings and moms can attend whether they are breast or formula feeding their babies. </t>
  </si>
  <si>
    <t xml:space="preserve"> Heritage Valley Sewickley</t>
  </si>
  <si>
    <t xml:space="preserve"> 720 Blackburn Road</t>
  </si>
  <si>
    <t xml:space="preserve"> Storkbites Meeting</t>
  </si>
  <si>
    <t xml:space="preserve"> The Storkbites meeting is from 11 AM until 1 PM at the Sharon Community Presbyterian Church at 522 Carnot Road in Moon Township. Each session of Storkbites includes 6 meetings with different topics at each meeting. Meetings are led by Edith Davidson or Diana Cooper who are nurses from the Maternal Child Health unit at Heritage Valley Sewickley. We are happy to include mothers and babies who delivered at other local hospitals. Mothers with babies under one year of age are welcome to attend even if you are unable to attend all the meetings. Both mother and child should be well. Feeding changing and crying are all very normal at our meetings!! For more information call(412)[masked] Hope to see you there! </t>
  </si>
  <si>
    <t xml:space="preserve"> Sharon Community Presbyterian Church</t>
  </si>
  <si>
    <t xml:space="preserve"> 522 Carnot Road</t>
  </si>
  <si>
    <t xml:space="preserve"> Salsa Dance Lessons Pittsburgh! Meetup</t>
  </si>
  <si>
    <t xml:space="preserve"> Latin Music; Fitness; Singles; Salsa; New In Town; Social; Fun Times; Dancing; Dance Parties; Latin Dance; Dance Lessons; Bachata; Merengue; Social Dancing; Salsa Dance Lessons; </t>
  </si>
  <si>
    <t xml:space="preserve"> Salsa Dance classes @ Youtopia Studio: Beginner &amp; Mixed level Cuban style salsa!</t>
  </si>
  <si>
    <t xml:space="preserve"> Beginner salsa lessons 7-8pm. Mixed level Cuban style salsa (doe intermediate and advanced students) 8-9pm on Thursday nights! Only $10 for non-students. You'll get the 6th class free if you pre-pay for 5 classes. $5 for Students wvalid ID. No partner is required. Makenew friends while improving your salsa skills! Come on down - bring a friend.</t>
  </si>
  <si>
    <t xml:space="preserve"> Beginner salsa lessons 7-8pm. Mixed level Cuban style salsa (intermediate level and higher) 8-9pm on Thursday nights! Only $10 for non-students. You'll get the 6th class free if you pre-pay for 5 classes. $5 for Students wvalid ID. No partner is required. We'd love to see you there. Come on down - bring a friend.</t>
  </si>
  <si>
    <t xml:space="preserve"> Beginner salsa lessons 7-8pm. Mixed level Cuban style salsa (must already know the basics) 8-9pm on Thursday nights! Only $10 for non-students. You'll get the 6th class free if you pre-pay for 5 classes. $5 for Students wvalid ID. No partner is required. We'd love to see you there. Come on down - bring a friend.</t>
  </si>
  <si>
    <t xml:space="preserve"> Pickin' at Pastoli's</t>
  </si>
  <si>
    <t xml:space="preserve"> Musicians; Guitar; Beginner Guitar; Intermediate Guitar; Acoustic Guitar; Acoustic Jams; Guitar Lessons; Jam Sessions; Guitar Playing; </t>
  </si>
  <si>
    <t xml:space="preserve"> Name that Show (or Movie)!  Stump the crowd and win a small pizza!</t>
  </si>
  <si>
    <t xml:space="preserve"> 7:00 - Instructional portion. Beginners group. Intermediateadvanced group. 8:00ish - Group play with ? (TBA). Music will be provided. Theme is movies and TV shows.  9:00ish - Individual performances. Pick your favorite tune from TV or the theater or even your favorite jingle. Free small 3-topping Pizza to the one who can stump us. (or group vote on winner of pizza if no one succeeds in stumping the crowd!)</t>
  </si>
  <si>
    <t xml:space="preserve"> Pastoli's Pizza Pasta &amp; Paisans</t>
  </si>
  <si>
    <t xml:space="preserve"> 1900 Murray Ave</t>
  </si>
  <si>
    <t xml:space="preserve"> BYOGuitar or not!  Join us for learning sharing and enjoying the music!</t>
  </si>
  <si>
    <t xml:space="preserve"> 7:00 - Instructional portion of the evening. Beginners group and intermediateadvanced group. 8:00 (ish) - Group play with Layla and Sean. 9:00 - Individual performances and jamming. </t>
  </si>
  <si>
    <t xml:space="preserve"> Open Mic Night</t>
  </si>
  <si>
    <t xml:space="preserve"> 7:00- 7:30 - participant sign up 7:30 - 10:30 Open Mic # of songs = up to 5participant If there is time at the end we can do a "rapid fire" of 1 songparticipant who still wants to play another.</t>
  </si>
  <si>
    <t xml:space="preserve"> I Meditate Pittsburgh</t>
  </si>
  <si>
    <t xml:space="preserve"> Yoga; Vegetarian; Vegan; Meditation; Self-Improvement; Wellness; Holistic Health; Inner peace; Alternative Medicine; Breathwork; Breathing Meditation; Healthy Living; Awakening; Self Exploration; Self-Empowerment; Confidence and Self-Esteem; Bringing back basic human values; </t>
  </si>
  <si>
    <t xml:space="preserve"> Vastu: Secrets for a Successful Life</t>
  </si>
  <si>
    <t xml:space="preserve">  This is a paid event - details below. Pittsburgh Art Of Living cordially invites you and your friends to a special lecture on Vastu with Michael Mastro Vastu Architect Vastu is yoga for your home and office; it eliminates stress that blocks better health finances career and relationships. Michael Mastro is the leading expert of Vastu in the West. Corporate clients include Boeing NASA Oracle Microsoft as well as individuals worldwide. He presented on Dr. Oz's show at the UN and the Chopra Center. During this presentation learn powerful tips to:1) Increase Productivity and reduce expenses.2) Attract career opportunities and success.3) Improve relationships at home and work.4) Reduce stress and strengthen health. His book The Way of Vastu - Creating Prosperity - Through the Power of Vedas is considered and important resource in understanding how stress impedes success in all areas of life. Michael has been improving the quality of people's lives through Vastu rectification for over 40 years. To register for the event please go tohttp:aoljgd.orgPghVastuAnd make a payment. If you would like to schedule an on-site consultation for home or office on Aug 14-16 please contact Michael at[masked] or [masked]Appointments are on a first come-first serve basis.</t>
  </si>
  <si>
    <t xml:space="preserve"> The Pittsburgh Art Of Living Center </t>
  </si>
  <si>
    <t xml:space="preserve"> Verona</t>
  </si>
  <si>
    <t xml:space="preserve"> 722 Allegheny River Boulevard 15147</t>
  </si>
  <si>
    <t xml:space="preserve"> Meditation for Health and Happiness</t>
  </si>
  <si>
    <t xml:space="preserve"> Let us come together to build a community of meditators and spread the benefits of meditation among Pittsburghers. So come and join with us in a Joyful meditation for health and happiness and tell the whole city "I Meditate Pittsburgh." :-) There are no prerequisites and all above 12 yrs of age are welcome to join. Consider telling your friends and bring them along. Event will be simple. We will start with some introduction to meditation do some gentle stretches and have a guided meditation with the group. At the end we will share our experiences and open floor for questions and discussions. You can also ask any questions you may have in the beginning or email us now. Please RSVP for the event and we look forward to seeing you.</t>
  </si>
  <si>
    <t xml:space="preserve"> Let us come together to build a community of meditators and spread the benefits of meditation among Pittsburghers. So come and join with us in a Joyful meditation for health and happiness and tell the whole city "I Meditate Pittsburgh." :-) There are no prerequisites and all above 12 yrs of age are welcome to join. Consider telling your friends and bring them along. Event will be simple. We will start with some introduction to meditation do some gentle stretches and have a guided meditation with the group. At the end we will share our experiences and open floor for questions and discussions. You can also ask any questions you may have in the beginning or email us now. Please RSVP for the event and we look forward to seeing you. The event will be held in Room B of the Carnegie Library of Pittsburgh located in Squirrel Hill. Time: 6:15 pm to 7:45 pm This event is neither endorsed nor sponsored by the Carnegie Library of Pittsburgh Squirrel Hill.</t>
  </si>
  <si>
    <t xml:space="preserve"> Carnegie Library Squirrel Hill Room B</t>
  </si>
  <si>
    <t xml:space="preserve"> Sunday Assembly Pittsburgh</t>
  </si>
  <si>
    <t xml:space="preserve"> Atheist; Skeptics; New In Town; Agnostic; Humanism; Live Music; Spirituality; Creative Circle; Fun Times; Secularism; Make New Friends from all Walks of Life; Singing; Self Exploration; LGBTQ; Sunday Assembly; </t>
  </si>
  <si>
    <t xml:space="preserve"> All Things Gaming Smoup</t>
  </si>
  <si>
    <t xml:space="preserve"> If you enjoy video games board games role playing games or any other kind of game come play with us! Brittany W is your host and an enthusiastic gamer. This Smoup will take place on the first Friday of every month. The venue is TBD so far so rsvp to let us know you're interested and stay tuned for location details. Please tell us in a comment:1) what games you like2) if you know of a good venue that could accommodate us. Hope to see you soon!</t>
  </si>
  <si>
    <t xml:space="preserve"> CHANGE IN VENUE: August Assembly at Mullin's Diner</t>
  </si>
  <si>
    <t xml:space="preserve"> *IMPORTANT*CHANGE IN VENUE FOR TOMORROW'S ASSEMBLY Hi everyone Bill Earle manager of the New Bohemian informed us today that our beloved venue is out of business effective immediately. The details can be found in today's article in the City Paper: http:www.pghcitypaper.comnew-bohemian-arts-venue-to-cl Needless to say we are a bit stunned but we know that these things happen and all you can do is adapt and move forward. Instead of an "official Assembly" this Sunday please meet us at 10:00 am (the usual time) in the parking lot of the New Bohemian and then join us for breakfast at Mullins Diner (at the far end of the parking lot). We are going to brainstorm about our future and think about how we want to move forward as a community. Please help us turn a "crisis" into a "crisitunity" as we co-create what's next for our Assembly. Thanks and see you tomorrow! PS - Mullins has an ATM machine but it has a fee so bring your own cash as necessary...</t>
  </si>
  <si>
    <t xml:space="preserve"> Mullin's Diner</t>
  </si>
  <si>
    <t xml:space="preserve"> 876 Progress St</t>
  </si>
  <si>
    <t xml:space="preserve">  Sunday Assembly PGH 'Revamped &amp; Rebooted' Meeting!</t>
  </si>
  <si>
    <t xml:space="preserve"> With the recent closing of our venue The New Bohemian we are finding our next step forward. We will be discussing a new venue and other topics about the progression of Sunday Assembly Pittsburgh and your opinion is valued. If you are looking for a way to get involved with SA PGH or just want your voice to be heard please join us!</t>
  </si>
  <si>
    <t xml:space="preserve"> Rock Bottom Brewery &amp; Restaurant</t>
  </si>
  <si>
    <t xml:space="preserve"> 171 E. Bridge St.</t>
  </si>
  <si>
    <t xml:space="preserve"> Pittsburgh Kayakers</t>
  </si>
  <si>
    <t xml:space="preserve"> Kayaking; Paddling; Sea Kayaking; Outdoors; Flat Water Kayaking; </t>
  </si>
  <si>
    <t xml:space="preserve"> Urban Kayaking on the Allegheny</t>
  </si>
  <si>
    <t xml:space="preserve"> This is urban paddle. We will kayak from Millvale to the Rivers Casino via Allegheny River and back. Sites along the way include Herr's Island Pittsburgh sky line North Shore PNC Park Heinz Field Science Center Point State park etc. After the paddle we can go for a late lunch at Redfin Blues. Here are the specifics ... Meeting Location:We are meeting in the first large parking lot on your left as you cross the railroad tracks and turn right onto River Front Drive. Exact location of the parking lot ishttps:goo.glmapsm7tQF.If you need an address for your GPS please use1923 River Front Dr Millvale PA 15209. However if this is your first time visiting this location please review the map in the link above. Meeting Time:11 am Put-in Tine:11:15 am Put-in location:Ramp adjacent to the parking lot ...https:goo.glmaps9So6r Total Paddling Distance:Approximately 7.5 miles. However you are welcome to turn back at any time. Average Paddling Pace:Determined by the group but I'm expecting about 3 mph downriver and 2 mph upriver. Expected River Current:0.5 to 1 mph Expected Weather:Mostly sunny high 70s to lower 80s. River Conditions:calm to choppy depending river traffic and wind. Return Time:By 3 pm at the latest. After Paddle Activity:Late lunch at Redfin Blues overlooking the river ...http:www.redfinblues.comWelcome.html QUESTIONS: What if I don't have a kayak?Feel free to post on this event and ask if anyone has an extra one they can lend you. Do I have to wear a PDF (life jacket)?Yes at all times. Waist mounted inflatable life jackets are acceptable. What should I bring with me on the paddle?Sun block water hat sunglasses camera (if you want) and a snack (if you want) What if I'm not sure I can do the entire trip? Since the return trip is mostly retracing our inbound paddle you can turn around at any point along the way. See You On The River (SYOTR)</t>
  </si>
  <si>
    <t xml:space="preserve"> Millvale Riverfront Park Parking</t>
  </si>
  <si>
    <t xml:space="preserve">   Click Here Discover the beauty of nature at night as you paddle through calm waters under the glow of the full moon. We believe a full moon enhances the beauty of water and creates a truly memorable adventure. Please make sure you bring all necessary paddling equipment and drinking water. PFD's are required. Thank you for your interest in our free "Full Moon Paddle on North Park Lake." L.L.Bean has a newcentralized reservation system. To guarantee your space you must first confirm your reservation on our new centralized reservation system and if appropriate fill out a participant agreement. Please visitwww.llbean.compittsburgh find this event on the "Event Calendar" and register.We look forward to seeing you! Activity Level:Physical AbilityCardiovascular Demand: EasyLevel of Experience: Intro ***Watercrafts &amp;amp; Supporting Equipment***This is an L.L.Bean "Outing" you're responsible to supply your own equipment. L.L.Bean does not currently rent watercrafts andor supporting equipment. What to bring:Required Items:Kayak or CanoePersonal Flotation Device (PFD)Sound Device  pealess whistle works wellWhite light source (PA Law: a white light either hand-held or installed ready to be displayed in time to avoid a collision)Closed toed shoes (no Flip Flops) Recommended Items:Camera*SnacksOne-quart water bottle or hydration system filledStrap for glassesSwimsuit andor synthetic shorts or pants and topRainwear andor nylon wind shellInsect RepellentPersonal medicines such as EpiPen or InhalerDry bag or Pelican caseChange of clothes and footwear for the ride homeCompleted and signed L.L.Bean participant agreement--&amp;gt; Click Here *Electronic devices may become wet and should be stored in a dry bag or Pelican case. Minimum Age 8: This outing is open to ages 8 and above. Children 8 to 14 years of age need to be accompanied by a participating adult. Children 15 to 17 years old can participate alone after their parent has signed the L.L.Bean participant agreement for minors.</t>
  </si>
  <si>
    <t xml:space="preserve"> Wolf (Full) Moon Paddle 16-17 mi down Kiskiminetas &amp; Allegheny R.</t>
  </si>
  <si>
    <t xml:space="preserve"> 16- 17Mile Full Moon Paddle down the Kiskiminetas River August 1 2015  6 PM- 12AMRoaring Run Boat Launch (Appolo PA)- Actual paddling likely to be 7PM- 11PM. This trip is open to kayaks canoes paddle boards and similar types of boats....http:waterdata.usgs.govpanwisuv?site_no=03048500 https:www.google.commapsdir40.5450573-79.5879693Apollo+PA+15613@40.5644558-79.5581688443mdata=!3m1!1e3!4m8!4m7!1m0!1m5!1m1!1s0x8834b097244a9f13:0x26aaa92cf559a9fc!2m2!1d-79.582819!2d40.5482582 I did a similar trip last year starting at North Vandergrift (4 miles shorter) and it took 3 hours. This trip is starting a little earlier to allow for more paddling. The plan will involve a shuttle (if we have at least 3 people). One person will stay to watch boats and gear. All others will drive to the Freeport Takeout area (parking is along the road in Freeport). We will then get into as few vehicles as possible to get all people back to Appollo PA (Roaring Run Access)where the paddling will begin. The estimated drive time to Freeport is25 minutes each way (which means starting to paddle at 6:50-7PM. We will start in the daylight and hopefully (if it is not cloudy) see the sunset and moonrise. The estimated paddling time is4 hours on the water +-30 min depending on current and how fast or slow the group wants to paddle. Any rapids will be small class I or just faster water. The last 4 miles are in theslack water of the Allegheny Riverwith less current than the beginning of the trip. We will need one person who's vehicle is at the takeout in Freeport to go back toRoaring Run Access Point Appolo to get the (person who watched boats at the beginning)'s vehicle. Others are free to leave when their boat are loaded as long as one person watches the remaining boat(s) from the people involved in the end shuttle. Ifonly one other person besidesmecomes thenwe can go toFreeport and paddle a section of the Allegheny Riverout and back with no shuttle. This is also the plan if the river is running extremely high- (flooded)or low. Wewill pass through the communities ofAppoloNorth VandergriftHyde Park Leechburg West Leechburg Schenley and take out in Freeport. On the way we'll pass under a walking bridge through wooded areas probably see a few trains running along the river and see the lights of the Allegheny Ludlum Bagdad plant. Sunset: 8:35pmCivil Twilight: 9:05pmNautical Twilight: 9:43pmAstronomical Twilight: 10:25pmMoonrise: 9:18pmMoonset: 7:39amDay length: 14h 20m Source: http:www.sunrisesunset.comcalendar.asp *Technically the full moon occurs onFriday but I do not know what my work schedule will be next month so I am posting this on Saturday to be on the safe side I think the put in atRoaring Runis a Fish and Boat Commission Launch and Ibelievethe takeout at Freeport are not Fish and Boat Commission Ramps and do not require Fish and Boat Commission Stickers. http:fishandboat.comcounty.htm I believe a lifejacket and whistle must be on board on all PAwaterways. Please bring at least onelight source for after sunset. Head lamps and flashlights aregood as are lights made for boats. Expect to use your light source for at least 1.5 hours. The completion time is my best guess (90% chance) that we will be finished loading boats and completing the return shuttle- probably earlier. Depending on the group &amp;amp; currentwe may finish much sooner. Irecommend bringing something to drink or a snack and anextra layer if it is going to be cold. bilge pumps paddle floats and othersafety equipment to get back in you boatare good to bring if you havethem. I don't plan to tip but it has happened unexpectedly and I wasglad to have my pump. It is also good to have a cell phone in a dry bagziplock or other water proof container just in case. In the event of rain(not storms) this trip will still go- but you may want a spray skirt to keepyour boat dry. A camera is nice but we may not get too many pictures in the dark- we can try. (I don't think we'll be in water that is very deep so it should be possible to push your boat to shore standing or get back in on the water if you tip) This trip will run unless there islightening or thunder at launch time (or storms are predicted on the radar) toarrive during the time we will be on the water. A low chance of stormsmay mean shortening the trip- or turning around if we hear thunder when on thewater. If the weather is questionable please call me at[masked] tosee whether the trip is still on. If the river is at flood stage orobviously unsafe due to recent torrential rains- this trip will becancelled or changed to the Allegheny River at Freeport. I will not be able to see the conditions until I arrive around 5:30PM but if you have doubts- please call otherwise a decision will have to be made based on what we see upon arrival. Directions from Pittsburgh Take Route 28 North23.4 miles to exit16 Turn Right on Bakerstown Road and go 0.6 miles Left onFreeport Road and go0.7miles Merge onto PA 356 North (0.5 miles) Turn Left on PA 356 South and go 5.4 miles Turn left to stay on PA 356 56 (Leechburg Road) for another 3.5 miles Turn left on Orr Ave. (1.5 miles)- Cross the Kiskiminetas River Once on the East side of the Kiski. River make an immediate right onto Kiski Ave Canal Road 1st Ave. Go about a mile and the access point (large parking lot is on the right. For those who use GPS- plug thesenumbers in- they should work but if in doubt call me or consult the writtendirections since I do not use GPS and can't verify them. Latitude - Longitude: (put in- where we will meet) I make no promises about the accuracy of the Latitude and Longitude data- if in doubt please refer to written directions a paper map or call me at[masked]-8045. Lat:[masked]Long: [masked] Take Out (where we will shuttle to and the river will take us) Go1 mile on Kiski Ave. Canal Road to get to alternate rt. 66 to rt. 66 go 7.6miles Turn left on SR 4093 (0.9 miles Make 2nd Right on West Leechburg Road (0.5 miles)- crossing Kiskiminetas River Turn Left on Pleasant Hill Road (1 mile) Make a slight right on 356 and go 5.4 miles Make a slight right toward Freeport Road after crossing the Allegheny River Take the 1st right on 2nd street (follow it to the Allegheny River- about 0.3 miles) then go left on Riverside Road. The boat ramp is on the right across from a Nursing Home. [masked] [masked] Lat: 40 40' 16.31" Long: 79 41' 7.083 Source for Latitude and LongitudeData: http:itouchmap.comlatlong.html If you paddle with us and must leave the group please let me know so that I am not looking for you. FYI- This trip has been cross posted with the Butler Outdoor ClubThe Explorers Club of Pittsburgh WPPSA The PALS (Pittsburgh Adventure Lovers Group) and others who have asked me to send them details.</t>
  </si>
  <si>
    <t xml:space="preserve"> Roaring Run Trail  </t>
  </si>
  <si>
    <t xml:space="preserve"> Apollo</t>
  </si>
  <si>
    <t xml:space="preserve"> Canal Road</t>
  </si>
  <si>
    <t xml:space="preserve"> Pittsburgh Coworking North</t>
  </si>
  <si>
    <t xml:space="preserve"> Work At Home; Freelance; Coworking; Professional Networking; Entrepreneurship; Creative Freelancers; Coworkers; start-ups; Co-working Space; Building a Coworking Community; </t>
  </si>
  <si>
    <t xml:space="preserve"> Co-working at Generoasta Coffee Shop</t>
  </si>
  <si>
    <t xml:space="preserve"> Come any join us for coworking and caffeine! Bring your laptop or whatever kind of portable work you prefer and meet us at the conference table. As always any beverage or snack purchases are your responsibility. The end time says 11 but no one's going to kick you out if you want to stay longer. :)</t>
  </si>
  <si>
    <t xml:space="preserve"> Generoasta Coffee</t>
  </si>
  <si>
    <t xml:space="preserve"> Warrendale</t>
  </si>
  <si>
    <t xml:space="preserve"> 901 Warrendale Village Drive</t>
  </si>
  <si>
    <t xml:space="preserve"> Coworking @ Panera Cranberry Twp.</t>
  </si>
  <si>
    <t xml:space="preserve"> Come join us for another coworking session. Bring your laptop and use the wifi or bring your notebook and get some writingplanning done. If what you work with is portable bring it over! Event times are just a suggestion. Feel free to arrive early and stay as long as you like. However we're only able to reserve the meeting room until 11am and then it's open to whoever needs a seat for lunch. Cheers!</t>
  </si>
  <si>
    <t xml:space="preserve"> 20111 route 19</t>
  </si>
  <si>
    <t xml:space="preserve"> Coworking @ Giant Eagle Cafe Wexford</t>
  </si>
  <si>
    <t xml:space="preserve"> Come join us for another coworking session. Bring your laptop and use the wifi or bring your notebook and get some writingplanning done. If what you work with is portable bring it over! Giant Eagle Cafe has a variety of food and drink available and there's a mini-Starbucks for those of us that require caffeination. Event ending time is just a suggestion. Feel free to stay as long as you like enjoy lunch etc.</t>
  </si>
  <si>
    <t xml:space="preserve"> Giant Eagle Market District Wexford</t>
  </si>
  <si>
    <t xml:space="preserve"> 155 Town Center Dr</t>
  </si>
  <si>
    <t xml:space="preserve"> TechShop Pittsburgh</t>
  </si>
  <si>
    <t xml:space="preserve"> Woodworking; Robotics; Electronics; DIY (Do It Yourself); Arduino; Metalworking; CNC; rapid prototyping; Makerspaces; 3D Printing; Laser Cutting; CADCAM; Fabrication; weld; 3D Scanning; </t>
  </si>
  <si>
    <t xml:space="preserve"> Microcontroller Meet-Up</t>
  </si>
  <si>
    <t xml:space="preserve">  Do you love Arduino? How about Raspberry Pi? Do you want know about these things but don't know where to begin? Come to our monthly Microcontroller Meet-Up! Bring your laptop your projects and your questions to TechShop and then chat with people about microcontrollers and their applications. We will meet in the event room at TechShop Pittsburgh. First-time visitors to TechShop please be sure to come early and check in at the front desk to receive a free tour of the TechShop facility. This event is FREE and open to both members and non-members of TechShop Pittsburgh. RSVP here! We also offer classes in building and programming the Arduino. Check out our electronics class listings at www.techshop.ws.</t>
  </si>
  <si>
    <t xml:space="preserve"> 192 Bakery Square Blvd</t>
  </si>
  <si>
    <t xml:space="preserve"> Jewelry Makers Meetup</t>
  </si>
  <si>
    <t xml:space="preserve"> Join us each month to discuss and learn the various techniques of jewelry-making. Each month we will feature a new speaker or jewelry-making technique demonstrated for the group. Join in if you know it or learn a new and useful skill. Everyone is encouraged to bring any materialsscrap they have to trade so we can experiment. Bring any projects you are working on to share with the group! Check out our showclix account for more information: www.techshop.showclix.com.</t>
  </si>
  <si>
    <t xml:space="preserve"> TechShop Ham (Amateur) Radio MeetUp</t>
  </si>
  <si>
    <t xml:space="preserve"> TechShop Pittsburgh will be hosting it's first Monthly Ham (Amateur) Radio Meetup. The purpose of this meet up is to offer a space to enthusiasts to gather and chat it up in person. We also want to offer advice on obtaining your license and how to study up for the test. Below is a list of topicsthings we will be covering in the first meetup. Introduction To TechShop by Lead DC Andy Leer Info for Newbies(What is Ham) Pittsburgh and Ham  Open Floor for any GroupsClubs  Swap Meet - Sell old radiosequipment (Limit Items to standard bankers box size i.e. no 40ft jpoles ;) )</t>
  </si>
  <si>
    <t xml:space="preserve"> Pittsburgh Backgammon Meetup</t>
  </si>
  <si>
    <t xml:space="preserve"> Backgammon; Backgammon Competition; Backgammon Coed Competition; Learn to play Backgammon; Backgammon Tournaments; </t>
  </si>
  <si>
    <t xml:space="preserve"> Steve Hast's Summer Cooker</t>
  </si>
  <si>
    <t xml:space="preserve"> Don't miss the 15th running of this great tournament held at the home of Steve Hast! We'll hold two tournaments one for beginners and one for everyone else.Entry fees and tournament details will be announced later. Bring your swim suit and take a dip in Steve's pool between matches! BYOB if desired. I will be bringing a couple of 6-packs of good beer - i.e. the kind that make me take stupid cubes when I shouldn't. There will be food! Steve will be grilling backyard favorites with fixings for only $5. Registration begins at 12 play will start at 1. nnnThe tournament will be fun challenging competition and double elimination so you are guaranteed two matches and even with one loss you can win 1st place money! For $20 you can't beat it. Bring your swim suit! Steve's heated pool is available whenever you are not playing. Bring a friend! They don't have to play backgammon. Steve will be grilling - there will be plenty of food for a $5 hospitality charge per person. BYOB if you want beer or wine. If you or a friend play at beginner level come anyway! If we have enough beginner-level players we'll run a round-robin event just for beginners. RSVP Please! If you have already replied to Steve great! If not please let Steve or myself know you want to attend. Feel free to forward this email to a friend who plays. Here's a little more info about the tournament. I hope to see you there! Tournament details: The main event will be a $20 entry $20 side pool double-elimination tournament. We'll play 7-point matches in the main flight and 5-point matches in the one-loss consolation. The winner of the consolation plays the winner of the main in one (possibly two) 7-point match for first &amp;amp; second place. The loser of the consolation gets 3rd place.  If there is interest we can run some shorter "blitz" style tournaments for players who get knocked out early.Basic rules are aswritten here "Double-Elimination Bracket". Money details: The $20 entry fee will pay 3 or 4 places (depending on # of entries) at 90% return. The 10% goes to Pittsburgh Backgammon Meetup costs. Any extra goes to the soon-to-be-formed Pittsburgh Backgammon Club.The $20 side pool is optional and will pay 3 or 4 places at 100% return.</t>
  </si>
  <si>
    <t xml:space="preserve"> The Dog Days of August</t>
  </si>
  <si>
    <t xml:space="preserve"> We are very fortunate this month that one of our top players Adam Versaw will be sharing his knowledge in a short presentation on a backgammon topic TBD. The talk will begin at 7 and then we will launch into free play at 7:30.  Adam is one of the top players on GridGammon.com and a fierce competitor as anyone who has played him knows. Beginners and Intermediates alike will learn a lot from his talk whatever his subject turns out to be. No tournament this month but if anyone wants to play in a chouette we will organize that trying to match up similar skill levels. We have a logistical issue with the tournaments taking too long to get through in 2 hours. Because of that we may go to an instructional and "free-play" format this month. Stay tuned.</t>
  </si>
  <si>
    <t xml:space="preserve"> Backgammon in the South Hills!</t>
  </si>
  <si>
    <t xml:space="preserve"> Finally a South Hills meetup! At the delightful new brewpub in Bethel Park Spoonwood Brewing. Good food good beer good backgammon - what's not to like? We have two large tables reserved for us which will accommodate 6 large boards. If we get more than 12 players we will have to move some games outside. Come at 6:30 for a beverage and one of their awesome wood-fired pizzas. Then we'll start a tournament at 7. They are open until 10 so we should have plenty of time. We'll run a tournament even if only 4 people show up. Which is only 3 other than me so come on. Round robin or otherwise we will do this! Everyone: You don't have to enter the tournament at all you can just come and play backgammon with whoever wants to. Beginners: If we have enough beginners we will try to do a separate event for you but if not come anyway and play games with anyone you can find or go ahead and try your luck in the tournament. I will have a prize for the beginner-level player who makes it the farthest in the tournament. Tournament Details We will run a "Single-Elimination Two-Match-Minimum Two Winners" tournament asexplained here.You are guaranteed two matches. From your second match on when you lose you're out. Registration begins at 6:30 tournament begins at 7. They close at 10. The tournament will be capped at 16 players. 5-point matches. The entry fee will be $10 with a $10 optional side pool. The pace will be brisk but not rushed. If we get 16 entries you will play a maximum of 4 matches in 3 hours. I think that's realistic. Entry fees will pay 90% return with two winners - 54% goes to the winner of the zero-loss side 36% to the winner of the one-loss size 10% goes to the club. (to defray meetup costs)  Side pools will pay 100% return with 60% going to the farthest-advancing on the zero-loss side and 40% to the farthest-advancing on the one-loss side. I will have these details printed on paper for you to read on Weds if you want to.</t>
  </si>
  <si>
    <t xml:space="preserve"> Pittsburgh Scrabble Club</t>
  </si>
  <si>
    <t xml:space="preserve"> Scrabble; Games; Board Games; Game Night; Scrabble Fun; Scrabble club; </t>
  </si>
  <si>
    <t xml:space="preserve"> Let's play Scrabble!</t>
  </si>
  <si>
    <t xml:space="preserve"> The Pittsburgh Scrabble Club meets every Wednesday for tournament-style Scrabble (two players per game 25 minutes per player). Session dues are $1.00 and most people play 3 games during the session. You may play fewer games if you choose.</t>
  </si>
  <si>
    <t xml:space="preserve"> Panera</t>
  </si>
  <si>
    <t xml:space="preserve"> 3401 Boulevard of the Allies</t>
  </si>
  <si>
    <t xml:space="preserve"> The Pittsburgh English Bulldog Meetup Group</t>
  </si>
  <si>
    <t xml:space="preserve"> English Bulldog; French Bulldog; Bulldog; Bulldog Breeders; Bulldog Rescue; </t>
  </si>
  <si>
    <t xml:space="preserve"> Bark In the Park!</t>
  </si>
  <si>
    <t xml:space="preserve"> Join Animal Friends Sunday August 23rd!! Were going back to the basics with a morning dog walk and party in North Park. Well have games raffles photos area food trucks and a vendor village for your enjoyment.</t>
  </si>
  <si>
    <t xml:space="preserve"> North Park Dog Park</t>
  </si>
  <si>
    <t xml:space="preserve"> Pearce Mill Road</t>
  </si>
  <si>
    <t xml:space="preserve"> Lucky Paws Summer Cookout!</t>
  </si>
  <si>
    <t xml:space="preserve"> Join Lucky Paws for everyone's favorite event of the summer! We will have a free picnic and cookout for the humans and of course free ice cream for the dogs! This is a Lucky Paws event so passes are welcome and everyone is invited!</t>
  </si>
  <si>
    <t xml:space="preserve"> Lucky Paws</t>
  </si>
  <si>
    <t xml:space="preserve"> Freedom</t>
  </si>
  <si>
    <t xml:space="preserve"> 2273 Lovi Rd</t>
  </si>
  <si>
    <t xml:space="preserve"> Open Pittsburgh our Region's Code for America Brigade</t>
  </si>
  <si>
    <t xml:space="preserve"> Open Source; Innovation; Open Government; Hacking; Civic Engagement; Data Visualization; Open Data; Data Science; Social Impact; Statistics and data analysis; Civic Hacking; Civic Engagement &amp; Technology; Data Analysis; Code For America; Code for America Brigade; </t>
  </si>
  <si>
    <t xml:space="preserve"> Unlockphilly with Pittsburgh Area Accessibility Meetup</t>
  </si>
  <si>
    <t xml:space="preserve"> The Pittsburgh Area Accessibility Meetup is hosting the creators of Unlockphilly a project that is improving the lives of people with disabilities in Philadelphia. The Accessibility Meetup is interested in replicating this project in Pittsburgh and it would be great to have involvement from the Pittsburgh Brigade. Full details:http:www.meetup.comPittsburgh-Area-Accessibility-Meetupevents224585856?a=ea1_grp&amp;amp;rv=ea1&amp;amp;_af=event&amp;amp;_af_eid=224585856</t>
  </si>
  <si>
    <t xml:space="preserve"> Open Pittsburgh Work Night</t>
  </si>
  <si>
    <t xml:space="preserve"> We're getting some work done in conjunction with the Carnegie Library's Work Nights. Starting in June the Work Nights move to the Brookline Branch of the Library. They're scheduled to remain there through August. CLP Work Nights: http:carnegielibrary.orgworknights?wt.mc_id=slider</t>
  </si>
  <si>
    <t xml:space="preserve"> Carnegie Library Brookline Branch</t>
  </si>
  <si>
    <t xml:space="preserve"> 708 Brookline Blvd. </t>
  </si>
  <si>
    <t xml:space="preserve"> Women's Journey to Happiness</t>
  </si>
  <si>
    <t xml:space="preserve"> New In Town; Self-Improvement; Consciousness; Wellness; Fun Times; Energy Healing; Positive Thinking; Happiness; Women's Empowerment; Self Exploration; Self-Empowerment; Women's Support; Happiness and well being; </t>
  </si>
  <si>
    <t xml:space="preserve"> Discussion Meet-up Happiness Trigger "Movement"</t>
  </si>
  <si>
    <t xml:space="preserve"> There is a great little coffee shop across the street "Uptown Coffee" that sells pastry sandwiches and great coffee. Building auto opens at 10:30 am if you want to go early and will auto closes at 1:00. Please rsvp me by text if you can't make it. Please be reminded there are "no show" policies. Please remember to bring your meeting fee of $3.00. I will have no change. Park anywhere there is no ticketing on Sunday in Mt. Lebanon. I look forward to seeing everyone Colleen </t>
  </si>
  <si>
    <t xml:space="preserve"> Mt. Lebanon Municipal Building </t>
  </si>
  <si>
    <t xml:space="preserve"> 710 Washington Road  Right next to Citizens Bank</t>
  </si>
  <si>
    <t xml:space="preserve"> Brad Tassell at Latitude 360 in Robinson Aug. 21</t>
  </si>
  <si>
    <t xml:space="preserve"> BRAD TASSELL at Latitude 360 in RobinsonFriday AUGUST 21 - 8 pm show - arrive 6:30 pm http:latitude360.com Revised notice. Date and time selected. And I can be there. If you like your comedy positive hilarious crazy silly value oriented and for everybody then BRADs show is for you! Brad is also a published author of humorous books. He is part magician part practical joker and 100% fun. You can check him out on You Tube. Leah suggested an event at Latitude 360. Comedian Brad Tassell is performing this Friday August 21 at 8 pm which corresponds with Deb Vita's birthday weekend. Tickets are $15. Reservations can be held by calling ahead [masked]) with payment at the door -- or you can purchase tickets online. Suggested arrival time is 6:30 pm to select seats at tables in the venue and order dinner which can be served and eaten during the show. Deb and Leah are interested if Leah can get a ride from the North Hills. Can anyone else join us? If you have any questions call JoAnn Gales[masked] -- or post comments here.</t>
  </si>
  <si>
    <t xml:space="preserve"> Pittsburgh Feminists' Magick Full Moon Circle</t>
  </si>
  <si>
    <t xml:space="preserve"> Witches; Feminism; Goddess; Meditation; Wiccan; Women's Social; Spirituality; Magick; Women's Circle; Earth-Based Spirituality; </t>
  </si>
  <si>
    <t xml:space="preserve"> Let's Celebrate the Full Moon in August!</t>
  </si>
  <si>
    <t xml:space="preserve"> If you can come to the meeting tomorrow Friday please message me so I know what to bring. If you'll provide your email address I can send you a simple floor plan of the main floor of the church. It shows you which entrance to use and how to proceed from there to our room the Fahs room. I know this is very short notice but do try to make it. Even though we did have a meeting this month it wasn't on the Full Moon. I didn't want to let a perfectly good full moon go by without our getting together. It will be a small group of women this month but it's a good opportunity to get to know other women with similar interests. Blessings....Mavra</t>
  </si>
  <si>
    <t xml:space="preserve"> Let's get together!</t>
  </si>
  <si>
    <t xml:space="preserve"> We'll meet on the night following the night of the Full Moon in August to welcome each other. We are women of all ages who consider ourselves women 100% of the time. I want this to be an open circle. By that I mean that members are free to attend each month or not they can invite friends to come along too. The only caveat is that everyone who attends must participate no onlookers. By the 15th I hope to have already found a venue for our regular monthly gatherings. We'll pass the talking stickto get to know a little about each other and what brings each of us to the circle.Depending upon our individual experience in circles we may even speak about how rituals are conducted and what our expectations areof ourcircle and of each other. We can grab a bite and have some supper together while we talk. We can also chant a bit and work up some energy. This is an opportunity to join with other women in a spirit of community and spirituality. I'm so looking forward to meeting all of you who come.</t>
  </si>
  <si>
    <t xml:space="preserve"> Country Barn Farm</t>
  </si>
  <si>
    <t xml:space="preserve"> Beekeeping; Permaculture; Farmers Market; Farm Animals; Green Living; Sustainability; Urban chickens; Chickens; Backyard Poultry; Urban Gardening; Edible Gardening; Sustainable Agriculture; Community Gardening; Urban Beekeeping; Teaching the Public about the Value of Honey Bees; honeybees; </t>
  </si>
  <si>
    <t xml:space="preserve"> Country Barn Beekeeping Club - Bee Diseases</t>
  </si>
  <si>
    <t xml:space="preserve"> Join us for the August meeting of the new County Barn Beekeeping Club. This is forum for local beekeepers to get together and support each other. We meet the first Thursday of the month from 6 to 7:30 pm. Pre-registration via Meetup.com is required. The informational part of the meeting will be a discussion of bee diseases led by Local Beekeeper Christina Neumann. We will also taste a single varietal honey as part of the meeting. We taste a different honey at every meeting we have for the club as a fun activity. If you would like to bring a varietal honey to introduce and taste or lead the monthly discussion please contact Joe Zgurzynski the meeting organizer. Please bring a chair! Anyone interested can carpool to the farm from Gator's Grill located one mile away from Country Barn Farm at 3410 Saxonburg Blvd Pittsburgh PA 15238 atthe intersection of Hart's Run Road and Saxonburg Blvd. We have permission from the owner to park in the back of the lot behind the resturant on meeting nights. Please arrive by 5:45 pm at Gators Grill to carpool to the farm since we will start the meeting at 6 pm sharp. Carpooling is optional but if you have a friend going to the meeting why not carpool?</t>
  </si>
  <si>
    <t xml:space="preserve"> Basic Queen Bee Rearing Class</t>
  </si>
  <si>
    <t xml:space="preserve"> This is a hands on workshop offering an introduction to rearing queen honey bees. The goal is for students to learn basic techniques for queen rearing. Course fee is $65. Pre-registration with course fee is required. There will be a session on August 16 from 11 am to 1 pm to review the results of our grafting the previous day. Students will have the opportunity to take home day old queen cells if they like. For more information and a registration form please email [masked]. </t>
  </si>
  <si>
    <t xml:space="preserve"> Pittsburgh Chinese Social Group</t>
  </si>
  <si>
    <t xml:space="preserve"> Expat Chinese; Social; Asians; Chinese Culture; China; Mandarin Language; Chinese language; </t>
  </si>
  <si>
    <t xml:space="preserve"> Dinner Meetup at Sichuan Gourmet 822 6:00pm</t>
  </si>
  <si>
    <t xml:space="preserve"> Why do we eat together? To be friends!  About this meetup 1. We will share the dinner cost evenly. This restaurant is order and share style each person can pick one dish at most the anticipated price is about $18 each person. 2. If you cannot come this time don't worry. We will invite all of you for dinner every third Saturday of each month. 3. There will be a half hour sharing or game at the beginning of the dinner. The rest of the time will be your free social hour. You can leave at any time you like.</t>
  </si>
  <si>
    <t xml:space="preserve"> Sichuan Gourmet</t>
  </si>
  <si>
    <t xml:space="preserve"> 1900 Murray Avenue</t>
  </si>
  <si>
    <t xml:space="preserve"> Tennis - Junior Level at Schenley Park 822 4:00pm</t>
  </si>
  <si>
    <t xml:space="preserve">  </t>
  </si>
  <si>
    <t xml:space="preserve"> Schenley Park Tennis Courts</t>
  </si>
  <si>
    <t xml:space="preserve"> Overlook Dr Pittsburgh PA 15207</t>
  </si>
  <si>
    <t xml:space="preserve"> Pittsburgh Welsh Culture Meetup</t>
  </si>
  <si>
    <t xml:space="preserve"> Expat British; Book Club; Celtic Culture; Language &amp; Culture; International Travel; Language Exchange; Wales; British Culture; Welsh Culture; Welsh Language; International Friends; Pub Crawls; Culture Exchange; Welsh Culture &amp; Language (Cymraeg &amp; Saesneg); Welsh American; </t>
  </si>
  <si>
    <t xml:space="preserve"> Welsh Book Club</t>
  </si>
  <si>
    <t xml:space="preserve"> Our next selection for Welsh Book Club is "On the Black Hill" by Bruce Chatwin. The book tells the story of Lewis and Benjamin Jones identical twins who were born with the century on a farm on the English-Welsh border. For eighty years they live on the farm and their lives are only obliquely touched by the chaos of twentieth-century progress. Nonetheless the twins worlda few square miles of Welsh countrysideis rich in the oddities the wonders and the tragedies of the human experience. Order the book at http:www.amazon.comBlack-Hill-Novel-Bruce-Chatwindp0140068961 and join us on Wednesday August 19 at the Panera in Bakery Square to discuss the book and pick our next selection. If you haven't finished the book by the time we meet no problem! We'd love to have you join us either way.</t>
  </si>
  <si>
    <t xml:space="preserve"> August Welsh Gathering</t>
  </si>
  <si>
    <t xml:space="preserve"> Join us for our monthly Welsh get-together! As usual we will gather to share some friendly conversation about all things Welsh! Feel free to wear red or green or something to identify you as joining the Welsh get-together (a rugby shirt anything with daffodils dragons or "Cymru" etc...). We can start at the bar and when everyone is there move to a table for dinner and more conversation. Everyone is welcome  croeso cynnes i bawb!</t>
  </si>
  <si>
    <t xml:space="preserve"> 302 S Saint Clair St</t>
  </si>
  <si>
    <t xml:space="preserve"> Greater Pittsburgh Square and Modern Pattern Dance Group</t>
  </si>
  <si>
    <t xml:space="preserve"> Ballroom Dancing; Nightlife; Social Networking; Square Dancing; Music; Fun Times; Entertainment; Dancing; Dance Lessons; Healthy Living; Family Friendly; Social Dancing; Dance and Movement; </t>
  </si>
  <si>
    <t xml:space="preserve"> Gold Rush Outlaws Square and Modern Pattern Dance Group Every Monday</t>
  </si>
  <si>
    <t xml:space="preserve"> Modern Pattern Dancing combines the simplicity and excitement of Contra dancing with the versatility and smoothness of Modern Western Style Square Dancing. It is danced to modern music ranging from Country to Hip Hop and is not confined to square formations. Pairs Triangles Rectangles Hexagons Kaleidoscopes Sicilian Circle and many others formations are also employed. Couples Singles and groups of all ages are always welcome. No experience necessaryAdmission $5.00 includes lesson and light refreshmentsEvery Monday 7:00 to 10.00 PM</t>
  </si>
  <si>
    <t xml:space="preserve"> Independance Twp. Community Center </t>
  </si>
  <si>
    <t xml:space="preserve"> Gold Rush Outlaws Square and Modern Pattern Dance Group</t>
  </si>
  <si>
    <t xml:space="preserve"> The Gold Rush Outlaws Western Square and Modern Pattern Dance Group meets every Monday night from 7:00 PM to 10:00 PM near the Greater Pittsburgh Airport. New dancers are always welcome and should come at 7:00 PM for an introductory teach. Dancers can start any time learn at their own pace and pick up where they left off. We are open to all ages and lifestyles and have three International recording artists on our staff to serve you. No partner or experience is necessary. Join us for a night and see what we have to offer. Admission $5.00 includes lesson and light refreshments</t>
  </si>
  <si>
    <t xml:space="preserve"> GASP (Gaming Association of Southwestern PA)</t>
  </si>
  <si>
    <t xml:space="preserve"> Games; Roleplaying Games (RPGs); Tabletop Role Playing and Board Games; Euro Games; Strategy Games; Gaming; Game Design; Board Games; Dice Games; Game Night; </t>
  </si>
  <si>
    <t xml:space="preserve"> GASP Games Day - Temporary Location</t>
  </si>
  <si>
    <t xml:space="preserve"> What:: GASP Games DayWhere:: Springdale United Presbyterian ChurchWhen:: 10am to 11pmCost:: $5 (first time attendees are free) Due to our situation in finding a new home Games Days are currently on a month-2-month schedule. See below for the schedule it will be updated as needed. 2015 Dates January - cancelled without a replacement February 21st - Springdale United Presbyterian Church March 21st - Springdale United Presbyterian Church April - Could not secure a date in April (will hold 2 in May) May 2nd and 23rd -Springdale United Presbyterian Church June 13th -Springdale United Presbyterian Church July 11th -Springdale United Presbyterian Church August 8th -Springdale United Presbyterian Church August 29th -Springdale United Presbyterian Church September - Location and date TBD October - Location and date TBD November - No Games Day due to GASPcon December - Location and date TBD The address for the church is located at the bottom of the page Game Days run from 10am till 11pm and are open to everyone. There is a small fee per person ($5) to attend Games Day to cover the cost of the rental hall. This fee is waived for all first-time attendees. The fee will be collected when you arrive and will grant access to all the games contributed by our members for use that day. We will be holding off taking any new yearly payments but those that did pay will be honored. Speaking of games there are always a multitude of board card role-playing and miniature games being played on any given Game Day but a few events are near constants. Our Multi-Player Magic League runs each Game Day starting around 11am. Its a league that runs Jan-Oct. There is a second league starting at 4:30PM with modified rules and decks please read the forum post for more information. Several RPG campaigns are also run each Game Day including our "One-Shot Saturdays" stand-alone adventures run by various GMs each month. There are several miniature games that regularly appear at each Game Day. These vary each month but some examples are X-Wing Lord of the Rings Firestorm Armada Dystopian Wars Axis and Allies: War at Sea &amp;amp; Angels 20 BattleTech AT-43 Infinity and others. Dont forget our extensive board game contingent. You can always find players for a board game whether you bring your own or try out one of the many titles our BGers own and bring each month to our Games Library. We ask that everyone attending our Game Days brings something along as a snack andor drink for the community to share in. The facility has a full kitchen so items that need refrigerated are OK. Most people bring some soda chips cookies veggie tray etc. This helps everyone have a good time without worrying about snacks or drinks. See you at Games Day! Location Information::Springdale United Presbyterian Church859 Pittsburgh StreetSpringdale PA 15144</t>
  </si>
  <si>
    <t xml:space="preserve"> Springdale United Presbyterian</t>
  </si>
  <si>
    <t xml:space="preserve"> Springdale</t>
  </si>
  <si>
    <t xml:space="preserve"> 859 Pittsburgh St</t>
  </si>
  <si>
    <t xml:space="preserve"> Pittsburgh Outdoor Painters</t>
  </si>
  <si>
    <t xml:space="preserve"> Musicians; New In Town; Live Music; Figure Drawing; Self-Improvement; Creative Circle; Artists; Writing; Sketching; Painting; Art Classes; Acrylic Painting classes; Life Drawing; Painters Sculptures Photographers Film-makers; Acrylic Painters; Painters; </t>
  </si>
  <si>
    <t xml:space="preserve"> meet to paint</t>
  </si>
  <si>
    <t xml:space="preserve"> Buente street gate open 9 to 6 daily Awesome vista of the city!!!</t>
  </si>
  <si>
    <t xml:space="preserve"> St. John's Lutheran Cemetery</t>
  </si>
  <si>
    <t xml:space="preserve"> Spring Hill - City View Buente Street 15212</t>
  </si>
  <si>
    <t xml:space="preserve"> Park on the Lawrenceville side</t>
  </si>
  <si>
    <t xml:space="preserve"> 40th Street Bridge Lawrenceville</t>
  </si>
  <si>
    <t xml:space="preserve"> 40th Street</t>
  </si>
  <si>
    <t xml:space="preserve"> Pittsburgh Sahaja Meditation Meetup</t>
  </si>
  <si>
    <t xml:space="preserve"> Yoga; Meditation; Self-Improvement; Consciousness; Life Transformation; Spirituality; Wellness; Holistic Health; Inner peace; Stress Relief; Alternative Medicine; Guided Meditation; Awakening; Stress Management; Free Meditation Classes; </t>
  </si>
  <si>
    <t xml:space="preserve"> Sewickley Public Library - Weekly Meeting</t>
  </si>
  <si>
    <t xml:space="preserve"> Sahaja Meditation is a simple process that lets you tap into your inner energy and harness it's potential. Sahaja Meditation can help to manage stress clear the mind stay balanced and find effective solutions to life's problems. You will enjoy better health better focus and a deeper understanding of yourself. It is easy to practice and millions of people in over 120 countries have found their search for peace truth balance and personal growth answered in Sahaja Yoga Meditation. For additional information please call (412)[masked]</t>
  </si>
  <si>
    <t xml:space="preserve"> Sewickley Public Library</t>
  </si>
  <si>
    <t xml:space="preserve"> 500 Thorn Street</t>
  </si>
  <si>
    <t xml:space="preserve"> Mt. Lebanon Public Library - Weekly Meetup</t>
  </si>
  <si>
    <t xml:space="preserve"> Sahaja Meditation is a simple process that lets you tap into your inner energy and harness it's potential. Sahaja Meditation can help to manage stress clear the mind stay balanced and find effective solutions to life's problems. You will enjoy better health better focus and a deeper understanding of yourself. It is easy to practice and millions of people in over 120 countries have found their search for peace truth balance and personal growth answered in Sahaja Yoga Meditation. For additional information please call (781)[masked]</t>
  </si>
  <si>
    <t xml:space="preserve"> The Pittsburgh Garden Experiment!</t>
  </si>
  <si>
    <t xml:space="preserve"> Permaculture; Buy Local; Community Building; Community Gardening; </t>
  </si>
  <si>
    <t xml:space="preserve"> Preserving the Harvest!</t>
  </si>
  <si>
    <t xml:space="preserve"> Lessons on PicklingCanning and More... Join The Gardens of Millvale August 30th for a class all about preservation methods for various foods! This class will provide everyone with hands on experience with salsa making; as well as information on various methods of food preservation from freezing and canning to dehydrating and pickling. Taught by ChefGardener Stephanie Davis this class will provide everyone with great tips and a bounty of information to start preserving your garden harvest at home!Cost $25 Class size is limited to 15 Please register and prepay here:https:millvale.wufoo.comformsqd5maa20m3dikw Questions? Call:[masked] x3136</t>
  </si>
  <si>
    <t xml:space="preserve"> Millvale Community Center</t>
  </si>
  <si>
    <t xml:space="preserve"> 416 Lincoln Avenue</t>
  </si>
  <si>
    <t xml:space="preserve"> Looking for Help Organizing this Meetup</t>
  </si>
  <si>
    <t xml:space="preserve"> Please help keep this group going so other people can enjoy the benefits of low-cost and free gardening meetups. We're looking for people who want to organize classes find speakers and write articles about urban farmers. Stop by anytime between 9-1 and see us at the farmers' market in Squirrel Hill on Sunday August 9th. If you want to donate your organizing writing networking and growing skills to the group we can create some low-cost meetups and content that many can use as a resource.</t>
  </si>
  <si>
    <t xml:space="preserve"> ACRE of Pittsburgh</t>
  </si>
  <si>
    <t xml:space="preserve"> Real Estate Networking; Real Estate Investors; Real Estate Investing; Real Estate; Cash flow in Real Estate; Real Estate Investment Education; Beginner Real Estate Investing; </t>
  </si>
  <si>
    <t xml:space="preserve"> Joe Calloway's House Tour for Investors</t>
  </si>
  <si>
    <t xml:space="preserve">  https:youtu.be5Mo4nNENB_I</t>
  </si>
  <si>
    <t xml:space="preserve"> RE360 World Headquarters </t>
  </si>
  <si>
    <t xml:space="preserve"> 829 Industry Street</t>
  </si>
  <si>
    <t xml:space="preserve"> Acre Monthly Meeting with Maura Kennedy City of Pgh Building Inspections</t>
  </si>
  <si>
    <t xml:space="preserve"> Our main Speaker this month will be Maura Kennedy Director of the City of Pgh Building Inspection Department will discuss the changes occurring in the department. This will include building permits. New processes and yes the proposed $65 rental registration. Have your questions and concerns ready this is sure to be a spirited discussion. The Vendor Speaker is Alex Decon from Mace Property Management! The topic will be approving rental applications. Don't forget to come early to network with the other investors and vendors!</t>
  </si>
  <si>
    <t xml:space="preserve"> DoubleTree by Hilton Hotel Pittsburgh - Green Tree</t>
  </si>
  <si>
    <t xml:space="preserve"> 500 Mansfield Avenue</t>
  </si>
  <si>
    <t xml:space="preserve"> Non-duality Pittsburgh</t>
  </si>
  <si>
    <t xml:space="preserve"> Meditation; Awareness; Consciousness; Nondualism; Spirituality; </t>
  </si>
  <si>
    <t xml:space="preserve"> Ashtavakra Gita Revisited</t>
  </si>
  <si>
    <t xml:space="preserve"> The Ashtavakra Gita is a very clear and direct pointing to non-duality in the form of a dialogue between a king and his guru. During the last meeting we read sections starting at the beginning. For this meeting we will look at the themes that power this spiritual classic and how they relate to the life of the seeker.Two complete translations can be found online at the links below and we will provide printed copies of select readings at the meeting. http:realization.orgpashtavakra-gitarichards.ashtavakra-gitarichards.ashtavakra-gita.htmlhttp:www.holybooks.comwp-contentuploadsAshtavakra-Gita-ebook.pdf</t>
  </si>
  <si>
    <t xml:space="preserve"> Friends House</t>
  </si>
  <si>
    <t xml:space="preserve"> 4836 Ellsworth Avenue</t>
  </si>
  <si>
    <t xml:space="preserve"> Letting go of Self-Referential Thoughts</t>
  </si>
  <si>
    <t xml:space="preserve"> Following a few minutes of chanting and meditation we'll talk about letting go of self-referential thoughts informed by some workspresentations of Gary Weber. Download a brief intro by going to 'More' -&amp;gt;'Files' on the website.</t>
  </si>
  <si>
    <t xml:space="preserve"> Pittsburgh  Northern Frontier Gaming Meetup</t>
  </si>
  <si>
    <t xml:space="preserve"> Zelienople</t>
  </si>
  <si>
    <t xml:space="preserve"> Settlers of Catan; EuroGames; Card Games; Games; Roleplaying Games (RPGs); Tabletop Role Playing and Board Games; Euro Games; Strategy Games; Gaming; Board Games; Ameritrash Games; Game Night; German Style Games; </t>
  </si>
  <si>
    <t xml:space="preserve"> The Not Gencon Meetup!</t>
  </si>
  <si>
    <t xml:space="preserve"> Just cause you aren't going to Gencon doesn't mean you can't get your gaming on! Let's try to meet this Saturday at a way better event. You don't have to travel to Indiana everything will be way cheaper you won't feel the urge to spend hundreds of dollars and you can go home and sleep in your own bed! As always special invite to anyone who has never joined us. Promises to be a good time! Hope to see you there!</t>
  </si>
  <si>
    <t xml:space="preserve"> Perkins Restaurant</t>
  </si>
  <si>
    <t xml:space="preserve"> 20013 Rte 19 </t>
  </si>
  <si>
    <t xml:space="preserve"> Cranberry Tabletop Game Day</t>
  </si>
  <si>
    <t xml:space="preserve"> Hope you can make it! The usual routine... bring yourself bring a friend! Bring a new game from GenCon or an old game from the back of the closet. New members always welcome! We are friendly and nice and smart!</t>
  </si>
  <si>
    <t xml:space="preserve"> Pittsburgh's Investment Groups Meetup</t>
  </si>
  <si>
    <t xml:space="preserve"> Investing; Day Traders; Black Professionals; Investor's Business Daily; Self-Improvement; Investing for Retirement; Black Entrepreneurs; Wealth Creation; Financial Freedom; Stock Trading; Business Strategy; Financial Education; Entrepreneurship; Black Business; Black Men; </t>
  </si>
  <si>
    <t xml:space="preserve"> Investment Club Education &amp; Organizational</t>
  </si>
  <si>
    <t xml:space="preserve"> The Oasis Project based in Homewood is starting an Investment Group for any men interested. As a black professional I feel it is important we learn how to effectively come together as a community to leverage our resources and glean from the knowledge of others. If you are interested or know anyone interested in investment and its role in wealth creation consider attending the organizational meeting scheduled Saturday March 7th at the Triplex (7238 Fleury Way). We will begin at 9:07 A.M. This is a chance to learn about investing and is NOT "get rich quick". This is for those new to investing or mature investors. The group will benefit from all types. Expectations will also be clarified during the organizational meeting.</t>
  </si>
  <si>
    <t xml:space="preserve"> The Triplex</t>
  </si>
  <si>
    <t xml:space="preserve"> 7238 Fleury Way</t>
  </si>
  <si>
    <t xml:space="preserve"> Investment Club Education &amp; Organization</t>
  </si>
  <si>
    <t xml:space="preserve"> The Oasis Project based in Homewood is starting an Investment Group for any men interested. As a black professional I feel it is important we learn how to effectively come together as a community to leverage our resources and glean from the knowledge of others. If you are interested or know anyone interested in investment and its role in wealth creation consider attending the organizational meeting scheduled Saturday April 4th at the Triplex (7238 Fleury Way). We will begin at 9:07 A.M. This is a chance to learn about investing and is NOT "get rich quick". This is for those new to investing or mature investors. The group will benefit from all types. Group expectations and desires will also be clarified during the meeting.</t>
  </si>
  <si>
    <t xml:space="preserve"> Pittsburgh European Soccer Meetup</t>
  </si>
  <si>
    <t xml:space="preserve"> Sports Fan; Soccer; European Football; Sports and Recreation; Sports and Socials; Futbol; Watching Sports; european soccer; </t>
  </si>
  <si>
    <t xml:space="preserve"> Cheer on your favorite players and teams of the Premier League</t>
  </si>
  <si>
    <t xml:space="preserve"> Pastoli's Pizza Pasta &amp;amp; Paisans is opening their doors at 10:00am this Saturday to welcome all soccer players and fans to cheer on their favorites of the 2015 Premiership. Located at 1900 Murray Avenue in Squirrel Hill across from the Giant Eagle.</t>
  </si>
  <si>
    <t xml:space="preserve"> Pastoli's Pizza Pasta &amp;amp; Paisans is opening their doors at 7:30am Saturdays to welcome all soccer players and fans to cheer on their favorites of the 2015 Premiership. Located at 1900 Murray Avenue in Squirrel Hill across from the Giant Eagle.</t>
  </si>
  <si>
    <t xml:space="preserve"> Old Fashion Business Referral Networking Meetup</t>
  </si>
  <si>
    <t xml:space="preserve"> Small Business; Network Marketing; Business Referral Networking; Professional Networking; Small Business Marketing Strategy; Women Business Networking; Entrepreneurship; Small Business Networking; Women's Business Networking; Business Networking for Women; Business Networking International (BNI); Women Small Business Owners; Women's Networking; B2B Networking; Social Networking Business Networking Jobs; </t>
  </si>
  <si>
    <t xml:space="preserve"> North Hills Meeting</t>
  </si>
  <si>
    <t xml:space="preserve"> Jergel's 103 Slade Lane Warrendale PA 15086 *We are normally in private area near the bar.</t>
  </si>
  <si>
    <t xml:space="preserve"> South Hills Meeting</t>
  </si>
  <si>
    <t xml:space="preserve"> Primanti's1539 Washington RdMt Lebanon PA 15228 6pm - 8pm every Thursday*We are typically on the patio</t>
  </si>
  <si>
    <t xml:space="preserve"> Primanti Brothers</t>
  </si>
  <si>
    <t xml:space="preserve"> 1539 Washington Rd</t>
  </si>
  <si>
    <t xml:space="preserve"> Westmoreland Entrepreneurs</t>
  </si>
  <si>
    <t xml:space="preserve"> Irwin</t>
  </si>
  <si>
    <t xml:space="preserve"> Business Referral Networking; Professional Networking; Entrepreneurship; Small Business Networking; Small Business Owners; Startup Businesses; Entreprenuers; Entreprenuer networking; </t>
  </si>
  <si>
    <t xml:space="preserve"> Let's Network!</t>
  </si>
  <si>
    <t xml:space="preserve"> We meet every Tuesday Morning at the Colonial Grill for breakfast! Meetings start promptly at 7:30 am. Not sure if your category is open? Email us or visit us at out website.http:westmorelandentrepreneurs.myfastsite.comcontact-us</t>
  </si>
  <si>
    <t xml:space="preserve"> Colonial Grille Restaurant and Taproom</t>
  </si>
  <si>
    <t xml:space="preserve"> 333 Mian Street</t>
  </si>
  <si>
    <t xml:space="preserve"> The Pittsburgh Russian Language Meetup</t>
  </si>
  <si>
    <t xml:space="preserve"> Russian Language; Expat Russian; Language &amp; Culture; Russkie; foreign language; Russians; Russian Literature; Russian Food; Russian Culture; </t>
  </si>
  <si>
    <t xml:space="preserve"> Conversation and Tea at Dobro Tea House</t>
  </si>
  <si>
    <t xml:space="preserve"> This meeting is to get together and converse in the Russian Language. Whether a beginner intermediate or advancednative speaker this will be a great opportunity to flex your Russian-speaking tongue. What better way to learn a language than to practice with some friends laugh at your mistakes and hear it straight from the mouth of a native speaker. This meetup will repeat every first Saturday of the month. If you can not make this meeting then feel free to join us at our other requiring meetup on the third Thursday evening of every month. Have an idea for a meetup? Want to suggest a new time andor location? Message me and we'll work out the details.      !</t>
  </si>
  <si>
    <t xml:space="preserve"> 1937 Murray Ave</t>
  </si>
  <si>
    <t xml:space="preserve"> onversation at Crazy Mocha</t>
  </si>
  <si>
    <t xml:space="preserve"> This meeting is to get together and converse in the Russian Language. Whether a beginner intermediate or advancednative speaker this will be a great opportunity to flex your Russian-speaking tongue. What better way to learn a language than to practice with some friends laugh at your mistakes and hear it straight from the mouth of a native speaker. This meetup will repeat every third Thursday of the month. If you can not make this meeting then feel free to join us at our other recurring meetup on the first Saturday of every month. Have an idea for a meetup? Want to suggest a new time andor location? Message me and we'll work out the details.      !</t>
  </si>
  <si>
    <t xml:space="preserve"> Crazy Mocha Next to Adli on Baum Blvd</t>
  </si>
  <si>
    <t xml:space="preserve"> 5607 Baum Blvd. </t>
  </si>
  <si>
    <t xml:space="preserve"> Ohio River Trail Council (ORTC) - Outdoor Adventure Club</t>
  </si>
  <si>
    <t xml:space="preserve"> Monaca</t>
  </si>
  <si>
    <t xml:space="preserve"> Bicycling; Kayaking; Hiking; Paddling; Walking; Nonprofit; Outdoors; Adventure; Volunteering; Outdoor Adventures; Stand Up Paddle Boarding; Cycling; Community Service; Canoeing; Casual Bicycling; Charity Events; </t>
  </si>
  <si>
    <t xml:space="preserve"> Paddle Party</t>
  </si>
  <si>
    <t xml:space="preserve"> Come join the Ohio River Trail Council for an end of summer paddle party at the beautiful Bradys Run Park.</t>
  </si>
  <si>
    <t xml:space="preserve"> The Lake at Bradys Run Park</t>
  </si>
  <si>
    <t xml:space="preserve"> 526 Bradys Run Road Beaver Falls PA</t>
  </si>
  <si>
    <t xml:space="preserve"> Paddle Board Race</t>
  </si>
  <si>
    <t xml:space="preserve"> For additional information please visit - http:membership.ohiorivertrail.orgindex.phpn1sco-paddle-board-race nnn</t>
  </si>
  <si>
    <t xml:space="preserve"> GlobalPittsburgh: a group for globally-minded people</t>
  </si>
  <si>
    <t xml:space="preserve"> Social Networking; Language &amp; Culture; Social; Professional Networking; International Travel; International Professionals; Business Networking International (BNI); Cultural Diversity; Language Exchange; international students; World Cultures; International Friends; Culture Exchange; </t>
  </si>
  <si>
    <t xml:space="preserve"> GlobalPittsburgh First Thursdays Happy Hour for Globally-Minded People</t>
  </si>
  <si>
    <t xml:space="preserve"> Join us to celebrate everything and everybody global in Pittsburgh atGlobalPittsburgh First Thursdays! Admission is free for current paid GlobalPittsburgh members; tickets are $5 for non-members if purchased through August 5; tickets are $10 on the day of the event and at the door. BUY TICKET NOW!  Features for the August event: - Free admission for paid GlobalPittsburgh members andpeople with August birthdays - Complimentary appetizers - Complimentary drink for members who joinrenew at the event - Door prizes and auctions - Interactive program and more! Meet globally-minded people from Pittsburgh and all over the world to make new friends and learn more about different cultures at our GlobalPittsburgh First Thursdays monthly happy hour. Bring your friends family and colleagues or come alone - it's a very friendly group! Receive discounted membership of $40 per year for an individualfamily membership when you sign up at the event - that's a 20 percent savings! If you have questions would like to become a sponsor or set up a vendor table or donate an item for the auction please contact Nadya Kessler in the GlobalPittsburgh office at[masked] or by email at [masked]. Photos from past First Thursdays and a few other GlobalPittsburgh events activities and programs can be viewed atwww.flickr.comphotosglobalpittsburgh. See you there!</t>
  </si>
  <si>
    <t xml:space="preserve"> Roland's Seafood Grill</t>
  </si>
  <si>
    <t xml:space="preserve"> 1904 Penn Avenue</t>
  </si>
  <si>
    <t xml:space="preserve"> GlobalPittsburgh Group Brunch at Max's Allegheny Tavern (German cuisine)</t>
  </si>
  <si>
    <t xml:space="preserve"> Maxs Sunday Buffet offerstradition of fine German foods.Adult  $13.95 Kids under eleven  $5.95 Bi-monthly dinners (and brunches) bring together GlobalPittsburgh members and potential members.If you are not yet a member of GlobalPittsburgh but would like to share a meal and friendly conversation with our group you are invited to join us once. To participate in our future eventswe will expect you to join GlobalPittsburgh as a member atwww.globalpittsburgh.orgmembershipso that you dont miss any of our fun activities! You can RSVP two weeks prior to the event. The RSVP will be closed until then. If you RSVP "yes" you are expected to show up. Please consider this request seriously. Every guest is looking forward to meeting you if they see your positive RSVP. If you cancel your reservation later than 2 days prior to the gathering you will be counted as a "no show". After 3 "no shows" we will unfortunately have to remove you from the group. It is all about respect to the other members and the restaurant staff who make our group dinners happen! Our mission is to connect the Pittsburgh community with the people here from other countries through year-round activities and networking events.</t>
  </si>
  <si>
    <t xml:space="preserve"> 537 Suismon Street</t>
  </si>
  <si>
    <t xml:space="preserve"> Gatherings Singles Dances and Events</t>
  </si>
  <si>
    <t xml:space="preserve"> Singles Dancing; </t>
  </si>
  <si>
    <t xml:space="preserve"> Let's Meet for Dinner and a Movie...</t>
  </si>
  <si>
    <t xml:space="preserve"> Meet us in the BarArea at high tables starting at 5:30PM - have dinner or a drink or just cheesecake. We will discuss the movies and decide at the table to attend or not..... Please realize it is not always possible toget enough seating together. Thanks.</t>
  </si>
  <si>
    <t xml:space="preserve"> Cheesecake Factory</t>
  </si>
  <si>
    <t xml:space="preserve"> Southside Works</t>
  </si>
  <si>
    <t xml:space="preserve"> Let's Meetup for an Extended Happy Hour Evening</t>
  </si>
  <si>
    <t xml:space="preserve"> WEATHER PERMITTING: Meet on the outdoor pationear the bar. Pete Hewlett and Scott Anderson will be taking the stage from 6 - 10 PM. If you haven't been to Rumfish GrillBeach in Bridgeville as yet you owe it to yourself to come and enjoy this outdoor venue. Please understand if you wish to have dinner you will need to go inside the restaurant to eat on your own and rejoin us on the patio when you are done.</t>
  </si>
  <si>
    <t xml:space="preserve"> Rumfish Grille</t>
  </si>
  <si>
    <t xml:space="preserve"> 1155 Washington Pike (Great Southern Shopping Center)</t>
  </si>
  <si>
    <t xml:space="preserve"> Ron Paul for President 2012 - Pittsburgh</t>
  </si>
  <si>
    <t xml:space="preserve"> Republican Party; Libertarian; Constitution Party; Ron Paul; </t>
  </si>
  <si>
    <t xml:space="preserve"> Allegheny County Common Law Grand Jury Reinstatement Committee Meeting</t>
  </si>
  <si>
    <t xml:space="preserve"> ONLY THE PEOPLE CAN SAVE AMERICA - WILL YOU? We are establishing administrations forcommon law grand juries in all 3144 counties in the United States of America. By doing this the people will move our courts back to Courts of Justice and take back 100% control of their government. THE DUTY OF THE COMMON LAW GRAND JURY is to right any wrong. If anyones unalienable rights have been violated or removed without a legal sentence of their peers the grand jury can restore them. And if a dispute shall arise concerning this matter it shall be settled according to the judgment of the grand jurors the sureties of the peace. IN A US SUPREME COURT STUNNING 6 TO 3 DECISION JUSTICE ANTONIN SCALIA writing for the majority confirmed that the American grand jury is neither part of the judicial executive nor legislative branches of government but instead belongs to the people. It is in effect a fourth branch of government "governed" and administered to directly by and on behalf of the American people and its authority emanates from the Bill of Rights and has the power to enforce law and remove people from office. GRAND JURY BACKGROUND When the American colonies separated from England KingGeorge retaliated by revoking the charters. Technically the colonies were without any legal authority to operate. However civics (the branch of political philosophy concerned with individual rights) was generally taught and known by the people who asserted their rights and maintained order by applying the common law. The people united in the form of common law grand juries and continued the functioning of government. As the legislatures matured they slowly increased governmental power while simultaneously reducing personal sovereign power. This was done through a combination of passing pro-government legislation and reducing or eliminating education about civics. Today two and a quarter centuries later hardly anyone even knows the meaning of the word "civics." Despite the fact that the state and federal constitutions still acknowledge the common law as the ultimate law system people everywhere are conditioned to believe that the statutory law and codes are the only source of law. The only remaining common law term generally known among the public is "common law marriage." The common law grand jury is now dormant only because of the public ignorance of its powers that supersede all other government entities including the modern statutorily defined grand jury. WHAT TO DO NEXT: Click www.NationalLibertyAlliance.org read thehome page andview the video "The Power of the Grand Jury" on that page. Read the Preface and the Mission Statement under the "Welcome" tab in thenavigation bar above. Then to join our endeavor click "Register" at the top right side of the page. After you log in click on the "Jurist" tab that will appear on the navigation bar and you will see step by step instructions on what to do next. You can find names and phone numbers of County Organizers and State Coordinators under "Directory" in the navigation bar. National Liberty Alliance (Hyde Park NY) - Meetup Group</t>
  </si>
  <si>
    <t xml:space="preserve"> Pittsburgh Thelema Group</t>
  </si>
  <si>
    <t xml:space="preserve"> Tarot; Meditation; Occult; I Ching; Gnostic; Thelema; Magick; Teachings of The Law of Thelema; OTO; Aleister Crowley; Spiritual Alchemy; Qabalah; Hermetics; Magicians; Rituals and Magick; </t>
  </si>
  <si>
    <t xml:space="preserve"> Pittsburgh Thelema - Meet &amp; Greet</t>
  </si>
  <si>
    <t xml:space="preserve"> Do what thou wilt shall be the whole of the Law. Are you interested in O.T.O. and Thelema? If so this is an auspicious opportunity for you to come casually meet with members of O.T.O. At the meet &amp;amp; greet you can ask questions tell us about yourself and find out how you can potentially get involved. Love is the Law. Love under will. </t>
  </si>
  <si>
    <t xml:space="preserve"> Kickback Pinball Cafe</t>
  </si>
  <si>
    <t xml:space="preserve"> 4326 Butler St</t>
  </si>
  <si>
    <t xml:space="preserve"> Magick 101: The Rituals of Thelema  (A 4 part series)</t>
  </si>
  <si>
    <t xml:space="preserve"> Magick 101: The Rituals of Thelema Rituals of Thelema takes attendees from understanding simple maintenance rituals through banishing and invocation. No prior work is necessary though practiced magickians are welcome for discussing experience and trading ideas. Class 1 will cover understanding ritual terminology and maintenance rituals (Will Resh and the Gayatri Mantra)</t>
  </si>
  <si>
    <t xml:space="preserve">    Pgh Thelema</t>
  </si>
  <si>
    <t xml:space="preserve"> 507 12 Grant Ave</t>
  </si>
  <si>
    <t xml:space="preserve"> Pittsburgh Fine Dining</t>
  </si>
  <si>
    <t xml:space="preserve"> Dining Out; Wine and Food Pairing; Exploring New Restaurants; Fine Dining; </t>
  </si>
  <si>
    <t xml:space="preserve"> Cooking with Friends - Summer Soiree</t>
  </si>
  <si>
    <t xml:space="preserve"> Class Size Limit: 18Type of Class: hands-on sit-down dinnerDescription:These popular cooking classes allow friends relatives partners to cook together with others and then sit-down and enjoy the food they prepared. Along with the delicious food you will meet some wonderful new friends This is a public class the class size is limited by Crate and everyone is responsible for registering and paying through the site below. To register: http:www.cratecook.comcalendar2015august849)%2008-03-2015%20Cooking%20with%20Friends%20-%20Summer%20Soiree.htm  Whipped Ricotta Crostini with Roasted Grapes &amp;amp; Olives Creamy Tomato Soup with Parmesan &amp;amp; Black Pepper Crisps Roasted Side of Salmon with Lemon &amp;amp; Shallot Cream Farro Salad Brownies with Vanilla Ice Cream &amp;amp; Dark Cherry Merlot Sauce Watermelon Vodka Sparkler Taught by: Laura Maiello</t>
  </si>
  <si>
    <t xml:space="preserve"> Crate Cook</t>
  </si>
  <si>
    <t xml:space="preserve"> 1960 Greentree Road</t>
  </si>
  <si>
    <t xml:space="preserve"> Monterey Bay Fish Grotto - Dinner</t>
  </si>
  <si>
    <t xml:space="preserve"> Monterey Bay is a wonderful seafood restaurant on Mt. Washington. Of course for those who do not enjoy seafood they have other selections as well. In addition to the wonderful food there is a fantastic view of the city from the restaurant. They have valet parking available for $6. http:montereybayfishgrotto.com Please familiarize yourself with our dinner policy:http:www.meetup.comPittsburgh-Fine-Dining-Meetupmessagesboardsthread48846086</t>
  </si>
  <si>
    <t xml:space="preserve"> Monterey Bay Fish Grotto</t>
  </si>
  <si>
    <t xml:space="preserve"> 1411 Grandview Ave</t>
  </si>
  <si>
    <t xml:space="preserve"> Pittsburgh East Networking Group</t>
  </si>
  <si>
    <t xml:space="preserve"> Small Business; Business Coaching; Business Referral Networking; Professional Networking; Small Business Marketing Strategy; Business Strategy; Entrepreneur Networking; Startup Businesses; Executive Coaching; </t>
  </si>
  <si>
    <t xml:space="preserve"> Networking Lunch</t>
  </si>
  <si>
    <t xml:space="preserve"> Join Over 20 Business Folks For Lunch And Networking.</t>
  </si>
  <si>
    <t xml:space="preserve"> Pugliano's Italian Grill</t>
  </si>
  <si>
    <t xml:space="preserve"> 1808 Golden Mile Highway</t>
  </si>
  <si>
    <t xml:space="preserve"> Networking Lunch </t>
  </si>
  <si>
    <t xml:space="preserve"> Join Over 20 Business Folks For Lunch And Networking</t>
  </si>
  <si>
    <t xml:space="preserve"> Landlord Association of Westmoreland County</t>
  </si>
  <si>
    <t xml:space="preserve"> Landlords; Professional Development; Professional Networking; Real Estate Investors; Real Estate Investing; Real Estate; Real Estate Investment Education; Real-Estate Investors desiring to network; </t>
  </si>
  <si>
    <t xml:space="preserve"> Our next meeting is scheduled for Tuesday Feb 17th</t>
  </si>
  <si>
    <t xml:space="preserve"> Our next meeting is scheduled for Tuesday February 17th 2014 beginning at 6PM. Our featured speakers will cover tax preparation tips. Learn about write offs tax laws and accountingrequirements to help us file timely and accurate tax returns. Topic: Tax laws tax deductions and information to help us with tax preparation and filing.</t>
  </si>
  <si>
    <t xml:space="preserve"> Jacktown Ride and Hunt Club</t>
  </si>
  <si>
    <t xml:space="preserve"> 11369 Center Hwy</t>
  </si>
  <si>
    <t xml:space="preserve"> Our next meeting is Tuesday August 18th 2015 beginning at 6PM</t>
  </si>
  <si>
    <t xml:space="preserve"> Our topic this month is residential and commercial investments. We will discuss the similarities and differences between these types of investments. Details will include financing asset protectioninsurance rent price points leases etc.</t>
  </si>
  <si>
    <t xml:space="preserve"> The Pittsburgh Beginners With SLR Camera Photography Group</t>
  </si>
  <si>
    <t xml:space="preserve"> Photoshop; Digital Photography; Photography; Photography Classes; Nature Photography; Portrait Photography; Digital SLR Photography; Own a SLR dig camera but dont know how to use it?; </t>
  </si>
  <si>
    <t xml:space="preserve"> Photo 101 Course - Phipps Conservatory</t>
  </si>
  <si>
    <t xml:space="preserve"> This is a Photo 101 Course which is required before attending larger meet ups. Learn the basics of your SLR camera including F-Stop Shutter speed and ISO. All while enjoying the Summer exhibits of the Phipps Conservatory.  Admission will be the responsibility of individual members. Terry</t>
  </si>
  <si>
    <t xml:space="preserve"> Photo 101 Course - Aviary</t>
  </si>
  <si>
    <t xml:space="preserve"> This is a Photo 101 Course which is required before attending larger meet ups. Learn the basics of your SLR camera including F-Stop Shutter speed and ISO. Admission will be the responsibility of individual members. Terry</t>
  </si>
  <si>
    <t xml:space="preserve"> Pittsburgh Big Data &amp; Hadoop Learning Group</t>
  </si>
  <si>
    <t xml:space="preserve"> Java; Software Development; Data Management; Business Intelligence; Hadoop; Big Data; MapReduce; Data Analytics; Predictive Analytics; Computer programming; Business Analytics; Data Science; Big Data Analytics; Leveraging Big Data; Hadoop Analytics; </t>
  </si>
  <si>
    <t xml:space="preserve"> Live Session - Predicting Consumer Behavior via Hadoop</t>
  </si>
  <si>
    <t xml:space="preserve"> Hello We'd like to invite you for an expert live session onPredicting Consumer Behavior via Hadoop'scheduled on 20th August Thursday 9:30PM to 10:30PM EST. The session agenda is as follows: Introduction to BIG Data Harnessing BIG Data via Hadoop What Will the Consumer Do Next? 2 Use-Cases - Hadoop in eCommerce &amp;amp; Retail Live Programming Tutorial Future &amp;amp; Possibilities of BIG Data This promises to be an extremely enriching session and we hope you can make it -Register Here In case you can't make it sign-up anyway we'll send you the recording. Cheers!</t>
  </si>
  <si>
    <t xml:space="preserve"> Live Session - BIG Data Analytics via Hive</t>
  </si>
  <si>
    <t xml:space="preserve"> Hello We'd like to invite you for an expert live session on 'BIG Data Analytics via Hive' scheduled on 12th August Wednesday 9.30PM to 10.30PM EST. The session agenda is as follows:  Introduction to BIG Data &amp;amp; Hadoop Hive Architecture Data Queries via HiveQL Hive Data Model Hive Programming Example Future &amp;amp; Possibilities of BIG Data This promises to be an extremely enriching session and we hope you can make it - Register Here In case you can't make it sign-up anyway we'll send you the recording. Cheers!</t>
  </si>
  <si>
    <t xml:space="preserve"> PittsburghTennisLeague.com || Pittsburgh Tennis League</t>
  </si>
  <si>
    <t xml:space="preserve"> Tennis; Sports and Recreation; Outdoors; Outdoor Tennis; Exercise; Competitive Tennis; Indoor Tennis; Tennis League; Recreational Sports; Pick-up Tennis; </t>
  </si>
  <si>
    <t xml:space="preserve"> Fall Flex Season</t>
  </si>
  <si>
    <t xml:space="preserve"> How does a PittsburghTennisLeague Season  League run?The league advertises the season dates and builds a queue of committed players for the season. nnKickoff Day - August 25th The start day of the season players are sent a kickoff email that contains important information about the league the link where your league standings and players contact information. We guarantee 6 playing partners at your playing level but have been averaging closer to 15+ partners in most cities. Your Task - "Flexible Scheduling"After this kickoff email is sent it is the player's task to communicate with other players. Players should work with their partners to find an agreeable time and location to play the match. While PittsburghTennisLeague doesn't mandate your playing schedule it is recommended that players schedule at least one match per week. By request of the players we started to allow players to play 1 rematch per season. The regular season is all about playing as much as you can. As of Jan. 1st 2013 we've had 189 players play more than 20 matches in a season. Where to Play?Play at your local free tennis courts tennis parks condo courts or tennis clubs. The league strongly suggests that players jointly try to pick a tennis court location convenient to both. We provide an extensive list of tennis courts including # of courts lighting hitting walls etc. We strive to keep this list up-to-date PittsburghTennisLeague sets up a must play dates to push players out on the courts. The final deadline is the date marking the end of the season at which point players with 5 wins will qualify for a post-season playoff to determine the league champion. How to Play?Players can use three semi-standard playing formats: 2 out of 3 sets 2 sets with 10 point super tie-breaker or the 10-game pro set (First to 10 used when court time is limited). PlayoffsEach season concludes with a playoffs where players with anywhere from 3 to 5 season wins qualifies for a single elimination tourney. The champion is awarded based upon the league Prize Pool. Each singles league champion also receives a playing entry into the National Tourney which is already scheduled for Crandon Park Tennis Center in Key Biscayne - Nov. 13-15 2015. Join Today!!Full price is $19.95 to play in a season BUT the earlier you sign up we typically offer discounts during these tougher economic times. Just go to the Join Page and complete the short form. We'd be happy to find you dedicated tennis playing partners.</t>
  </si>
  <si>
    <t xml:space="preserve"> Fall Doubles Season</t>
  </si>
  <si>
    <t xml:space="preserve"> How does a PittsburghTennisLeague Season  League run? The league advertises the season dates and builds a queue of committed players for the season. Doubles Partner Matching Service  For the players who don't have a teammate for the season we have a Doubles Partner Matching Service. All the players who sign up for the service will be connected with a teammate that is most suitable to your request and playing region. If we don't have a suitable partner for you than we'll hope within the first week of the season one will sign up or we'll refund your payment. Kickoff Day - Aug. 4th The start day of the season players are sent a kickoff email that contains important information about the league the link where your league standings and players contact information. We guarantee 6 playing partners at your playing level but have been averaging closer to 15+ partners in most cities. Your Task - "Flexible Scheduling" After this kickoff email is sent it is the player's task to communicate with other players. Players should work with their partners to find an agreeable time and location to play the match. While PittsburghTennisLeague doesn't mandate your playing schedule it is recommended that players schedule at least one match per week. By request of the players we started to allow players to play 1 rematch per season. The regular season is all about playing as much as you can. As of Jan. 1st 2013 we've had 189 players play more than 20 matches in a season. Where to Play? Play at your local free tennis courts tennis parks condo courts or tennis clubs. The league strongly suggests that players jointly try to pick a tennis court location convenient to both. We provide an extensive list of tennis courts including # of courts lighting hitting walls etc. We strive to keep this list up-to-date PittsburghTennisLeague sets up a must play dates to push players out on the courts. The final deadline is the date marking the end of the season at which point players with 5 wins will qualify for a post-season playoff to determine the league champion. How to Play? Players can use three semi-standard playing formats: 2 out of 3 sets 2 sets with 10 point super tie-breaker or the 10-game pro set (First to 10 used when court time is limited). PlayoffsEach season concludes with a playoffs where players with anywhere from 3 to 5 season wins qualifies for a single elimination tourney. The champion is awarded based upon the league Prize Pool. Each singles league champion also receives a playing entry into the National Tourney which is already scheduled for Crandon Park Tennis Center in Key Biscayne - Nov. 13-15 2015. Join Today!! Full price is $29.95 for team entry $19.95 for the partner matching service BUT the earlier you sign up we typically offer discounts during these tougher economic times. Just go to the Join Page and complete the short form. We'd be happy to find you dedicated tennis playing partners.</t>
  </si>
  <si>
    <t xml:space="preserve"> Saturday Singles - Pittsburgh</t>
  </si>
  <si>
    <t xml:space="preserve"> Singles; New In Town; Nightlife; Social Networking; Social; Fun Times; Speed Dating; Newly Divorced; Dancing; Single Professionals; Dance Lessons; Dating and Relationships; </t>
  </si>
  <si>
    <t xml:space="preserve"> SPEED DATING MINGLING &amp; NETWORKING WITH FREE CHILE CON QUESO NACHOS &amp; TOPPINGS</t>
  </si>
  <si>
    <t xml:space="preserve">  Come join the Saturday Singles for one of our most popular events of the calendar year "SPEED DATING NIGHT - Saturday Singles Style" on SaturdayAUGUST 15THat the West View VFW! This optionalfun ice-breaking mixer event always draws a large crowd! Optional Speed Dating will take place from 7:00 p.m. to 8:00 p.m. followed by the dance with DJRon from 8:00 p.m. to midnight! Pre-registration is suggested but not required. To add to the excitement a RESTAURANT GIFT CARD will be given away toone lucky Speed Dating participant! To ensure your place at this well-attended event you can pre-register by calling Leslie at[masked] or by e-mailing www.dancetonight.weebly.com for more details and information. This night will also feature "FREE CHILE CON QUESO NACHOS &amp;amp; TOPPINGS" FOR EVERYONE!YOU CAN MAKE YOUR OWN "CHILE CON QUESO &amp;amp; NACHOS PLATTER" WITH ALL YOUR FAVORITE TOPPINGS AT THE NACHO BAR! In addition our complimentarysnacks will be also be available! Many couples have met are dating and some have married after meeting at our speed dating events!Thisis an opportunity to meet mix and mingle witha lot of singles! Even if you choose not toSpeed Dateyou can socialize at the dance from 8p.m. to midnight with other Meet-Upgroup members and all of the Saturday Singles crowd.  </t>
  </si>
  <si>
    <t xml:space="preserve"> West View VFW</t>
  </si>
  <si>
    <t xml:space="preserve"> West View </t>
  </si>
  <si>
    <t xml:space="preserve"> 386 Perry Highway</t>
  </si>
  <si>
    <t xml:space="preserve"> "THE GREAT GIFT CARD GIVEAWAY"</t>
  </si>
  <si>
    <t xml:space="preserve">  The Saturday Singles Dance will presentthe"GREAT GIFT CARD GIVEAWAY" on SaturdayAUGUST 1STat the West View VFW! HUNDREDS OF DOLLARSin a variety of giftcards will be given away to many lucky winners! Featured giftcardswill includeMacy's Kohl's Target GetGo Longhorn Steakhouse Eat 'n Park Pizza Hut and Panera to name just a few!!! Arrive early for a Complimentary Dance Lesson at 7:30 p.m. then from 8:00 p.m. to midnight enjoy your favorite music played by DJ Steveas you mix mingle and dance withMeet-Up Group membersand all of the Saturday Singles crowd! As always Free Snacks are available compliments of The Saturday Singles Dance. Anyone who has attended our prior "Great Giftcard Giveaway" eventsknows thatthere are numerousexcitinggiftcards in a wideassortment of categories to begiven away to many winners! It is going to be a great time! See everyone onSaturday AUGUST 1ST at this always well-attended crowd-pleasing dance event! For more information call[masked] e-mail [masked] or visit www.dancetonight.weebly.com! </t>
  </si>
  <si>
    <t xml:space="preserve"> Hadoop Users Group Pittsburgh</t>
  </si>
  <si>
    <t xml:space="preserve"> Cloud Computing; Hadoop; Big Data; Pittsburgh area; MapReduce; </t>
  </si>
  <si>
    <t xml:space="preserve"> Hello We'd like to invite you for an expert live session on Predicting Consumer Behavior via Hadoop'scheduled on 20th August Thursday 9:30PM to 10:30PM EST. The session agenda is as follows: Introduction to BIG Data Harnessing BIG Data via Hadoop What Will the Consumer Do Next? 2 Use-Cases - Hadoop in eCommerce &amp;amp; Retail Live Programming Tutorial Future &amp;amp; Possibilities of BIG Data This promises to be an extremely enriching session and we hope you can make it -Register Here In case you can't make it sign-up anyway we'll send you the recording. Cheers!</t>
  </si>
  <si>
    <t xml:space="preserve"> Hello We'd like to invite you for an expert live session on 'BIG Data Analytics via Hive' scheduled on 12th August Wednesday 9:30PM to 10:30PM EST. The session agenda is as follows: Introduction to BIG Data &amp;amp; Hadoop Hive Architecture Data Queries via HiveQL Hive Data Model Hive Programming Example Future &amp;amp; Possibilities of BIG Data This promises to be an extremely enriching session and we hope you can make it - Register Here In case you can't make it sign-up anyway we'll send you the recording. Cheers!</t>
  </si>
  <si>
    <t xml:space="preserve"> Pittsburgh WordPress Developers &amp; Designers</t>
  </si>
  <si>
    <t xml:space="preserve"> Web Design; Web Technology; Web Development; Beginner Web Developer; Wordpress Plugins; Wordpress Themes; WordPress Users; WordPress Small Business Web Sites; Wordpress Help; WordPress for Business; WordPress SEO; Web &amp; Mobile development; WordPress Training; WordPress Developers; WordPress Websites; </t>
  </si>
  <si>
    <t xml:space="preserve"> Choose Your Own Adventure</t>
  </si>
  <si>
    <t xml:space="preserve"> Following up on the excellent guided discussion on website Security by Chris Rudzki from Automattic we are hosting an "open forum" style session. Bring your recent victories or questions. Be willing to discuss your recent experiences good or bad with WordPress and as always don't be afraid to ask for help!</t>
  </si>
  <si>
    <t xml:space="preserve"> Eat and Park</t>
  </si>
  <si>
    <t xml:space="preserve"> 849 Freeport Road</t>
  </si>
  <si>
    <t xml:space="preserve"> Review WordPress Security</t>
  </si>
  <si>
    <t xml:space="preserve"> In this meetup we will be covering best practices in security how to keep your site safe and sound and how to recover from disaster. We will review the common ways that sites are compromised and simple methods of prevention that both beginners and experts can adopt. We'll also discuss the advantages of securing your site beneath the WordPress level avoiding complicated and troublesome security plugins. Presentation by Chris Rudzki.</t>
  </si>
  <si>
    <t xml:space="preserve"> St. John's Lutheran Church of Highland</t>
  </si>
  <si>
    <t xml:space="preserve"> 311 Cumberland Rd</t>
  </si>
  <si>
    <t xml:space="preserve"> Prime Time!</t>
  </si>
  <si>
    <t xml:space="preserve"> Volleyball; Bible Study; Christian Ministry; Christian Social; Board Games; Game Night; </t>
  </si>
  <si>
    <t xml:space="preserve"> Sports and Games Night</t>
  </si>
  <si>
    <t xml:space="preserve"> Volleyball ping pong and board games. All skill levels welcome.</t>
  </si>
  <si>
    <t xml:space="preserve"> Volleyball ping pong board games. All skill levels are welcome.</t>
  </si>
  <si>
    <t xml:space="preserve"> Allegheny Center Alliance Church</t>
  </si>
  <si>
    <t xml:space="preserve"> 250 East Ohio Street</t>
  </si>
  <si>
    <t xml:space="preserve"> Western PA. Stock Investing Education &amp; Investment Clubs</t>
  </si>
  <si>
    <t xml:space="preserve"> Investing; Investing for Retirement; Investment Education; Financial Education; Value Investing; Stock Market; Stock Investing; Stock Investing Using Better Investing Methodology; Long Term Investing; Stocks Technical Analysis; Stocks; Stocks Fundamental Analysis; Investing in stocks; Growth Stock Investing; Stocks and Options Education; </t>
  </si>
  <si>
    <t xml:space="preserve"> Model Investment Club (North) - Pittsburgh Chapter of BetterInvesting</t>
  </si>
  <si>
    <t xml:space="preserve"> Model Investment Club Meeting10:00 AM - 12:00 PM nnNorthland Public Library (map)300 Cumberland Rd.McCandless Twp. PA 15237 nnVisitors Always Welcome nnThe Pittsburgh Area Model Club is sponsored by the Pittsburgh Chapter for the purpose of teaching investment club operations and BetterInvesting investment decision-making techniques. nnVisitors are always welcome and on occasion out number members. Bring your whole club if you wish. nnAnyone in the Chapter area can attend as a visitor and is eligible to apply for membership. Visitors are encouraged to participate in our lively discussions (but only members may vote on investment decisions for the club). nnEach member invests between $10 and $100 per month and the club maintains an investment portfolio following BetterInvesting procedures. nnPrerequisite:A desire to improve your investment decisions. nnEvent Contact: nnTerry LyonDirectorTelephone:[masked]</t>
  </si>
  <si>
    <t xml:space="preserve"> Model Investment Club (East) - Pittsburgh Chapter of BetterInvesting</t>
  </si>
  <si>
    <t xml:space="preserve"> Visitors Always Welcome! nnThe Pittsburgh Model Club (East) is sponsored by the Pittsburgh Chapter of BetterInvesting for the purpose of teaching investment club operations and investment decision-making techniques. This Model Club focuses on using computerized techniques to screen for potential investments to analyze stocks of interest and to manage a stock portfolio. nnAnyoyne can attend as a visitor and is eligible to apply for a membership. Visitors are encouraged to participate in our lively discussions (but only members my vote on investment decisions for the club) nnEach member invests between $10 and $100 per month and the club maintains an investment portfolio following BetterInvesting procedures. nnPrerequisite: A desire to learn about investing or if you are already an active investor a desire to improve your investing decisions. nn                     Event Contact: nn                   [masked]&amp;lt;a&amp;gt;&amp;lt;a&amp;gt; Additional info: http:www.betterinvesting.orgMemberschapterPennsylvaniapittsburgheventsComputerGroupMeetingModelComputer.htm</t>
  </si>
  <si>
    <t xml:space="preserve"> Pittsburgh Contra Dance</t>
  </si>
  <si>
    <t xml:space="preserve"> Live Music; Social; Dancing; Dance Lessons; Social Dancing; Contra Dance; Folk Dancing; </t>
  </si>
  <si>
    <t xml:space="preserve"> Friday Night Contra Dance</t>
  </si>
  <si>
    <t xml:space="preserve"> Join us at Swisshelm most Friday nights for contra dances. This is a recurring meetup and we will try to cancel if there is a week without a dance but double check the schedule at www.pittsburghcontra.org which is always up-to-date. Dances are Fridays at Swisshelm Community Center 8pm-11pm with a beginner's lesson at 7:30. $7 for students $10 for the rest of us folks. Contra dancing is hungry business if you'd like to bring a snack to share at the break please do! No experience necessary no partner necessary just bring your feet and a smile. Please note that most of our community is not using Meetup.com. Though it may look like nobody is attending rest assured that there will be lots of people at the dance!</t>
  </si>
  <si>
    <t xml:space="preserve"> Swisshelm Park Community Center</t>
  </si>
  <si>
    <t xml:space="preserve"> 1050 Windermere Drive</t>
  </si>
  <si>
    <t xml:space="preserve"> Pints and Purls around Pittsburgh</t>
  </si>
  <si>
    <t xml:space="preserve"> Knitting; Beer; Cross Stitch; Crafts; Handmade Crafts; Crocheting; Pubs and Bars; Needlepoint; Social Crochet; Counted Cross Stitch; Needlecrafts; Make Knitting Friends; Latch Hook; </t>
  </si>
  <si>
    <t xml:space="preserve"> One more Knit Night at Bado's on the patio!</t>
  </si>
  <si>
    <t xml:space="preserve"> Bado's Pizza Grill &amp;amp; Ale House on Beverly Road was one of our original knit night locations and they have agreed to reserve a table for us on their back patio! If it does rain (keep your fingers crossed for good weather!) we'll be located downstairs in the regular dining room area. But hopefully we'll be outside! Bado's has great pizza a full menu and an extensive draft list so pack up your project and come out for a fun night! It doesn't matter if you knit crochet do needlepoint or any other craft feel free to join us! Whether you're a regular with our group or this will be your first time joining us all are welcome! Hope to see you there!</t>
  </si>
  <si>
    <t xml:space="preserve"> Bado's Pizza Grill &amp; Ale House</t>
  </si>
  <si>
    <t xml:space="preserve"> 307 Beverly Road</t>
  </si>
  <si>
    <t xml:space="preserve"> Knit night at Getaway Cafe!</t>
  </si>
  <si>
    <t xml:space="preserve"> Let's have another fun time at Getaway Cafe! They have a full menu great desserts and of course a full bar! So pack up your project and come out for a fun night of crafts and conversation! Whether you're a regular or this is your first time joining us all are welcome!Note that we are starting at 6:30 because Getaway closes a little earlier than some other places where we go. But if you can't get there til 7 that's ok too!Hope to see you there!</t>
  </si>
  <si>
    <t xml:space="preserve"> The Getaway Cafe</t>
  </si>
  <si>
    <t xml:space="preserve"> 3049 Sussex Avenue at McNeilly Road 15226</t>
  </si>
  <si>
    <t xml:space="preserve"> Free Swing Dance Lesson in White Oak</t>
  </si>
  <si>
    <t xml:space="preserve"> McKeesport</t>
  </si>
  <si>
    <t xml:space="preserve"> Swing Dancing; Ballroom Dancing; West Coast Swing Dancing; Dancing; Dance Lessons; Social Dancing; Dance and Movement; Learn to Dance Swing; Swing Dancing Lessons; Learn to swing dance; Swing Dancing - Social Outings - Classes - Lessons; </t>
  </si>
  <si>
    <t xml:space="preserve"> FREE DANCE LESSON (6:30PM)</t>
  </si>
  <si>
    <t xml:space="preserve"> Free dance lesson at 6:30 PM at the Legion in White Oak. Good turnout last week! Let's continue it this week!</t>
  </si>
  <si>
    <t xml:space="preserve"> American Legion</t>
  </si>
  <si>
    <t xml:space="preserve"> 2813 Capital St. White Oak PA</t>
  </si>
  <si>
    <t xml:space="preserve"> FREE Swing Dance Lesson</t>
  </si>
  <si>
    <t xml:space="preserve"> A free swing dance lesson in White Oak. No Experience needed. Come with a partner or by yourself. Cover for the band after the lesson is $10The lesson is completely by donation. Come learn to save with us!</t>
  </si>
  <si>
    <t xml:space="preserve"> Meditation on Twin Hearts Monroeville PA.</t>
  </si>
  <si>
    <t xml:space="preserve"> Meditation; Self-Improvement; Breathing Meditation; Guided Meditation; Meditation and Healing; Mindfulness Meditation; Relaxation and Meditation; </t>
  </si>
  <si>
    <t xml:space="preserve"> Let us meditate!</t>
  </si>
  <si>
    <t xml:space="preserve"> Hi All Thank you for your interest in this group. During our meet up we will be meditating as a group on the Meditation on Twin Hearts (MTH). I can't emphasize enough on benefits of group meditation! The following will be the rough agenda of our meet up! We will first introduce ourselves and after getting to know who is who we will have a brief description of the guided meditation. We will do a simple set of exercise to prepare the body for meditation. This will take about 5 mins The main event Meditation on Twin Hearts will take about 20 mins. Like mentioned in the group description this is a very powerful meditation which involves very simple yet effective techniques to maximize the meditation experience. You have to try it to feel it! Regular MTH can do wonders for physical emotional mental and spiritual well-being. This will be followed by the same set of exercise and sharing of our experiences. Then on we can hang out and interact or go home J Please give yourselves about 2 hours for the event. Also you are welcome to donate to help cover cost of the event space! Looking forward to meeting you all ! Jeevitha Phone:[masked] email: [masked]</t>
  </si>
  <si>
    <t xml:space="preserve"> Hi All Thank you for your interest in this group. In our Meet ups we will be practicing Meditation on Twin Hearts. This is a ~20 mins long guided meditation with the ultimate goal of achieving oneness with our Higher Self. It is based on the fact that certain energy centers in our system are entry points to certain levels of Divine Energy. This meditation focuses on strengthening our divine connection through our Heart and Crown centers as they are the centers of love ... love for man and love for the divine.As we practice regularly we learn to love the Divine more through the love for mankind. The secret is in the Heart :) An interesting feature of this meditation is that as we expand our love centers we also become instruments of world service when we bless the Earth with Light Love and Power. With regular practice we experience a holistic transformation as our energy system becomes more subtler and stronger. Though the meditation is only about 20 mins we give ourselves more time to meet and interact and learn from each others experiences. So please give yourselves about 2 hours for the event. Also you are welcome to donate to help cover cost of the event space! Looking forward to meeting you all ! Jeevitha Phone:[masked] email: [masked] P.S: Twin Heart Meditation is also taught as a course material as a part of the energy medicine workshop called 'Pranic Healing - Level1' Classes are now being scheduled in Monroeville. Please contact me for more details.</t>
  </si>
  <si>
    <t xml:space="preserve"> USA Dance Pittsburgh</t>
  </si>
  <si>
    <t xml:space="preserve"> Ballroom Dancing; Latin Dance; Social Dancing Ballroom and Latin Beginner Class; Ballroom Dancing Lessons; </t>
  </si>
  <si>
    <t xml:space="preserve"> Ballroom Dance - Edgeworth Club</t>
  </si>
  <si>
    <t xml:space="preserve"> USA Dance's monthly dance once again at the beautiful Edgeworth Country Club in Sewickley. International Rumba lesson by pro couple Dmitry Demidov and Amanda Wolf 7:00 - 8:00; ballroom dancing with DJ Cathy Kelly 8:00 - 11:00. $10 for members $15 for non-members. Cash bar snacks door prizes raffle. Dinner available beforehand (cash only--no credit cards) by calling[masked]-8500. Reservations a must. We won't be at this venue again until January 2016--don't miss it!</t>
  </si>
  <si>
    <t xml:space="preserve"> Edgeworth Club</t>
  </si>
  <si>
    <t xml:space="preserve"> 511 East Dr</t>
  </si>
  <si>
    <t xml:space="preserve"> Drupal Pittsburgh</t>
  </si>
  <si>
    <t xml:space="preserve"> Linux; PHP; Web Design; MySQL; CSS; Drupal; Web Development; JQuery; CMS (Content Management Systems); Drupal Security; Learning Drupal; Drupal Mastering; Drupal Users; Drupal Developers; </t>
  </si>
  <si>
    <t xml:space="preserve"> Drupal Camp PA</t>
  </si>
  <si>
    <t xml:space="preserve"> When: August 1st &amp;amp; 2ndWhere: University of Pittsburgh Drupal Camp PA is a 2 day Drupal conference with topical sessions keynote speakers "Birds of a Feather" breakouts and code sprints. The theme of the conference "Bridging Higher Education &amp;amp; Industry" demonstrates the understanding of the importance of open source solutions in higher education as well as industry. Drupal Camp PA is for anyone who wants to learn more about Drupal including content managers WordPress developers Joomla developers project managers industry professionals business owners university administrators web designers non-profit administrators and anyone wanting to learn more about the most powerful open source CMS available today. We understand there are lots of people with lots of different levels of technical knowledge working in Drupal everyday and think you will find Drupal Camp PA to be a fun and exciting learning experience with sessions you will find interesting and productive.</t>
  </si>
  <si>
    <t xml:space="preserve"> School of Information Sciences University of Pittsburgh</t>
  </si>
  <si>
    <t xml:space="preserve"> 135 North Bellefield Avenue</t>
  </si>
  <si>
    <t xml:space="preserve"> Tarot and Oracle Card MeetUp Group</t>
  </si>
  <si>
    <t xml:space="preserve"> Metaphysics; Tarot; Oracle Card Reading; Learning Tarot; tarot readers; Tarot Class; Tarot Readings; Tarot Card Reading; Developing Tarot Skills; Tarot Practice; Tarot Development; Intuitive Tarot; Lenormand; Tarot and Oracle Cards and Divination Tools; Tarot Lenormand Oracle Divination; </t>
  </si>
  <si>
    <t xml:space="preserve"> Tarot and Oracle Exchange and Exploration</t>
  </si>
  <si>
    <t xml:space="preserve"> Pittsburgh Travel Club</t>
  </si>
  <si>
    <t xml:space="preserve"> Valencia</t>
  </si>
  <si>
    <t xml:space="preserve"> Singles; Travel; Outdoors; International Travel; Weekend Adventures; Vacations; Singles Who Love to Travel Travel; Seniors Who Love To Travelfind Travel Companion; </t>
  </si>
  <si>
    <t xml:space="preserve"> August's Pub-of-the-Month</t>
  </si>
  <si>
    <t xml:space="preserve">   AT  We Have Singles that NEED Roommates! MeetPast&amp;amp;FutureTravelers meet possible roommates andlearn more Trip Details!  nnnSouthern Caribbean Cruise (Jan 15 - 23 2016) One Night at The San Juan Marriott 8 Day - 7 Night Cruise on Royal Caribbean. 42Spots already SOLD. $[masked] per person (DBL) nnnPanama Land Tour (Feb 16 - 23 2016) 8 Day - 7 nightsat The Country Inn Amador on the Canal 5 Days of Guided Tours (Please read Itinerary) Daily Breakfast &amp;amp; many lunches. $[masked] per person (DBL) nnnAfrican Safari 4 (March 30 - April 11 2016) Depart the Wednesday after Easter 2016 South Africa Zimbabwe &amp;amp; Botswana Cape Town Victoria Falls &amp;amp; Chobe River Lodging Game Drives &amp;amp; many Meals $[masked] per person (DBL) nnnHawaiian Cruise (April 18 - May 1 2016) 2 nights at The Marriott Waikiki Beach 12 Day Cruise on Royal Caribbean $[masked] per person (DBL) nnnAlaskan Cruise &amp;amp; Land Tour (July 15 - July 24 2016) 1nights in Vancouver at The Metropolitan Hotel 8Day Cruise onPrincess Cruise Lines Optional Add-On (6 Day Land Tour) July 23 - 29 will be Priced in Late August nnn   Trips we are working on for 2016 &amp;amp; 2017  ItalySpainFrance Cruise &amp;amp; Tour (Sept 14 - 26 2016) South American Cruise (January 2017)  CLICK on "See The World Tours" Below    For more Information &amp;amp; Complete Website   www.SeeTheWorldTours.com  or Call[masked]  Group Trips Escorted by   Sam Jordon  (Experienced Trip Leader)  Click link below for Past Trips &amp;amp; Comments  www.SeeTheWorldTours.comComments.html </t>
  </si>
  <si>
    <t xml:space="preserve"> Pittsburgh Writers on Writing Meetup</t>
  </si>
  <si>
    <t xml:space="preserve"> Writer's Block; Authors; Writing; Writing Workshops; Getting Published; First Time Authors; Publishing Your Work; Aspiring Authors; Book writing; </t>
  </si>
  <si>
    <t xml:space="preserve"> Being or Becoming a Professional Writer</t>
  </si>
  <si>
    <t xml:space="preserve"> Join Marianne Reid Anderson executive editor of Northern Connection and Pittsburghs FiftyFive Plus magazines and freelance writer Amanda King to learn discuss and sharethe ins and outs and the dos and donts of getting started and getting published. We will include tips and techniques ways to get the words flowing writing for different genres and media including print online social media blogging editorial etiquette and so much more</t>
  </si>
  <si>
    <t xml:space="preserve"> Pittsburghers Who Love Reading</t>
  </si>
  <si>
    <t xml:space="preserve"> Classic Books; Book Club; Literature; Reading; Readers; Books and Drinks; Coffee &amp; Books; </t>
  </si>
  <si>
    <t xml:space="preserve"> The Dog Stars by Peter Heller</t>
  </si>
  <si>
    <t xml:space="preserve"> PRAISE &amp;amp; REVIEWSWith poetic flair Hellers magnificent debut novel crafts perfect moments of humor and heartache in a deeply affecting story of a man who refuses to let tragedy shatter him.iTunes iBooks Best Novel of 2012 Heller has written a stunning debut novel. In spare poetic prose he portrays a soaring spirit of hope that triumphs over heartbreak trauma and insurmountable struggles. A timely must-read.Library Journal Starred Review beautifully written and morally challengingThe Atlantic Monthly Best Books of 2012 A dreamy postapocalyptic love letter to things of beauty big and small: a twitching trout a can of Sprite empathy sex decency and a good dogGillian Flynn author of Gone Girl Beautifully narrated . . . a book that will surprise you. . . . Hig is a charmer a man of his word with a wicked sense of humor and an acute sense of survival. His eyes are open to the world as only a poets can be observing and absorbing any beauty left in the aftermath of the worlds tragedy. . . . The author shocks readers with unexpected bursts of action-packed scenes that keep the book moving at a suspenseful pacea book that rests easily on shelves with Dean Koontz Jack London or Hemingway.The Missourian The prose bears an obvious debt to manly sentence-smiths like McCarthy Hemingway and Jack London but it also has lyrical descriptions of landscape and nature reminiscent of James Dickeys poetryits always exhilarating (and quite rare) to see a journalist forgo familiar ground for the uncharted territory of fiction and make such a brilliant success of it.John Seabrook The New Yorker Hellers voice is extraordinary and his narrators toughness seems to hide a beautiful and aching restlessness. One of those books that makes you happy for literature.Junot Daz The Wall Street Journal The Dog Stars is simply superb an emotive and powerful novel in a refreshingly original style breath-taking.SFBOOK.COM Decisively strikes at the ever-arching desire to know what makes us human. Gruff tormented and inspirational Heller has the astonishing ability to make you laugh cringe and feel ridiculously vulnerable throughout the novelOne of the most powerful reads in years.Playboy this novel perhaps the worlds most poetic survival guide reads as if Billy Collins had novelized one of George Romeros zombie flicks. From start to finish Heller carries the reader aloft on graceful prose intense action and deeply felt emotion.Publishers Weekly Starred Review</t>
  </si>
  <si>
    <t xml:space="preserve"> Schenley Park Cafe</t>
  </si>
  <si>
    <t xml:space="preserve"> 101 Panther Hollow Road</t>
  </si>
  <si>
    <t xml:space="preserve"> Pittsburgh Business Intelligence Group</t>
  </si>
  <si>
    <t xml:space="preserve"> Business Intelligence; Business Intelligence Strategy; Business Intelligence Best Practices; </t>
  </si>
  <si>
    <t xml:space="preserve"> Self Service BI using Microsoft Tools</t>
  </si>
  <si>
    <t xml:space="preserve"> Dave Filonuk of K &amp;amp; L Gates will present a discussion on how they are using the self-service BI features of Excel in their work there to facilitate greater understanding of the business. Come join us for a broad look at DAX the Tabular data model and a real implementation of self-service BI. Please note the earlier time (5pm). Pizza and soda provided. Hope to see you there!</t>
  </si>
  <si>
    <t xml:space="preserve"> Pittsburgh Tech Council</t>
  </si>
  <si>
    <t xml:space="preserve"> 2000 Technology Drive #100  </t>
  </si>
  <si>
    <t xml:space="preserve"> The Pittsburgh Raw Food Meetup Group</t>
  </si>
  <si>
    <t xml:space="preserve"> Raw Food; </t>
  </si>
  <si>
    <t xml:space="preserve"> The documentary focuses on a quest to spread the message of one of the most important health breakthroughs -- the benefits of a whole plant-based diet. Includes the work of Dr. T. Colin Campbell and son Nelson. The film forms the basis for a national grassroots community-based movement--including a developing Pittsburgh-based 'Pod'! Info. @ plantpurenation.com.Purchase tickets via these steps:1) www.clevelandcinemas.commoviedetails.asp?id=58672) scroll down to "Showtimes"; choose Thurs. August 273) Click Southside Works Cinema 08272015: 7:30 PM4) Use the drop-down date box select Thurs. Aug. 275) Select tickets: adult $9.75; child $6.75; senior $6.75;student $8.75</t>
  </si>
  <si>
    <t xml:space="preserve"> South Side Works Cinemas LP</t>
  </si>
  <si>
    <t xml:space="preserve"> Movie Trivia Games Meetup</t>
  </si>
  <si>
    <t xml:space="preserve"> Watching Movies; Trivia; Classic Films; Games; Game Night; Trivia and Live Trivia; </t>
  </si>
  <si>
    <t xml:space="preserve"> Trivia Game Meetup at 61B</t>
  </si>
  <si>
    <t xml:space="preserve"> Sorry it's been so long! There have been vacations there has been job-switching. Let's get back on track! We'll have games prepared and members should feel free to bring along their own questions and games. Hope to see you there!</t>
  </si>
  <si>
    <t xml:space="preserve"> 61B Cafe</t>
  </si>
  <si>
    <t xml:space="preserve"> 1108 S Braddock Ave</t>
  </si>
  <si>
    <t xml:space="preserve"> South Hills Business Network Connection</t>
  </si>
  <si>
    <t xml:space="preserve"> Small Business; Marketing; Network Marketing; Business; Business Referral Networking; Women Entrepreneurs; Professional Networking; Entrepreneur Networking; Women's Business Networking; Business to Business Marketing; </t>
  </si>
  <si>
    <t xml:space="preserve"> Breakfast Network Meeting</t>
  </si>
  <si>
    <t xml:space="preserve"> We will introduce ourselves to each other. Get to know what the group is all about and help build the ground rules to make it a successful networking event for all of us. Bring your business cards and information about your business so we can help each other grow. Panera Bread will allow us to use this room at no charge providing we spend a total of $50.00 on food. So if each person would purchase a coffee or breakfast sandwich or something yummy from the bakery. we will be good.</t>
  </si>
  <si>
    <t xml:space="preserve"> Panera Bread- Galleria Mall </t>
  </si>
  <si>
    <t xml:space="preserve"> 1500 Washington Road </t>
  </si>
  <si>
    <t xml:space="preserve"> Pittsburgh Women's Mastermind for Entrepreneurs</t>
  </si>
  <si>
    <t xml:space="preserve"> Women Entrepreneurs; Professional Networking; Entrepreneurship; Women's Business Networking; Professional Women; Women's Networking; </t>
  </si>
  <si>
    <t xml:space="preserve"> Setting Goals with Soul</t>
  </si>
  <si>
    <t xml:space="preserve">  We know that goal-setting is essential to success in our business but why does it seem so challenging to set goals that are achievable and authentic? As women we set up really high expectations for ourselves. Often these are based from what we see others around us doing and we assume that the same aspirations should be ours as well. In this meeting we will discuss: 1. How do you define success? 2. What are your values? 3. How do you want to feel when you achieve a goal? nnnAs usual this meeting with both be interesting and informative for all!  Mark your calendar for Friday August 7th at 9:30 am. :-) **We are meeting in the private room at Panera in Robinson. (the one near Walmart). **Please contribute $3 for the expenses of the Meetup group. We would love to have you join us! Just a reminder that this group is different from other women's groups that are primarily geared towards networking. Thank you for respecting the purpose of this specific group. THIS GROUP IS NOT:* A place to pitch a product or service.* A place for you to network for customers or signups for other business groups or for your services. THIS GROUP IS:* A safe space to share the specific challenges that we face as entrepreneurs.* The make new friends who are like-minded.* To encourage and inspire one another.</t>
  </si>
  <si>
    <t xml:space="preserve"> Panera Bread - Robinson</t>
  </si>
  <si>
    <t xml:space="preserve"> 250 McHolme Drive</t>
  </si>
  <si>
    <t xml:space="preserve"> Alex Deacon Team Real Estate Networking Meetup</t>
  </si>
  <si>
    <t xml:space="preserve"> Real Estate Networking; Real Estate Investing; Real Estate Mentor; Real Estate; Real Estate Coaching and Mentoring; Real Estate Investment; </t>
  </si>
  <si>
    <t xml:space="preserve"> Please join us for Open Offices Networking  Mentoring</t>
  </si>
  <si>
    <t xml:space="preserve"> Route 50  Washington Pike to First Street. Follow First to Ellsworth. Cross over Ellsworth and park in the lot on the right or on the street. Glass doors open to the foyer. Our offices are upstairs Light refreshments provided Please RSVP if you plan to join us so we can have enough seating arranged nnnTopic: Building your Power Team and Analyzing Properties We open our offices the 2nd Tuesday 6 - 8 pm and 3rd Saturday from 10 am till noon. This is a free meeting  networking opportunity</t>
  </si>
  <si>
    <t xml:space="preserve"> The Pittsburgh Web Design Meetup Group</t>
  </si>
  <si>
    <t xml:space="preserve"> Web Design; </t>
  </si>
  <si>
    <t xml:space="preserve"> The Pittsburgh Web Design Meetup Group Monthly Meetup</t>
  </si>
  <si>
    <t xml:space="preserve"> Ember.js Pittsburgh</t>
  </si>
  <si>
    <t xml:space="preserve"> Web Design; CSS; JavaScript; Web Development; Web Application; Computer programming; JavaScript Libraries; HTML5; JavaScript Frameworks; Web &amp; Mobile development; web application development; Ember JS; </t>
  </si>
  <si>
    <t xml:space="preserve"> Using Ember.js 2.0 to Build an App</t>
  </si>
  <si>
    <t xml:space="preserve"> Ember.js 2.0 has just been officially released! Come see the new features used in an example application and learn what has changed. This month we will continue discussing Ember 2.0's features and updates by showcasing an example application built using the latest features and techniques that are part of 2.0. Ember's 2.0 release is the first major release in 2 years but the Ember core team has managed to make the transition straightforward to go from 1.xx to 2.0. Check out the announcement blog post for the full release details. nnnp.s. As we have mentioned previously we are in the process of consolidating the Ember meetup into theCode&amp;amp;Supplyfamily of meetups. Please join that group to get updates on our future meetups!</t>
  </si>
  <si>
    <t xml:space="preserve"> 3710 Forbes Ave</t>
  </si>
  <si>
    <t xml:space="preserve"> Pittsburgh Product Engagement Meetup</t>
  </si>
  <si>
    <t xml:space="preserve"> Product Design; Interaction Design; User Experience; Usability; Software Product Management; UX Design; New Product Development: Software &amp; Tech; Product Management; Product Marketing; User Interface Design; Technology Startups; User experience design; onboarding; </t>
  </si>
  <si>
    <t xml:space="preserve"> August Product Engagement Meetup</t>
  </si>
  <si>
    <t xml:space="preserve"> We are going to do something a little different for this meetup and have speakers who are going to talk about what it is like being a product manager in their organization.  Dave Mueller from Infor will talk a little about what it means to be a product manager at a billion dollar software company.  Patrick Gannon will talk a little about what being a product manager in mobile for Dick's Sporting Goods is like. We are also looking for sponsors who can help cover costs (food drinks maybe speaker costs) in exchange for access to the group through some advertising. Ideally we would look for sponsors who can add value to the lives of product managersuser experience folks or who are looking to hire those types of people.  Reach out to Eric if you know of sponsors who would be interested. We will have limited room so please grab a free ticket if you are planning on attending. And please cancel if you cannot make it. You can sign up here. Current Sponsor List: Pendo.io - Pendo is a data driven platform for product engagement that enables companies to improve on boarding understand product usage and help retain customers. Pendo combines enterprise guidance and user insights to enable product teams to understand and influence their customers experience. Pendo installs in minutes with no coding required. So visit www.pendo.io and maybe sign up for a demo.</t>
  </si>
  <si>
    <t xml:space="preserve"> The Livermore</t>
  </si>
  <si>
    <t xml:space="preserve"> 124 South Highland Avenue Shadyside</t>
  </si>
  <si>
    <t xml:space="preserve"> Washington PA Outsiders</t>
  </si>
  <si>
    <t xml:space="preserve"> Bicycling; Kayaking; Hiking; Walking; Running; Outdoors; Outdoor Adventures; Road Cycling; Mountain Biking; </t>
  </si>
  <si>
    <t xml:space="preserve"> Montour Trail Evening Ride</t>
  </si>
  <si>
    <t xml:space="preserve"> I'll be in the Cecil-Hendersonville area for the next few weeks...thought I might post some cool evening rides (this being the first)! Just your average paced rides in one direction or the other (makes it important to be on time!) for a total of approximately an hour &amp;amp; a half.  Alternatively you can start (with me) from the ASR Bike Shop 1912 Mayview Rd leaving promptly at 6 PM. It is about an 18th of a mile before the Boyce Rd intersection. While it adds just a mere 4 miles of road riding I have to warn you it also adds a somewhat significant hill!  :) Ok...who's up for some cool riding fun?? </t>
  </si>
  <si>
    <t xml:space="preserve"> Tandem Connection</t>
  </si>
  <si>
    <t xml:space="preserve"> 5 Georgetown Rd</t>
  </si>
  <si>
    <t xml:space="preserve"> Books That Matter</t>
  </si>
  <si>
    <t xml:space="preserve"> Book Club; Intellectual Discussion; Literature; Reading; Novel Reading; Readers; Small Groups - Book Club Discuss Issues; </t>
  </si>
  <si>
    <t xml:space="preserve"> The Heart is a Lonely Hunter by Carson McCullers</t>
  </si>
  <si>
    <t xml:space="preserve"> The Heart is a Lonely Hunter by Carson McCullers Wonderfully attuned to the spiritual isolation that underlies the human condition and with a deft sense for racial tensions in the South McCullers spins a haunting unforgettable story that gives voice to the rejected the forgotten and the mistreated -- and through Mick Kelly gives voice to the quiet intensely personal search for beauty. The setting is a smallSouthern town the cosmos universal and eternal.The characters are the damned the voiceless therejected. Some fight their loneliness withviolence and depravity Some with sex or drink and some-- like Mick -- with a quiet intensely personalsearch for beauty. nnnn</t>
  </si>
  <si>
    <t xml:space="preserve"> Pittsburgh NMN: Nurses Mentoring Nurses</t>
  </si>
  <si>
    <t xml:space="preserve"> Nursing; Health Professionals; REGISTERED NURSE; Support; Healthcare Professionals; Nursing Student; Nurses; Health Care Professionals; Networking for Nurses; </t>
  </si>
  <si>
    <t xml:space="preserve"> We should get together!</t>
  </si>
  <si>
    <t xml:space="preserve"> Let's get together and talk about developing our professional skills. We will explore the key characteristics of successful nurses. You won't want to miss this meeting! Hope to see you there. Please share with your colleagues. Cheers Renee</t>
  </si>
  <si>
    <t xml:space="preserve"> Getaway Cafe</t>
  </si>
  <si>
    <t xml:space="preserve"> 3049 Sussex Ave</t>
  </si>
  <si>
    <t xml:space="preserve"> Integrative Medicine Professionals</t>
  </si>
  <si>
    <t xml:space="preserve"> Yoga; Meditation; Health Professionals; Holistic Health; Professional Networking; Natural Health; Alternative Medicine; Acupuncture; Healthcare Professionals; Medicine; </t>
  </si>
  <si>
    <t xml:space="preserve"> Tri-County Real Estate Investing</t>
  </si>
  <si>
    <t xml:space="preserve"> Cashflow; Real Estate Networking; Real Estate Foreclosures; Real Estate Investors; Real Estate Investing; Real Estate; Beginner Real Estate Investing; </t>
  </si>
  <si>
    <t xml:space="preserve"> Start Up Meeting</t>
  </si>
  <si>
    <t xml:space="preserve"> King's is located across from Kiski Area High School. This will be a start up meeting to establish the group's area of interest and plan future meetings.</t>
  </si>
  <si>
    <t xml:space="preserve"> PittsburghREIA.com</t>
  </si>
  <si>
    <t xml:space="preserve"> Real Estate Networking; Real Estate Investors; Real Estate Investing; Real Estate Investment Education; Real Estate Fix &amp; Flip; Rehabbing Real Estate; Beginner Real Estate Investing; IRAs Investing in Real Estate - Gold and Silver; Residential Income Property Owners; Investing in Real Estate for Cash Flow &amp; Flipping; Education for Real Estate Professionals; how to invest in real estate; Real Estate Investors Training; Investing in Real Estate; </t>
  </si>
  <si>
    <t xml:space="preserve"> How to Evaluate Property BEFORE You But it</t>
  </si>
  <si>
    <t xml:space="preserve"> We will be talking about how to conduct due diligence on a property before you buy it we will also be discussing how to rehab for big $. You do not need to be a PittsburghREIA member. First time guests get in free as always and there is no pressure to join our club. So come and learn and network with other local real estate investors.</t>
  </si>
  <si>
    <t xml:space="preserve"> Greater Pittsburgh Masonic Center</t>
  </si>
  <si>
    <t xml:space="preserve"> 3579 Masonic Way</t>
  </si>
  <si>
    <t xml:space="preserve"> Pittsburgh Polymer Clay Meetup</t>
  </si>
  <si>
    <t xml:space="preserve"> Polymer Clay; Crafts; Handmade Crafts; Clay; Clay Sculpting; Polymer Clay Art; </t>
  </si>
  <si>
    <t xml:space="preserve"> Clay Day</t>
  </si>
  <si>
    <t xml:space="preserve"> Bring your clay and tools and join us for an afternoon of working on your latest projects and sharing tips and tricks.</t>
  </si>
  <si>
    <t xml:space="preserve"> Swissvale Fire House </t>
  </si>
  <si>
    <t xml:space="preserve"> 7400 Irvine Street Pittsburgh 15218</t>
  </si>
  <si>
    <t xml:space="preserve"> Strange Brew</t>
  </si>
  <si>
    <t xml:space="preserve"> Homebrewing; Beer; Home Brewing; Brewery Events; Craft Beer; beer festivals; Micro Brewed Beer; Beer Tasting; Beer Lovers; </t>
  </si>
  <si>
    <t xml:space="preserve"> Strange Brew 40 - Over the hill</t>
  </si>
  <si>
    <t xml:space="preserve">  This may be our last chance to enjoy the beautiful patio lets hope the weather holds out.</t>
  </si>
  <si>
    <t xml:space="preserve"> Carson Street Deli</t>
  </si>
  <si>
    <t xml:space="preserve"> 1507 E Carson St</t>
  </si>
  <si>
    <t xml:space="preserve"> Pittsburgh Offroad Cyclists Meetup Group - Mountain Biking</t>
  </si>
  <si>
    <t xml:space="preserve"> Fitness; Bicycling; Adventure Racing; Mountain Biking; </t>
  </si>
  <si>
    <t xml:space="preserve"> Ride Bikes</t>
  </si>
  <si>
    <t xml:space="preserve"> Sunday Ride;*Crack-0-Noon Deer lakes parkTurn Rt 1st entrance past lakesPark in 1st lot on leftLevel # 2-3?'s=[masked]</t>
  </si>
  <si>
    <t xml:space="preserve"> Deer Lakes Park</t>
  </si>
  <si>
    <t xml:space="preserve"> West Deer Twp</t>
  </si>
  <si>
    <t xml:space="preserve"> 109 Mahaffey Rd</t>
  </si>
  <si>
    <t xml:space="preserve"> BizzBuzzBang Entrepreneur Network</t>
  </si>
  <si>
    <t xml:space="preserve"> Small Business; Professional Development; Business Strategy; Entrepreneurship; Entrepreneur Networking; Small Business Owners; Startup Businesses; </t>
  </si>
  <si>
    <t xml:space="preserve"> Entrepreneur Monday Morning Roundtable - Entrepreneurs Helping Each Other</t>
  </si>
  <si>
    <t xml:space="preserve"> Entrepreneurs helping each other. Bring your ideas questions and experiences. Providing face-to-face help and feedback for your business in bite-sized chunks. This meetup is right after the Unstuck Entrepreneur Meetup http:www.meetup.comunstuckmondaymeetup which is right there at Repair the World from 8-9AM. Think about coming to BOTH! After meeting outside in the lobby of Repair the World  Alpha Lab Gear  Thrill Mill we adjourn upstairs to Alpha Lab Gear. This meetup is run by an experienced entrepreneur who started a business ran it for over 20 years and successfully exited to a public company. He now keeps busy mentoring for a nationally recognized accelerator reviewing business planspitches for investors and consulting for businesses &amp;amp; non-profits. When asked why do a meetup? he says he is looking to pay it forward by helping people make less mistakes than he made.</t>
  </si>
  <si>
    <t xml:space="preserve"> Meet outside Alpha Lab Gear  Thrill Mill  Repair the World</t>
  </si>
  <si>
    <t xml:space="preserve"> 6024 Broad Street</t>
  </si>
  <si>
    <t xml:space="preserve"> Pittsburgh Metalheads m</t>
  </si>
  <si>
    <t xml:space="preserve"> Live Music; Heavy Metal; Rock Music; Thrash Metal; Hard Rock &amp; Heavy Metal Fans; Scandinavian Metal; death doom black metal music; </t>
  </si>
  <si>
    <t xml:space="preserve"> Insomnium &amp; Omnium Gatherum</t>
  </si>
  <si>
    <t xml:space="preserve"> Finnish melodic death masters Insomnium and Omnium Gatherum are playing the Altar Bar on August 15!</t>
  </si>
  <si>
    <t xml:space="preserve"> Altar Bar</t>
  </si>
  <si>
    <t xml:space="preserve"> 1620 Penn Avenue</t>
  </si>
  <si>
    <t xml:space="preserve"> Bagels &amp; Bytes</t>
  </si>
  <si>
    <t xml:space="preserve"> Nonprofit; New Technology; Web Technology; NetSquared; Information Technology; Online Marketing; Volunteering; Social Media Marketing; Technology Professionals; Nonprofit Marketing; NTEN; Nonprofit management; Nonprofit Technology; Startup Nonprofits; Nonprofit Networking; </t>
  </si>
  <si>
    <t xml:space="preserve"> Bagels &amp; Bytes - Allegheny</t>
  </si>
  <si>
    <t xml:space="preserve"> Bagels&amp;amp;Bytesis technology-related peer learning and networking at its best! Bring your tech questions ideasandissues. Join our fellowship of nonprofit techies (professionaland"accidental" are equally welcome) as we brainstorm share ideasandsolutionsandsupport each other! Both groups are very supportive and non-judgmental. There is no such thing as a "stupid" question at these meetings - all questions and topics for discussion are welcomed.  We learn from each other in unexpected ways constantly regardless of knowledge or skill levels. Hence you don't have to be an "expert" techie to attend just curious and interested in nonprofit technology. Bagels &amp;amp; Bytes is free to attend but you must RSVP.</t>
  </si>
  <si>
    <t xml:space="preserve"> Jewish Residential Services</t>
  </si>
  <si>
    <t xml:space="preserve"> 4905 5th Ave # 3</t>
  </si>
  <si>
    <t xml:space="preserve"> Pittsburgh Area Forex</t>
  </si>
  <si>
    <t xml:space="preserve"> Forex Trading; Currency Trading; Technical Analysis; Forex Trading Education; Forex Trading Tools and Strategies; FX Trading; Forex Currency Trading; </t>
  </si>
  <si>
    <t xml:space="preserve"> Hunt Pips what else?</t>
  </si>
  <si>
    <t xml:space="preserve"> Looking forward to re-connecting with friends meeting new friends and talking about strategies to grow our accounts. </t>
  </si>
  <si>
    <t xml:space="preserve"> Westmoreland Cty Fun Golf Club for Beginners</t>
  </si>
  <si>
    <t xml:space="preserve"> Sports Fan; Outdoors; Women's Golf; Sports and Socials; Singles Golf; Golf; Recreational Sports; Golf For Beginners; </t>
  </si>
  <si>
    <t xml:space="preserve"> Cloverleaf ladies golf and lunch</t>
  </si>
  <si>
    <t xml:space="preserve"> Time to get on the course and play a little golf! Let's meet on Wednesday July 15 at 10:00 a.m. Cost is only $14.00 for golf cart and greens fees. Let's try and play the third nine again. And we can meet for lunch after.</t>
  </si>
  <si>
    <t xml:space="preserve"> Pittsburgh JavaScript</t>
  </si>
  <si>
    <t xml:space="preserve"> Software Development; JavaScript; New Technology; Web Development; JavaScript Frameworks; </t>
  </si>
  <si>
    <t xml:space="preserve"> Webpack</t>
  </si>
  <si>
    <t xml:space="preserve"> Webpack is like browserify but taken to the next step. You can require any resource (CSS Sass CoffeeScript Images) and even do so asynchronously. You can chunk up your JavaScript files and tell webpack to load them on demand. With a module system you can require an ever expanding list of static resources. We can talk about getting started what I've learned and share stores about what you've been able to do with it. Presented by the illustrious Adam Bretz.</t>
  </si>
  <si>
    <t xml:space="preserve"> Omnyx Office</t>
  </si>
  <si>
    <t xml:space="preserve"> 1251 Waterfront Place Pittsburgh (Seagate Building) 2nd Floor</t>
  </si>
  <si>
    <t xml:space="preserve"> Rotary After Hours - Presented by the Monroeville Rotary</t>
  </si>
  <si>
    <t xml:space="preserve"> Network Marketing; Self-Improvement; Social Networking; Philanthropy; Community Organizations; Business Referral Networking; Professional Networking; Volunteering; Service; Community Service; People Helping People; Community Building; Fundraising; Charity Events; Charity Events and Fundraising; </t>
  </si>
  <si>
    <t xml:space="preserve"> Roatary After Hours </t>
  </si>
  <si>
    <t xml:space="preserve"> Rotary After Hours - Presented by the Monroeville Rotary meets every Wednesday from 6:30pm to 7:30pm at the Monroeville Wooden Nickle. Come join us as we network help the commuinty and learn from each other on ways to make the world a better place.</t>
  </si>
  <si>
    <t xml:space="preserve"> The Wooden Nickel</t>
  </si>
  <si>
    <t xml:space="preserve"> 4006 Berger Lane Monroeville PA</t>
  </si>
  <si>
    <t xml:space="preserve"> Northern Pittsburgh Paper Crafters</t>
  </si>
  <si>
    <t xml:space="preserve"> Scrapbooking; Sewing; Card Making; Crafts; Handmade Crafts; Paper Crafts; Rubber Stamping; Stamp Camps; Do You Love Stamping Crafting Card Making; Scrapbooking Classes &amp; Workshops; 3-D Paper Crafts; Scrapbook Crops; </t>
  </si>
  <si>
    <t xml:space="preserve"> Monthly Get-Together of Northern Pittsburgh Paper Crafters</t>
  </si>
  <si>
    <t xml:space="preserve"> Free Kizomba Open House</t>
  </si>
  <si>
    <t xml:space="preserve"> African Dance; Dancing; Dance Lessons; Dance and Movement; Kizomba; Dance Class; </t>
  </si>
  <si>
    <t xml:space="preserve"> Kizomba Feeling Pittsburgh hosts FREE Kizomba Open House!!</t>
  </si>
  <si>
    <t xml:space="preserve"> Wednesday August 26th 8-9pm at Millenium Dance Complex in the South Side!!</t>
  </si>
  <si>
    <t xml:space="preserve"> Millenium Dance Complex Pittsburgh</t>
  </si>
  <si>
    <t xml:space="preserve"> 2504 E. Carson St.</t>
  </si>
  <si>
    <t xml:space="preserve"> Greater Pittsburgh Science Fiction Book Discussion Group</t>
  </si>
  <si>
    <t xml:space="preserve"> Sci-FiFantasy; Book Club; Reading; Readers; Science Fiction; Speculative Fiction; </t>
  </si>
  <si>
    <t xml:space="preserve"> Greater Pittsburgh Science Fiction Book Discussion Group Meetup</t>
  </si>
  <si>
    <t xml:space="preserve"> Discuss the Month's science fiction selection and other topics realted to the world of science and science fiction. InAugust we'll discuss "Darwinia" by Robert Charles Wilson. The short works of science fiction forAugust will be "The Last of the Winnebagos" by Connie Willis and "Rappaccini's Daughter" by Nathaniel Hawthorne.</t>
  </si>
  <si>
    <t xml:space="preserve"> Mount Lebanon Public Library</t>
  </si>
  <si>
    <t xml:space="preserve"> 16 Castle Shannon Blvd </t>
  </si>
  <si>
    <t xml:space="preserve"> Break For Ultimate - Downtown Pittsburgh</t>
  </si>
  <si>
    <t xml:space="preserve"> Ultimate Frisbee; Outdoors; Sports and Socials; Pittsburgh area; Exercise; Ultimate; Coed Ultimate Frisbee; Ultimate Frisbee pickup; Co-ed Ultimate Frisbee; Ultimatee Frisbee Pickup; </t>
  </si>
  <si>
    <t xml:space="preserve"> You  (Sunlight * Disc) = Happiness^Harmony</t>
  </si>
  <si>
    <t xml:space="preserve"> Point State Park</t>
  </si>
  <si>
    <t xml:space="preserve"> Point State Park Pittsburgh PA 15222</t>
  </si>
  <si>
    <t xml:space="preserve"> HackPittsburgh</t>
  </si>
  <si>
    <t xml:space="preserve"> Robotics; Nikola Tesla; Software Development; Electronics; Microcontrollers; Crafts; DIY (Do It Yourself); Startup Businesses; Engineering; Makers; Makerspaces; 3D Printing; DIY Technology; Maker Faire; </t>
  </si>
  <si>
    <t xml:space="preserve"> 14th Annual WPLUG Open Source Picnic (LINUX USERS GROUP))</t>
  </si>
  <si>
    <t xml:space="preserve"> It's that time again for the WPLUG Open Source Picnic. Enjoy an afternoon of fun in the sun and conversation about free and open source software! WPLUG's 14th annual Open Source Picnic will be held Saturday August 8th 2015 from 1:00 to 6:00 PM at the Babble Brook Shelter in North Park in McCandless Township. Its an "Open Source" picnic because people who attend contribute by bringing food helping out or organizing activities. For all of the latest details about the picnic and for ways that you can contribute please check out the wiki page at: http:www.wplug.orgwikiMeeting-20150808 This picnic will only be as fun as you help make it so if you have some ideas for fun activities be sure to add your ideas to the wiki! You should also RSVP at the Eventbrite link below to let us know that you plan to attend: https:www.eventbrite.comewplug-summer-picnic-2015-tickets-17863803116 Hope to see you there!</t>
  </si>
  <si>
    <t xml:space="preserve"> North Park in McCandless Township</t>
  </si>
  <si>
    <t xml:space="preserve"> Pearce Mill Rd</t>
  </si>
  <si>
    <t xml:space="preserve"> Pittsburgh Essential Oil Young Living Meetup</t>
  </si>
  <si>
    <t xml:space="preserve"> Aromatherapy; Self-Improvement; Wellness; Green Living; Holistic Health; Essential Oils; Natural Health; Alternative Medicine; Natural Organic Living; Essential Oils &amp; Pain Management; Physical and Emotional Balance with Essential Oil; Mood Management Essential Oils; Healing benefits of essential oils; </t>
  </si>
  <si>
    <t xml:space="preserve"> Intro to Essential Oils - Young Living (Murrysville) </t>
  </si>
  <si>
    <t xml:space="preserve"> Hey guys! This will officially be our first meet up - how exciting! I will be talking all about what are essential oils how do you use them how they can help youyour family making your home chemical free and the premium starter kit Young Living has to offer. I will have a premium start kit with me for anyone wanting to smell the essential oils see what the kit has to offer and check out the diffuser. This is a great way of checking out the essential oils Young Living has to offer before signing up! Bring a friend or family member for some essential oil fun! If you sign up for a premium starter kit on our meet up day- you'll get an essential oil for free! Hope to see you!http:www.brittanyessential.com</t>
  </si>
  <si>
    <t xml:space="preserve"> Panera Bread </t>
  </si>
  <si>
    <t xml:space="preserve"> 4899 William Penn Hwy Murrysville PA 15668</t>
  </si>
  <si>
    <t xml:space="preserve"> The Campaign for Liberty: Pittsburgh</t>
  </si>
  <si>
    <t xml:space="preserve"> Right to Bear Arms; United States Constitution; Ron Paul; </t>
  </si>
  <si>
    <t xml:space="preserve"> ONLY THE PEOPLE CAN SAVE AMERICA - WILL YOU? We are establishing administrations for common law grand juries in all 3144 counties in the United States of America. By doing this the people will move our courts back to Courts of Justice and take back 100% control of their government. THE DUTY OF THE COMMON LAW GRAND JURY is to right any wrong. If anyones unalienable rights have been violated or removed without a legal sentence of their peers the grand jury can restore them. And if a dispute shall arise concerning this matter it shall be settled according to the judgment of the grand jurors the sureties of the peace. IN A US SUPREME COURT STUNNING 6 TO 3 DECISION JUSTICE ANTONIN SCALIA writing for the majority confirmed that the American grand jury is neither part of the judicial executive nor legislative branches of government but instead belongs to the people. It is in effect a fourth branch of government "governed" and administered to directly by and on behalf of the American people and its authority emanates from the Bill of Rights and has the power to enforce law and remove people from office. GRAND JURY BACKGROUND When the American colonies separated from England King George retaliated by revoking the charters. Technically the colonies were without any legal authority to operate. However civics (the branch of political philosophy concerned with individual rights) was generally taught and known by the people who asserted their rights and maintained order by applying the common law. The people united in the form of common law grand juries and continued the functioning of government. As the legislatures matured they slowly increased governmental power while simultaneously reducing personal sovereign power. This was done through a combination of passing pro-government legislation and reducing or eliminating education about civics. Today two and a quarter centuries later hardly anyone even knows the meaning of the word "civics." Despite the fact that the state and federal constitutions still acknowledge the common law as the ultimate law system people everywhere are conditioned to believe that the statutory law and codes are the only source of law. The only remaining common law term generally known among the public is "common law marriage." The common law grand jury is now dormant only because of the public ignorance of its powers that supersede all other government entities including the modern statutorily defined grand jury. WHAT TO DO NEXT: Click www.NationalLibertyAlliance.org read the home page and view the video "The Power of the Grand Jury" on that page. Read the Preface and the Mission Statement under the "Welcome" tab in the navigation bar above. Then to join our endeavor click "Register" at the top right side of the page. After you log in click on the "Jurist" tab that will appear on the navigation bar and you will see step by step instructions on what to do next. You can find names and phone numbers of County Organizers and State Coordinators under "Directory" in the navigation bar. National Liberty Alliance (Hyde Park NY) - Meetup Group</t>
  </si>
  <si>
    <t xml:space="preserve"> Steel City Industrial Design</t>
  </si>
  <si>
    <t xml:space="preserve"> Innovation; Computer Aided Design; Product Design; Interaction Design; Industrial Design; User Experience; Autodesk; 3D Modeling; CAD Design &amp; Development Services; Service Design; Product Development; SolidWorks; Design Thinking; Design Strategy; 3D Printing; </t>
  </si>
  <si>
    <t xml:space="preserve"> Introductory Happy Hour!</t>
  </si>
  <si>
    <t xml:space="preserve"> Based on their website The Yard in Shadyside seems like a great place to have our first event. Their happy hour goes from 4-7pm (so if you want cheaper drinks be sure to arrive between 6-7pm) and their food looks tasty. But feel free to arrive anytime throughout the Meet Up! If we need a conversation topic bring in your latest favorite sketching implement (sharpie crayon sketchbook pencil whatever! if you love it lets hear it!). Also lets discuss the ID community in Pittsburgh and how we might build it further. Please comment below or message me if you have any questions! Looking forward to meeting many of you there! Thanks!</t>
  </si>
  <si>
    <t xml:space="preserve"> The Pittsburgh MINI Cooper Meetup Group</t>
  </si>
  <si>
    <t xml:space="preserve"> Camping; Wine; Beer; Mini Cooper; Rally; British Cars; Fun Times; Sports Cars; Adventure; Driving; Cars; Road Trips; Road Rally; MINI; German Cars; </t>
  </si>
  <si>
    <t xml:space="preserve"> August Open Membership Meeting</t>
  </si>
  <si>
    <t xml:space="preserve"> This month we're doing something different... first 10 members to register get their dinner for free! (adults only) Now is the time to attend if you want to get more involved in the club! YOU MUST REGISTER ON THE PITTSTOP SITE TO LET US KNOW YOU ARE COMING! We'll be holding our monthly membership meetings on the 1st Monday or 2nd Monday of every month. Join us to plan up coming events and share your event ideas. Please RSVP here so that we know how much room we need to reserve. Donato's will be serving us family-style in a private meeting room. The room is limited to 15 people. </t>
  </si>
  <si>
    <t xml:space="preserve"> Donato's Fox Chapel</t>
  </si>
  <si>
    <t xml:space="preserve"> 46 Fox Chapel Road</t>
  </si>
  <si>
    <t xml:space="preserve"> Pittsburgh Python User Group</t>
  </si>
  <si>
    <t xml:space="preserve"> Open Source; Python; Web Development; Computer programming; Scientific Computing; </t>
  </si>
  <si>
    <t xml:space="preserve"> Data Analysis Using Apache Spark on a Distributed Cluster by Sneha Challa</t>
  </si>
  <si>
    <t xml:space="preserve"> Everyone is welcome! We'll discuss Python and probably have a blast doing it.</t>
  </si>
  <si>
    <t xml:space="preserve"> Google Pittsburgh</t>
  </si>
  <si>
    <t xml:space="preserve"> 6425 Penn Avenue #700</t>
  </si>
  <si>
    <t xml:space="preserve"> Build Guild Pittsburgh</t>
  </si>
  <si>
    <t xml:space="preserve"> Web Development; Professional Networking; Mobile Technology; Entrepreneur Networking; Mobile Development; Computer programming; </t>
  </si>
  <si>
    <t xml:space="preserve"> The Build Guild is a simple thing. A regular gathering of web-folk with no commercial purposes. nnnIf you're a designer developer strategist graphic artist Dr. Horrible fan fiction site operator project manager information architect or even a hobbyist come on out. nnnTalk web design industry topics share some ideas network and make professional connections maybe pick up a freelance project or gig. Have a pint. Have 3 pints. Meet someone new. Play a game of darts. nnWe meet at the same place every month. Same time. Always the second Wednesday of the month.</t>
  </si>
  <si>
    <t xml:space="preserve"> Lot 17</t>
  </si>
  <si>
    <t xml:space="preserve"> 4617 Liberty Avenue</t>
  </si>
  <si>
    <t xml:space="preserve"> Pittsburgh Mass Mob</t>
  </si>
  <si>
    <t xml:space="preserve"> Catholic; Christian Social; Catholic Singles; Catholic Formation; Catholic Spirtuality; Catholic Young Adults; Young Married Catholics; Catholic prayer and spirituality; Catholic Social; Catholic Professionals; Catholic Social Networking; Catholic Fellowship; Catholic Young Professionals; Catholic Friends; </t>
  </si>
  <si>
    <t xml:space="preserve"> PITTSBURGH MASS MOB XIII</t>
  </si>
  <si>
    <t xml:space="preserve"> Brother John Harveyhas graciously allowedthe Pittsburgh Mass Mob to visitour gorgeous historic Saint AugustineCatholic Church inthe Lawrenceville section of Pittsburgh. The church'sRomanesque style was designed byarchitectJohn T. Comes[masked]) for the firm Rutan and Russell. Comes also designed Saint John the Baptist Church also in Lawrenceville for the Beezer Brothers architectural firm. Construction for St.Augustine Church began inSeptember of 1899 and wasdedicated on May 211901. The beautiful stained glass windows are also wonderful pieces of history. They were imported from Munich Germany. The parish has been operated by the Franciscan Order of Friars Minor Capuchin (OFM Cap) since the 1870s when there was a call for German speaking priests put out by Bishop Domenecearly in the history of the Diocese of Pittsburgh. There will be a tour of the church immediately following Mass. We can't wait for you to witness the beautyof thisexquisite example of German RomanesqueCatholic Churches in Pittsburgh! Bring your cameras invite family friends and neighbors to help rediscover another one of Pittsburgh's hidden gems that deserves to be a part of our vibrant community once more! You will not be disappointed! We will be welcoming people outside in front of the church. We will have a space for our group to sit in. Please be sure to introduce yourself so that we can give you a name tag.</t>
  </si>
  <si>
    <t xml:space="preserve"> Pittsburgh Dorothy Dunnett Reading Group</t>
  </si>
  <si>
    <t xml:space="preserve"> Book Club; History; Intellectual Discussion; Fiction; Literature; Reading; Novel Reading; Readers; Scottish; Historical Fiction; scottish culture; Scottish Heritage; English &amp; British culturehistoryliterature; </t>
  </si>
  <si>
    <t xml:space="preserve"> Imposing order on those Disorderly Knights</t>
  </si>
  <si>
    <t xml:space="preserve"> The first two books in The Lymond Chronicles could really work as stand-alones (Queen's Play arguably less so than Game of Kings) but The Disorderly Knights sets up situations and characters that will resonate and bear revisiting for the rest of the series. We've decided to spend a little more time on this rich novel and will be continuing our discussion of the divinely Disorderly Knights at our next meeting. It's been wonderful to see so many new 'members' of this group join us online and we hope to see more of you in person at our meeting. If you have any questions about the group or our discussions please feel free to email me coordinator Sue Morris via [masked]. Hope to see you on August 16th at the Squirrel Hill Carnegie Library. (And if you need new Dunnett books check out the stock at bookseller Classic Lines just up a bit on Forbes Avenue).</t>
  </si>
  <si>
    <t xml:space="preserve"> Squirrel Hill Library Rm. B</t>
  </si>
  <si>
    <t xml:space="preserve"> 5801 Forbes Avenue Pittsburgh PA 15217 PA</t>
  </si>
  <si>
    <t xml:space="preserve"> United 4 Healing</t>
  </si>
  <si>
    <t xml:space="preserve"> Holistic Health; Alternative Medicine; Alternative Health &amp; Wellness Providers; </t>
  </si>
  <si>
    <t xml:space="preserve"> meet at Panera followed by SITE NITE</t>
  </si>
  <si>
    <t xml:space="preserve"> There is an expected $5 donation at the Presenation. The Presentation at Site Nite starts at 7pm We will meet at Panera Bread at 6pm message me for my cell phone number to help locate us in store. Spiritual &amp;amp; EnergeticAlignment with Essential Oils During this SITE NITE presentation Ruth and Tod will provide education and empower individuals to identify energetic blocks and mentalspiritual misalignment within their physical mental and emotional bodies. They will provide tools and techniques to clear all energetic blockages and create a positive alignment of spiritual energies. There will be demonstrations with both individual audience members as well as with the whole audience. As far back as Ruth can remember she had a knowing of events circumstances situations and subtle changes in her environment that led her to developed her Claircognizance. People were drawn to her for assistance with their problems and she gave solid spirit guided direction. Ruth has astute empathic abilities and an extraordinary sensibility that had led her to confirm her Clairsentience. In 2010 she fully awakened to her gifts and began her journey in the healing arts. To better assist people to heal the light within Ruth began studying multiple healing methods. She is a practitioner of Magnified Healing Integrated Energy Therapy Master-Instructor and Reiki Master. Ruth is excited and grateful to put her gifts to the service of others and help them through their own personal journey. For more information on Ruth Lorena and to schedule an appointment call[masked] or go to her website at: www.mydoterra.comruthkrauss Rev. Tod is a husband and father of two boys as well as an Ordained Interfaith Minister and the ownerdirector of a wellness center called The Center for Reiki &amp;amp; the Healing Arts LLC located in Mt. Lebanon PA. Rev. Tod is a Certified Master IET Instructor Master Magnified Healing Teacher Master Dowser Certified Spiritual Intuitive Certified Sound Healer Spiritual Response Therapy consultant. Rev. Tod also holds a BS in Management. He was introduced to DTerra CPTG Essential Oils in the fall of 2010. Within two weeks of being introduced to DTerra CPTG Essential Oils he became involved with sharing DTerra with his clients family and friends and over the years has been educating many people on the many health benefits that essential oils provide.</t>
  </si>
  <si>
    <t xml:space="preserve"> First United Methodist Church of Pittsburgh</t>
  </si>
  <si>
    <t xml:space="preserve"> 5401 Centre Ave</t>
  </si>
  <si>
    <t xml:space="preserve"> WSBA - Washington County</t>
  </si>
  <si>
    <t xml:space="preserve"> Small Business; Stay-at-Home Moms; Self-Improvement; Working Moms; Business Coaching; Business Referral Networking; Women Entrepreneurs; Professional Networking; Small Business Marketing Strategy; Business Strategy; Business Development; Black Women; Small Business Networking; Women's Business Networking; Women Small Business Owners; Professional Women; Executive Coaching; </t>
  </si>
  <si>
    <t xml:space="preserve"> HostessCo-Hostess Lunch</t>
  </si>
  <si>
    <t xml:space="preserve"> It is time for our annual get together to thank our hostesses and co hostesses for their service and get feedback from you about the upcoming event season and your own ideas about building your lunches or retaining your membership. We will discuss Premier Membership and trying to get as many people as new members or upgraded this month so they can attend the next Premier Mastermind. Bring your great ideas and any concerns to the table. Susan will cover the cost of your lunch up to $15.00. Tip is the responsibility of the attendee and must be given especially with a large group so plan accordingly with cash for that. Please RSVP on the meetup site as this will be posted there. No RSVPs will be accepted from anyone not a hostess or co hostess for this event. Looking forward to seeing you all there! Susan Miller and Debi Arnett</t>
  </si>
  <si>
    <t xml:space="preserve"> CocoaHeads Pittsburgh</t>
  </si>
  <si>
    <t xml:space="preserve"> Software Development; Cocoa Programming Language; Apple Software; Cocoa Touch; Objective C; Basics of iPhone app Development; iOS; Xcode Users; iOS Development; mac development; </t>
  </si>
  <si>
    <t xml:space="preserve"> Monthly Discussion</t>
  </si>
  <si>
    <t xml:space="preserve"> This month MarkD will talk about Core Graphics - paths and transforms!</t>
  </si>
  <si>
    <t xml:space="preserve"> Eat N Park </t>
  </si>
  <si>
    <t xml:space="preserve"> 100 Park Manor Dr. Pittsburgh PA</t>
  </si>
  <si>
    <t xml:space="preserve"> Pittsburgh Bitcoin Users</t>
  </si>
  <si>
    <t xml:space="preserve"> Libertarian; Economics; Politics; Social Networking; New Technology; Geek Culture; Technology; Financial Freedom; Freedom; Pittsburgh area; Activism; Computer Science; Freethinker; Cryptography; Decentralization; Bitcoin; </t>
  </si>
  <si>
    <t xml:space="preserve"> PBU Monthly Meetup</t>
  </si>
  <si>
    <t xml:space="preserve"> The Pittsburgh Bitcoin Users monthly meetup is an informal gathering of local bitcoin enthusiasts.  You'll find lots of interesting discussions help available for people who are new to bitcoin and people who are willing to buyselltrade with bitcoin. This is a free event held on the 1st Wednesday of every month. It's open to the public and anyone is welcome to attend.  For more information on bitcoin please start here: https:bitcointalk.orgindex.php?topic=7269.0 http:www.weusecoins.comen   </t>
  </si>
  <si>
    <t xml:space="preserve"> Roland's Seafood Grill &amp; Iron Landing</t>
  </si>
  <si>
    <t xml:space="preserve"> Pittsburgh Area Rails to Trails Bicycling Club</t>
  </si>
  <si>
    <t xml:space="preserve"> Bicycling; Outdoor Adventures; Cycling; Exercise; Rail Trails; Bicycle Touring; Bicycle Riding; Cycling for Fitness; Fun Bicycle Rides; </t>
  </si>
  <si>
    <t xml:space="preserve"> An Evening Full Moon Ride!</t>
  </si>
  <si>
    <t xml:space="preserve"> It is a full moon night so weather permitting...let's do a ride of whimsy &amp;amp; spontaneity while taking in the lights &amp;amp;...(hopefully) starsmoon of the night! We will work in some late night eats while still getting in 20 miles or so...butnotat any breakneck speed. So get your chain lubed lights mounted some liquid refreshment &amp;amp; maybe an additional light layer for the cooler night air...ok then let's mount up! http:bit.ly1PxwgSV</t>
  </si>
  <si>
    <t xml:space="preserve"> Pittsburgh Women's Motorcycle Group Meetup</t>
  </si>
  <si>
    <t xml:space="preserve"> Ducati; Honda Motorcycles; Female Bikers; Suzuki Motorcycles; Motorcycle Touring; Harley Davidson; Cruiser Bikes; Triumph Motorcycles; Bikers that like to ride.; Cafe Racers; Motorcycle Riding; Sharing a Love of Motorcycle Riding; Women Bikers; Women's motorcycle group; Choppers &amp; Bobbers; </t>
  </si>
  <si>
    <t xml:space="preserve"> Ride</t>
  </si>
  <si>
    <t xml:space="preserve"> We are riding to the Corks and Kegs Festival at the Meadows Casino if anyone wants to join us.I'll be on the black sporster withe orange stripe meet in the parking lot of the southside giant eagle.</t>
  </si>
  <si>
    <t xml:space="preserve"> Pittsburgh Area Accessibility Meetup</t>
  </si>
  <si>
    <t xml:space="preserve"> Disability Rights; Accessibility; User Experience; Accessible Web Design; human computer interaction; Inclusive Design; A11y; Section 508; WCAG; Web Accessibility; Software Accessibility; IT Accessibility; Mobile Accessibility; iOS Accessibility; Android Accessibility; </t>
  </si>
  <si>
    <t xml:space="preserve"> August A11y Meetup</t>
  </si>
  <si>
    <t xml:space="preserve"> Join us Tuesday August 18th from 5:30  7:30 pm for another Pittsburgh Accessibility Meetup with speakers from: Unlockphilly: Using open data and crowdsourcing to improve accessibility in Philadelphiawww.unlockphilly.comUnlockphilly started out as a weekend hackathon project with an objective to map accessible and inaccessible stations and venues. The project has grown and is making an impact through collaboration with community members and groups that support the interests of people with disabilities. This talk discusses the project and the importance of making buildings parks maps and apps accessible to everyone. It also describes the efforts made to make online maps and visualizations moreaccessible. Unlock Philly creator James Tyack is a software engineer civic hacker and accessibility advocate. Hes passionate about building technology that helps create positive inclusive change in the community. Carnegie Librarywww.carnegielibrary.orglbphMark Lee and Don Ciccone from the Carnegie Library for the Blind and Physically Handicapped will be presenting recent program initiatives undertaken by the library such as an Advocacy and Advisory Committee to study and recommend programming the acquisition of tactile mapsfor circulation game days using tactile games and training for accessibility features available on iPads. We plan to have an open discussion as to how we can address the needs of the community going forward as well as an overview of current services offered such as the Braille and Audio Reading Download (BARD) for digital audiobooks. Conversant LabsConversant Labs creates voice-enabled applications for the blind and visually impaired. Their first app Say Shopping is available now in the Apple App store and allows you to shop from Target.com with your voice. Chris will be talking about the future of accessibility and how we can better provide services for seniors who are losing their vision. In addition to speakers we will have pizza and plenty of time for socializing! Hope to see you all there. These free events are made possible by donations from participants like you. Please consider making a donation at the event. Please let us know how we can make this event more accessible inclusive and enjoyable for you by contacting Gabriel McMorland at [masked]. We will have an ASL interpreter from Hearing and Deaf Services and volunteers at the outside doors until 6 pm.Want to volunteer? Were so grateful to the volunteers who make these events possible. To volunteer contact Gabe McMorland at[masked] or[masked]. Were grateful to the Urban Affairs Foundation of the JewishFederation of Pittsburgh for their support With their help we are ableto provide ASL interpreters and food at all of our events.</t>
  </si>
  <si>
    <t xml:space="preserve"> Carnegie Library - East Liberty</t>
  </si>
  <si>
    <t xml:space="preserve"> The South Pittsburgh A Course In Miracles Meetup</t>
  </si>
  <si>
    <t xml:space="preserve"> A Course In Miracles; Spirituality; </t>
  </si>
  <si>
    <t xml:space="preserve"> estelle_becker@yahoo.com</t>
  </si>
  <si>
    <t xml:space="preserve"> We have a NEW meeting Place. It will now be 10:15 still the 1st and 3rd Sat. Of Every Month. It is in the back in the private area.</t>
  </si>
  <si>
    <t xml:space="preserve"> Fredo's Deli</t>
  </si>
  <si>
    <t xml:space="preserve"> 1451 Potomac Ave</t>
  </si>
  <si>
    <t xml:space="preserve"> Pittsburgh .NET User Group (PGHDOTNET)</t>
  </si>
  <si>
    <t xml:space="preserve"> .NET; C#; Software Development; New Technology; Web Technology; Web Development; VB.NET; Computer programming; Software Architecture; Microsoft Technology; .NET Framework; </t>
  </si>
  <si>
    <t xml:space="preserve"> Dynamic Business Rule Validation Across the Web Development Stack</t>
  </si>
  <si>
    <t xml:space="preserve"> This will be a joint meeting with Girl Develop It Pittsburgh and is sponsored by Mosaix Software. Welcome GDI PGH and thanks Mosaix! Dynamic Business Rule Validation Across the Web Development Stack with Stefan Vantchev Whether you are a seasoned web developer or relatively new to the game Im sure you will agree that most software applications must continue to change over time along with the changes in the business requirements that the software is to support. In some applications these changes manifest from changes in laws or government regulations or maybe just from an aggressive new marketing strategy that requires the application to now support new sales strategies. In all instances the software applications we build must support these changes in business rules by setting new validation rules that must be evaluated through all layers. With increasing expectations of instantaneous response times we should be providing front end validation but we cant forget the importance of securing our APIs and of course the database. In this discussion well talk about the tools we use to support dynamic business rule validation through AngularJS C# using Fluent Validators and SQL server. We are also very interested to know how others have tackled this issue in their applications so that we can all learn some new techniques together. About Stefan Vantchev Stefan Vantchev has been designing and developing software for over 14 years. His architectural and development background ranges from embedded software to enterprise-level SaaS and desktop applications to data-visualization solutions for a plethora of industries. Stefan has extensive experience with most of the iterations of the .Net framework with most recent interests including AngularJS WebAPI NoSql Dependency Injection and code modularization. When not serving as software architect at Mosaix Software Stefan volunteers at the Greater Pittsburgh Community Food Bank and the Waldorf School of Pittsburgh. About Girl Develop It Girl Develop It is a nonprofit organization that provides affordable programs for adult women interested in learning web and software development in a judgment-free environment.</t>
  </si>
  <si>
    <t xml:space="preserve"> Cranberry Twp. Referral Group</t>
  </si>
  <si>
    <t xml:space="preserve"> Small Business; Referral Marketing; Business Strategy; Entrepreneurship; </t>
  </si>
  <si>
    <t xml:space="preserve"> Networking in CranberrySeven FieldsMars</t>
  </si>
  <si>
    <t xml:space="preserve"> We have now grown the membership to 25 members who attend weekly to build relationships and pass referrals to trusted professionals in the area. If you think you would be interested in attending and seeing if your business could benefit please RSVP.I'm the only person in the group in my profession because BNI only allows one person per profession in each chapter. Each year I get about 25% of my new customers from meeting with the same people each week. I've gotten to know them over time and I feel confident in their abilities so I may refer my customers to them. The perfect relationship! This is a BNI Chapter our meetings start at 7:15 AM and end at 8:45 AM. Great way to network with people before getting to work. TOP Professions Needed -Printer Family LawDivorce Attorney Painter Personal Injury AttorneyLandscaper Photographer Massage Therapist Contractor Roofer Personal TrainerEventWedding Planner Car SalesLeasing ElectricianSign Company HVAC among others. . .</t>
  </si>
  <si>
    <t xml:space="preserve"> Adam's Ridge Clubhouse</t>
  </si>
  <si>
    <t xml:space="preserve"> 100 Adams Ridge Boulevard</t>
  </si>
  <si>
    <t xml:space="preserve"> Pittsburgh 'A Course in Miracles' Study Group</t>
  </si>
  <si>
    <t xml:space="preserve"> A Course In Miracles; Spirituality; Inner peace; Forgiveness; A Course In Miracles Dissapearance of the Universe; Spirituality through ACIM; ACIM group; A Course in Miracles Meditation; A Course in Miracles Study Group; A Course In Miracles: ACIM; ACIM Study Group; A Course In Miracles study and sharing group; </t>
  </si>
  <si>
    <t xml:space="preserve"> ACIM Readings and Discussion!!</t>
  </si>
  <si>
    <t xml:space="preserve"> Dear Fellow ACIMer's Please join us for lively discussion of the Course at the Sixth Presbyterian Church located on Forbes and Murray in Squirrel Hill. We have a permanent slot between 10am and 12pm on the 2nd and 4th Saturdays of the month at this venue! We hope you take advantage and join us soon to access all the miracles you need:) Please enter the church through the MURRAY entrance. See you then!</t>
  </si>
  <si>
    <t xml:space="preserve"> Sixth Presbyterian Church</t>
  </si>
  <si>
    <t xml:space="preserve"> 1688 Murray Ave</t>
  </si>
  <si>
    <t xml:space="preserve"> Pittsburghs Authentic American Tribal Style Belly Dance</t>
  </si>
  <si>
    <t xml:space="preserve"> Live Music; Self-Improvement; Women's Social; Women's Empowerment; Dance Lessons; Belly Dance; Middle Eastern Dance and Music; Hafla - bellydance party; Social Dancing; Belly Dance Lessons; Exercise; Dance and Movement; Hand Drumming Doumbek Middle-Eastern DrumCircle; Tribal Belly Dance; </t>
  </si>
  <si>
    <t xml:space="preserve"> Level Two Class</t>
  </si>
  <si>
    <t xml:space="preserve"> Level Two focuses heavily on lead and follow zills and vocabulary movement. This class is by invite only by the teacher Jennifer Senn. Students must be proficient in level one vocabulary.</t>
  </si>
  <si>
    <t xml:space="preserve"> WholisticAcupuncture</t>
  </si>
  <si>
    <t xml:space="preserve"> 1150 Freeport Rd</t>
  </si>
  <si>
    <t xml:space="preserve"> Beaver Business Referral Networking Meetup</t>
  </si>
  <si>
    <t xml:space="preserve"> Small Business; Business Coaching; Business Referral Networking; Professional Networking; Small Business Marketing Strategy; Business Strategy; Entrepreneur Networking; Small Business Networking; Startup Businesses; Small Business Technology; </t>
  </si>
  <si>
    <t xml:space="preserve"> Networking and Referrals</t>
  </si>
  <si>
    <t xml:space="preserve"> We have had to change our meeting location Riverfront Park in Rochester. We will be at the shelter at the end of the street by the parking circle. Getting around Rochester in general and getting to Riverfront Park in particular can be very confusing. nnnDIRECTIONS:The simplest approach is beginning from the PA 18 exit (Exit 12) on PA 60 proceed north on PA 18 for 3.1 miles to the Rochester Bridge. Immediately after crossing the bridge turn right at the traffic light onto Pleasant Street. At the bottom of the hill in 0.2 miles you come to a complicated six-way intersection. Turn onto first right  New York Avenue (which is at a 90-degree angle from the road you are on  there is a white sign here that says "Rochester Riverfront Park" as well as a few other things) and proceed over bridge that bends to the right. After 0.25 mile turn left at the stop sign onto Harrison Street. The Ohio River and Riverfront Park are ahead at the next stop sign (0.1 mile). Turn right on Water Street; the road runs along the Ohio briefly then turns north and parallels the Beaver River for about 0.7 mile before terminating in a parking circle. We don't plan on anything fancy. Vicky Kennedy and I will provide hamburgers and hot dogs with buns. Veggie burgers will also be available.  Volunteers to bring other picnic foods would be very appreciated. Vicky will be coordinating the food and drink. If you would be willing to contribute food or a monetary donation please contact Vicky Kennedy [masked] or call[masked] For this meeting I need to limit it to members. If our group continues to grow I'd like to include family members next time. As always suggestionscomments are welcome.</t>
  </si>
  <si>
    <t xml:space="preserve"> Riverfront Park Rochester PA</t>
  </si>
  <si>
    <t xml:space="preserve"> Rochester</t>
  </si>
  <si>
    <t xml:space="preserve"> Water Street</t>
  </si>
  <si>
    <t xml:space="preserve"> Holistic Yoga Music and Wellness Southwestern PA</t>
  </si>
  <si>
    <t xml:space="preserve"> Houston</t>
  </si>
  <si>
    <t xml:space="preserve"> Yoga; Meditation; Self-Improvement; Live Music; Spirituality; Music; Holistic Health; Hatha Yoga; Conscious Living; Personal Growth through Yoga and Meditation; Holistic Yoga and Meditation; </t>
  </si>
  <si>
    <t xml:space="preserve"> Gentle Yoga</t>
  </si>
  <si>
    <t xml:space="preserve"> Join us Tuesdays at 5:30 for a slower paced relaxing &amp;amp; rejuvenating yoga class. Gain strength flexibility &amp;amp; balance that will extend beyond the physical level to all areas of your life. Use breath as a way to de-stress calm yourself and energize. Gain a rich experience of yoga with this 1hr and 15 min class in our nurturing yogic atmosphere. $12 single class or 6 classes for $65</t>
  </si>
  <si>
    <t xml:space="preserve"> Sri Yantra Yoga Studio</t>
  </si>
  <si>
    <t xml:space="preserve"> 10 N. Cherry Ave Floor 2 Suite 200</t>
  </si>
  <si>
    <t xml:space="preserve"> Pittsburgh acousticfolkalternative country music meetup</t>
  </si>
  <si>
    <t xml:space="preserve"> Folk Music; Bluegrass; Musicians; Nightlife; Live Music; Country Music; Concerts; Acoustic Jams; Acoustic Music; </t>
  </si>
  <si>
    <t xml:space="preserve"> Chuck Mead and the Grassy Knoll Boys at the Thunderbird</t>
  </si>
  <si>
    <t xml:space="preserve"> Chuck Mead lead singer of the legendary '90s country band BR-549 and his excellent backup band at the lovely and intimate Thunderbird Cafe! I saw them last year and it was a rollicking show. https:chuckmead.squarespace.commusic</t>
  </si>
  <si>
    <t xml:space="preserve"> Thunderbird Cafe</t>
  </si>
  <si>
    <t xml:space="preserve"> 4023 Butler Street Lawrenceville</t>
  </si>
  <si>
    <t xml:space="preserve"> The Pittsburgh Sunday Brunch Meetup Group</t>
  </si>
  <si>
    <t xml:space="preserve"> Dining Out; Beer; Wine Lovers; Happy Hour; Brunch; </t>
  </si>
  <si>
    <t xml:space="preserve"> Eat at Local</t>
  </si>
  <si>
    <t xml:space="preserve"> Time for another Saturday brunch and a nice early time so everyone can enjoy the rest of their day. Check out the menu at localpgh.com there are lots of great breakfast choices as well as lunch options. Looking forward to seeing those that can attend.</t>
  </si>
  <si>
    <t xml:space="preserve"> Local Bar + Kitchen</t>
  </si>
  <si>
    <t xml:space="preserve"> 1515 East Carson Street</t>
  </si>
  <si>
    <t xml:space="preserve"> Pittsburgh Sixth Sensory Meet UP</t>
  </si>
  <si>
    <t xml:space="preserve"> Metaphysics; Meditation; Psychics; Self-Improvement; Law of Attraction; Life Transformation; Spirituality; Wellness; Fun Times; Energy Healing; Healthy Living; Self Exploration; Self-Empowerment; </t>
  </si>
  <si>
    <t xml:space="preserve"> Six Sensory Living</t>
  </si>
  <si>
    <t xml:space="preserve"> In our next meet we are going to have another fun and interactive discussion opening our awareness to how our heart is the divine and sacred gift where as the rational mind is the faithful servant. Sadly most of have thrown away this gift and our lives have become enslaved by the servant. The good news is we can train the servant so that the heart and the mind work in Unison. This is called The Sacred Marriage We will do a very fun exercise allowing the intellect to serve your heart. When you allow your heart to inform and lead the rest of your body. When you tap into the energy of the heart space it connects you to source the sea of love. You are in love not out of love. You are connected to source which is the enlightened frequency. We will also explore what is called the Divine Triangle which where all spirit energy flows in the body. Look forward to seeing on Tuesday the 11th. Love and Blessing Joe</t>
  </si>
  <si>
    <t xml:space="preserve"> 1500 Washington Rd</t>
  </si>
  <si>
    <t xml:space="preserve"> Pittsburgh Salesforce Admin &amp; Developer Group</t>
  </si>
  <si>
    <t xml:space="preserve"> Software Development; Salesforce.com; Apex; Computer programming; Heroku; Salesforce.com Developers; Force.com; Visualforce; Apex Development; Visualforce Development; Salesforce.com Integration; Salesforce.com Chatter; Salesforce.com and Force.com; </t>
  </si>
  <si>
    <t xml:space="preserve"> The New Salesforce Announcement Launch Party</t>
  </si>
  <si>
    <t xml:space="preserve"> You likely received the email below from Salesforce yesterday regarding the New Salesforce Announcement! We'll be hosting a viewing party for everyone to join together see the announcement and represent Pittsburgh!----Salesforce Admins MEET THE NEWSALESFORCE FOR THE FIRST TIME.EVER. 16 years 48 product releases thousands of features millions of happy usersit's been an incredible journey. Together we've changed business for the better and brought innovation to life. We're excited to share with you that our upcoming release will be our biggest best most game changing ever. And you are invited to an exclusive early preview. Tune in to Salesforce LIVE on August 25th at 4PM PST to witness the unveiling of a whole new Salesforce and hear from top executives product managers customers MVPs and partners on what exactly makes the new Salesforce awesome. Even better join one of our 100+ global viewing parties in a city near you. Be the first in the world to get your hands on this technology before Dreamforce. You won't want to miss it!</t>
  </si>
  <si>
    <t xml:space="preserve"> Summa</t>
  </si>
  <si>
    <t xml:space="preserve"> 5933 Baum Blvd</t>
  </si>
  <si>
    <t xml:space="preserve"> I Like Korean Food.</t>
  </si>
  <si>
    <t xml:space="preserve"> Korean Language; Expat Korean; Language &amp; Culture; Korean food; Korean Culture; Korean Language and Culture; Learning about Asian Foods and Culture; Korean Language &amp; Culture; </t>
  </si>
  <si>
    <t xml:space="preserve"> Potluck dinner &amp; Drama night</t>
  </si>
  <si>
    <t xml:space="preserve"> Hi All Let's have potluck dinner and drama night!I'm thinking Korean style summer food. If you have any idea please let me know what kind of food you'll bring.Here are some examples for Korean summer food. 1) Cucumber &amp;amp; Seaweed cold soup.https:www.youtube.comwatch?v=HZr2cDyszS0 2) Korean style cold noodle.https:www.youtube.comwatch?v=DmVNtQ_fEDE 3) Korean shaved icehttps:www.youtube.comwatch?v=1kb6TydcQIM 4) Korean ginseng &amp;amp; chicken souphttps:www.youtube.comwatch?v=NNHthPsujZA 5) Spicy mixed noodleshttps:www.youtube.comwatch?v=IP187wjY9Os Maybe you can find more than these from Youtube or other website.Or you can make your creative version of summer food. If you have any questions please let me know.This potluck dinner will happen at my house which is in Glenshaw PA. After the dinner we'll watch Korean drama together.We'll start watching "Let's eat - season 1". See you then  Jason</t>
  </si>
  <si>
    <t xml:space="preserve"> Pittsburgh Christian Apologetics Group</t>
  </si>
  <si>
    <t xml:space="preserve"> Born Again Christian; Progressive Christian; Bible Study; Christian Ministry; Theology; Christian Social; Spirituality; Apologetics; Christian; good vs evil; Jesus Christ; Christian Evangelism; Philosophy of Religion; Christian Apologetics; Reliability of the Bible; </t>
  </si>
  <si>
    <t xml:space="preserve"> Pittsburgh Christian Apologetics Club 1 year anniversary</t>
  </si>
  <si>
    <t xml:space="preserve"> Welcome to the 13th meeting of the Pittsburgh Christian Apologetics Club. Our Club is officially 1 years old! Thank you for coming and for the support!  What we will do during this meeting Beginning with this meeting we will be starting something new. We will begin watching Theist Vs. Atheist debates of the most famous philosophers and apologists of today and discussing afterwards. Most of these debates are very long. Usually around 2 hours. We will split the debates up into approximately 4 sections and it will take 4 meeting to get through each debate. This will all lead up to the talk by Ravi Zacharias in October at CMU and Pitt which we will attend as a club. The topic Since we have been talking about free will and the problem of evil during the past few meetings we will continue the topic by seeing how two famous philosophers William Lane Craig and Sam Harris handle the question of "Is God Good?" Below is a link to the video we will watch. Watch until approximately 30 minutes. This is what we will cover during the meeting. I still need to figure out a proper stopping place such that both speakers had a turn before we discuss. https:www.youtube.comwatch?v=OwcZNWd3iSo nnnThe Rules http:ukranians2.wix.compgh-apologetics-club#!meetup-groupcwzz We had some problems during past meetings because people failed to follow the rules. People got offended. Remember these are challenging topics. Why don't you discuss religion and politics at the dinner table? Because it causes WW3 among your family members. This is a club where we discuss those topics and try to be civil about it. People have different opinions and the only way we will get anywhere is if we respect each other and give each other a fair hearing andDO NOTtalk over someone else while they are speaking. Everyone has the same amount of time to speak and no talking over other people. These are the main rules. Lets have fun and learn something together!</t>
  </si>
  <si>
    <t xml:space="preserve"> Squirrel Hill Library </t>
  </si>
  <si>
    <t xml:space="preserve"> 5801 Forbes Ave.</t>
  </si>
  <si>
    <t xml:space="preserve"> ACM Pittsburgh</t>
  </si>
  <si>
    <t xml:space="preserve"> Artificial Intelligence; Interaction Design; User Experience; Computer Science; High Scalability Computing; Machine Learning; Data Analytics; Data Visualization; Predictive Analytics; User Research; UX Design; Data Science; Algorithms; Mobile User Experience; Deep Learning; </t>
  </si>
  <si>
    <t xml:space="preserve"> The Internet of Things - Issues and Opportunities</t>
  </si>
  <si>
    <t xml:space="preserve"> Starting with this August meetup all attendees can enter a drawing to win a free ACM Membership! Simply drop your business card in the bowl and at the end of each event we will draw one lucky winner who will receive a free ACM Membership! Please join us for a cutting-edge discussion on the Internet of Things (IoT) with Kevin G. Coleman former Netscape Chief Strategist and Internet pioneer. According to Gartner any success in digital business must deal with the rise of "things." Connected devices with sensors controlled through the Internet or configured in concert are popping up everywhere: There are telematics in expected places like your new car your fitness bracelet and your mobile phone; but they are also showing up in new places like farmers' fields medical equipment and home appliances.Gartner predicts that the Internet of Things will include 26 billion units installed by 2020. IoT product and service suppliers will generate incremental revenue exceeding $300 billion mostly in services in 2020. It will result in $1.9 trillion in global economic value-add through sales into diverse end markets. About Kevin Coleman A Kellogg School of Management Executive Scholar Coleman has authored dozens of articles addressing strategic issues facing leaders today. Currently he is an independent strategic management consultant working on emerging technologies. Prior to that he was a senior fellow with the Technolytics Institute. Coleman also served as the Chief Strategist at Internet pioneer Netscape a true American technology success story that grew at an astonishing 65000 percent. Before joining Netscape he was Vice President and Chief Strategist of Claremont Technology Group which was Business Weeks 44th fastest growing company. He joined Claremont from industry giant Computer Sciences Corporation where he was a Director in the National Consulting Practice and he began his career at the prestigious management consulting firm Deloitte. He has a certificate in Project Management from the American Management Association certificates in Project Planning Monitoring Projects Effectively and HIPAA Security from MCR a certificate in Healthcare Transformation and Cyber Security Evolving Approaches from Deloitte as well as a certificate in Advanced Project Management from Stanford University. Agenda: 7:00pm: Refreshments 7:15pm: Announcements 7:25pm - Tech Talk 8:10pm - Q&amp;amp;A 8:25pm - Conversations 8:55pm - Announce Free ACM Membership Winner + Departure</t>
  </si>
  <si>
    <t xml:space="preserve"> Chatham University Eddy Theater</t>
  </si>
  <si>
    <t xml:space="preserve"> 102-104 Woodland Rd.</t>
  </si>
  <si>
    <t xml:space="preserve"> Pittsburgh's Other Beer Meetup</t>
  </si>
  <si>
    <t xml:space="preserve"> Beer; Social Networking; Social; Drinking; Eating Drinking Talking Laughing Etc; Pubs and Bars; Craft Beer; Beer Tasting; Beer Lovers; </t>
  </si>
  <si>
    <t xml:space="preserve"> Hough's!!!</t>
  </si>
  <si>
    <t xml:space="preserve"> Hola everyone. I apologize for my slackiness! Our next foray into fine drinking establishments leads us to Hough's in Greenfield. Always being one of my personal fav's and easy enough to find right on Greenfield Ave Hough's always has a fine selection of brews and an even more awesome atmosphere. Hope to see you there. Cheers Steve-O!</t>
  </si>
  <si>
    <t xml:space="preserve"> Hough's</t>
  </si>
  <si>
    <t xml:space="preserve"> 563 Greenfield Avenue</t>
  </si>
  <si>
    <t xml:space="preserve"> Pittsburgh Women's Inspirational Read Book Club</t>
  </si>
  <si>
    <t xml:space="preserve"> Book Club; Reading; Inspirational; Self Help and Inspirational Writers; Women's Book Club; Women's Self Help; Inspirational Book Club; </t>
  </si>
  <si>
    <t xml:space="preserve"> Book Meet at Panera's at the Galleria</t>
  </si>
  <si>
    <t xml:space="preserve"> In this book meet we will discuss the book "Eight Reasons Your Life Matters" by John Herrick.  nnnIn his first nonfiction book 8 REASONS YOUR LIFE MATTERS bestselling author John Herrick combines personal struggles with biblical insight. Injecting eight chapters with humor memoir moments and a postmodern perspective on life Herrick shares eight reasons your life matters: Your Life is More Permanent than Your StrugglesGod Sees You Differently than You See YourselfYou Have a DestinyYou are Remembered not ForgottenYou Were Someones First PickYour Absence Would Leave a Permanent HolePeople Need to See You OvercomeYou are Loved and Valued Eight solid reasons to give life one more chance. Eight reasons your life matters. Join John Herrick author of the novels From The Dead and The Landing and discover fresh purpose for your life.</t>
  </si>
  <si>
    <t xml:space="preserve"> Essential Oils &amp; You in Monroeville PA</t>
  </si>
  <si>
    <t xml:space="preserve"> Wellness; Holistic Health; Essential Oils; Alternative Medicine; Healthy Living; Animals and Essential Oils; Medicinal Aromatherapy; Medicinal Essential Oils; Essential Oils &amp; Pain Management; Physical and Emotional Balance with Essential Oil; Mood Management Essential Oils; Healing benefits of essential oils; </t>
  </si>
  <si>
    <t xml:space="preserve"> Lets discuss dementia and how Essential Oils can help.</t>
  </si>
  <si>
    <t xml:space="preserve"> Gluten Free Zone</t>
  </si>
  <si>
    <t xml:space="preserve"> 4430 William Penn Hwy</t>
  </si>
  <si>
    <t xml:space="preserve"> Pittsburgh Womens Travel Club</t>
  </si>
  <si>
    <t xml:space="preserve"> Singles; New In Town; Travel; Social Networking; Women's Social; Social; International Travel; Weekend Adventures; Cruises; Women Who Travel; Weekend Getaways; Single Women Travel Group; </t>
  </si>
  <si>
    <t xml:space="preserve">   AT  If you need a Roommate We can Help!  We have Singlesthat what to Travel with US! Come to our Social Events or  Call Sam at[masked] for more Details!   Southern Caribbean Cruise (Jan 15 - 23 2016) One Night at The San Juan Marriott 8 Day - 7 Night Cruise on Royal Caribbean. 42Spots already SOLD. $[masked] per person (DBL) nnnPanama Land Tour (Feb 16 - 23 2016) 8 Day - 7 nights at The Country Inn Amador on the Canal 5 Days of Guided Tours (Please read Itinerary) Daily Breakfast &amp;amp; many lunches. $[masked] per person (DBL) African Safari 4 (March 30 - April 11 2016) South Africa Zimbabwe &amp;amp; Botswana Cape Town Victoria Falls &amp;amp; Chobe River Lodging Game Drives &amp;amp; many Meals $[masked] per person (DBL) nnnHawaiian Cruise (April 18 - May 1 2016) 2 nights at The Marriott Waikiki Beach 12 Day Cruise on Royal Caribbean $[masked] per person (DBL) nnnAlaskan Cruise &amp;amp; Land Tour (July 15 - July 24 2016) 1nights in Vancouver at The Metropolitan Hotel 8Day Cruise onPrincess Cruise Lines Optional Add-On (6 Day Land Tour) July 23 - 29 will be Priced in Late August nnn Trips we are working on for 2016 &amp;amp; 2017 ItalySpainFrance Cruise &amp;amp; Tour (Sept 14 - 26 2016) South American Cruise (January 2017)  CLICK on "See The World Tours" Below  For more Information &amp;amp; Complete Website   www.SeeTheWorldTours.com or Call[masked]    Group Trips Escorted by   Sam Jordon (Experienced Trip Leader) Call[masked]  Click link below for Past Trips &amp;amp; Comments  www.SeeTheWorldTours.comComments.html </t>
  </si>
  <si>
    <t xml:space="preserve"> Beaver County Outdoor Adventurers</t>
  </si>
  <si>
    <t xml:space="preserve"> Camping; Bicycling; Kayaking; Hiking; Outdoors; Fun Times; Outdoor  Fitness; Happy Hour; Cycling; Backpacking; Family Friendly; Canoeing; Dining Out BBQs Food Fairs Happy Hour and More; Bowling and Fun Stuff; Appetizers &amp; Happy Hour; </t>
  </si>
  <si>
    <t xml:space="preserve"> Trail Care Day (Morning)</t>
  </si>
  <si>
    <t xml:space="preserve"> We need your help! Raccoon Creek State Park has over 44 miles of trail that are primarily maintained by volunteers. Join us we as we help in the upkeep of this beautiful trail system. Tools such as loppers and handsaws are welcome. We will have a few loppers handsaws and gloves available for use. Those attending should bring water and bug spray and be prepared to hike approximately 3 miles.</t>
  </si>
  <si>
    <t xml:space="preserve"> Raccoon Creek State Park</t>
  </si>
  <si>
    <t xml:space="preserve"> Hookstown</t>
  </si>
  <si>
    <t xml:space="preserve"> 3000 Pennsylvania 18</t>
  </si>
  <si>
    <t xml:space="preserve"> OpenStack Pittsburgh</t>
  </si>
  <si>
    <t xml:space="preserve"> Open Source; New Technology; Technology Professionals; OpenStack; Open Source Hardware; Open Source Community; </t>
  </si>
  <si>
    <t xml:space="preserve"> Taking the Long View: How the Oslo Program Reduces Technical Debt</t>
  </si>
  <si>
    <t xml:space="preserve"> Come listen to Doug Hellmann from HP talk about HP's Oslo with pizza provided by HP.</t>
  </si>
  <si>
    <t xml:space="preserve"> Pittsburgh Supercomputing Center</t>
  </si>
  <si>
    <t xml:space="preserve"> 300 South Craig St</t>
  </si>
  <si>
    <t xml:space="preserve"> Holistic Women's Wellness in Beaver County</t>
  </si>
  <si>
    <t xml:space="preserve"> Yoga; Reiki; Meditation; Self-Improvement; Qi Gong; Nutrition; Spirituality; Wellness; Holistic Health; Energy Healing; Stress Relief; Alternative Medicine; Spiritual Growth; Healthy Living; Self-Empowerment; </t>
  </si>
  <si>
    <t xml:space="preserve"> Welcome Holistic Women</t>
  </si>
  <si>
    <t xml:space="preserve"> Hello Ladies This is a meet and greet meetup for like minded women wishing to learn teach inspire and live a holistic lifestyle. My roots are from Beaver County as well as my family and I thought it would be great to start a meetup there for those women wishing to make a difference in their lives. I'm the founder of Holistic Women's Wellness in Pittsburgh with over 360 members. We have wonderful classes workshops meetups and teleclasses to inspire each other in topics that include eating healthy yoga meditation reiki reflexology aromatherapy... just to name a few. Come and enjoy meeting other women. Bring your business cards if you are a healing practitioner. Bring your smiles and enjoy this time. nnnKelly Haywiser is a Certified Integrative Nutrition Health Coach. Wellness coach Licensed massage therapist Reiki Master Teacher Certified Fertility Massage Specialist and has extensive training in OncologyMastectomy Massage. visit www.holisticapproach4life.com for a FREE 50 min consultation and see her bio and services she offers.</t>
  </si>
  <si>
    <t xml:space="preserve"> 100 Wagner Rd</t>
  </si>
  <si>
    <t xml:space="preserve"> The Libertarian Party of Pittsburgh Meetup Group</t>
  </si>
  <si>
    <t xml:space="preserve"> Libertarian; </t>
  </si>
  <si>
    <t xml:space="preserve"> The Libertarian Party of Pittsburgh Meetup Group Monthly Meetup</t>
  </si>
  <si>
    <t xml:space="preserve"> We'll be focusing this year on having interesting guest speakers at each meeting. May: Dan Mross on The Rise and Rise of Bitcoin. April: Joe Pecks on Uber March: Colin Dean on PittMesh </t>
  </si>
  <si>
    <t xml:space="preserve"> Ritters Diner Inc</t>
  </si>
  <si>
    <t xml:space="preserve"> 5221 Baum Blvd</t>
  </si>
  <si>
    <t xml:space="preserve"> Steel City Travel Group</t>
  </si>
  <si>
    <t xml:space="preserve"> Travel; Vacations; Seniors Who Love To Travelfind Travel Companion; </t>
  </si>
  <si>
    <t xml:space="preserve"> Deposits and Commitments needed for Upcoming Travel Adventures</t>
  </si>
  <si>
    <t xml:space="preserve"> Please note both September trips listed below are a GO. If you are interested in going to Niagara on the Lake with Lenzner Coach or the Black Hills of South Dakota with Myers Coach YOU NEED TO CONTACT them NOW and make payments at this time. Deposits have been made by members of this travel group so you will NOT be going alone! I have heard many of you saying meeting after meeting you want to go to New Orleans well someone needs to step up to the plate call and make a deposit with Myers Coach. I will not be going on this trip so I would like those who want to go to have other members going with them. The time is now!!!! Please note the new dates for Costa Rica and Scotland and Ireland.                2015 - 2016 Calendar of Potential Trips Sept 9-10 2015 Niagara on the Lake Ontario Canada (2 days 1 night) - Lenzner Coach. PASSPORT REQUIRED. 1 Person Confirmed. $342 Double Occupancy; $400.90 Single. Sept 12-20 2015 Black Hills of South Dakota (9 Days) - Myers Coach. 3 people confirmed. $999.00 Double Occupancy. Oct 3-9 2015 New England Fall Foliage (7 Days) - Lenzner Coach. $1291.05 Double Occupancy; $100 Deposit required. Oct 14 2015 Boxcar Escape Altoona (1 Day) - Lenzner Coach. 6 People Confirmed $124.45. Nov 8 - 15 2015 Fabulous New Orleans (7 Days) - Myers Coach. $789 DoubleOccupancy. Feb 9 - 17 2016 Costa Rica Natural Paradise (9 Days) - Caravan Tours. PASSPORT REQUIRED. $1095 + 298 Taxes Double Occupancy. Single and Triple Rooms are available + Airfare. Date TBD 2016 - (??MayJune) : SedonaGrand Canyon (Cedars Resort 2 nights @$300; 3 Day Trip to Grand Canyon @$620 + Approx Airfare $687 + potential extra night back at Cedars Resort @$150). Hotel costs based on Double Occupancy; or Grand Canyon Sedona Lake Powell Bryce &amp;amp; Zion Nat Parks for 8 Days with Caravan Tours @ $1195 + Air); or 9 Days with Trafalgar for @$1913 + Air; or 8 Days with Globus @1959 + Air). July 24 - Aug 6 2016 - Scottish &amp;amp; Irish Dream (14 Days) - CIE Tours PASSPORT REQUIRED. $3282 Double Occuppancy + @$1016 Airfare...13 Nights 23 Meals all feesferrieslots of extras. $250 Deposit. Oct 4 - 13 2016 - Nova Scotia &amp;amp; Prince Edward Island ( 10 Days) - Caravan Tours; PASSPORT REQUIRED. @$1295 + Air. Contact person for Deposits:  Myers Coach - Judy:[masked] Ext. *231  Lenzner Coach - Becky Stasko:[masked] Ext. 4163  Caravan Tours -[masked]   </t>
  </si>
  <si>
    <t xml:space="preserve"> Walnut Grill </t>
  </si>
  <si>
    <t xml:space="preserve"> 1595 Washington Pike</t>
  </si>
  <si>
    <t xml:space="preserve"> OWASP Pittsburgh Chapter</t>
  </si>
  <si>
    <t xml:space="preserve"> White Hat Hacking; Web Security; Network Security; OWASP; Information Security; Application Security; Software Security; Computer Security; Penetration Testing; Web Application Security; The Open Web Application Security Project; Threat Modeling; </t>
  </si>
  <si>
    <t xml:space="preserve"> OWASP Pittsburgh Chapter Q3 MeetUp</t>
  </si>
  <si>
    <t xml:space="preserve"> Topic: Cracking and Fixing REST Services Speaker: Bill Sempf</t>
  </si>
  <si>
    <t xml:space="preserve"> BNY Mellon</t>
  </si>
  <si>
    <t xml:space="preserve"> 525 William Penn Pl - 11th Floor</t>
  </si>
  <si>
    <t xml:space="preserve"> Open Pittsburgh Yoga</t>
  </si>
  <si>
    <t xml:space="preserve"> Yoga; Meditation; Chanting; Healing; Transition Town; Pranayama; Chakras; Hatha Yoga; Kundalini Yoga; Community Building; Vegetarian cooking; Restorative Yoga; Chakra Healing; nada yoga; Mantra; </t>
  </si>
  <si>
    <t xml:space="preserve"> Free Yoga Hike at North Park</t>
  </si>
  <si>
    <t xml:space="preserve"> Connect with nature hike and practice yoga on this amazing outing with L.L. Bean's Outdoor Discovery School experts. We'll hike 3-4 miles on the trails of North Park then unroll our mats under a beautiful shady tree and enjoy an all-levels practice. Please make sure you wear appropriate hiking clothing waterproof footwear (if possible) and dress for the weather (layers; no cotton.) Please bring a small day pack with extra clothes snacks water and any personal medications you may need.Bring ayoga mat but leave it in your car. Ages 8 and up are welcome.Hope to see you on the trail! There is no charge for this guided hike and yoga class but space is limited. Go here to officially reserve your spot: http:www.llbean.comllbods33?page=outdoor-discovery-schools&amp;amp;nav=snro1f-33&amp;amp;STORE_CITY_STATE=[22]&amp;amp;EVENT_TYPE=[0]&amp;amp;EVENT_LEVEL=[0]&amp;amp;PRICE_RANGE=[0]</t>
  </si>
  <si>
    <t xml:space="preserve"> North Park Pie Traynor Field Parking lot</t>
  </si>
  <si>
    <t xml:space="preserve"> 40.58746 -79.99034</t>
  </si>
  <si>
    <t xml:space="preserve"> Pittsburgh ClassicalChamber Music Jam Sessions! Meetup</t>
  </si>
  <si>
    <t xml:space="preserve"> Classical Music; Musicians; Flute; Piano; Cello; Viola; Oboe; Chamber Music; Clarinet; Music; Classical Piano; Classical Chamber Music; Violin; Classical Musicians and Singers; amateur chamber music; </t>
  </si>
  <si>
    <t xml:space="preserve"> Afternoon Jam Session!</t>
  </si>
  <si>
    <t xml:space="preserve"> Join us for our second jam session of the summer! All instruments welcome. Details will be posted soon.</t>
  </si>
  <si>
    <t xml:space="preserve"> Biophilia: Pittsburgh</t>
  </si>
  <si>
    <t xml:space="preserve"> Environment; New Urbanism; Farmers Market; Green Living; Sustainable Energy; Sustainability; Eco-Conscious; Green Building; Energy Efficiency; Natural Organic Living; Environmental Awareness; Going Green; Sustainable Development; Green Home Design &amp; Living &amp; Landscaping; Sustainable Architecture Art &amp; Interior Design; </t>
  </si>
  <si>
    <t xml:space="preserve"> Biophilia: Pittsburgh August Meeting</t>
  </si>
  <si>
    <t xml:space="preserve"> The Aug. 6 Biophilia: Pittsburgh meeting will feature Robert S. Mulvihill the National Aviarys ornithologist who will introduce the discussion topic "Getting Up Close and Scientific with Pittsburgh's Birds." Perhaps more than any other natural history subjects birds help connect people with nature and ornithology has a long history of contribution by citizen scientists. In 2013 Mulvihill brought the Smithsonian Institution's Neighborhood Nestwatch project to Pittsburgh. He and his crew study the impacts of urbanization on a selection of common songbird species  northern cardinal American robin song sparrow black-capped or Carolina chickadee gray catbird northern mockingbird Carolina wren and house wren  through annual summer visits to nearly 150 backyards in the Greater Pittsburgh area including the backyard bird habitat of Phipps' executive director Richard V. Piacentini. Mulvihill will talk about this and the National Aviary's other research and conservation projects. Robert S. Mulvihill is a native Pittsburgher who has been an active member of the birding and bird conservation community for more than thirty years. He received a B.S. in Education from the University of Pittsburgh and an M.S. in Biology from Indiana University of Pennsylvania. Mulvihill began his ornithological career at Powdermill Nature Reserve the biological field station of the Carnegie Museum of Natural History where he served as a field ornithologist at the world renowned Powdermill bird banding station. He served as a regional coordinator and species account author for the first Atlas of Breeding Birds in Pennsylvania (1983  1989) and recently was the statewide coordinator and co-editor of the Second Atlas of Breeding Birds in Pennsylvania. Learn more about his work at aviary.org. Meeting Schedule:5:30  6 p.m. Networking and refreshments6  6:30 p.m. Presentation6:30  7:30 p.m. Discussion Directions and Parking: This meeting will take place in the Center for Sustainable Landscapes (CSL) Classroom which is located on the facilitys first floor. The main Conservatory entrance will be closed as this meeting takes place after normal hours; to access the CSL follow Frew Street (located between the OaklandSchenley Park bridge and the Christopher Columbus statue) which will take you around the Conservatory to the lower campus. Guest parking spaces are available on your left as you approach the CSL.</t>
  </si>
  <si>
    <t xml:space="preserve"> Remembering the First World War</t>
  </si>
  <si>
    <t xml:space="preserve"> Poetry; Watching Movies; Book Club; Museum; History; Intellectual Discussion; Reading; Novel Reading; International Travel; Historic Buildings; Historic Locations and People; local history; World War I; English &amp; British culturehistoryliterature; </t>
  </si>
  <si>
    <t xml:space="preserve"> FINALLY! "Testament of Youth" at Harris Theater</t>
  </si>
  <si>
    <t xml:space="preserve"> Good news! I've still been checking upcoming films at local theaters. As I'd hoped Pittsburgh Filmmakers has scheduled Testament of Youth for the first week in August. Timing isn't ideal as it's only a week after our visit to Soldiers &amp;amp; Sailors. But c'est la guerre! Also these schedules are always subject to change. I don't think Filmmakers will pull it but they could possibly reschedule for later in August if an earlier film is held over. If that happens I'll update the details here ASAP. I've scheduled this for Saturday August 1. Showtimes have not been announced yet so the 8:00 pm time is tentative. According to the Filmmakers website admission to the Harris is $8.00. Here's the link to Pittsburgh Filmmakers description of the film. And here (again!) is the film's website which includes the trailer. Although there are events at Heinz Hall Benedum and Theater Square that evening the Pirates are out of town. Parking shouldn't be too challenging.Here's a map of downtown garages For now I'm scheduling this for the film only. I may add on an optional drink-before nearby once the showtime is known. Thanks! Jeannine ===================================================== JULY 30 UPDATE Basically same info as in comment below: I looked for a barrestaurant near the Harris but didn't see one on the maps that looked close enough. So for those who'd like to meet to socialize a bit before the film I'll be at Crazy Mocha's just a few doors away from the Harris Theater starting at 6 pm: 801 Liberty AvenuePittsburgh PA  If you're interested drop in when you can. I'll have Meetup signs up at our tables. We'll walk over to the Harris at 7 pm. If you're just going to the film please meet us in the lobby by 7:10 pm. For all info re: the film the Harris and parking see the links above. Not too late to RSVP - or bring a friend!. I am following up this announcement with an email. My cell phone for callsmessagestexts is[masked]-6848. See every one Saturday! Jeannine</t>
  </si>
  <si>
    <t xml:space="preserve"> 809 Liberty Ave</t>
  </si>
  <si>
    <t xml:space="preserve"> Pittsburgh Information Technology Meetup</t>
  </si>
  <si>
    <t xml:space="preserve"> New Technology; Information Technology; Technology Professionals; Information Technology in Business; Small Business Technology; IT; IT Professionals; Professionals of Information Technology; Information Technology Students; </t>
  </si>
  <si>
    <t xml:space="preserve"> 2015 AITP Scholarship  Charity Golf Outing</t>
  </si>
  <si>
    <t xml:space="preserve"> AITP has been helping aspiring Information Technology Students in the SouthWestern Pennsylvania for the past several years by providing scholarships. In 2015 we are having aPicnic LunchGolf OutingScholarship Fund Raiserat the Butler's Golf Course Elizabeth PA onSaturdayAugust 1. 2015 - starting with golf at 8:00 am and followed byan outdoor Bar-B-Que picnic &amp;amp; refreshments &amp;amp; prizes all for just $95 per golfer. For 2015 we will be back on the Lakeside course.This is the year we hope to have over 100 golfers. Last year we had 88 so we are real close. Bring your friends. nnnShotgun start for this Scrambleis 8:00AM Lakeside Course (Registration starts at 7:00AM) Complete form and mail to address on formwith checkor use paypal below and email form to [masked] To download forms to complete and check further information click the link below: http:www.aitp-pgh.orggolf-outing.html nnIf you would like to participate in this event by yourself or with a friend (we will match you with a foursome) or if you want to get together a foursome we would be pleased to have you at the outing. It will be a lot of fun. New pricing this year $95 (it was bound to happen) per person for golf with cart outdoor buffet and refreshments and prizes. Or if you would like to join in on the fun at the buffet only (no golf or golf lesson) at approx. 1PM the price is $25 per person the same as last year. Sponsorship Levels Beverage Cart Sponsor $200- Company name and advertisement on the beverage cart on the day of the event- Company name and advertisement on a Tee on the day of the golf outing- Company name and advertisement on a golf cart on the day of the golf outing- Advertisement on AITP website all year- Listing in Golf Outing program Tee Sponsor $150- Company name and advertisement on a Tee on the day of the golf outing- Company name and advertisement on a golf cart on the day of the golf outing- Advertisement on AITP website all year- Listing in Golf Outing program Cart Sponsor $50- Company name and advertisement on a golf cart on the day of the golf outing- Listing in Golf Outing program</t>
  </si>
  <si>
    <t xml:space="preserve"> Butlers Golf Course</t>
  </si>
  <si>
    <t xml:space="preserve"> Elizabeth</t>
  </si>
  <si>
    <t xml:space="preserve"> 800 Rock Run Road</t>
  </si>
  <si>
    <t xml:space="preserve"> Pittsburgh Dog Meetup Group</t>
  </si>
  <si>
    <t xml:space="preserve"> Dog Rescue; Pug; Puppies; Active Dogs; </t>
  </si>
  <si>
    <t xml:space="preserve"> GeoPupping </t>
  </si>
  <si>
    <t xml:space="preserve"> Network After Work - Pittsburgh Networking Events</t>
  </si>
  <si>
    <t xml:space="preserve"> Professional Development; Business; Business Referral Networking; Professional Networking; Entrepreneurship; Entrepreneur Networking; Small Business Owners; Startup Businesses; Career; B2B Networking; </t>
  </si>
  <si>
    <t xml:space="preserve"> Network After Work at Skybar</t>
  </si>
  <si>
    <t xml:space="preserve">  Join Network After Work on Wednesday August 12th at Skybar (1605 E Carson St) from 6-9pm. Network After Work is comprised of nearly one million like-minded professionals from around the country. Network with attendees from all industries and career levels interested in expanding their professional network and creating new business opportunities. Events take place monthly which allows guests a chance to foster new professional connections in a relaxed atmosphere conducive to business and social networking. Upon entering guests will receive a name tag color-coded by industry which allows for easy navigation. Network After Work events give guests a chance to get their name and brand in front of top local business professionals while visiting the city's best After Work destinations. Admission Includes:1. Access to 150 Professionals2. Color-Coded Name Badge3. First Featured Cocktail before 7pm4. Light appetizers from 6-7pmAdmission: $15 in advance  $20 with RSVP at the door  $25 without RSVP</t>
  </si>
  <si>
    <t xml:space="preserve"> Absolute Ballroom Dance Center PGH</t>
  </si>
  <si>
    <t xml:space="preserve"> Tango; Ballroom Dancing; Dancing; Latin Dance; Singles Dancing; Dance Lessons; Argentine Tango; Social Dancing; Ballroom Dancing Basics; Learn Ballroom Dancing; Ballroom Dancing Lessons; Ballroom Dance; </t>
  </si>
  <si>
    <t xml:space="preserve"> 123 WALTZ!</t>
  </si>
  <si>
    <t xml:space="preserve"> Join us for a fun night of dancing with great people and welcoming atmosphere! We will be starting our Technique class at 7:15 and BegAdv patterns class at 7:45pm. Open dancing from 8:30-10:00pm Beginners will be learning the basic steps and Advanced dancers will be enhancing their dance technique while learning some amazing new moves!! Cost: $12 drop in Cash or Check accepted.</t>
  </si>
  <si>
    <t xml:space="preserve"> Absolute Ballroom Dance Center of Pittsburgh</t>
  </si>
  <si>
    <t xml:space="preserve"> Pittsburgh South Hills 9 12 Group</t>
  </si>
  <si>
    <t xml:space="preserve"> United States Constitution; The 9-12 Project; We Surround Them; Tea Party; Glenn Beck's  9 Princples &amp; 12 Values; Mercury One; </t>
  </si>
  <si>
    <t xml:space="preserve"> South Hills Pittsburgh 9.12 Monthly Meeting</t>
  </si>
  <si>
    <t xml:space="preserve"> Township of Upper St. Clair Library</t>
  </si>
  <si>
    <t xml:space="preserve"> Pittsburgh Hangout</t>
  </si>
  <si>
    <t xml:space="preserve"> Live Music; Travel; Nightlife; Fun Times; Adventure; Happy Hour; Sports and Socials; Concerts; DJs; Dance Dance Dance and Burn Up The Floor!; </t>
  </si>
  <si>
    <t xml:space="preserve"> Jam On Walnut</t>
  </si>
  <si>
    <t xml:space="preserve"> Join us at Walnut Street for an outdoor concert to benefit Cystic Fibrosis Foundation Western PA Chapter. The events attracts approximately 5000 people for the citys best block party! August 22 2015Dancing QueenKelsey Friday</t>
  </si>
  <si>
    <t xml:space="preserve"> Walnut St</t>
  </si>
  <si>
    <t xml:space="preserve"> North Hills Genealogists</t>
  </si>
  <si>
    <t xml:space="preserve"> Genealogy; Historic Preservation; Family History; local history; Who do you Think You Are; Genetic Genealogy; Family Tree Research; Genealogy Research; Family History Research; German Language and Culture; Family Ancestry Research; British Genealogy; Genealogy UK; Genealogy Field Trips to Historical sites; Genealogy Seminars and Workshops; </t>
  </si>
  <si>
    <t xml:space="preserve"> 25 Anniversary Celebration</t>
  </si>
  <si>
    <t xml:space="preserve"> For the past 25 years our group has been introducing people to the world of genealogy. Please join us on August 9th at the Depreciation Lands Museum (DepreciationLandsMuseum.org) for tours and a cake and ice cream celebration.</t>
  </si>
  <si>
    <t xml:space="preserve"> Depreciation Lands Museum</t>
  </si>
  <si>
    <t xml:space="preserve"> 4743 S Pioneer Rd</t>
  </si>
  <si>
    <t xml:space="preserve"> Three Rivers Toastmasters</t>
  </si>
  <si>
    <t xml:space="preserve"> Toastmasters; Self-Improvement; Professional Development; Life Transformation; Public Speaking; Intellectual Discussion; Leadership; Presentations; Personal Development; Communication Skills; Fear of Public Speaking; Improve Speech Writing; </t>
  </si>
  <si>
    <t xml:space="preserve"> Oakmont Toastmasters Meeting</t>
  </si>
  <si>
    <t xml:space="preserve"> The ability to communicate effectively is one of the most important skills you can develop. Businesses need people who are able to express themselves clearly and confidently. Whether you are informally communicating a proposal or making a formal presentation the ability to communicate confidently and persuasively is essential to your success. Toastmasters clubs utilize structured meetings to practice communication and leadership skills in a friendly and constructive setting. By participating in meetings you will develop quick-thinking skills how to do constructive criticism and gain experience in communication. You will also have fun and make new friends. The Toastmasters program is a proven way to help you improve public speaking and leadership skills. If you are interested please attend any of the upcoming Oakmont Toastmasters Club meetings. Club meetings are held every Thursday from 6:15- 8:00 PM. </t>
  </si>
  <si>
    <t xml:space="preserve"> Riverview Community Action Corporation</t>
  </si>
  <si>
    <t xml:space="preserve"> 501 Second Street</t>
  </si>
  <si>
    <t xml:space="preserve"> Pittsburgh Agile (@PittAgile || #PittAgile)</t>
  </si>
  <si>
    <t xml:space="preserve"> Ruby; Software Development; Extreme Programming; Scrum; Agile Project Management; Test Driven Development; Kanban; Lean Startup; Software QA and Testing; Test Automation; </t>
  </si>
  <si>
    <t xml:space="preserve"> Kanban: Rumors Myths and Legends by Michael Carpenter</t>
  </si>
  <si>
    <t xml:space="preserve"> Summary:Kanban has been used in software development for a number of years. It has a lot of great things to offer. However when I talk with people about it there are a number of misconceptions. I'd like to dispel some based on what I've learned using kanban for the last 3 years. I'm hoping folks in the audience will share their experiences as well - kanban practitioners are encouraged to attend! Michael's Bio:I started out in engineering back in the mid 90s programming aircraft engine models. I quickly learned I like to build cool stuff but I also like to be lazy. With software I can do both! So in 99 I made the switch and became a software developer. Along the way I realized it isnt all about heads-down coding - the overall process is important. My agile journey began in the early 00s when I picked up some engineering practices from XP. Then I had to lead teams so I learned Scrum. Ive since introduced Scrum to a number of clients. Scrum worked well but it didnt always feel like the right fit. I learned about lean and kanban and transitioned a team to ScrumBan and eventually full kanban. Ive played multiple roles on my journey - developer tester project manager program manager and architect. And I truly enjoy all of them (well maybe not testing so much) because they all get me to my desired end state - building cool stuff.</t>
  </si>
  <si>
    <t xml:space="preserve"> Innovu LLC</t>
  </si>
  <si>
    <t xml:space="preserve"> 100 West Station Square Dr. Suite 500 (Landmarks Building)</t>
  </si>
  <si>
    <t xml:space="preserve"> Pittsburgh Young Professionals</t>
  </si>
  <si>
    <t xml:space="preserve"> New In Town; Self-Improvement; Professional Development; Social Networking; Social; Fun Times; Young Professionals; Career Network; 20's &amp; 30's Social; Successful Career and Job Growth; </t>
  </si>
  <si>
    <t xml:space="preserve"> August Happy Hour</t>
  </si>
  <si>
    <t xml:space="preserve"> Help us wind down the final summer weeks by joining PYP for the August Happy Hour! Catch up with your favorite PYP members while visiting one of Pittsburgh's staples in the Strip District. Cost:Free for members$15 for nonmembers To Register:Please visit pyp.orgevents *Please note that using meetup.com to RSVP to our events does not count as an official registration. All interested parties must register on pyp.orgevents.</t>
  </si>
  <si>
    <t xml:space="preserve"> True Self Discovery Meetup</t>
  </si>
  <si>
    <t xml:space="preserve"> Self-Improvement; Wellness; Support and Recovery; Relationship Building; Support Group for Panic &amp; Anxiety Disorder; </t>
  </si>
  <si>
    <t xml:space="preserve"> True Self Discovery Discussion</t>
  </si>
  <si>
    <t xml:space="preserve"> What's holding you back from finding the career relationship or lifestyle that you want? Each week we will work through exercises on how to release anxiety phobias and fears. We will have open group discussions on what's holding you back from reaching your goals and how to work towards them.</t>
  </si>
  <si>
    <t xml:space="preserve"> The Sketchbook Society of Southwestern Pennsylvania</t>
  </si>
  <si>
    <t xml:space="preserve"> Figure Drawing; Sketching; Drawing; Watercolor; Life Drawing; Drawing - Pencil Charcoal Pen and Ink Markers; outdoor sketching; Urban Sketching; Sketchbooks; Location sketching; Sketching Nature; Sketching Journal; Field Sketching; </t>
  </si>
  <si>
    <t xml:space="preserve"> Irwin Art and Jazz Night</t>
  </si>
  <si>
    <t xml:space="preserve"> Here it is! The MEETUP you have all been waiting for! Well maybe not but it should still be a fantastic time. The old coke minerailroadTurnpike town of Irwin opens it's main thoroughfare to artists musicians and spectators. The town offers abundant opportunities for unique and interesting compositions. There are Victorian homes alongside older brick structures eerie but safe alleyways plenty of churches people and music... ah music. The date on the following website is wrong. It is on Thursday August 20th. http:irwinborough.orgart-and-jazz-night.php The Norwin Art League has graciously and enthusiastically offered their building (right in the middle of all of the action) as our meeting point. For anyone who would like to come earlier (bands start at 5:00) and peruse a bit there are a number of great restaurants in town and a few within a 5min. ride that I could recommend. Also I am proposing grabbing an adult beverage or two after our sketching at 8:30.There is no shortage of watering holes. I tried to look at bus info... but all that I can tell anyone is that PAT and Westmoreland Transit have routes that come through Irwin but I'm not sure of the times. Irwin Main St. and Pennsylvania Ave would be the ideal stop. Any bus traveling from Pittsburgh to Latrobe Mt. Pleasant andor Greensburg should pass by that stop. Feel free to make suggestions or ask questions.</t>
  </si>
  <si>
    <t xml:space="preserve"> Norwin Art League</t>
  </si>
  <si>
    <t xml:space="preserve"> 306 Main St.</t>
  </si>
  <si>
    <t xml:space="preserve"> Pittsburgh NonFiction Round Table</t>
  </si>
  <si>
    <t xml:space="preserve"> Book Club; Literature; Reading; Novel Reading; Readers; Eating Drinking Talking Laughing Etc; Non-Fiction; Reading &amp; Discussion; Reading Group; Reading Groups; Non Fiction Books; </t>
  </si>
  <si>
    <t xml:space="preserve"> Little Ones</t>
  </si>
  <si>
    <t xml:space="preserve"> Read all 3 just 2 or only 1 or just come for the conversation- you are welcome! :) We are more an idea club than a book club so instead of discussing specific questions about each book we read the books and then let the discussion of ideas from the readings happen as we chat. NurtureShock: New Thinking About Childrenby Po Bronson Ashley Merrymanhttps:www.goodreads.combookshow6496815-nurtureshock?ac=1 How Children Succeed: Grit Curiosity and the Hidden Power of Characterby Paul Toughhttps:www.goodreads.combookshow13435889-how-children-succeed?from_search=true&amp;amp;search_version=service_impr Einstein Never Used Flashcards: How Our Children Really Learn--and Why They Need to Play More and Memorize Lessby Kathy Hirsh-Pasek Roberta Michnick Golinkoff Diane Eyerhttps:www.goodreads.combookshow146023.Einstein_Never_Used_Flashcards</t>
  </si>
  <si>
    <t xml:space="preserve"> Three Rivers Electric Vehicle Association</t>
  </si>
  <si>
    <t xml:space="preserve"> Environment; Alternative Energy; Electric Vehicle; Green Living; Sustainability; Eco-Conscious; Environmental Activism; Cars; Light Electric Vehicles; Green Entrepreneurs; Environmental Awareness; Sustainable Development; electric vehicles; Electric Vehicle Enthusiasts and Leaders; Electric Vehicle Owners and Drivers; </t>
  </si>
  <si>
    <t xml:space="preserve"> The Monthly meeting of the Three Rivers EVA. Come out and bring a Friend.</t>
  </si>
  <si>
    <t xml:space="preserve"> This will be our last meet up prior to our club's feature event "The East Coast Electric Vehicle Round Up". We will once again be hosting it at Seven Springs Mountain Resort. This months meeting topics will include final touches for our event. Passes for the entire Mother Earth News Fair held in conjunction with our event (who needs them and how many). How you can help out at the event who is bringing what and what else meeting attendees can come up with. So come hungry for info knowledge and oh ya cookies. So come out with a friend and join us to renew friendships or start new one oh and eat some cookies.</t>
  </si>
  <si>
    <t xml:space="preserve"> Laird Hall</t>
  </si>
  <si>
    <t xml:space="preserve"> 3202 North Hills Road</t>
  </si>
  <si>
    <t xml:space="preserve"> The Pittsburgh Whole Food Nutrition Meetup</t>
  </si>
  <si>
    <t xml:space="preserve"> Macrobiotic; Whole Food Nutrition; Nutrition; Organic Foods; Plant-Based Nutrition; </t>
  </si>
  <si>
    <t xml:space="preserve"> SouthSide Works Cinema</t>
  </si>
  <si>
    <t xml:space="preserve"> 425 Cinema Drive</t>
  </si>
  <si>
    <t xml:space="preserve"> The Eastern Suburbs Young Professionals Social Group</t>
  </si>
  <si>
    <t xml:space="preserve"> Dining Out; New In Town; Self-Improvement; Social Networking; Women's Social; Social; Outdoors; Fun Times; Movie Nights; Young Professional Singles; Friends in the Eastern Suburbs; Social Networking Eastern Suburbs; 30 Something; </t>
  </si>
  <si>
    <t xml:space="preserve"> Western Pennsylvania Romance Writers</t>
  </si>
  <si>
    <t xml:space="preserve"> Fiction; Literature; Creative Writing; Writing; Writing Workshops; Novel Writing; </t>
  </si>
  <si>
    <t xml:space="preserve"> Meet up to discuss Romance Writing</t>
  </si>
  <si>
    <t xml:space="preserve"> We will have a presentation by a published author -- details to be announced. If you're an aspiring or published romance writer please stop by. We welcome you to join us.</t>
  </si>
  <si>
    <t xml:space="preserve"> Barnes &amp; Noble</t>
  </si>
  <si>
    <t xml:space="preserve"> 1000 Cranberry Square Drive</t>
  </si>
  <si>
    <t xml:space="preserve"> Pittsburgh Irish Rowing Club Meetup</t>
  </si>
  <si>
    <t xml:space="preserve"> Fitness; Rowing; Outdoor  Fitness; Water Sports; Irish Culture; Exercise; Irish Sport; Open Water Rowing; irish history; </t>
  </si>
  <si>
    <t xml:space="preserve"> St. Brendan's Cup Curragh Regatta</t>
  </si>
  <si>
    <t xml:space="preserve"> Learn more about curragh rowing by watching the Pittsburgh Irish Rowing Club take on the best clubs from the North American Curragh Association.</t>
  </si>
  <si>
    <t xml:space="preserve"> Montour Marina</t>
  </si>
  <si>
    <t xml:space="preserve"> Royal Avenue</t>
  </si>
  <si>
    <t xml:space="preserve"> ngPittsburgh</t>
  </si>
  <si>
    <t xml:space="preserve"> Web Design; Software Development; JavaScript; Web Development; JQuery; Computer programming; MVC; HTML5; JavaScript Frameworks; Front-end Development; nodeJS; Technology Startups; Internet Startups; AngularJS; JavaScript Applications; </t>
  </si>
  <si>
    <t xml:space="preserve"> Torwards 2.0</t>
  </si>
  <si>
    <t xml:space="preserve"> Noogler David Souther walks through a potential Angular 1 to 2 upgrade path. From an existing Angular 1.4 application we'll first look at best practices for your application. We'll then begin migrating pieces of the application to use ES6 and interim decorators moving our code towards an Angular 2 app. Finally we will begin replacing the upgraded pieces with their Angular 2 alternatives.</t>
  </si>
  <si>
    <t xml:space="preserve">  6425 Penn Ave</t>
  </si>
  <si>
    <t xml:space="preserve"> Single Out dinner group for GLBT Singles</t>
  </si>
  <si>
    <t xml:space="preserve"> Gay; Lesbian; Gay Professionals; LGBT; Gay Singles; Gay and Lesbian Friends; Lesbian Dating; LGBT Social Group; Gay Men; Lesbian Friends; lgbt singles; Singles Dinners; </t>
  </si>
  <si>
    <t xml:space="preserve"> Don't miss our Single Out August 2015 event for LGBT singles!</t>
  </si>
  <si>
    <t xml:space="preserve">  Join us for Bowling night at Legacy Lanes in the South Hills of Pittsburgh. This is a great way to interact &amp;amp; meet some new &amp;amp; interesting people (who want to meet some fun new people just like you do). Don't have to be a good bowler either. This is more just for fun.This is also a great way to get acquainted with other LGBT singles &amp;amp; make some new friends &amp;amp; relationships. We're all very friendly &amp;amp; welcoming! We will be meeting in &amp;amp; using the private lanes inside the Golden Rule bar. Total cost is $25 &amp;amp; includes unlimited bowling shoes sandwiches or pizza unlimited soft drinks &amp;amp; dessert. Go to www.paypal.com and type in [masked] to make payment for event. It's gonna be a great time. Hope to see you there!!!</t>
  </si>
  <si>
    <t xml:space="preserve"> Legacy Lanes</t>
  </si>
  <si>
    <t xml:space="preserve"> 5024 Curry Rd</t>
  </si>
  <si>
    <t xml:space="preserve"> Pittsburgh Northside Toastmasters</t>
  </si>
  <si>
    <t xml:space="preserve"> Toastmasters; Self-Improvement; Professional Development; Public Speaking; Leadership; Presentations; Communication; Personal Development; Communication Skills; Confidence; Self-Empowerment; Leadership skills; Impromptu Speaking; The Art of Public Speaking; </t>
  </si>
  <si>
    <t xml:space="preserve"> Northside Toastmasters @ the Carnegie Library</t>
  </si>
  <si>
    <t xml:space="preserve">  There are over 50000 residents living in Pittsburgh's Northside neighborhoods and until now there have been no open Toastmasters clubs for these communities. That changes with the establishment of the Northside Toastmasters to serve the community and develop its current and future leaders. In our meetings members present prepared speeches receive written and oral evaluations practice impromptu speaking and share fellowship in a supportive non-intimidating environment. These experiences develop our members into greater communicators while practicing essential leadership skills. Toastmasters is a safe place to fail to practice to learn and to grow into the best leader and communicator you can be. Come visit and find out what we can do for you! About Toastmasters Current Toastmasters: Please help us make this club a success and introduce this community to the incredible benefits Toastmasters has to offer. We need help spreading the word and ensuring that meetings run smoothly. If you are interested in volunteering to speak fulfill a meeting role or helping to promote the club; please let me know ASAP. If you are interested in sponsoring or mentoring this club (and earning credit toward your Advanced Leader Silver award in the process) please contact me directly. Thank you in advance for helping to bring the benefits of Toastmasters to the diverse and underserved communities of the Northside. Your involvement makes a difference! nnPlease note: The club will continue to meet at this location on the 2nd &amp;amp; 4th Thursday of each month from 6:30-7:30pm. Meetings are free and open to the public all are welcome!</t>
  </si>
  <si>
    <t xml:space="preserve"> Carnegie Library Allegheny</t>
  </si>
  <si>
    <t xml:space="preserve"> 1230 Federal Street</t>
  </si>
  <si>
    <t xml:space="preserve"> The Pittsburgh Czech Language Meetup Group</t>
  </si>
  <si>
    <t xml:space="preserve"> Czech Language; Slovak Language; Pittsburgh area; Czech Groups; Czech and Slovak Republics; </t>
  </si>
  <si>
    <t xml:space="preserve"> Den Otevrenych Dveri: Cesky Svet-Ceska Skola Pittsburgh</t>
  </si>
  <si>
    <t xml:space="preserve">  Srden vs zveme na Den otveench dve!Pijte se seznmit a podvat se na prostory kde bude esk kola fungovat od 12.z!Teme se na Vai nvtvu na Vae dotazy a na setkan s Vaimi dtmi! Alice Zdrale &amp;amp; Petra Viragova a dalsi clenove naseho teamu</t>
  </si>
  <si>
    <t xml:space="preserve"> Wightman School Community Building</t>
  </si>
  <si>
    <t xml:space="preserve"> 5604 Solway Street</t>
  </si>
  <si>
    <t xml:space="preserve"> Pittsburgh International Food Languages and Cultures Group</t>
  </si>
  <si>
    <t xml:space="preserve"> French Language; Arabic Language; Live Music; Travel; Language &amp; Culture; Eating Drinking Talking Laughing Etc; Culture; </t>
  </si>
  <si>
    <t xml:space="preserve"> Shared South Asian Meal</t>
  </si>
  <si>
    <t xml:space="preserve"> Shankar has graciously offered us his home to gather at fora second shared dinner (for 10 people). The theme this time - South Asian cuisine (South Asia can be interpreted loosely). If you'd like to come please pick one of the categories below - appetizer (Liz - dumplings)- side dish (DianaPhil - red lentil curry with basmati rice)- side dish (Shankar - eggplant with potatoes and tomatoes) - salad (Scott - Thai mango salad)- main dish (Shankar - chicken tandoori)- main dish (RoulaMarc - pancit?)- main dish (David - fish curry)- dessert (Annette - will try to make Sri Lankan love cake but bought something else just in case)- drink (Peggy - Filipino cantaloupe drink)- mystery (Peggy will surprise us)- your choice and email me at [masked] with what you'd like to bring and whether you'll have a +1 guest or not. As I get your emails I'll update the menu and add you to the attendee list.</t>
  </si>
  <si>
    <t xml:space="preserve"> Pittsburgh Major Taylor Cycling Club</t>
  </si>
  <si>
    <t xml:space="preserve"> Fitness; Bicycling; Adventure; Road Cycling; Cycling; Cycling Training; Bicycle Riding; Cycling for Fitness; </t>
  </si>
  <si>
    <t xml:space="preserve"> Join BGDB for a BikeFest Night Ride</t>
  </si>
  <si>
    <t xml:space="preserve"> WHEN: Friday August 28 2015 nn7:30 PM  9:00 PM nnWHERE: 885 Progress Street Pgh. PA 15212 nn(Sixteenth Street Northside) nnWHY: To Celebrate BIKEFEST nnWHO : Lead by Robin Woods PMTCC nnPlease arrive at 7:15 pm we will leave promptly at 7:30 PM nnThis will be a relaxed ride you must have lights and a helmet. We will nncover 10-15 miles of city streets and bike lanes. Come one come all. nnAny questions please feel free to contact me at [masked]</t>
  </si>
  <si>
    <t xml:space="preserve"> 16th street bridge parking lot</t>
  </si>
  <si>
    <t xml:space="preserve"> 885 Progress Street</t>
  </si>
  <si>
    <t xml:space="preserve"> Pittsburgh Women's Network</t>
  </si>
  <si>
    <t xml:space="preserve"> Professional Development; Women Entrepreneurs; Professional Networking; Women's Business Networking; Women Small Business Owners; Professional Women; Women's Networking; </t>
  </si>
  <si>
    <t xml:space="preserve"> Summer Send Off Happy Hour</t>
  </si>
  <si>
    <t xml:space="preserve"> Please join us for a drink &amp;amp; a bite for our Last (we may try again butlate Sept weather can be dicey)Happy Hour of the Summer. Network with local business women and make some new contacts! Bring plenty of Business Cards &amp;amp; any promotional materials you'd like to share.  CASH PLEASE</t>
  </si>
  <si>
    <t xml:space="preserve"> Walnut Grill</t>
  </si>
  <si>
    <t xml:space="preserve"> Pittsburgh Beach Volleyball</t>
  </si>
  <si>
    <t xml:space="preserve"> Volleyball; Beach; Outdoors; Outdoor  Fitness; Beach Volleyball; Outdoor Volleyball; Volleyball League; Volleyball Social; Coed Beach Volleyball; </t>
  </si>
  <si>
    <t xml:space="preserve"> Looking for a Volleyball Team </t>
  </si>
  <si>
    <t xml:space="preserve"> HI My name is Mandi and I am looking for a fall beach volleyball team to play with me at my work the Iceoplex at Southpointe in Canonsburg. I would prefer to stay recreational because it's been awhile since I played but I am also open to to intermediate. Starts on August 24th and runs through October 16th- 6:00pm-10:00pm Mon-Fri.</t>
  </si>
  <si>
    <t xml:space="preserve"> Iceoplex at Southpointe </t>
  </si>
  <si>
    <t xml:space="preserve"> 114 Southpointe Blvd. </t>
  </si>
  <si>
    <t xml:space="preserve"> Veterans and Patriots United</t>
  </si>
  <si>
    <t xml:space="preserve"> Right to Bear Arms; Conservatives; Young Republicans; Glenn Beck; Politics; Constitutionalist; United States Constitution; The 9-12 Project; Tea Party; Liberty; Freedom; Activism; 10th Amendment; Mercury One; </t>
  </si>
  <si>
    <t xml:space="preserve"> August's Monthly Meeting</t>
  </si>
  <si>
    <t xml:space="preserve"> Veterans &amp;amp; Patriots We have a big meeting scheduled for this upcoming Wednesday August 26th at 7:00 PM with State Representative Mark Mustio giving us a special update on the budget battle taking place in Harrisburg and what steps Republicans are taking to move forward on the issues you care about and protect you from Governor Wolf's proposed tax increases. We have Tony Guy Candidate for Sheriff in Beaver County who will speak about his candidacy and plans to restore dignity to that office if elected. We will have a representative of Guy Reschenthaler Republican candidate for the PA State Senate's 37th District seat vacated by Matt Smith. We will hear more about the issues Guy feels are important and learn how you can help his campaign if you are so inclined. We will also hear from Bob Howard and myself on the latest issues from Washington and Allegheny County. This looks to be a great meeting as we get closer to this November's General Election don't miss it! See you there! Sam DeMarco</t>
  </si>
  <si>
    <t xml:space="preserve"> Doubletree Hotel</t>
  </si>
  <si>
    <t xml:space="preserve"> 8402 University Blvd.</t>
  </si>
  <si>
    <t xml:space="preserve"> Pittsburgh Functional Programming Meetup</t>
  </si>
  <si>
    <t xml:space="preserve"> Lisp &amp; Scheme; Programming Languages; Scala; Haskell; Functional Programming; Clojure; Erlang Programming; F# Programming; Concurrent Programming; Category Theory; OCaml Programming; ClojureScript; Elixir Programming; PureScript; </t>
  </si>
  <si>
    <t xml:space="preserve"> August Meetup</t>
  </si>
  <si>
    <t xml:space="preserve"> First Wednesday of each month.</t>
  </si>
  <si>
    <t xml:space="preserve"> Steel City eBay Amazon &amp; eCommerce Sellers Group</t>
  </si>
  <si>
    <t xml:space="preserve"> eBay Seller; Online Marketing; Selling on eBay Worldwide; Marketing eBay; Finding Wholesale Items to Sell on eBay; E-Commerce; eBay Marketing; How to Sell on eBay; eBay; Work at Home eBay Sellers; eCommerce Marketing; </t>
  </si>
  <si>
    <t xml:space="preserve"> Get ready for the holidays!</t>
  </si>
  <si>
    <t xml:space="preserve"> 245 East Waterfront Drive Homestead PA 15120</t>
  </si>
  <si>
    <t xml:space="preserve"> Pittsburgh Now</t>
  </si>
  <si>
    <t xml:space="preserve"> Self-Improvement; Professional Development; Consciousness; Eckhart Tolle; Personal Development; Healthy Living; Wellbeing; </t>
  </si>
  <si>
    <t xml:space="preserve"> Our wonderful rationalizing minds: Come &amp; share how we justify our choices</t>
  </si>
  <si>
    <t xml:space="preserve"> Welcome back everyone from your summer break. Hope you had a good one. While I have been "thinking" about many issues over the past several months I did not get down to putting it on paper for you. Let's get together and discuss them in person. One of the topics is about how our minds are so good at justifying almost everything that we do. I have been watching myself do this all summer and also seeing it in my adolescent children. Only when time passes and we see the outcomes of our choices do we get to reflect. Even then many of us we tend to look for or attribute other circumstances for the results. Please come and share how you handle this extremely important aspect that can impact our life so much. Be well Krishna</t>
  </si>
  <si>
    <t xml:space="preserve"> Friends Meeting House</t>
  </si>
  <si>
    <t xml:space="preserve"> 4836 Ellsworth Ave</t>
  </si>
  <si>
    <t xml:space="preserve"> Learning to Lead Pittsburgh</t>
  </si>
  <si>
    <t xml:space="preserve"> Professional Development; Leadership; Young Professionals; Professional Networking; Personal Development; Learning; Leadership Development; Servant Leadership; Christian Leaders; Leadership skills; Emerging Leaders; </t>
  </si>
  <si>
    <t xml:space="preserve"> Breakfast with Lisa Slayton President of Pittsburgh Leadership Foundation</t>
  </si>
  <si>
    <t xml:space="preserve"> At this breakfast Lisa Slayton President of the Pittsburgh Leadership Foundation will be sharing what she believes to be the most important lesson for next generation leaders. This breakfast is free and open to the public. </t>
  </si>
  <si>
    <t xml:space="preserve"> Pittsburgh Leadership Foundation</t>
  </si>
  <si>
    <t xml:space="preserve"> 100 West Station Square Drive</t>
  </si>
  <si>
    <t>Group ID</t>
  </si>
  <si>
    <t>Group Name</t>
  </si>
  <si>
    <t>Group Location</t>
  </si>
  <si>
    <t>Group Lon</t>
  </si>
  <si>
    <t>Group Lat</t>
  </si>
  <si>
    <t>Group Topics</t>
  </si>
  <si>
    <t>Event Title</t>
  </si>
  <si>
    <t>Event Description</t>
  </si>
  <si>
    <t>Event Venue</t>
  </si>
  <si>
    <t>Event Addr</t>
  </si>
  <si>
    <t>Event Lon</t>
  </si>
  <si>
    <t>Event Lat</t>
  </si>
  <si>
    <t>Number of Events for this group</t>
  </si>
  <si>
    <t xml:space="preserve"> There are a lot of activities in Pittsburgh that are free or almost free - free days at museums free concerts and films free outdoors festivals free cultural events ... . In addition to these (can\'t beat the price!) we\'ll post "almost free" ones where the cost is low (at most $5) compared to the fun that can be had.  We\'re always looking for more ideas. YOU CAN POST YOUR OWN EVENTS HERE. If you have one please click "+Schedule a New Meetup" and we will add it to our calendar as a "suggestion" ... and let me know so that I can turn it into a Meetup event. This group is both informative (Just giving us CHEAPSKATES a heads up about events!) about Free and Cheap events (aka almost free) and also about real social meetup events that go on. So far the ratio to events where you do stuff with other meetup people and the informative\\informational events about cool free and cheap events is about 15% Social Events/85% Informational.       It\'s up to YOU to make your own fun!  And if you suggest an event PLEASE TRY TO TURN IT INTO A EVENT that people can meet up an interact.This is an VERY ACTIVE MEETUP you will get a ton of e-mail my recommendation is if you have a secondary e-mail address use that for your user id.  Or that you go up to "My Profile" on right hand side of page and select E-mail and Notifications.  You still will get a bunch of e-mails but it will be more manageable. Meetups WORK because of E-mail not because people come here to look for things to do.FYI: Social events at places can be posted as long as it is FREE to go there or the cover is $5 or less. People can decide on their own if they are eating and drinking. Example: Lets go see this Band that has no cover charge at this Bar. If YOU want to eat or drink something while you\'re there that\'s on YOU.It\'s still a FREE or ALMOST FREE event. If they charged more than $5 for cover or had a mandatory food n drink min above $5 then it won\'t get posted. Or a YOGA class that asks for a $5 donation is okay $6 is not...   This was preventing some social events from happening on this page and we want to encourage social\\fun events on the free and almost free group. 2nd FYI: NO Multi-level marketers or marketing in any way shape or form! This will lead to banning.  </t>
  </si>
  <si>
    <t xml:space="preserve"> This is the group for people who want to play tennis together all around the year. All levels are welcome.</t>
  </si>
  <si>
    <t xml:space="preserve"> We play Board Games Card Games Roleplaying Games Strategy Games Euro Games Miniature War Games Historical Games Word Games Trivia Games Dice Games Video Games Live Action Role Playing Games and Family Games in various groups throughout the Greater Pittsburgh Area in public places and private residences. We set up this Meetup group for all types of Gamers from beginners to experienced to be able to meet people make new friends enjoy social activities and play games together. Join an existing group or start your very own gaming group.  Also we are always seeking active DMs / GMs to run adventures or ongoing campaigns for our roleplayers.  Let us help YOU find and enjoy more gaming opportunities with good people. In addition we also schedule outdoor group trips to Renaissance Festivals Renaissance Faires Amusement Parks Holiday themed happenings Water Parks and other fun social events. Please see our Calendar and Log In to read our message boards to learn more about the latest fun activities that we have planned for our members.  JOIN US!  It is FREE and most important of all it is FUN!</t>
  </si>
  <si>
    <t xml:space="preserve"> This is a group for people who want to learn Japanese and is studying Japanese currently. We can exchange our experience of studying and help each other. Also we are welcoming native Japanese who want to help Japanese learners.</t>
  </si>
  <si>
    <t xml:space="preserve"> Meet other local people interested in playing Ultimate Frisbee.</t>
  </si>
  <si>
    <t xml:space="preserve"> What is missing from most of SOCIAL NETWORKING is the SOCIAL PART!     The Pittsburgh Social Club is a Social Events Group from Western PA Region with most of the events in the Pittsburgh Area. *** YOU CAN POST YOUR OWN EVENTS HERE!***    We are trying to change that by posting fun events where people can interact and see people eye to eye and have FUN! The Pittsburgh Social Club is trying to find and help local Artists Comedians Musicians Event Planners to post events to help them boost their signal (which can be difficult for them) and because they are creating FUN and ENTERTAINMENT for us.     If you are a member you can post events just PLEASE remember you are the Hostess or Host of your event and try to do your best setting up a event and PLAN it as well as you can!\xc2\xa0\xc2\xa0 It is OKAY to setup events with MULTIPLE HOSTS and HOSTESSES. It\'s Okay to tell friends from the outside world about events! YES CROSS-POSTING IS ALLOWED AND RECOMMENDED!     Events will be all over PA region and there will be no restrictions on what can be posted.\xc2\xa0\xc2\xa0 This site is for everybody and is INCLUSIVE not EXCLUSIVE and it\'s okay to cross-post.     We will do a variety of activities to include dinners movies parties comedy clubs sporting events concerts happy hours and whatever else people want to do.     This is a drama free group. meaning if you don\'t want to come to an event just say no and if you RSVP please have the respect to change the RSVP if you can not make it.     RULES FOR SETTING UP EVENTS:   1.\xc2\xa0 If you plan an event YOU NEED TO BE THERE! (even if you are the musician singing or comedian telling the jokes don\'t post events for others this KEEPS IT REAL!)   2.\xc2\xa0 Make the Event FUN/Interesting/Cool!\xc2\xa0\xc2\xa0 And give details on where how you will meet and interact!   3.\xc2\xa0 We are all adults!\xc2\xa0 No Drama! Have fun!\xc2\xa0 Be cool and respectful to others!   4.\xc2\xa0 No cold calling/e-mailing people except to ask questions about the event. Don\'t cold e-mail people can be creepy and not respectful.   5.\xc2\xa0 NO MULTILEVEL MARKETING OR ADVERTISING!\xc2\xa0 If you post an event you have to be there and you don\'t have to babysit people but you do have TO KEEP IT REAL!\xc2\xa0 (example I am Vending at JAM ON WALNUT I create the event JAM ON WALNUT mention the Bands how it\'s fun and cool the event is and to say hi or wave to me). ARTIST\'s of ANY TYPE POSTING YOUR OWN EVENT: PLEASE try to find a way to meet and interact with the people that show up!\xc2\xa0 here are some examples:Meet before or After the Show have a special table for the Pittsburgh Social Club people if you get a decent amount of RSVP\'s etc.\xc2\xa0 it will help you gain some fans that will show up again to your shows!   Most of the Events like Happy Hours Bar Crawls Dinners this won\'t be an issue keeping it real happens naturally.\xc2\xa0\xc2\xa0 People at meetups WANT social interaction even if it\'s just saying hi after a show.     We\'re trying to get a critical mass of members so to have enough people to keep things interesting. Meetups live and die on how many events are on their calendar and the GOAL to be Self Sustaining: OUR GOAL: 1000 Facebook Members &amp;amp; about 3000 on the Meetup Pittsburgh Social Club (the Pittsburgh Social Club meetup is more important because Facebook is more of a Pay to Play venue Meetup has a better Calendaring System and the automated email reminders help get people to show up). We are trying to keep things social fun and AWESOME!     Hope to see you at an EVENT!\xc2\xa0 OR POST ONE!     Cheers     Frank Halling   Head Dis-organizer   Pittsburgh Social Club PS. This is an VERY ACTIVE MEETUP! you will get a ton of e-mail my recommendation is if you have a secondary e-mail address use that for your user id.\xc2\xa0 Or that you go up to "My Profile" on right hand side of page and select E-mail and Notifications.\xc2\xa0 You still will get a bunch of e-mails but it will be more manageable. Meetups WORK because of E-mail not because people come here to look for things to do. \xc2\xa0 \xc2\xa0 \xc2\xa0 \xc2\xa0</t>
  </si>
  <si>
    <t xml:space="preserve"> Quantum Cranberry meetings are an interactive open forum where you will meet with other kindred spirits to learn about the perfect union of science and spirituality. Modern science suggests that all things are possible in the sub-atomic realm where quantum particles form molecules that create your body and your brain and link to your soul. Our meetings will explore the limitless possibilities that already lie within you. Structured like a university discussion group topics will focus on personal and spiritual growth working towards a PhD for your soul. We will study explore and discuss a variety of spiritual and scientific works such as The Secret What the Bleep Do We Know?! A Course of Miracles Leap! The Divine Matrix The Power of Now etc. We will also link together a variety of different spiritual philosophies such as Buddhism Taoism Hinduism Gnosticism Christianity and the Kabbalah all while using quantum physics to scientifically support their wisdom.</t>
  </si>
  <si>
    <t xml:space="preserve"> Ciao a tutti! The Pittsburgh Italian Meetup is for anyone who loves Italy the Italian culture and anything.. Italian!. Our calendar is full of activities such as dinners movies concerts lectures cooking demonstrations and more for all of us to share our passion for the Italian culture among other Italo-philes. We also have language classes if you want to learn improve or master your Italian. Join us! A presto! Viviana \xc2\xa0 MONDO ITALIANO \xe2\x80\x93 Voted 1 of THE 10 BEST THINGS TO DO in PITTSBURGH by Pittsburgh Magazine! Come and join us too! http://www.pittsburghmagazine.com/Pittsburgh-Magazine/April-2012/Top-10/ Tel: (412) 478 2681/Fax: (630) 733 6660 Email: mondoitaliano@earthlink.net New Italian classes on Saturday morning and Wednesday evening Class registration:http://home.earthlink.net/~mondoitaliano/id9.html</t>
  </si>
  <si>
    <t xml:space="preserve"> This group is for outdoor adventurers! From beginners to expert level participants and everyone in between! We will meet to explore new outdoor activities and meet like-minded people! Come check out what the greater Pittsburgh area has to offer for outdoor recreation. Our mission is to introduce a new place or activity in a safe atmosphere to anyone who would try something new! All Clinics Outings Discovery Courses and Tours are led by our experts. This group will generally host the following activities: Kayaking Hiking Biking Stand-Up Paddleboarding (SUP) Fishing and Snowshoeing! All Clinics and Outings are FREE of charge; please bring your own gear. Kayaking/SUP/Snowshoeing/Fly Casting Discovery Courses and Tours (LLBean.com/Adventure) are subject to a minimal fee; all gear is supplied. We are looking forward to seeing you out there!! The L.L.Bean Store at Ross Park Mall is located at 1000 Ross Park Mall Drive Pittsburgh PA  15237 (888-552-7751).</t>
  </si>
  <si>
    <t xml:space="preserve">  Steel City Ukuleles promotes community entertainment performance and education among ukulele enthusiasts in the Greater Pittsburgh Area. All players are welcome from beginners to professionals.    </t>
  </si>
  <si>
    <t xml:space="preserve"> Historical European Martial Arts (HEMA) has come to the U.S. Clubs are popping up in major cities in North America. Schools of armed combat teaching Western Martial Arts! A brutal beautiful and very real combat based Martial art is being revitalized. We are part of that revitalization. &amp;lt;br&amp;gt; Welcome to Pittsburgh Sword Fighters&amp;lt;br&amp;gt; Pittsburgh Sword Fighters (PSF) is a unique collaboration a blend of medieval renaissance and modern fencing offering something for everyone. &amp;lt;br&amp;gt; The club is made up of three disciplines. The first is En Garde a top tier modern fencing program and producer of national \xe2\x80\x9cClass A\xe2\x80\x9d caliber athletes.&amp;lt;br&amp;gt; The second is Corsair a program based in the renaissance martial arts but encompassing all forms of armed combat. The third is the study of the Long sword. Where the members of Broken Plow rediscover the art of combat based in the Geman school of swordplay. Our goal at Broken Plow is to share our knowledge skill and love of the Medieval German School of Defense. From beginner to advanced we look forward to training with you. &amp;lt;br&amp;gt; http://youtu.be/EhZupJfD8l8 Ancient art Modern steel; by Mac William Bishop&amp;lt;br&amp;gt; New York Times video article &amp;lt;br&amp;gt; http://youtu.be/5zueF4Mu2uM Pittsburgh Sword Fighters (PSF) is located at 352 Butler St. Pittsburgh PA 15223 &amp;lt;br&amp;gt;</t>
  </si>
  <si>
    <t xml:space="preserve"> Meet others in your local area that are interested in attending discussing learning more about the local cultural arts scene. All art forms and art enthusiasts welcome. Share your interests in art music film dance theater etc. with others. Have fun and meet new people who share an appreciation and enjoyment of the arts! Our meetups offer a chance to get out into the community relax socialize and enjoy activities such as: Movies Symphony Concerts Museums Plays Bands Comedy and FUN!</t>
  </si>
  <si>
    <t xml:space="preserve"> We are a grassroots volunteer-driven organization connecting mothers via a network of both virtual and local communities throughout the United States. In Mothers &amp;amp; More we are committed to creating a place for mothers to feel a part of a larger community of women who are experiencing the challenges that all mothers face not only in raising children but also in fulfilling their sense of self and self-worth. We believe this begins with a sense of belonging a space where women feel safe among friends where they are able to utilize their gifts and celebrate their uniqueness; where they can truly be themselves. Chapter 164 is based in the South Hills area of Pittsburgh PA. Each month we come together for a whole bunch of different activities \xe2\x80\x94 from events focused on our children and families such as playgroups and Mom &amp;amp; Tot outings to Mom-only activities that let us have some time away such as programmed Chapter Meetings and Moms\xe2\x80\x99 Night Out. Our members generally reside in and around the South Hills but we have members from across the entire metro area. Come check us out! \xc2\xa0A great place to start would be our Monthly Chapter Meeting: \xc2\xa0you'll notice that we hold them on the first Monday of the month. \xc2\xa0Or check our calendar and RSVP to a Play date or Outing! \xc2\xa0Prospective members may attend up to two meetings or outings before required to join at the national level. \xc2\xa0 For more information please visit our website http://mothersandmorepgh.wordpress.com/\xc2\xa0or email us at southhillspghmom@yahoo.com. \xc2\xa0We'd love to hear from you! </t>
  </si>
  <si>
    <t xml:space="preserve"> Come skate the streets and paved trails of \xe2\x80\x9cThe Most Livable City in America\xe2\x80\x9d Pittsburgh PA. Three Rivers Inline Skate Club (TRIC) offers six (6) weekly organized recreational group street and trail inline (rollerblade) skates. Organized skates run from May thru September. Skate routes vary in the city Downtown Shadyside Oakland S. Side Sq. Hill N. Side Mexican War Streets Strip District Station Square Bloomfield Highland Park Lawrenceville and many more. Parks bridges stadiums tunnels hills paved river trails etc... See the city and its sights from a whole new perspective! -Monday 6:30 PM - Advanced Street Skate &amp;amp; Bike Tour - various routes - 2\xc2\xbd hrs -Tuesday 7 PM - Intermediate Fitness Skate - Shadyside / Oakland - 1+ hr. -Wednesday 6:30 PM - Free NSP Skate Lessons / Start &amp;amp; Stop Clinic - 1 hr. -Wednesday 7:15 PM - NSP Beginner Street Skate - Shadyside - less than 1 hr. -Wednesday 7 PM - Advanced Beginner Street Skate - Shadyside/Oakland -1\xc2\xbd hr -Friday 6:30 PM - Intermediate City Sights &amp;amp; City Lights Street and Trail Skate - Downtown &amp;amp; nearby areas - 2+ Hrs. -Sunday Morning 9 AM- Intermediate Social Trail &amp;amp; Street Skate - Downtown &amp;amp; nearby areas with coffee stop relaxed pace - 2+ hrs. NOTE: All skates and lessons are \xe2\x80\x9cWeather Permitting\xe2\x80\x9d. If it is dry we usually skate! For additional info club photos skate schedules contacts and lessons see our website at: www.SkatePittsburgh.org . [ Note website presently under revision] (We "Skate Everything but the Rivers" our mission for the past 16 years. A skate club created by the skaters for the skaters. Join us on our FACEBOOK page at: Three Rivers Inline Club. Weekly NSP \xe2\x80\x9cFREE\xe2\x80\x9d beginner skate lessons and Start and Stop Clinics in Shadyside every Wednesday throughout the season learn to skate. Lessons given by trained National Skate Patrollers. Loaner skates available for lessons or bring your own. Learn in a relaxed atmosphere and at your own pace on an outdoor school playground. Or just come out to improve your skating skills. Learn to stop and use your skate brake more efficiently! Frequent social events and activities. Picnics barbeques wine and cheese parties after skate gatherings and parties trips parades swim parties Light-Up Night Skate 4th of July Fireworks Skate Steeler Skates etc... Weekend trips to other cities (DC Philly Miami NYC Boston Erie Presque Isle etc...) to skate with other groups. Organized street skates patrolled by the National Skate Patrol (NSP) for safety and fun. Conducting organized street and trail skates for all skill levels from beginners thru advanced skaters. Adults only. Men and women all ages fun for everyone! Meet new people. Singles and couples welcome. Bring your friends. Skating is great cross-training for other recreational sports such as hiking skiing cycling mountain biking hockey and other activities. Join the TRIC club get a free T-shirt and email list access. Membership not required for the organized skates or skate lessons. Come out and learn to skate or just join us on one of our six (6) weekly skates.</t>
  </si>
  <si>
    <t xml:space="preserve"> Are you looking to improve your dancing skills in a fun social setting? Perhaps you need a partner or group of partners to practice with on the dance floor and cheer you on. If you love to dance or would love to know how then this is the perfect meetup for you! Whether it be salsa ballroom country swing or Argentine tango-come meet others who share the same passion and start having fun today! Let this be a stepping stone to a new and exciting future!</t>
  </si>
  <si>
    <t xml:space="preserve"> Let's end isolation caused by depression anxiety etc and get together for conversation and discuss ideas on what we would like to do to keep or get social.</t>
  </si>
  <si>
    <t xml:space="preserve"> Welcome to our social networking group for Pittsburgh socialites in or approaching their 30s. Our events offer a unique way to make new friends and meet like-minded folks in a laid-back atmosphere. Please note our focus is on SOCIAL connections not for professional networking or dating. If you\'re joining this group to advance a professional or romantic agenda please seek membership in another group. We schedule casual gatherings in different locations as they seem appropriate; these can include not only "happy hours" and house parties but outdoor activities including hikes kayaking et cetera.  This group is open to people of all professions relationship statuses races sexual orientations religious/philosophical beliefs and ethnic backgrounds. All we ask is that you hold yourself to four standards of behavior: dignity diligence community and responsibility. While this group is open to people who are approaching their 30s (i.e. 25+) membership in this group (especially for vicenarians) is contingent on people acting with the maturity expected of people in their 30s (tricenarians). If you\'re a member who has just turned 40 don\'t worry; we won\'t exacerbate your potential mid-life crisis by kicking you out of the group. But we will encourage you to consider joining a more age-appropriate group. You will be required to complete a brief questionnaire to introduce yourself this group (in keeping with our ethos of community) Your answers become part of your group profile and serve as your self-introduction to the group. Please answer them honestly. Please feel free to contact myself Kristen or any of the assistant organizers if you have any questions.</t>
  </si>
  <si>
    <t xml:space="preserve"> Meet other\xc2\xa0people from Pittsburgh and\xc2\xa0surrounding areas\xc2\xa0interested in exploring\xc2\xa0 metaphysics. We can cover anything from\xc2\xa0self-healing meditation modern shamanism to the search for enlightenment. Everyone is welcome!\xc2\xa0 This group is about exploring\xc2\xa0new possibilities going deeper and having fun.\xc2\xa0Come out and get together at one of our events. Hope to see you soon.</t>
  </si>
  <si>
    <t xml:space="preserve"> The South Pittsburgh Dog Walk/Play Meetup</t>
  </si>
  <si>
    <t xml:space="preserve"> Meet with other people who are interested in South Park's off leash park or South Park dog walking. If you love dogs and want to socialize within the South Hills this is for you! All breeds welcome! Let's get this pooch party started!</t>
  </si>
  <si>
    <t xml:space="preserve"> WELCOME TO AMAZING PITTSBURGH!   AMAZING PITTSBURGH is for FUN\\Cool\\Interesting Events! Once you join you can post events! Its a good way to get the word out and Boost Signal to People in Pittsburgh and the surrounding areas! Happy Hours Dinners Hikes Bike Riding Comedy meeting people Adventures! Festivals Special Events and having fun!\xc2\xa0    Pretty Much Anything goes.\xc2\xa0\xc2\xa0 (see below).   ONCE YOU JOIN YOU CAN POST EVENTS!   The area covered is the anywhere within a 3 hour driving distance from Pittsburgh.   Only rule: if you are organizing it you need to be going to the event! And no Multi-Level Marketing (or anything that smells like MLM).</t>
  </si>
  <si>
    <t xml:space="preserve"> These days passionate developers are tech polyglots: people who know or use many programming languages. If you\xe2\x80\x99re interested in knowing how to use the best technology for the job at hand and you want to be around like-minded people Code &amp;amp; Supply is a club that offers educational and social events for people just like you. Expand your knowledge meet new people gain valuable skills or just plain ol\xe2\x80\x99 have fun.</t>
  </si>
  <si>
    <t xml:space="preserve"> This is a group for adults who want to meet and play Eurogames. \xc2\xa0We have great teachers for newbies and plenty of games to share and play.</t>
  </si>
  <si>
    <t xml:space="preserve"> Sharing our creative energies through zentangles we\xc2\xa0primarily meet bi-weekly at the Mt. Lebanon Library to encourage exploration of this user-friendly drawing and meditation technique. No art skills are required just a willingness to play draw and share enthusiasm. Check out www.zentangle.com; then come play with us.\xc2\xa0 This meet-up site also includes classes events exhibits and other opportunities for folks interested in meeting with others to enjoy the art of Zentangle and a few tangentally related activities.</t>
  </si>
  <si>
    <t xml:space="preserve"> We are a new sports league &amp;amp; social club in Pittsburgh that focuses on bringing people together to have fun doing things they enjoy. Our focus for the Spring and Summer of 2015 is to have as many cheap and free events as we can throughout the year.  Join us in 2015 for things like cornhole softball bowling mini-golf volleyball pool tennis ping pong Ultimate Frisbee and Kan Jam.  Weekends will include events such as camping white water rafting camping paintball and more.  We're going to try to have most of our events outside since the weather is getting a lot warmer but some events will be in the air conditioning.  We're always open to suggestions from our members so we can make sure we're having events for everyone. Please be advised that some of our events have an age restriction of 21 and older as they will be located in bars &amp;amp; pubs throughout the city. The main focus of the group is being active having fun and meeting new people.  Hope you can help make us one of the best Meetup groups in Pittsburgh!</t>
  </si>
  <si>
    <t xml:space="preserve"> Meet fellow Vegans near you! Come to a local Vegan Meetup and discuss living a healthy vegan lifestyle.  Have delicious meals share your favorite vegan recipes and make new friends!\r \r We get together regularly mainly for potlucks and restaurant outings.  The food is always vegan but you don\'t have to be.  Our members are vegans vegetarians and even an odd omnivore or two.  Don\'t miss the Messages section to see what\'s up in our world.</t>
  </si>
  <si>
    <t xml:space="preserve"> 412 Social/Pittsburgh Happy Hour!</t>
  </si>
  <si>
    <t xml:space="preserve"> 412 SOCIAL/Pittsburgh Happy Hour: WHERE PROFESSIONAL PEOPLE MEET MINGLE AND SOCIALIZE AFTER-WORK HAPPY HOUR &amp;amp; AFTER DARK!  Since we\'re a merging of several groups everyone is allowed in just having fun!  Our Group is the merging of 5 Internet Party Groups: 412 Social (This MEETUP GROUP!) Pittsburgh Fine Drinking Society (Facebook) Pub Crawl International - Pittsburgh (Facebook) The Pittsburgh Social Club (Meetup) Pittsburgh Happy Hour (Private Group) This is a group where people can meet mingle and socialize in pressure-free upscale environments. We know you like to hang at cool spots so we make sure that we are meeting at some of nicest/hottest venues the city has to offer. Remember YOU CAN ALSO POST YOUR OWN EVENTS HERE!  They have to be social mingling and meeting people!  Just post your event.  YOU WILL NEED 3 people to RSVP to the EVENT for it to be ANNOUNCED TO THE GROUP! Stay tuned... Cheers! Frank E ;-) &amp;amp; PghHappyHour ;-)  </t>
  </si>
  <si>
    <t xml:space="preserve"> Welcome to the WOMENS SMALL BUSINESS ASSOCIATION (WSBA) - Pennsylvania. WSBA is a resources for women to connect learn practical and professional strategies from nationally and locally recognized experts and network with peers. Our mission: To become a valuable resource to business women by helping and stimulating small and start up business throughout PA. through networking opportunities and education. One of the most important goals of the WSBA is to foster women's economic independence by helping them develop skills needed for entrepreneurial success. WSBA believes strongly that self-employment is a viable and a needed option for all women. Several chapters make up WSBA and they cover 8 counties. Each chapter represents a county. Currently we have 8 chapters. The Allegheny chapter was the 1st chapter to form and it consists of almost 700 members. You are welcome to join our other chapters and begin networking with business women specific to their area. Just click on the chapter link of your choice.    Westmoreland Chapter  Beaver Chapter  Butler Chapter  Washington Chapter  Fayette Chapter   Blair Chapter  Lehigh County This resource unites business women! You and your business will grow because the members of WSBA want to be your support team! To review the products and services that WSBA recommends please visit our Premier Members.   To get listed in our exclusive premiere member directory and/or learn about all that WSBA has to offer please visit www.WSBA.biz.  Details on the different levels of Membership will also be available on this site. Please note: This online community is limited to business women only. WSBA has several opportunities for business men to network with our members at any of WSBA events listed below: - Attend the next After-work network (TM) in Pittsburgh Beaver County or Westmoreland.    To find the next networking opportunity near you please click on WSBA Calendar - Attend or participate in any of the WSBA annual events: WSBA Spring Networking Event Women's Small Business Conference WSBA Fall Networking Event WSBA Community Service Luncheon.    Click on link: www.WSBA.biz   We thank you for joining us!   Susan Miller  WSBA Founder </t>
  </si>
  <si>
    <t xml:space="preserve"> We like to go see "indie" movies ... particularly award-winning foreign films. Many of our meetups are to Pittsburgh Filmmakers showings including some film festivals. Come join us for a good film and good conversation!</t>
  </si>
  <si>
    <t xml:space="preserve"> This group is all about photography.   We have online events and in-person events which include photo walks in the Pittsburgh area or driving trips to interesting venues. We also meet monthly for a social event and to talk photography. Anyone can suggest and/or lead an event.  We love participation!  Join us if you have a passion for taking photographs of any kind with anything.   Dues for this group are $5/year. New members will receive a 30-day free trial. Visit our FAQ page for more information:  http://www.meetup.com/pittsburghphotomeetup/messages/boards/thread/48723439/0/#127719763   </t>
  </si>
  <si>
    <t xml:space="preserve"> Holistic Women\'s Wellness in Pittsburgh</t>
  </si>
  <si>
    <t xml:space="preserve"> Let\'s connect through our common interest of Women Living a Holistic (Body Mind and Spiritual) lifestyle. Open to all women who wish to learn educate discuss and inspire others and be inspired with topics focused on meeting a balanced lifestyle. A blue print to start would be following the 12 dimensions of a Holistic Lifestyle; Self Responsibility Breathing Sensing Feeling Eating Moving Thinking Playing/Working Communicating Relationships Finding Meaning and Transcending and finding balance within these areas of our life through the use of complementary healing tools: Meditation Yoga Qigong Eating Healthy Massage Reiki Reflexology Journaling Aromatherapy Guided Imagery Positive Thinking and much more.</t>
  </si>
  <si>
    <t xml:space="preserve"> Bonjour tout le monde!\xc2\xa0\xc2\xa0The Pittsburgh French Meetup Group has been around for a while and is user-friendly.\xc2\xa0\xc2\xa0My name is Marc Snyder &amp;amp; I have been running this group for the past ten years.\xc2\xa0\xc2\xa0I am a French professor in the Pittsburgh area.\xc2\xa0\xc2\xa0I have been involved with the French community in Pittsburgh for the past 20 years. I started this group about 10 years ago as a way to help friends learn French.\xc2\xa0\xc2\xa0We are starting several classes - beginner - intermediate - and advanced - for which there is a small fee to attend. We meet most weeks at other locations in Pittsburgh for fun conversation &amp;amp; exchange of ideas. These sessions are FREE for the most part. You are encouraged to be active and to suggest events and places - I can post them on the site. We ask that members fill out their profile so we know who you are. This helps members in getting to know each other. Also:\xc2\xa0\xc2\xa0you need to add a picture of yourself before I can add you to the meetup.\xc2\xa0\xc2\xa0we don't have anonymous members here.Materials for classes/conversation groups will be made available to those who rsvp (through google drive).I run a French ebook site:\xc2\xa0\xc2\xa0www.franceinfo.us Marc Snyder (moi) est un ancient \xc3\xa9l\xc3\xa8ve de l'\xc3\x89cole Alsacienne (Paris) - lyc\xc3\xa9e pr\xc3\xa8s du luxembourg et il a fait des \xc3\xa9tudes d'Occitan \xc3\xa0 Toulouse.\xc2\xa0\xc2\xa0J'ai de la famille \xc3\xa0 Aix-en-Provence et des amis un peu partout!\xc2\xa0\xc2\xa0N'h\xc3\xa9sitez-pas \xc3\xa0 me contacter si vous avez des questions. Marc Snyder msnyder@alumni.stanford.edu Bienvenue au groupe! Marc &amp;amp; Roula \xc2\xa0 About the organizers: Marc Snyder has a PhD in French Literature &amp;amp; Western civilization from Stanford University. Roula Farah is Lebanese and teaches French in the Mt Lebanon School district. \xc2\xa0</t>
  </si>
  <si>
    <t xml:space="preserve"> A group for anyone interested in dancing whether at socials classes or nights out. Sponsored by LS Dance Co we hope to offer a plethora of opportunities to be able to dance and meet people. You don't have to be a student at LS Dance Co. to join just want to dance.</t>
  </si>
  <si>
    <t xml:space="preserve"> This group is for ladies in their 20s and 30s who just want to get out and have a good time. Whether you've lived in this area your whole life or just recently moved here you'll enjoy a variety of activities this group offers. After all girls really do just wanna have fun!</t>
  </si>
  <si>
    <t xml:space="preserve"> Listen up Fashionistas!  If you love chick lit novels with a strong female protagonist including chick lit mommy lit and bride lit this is the book club for you.  New York or London- our girl characters take charge get promoted and find love all in 300 pages or less.  Let's chat and swap our favorite titles!\r \r Click on the About Us from the menu bar at the left to find out more...</t>
  </si>
  <si>
    <t xml:space="preserve"> The Squirrel Hill Writers\' Group</t>
  </si>
  <si>
    <t xml:space="preserve"> A group of people who get together to critique each others\' works. We are a small group and need a few more members to get our size up to about ten. We have found that beyond ten the ability to critique and be critiqued decreases. Many of our participants have been published and some have achieved awards for their work. We cover many genres and have covered historical fiction science fiction YA fantasy and autobiographical semi-fiction (mostly-true stories but not written in the first person). We don\'t do poetry and have zero experience with plays or screenplays. We currently have no one working on nonfiction but we don\'t rule that out. Past members have done nonfiction and autobiographical family histories for example. We are seeking to grow the group a bit. We meet every Monday at 6pm and members are expected to make as many meetings as they can (if you only show up on the evening your work is being critiqued it\'s not going to work out).</t>
  </si>
  <si>
    <t xml:space="preserve"> The #UnstuckPgh meetup was founded in hopes of promoting a diverse (people industry academic background geography etc) environment to think about what it takes to be a successful entrepreneur.  Each week is a hands on format where you meet and work with entrepreneurs from all over the city to solve problems learn from lessons of the past think critically about how you build or manage culture products or services and much more.  You can follow along at www.twitter.com/unstuckpgh.  We start at 8AM sharp and always wrap up key lessons learned from the week's discussion/workshop at about 9AM.     People who attend run or work at non profits in academia (students and professors) are developers designers musicians DJs laborers storytellers and  just about anyone else who thinks that they have a responsibility to get stronger each week and build something unique.  Bring a friend (that doesn't look or have the same background as you) and enjoy FREE coffee thanks to our sponsor MadeInPgh.com.   A www.Fygment.com Production.  </t>
  </si>
  <si>
    <t xml:space="preserve"> Group for anyone interested in playing boardgames / eurogames.   We have a collection of many games and you are welcome to bring your own.    We meet at Canonsburg Kings restaurant on Saturdays biweekly   and at Moon Eat n Park  on Sundays biweekly   and occasionally at Wexford Kings    listing of games played at past events   http://www.meetup.com/Western-PA-gaming/messages/boards/thread/48595685    youtube video introduction to the boardgame hobby   https://www.youtube.com/watch?v=zVeqJPPc09c   Facebook group for occasional gaming news https://www.facebook.com/groups/15982718070...  </t>
  </si>
  <si>
    <t xml:space="preserve"> We get together in groups ranging from 10-30 people about twice a month for informal conversation in Spanish. Locations are restaurants and cafes in and around Pittsburgh. We're a welcoming community for Spanish-speaking natives who are new to the city Pittsburgh natives just beginning to study Spanish and everyone in between. \xc2\xa1Nos vemos! Visit us on Facebook! http://www.facebook.com/group.php?gid=103037479901</t>
  </si>
  <si>
    <t xml:space="preserve"> This is a group for anyone interested in staying healthy and exercising together in a way that benefits your body for real-life activity. Running jumping lifting throwing - basic functional activities that draw on compound movements.</t>
  </si>
  <si>
    <t xml:space="preserve"> West/South Scary Movie (also other movies) Nights Meetup</t>
  </si>
  <si>
    <t xml:space="preserve"> This is a meetup for scary movie enthusiasts. Other movies will also be selected but we will try to see all the scary movies when they are in the theaters. Dinner either before or after will also be arranged.</t>
  </si>
  <si>
    <t xml:space="preserve"> Shut Up &amp;amp; Write! Meetup is a venue for writers to work in the company of other writers on a regular basis. Writing whether approached as a profession or as an avocation is an isolating activity. We provide this forum writing resources and meeting times as a method of developing a community of creative people. We welcome people who are serious about \xe2\x80\x98writing down the bones\xe2\x80\x99 and are looking for the companionship of other writers. Meetup Format Making the time to write one hour per week is an empowering and ultimately rewarding experience but it needs to serve as the foundation of your daily discipline. If you RSVP that you are coming then please arrive 10-15 minutes before the start of the Meetup. The facilitator will lead introductions and then the group will write for an hour. There will then be 15-30 minutes of social time to get to know each other and possibly discuss personal writing successes such as getting published or overcoming writing resistance in some small way. No critiquing exercises lectures ego competition or feeling guilty. Writing is the only thing that when I do it I don\'t feel I should be doing something else. Gloria Steinem</t>
  </si>
  <si>
    <t xml:space="preserve"> We are a group of pugs pug mixes pug parents and even pugless people who meet once a month in various dog-friendly Pittsburgh locations.</t>
  </si>
  <si>
    <t xml:space="preserve"> Introduction: If you enjoy an evening(or afternoon) out for a nice meal &amp;amp; a movie then this group is perfect for you.  We attend evening &amp;amp; afternoon shows any day of the week as well as weekends. Although a lot of our events do involve a meal before or after a show sometimes we just go to the movie only. You can also join us just for the meal or movie if you want. Your choice entirely.     Note: Women Only Group Sorry Guys    We see movies of every genre; Independent Foreign Oscar Nominated Arthouse Classic Historical Comedies Dramas Horror Romantic Comedies Suspense Action Thrillers and so much more. If you are a fellow movie lover looking to make new friends see exciting new films and enjoy various interesting restaurants around the Pittsburgh area this group is for you.  Come join us so we can share good times and make wonderful memories together.  NOTE: IT IS A REQUIREMENT FOR MEMBERSHIP THAT YOU INCLUDE A PHOTO OF YOURSELF BEFORE MEMBERSHIP CAN BE APPROVED (NO ANIMATED ANIMAL PHOTOS UNLESS MEMBER IS INCULDED AS THE PICTURE MUST BE MAINLY OF YOURSELF OR GROUP/COUPLE PHOTOS THAT ARE CLEAR WHO THE NEW MEMBER IS). We require this because when a new member meets the group for the first time it is essential for the Organizer (myself) and other members to be able to recognize you. This is beneficial for both the group &amp;amp; Assistant Organizers as well as the new member so you are not wandering around the Theater or restaurant trying to find us as well as us trying to meet you for the first time.  IT IS ALSO A REQUIREMENT THAT A PICTURE OF THE MEMBER BE MAINTAINED FOR CONTINUED MEMBERSHIP. NO SHOW POLICY: If you RSVP "yes" for an event and find that cannot make it before the RSVP cutoff time we require that you come back to the Meetup site and update your RSVP to "no" ASAP.  It is also required that if you are scheduled to attend and the event has started that you contact the Organizer or Event Host immediately(Organizers will usually provide a phone number where they can be reached in this instance.) If you fail to attend a scheduled event change your RSVP or contact the event host you will be counted as a No-Show unless there is sudden emergency or problem.  You will be counted as a "No Show" without exception if we do not hear from you.  If a member is a "No Show" 3 times without an explanation to either the Assistant Organizer or myself they will be removed from "Pittsburgh Silver Screen Dinner &amp;amp; a Movie" group.  RSVP\'s: There is not a "Maybe" option for RSVP\'s.     CHRONIC LAST MINUTE CANCELLATIONS: We also have a policy concerning chronic last minute cancellations.    Last minute problems such as weather issues illness accidents staying late at work etc. are of course excusable and understandable circumstances that will arise. However people who sign up for Events and cancel at the last minute will begin being marked as a no-show when the problem starts to become chronic. If this problem continues they will be removed from the group. This includes people who double-book and cancel with our group to attend an Event with another group at the last minute or day of a scheduled Event.   It takes a lot of time and work to plan these Events and Members who do this are wasting myself and the other Assistant Organizers\' time. It is better to wait until you are sure that you can make it rather than sign up then cancel at the last minute. Our group(and other Meetup Groups) have and are having major problems with this issue.   Also we frequently have waiting lists for other Members when an Event is full and it is unfair and discourteous to cancel at the last minute leaving people that are waiting for a cancellation no time to plan to attend the Event or it\'s become so late that they have made other plans.       MY PHONE NUMBER IS AS FOLLOWS: 412-713-0294 in case you need to reach me for any reason.  It is a good idea to put it in your phone contacts so you have it handy if you need to reach me.  NO SALES POLICY: WE ARE STRICTLY A DINNER &amp;amp; MOVIE GROUP(SOCIAL GROUP) AND NOT A SALES OR BUSINESS NETWORKING GROUP OF ANY KIND. THEREFORE WE DO NOT ALLOW ANY MEMBER TO SELL PROMOTE SALES OR DISTRIBUTE ANY MATERIAL TO PROMOTE SELLING OF ANY KIND DURING ANY OF OUR SCHEDULED EVENTS OR POST ANY SUCH ANNOUNCEMENTS LINKS WEBSITES DONATION SITES ETC. ON OUR DISCUSSION BOARD. PEOPLE GATHERING FOR SOCIAL EVENTS OR OUTINGS DON\'T WISH TO BE APPROACHED OR BOTHERED WITH SOMEONE TRYING TO SELL THEM SOMETHING WHEN THEY ARE OUT FOR AN EVENING OR AFTERNOON TO SOCIALIZE.  ALSO MYSELF AN OTHER EVENT HOSTS WORK FOR FREE TO ORGANIZE FUN INTERESTING EVENTS THAT WE PUT A LOT OF EFFORT &amp;amp; CREATIVITY INTO INDIVIDUALLY.  WE ARE NOT SPENDING THE TIME CREATING EVENTS FOR MEMBERS TO HAVE A FORUM WITH WHICH TO SELL OR PROMOTE PERSONAL SALES BUSINESSES CAUSES ETC.   I BELIEVE THERE ARE NETWORKING GROUPS FOR THAT PURPOSE.  Thank-You LISA BETH HANZLIK</t>
  </si>
  <si>
    <t xml:space="preserve"> Life is too short! Life is too short... to read boring books or to eat boring food at boring places or to do boring things! This is not the place for fuddy-duddies. This is the place for the calmly audacious. Dullsville has no place on our maps and our only four-letter word is YAWN. Here is where you are if you like your inner monologue at its\' maximum potential. Here is where "these go to eleven". We welcome you to join our kind and good fellowship of a community of readers. We welcome you to join us and help us to turn things all the way up!</t>
  </si>
  <si>
    <t xml:space="preserve"> Hey there! I love to dine out and like smaller dinner parties so people get to know each other. Some of you may know me from the Pittsburgh Foodies. Lets have fun!</t>
  </si>
  <si>
    <t xml:space="preserve"> We play Roleplaying Games Board Games Miniatures Wargames &amp;amp; Eurogames at different public &amp;amp; private places in the Pittsburgh Area. Find opponents or players for a group strategy game. Join an ongoing roleplaying group at area hobby shops or homes. Try out a family game by playing with experienced players. We know and are on good terms with all of the game stores in the area who in some cases give ongoing discounts to members. We have multiple ongoing campaigns and gaming groups and have set up this Meetup group for Players and Game Masters to be able to "meet up" make friends and play games together. For Wargamers you can find players for and schedule a regular game group for casual play or to break out that "Monster" multi-session game you always wanted to play but could never find players for. Players of all experience are welcome from new beginners to older veterans. Join an existing group of Players or start your very own gaming group. Also we are always seeking active Referees to run games. Join Now! Your next game is waiting!</t>
  </si>
  <si>
    <t xml:space="preserve"> Welcome to the Francofous de Pittsburgh Meetup Group. Our group organizes or promotes activities that include weekly conversation meetups French-language movie showings French-language dinners\xc2\xa0cooking lessons in French outings to hear opera or symphonic music of France trips to the theater for English-language plays written by French authors museum visits French Scrabble game nights and talks by experts on subjects related to the French-speaking world. The goal is to promote the french culture in the wide sense (language culture etc.) so that everybody is welcome to join. If you attend an old French-class long time ago and want to try to speak French again or just listen the language you\'re welcome. If you do not speak French but would like to learn about the French wines and its cultures that is perfects and you are welcome to join our wine tasting events ! The more we are the best ! \xc2\xa0 To join our group we do ask for a few basics: 1) Please upload a profile picture so that we can recognize you. Our organizers can sometimes find you quicker than you can find them at crowded events. Walking up to strangers and asking if they are there for a meetup can yield some funny looks.    2) Please answer the profile questions so everyone can learn about the other members of our wonderful group.    3) We do everything possible to foster an open encouraging and inclusive French language environment.\xc2\xa0Ideally participants will have at least a rudimentary ability and desire to learn to speak this beautiful language. It is expected that French is used exclusively at certain events: weekly French conversation meetups. Beginners are always welcome also ! Of course this is not mandatory and English people can join. However this is better to speak english in cultural event (wine tasting movies etc.)    4) Our group is as good as its members and the activities it sponsors.\xc2\xa0If you hear of a French-related event in Pittsburgh or have an idea for an activity please let one of the organizers know. We welcome interest in helping to organize/host events. \xc2\xa0 7) Out of respect to our organizers as well as the members attending a meetup we do ask that you change your RSVP\xc2\xa0if you have to back out of an event.\xc2\xa0 It is ideal if you can update 24 hours ahead but if not please contact the organizer (most will give their cell phone number to attendees in case of changes). \xc2\xa0IT IS NOT NECESSARY TO POST A "NO" FOR EVENT ATTENDANCE unless it is to show a change of plans.</t>
  </si>
  <si>
    <t xml:space="preserve"> You\xe2\x80\x99re invited to join our Saturday morning mountain bike group ride starting from and ending at our Pittsburgh Performance Bicycle store. The ride is for entry level mountain bike riders. The ride will begin and end at the shop and will last approximately 1.5 hours. This is a mixed terrain ride including paved street loose gravel and technical mountain bike single track sections in the woods. We will ride on the streets until we reach Schenley Park. Once in the park we will ride along the main gravel trail exploring the shorter single track sections until we arrive at Panther Hollow Pond. The ride leaves the store every Saturday morning 9:00 am and is a \xe2\x80\x9cNo Rider Left Behind\xe2\x80\x9d ride however the planned route does contain physically demanding terrain and features . Come out and join our ride leaders for some fun outdoors. Bring a helmet water bottle spare tube positive attitude :)</t>
  </si>
  <si>
    <t xml:space="preserve"> Welcome! This Coffee Shop Meet Up is a way to make new friends enjoy conversation laugh and indulge in a cup of tea or coffee (or the beverage of your choice). It's a great way to meet new people without a huge time or money\xc2\xa0commitment\xc2\xa0(after all it's just\xc2\xa0a cup of coffee or tea). How It Works Show up on or around the designated time and look for the host and introduce yourself to the group. Get yourself a drink (you're not required to drink coffee we don't\xc2\xa0discriminate) and pull up a chair. Group sizes range so you may just be meeting two people or two dozen.\xc2\xa0You're welcome to bring friends along (feel free to mention that in your RSVP) but don't worry if you're coming alone we're not that scary. The conversation should be light humorous entertaining and mostly positive. It's a blast try it you'll like it. :) Be a Host If you're interested in hosting your own event feel free to contact me or post a suggestion in the group. I'd love to have new event organizers. Please keep in mind that suggested events must be somewhat coffee or tea related and I reserve the right to remove events that are not.</t>
  </si>
  <si>
    <t xml:space="preserve"> Welcome to Pittsburgh Christian Singles A 20s &amp;amp; 30s Social Group! I am so excited that you have decided to join us. I started this group to connect with other single Christians in Pittsburgh and the surrounding area. My objective is to organize Meetups that are fun exciting and engaging! Also that provide a platform for individuals to meet other Christians in the city and build solid relationships.\xc2\xa0 If you have any suggestions feel free to let me know. I look forward to meeting you at a future Meetup!</t>
  </si>
  <si>
    <t xml:space="preserve"> Do you speak Arabic? Do you want to learn? If so this is the group for you! Come learn to speak and read Arabic chat play games watch videos\xc2\xa0exchange cultures and meet others who are learning or that already speak Arabic. There's something for everyone! We have wonderful native speakers to guide us and we all learn something by the end of the meeting in a relaxed setting. **Everyone is welcome from absolute beginner to fluent native speakers.** Check our calendar for meetings and social and cultural events such as films music and dance performances and outings to restaurants. If you know of an event or have an idea for one that our group would enjoy please let us know \xe2\x80\x93 we\xe2\x80\x99ll be sure to share it with our members. Roula Marc &amp;amp; Christine    Check out these other groups too! The Pittsburgh French Meetup Group http://www.meetup.com/FrenchLessons/ Pittsburgh International Food Languages and Cultures Group http://www.meetup.com/Pittsburgh-International/</t>
  </si>
  <si>
    <t xml:space="preserve"> This is a group for anyone ages 23-35 who is interested in networking with other young professionals in the area. Come to meet new people and share a drink after the work day! We will be meeting once a month in downtown Pittsburgh.</t>
  </si>
  <si>
    <t xml:space="preserve"> An eclectic group with a charming personality ready to mix and mingle with people in the South Western PA area whether playing board games attending festivals or special events sightseeing or visiting a local restaurant for a meal. This group is for down to earth individuals looking both to socialize with old friends and meet new people. Chit Chat Friends is not a singles group so it doesn't matter if you are single married divorced etc. Please join if your interested in what we have to offer.</t>
  </si>
  <si>
    <t xml:space="preserve"> We love playing American Mah Jong and we are looking for others who would like to play.   Happy to have experienced players.... and always happy to teach beginners.</t>
  </si>
  <si>
    <t xml:space="preserve"> Do you live work or play in Pittsburgh Region?  This group is open to everyone it has a SOCIAL and FUN  FOCUS!  For any and all events that are up to a one hour drive away! Remember YOU can post events!  You click "+Suggest a New Meetup" then get TWO other friends to RSVP to the event and then it gets ANNOUNCED TO THE GROUP!  If you post an event you have to BE THERE!  LOOKING FOR EVENT ORGANIZERS! E-mail Frank at midnightmunchiespa@gmail.com to ask to be  Are you looking for some fun after work and/or on the weekends? If you\'re a young professional seeking to socialize and explore then please join us today!</t>
  </si>
  <si>
    <t xml:space="preserve"> This is a group for couples that would like to get together to socialize have a drink go to dinner play board games etc. We started this group to meet other couples interested in having fun and getting to know new people.</t>
  </si>
  <si>
    <t xml:space="preserve"> Swing Dancing is a very social activity where people can come together to meet new people get great exercise find a new hobby and much more. I strive to represent the swing dancing community by creating a fun safe and welcoming environment for everyone to learn and grow in. Dancers come from all parts of the world to dance together regardless of background. It is a community that brings everyone together in a fun way.</t>
  </si>
  <si>
    <t xml:space="preserve"> If you want to learn more about supporting wellness with whole foods and essential oils and encouraging the body's ability to heal itself then this group is for you! The purpose of our events is to educate encourage and empower all members to take greater responsibility for their health and future.</t>
  </si>
  <si>
    <t xml:space="preserve"> Women ages 25-35 meeting up for new experiences great conversation and new friendships! Nothing is off limits from trying a new restaurant to going sky diving! The goal of this group is to create an environment for women to make connections with others that they wouldn't necessarily have the opportunity to make without the help of an organized event.  Typical events may include wine tastings hikes classes Girls Night Out dinner and drinks coffee.  Anything we as a group may enjoy together is open for discussion.   </t>
  </si>
  <si>
    <t xml:space="preserve"> To visit different pizza places 1 or 2 times each month usually starting  at 600 or 630 pm. At times there may be an optional movie music or event afterwards. We may also gather for other events such as music or plays.    Everyone gets introduced to everyone else at each event.  Bob usually tells 1 or 2 tall or short Truth or Lie Tales!  </t>
  </si>
  <si>
    <t xml:space="preserve"> During the spring / summer / fall we have outdoors tennis gatherings for informal matches. Players of all levels are welcome.  Of course you are welcome to post or to scroll through the members list to find a playing partner.</t>
  </si>
  <si>
    <t xml:space="preserve"> There are many great women's meetup groups operating within the Pittsburgh area but I've noticed a significant lack of groups in the Northeastern Pittsburgh area - Verona Oakmont Penn Hills (VOP). I'm starting this group to remedy that problem. This group is for women who want to get together for the most part in our own area of town. I'm hoping to attract a well-rounded group of women who are hopefully interested in some of the following: crafting/knitting the arts exercising/wellness outdoors activities dining out or just getting together for drinks. I'm new to this area of town so I'm hoping we'll have some long-time residents of the VOP area in the group to expose us to any unique experiences this area has to offer.</t>
  </si>
  <si>
    <t xml:space="preserve"> This is a group that is committed to pursuing spiritual growth in the context of caring loving and authentic relationships. All are welcome to attend regardless of your religious beliefs or level of Bible knowledge. We meet in a home in Brentwood for a meal fellowship Bible discussion and prayer. Our group has a God-sized vision: We want to be used by God to facilitate a spiritual awakening in Pittsburgh.\xc2\xa0 Of course such an\xc2\xa0awakening is ultimately a work of God. He\'s the only One who\'s able to awaken people from their slumber and enable them to see the truth about spiritual matters.\xc2\xa0 Furthermore\xc2\xa0God\xc2\xa0primarily does this as people hear the gospel proclaimed. We believe that the gospel isn\'t just the "ABC\'s" of Christianity but rather the "A through Z."\xc2\xa0It\'s not just one class we take among many other classes. Instead it pervades the entire curriculum.\xc2\xa0 Therefore our vision is to see the gospel transform our city. This begins with experiencing progressively greater gospel transformation in our own lives and then\xc2\xa0seeing that spread to people around us until the entire city is renewed by the gospel.\xc2\xa0 What exactly does that look like? It looks like\xc2\xa0broken relationships being\xc2\xa0reconciled poverty being\xc2\xa0alleviated people experiencing\xc2\xa0freedom from the destructive impulses that dominate their lives and--most of all--people being\xc2\xa0forgiven for their sins and made right with God.\xc2\xa0 In other words we believe that the gospel is the solution for all the problems our city faces. Now it\'s great to talk about the gospel transforming our city but we also have to think about how that\'s going to happen. Of course as we discussed above it\xc2\xa0will ultimately happen by God\'s power as the Holy Spirit uses gospel proclamation to awaken those who are spiritually asleep.\xc2\xa0 However the entire church also has a vital role in all of this. Our role is to be the "city on a hill" that Jesus talked about in Mathew 5:14. And a central component of being a\xc2\xa0"city on a hill" is\xc2\xa0living in caring authentic and\xc2\xa0committed\xc2\xa0community with each other. Basically showing people what true love looks like. That\'s the most powerful and persuasive testimony for the truth of the gospel--Christians living out the gospel in community with each other. Will you join us? For more information please visit http://www.gracelifepittsburgh.com/community-bible-study</t>
  </si>
  <si>
    <t xml:space="preserve"> Want to learn how to code? Have a great idea? Don\'t be shy. Develop it. It can be intimidating for women to learn and ask questions when they are in an extreme minority. While open and welcoming today\'s budding developer community is up to 91% male. There isn\'t a comfortable place where women can learn at their own pace and not be afraid to ask "stupid questions." We decided it was time to provide a place where all questions are OK and everyone can learn in a supportive environment. Our courses focus on coding leveraging existing technology and having something to show for it (aka building sweet websites). If you are new to the group please fill out our survey. \xc2\xa0This will help us tailor our events to your needs! https://www.surveymonkey.com/s/Q26ZPMZ</t>
  </si>
  <si>
    <t xml:space="preserve"> Our events give German speakers of all levels who would like the opportunity to speak German the chance to do so and also meet new people with similar interests. The meetings are very casual (wir duzen) interactive and fun.</t>
  </si>
  <si>
    <t xml:space="preserve"> South Hills Dinner &amp; a Movie Women\'s Group</t>
  </si>
  <si>
    <t xml:space="preserve"> This is  a meetup group for WOMEN ONLY living in the South Hills area or anywhere in Pittsburgh. We are young or older - single married divorced or widowed.  The point is to get together and have a great time. We enjoy movies dinner plays history or books and all the great resources Pittsburgh has to offer.  If this sounds like something you would enjoy please consider joining --- but women only.  Thank you.</t>
  </si>
  <si>
    <t xml:space="preserve"> Having a baby is one of the most exciting happy and stressful times in a woman's life. Storkbites is a support group that gives new mothers the opportunity to discuss their experiences while also having feedback from maternal child health experts. During Storkbites meetings mothers share their successes and difficulties talk about their changing lives and make new friends. Mothers with a baby under one year of age are welcome to attend and to bring and keep the baby with them throughout the meeting.</t>
  </si>
  <si>
    <t xml:space="preserve"> Hello members! Linda here from Salsa Ritmo Dance company. We are excited to bring to Pittsburgh 2 outstanding classes in Latin Dance. We specialize in beginner to advanced dancers whether you can go with the flow or feel you have 2 left feet we'll get you off the sidelines and onto the dance floor! We'll be teaching LA club style salsa dancing and also Cuban style salsa also called Casino Rueda. It's a lot of fun so let's get together and dance! Remember it's SalsaRitmoDance.com for all your social Salsa Dancing needs!  </t>
  </si>
  <si>
    <t xml:space="preserve"> Calling all guitars! We were kicking around the idea of pulling our guitars out of hiding and seeing what happens. We have some seasoned players a complete greenhorn and a few curious hobbyists all looking to have fun share teach learn and jam. All skill levels welcome in musical community.</t>
  </si>
  <si>
    <t xml:space="preserve"> I Meditate Pittsburgh is the movement to empower Pittsburghers to do more of the things they want to do in life and still feel refreshed and recharged without getting stressed but staying energized. Tap into your own power by just closing your eyes. Discover the peace and joy inside you through meditation invented thousands of years ago. Reinvented in 2011. Following is a sweet animation video created by YES+ US shows how the meditation has been the integral part of life in past and how is relevant in today\'s time specially if you want to do many things in life.    http://www.youtube.com/watch?v=xRMf4z8Cs8s \xc2\xa0 So let\'s MEDITATE and create a better world in and around you.</t>
  </si>
  <si>
    <t xml:space="preserve"> Sunday Assembly is \xe2\x80\x9ca godless congregation that celebrates life\xe2\x80\x9d. We are a group of generally non-religious people that get together and listen to a talk sing some fun pop songs and eat tea and cake. That\xe2\x80\x99s pretty much it. You can call it \xe2\x80\x9catheist church\xe2\x80\x9d \xe2\x80\x9chumanist church\xe2\x80\x9d \xe2\x80\x9csecular community\xe2\x80\x9d\xe2\x80\x94the labels are not as important is the intention which is to help each other \xe2\x80\x9clive better help often and wonder more\xe2\x80\x9d. The monthly assembly is our flagship event for celebrating together and nurturing a wider secular community. The idea started in London in January of last year with Sanderson Jones and Pippa Evans two stand-up comedians that decided they wanted the best parts of church/synagogue/mosque/faith-community \xe2\x80\x9cwithout the god bit\xe2\x80\x9d. They put the idea out to their community and got such an overwhelmingly positive response that the thing went a little bit viral with 30 assemblies popping up worldwide practically overnight. Since then the thing has gone way viral with about 80 new assemblies working to launch in September. \xe2\x80\x9cWell doesn\xe2\x80\x99t my city already have a dozen secular groups and a few Unitarian churches?\xe2\x80\x9d I hear you asking yourselves? Yes and thank goodness for that. We love these groups. We are not in competition with traditional secular organizations but instead hope to complement energize and enliven them. The intellectual and cerebral aspect of our average secular groups is very important and indispensable but it doesn\xe2\x80\x99t often leverage the positive power of emotion music and poetry or just enjoying ourselves as a group. Also the assembly format is very accessible to families with children and seems to attract a variety of ages. Come check us out!</t>
  </si>
  <si>
    <t xml:space="preserve"> We are flat-water kayakers from all around the Pittsburgh area. Come out and paddle with us on the many rivers and lakes of Western Pennsylvania. From novices to hard-core paddlers everyone is welcome!</t>
  </si>
  <si>
    <t xml:space="preserve"> Tired of staring at the walls in your home office? Want to be around other entrepreneurs while you're working? Want to meet other entrepreneurs and freelancers around you? Come and cowork with us! Our goal to meet at least twice a month in different locations in the Pittsburgh North area to build a community of freelancers entrepreneurs and remote workers who want to meet other like-minded people and share a table for our laptops. :)</t>
  </si>
  <si>
    <t xml:space="preserve">  \xc2\xa0 \xc2\xa0 TechShop is a playground for creativity. Part fabrication and prototyping studio part hackerspace and part learning center TechShop provides access to over $1 million worth of professional equipment and software. We offer comprehensive instruction and expert staff to ensure you have a safe meaningful and rewarding experience. Most importantly at TechShop you can explore the world of making in a collaborative and creative environment.</t>
  </si>
  <si>
    <t xml:space="preserve"> This is a group for backgammon players to have fun and improve their games. All skill levels are welcome. The goal is to have a regular time and place to bring our boards and play.</t>
  </si>
  <si>
    <t xml:space="preserve"> This group is for you if your family won't play Scrabble with you anymore. Do you love to compete? Do you love to learn new words? Do you love a challenge? Come play Scrabble with us! We are an official club of the North American Scrabble Players Association (NASPA) and meet every Wednesday for tournament-style Scrabble: two players per game 25 minutes per player. The time limit means you can play 3 and sometimes 4 games per session!</t>
  </si>
  <si>
    <t xml:space="preserve"> Do you have a squishy flat faced four-legged best friend? If so then you have an English Bulldog and you've come to the right place! This is The Pittsburgh English Bulldog Meetup Group and we are looking to get together and have some fun with our wiggly butt Bullies. Bulldogs are more than just wrinkles underbites and snoring. They are comedians with big hearts that define fearlessness. We usually meet once a month and will do our best to keep all Meetup events either free or very low cost. All we ask is that every member pitch in a once yearly membership fee of just $5 (either via PayPal to mistylynn3@gmail.com or in person to Misty Pieffer) to help cover the cost of keeping The Pittsburgh English Bulldog Meetup Group going. Also we want to send out a special invite to our cousins the French Bulldogs. You are welcome to join the group and come to the Meetups as well. The more the merrier! And remember a Meetup group can only be as good as the members in it. So we all need to join together and get involved. All members are encouraged to participate on the message boards post photos of their beloved Bullies and of course attend the monthly Meetups. Please let the Organizer know if there is anything they can do to make this group a more successful one. See ya at the next Meetup!</t>
  </si>
  <si>
    <t xml:space="preserve"> Open Pittsburgh the Pittsburgh region's Code for America Brigade makes the Pittsburgh region a better place through the use of information and technology. Open Pittsburgh is a grass-roots organization inclusive of different interests skill-sets and works to establish connections will all types of communities. Our members use projects events and advocacy to improve communities in a fun atmosphere. One key role of Open Pittsburgh involves being a relationship-builder. We foster inclusive connections between government nonprofit academic for profit communities residents civic technologists analysts designers and many others.</t>
  </si>
  <si>
    <t xml:space="preserve"> Women\'s Journey to Happiness</t>
  </si>
  <si>
    <t xml:space="preserve"> Did you know that research shows that women are collectively less happy than we were 40 years ago? That is what Valorie Burton wrote in her book "Happy Women Live Better." This group is for women who want to work together to commit build and support one another to maintain happiness and balance in their lives. We will read and use Valorie\'s book as a guide to discuss our "13 Happiness Triggers". As we discuss them. we will put some of our "Happiness Triggers" into action by doing activities together that can help us to learn that happiness is not a given it is doing .  Our Meet Up\'s will be once a month there is a $6.00 monthly fee to join and a small fee for our monthly room rental typically no more than $3.00 . Keep in mind our activities take us all over the city not just the South Hills area which is where our meet up is based for the meetings.  There is something for every women even if she does not live in the South Hills.  We will meet for coffee lunch or dinner go to theater attend special .  events talks or lectures go on hikes (with or without your dog) and even catch a movie;  and even do volunteer work as a group  whatever time allows to maintain and support each other for that "happy balance" or just have fun our meet is for serious minded women who want her happiness to be the focal point of her life. This meet is not for everyone it is for like minded authentic women who strive for "doing" and "being."   Does this sound like a good journey for you? Than join us for a wonderful trip to a great sisterhood of women for your evolving happiness.    Please keep in mind that this Meet-up is not a "networking" group or a place or "opportunity to market a/your business". This meet-up was organized solely  for support encouragement and empowerment. Here are the Guidelines: -There is a $6.00 per month membership fee even if you do not participate in an activity. This is to cover our monthly meet-up fee. Instructions for payment will follow after joining.   -No soliciting or marketing of products or services permitted at our meets.  This meet is for empowerment and support for the women in our group only. We will always stay on the topics listed in Valorie\xe2\x80\x99s book.  Whoever sends out endorsement e-mails to the group or comes to a meet selling or endorsing a product will be banned immediately. -Let me know if you would like to post an activity to the board I can do it for you. Send request via e-mail pawzpetsitting2001@yahoo.com .  I am hard to reach during the day as I am out on the road all day.  However if it is important and you need to talk please let me know on the message what it is you need to talk and make it semi-detailed so we can make the time to talk.  Please do not leave a message with any detail.   -Please arrive at the meetings at least 10 minutes early if you will be late please text or call me @ (412) 758-7105. We will begin the meetings on time.  We will spend the first 20 minutes doing introductions and warming up for our topic. The remainder of the time will be led by the facilitator of that meeting for our Happiness Trigger discussion.  -This meet-up is located in the South Hills of Pittsburgh however we do activities that take place all over the the Pittsburgh Area. Should  you decide to participate in those activities outside the south hills you will need to feel comfortable driving to other areas of Pittsburgh should you decide to participate yes south hills folks you have to cross a bridge .  Some of our members like to car pool to activities -If you RSVP you need to show up our core group is getting larger and space is limited to 14 women so do so early. Give others a chance of coming if you are not sure you are coming. This is a commitment so if 3 no shows without notice in a given year I will need to rethink your membership.   There is a mandatory 5  meeting attendance per year Again this is a commitment if you sign up you come if not give someone else a chance. I clean house every quarter asking members if they are still interested if not it is OK to resign I understand life constantly changes.   -Please let the facilitator guide the meeting and topic that is her job.  When you are sharing be aware of the time you\xe2\x80\x99re speaking keep to topic be articulate and please do not interrupt while someone else is speaking.  Please do not feel you have to raise your hand this is not a classroom and it is a conversation just chime in.    and finally...I receive lots of requests to have meetings closer to the place of a member\xe2\x80\x99s residence I am fine with that however you will need to facilitate in doing so.  Otherwise our Meet-up meets will always be in Mt. Lebanon at the Municipal Building the Third Sunday of each month starting in April 2015.   Please understand that this meet is a group effort although I founded it it takes a team to make it work and I can\xe2\x80\x99t do it myself. Your help is very much noticed and appreciated.  Thank you and hope to meet you soon.  Happy  Facilitator Colleen Amos_Mezinze  </t>
  </si>
  <si>
    <t xml:space="preserve"> Join if you consider yourself a feminist woman. We will meet monthly at the Full Moon and act as our own priestesses creating ritual to celebrate and heal ourselves and those we love. Lets have music dancing chanting meaningful rituals led meditations and community. Our focus is on the Great Goddess in any form/s that you choose.</t>
  </si>
  <si>
    <t xml:space="preserve"> Country Barn Farm teaches beekeeping and backyard chicken workshops. Our mission is to promote sustainable agriculture in the Western PA through education! Visit www.CountryBarnFarm.com\xc2\xa0to\xc2\xa0sign up for our newsletters!</t>
  </si>
  <si>
    <t xml:space="preserve"> This is\xc2\xa0a social group in Pittsburgh area for Chinese and Chinese culture enthusiasts. Families welcomed! I tried to find such a group in meetup but there was none so I started one.\xc2\xa0\xc2\xa0 Activities can range from hiking to dining art galleries to cultural events happy hours to festivals. If you have other suggestions come join us and share the fun!</t>
  </si>
  <si>
    <t xml:space="preserve"> This meetup is run by the St. David\'s Society of Pittsburgh a group dedicated to promoting and preserving Welsh heritage in Southwestern Pennsylvania. We host several Welsh cultural events throughout the year including pub crawls a book club a Gymanfa Ganu (festival of song) and an annual St. David\'s Day lunch in March. We have a Welsh language class that meets weekly and we collaborate with other cultural groups in Pittsburgh through participation in local folk festivals and our Welsh Nationality Room in the Cathedral of Learning. Learn more at: https://www.facebook.com/welshsociety.pittsburgh</t>
  </si>
  <si>
    <t xml:space="preserve">  https://www.youtube.com/watch?v=bMXmGMTzaoc Modern Pattern Dancing combines the simplicity and excitement of Contra dancing with the versatility and smoothness of Modern Western Style Square Dancing. It is danced to modern music ranging from Country to Hip Hop and is not confined to square formations. Pairs Triangles Rectangles Hexagons Kaleidoscopes Sicilian Circle and many others formations are also employed. Couples singles families and groups of all ages are always welcome. No experience is necessary and dancers learn as they go. Admission is $5.00 per person includes light refreshments.</t>
  </si>
  <si>
    <t xml:space="preserve"> GASP was founded in 1999 and is centered in Pittsburgh PA. We are dedicated to gaming in all its forms. It doesn\'t matter if you\'re a casual gamer or a die-hard grognard GASP has something to offer you. We meet as a group once per month for a 12+ hour Games Day but some of our members meet on a more frequent basis either for established campaigns or single pick-up style events. Some members can not make any definite time commitment and that\'s fine too. GASP was founded as a way for gamers to meet and socialize not spend all their free time gaming. Whatever time you put into GASP is solely up to you.</t>
  </si>
  <si>
    <t xml:space="preserve"> This group is for any artist (experienced to novice) who is interested in working on art outdoors whether its easel painting in oil watercolor pastels charcoal/pencil drawing etc. Take your inspiration from the landscape and cityscape as we meet outdoors at various locations around the Pittsburgh area to work on our individual paintings or projects and enjoy the camaraderie of fellow artists.</t>
  </si>
  <si>
    <t xml:space="preserve"> Tap into Power and Energy Lying Deep Within You Sahaja Meditation Meetup is meant for everyone who desires to find his or her true self which is full of peace joy of life and love for others. It is not just a book or a set of exercises but a living science that will open up to you gradually as your meditation becomes deeper and your experience stronger and more fulfilling. Better Yourself Emotionally Physically and Mentally All over world human beings believe they can find solutions to their problems in new products medicines and technology. Most aren\xe2\x80\x99t aware that deep within themselves resides a most potent and transformational energy. What if there was a simple method for you to tap into the power and energy lying deep within you allowing you to better yourself emotionally physically and mentally? Sahaja Meditation is just that \xe2\x80\x94 a system of guided mental relaxation and inner balancing techniques that can bring about profound spiritual and emotional calm wellness and clarity. Sahaja Meditation helps you reach a deep and absolute understanding of your Self. Structure of Sahaja Meditation Meetup Classes begin with a brief announcement and introduction followed by 30-40 minutes of instruction and practice. Typically classes are no more than an hour. Not long considering the benefits can last a life time. Online Guided Meditation You can try a guided online meditation led by practitioners from around the country any weeknight at 8 pm (EST) by going to: http://live.sahajameditation.com/stream</t>
  </si>
  <si>
    <t xml:space="preserve"> Welcome to the PGE Events Schedule where you can learn skills for growing food. Our group is here to grow teach and learn about agriculture in the Burgh. Pittsburgh Garden Experiment is a community-supported network for urban gardeners.  We schedule regular  free and low cost classes workshops and social events to share experience knowledge fun and social connections. There is huge potential for urban food production to supply a large portion of our diet. We believe that with quality garden design and stewardship we can create an urban food network that will thrive in Pittsburgh. Pittsburgh Garden Experiment is a project by Steel City Soils LLC with a ton of help from the people of Pittsburgh.  Check our blog for news how-to and networking at http://pittsburghgardenexperiment.org</t>
  </si>
  <si>
    <t xml:space="preserve"> You have found the right place to learn how to make money investing in Real Estate.     Learn how property management is the key to make you financially independent through Real Estate.     Find the secrets of those that have successfully made their fortunes via Real Estate Investing flipping houses and fixing houses.     Learn how to maximize your profits with rental real estate and lease options!     Discover how to protect your wealth once you attain it!     Explore the many possibilities that Real Estate Investing offers when it comes to tax strategies that will make you wealthy.  OPM - Learn how to use Other People\'s Money to accumulate a fortune over time Avoid the many pitfalls that typical "landlords" fall into when they don\'t have the - knowledge to profit from opportunities disguised as problems Are You Ready To Join ACRE?</t>
  </si>
  <si>
    <t xml:space="preserve"> Meet others interested in discussing what is pointed to in non-dual teachings such as Advaita Dogzchen or other traditions. Watch/Listen (DVDs) and/or discuss the teachings of classic non-dual teachers / sages such as Ramana Maharshi Nisargadatta H.W.L. Poonja (Papaji) as well as more contemporary ones such as Adyashanti Burt Harding Leo Hawkins Byron Katie Suzanne Segal Scott Kiloby Eckhart Tolle Unmani and many others. Language can provide at best only pointers to the underlying oneness that permeates All That Is\xe2\x80\x94even as things may appear as distinct and separate. Present awareness cannot be described or defined. Non-duality points at oneness by indicating it is \xe2\x80\x9cnot two.\xe2\x80\x9d As this cannot be grasped by the mind it leads to many paradoxes such as \xe2\x80\x9cno one is ever enlightened\xe2\x80\x9d \xe2\x80\x9cseeking leads you away from what you seek\xe2\x80\x9d \xe2\x80\x9cno technique can give you to enlightenment.\xe2\x80\x9d \xe2\x80\x9cSatsang means association with your own true nature. Satsang is not going to someone and becoming a student. ... [In] satsang you are not to do anything and you are not to undo anything.\xe2\x80\x9d \xe2\x80\x93 H.W.L. Poonja Meet others interested in exploring these topics in a social setting. No single teaching/teacher is promoted in these meetings. \xc2\xa0</t>
  </si>
  <si>
    <t xml:space="preserve"> Pittsburgh / Northern Frontier Gaming Meetup</t>
  </si>
  <si>
    <t xml:space="preserve"> Gaming is fun and cool ! Start-up gaming group forming in the far hinterland north of Pittsburgh ... Zelienople Harmony Cranberry Mars Ellwood City Evans City Portersville etc. Board games strategy games maybe role-playing games. The direction of the group will largely be determined by the interests of the initial members. All skill levels and ages (if well-behaved/mature) welcome. Meet some new friends and game on !</t>
  </si>
  <si>
    <t xml:space="preserve"> Pittsburgh\'s Investment Groups Meetup</t>
  </si>
  <si>
    <t xml:space="preserve"> I am creating this Meetup to organize like-minded people. If you are interested or know anyone interested in investment and its role in wealth creation consider attending the organizational meeting scheduled Saturday March 7th at the Triplex (7238 Fleury Way). We will begin at 9:07 A.M. This is a chance to learn about investing and is NOT "get rich quick". This is for those new to investing or mature investors. I believe we will all benefit from multiple perspectives. Expectations for operations will also be clarified during the organizational meeting. This is an opportunity to share experiences and hear from guest speakers on the various intricacies of investment.</t>
  </si>
  <si>
    <t xml:space="preserve"> Calling all soccer fans! Looking for a place to enjoy the English Premier League Saturday morning? Family and neighbors don't appreciate your early morning enthusiasm? Even Chelsea fans are invited to join us at 7:30am to watch the games on our big screen TVs.</t>
  </si>
  <si>
    <t xml:space="preserve"> What is the Old Fashion Business Networking Group? A good old-fashion face-to-face networking event in a great social environment - eat bread and drink to build personal relationships and expand your business. The object of our networking is simple --- show up on a regular basis and get referrals don't show up and someone else will get those referrals. There is a lot of business to go around I would love to share it with you! My personal goal is simple give everyone that attends on a regular basis at least one referral per year. If we just had 10-12 consistent people with that philosophy all of our lives would be better stronger and happier!!!! Let's make this a reality. Let's get as many people as possible attending these events. Please feel free to send this out to anyone and everyone you know that would appreciate networking with a great group of people who desire to expand their sphere of influence. Everyone is invited to this networking event. So please forward this e-mail to all of your business partners.</t>
  </si>
  <si>
    <t xml:space="preserve"> The WESTMORELAND ENTREPRENEURS is a business networking group which is limited to one person per profession.  It was created by a core group of business professionals who were excellent at their professions had integrity and a strong sense of community who wanted to meet other professionals who had the same excellence and integrity.  This core group of individuals was tired of spending too much time attending networking functions which turned out to be simply social functions which produced little to no leads or referrals.  They were also tired of spending hard earned capital to a networking machine that cranked out rules and regulations instead of goodwill and bonding between members.  What they created was a recipe for creating success.  With a little structure a cup of relaxation and a pinch of fun WESTMORELAND ENTREPRENEURS has become a terrific group of professionals dedicated to finding referrals for their fellow members and helping one another be as successful as they can be at their professions.</t>
  </si>
  <si>
    <t xml:space="preserve"> \xd0\xbf\xd1\x80\xd0\xb8\xd0\xb2\xd0\xb5\xd1\x82! \xc2\xa0 This is a group for anyone interested in the Russian language and all things Russian. Whether you are a native speaker or are just starting to learn the aim of this group is to connect with Russian speakers in the Pittsburgh area. We will host regular meetups to chat in Russian watch some of our favorite Soviet-era and modern Russian movies play a game of durak and occasionally enjoy some Russian food.</t>
  </si>
  <si>
    <t xml:space="preserve"> Great Adventure. Great Times! Welcome to the Ohio River Trail Council Outdoor Adventure Club. This ORTC Meetup is for outdoor lovers of ALL experience levels. Come join us and connect with other outdoor enthusiasts interested in enjoying the wonderful natural resources in the quad-state area (Ohio Maryland Pennsylvania and West Virginia).  Events include but not limited to backpacking camping canoeing cycling hiking kayaking skiing and stand up. *No's to events are only needed when you have previously RSVP'd Yes.     The group is also for advocates who would like to volunteer to help build maintain and/or promote the Ohio River Water Trail and the Ohio River Greenway Trail in Allegheny Beaver and Columbiana Counties of Ohio and Pennsylvania. Volunteers with all interests and abilities are welcome!  For additional information please visit www.membership.OhioRiverTrail.org or follow us on Facebook at www.facebook.com/pages/OHIO-RIVER-TRAIL-COUNCIL/148074912432?ref=hl or on Twitter at twitter.com/OhioRvrTrail (@OhioRvrTrail).   You are also cordially invited to join the Ohio River Trail Council Outdoor Adventure Club - Map My Fitness Group Map My Run Group Map My Ride Group Map My Walk Group and Map My Hike Group. http://membership.ohiorivertrail.org/index.p\xe2\x80\xa6/map-my-fitness   By attending an Ohio River Trail Council event or meetup I fully understand and accept sole responsibility for my actions both during and after the event and hereby release waive discharge and hold harmless the ORTC and all organizations individuals or their heirs involved with the event from any and all liability claims demands actions and causes of action whatsoever arising out of or related to any loss damage or injury that may be sustained by the attendee while participating or traveling from said event.  A CPSC approved bicycle helmet securely fastened is required. Proper clothing to avoid hypothermia and a PFD must be worn at all times during water events. I hereby consent to the use of photographs audio-recordings and video which have been taken of me without compensation or royalties to me. Any registration fees are non-refundable and non-transferable. </t>
  </si>
  <si>
    <t xml:space="preserve">    GlobalPittsburgh is a non-profit organization established in 1959 as Pittsburgh Council for International Visitors (PCIV). We connect the Pittsburgh community with people here from other countries through group programs events and activities. The program is designed for internationals who want to meet people and discover more about the Pittsburgh community and for local residents and American students who want to meet people from other countries and help them feel more at home in Pittsburgh. GlobalPittsburghCONNECT membership program offers many perks:  First Thursdays monthly networking events Quarterly Intercultural Potluck Dinners for members and host families four times each year. We will share ethnic foods learn about other world cultures play games and make new friends. Monthly Group Dinners usually on the first weekend of every month. We will dine as a party in different ethnic restaurants throughout Pittsburgh. Year-round outdoor group activities: ice skating snow tubing pumpkin patch cinema in the park bowling etc. Free &amp;amp; Discounted Tickets - Over the course of the year we offer the chance to attend cultural performances such as plays musical performances and sporting events. Thanksgiving and Christmas Hospitality Dinners - Host families invite members to their homes for dinner and conversation. All host families are supporters interested in sharing American culture and learning about the culture and traditions of other countries. Members may enjoy a traditional holiday meal with an American family.  Annual fees to join GlobalPittsburgh CONNECT are $40 for an undergraduate student and $50 for an individual or family membership. For more information visit http://www.globalpittsburgh.org/membership</t>
  </si>
  <si>
    <t xml:space="preserve"> Gatherings is a singles group in the Greater Pittsburgh area with the mission statement "a relaxed way to make new friends". Are you single between the ages of 40 to 60? Gatherings is for you check out our events and our website www.gatheringspgh.com!</t>
  </si>
  <si>
    <t xml:space="preserve"> This group exists to help organize the local level grassroots effort to support the Ron Paul 2012 Presidential Campaign. We will also endeavor to educate all people who seek knowledge about freedom the Constitution The Campaign for Liberty Austrian economics and\xc2\xa0all liberty based issues.</t>
  </si>
  <si>
    <t xml:space="preserve">  We have a new website at: www.pgh93.org We are also on Facebook at: www.facebook.com/groups/pittsburghthelemagroup/ </t>
  </si>
  <si>
    <t xml:space="preserve"> We are a group who enjoys fine dining experiences all around the Pittsburgh region. Pittsburgh is getting a reputation as a great food experience town. Let's explore all these wonderful restaurants that are in our own back yard. To be fair to all I want to make everyone aware of the expectations within this group. First of all we do have a RSVP attendance policy.  Please read and understand this policy as it will be enforced.  This policy can be found under discussions at this link: http://www.meetup.com/Pittsburgh-Fine-Dining-Meetup/messages/boards/thread/48846086  Secondly I will be selecting upscale higher end restaurants most of the time.  I would request that you dress appropriately.  For most restaurants business casual attire would be appropriate.  However some restaurants may have other requirements or suggestions such as suit jackets and ties for men.  I suggest you visit the restaurants web site to understand what type of establishment it is. The dining groups will be limited to six to eight people per event.  This is so that we can all talk with each other and enjoy the dining experience. I look forward to sharing some lovely dinners with you.</t>
  </si>
  <si>
    <t xml:space="preserve"> We are a networking group that is designed to provide business referrals for other members. We have over 20 people showing at every meeting and will only take one member per profession. We are trying to keep it business-like but fun and social as well. If you feel you can be a beneficial member of our group please contact me for more details. I can then let you know if we have your profession open. As Meetup shows many people that have inquired about us don't assume that your profession has been taken. Send a quick email to me and I will let you know.  Our goal is to get together twice a month and exchange solid referrals. We would rather get fewer referrals than get some of the lousy ones we have gotten via the traditional networking groups. We will also be having some optional social gatherings whether they be a happy hour type or hitting the links during the nice weather. We do not have any dues or fees associated with our membership. We meet the first and third Tuesday of the month at Pugliano's. Please don't hesitate to contact me with any concerns/questions.  Ken Gress Allstate Agency Owner kengress@allstate.com</t>
  </si>
  <si>
    <t xml:space="preserve"> Landlord networking meetings and real-estate experts presenting up to date information to learn about real estate buying landlording flipping and managing your real-estate investments. Obtain preferred contractor listings learn about available deals in the area meet contractors agents and professionals servicing real-estate investments.</t>
  </si>
  <si>
    <t xml:space="preserve"> Finally SLR cameras have come back in vogue again. If you have been using a point and shoot camera for years and decided to get yourself a SLR camera you may be confused by all the controls you suddenly have. Don't continue to use pre-programmed settings on your camera. Learn what the F-Stop Shutter speed and ISO settings mean and learn how your photos can be much more creative than ever before. \xc2\xa0 I have been shooting for almost 30 years. I have shot studio weddings seniors sports (including the Steelers and Pirates). My wife friends and neighbor kids come to me to help them understand how to use a SLR. I discovered many people have been upgrading to SLRs now that they are under $700 for excellent camera kits. So I thought I would see if others would be interested in learning about using there cameras to the fullest extent. \xc2\xa0 So if you are excited about your new camera but confused about its capabilities and want to just get out and have fun and learn a little this group is for you. The groups meetings will stay small so you will get individual attention. I will try to mix up locations and types of shoots so that new things can always be learned. \xc2\xa0 ***** Important Information for New Members ****** In order to really go into detail about how to use F-Stop Shutter Speed ISO and White Balance and how to shoot in all manual mode I need to keep the group down to just four people. \xc2\xa0This allows for plenty of questions and hands on assistance any more and its difficult to give you the attention that you initially need. \xc2\xa0Also in order to attend lager group meet ups you will need to attend at least one of the Photo 101 meet up events. \xc2\xa0The Photo 101 is about 2 hours. \xc2\xa0The cost of Photo 101 is $50 (because of time and small group with individual attention). \xc2\xa0Also the fee is required to be paid upon reservation via pay pal. \xc2\xa0If you cancel 24 hours in advance I can transfer the payment to a future Photo 101 course. \xc2\xa0After you attend Photo 101 you might be interested in Photo 102 which goes into greater depth about white balance using a gray card and how to make basic fixes in Raw Convertor and Photoshop. Email me if you have questions. \xc2\xa0 Terry</t>
  </si>
  <si>
    <t xml:space="preserve"> This group is dedicated towards aspiring BIG Data &amp; Hadoop developers and individuals keen to understand the applications &amp; operations of analytics &amp; Hadoop.  The broad objective is to build a community wherein professionals across streams including Data Sciences Software Programming Apache Hadoop and Web Development come together to share upgrade and enrich their knowledge.   Meetups will be conducted wherein the career prospects technical specifications platform capabilities &amp; applications of BIG Data &amp; Hadoop will be shared &amp; discussed.</t>
  </si>
  <si>
    <t xml:space="preserve"> Tennis Player   We\'re connecting players on the tennis courts throughout Pittsburgh and in the suburbs.   We allow players to put post meetups. So feel that it is acceptable to promote an event that you will take ownership of and we\'ll let the meetup group know about it.   We\'ll be running certain tennis socials weekend tournaments and get togethers for the passionate tennis players who want to play competitive tennis. If you want to meet up with other tennis players in Pittsburgh then you should definitely check us out.   2015 Tennis Line-Up:   Non-League Play:  Partner Program &amp;amp; Tennis Ladder - Restarts March 18th   League Play:  Summer Doubles - May 26th to July 26th  Summer Season - June 23rd to Aug. 17th  Summer/Fall Doubles - Aug. 25th to Oct. 25th  Fall Season - Aug. 25th to Oct. 19th    We hope to see you join one of our upcoming programs. To join any of these programs you can just go to our join page: http://pittsburghtennisleague.com/join   -Steve C.  PittsburghTennisLeague.com</t>
  </si>
  <si>
    <t xml:space="preserve"> Come join other singles in their forties and up at a dance environment for socializing networking theme-related social events and optional dancing. The Saturday Singles Dance is beginning its fifth year of providing premier singles dances to Pittsburgh area singles. We are a proven Pittsburgh singles social meet-up group with hundreds of singles who have met through our dances and speed dating events. Many successful relationships and marriages have resulted from the Saturday Singles\' socials. We are known for our large crowds and for giving back to our attendees through unique promotions that include free pizza parties free speed dating free game tickets giveaways featuring hundreds of dollars of giftcards salad smorgasbords free nachos and cheese free line and partner dance lessons Steelers\' Pens\' and Pirates\' parties featuring team giveaways holiday theme parties and an annual holiday party in December featuring free hot and cold appetizers and desserts! Admission into all events is $8. We are looking forward to mixing mingling and socializing with you! www.dancetonight.weebly.com</t>
  </si>
  <si>
    <t xml:space="preserve"> We're a group of Pittsburgh-based Hadoop &amp;amp; cloud-computing technologists enthusiasts and researchers who discuss emerging technologies Hadoop &amp;amp; related software development (HBase Hypertable PIG etc). The Hadoop Users Group (HUG) Pittsburgh consists of members from local universities and companies.\r This group only meets in a physical place in Pittsburgh. If you are interested in webcasts about Hadoop this group is not for you.</t>
  </si>
  <si>
    <t xml:space="preserve"> Pittsburgh WordPress developers designers and general users who want to ask questions share tips and be inspired. Welcome freelancers and businesses who use WordPress professionally but also learners and single-site users with questions or in need of tips. No question is too small. Plug-in developers framework lovers child-theme makers come on in too!</t>
  </si>
  <si>
    <t xml:space="preserve"> 40s+ Following Jesus in Diverse Community as We Worship Grow Serve and Share We offer diverse activities primarily targeted to 40s+ both single and married. Regular activities include Sports and Games Night on 1st and 3rd Fridays Interactive Bible discussions on 2nd and 4th Fridays from September through May. Note: Lunch Buddies has been discontinued. \xc2\xa0We are going to focus on other types of activities.</t>
  </si>
  <si>
    <t xml:space="preserve"> Pittsburgh Chapter of BetterInvesting (www.betterinvesting.org) is a volunteer based group that helps to provide education and learning for people (individuals and groups) that want to learn about investing in stocks and mutual funds. We provide education at no or low cost and host 2 investment clubs which are open to the public.  These clubs serve as models on how an investment club should operate. Each of these model clubs meets monthly.  One club meets at Northland Library and one meets at Monroeville Library.  In addition we also conduct at least one full day of investing education annually.  The Pittsburgh Chapter's MISSION is to educate mentor and support individual and investment club investors and potential investors using the BetterInvesting principles. Our Chapter offers classes and special events on topics from investment basics to club accounting. BetterInvesting is a nonprofit organization that believes anyone can become a successful long-term investor following commonsense investing practices. The association and its volunteers empower investors by offering the education resources and tools to make informed stock and mutual fund choices.Please join us to learn about investing in the stock market using fundamental analysis. We host a variety of events including educational investment classes which are open to anyone. We welcome all levels of investors.       </t>
  </si>
  <si>
    <t xml:space="preserve"> We hold weekly contra dances (every other week during the summer months) at the Swisshelm Park community center. Contra dance is energetic social dancing to great live music. All dances are taught no experience or partner necessary. See our website at www.pittsburghcontra.org for more information such as schedule FAQs etc.</t>
  </si>
  <si>
    <t xml:space="preserve"> Welcome to Pints and Purls! Do you enjoy crocheting knitting or cross-stitching? Do you like beer? (Of course you do!) Then this is the group for you! Take your project from the couch to the bar! Where you can kick back with your needles and a pint of beer (or a glass of wine) and chitchat with other crafty folks! Whether you knit crochet do needlepoint or some other form of crafting you\xe2\x80\x99re invited to join us for Pints and Purls! All skill levels are welcome so don\xe2\x80\x99t be shy! You can finish a project you\xe2\x80\x99ve been working on share a pattern learn or teach a new stitch or skill all while enjoying a delightful beverage! We hope to meet on a weeknight every other week or so. That way we stay current on what everyone is working on and it keeps us motivated to finish the project!</t>
  </si>
  <si>
    <t xml:space="preserve"> I want to help the Swing Dancing community grow.   Check out my website for other local Swing Dancing events. www.nickswingspittsburgh.com </t>
  </si>
  <si>
    <t xml:space="preserve"> This group is for anyone who is looking for positive life transformation and personal healing.  Meditation on Twin Hearts (MTH) was developed and taught by Grandmaster Choa Kok Sui. It is a easy guided meditation designed to achieve inner stillness healing and harmony. Simple yet powerful. Short yet deep. It is practiced regularly all over the world by people from different backgrounds.  No prior meditation experience is required. Anyone with average focus and understanding can meditate and experience inner peace. Group meditations increases the effect of meditation multifold.   Benefits of MTH With regular practice of MTH one develops a clearer energy body. Clear energy body means: * clear thinking * clear perception * better relationships * good health * enhanced healing abilities Additionally we become instruments of world service when we share the blessings with Mother Earth.   Pranic Healing MTH is taught as a part of the Pranic Healing Level 1 course.  Pranic Healing is a powerful and effective \xe2\x80\x98no touch\xe2\x80\x99 energy healing modality developed by Grand Master Choa. It uses \xe2\x80\x98life force\xe2\x80\x99 or prana to heal physical and emotional ailments on oneself and others. It is given in a simple cookbook approach. Anyone can learn it apply the simple techniques and see tangible results.  PH classes are now taught in Monroeville. Please call for more  details.     Come join us! Looking forward to meditating with you :) Jeevitha Ph#: 801 739 4241 email: prana.pgh@gmail.com  </t>
  </si>
  <si>
    <t xml:space="preserve"> Our top priority is to expand the dance education of beginner Ballroom and Latin dancers and further promote the positive effects of dancing to youth singles couples social and competitive dancers of all experience levels. We are an organization that is open to all who wish to participate at any level. We encourage participation in social activities group lessons and the promotion of USADANCE to your family friends and region.</t>
  </si>
  <si>
    <t xml:space="preserve"> Drupal Pittsburgh connects people who use Drupal in and around the Pittsburgh Pennsylvania area. Users of all skill levels and interests are welcome and encouraged including site builders developers themers project managers site owners content editors and those of us brand new to the Drupal CMS.</t>
  </si>
  <si>
    <t xml:space="preserve"> This group is for those of all levels of experience who are interested in Tarot Lenormand and Oracle cards. We'll meet once a month to exchange readings share tips learn new spreads work on learning how to use reversals learn how to use Tarot and Oracles for spiritual pathwork how to trim a deck (for large cards) etc.  Our mission is to have fun be informative and inspirational as we meet new people and to learn and grow together. </t>
  </si>
  <si>
    <t xml:space="preserve"> This Travel Club provides an opportunity for men and women who love to travel to meet others who share their passion. Why travel solo when you can travel with friends? If you want to see the world take weekend trips learn about other cultures or simply enjoy meeting other like-minded people this is the group for you! It doesn\'t matter if you are 35 or 75 married single or in-between if you dream about traveling and don\'t want to go alone you are a perfect fit for this travel club! If you are a member of other Meet-Up Groups please contact your organizers and let them know I would like to work with their group. If you ever have any questions please call Sam anytime at 330-793-6543.</t>
  </si>
  <si>
    <t xml:space="preserve"> If you are 18 or older and looking to get together with other writers and would-be writers join Marianne Reid Anderson executive editor of Northern Connection and Pittsburgh\xe2\x80\x99s FiftyFive Plus magazines and Freelance Writer Amanda King to discuss learn or share the ins and outs do\xe2\x80\x99s and don\xe2\x80\x99ts getting started and getting published. We will include tips and techniques ways to get the words flowing writing for different genres and media including print online social media blogging editorial etiquette and so much more\xe2\x80\xa6</t>
  </si>
  <si>
    <t xml:space="preserve"> [Formerly called "Pittsburghers who love to read" and started in April 2012] This group gathers people in the area who like to read and talk about books. Currently we meet once a month on a Sunday at Schenley Park Caf\xc3\xa9. Books are selected through member suggestions and informal voting on titles every few months.\xc2\xa0 Genres and topics are limited only by our imagination. \xc2\xa0</t>
  </si>
  <si>
    <t xml:space="preserve"> The Pittsburgh Business Intelligence Group is the only regional group focused on providing opportunities for individuals in the Business Intelligence / Data Warehousing industry to meet network and learn about strategies best practices and tools. This group is technology agnostic.  It is open to professionals having experience with any relevant technologies (Business Objects Microsoft Cognos Birst QlikView SAS SPSS MicroStrategy Teradata etc.)  Topics of discussion include BI tools data warehouse design reporting and analytics dashboards and scorecards performance management BI trends ETL process and more.  We will also focus on business and technology challenges associated with business intelligence initiatives. Meetup topics will vary from general discussions and best practices to vendor- or product-specific discussions.  Our overall goal is to deliver relevant information and resources as well as establish a positive regional networking environment.</t>
  </si>
  <si>
    <t xml:space="preserve"> Meet fellow Raw Foodists near you! Come to a local Raw Food Meetup to have fun share raw food meals and discuss vegan diet and health issues. Anyone interested in the raw/live food diet and lifestyle is welcome!</t>
  </si>
  <si>
    <t xml:space="preserve"> Do you love movies and trivia games about movies? Are you tired of playing with friends and family members who can't even tell you who directed Jaws? We are looking to meet movie lovers who want to compete with other movie lovers in games such as the Leonard Maltin Game Celebrity Scene-It or Trivial Pursuit. Bring your Maltin guides ideas for games and your vast movie trivia knowledge! Note: there have been a lot of requests to join the group which we would love to honor but for the time being since I am funding the group out of pocket we are keeping the group at the cheapest level and capped at 50. In the future if we start charging dues or a fee for events we might open the group up to be larger. Keep watching!</t>
  </si>
  <si>
    <t xml:space="preserve"> Businesses in South Hills of Pittsburgh  and surrounding area that would like to network together share ideas and leads. Build relationships to do business together.  We will be holding Breakfast  Lunch and after work networking events. </t>
  </si>
  <si>
    <t xml:space="preserve"> This group is for highly motivated entrepreneurial woman who seek support in achieving their goals. Together we will share our dreams and fears and support encourage and inspire. THIS GROUP IS NOT: * A place to pitch a product or service. * A place for you to network for customers. THIS GROUP IS: * A safe space to share the specific challenges that we face as entrepreneurs. * The make new friends who are like-minded. * To encourage and inspire one another.</t>
  </si>
  <si>
    <t xml:space="preserve"> Learn investing from a local expert with 19 years experience. Hands on examples analysis and start to finish projects.</t>
  </si>
  <si>
    <t xml:space="preserve"> The Ember.js Pittsburgh Meetup Group! For anyone interested in learning/discussing/hacking-on Ember.js.</t>
  </si>
  <si>
    <t xml:space="preserve"> We are organizing a group of product managers and user experience people who want to meet up on a monthly basis. Our first meeting was 6/3/15. Our goal for the group will be primarily to enable peers to network and learn from each other. Feel free to share this group with like minded peers.</t>
  </si>
  <si>
    <t xml:space="preserve"> "This is a group for anyone interested in bicycling hiking rock climbing camping kayaking running etc. All skills levels are welcome. Hopefully it will help to organize some local activities to do on a regular basis. Keeping us all motivated healthy and happy. As well as maybe some more larger local events to plan towards. There are lots of things to do Outside most of them are more fun with others! This group will hopefully create a venue to meet other outdoor enthusiasts in my area. Looking forward to exploring the outdoors with everybody.\xe2\x80\x9d</t>
  </si>
  <si>
    <t xml:space="preserve"> I'm especially interested in two types of books:       1. Great literature particularly books that help us better understand the human condition and       2. Non-fiction books which give new insights into the world and how people behave e.g. Black Swan Predictably Irrational Beyond The Brain etc.       The choice of great literature books to read will depend on people's interests. Possibilities include (but are not limited to): Steinbeck Twain Austin Hesse Shakespeare and Tolstoy.       Occasionally we'll also read lighter books just for fun.</t>
  </si>
  <si>
    <t xml:space="preserve"> The purpose of this group is to nurture support and encourage the growth and professional development of current and future nurses. During our meetings we learn from each other network and engage in meaningful dialogue about what it takes to become a competent confident and successful nurse. This group is designed for student nurses and new nurses who want to learn from and be mentored by experienced nurses; experienced nurses who also value being mentored by others and who also enjoy helping the next generation of nurses succeed. Each meeting includes a meet and greet where members can learn a little about other members a 15-20 discussion on a current hot topic in nursing and then an open networking opportunity. Successful nurses know that investing in yourself yields the greatest results. \xc2\xa0Hope to see you at our meetings! Cheers! Renee \xc2\xa0   </t>
  </si>
  <si>
    <t xml:space="preserve"> Open to all health and medical care practitioners who partially or fully incorporate Functional Medicine Integrative Medicine Holistic Complementary or Alternative Medicine or who are interested in doing so. This is a networking group that meets to socialize eat healthy food and learn about the latest scientific studies latest marketing techniques or the essentials of Social Networking. Swap ideas and business cards while meeting the most open-minded professionals in our area.</t>
  </si>
  <si>
    <t xml:space="preserve"> This group is for individuals in the Westmoreland Armstrong Butler County area interested in learning about the real estate investment business. The group is for the experienced investor as well as any one considering purchasing or investing in real estate with the IRAs and gaining an above average return on their investment.</t>
  </si>
  <si>
    <t xml:space="preserve"> We are a group of real estate investors and people who want to be real estate investors. We do several social networking events every month. The goal of these events is to let like minded individuals meet and exchange ideas on how to educate themselves and improve their cash flow and income. If you have any interest in learning how to make money in real estate then come out an join us for a meet-up its FREE you wont get a better price than that.</t>
  </si>
  <si>
    <t xml:space="preserve"> The Pittsburgh Polymer Clay Guild (PPCG) is a group of polymer clay enthusiasts who share a love for this medium. Our members have varying levels of expertise and experience. Our guild welcomes everyone from tentative beginners to professionals. Our mission is to advance knowledge and develop proficiency among Guild members in the use of polymer clay through the exchange of experience and ideas. We do this by supporting and enjoying each others' talents through clay days an annual retreat workshops group shows and information sharing. Come visit and see what we're all about.</t>
  </si>
  <si>
    <t xml:space="preserve"> Strange Brew - a beer sharing and tasting group \xc2\xa0 The purpose of this group is share craft beers that you might not normally have had a chance to try. We will each bring in a few brews and everyone will get samples until the bottles are empty. We don't want to bring standard beers that anyone can get everywhere. The idea is to bring in beers that are a little more unique: new releases seasonal special editions one-offs rare to Pittsburgh brews home brews or even beers that you pick up out of the area... that sort of thing.\xc2\xa0 This isn't meant as an exchange group as we will be drinking the brews at the\xc2\xa0meetups. \xc2\xa0 There are basically two sides to what could be brought to the meetups. The first would be beers that you would be able to buy in the area but are a little uncommon. Those would be the seasonal new releases special releases etc. It is possible that many people would not normally get a chance to try these brews either because they sell out or because people do not realize that these are available. Once we get a chance to try these beers we might be able to go out to find them and buy them for ourselves. This is nice because if you try something that you like you can keep an eye out and get more. \xc2\xa0 The other side would be beers that we would not be able to buy in the area. Those would be home brews and beers brought in from out of the area. Home brews are obviously not available anywhere except at the brewer\xe2\x80\x99s house. When I travel I like to stop in at bottleshops to see what they have available. I often find beers that I have never seen before and that I know are not available in Pittsburgh. This is nice because you would be able to try or share brews that we might never see again a unique experience. \xc2\xa0 We will be able to try each brew and discuss what we like or do not like about it. People\xc2\xa0who know a lot about beer will be able to share insight that others might not know and help educate those new to craft beers. People\xc2\xa0who are just getting into craft beers will be able to taste different styles. They will be able to hear what other like minded folk think about each and compare that to their own opinions. \xc2\xa0 Outside of not wanting commonly available brew brought in we are NOT going to be a snob minded group. People of all levels of experience and all levels of taste are welcome. The only way to get the Pittsburgh beer scene to grow is to have new people learn about craft beers. The only way to learn about beer is to try a variety. \xc2\xa0 If you like it drink it! \xc2\xa0 New Group Rules:  Bring some unique unusual or rare (for the area) beer for everyone to try.\xc2\xa0 Just 2 bottles of 12oz brews or 1 of larger bottles. Have a good time. Repeat rules 1 and 2 at the next Strange Brew... </t>
  </si>
  <si>
    <t xml:space="preserve"> Vist our website at http://www.porcmtbclub.org and get on our mailing list!\r \r If your into mountain biking and live in PA or have thought about giving mountain biking a try this is the group for you!\r \r * Guided Weekly Rides!\r * Beginner Rides - No experience neccessary. Loaner bikes available. Expert assistance!\r * Fast paced and Casual Rides\r * Explore the Western Pa venues you never knew existed\r * Parties Camping Trips Bike related vacations! We've got it all!</t>
  </si>
  <si>
    <t xml:space="preserve"> This group is for anyone who is or wants to be an entrepreneur and start or run a business. Whether you are a part-time \xe2\x80\x9cone-man band\xe2\x80\x9d or have been in business for 30 years with hundreds of employees we all have something to share about struggles of starting a business keeping revenue flowing and delivering new products to market. You could be just at the \xe2\x80\x9cidea\xe2\x80\x9d phase have a product be in production or successful with many customers. All entrepreneurs struggle with curve balls daily and this meetup is a space where you can talk through ideas and questions you may have while offering your own personal insights and experiences to each other. We typically meet once a week in the East Liberty neighborhood of Pittsburgh and adjourn to an appropriate local venue within walking distance based on the turnout time commitments and weather. For those wanting to check-in before the meeting we have a conference call Sunday night to let you work on ideas before our meetup Monday morning.  </t>
  </si>
  <si>
    <t xml:space="preserve"> Pittsburgh Metalheads \\m/</t>
  </si>
  <si>
    <t xml:space="preserve"> Too much work and not enough time to nurture the Metalhead in you? Let's get together to discover new bands attend local gigs or even go to big venues. I created this group for people (21+) who want to share their passion for the different genres of Metal/Rock music and for whom it is sometimes difficult to find someone who does not give them the weird look when they start talking about Scandinavian Black Metal (just an example!). Music does not have to be THE conversation topic. It is just a way to gather people who have the same interest!</t>
  </si>
  <si>
    <t xml:space="preserve"> Bagels &amp;amp; Bytes is technology-related peer learning and networking at its best! We are the local 501 Tech Club and Net2 affiliate group in the City of Pittsburgh. Bring your tech questions ideas and issues. Join our fellowship of nonprofit techies (professional and "accidental" are equally welcome) as we brainstorm share ideas and solutions and support each other! This group is very supportive and non-judgmental. There is no such thing as a "stupid" question at these meetings \xe2\x80\x94 all questions and topics for discussion are welcomed. We learn from each other in unexpected ways constantly regardless of knowledge or skill levels. Hence you don\'t have to be an "expert" techie to attend just curious and interested in nonprofit technology. This group meets the first Wednesday of each month (except January and July) from 8:30-10 am. Meeting locations rotate every few months but the group is always hosted by a local nonprofit org. We typically do a summer "outing" each June (2015 will be Bagels &amp;amp; Bytes &amp;amp; Critters at Animal Rescue League on June 3). We generally hold our December meeting on a Friday afternoon at Dave and Buster\'s at the Waterfront our annual "holiday party." Bagels &amp;amp; Bytes is FREE to attend but you must RSVP. Please register via phone or email at 412-397-6000 or bcnm@rmu.edu. You may also register online at http://www.rmu.edu/bcnmregistration. Learn more about upcoming events on our blog: https://bagelsbytesallegheny.wordpress.com/. Started: 2000 Current organizer: Cindy Leonard</t>
  </si>
  <si>
    <t xml:space="preserve"> We are here to help each other learn the language of Technical Analysis and how it applies to the FOREX markets. W teach and encourage each other to succeed in our own trading accounts.</t>
  </si>
  <si>
    <t xml:space="preserve"> For any new golfers or lapsed golfers this is not a league but a chance to get out and have fun with Golf. Located east of Pittsburgh we will play golf at different locations from Monroeville to Latrobe (mostly 9 holes) and some 18 holes. Don't let those rusty clubs sit any longer. Dust of those spikes buy some used balls and lets have fun with golf.</t>
  </si>
  <si>
    <t xml:space="preserve"> The last JavaScript Meetup fell through when the organizers took jobs outside of the Pittsburgh Community and moved. This left the rest of us without a means to control the group and continue with the discussions. I'd like to revitalize the group and community. This group should discuss frameworks libraries tools the language itself coding practices and any and all things related to JavaScript.</t>
  </si>
  <si>
    <t xml:space="preserve"> The Object of Rotary is to encourage and foster the ideal of service as a basis of worthy enterprise and in particular to encourage and foster: First. The development of acquaintance as an opportunity for service; Second. High ethical standards in business and professions; the recognition of the worthiness of all useful occupations; and the dignifying of each Rotarian of his/her occupation as an opportunity to serve society; Third. The application of the ideal of service by every Rotarian to his/her personal business and community life; Fourth. The advancement of international understanding goodwill and peace through a world fellowship of business and professional men and women united in the ideal of service.</t>
  </si>
  <si>
    <t xml:space="preserve"> To meet share and create paper crafts with other lovers of these arts.</t>
  </si>
  <si>
    <t xml:space="preserve"> Kizomba is a dance style from Angola Africa and it is based on the art of connection.  If you are looking to meet people have fun and experience this rapidly growing dance form then you don't wanna miss this FREE open house at Millenium Dance Complex. It will be from 8-9pm on Wednesday August 26th. See you there!!</t>
  </si>
  <si>
    <t xml:space="preserve"> Our group has both an online and physical presence.\xc2\xa0 We\xc2\xa0meet on\xc2\xa0the 4th Wednesday each month 7 p.m. - 8:45 p.m. at the Mt. Lebanon Library (16 Castle Shannon Blvd. Pittsburgh PA 15228-2252).\xc2\xa0 In addition we have an online group which interacts both here and at our\xc2\xa0other site at http://groups.yahoo.com/group/shsfbg The Greater Pittsburgh Science Fiction Book Discussion Group focuses on classic "hard" and/or award winning science fiction books. If you enjoy reading science fiction and have an opinion to share join us! \xc2\xa0</t>
  </si>
  <si>
    <t xml:space="preserve"> This meetup is for anyone downtown over their lunch hour interested in a very loosely structured ultimate frisbee pickup game. This is meant to be for any working professional who needs to burn off a little of the work day running around in the sun but anyone downtown is welcome including total beginners and advanced players!  There is enough space at Point State Park to set up a reasonably sized disc field.</t>
  </si>
  <si>
    <t xml:space="preserve"> HackPittsburgh is a non-profit community-based workshop that allows members to come together and share skills and tools to pursue creative projects. Our membership is open to everyone but typically comprises inventors engineers scientists programmers hobbyists artists roboteers families entrepreneurs and arts and crafts enthusiasts. Our focus is on collaboration education and community outreach. We\xe2\x80\x99re a benevolent group and do not promote or condone illegal activities. The term \xe2\x80\x9chacking\xe2\x80\x9d is used in a benign sense in the context of deconstructing and understanding objects and systems and re-purposing existing materials for new and innovative uses. We have events every Friday night (except for holidays) open to the public and usually free where people can come in for interesting talks or presentations and see the shop and what we have to offer. Details on any particular Friday night event are posted to the blog on our main page somewhere between a few days and a week prior to the event. We host several outside groups who meet in our space and whose events are also open to the public. Please visit http://www.hackpittsburgh.org for more information.</t>
  </si>
  <si>
    <t xml:space="preserve"> This is a group for anyone interested in learning/using essential oils.  Number 1 Purpose: Everybody should have an Essential Oil Experience and the opportunity to find out Why it is so Powerful. Meet with others who are interested in Aromatherapy &amp;amp; Holistic Health; Therapeutic-Grade Essential Oils.  Find out how others use Essential Oils i.e. massage therapy bodywork cleaning first aid emotional release pets babies &amp;amp;amp; children cooking and all other ancillary topics. Provide product sampling reference materials resources and tips for sharing and using the full range of essential oil infused Young Living products and related tools.  Learn and talk about the science of essential oils their constituent properties and their effects on the body mind and spirit. (What!?! I thought they just smelled good.)  Have casual get-togethers and make new friends.  My website: http://www.brittanyessential.com/ https://www.youtube.com/watch?v=Xn1jpxZ7QL8</t>
  </si>
  <si>
    <t xml:space="preserve"> "Truth is treason in the empire of lies... There is an alternative to national bankruptcy a bigger police state trillion-dollar wars and a government that draws ever more parasitically on the productive energies of the American people. It\'s called freedom... If we want to live in a free society we need to break free from the artificial limitations on free debate and start asking serious questions once again. I am happy that my campaign for the presidency has finally raised some of them. But this is a long-term project that will persist far into the future. These ideas cannot be allowed to die buried beneath the mind-numbing chorus of empty slogans and inanities that constitute official political discourse in America." From The Revolution: A Manifesto by Ron Paul This Meetup Group is intended to serve the continuing Ron Paul Revolution specifically in the Pittsburgh and Western PA area. Regardless of the results of any one political campaign we will continue to follow the example and leadership of Dr. Ron Paul to bring about the restoration our liberties our Constitution and our cherished republic. We will take an active role in this endeavor.</t>
  </si>
  <si>
    <t xml:space="preserve"> A bunch of sketchy characters meeting up to relax have a drink and share ideas. Anyone who practices or is interested in product design industrial design or related professions/hobbies should join. Once per month lets have a happy hour in the Pittsburgh Area.   Goals of this group: 1. Create connections amongst like-minded creative people through various events 2. Encourage design knowledge sharing and integration with adjacent disciplines. Everyone is welcome and encouraged to attend meetups. 3. Create and enhance connections with local businesses and schools that practice Industrial Design 4. Be a networking resource for industrial designers with emphasis on new graduates students and job-seeking designers Some links about Industrial Design: http://www.idsa.org  http://www.core77.com</t>
  </si>
  <si>
    <t xml:space="preserve"> Meet other local aficionados and lovers of the MINI Cooper automobile! It's basically that simple.\xc2\xa0We thought that it would be great if there was some meetup group here in the 'burgh that you could meet other MINI enthusiasts without paying a membership fee for. Yes it would be good if you owned a MINI but what if you wanted to live vicariously through other MINI owners... We'd be happy to throw someone else in our boot! We're open to suggestions for events! We love to do rallies garage days track days social events drive-in movies and tons of other fun stuff. Feel free to post suggestions on the discussion board. \xc2\xa0 Ps. We've joined up with PittStopMINI so check out their website and feel free to join the club. \xc2\xa0(You don't have to be a member to participate in meetup or PittStopMINI events.)</t>
  </si>
  <si>
    <t xml:space="preserve"> The Pittsburgh Python User Group is a group that meets monthly to discuss Python development. We benefit from a variety of python developers in web application development systems administration and scientific programming. We hold occasional special events and hack nights. All of our meetings are open to the public and anyone is welcome.</t>
  </si>
  <si>
    <t xml:space="preserve"> Web folks rejoice!       Build Guild is a monthly event where folks in the web industry\xe2\x80\x94designers coders project managers hobbyists etc.\xe2\x80\x94can get together to talk web debate industry topics share ideas make professional connections and land gigs. All are welcome to attend from the novice to the full-time professional male or female newbie or grizzled veteran.       Join us on Facebook and follow us on Twitter. Our website is located at http://pittsburgh.buildguild.org</t>
  </si>
  <si>
    <t xml:space="preserve"> Pittsburgh Mass Mob is for those interested in the beauty and history of Pittsburgh area's Catholic Churches. This is our chance to gather together once again as the Universal Church and celebrate our Faith together as family. We will plan monthly Mass Mobs to meet at a different Catholic Church every month. We look forward to meeting you at our first Mass Mob which is still being planned!</t>
  </si>
  <si>
    <t xml:space="preserve"> NPR did a feature in December 2014 entitled \xe2\x80\x9cAll the Writers You Love Probably Love Dorothy Dunnett\xe2\x80\x9d that received widespread attention. If you appreciate extraordinary writing strong characters and compelling relationships set within thrilling and accurate historical settings join us to explore all there is to love about Dorothy Dunnett\xe2\x80\x99s work! The Dorothy Dunnett Reading Group of Pittsburgh meets on the third Sunday of each month at the Squirrel Hill Library Room B from 1-3 PM. Newcomers with all levels of exposure to Dunnett's books are welcome!</t>
  </si>
  <si>
    <t xml:space="preserve"> United 4 Healing brings together a talented array of health providers who share their expertise experiences and love of the holistic lifestyle and practice with one another. We are the Pittsburgh (Tri -State area) chapter of the American Holistic Nurses Association. You do not have to be a nurse to join. Membership in AHNA is encouraged but not required. Meetings are free with donation for expenses when appropriate. We want to help each other improve and grow in holistic self care and professional practice. Our facebook is https://www.facebook.com/TriStateHolisticNurses</t>
  </si>
  <si>
    <t xml:space="preserve"> Welcome to the WOMENS SMALL BUSINESS ASSOCIATION (WSBA) - Washington County! WSBA is a resources for women to connect learn practical and professional strategies from nationally and locally recognized experts and network with peers.  Our mission: To become a valuable resource to business women by helping and stimulating small and start up business throughout PA. through networking opportunities and education.  One of the most important goals of the WSBA is to foster women's economic independence by helping them develop skills needed for entrepreneurial success. WSBA believes strongly that self-employment is a viable and a needed option for all women.   Several chapters make up WSBA and they cover 7 counties. Each chapter represents a county. Currently we have 7 chapters. The Washington County chapter was started in May 2010 and these women have referrals for your business! You are welcome to join our other chapters and begin networking with business women specific to their area. Just click on the chapter link of your choice.     Fayette Chapter Beaver Chapter   Butler Chapter   Westmoreland Chapter   Blair County     Allegheny Chapter      This resource unites business women! You and your business will grow because the members of WSBA want to be your support team! There is no fee to join WSBA as a general membership! When you sign up under this site you will then become a general WSBA member. To learn all that WSBA has to offer please visit www.WSBA.biz  To review the products and services that WSBA recommends please visit our Premier Members. Details on Membership will also be available on this site.   Please note: This online community is limited to business women only. WSBA has several opportunities for business men to network with our members at any of WSBA events listed below:   - Attend the next After-work network (TM) in Pittsburgh Beaver County or Westmoreland.   To locate the next one please click on link: WSBA Calendar   - Attend or participate in any of the WSBA annual events: WSBA Mingle &amp;amp; Jingle Pittsburgh Entrepreneur Conference WSBA Holiday Expo WSBA Master Mind Dinners.  Click on link: www.WSBA.biz   We thank you for joining us!   Susan Miller  - WSBA Founder </t>
  </si>
  <si>
    <t xml:space="preserve"> CocoaHeads is an international group of Mac and iOS programmers which started right here in Pittsburgh. We meet the second thursday to discuss anything and everything related to Mac and iOS programming.</t>
  </si>
  <si>
    <t xml:space="preserve"> The Pittsburgh Bitcoin Users group was created for local bitcoin enthusiasts to network trade and share ideas. Our goal is to help the local bitcoin community grow. Events are free there are no membership fees and you don't need to be a member to attend any of the meetings. We're a friendly and diverse group so whether you're a brilliant computer programmer or someone who can barely figure out how to send an email you are welcome to join us.</t>
  </si>
  <si>
    <t xml:space="preserve"> This is a Biking Club of Rail Trail Riders of various levels of skill and abilities but share a great dedication &amp;amp; enjoyment of the many trails we are so fortunate to have in and around Pittsburgh.  So whether you are a novice or a well-worn long distance journeyman/woman...this is a great likable group of folks that enjoy riding for exercise for seeing the familiar exploring the new with camaraderie &amp;amp; laughter.  Come learn teach lead or follow but with little more than a serviceable bicycle--come RIDE!! </t>
  </si>
  <si>
    <t xml:space="preserve"> The purpose of this group is to meet other women that are in and around the Pittsburgh area that love to ride. Let's get together and talk about our bikes our favorite places to ride and plan future rides both long and short. If all goes well maybe even start a women's riding club/motorcycle club and or plan a women's camp out.</t>
  </si>
  <si>
    <t xml:space="preserve"> We're dedicated to bringing together everyone interested in or affected by accessible design. Whether you work for a company and want to improve the accessibility of your products are a parent of a child with a disability or are just passionate about improving the accessibility of the world around you this is the group for you. Our goal is to increase awareness of Accessibility issues and work towards improving access to technology for everyone.</t>
  </si>
  <si>
    <t xml:space="preserve"> Meet other local students of A Course In Miracles. Share studies and ideas on practical applications in one's daily life.</t>
  </si>
  <si>
    <t xml:space="preserve"> The Pittsburgh .NET User Group is a community-driven group for area .NET developers to learn about features of the .NET framework and also to learn about ways that others are using the .NET language either for business or personal projects. We're also a group that promotes software craftsmanship and well architected solutions. All skill levels are welcome.  We meet the second Tuesday of each month at the Microsoft Office at 30 Isabella St (directly across from PNC Park). On rare occasions we may move time or location.  If you're interested in speaking at or sponsoring our group please email Rich Dudley for details.</t>
  </si>
  <si>
    <t xml:space="preserve"> If you want to make it easier to grow your business what way would you choose to grow?  I've selected to grow by Referrals or Word of Mouth Marketing and haven't looked back since creating this group.  I've been involved for 5 years now so far this year my business is up 63% this year. Get out there and create opportunities for yourself your family and your business. </t>
  </si>
  <si>
    <t xml:space="preserve"> Pittsburgh \'A Course in Miracles\' Study Group</t>
  </si>
  <si>
    <t xml:space="preserve"> "Nothing real can be threatened. Nothing unreal exists. Herein lies the peace of God." The above is a summary of the teachings of A Course in Miracles. The Course is a kind of gentle "spiritual psychotherapy" whereby a person\'s thoughts can shift from fear to love. And according to ACIM this shift is nothing short of a "miracle." Miracles happened all the time everyday. You need but ask. Come join us every other Saturday morning for readings from the text lively discussion with like-minded seekers alongside coffee and refreshments. And start experiencing miracles of your own. See how you can transform your life. This study group intended for all levels of interest from beginning curiosity to seasoned students. Meetings occur on the 2nd and 4th Saturdays of the month. Group leader has been applying principles of the Course to her own life for over 20 years now...</t>
  </si>
  <si>
    <t xml:space="preserve"> Pittsburgh\xe2\x80\x99s Authentic American Tribal Style Belly Dance</t>
  </si>
  <si>
    <t xml:space="preserve"> FIND YOUR JOY with ATS! This form of Bellydance gives a woman a unique sense of power and beauty and teaches them how to work in harmony with each other. Bonding with women and learning the art and language of this amazing dance form is inspiring to women of all ages  sizes and abilities. Seeing an army of women on stage in full power and glory flowing together without choreography so graceful and strong. The friendships help us bond in a community and give you a sense of sisterhood that is much needed in todays society. If you have ever done other tribal styles or fusion dances chances are you are using some of our moves already because they are incorporated into many dance forms. Come and try a class! We welcome you to join us. Beginner classes every Monday at 6:00 \xe2\x80\xa6 Level Two Classes are Monday at 7:00 (level one vocabulary and basics are prerequisite) Drop ins welcome $15.00 class Prepaid Ten lessons for just 100.00. https://www.youtube.com/watch?v=-xCqe_Zl5MA&amp;amp;feature=youtu.be</t>
  </si>
  <si>
    <t xml:space="preserve"> This is an informal group for anyone interested in referrals networking technology for small business small business owners anyone wanting to promote the business they own or the one they work for. We meet once a month. For now we meet at Northwood Realty Services office in Beaver.  Our #s are growing so that may change. Finding networking opportunities in Beaver County has been hit and miss. I\'m hoping that being flexible with meetings and membership will catch on an fill the need for a steady group. We don\'t have a fee to attend meetings but once you attend 2 meetings and feel that the group will benefit you we will ask for a yearly donation of $15 to defray the cost of the Meetup site. </t>
  </si>
  <si>
    <t xml:space="preserve"> Join us for holistic hatha yoga classes weekly meditation group kirtan chanting live music events drum circles reiki clinics and a variety of holistic workshops.\xc2\xa0 Sri Yantra Yoga provides the space for community holistic gatherings and events.\xc2\xa0 We love nuturing wellness of body mind spirit and community. \xc2\xa0Please visit our website at http://www.SriYantraYoga.com</t>
  </si>
  <si>
    <t xml:space="preserve"> Pittsburgh acoustic/folk/alternative country music meetup</t>
  </si>
  <si>
    <t xml:space="preserve"> This is for fans of singer/songwriters acoustic music folk rock and alt country - NOT Top 40 ("bro") country. The great Dale Watson expounds on this in City Paper: http://www.pghcitypaper.com/pittsburgh/dale-watson-takes-... We can meet for performances by local regional and national musicians in places like Club Cafe Mr. Small\'s the Altar Bar etc. Maybe we can share music we love. Any suggestions welcome!</t>
  </si>
  <si>
    <t xml:space="preserve"> This group is a restart of the previous meetup group "Pittsburgh Happy Hour and Sunday Brunch" with the same theme.  We hope to have the same spirit of adventurosity in trying new places around the city for brunch and getting together for happy hours.  Join us and make some new friends!</t>
  </si>
  <si>
    <t xml:space="preserve"> We invite you to share your spirit guided experiences. You have a local community available to you all the time to strengthen your confidence and give you support. This meetup group is for communicating and sharing your experiences with a receptive audience that doesn\xe2\x80\x99t doubt you and is eager to hear. It is an important part of developing a confidence in leading a spirit guided life. We are not intended to enter this world alone and don\xe2\x80\x99t have to. You can have support and I encourage you to allow yourself to have that support. You\xe2\x80\x99ll experience natural enthusiasm and excitement which is an important tool for your success. Whether you're just beginning to tap into your intuition or are already living in the flow six sensory meet up offers a wealth of inspiration that will enable you to engage more deeply with your inner Spirit your authentic Self and live a more rewarding fearless and inspirational life. </t>
  </si>
  <si>
    <t xml:space="preserve"> Connect with administrators &amp;amp; developers on the Salesforce Platform</t>
  </si>
  <si>
    <t xml:space="preserve"> Hi All This is a group of people who like Korean culture specially for Korean food. If you like to try many different Korean food and try to cook many Korean cuisine you\'re the right person to join.  We will go to Korean restaurants or will have Potluck dinner and we\'ll share the food we make by ourselves. Also we\'ll add some cultural activities as well.</t>
  </si>
  <si>
    <t xml:space="preserve"> This is a group for people interested in Christian Apologetics. Please see our new website. http://ukranians2.wix.com/pgh-apologetics-c...   What is Apologetics you may ask? Apologetics: \xe2\x80\x9cThat aspect of Christian theology which seeks to set out and demonstrate the credibility and plausibility of the Christian Faith\xe2\x80\x9d (Alister McGrath in The J.I. Packer Collection). Apologetics is about analyzing and defending what Christians believe why they believe it and asking whether or not Christianity is true and makes logical sense. Its okay to ask the tough questions all is fair game. Every evangelist should be an apologist. The evangelist shares the gospel with people and the apologist tries to convince people that the gospel is true and real.   Apologetics is as old as the Bible and ancient Greek philosophers. The word itself was made famous in the book of  1 Peter. "But sanctify the Lord God in your hearts: and be ready always to give an apologia to every man that asketh you a reason of the hope that is in you with meekness and fear"    Apologetics is about taking an honest look at Christianity and asking "Is this stuff real?" "Did Jesus really exist?" "Is there any historic logical philosophic and scientific merit to Christianity?" Its Christianity for the deep and thinking person. Its Christianity for the skeptic and agnostic. In the end the skeptic may or may not become a believer that is their choice. But at least the facts are clearly analyzed and presented. Take a look at this 2 minute video for an excellent explanation.   https://www.youtube.com/watch?v=RAFlmuiA-eE    What will this meetup group do and accomplish?   This group is for discussion and debate about religion and Christianity and also a book club for apologetics authors such as: Ravi Zacharias JP Moreland Alister McGrath John Lennox Os Guinness William Lane Craig Phil Fernandez CS Lewis and anyone from the Veritas forum or any other apologetics author/speaker people are interested in.   Books by skeptics and atheists will also be read in order to give an honest analysis to their claims and to compare to the claims of apologists. We will also try and attend debates and Q/A forums at Universities all over the country. Sadly most of these are not in Pittsburgh. Watch this video for an example of such a Q/A session. https://www.youtube.com/watch?v=M8XSa79sU0M Basically we watch a difficult video or read a difficult book that challenges Christianity and we try our best to refute it using apologetics books and materials logic common sense and most importantly the Bible. We talk a lot. Its mostly about discussion. If you want to listen thats fine too.   Who should join this group? If you are interested in the Historic Jesus and Historic Christianity philosophy religion in general or you are a Christian who is either struggling with their faith or is strong in their faith but wants a deep and serious philosophic discussion about Christianity. Also if you are a believer in another religion or faith or agnostic or atheist and would like to discuss Christianity or religion in general.  Christians people of non-Christian faiths skeptics and atheists are all welcome!!!   So what makes me qualified to run this group?   This type of discussion is usually done at the University level in Philosophy courses. I do not claim to be an expert in the area of Apologetics my field of study is in Science and Engineering actually. In fact I\'m just a guy in my late 20\'s working for a tech company not a University professor.   But I have been a fan of apologetics authors and have been listening to debates between Theists and Non-Theists and people of different faiths for years now. Its something which helps me a lot in my own faith. I\'m a student of apologetics and Christianity like everyone else in the group.   In fact our group currently consists of a few University Philosophy professors and pastors that have a lot more knowledge and experience than I do. The biggest thing I contribute is passion and enthusiasm for the subject of apologetics and the willingness to learn from others. I am always open to advice and everything in this group is 100% democratic. Everything we do is a group effort and everyone has a say in everything.   When and where do we meet? We meet in the Squirrel Hill library community room. Sometimes its a Panera Bread instead depending on community room availability. As of right now we either meet in the Squirrel Hill library or in the Shadyside Panera Bread.   We meet once a month. The meetings are 2 hours long and usually on Saturday at 11am. We usually have some assignment to complete before each meeting such as watch a video read part of a book read an article etc. During the meetings we discuss the assignment watch videos have formal debates between theists and atheists and just talk about the subject of the assignment. Thank you for your time.   -Gene: Servant of Jesus Christ Amateur ApologistBookworm Nerd Scientist Engineer.    </t>
  </si>
  <si>
    <t xml:space="preserve"> ACM Pittsburgh is a non-profit professional group that meets regularly to discuss diverse topics in computer science such as predictive analytics applied machine learning statistical modeling open data data visualization user experience user research and artificial neural networks. Meeting topics are varied and range from tutorials on basic concepts and their applications to success stories from local practitioners and academic students to discussions of tools new technologies and best practices. All are welcome to attend to meet others and to present their work.  ACM Pittsburgh is officially apart of the ACM Local program of Association for Computing Machinery Inc.   </t>
  </si>
  <si>
    <t xml:space="preserve"> This is a group for anyone interested in great beer socializing and making new friends. All skills levels are welcome. The only requirements are that you are nice non judgmental and receptive of anyone regardless of their background. I started this group because I feel beer enthusiasts want to meet other beer enthusiasts and one can't do that sitting home waiting for the world to come to them! The objectives for this group are FIRSTLY: To HAVE FUN and Schedule Meetups OFTEN and SECONDLY: (well see the first objective).</t>
  </si>
  <si>
    <t xml:space="preserve"> Pittsburgh Women\'s Inspirational Read Book Club</t>
  </si>
  <si>
    <t xml:space="preserve"> This group of women will meet once every month to discuss an inspirational or self-help book. Members will take turns hosting the meet at her house she will do discussion agenda and pick the read of her choice and the members will bring something to eat and or drink. Hosting will keep the intimacy and bonding of the group. The first meet will be held at Mt. Lebanon library. This meet is open to only those who feel comfortable in sharing her thoughts and not a "drop in" book club.  This book club is a spiritual journey meet and in no way based on any specific or organized religion.  All religions of course are certainly respected  however this book club has a spiritual foundation. Each woman\'s higher power will be embraced and respected but discussions will be based in the inspirational and self help realm.  </t>
  </si>
  <si>
    <t xml:space="preserve"> Calling all Essential Oil lovers! This is a group for anyone who loves Essential Oils. It's also full of great information for those who have never heard of Essential Oils and would like to learn about them!  We meet twice a month to talk about our ever-changing and growing experiences and enjoy our oils together. Bring your experiences and enjoy a drink or a meal with us at Panera Bread in Miracle Mile Monroeville.  Sometimes we may also meet at The Gluten Free Zone in Murrysville  Panera in Penn Center or Panera in Greensburg .</t>
  </si>
  <si>
    <t xml:space="preserve"> We have fun! This Travel Club provides an opportunity for travel and to meet others who share their passion for travel. Why travel solo when you can travel with friends? If you want to See The World take weekend trips learn about other cultures or simply enjoy meeting other like-minded people this is the group for you! It doesn\'t matter if you are 35 or 75 married single or in-between if you dream about traveling you are a perfect fit for this travel club!</t>
  </si>
  <si>
    <t xml:space="preserve"> Open group to all interested in sharing fun outdoor adventures in and around Beaver County PA. Also open to short trips for hiking cycling camping kayaking/canoeing &amp;amp; backpacking.   * New members the experience levels to use for your profile descriptions are as follows - novice advanced beginner competent proficient expert.</t>
  </si>
  <si>
    <t xml:space="preserve"> This is the Pittsburgh OpenStack community user group. We are a group of open source operators and developers who are passionate about working together to help deploy use modify and contribute to OpenStack!</t>
  </si>
  <si>
    <t xml:space="preserve"> This group is dedicated to like-minded women wishing to learn teach inspire and meet others to live a more holistic lifestyle. We will be having meetups classes workshop and seminars on various topics to reduce stress reduce pain lose weight grow spiritually find balance in our lives and live a healthy happy lifestyle. Subjects may include: Reiki Reflexology Healthy Eating Meditation Yoga Qigong Breathing Techniques Healing Therapies Diet Programs Spiritual discussions and much more.</t>
  </si>
  <si>
    <t xml:space="preserve"> Meet Libertarians near you! Come to a local Libertarian Party Meetup to share your opinions on today's political climate and issues and learn how you can contribute to America's political future. Everyone interested in Libertarianism is welcome!</t>
  </si>
  <si>
    <t xml:space="preserve"> We are group who wants to see the world! We love to travel and experience all that comes with it. In this group we will share ideas discount travel information and gain knowledege. We will meet once a month in person and possibly meet with other travel groups as well! So come and join the fun! I look forward to meeting mingling and traveling with you!</t>
  </si>
  <si>
    <t xml:space="preserve"> Pittsburgh Chapter of the globally recognized Open Web Application Security Project.\xc2\xa0 The OWASP Foundation came online on December 1st 2001 it was established as a not-for-profit charitable organization in the United States on April 21 2004 to ensure the ongoing availability and support for our work at OWASP. OWASP is an international organization and the OWASP Foundation supports OWASP efforts around the world. OWASP is an open community dedicated to enabling organizations to conceive develop acquire operate and maintain applications that can be trusted. All of the OWASP tools documents forums and chapters are free and open to anyone interested in improving application security. We advocate approaching application security as a people process and technology problem because the most effective approaches to application security include improvements in all of these areas. We can be found at www.owasp.org.\xc2\xa0    OWASP is a new kind of organization. Our freedom from commercial pressures allows us to provide unbiased practical cost-effective information about application security. OWASP is not affiliated with any technology company although we support the informed use of commercial security technology. Similar to many open-source software projects OWASP produces many types of materials in a collaborative open way. The OWASP Foundation is a not-for-profit entity that ensures the project's long-term success.       </t>
  </si>
  <si>
    <t xml:space="preserve"> If you are a student looking for classes or workshops or you desire to suggest a workshop topic or you desire private lessons from a yoga teacher you are welcome to use this site to communicate.   If you are a teacher you are welcome to post your classes workshops and events. -John Silvestri (Satyjeet) site organizer</t>
  </si>
  <si>
    <t xml:space="preserve"> Pittsburgh Classical/Chamber Music Jam Sessions! Meetup</t>
  </si>
  <si>
    <t xml:space="preserve"> We are a group for helping people who want to play classical music with others! Classical music is great. Listening to classical music is great. Pittsburgh's opportunities for listening to classical music are great. But we're here to provide one more Pittsburgh opportunity to get together to PLAY classical music... for those without access to the more traditional ones. All skill levels welcome! </t>
  </si>
  <si>
    <t xml:space="preserve"> Biophilia: Pittsburgh is the pilot chapter for a global Biophilia Network of creative minds dedicated to strengthening the bond between people and the natural world through education discussion and action. Click here to access materials from our past meetings. Our Goals   \xe2\x80\xa2 To welcome and inspire others with the concept and principles of biophilia   \xe2\x80\xa2 To foster collaboration and learning between professionals from a wide variety of disciplines   \xe2\x80\xa2 To communicate biophilic principles in action-oriented ways to a wider audience for exponential and regional impact \xc2\xa0 What Is Biophilia? The term \xe2\x80\x9cbiophilia\xe2\x80\x9d which literally means \xe2\x80\x9clove of life\xe2\x80\x9d was coined by social psychologist Erich Fromm and popularized by biologist E.O. Wilson who defined it as \xe2\x80\x9cthe innately emotional affiliation of human beings to other living organisms.\xe2\x80\x9d The implications of biophilia extend across a vast array of disciplines including design and engineering nutrition psychology public health education biology and the humanities. Biophilia is expressed all over the world every day through complex collaborations such as the design and construction of buildings and landscapes; and intimate personal encounters including nature hikes and home gardening. \xc2\xa0 What Will We Do? It all starts with good conversation! Biophilia: Pittsburgh will begin by meeting monthly at the Center for Sustainable Landscapes classroom at Phipps Conservatory and Botanical Gardens. Over delicious small-plates and light refreshments a discipline or behavior will be identified \xe2\x80\x94 often by an expert guest speaker \xe2\x80\x94 and discussed among the participants in the interest of sharing ideas and identifying opportunities. With your direction we hope to expand the schedule to include off-site trips to biophilic regional destinations like nature preserves green buildings and urban gardens and to plan and enact initiatives in our own community to make things better for people and the planet. Join the movement!</t>
  </si>
  <si>
    <t xml:space="preserve"> Many historians and others consider World War I to be the most significant event of the 20th century. Its influence continues to echo through modern life and culture.   I have always been fascinated by the Great War and its aftermath. I am not an academic or historian but an amateur scholar who would like to learn more about the events and outcomes of the war. As the world observes the centenary of the war this is a good time to find others with similar interests.   The structure of this group will be determined somewhat by the members.  I see this primarily as a study/discussion group but we can expand to other activities (more on that below).   To get started we\'ll have a reading/viewing list of books websites and films to get us all at the same starting point.  Then we can explore more areas - perhaps the flu pandemic the Christmas Truce portrayals in popular culture (WWI in Doctor Who anyone?) etc.   "Other activities" could include watching a film or documentary as a group having a WWI-era dinner listening to/performing the poetry and music inspired by the war sharing personal family histories and so on.  A major project I am planning is a staged multidisciplinary performance featuring historical narrative readings from letters home period music and poetry.  Participation in this project is welcome.   This will be not just a military history but an exploration of the war\'s social cultural and artistic heritage. Meeting times locations and frequency are all TBD. East End/east suburb locations are my preference but other areas can be considered based on where people live and work.   People at all levels of interest are encouraged to join - from novices to professional historians. PLEASE NOTE For logistical and financial purposes our group currently has a cap of 50 members.  However anyone who is interested can attend our events.  Non-members can PM the Organizer (Jeannine aka pghwelshgirl) via Meetup to inquire about specific events.  Members who are inactive for extended periods will be asked to relinquish their membership so that new members may join.  Prior members are still free to take part in events though as described above. If the group becomes more active with more regular events and higher attendance we will remove the cap.  In that event however members will be asked to pay a small amount (a few dollars a year) toward the administrative costs of the group.</t>
  </si>
  <si>
    <t xml:space="preserve"> This is a group for anyone interested in information technology in the Pittsburgh area. This group will strive to provide all members with the opportunity for growth in their careers by providing an opportunity for networking. We will have periodic meetups to give those attending the chance to meet new people and exchange new and exciting ideas. \xc2\xa0 This group is sponsored by the Association of Information Technology Professionals - Pittsburgh Chapter (www.aitp.org).</t>
  </si>
  <si>
    <t xml:space="preserve"> The Pittsburgh Dog meetup group is a way to meet dog owners and lovers in Pittsburgh. We hope to find other friendly playful dogs (and their owners) to meet and socialize with in local parks.Friendly dogs of any age and breed are welcome!</t>
  </si>
  <si>
    <t xml:space="preserve"> Network After Work is America\xe2\x80\x99s premier face-to-face business networking company with monthly mixer events in over 40 cities catering to nearly one million members.   Attendees make valuable connections with other members of their business community while enjoying different exciting venues including clubs restaurants hotels and special event locations.\xc2\xa0     Network After Work launched in 2009 and has become the largest and fastest growing organization of its kind. Each event attracts a diverse mix of up to several hundred professionals from all industries and career levels. It all takes place on a weekday right after work in a fun and relaxed atmosphere conducive to making connections. Visit us at: http://pittsburgh.networkafterwork.com</t>
  </si>
  <si>
    <t xml:space="preserve"> Absolute Ballroom offers instruction and social dancing for both beginner and experienced dancers alike! We welcome you to visit our positive and very friendly studio anytime! BEGINNERS WELCOME! Mondays: Argentine Tango with Chewy and Yulia Tuesdays: West Coast Swing with the instructors of PGHWCS Wednesday: Various Ballroom Dances (changes monthly) With Amanda and Dmitry  Friday: Various Social Dances absoluteballroomdancecenter.com</t>
  </si>
  <si>
    <t xml:space="preserve"> South Hills Conservatives!    You are welcome here!  This group is for the 9 12 initiative in the South Hills area of Pittsburgh...  The 9 12 Initiative is based on the 9 Principles and 12 Values outlined by our forefathers.    </t>
  </si>
  <si>
    <t xml:space="preserve"> Pittsburgh Hangover Meetup allows you to keep up with the latest events and current happenings in and around town. If you are interested in exploring Pittsburgh's night life scene immerse in its diverse culture this group is for you. The main objective of this meetup is to make friends and have good fun.Typical activities would include arts festivals live music and concerts restaurants/ bars.</t>
  </si>
  <si>
    <t xml:space="preserve"> The North Hills Genealogists is a group of people interested in genealogy and in researching their family histories. Located in the North Hills of Pittsburgh Pennsylvania our members have common interests in the geographic areas north of the city. Many of our members also live in that area. We publish a monthly newsletter (except for December or July) which is indexed in PERSI. It includes articles to help you find resources tips on how to do better genealogy announcements of upcoming genealogical events and both member and non-member queries. Dues are $15 per year (August through the following July). Back issues of the newsletter will be sent to mid-year newcomers. Please visit www.NorthHillsGenealogists.org to download a membership form. As well as our monthly meetings we have three Special Interest Groups which hold regular meetings on the following topics and which are listed on our Meetup calendar (click the links for more details on each group):   Pennsylvania Research (http://northhillsgenealogists.org/cpage.php?pt=45)German Research (http://northhillsgenealogists.org/cpage.php?pt=44)British Isles Research (http://northhillsgenealogists.org/cpage.php?pt=46) </t>
  </si>
  <si>
    <t xml:space="preserve"> Allow Toastmasters To Help You Find Your Voice! * Do you speak during any part of your day?   * Do you want people to admire you as a leader?   * Do you want people to listen when you speak?   * Do you want to be loved and respected by others? Then You Need Toastmasters!!!! \xc2\xa0 This MeetUp Group is designed to assist you in finding the right club fit or nearest Toastmasters Club to you. ======================================== \xc2\xa0 Toastmasters Where Leaders Are Made! \xc2\xa0 Help others Help Toastmasters but most importantly... Help yourself to the world of unlimited access to a better happier way of life that only sharper Communication and Leadership Skills can offer. :-) Become a Leader! I Alexandra and all 313800 Toastmasters from all over this beautiful planet thank you ! Alexandra Sabina 412.612.5016</t>
  </si>
  <si>
    <t xml:space="preserve"> This group brings together those who are passionate about their craft and believe in the Agile Manifesto. We will focus on promoting and sharing Agile practices to improve our profession and create opportunities for participants to learn more about Agile practices. We will share practices we have learned by studying well known methods such as Lean Scrum eXtreme Programming Organizational Effectiveness etc. but will also explore new thoughts. This group will be run by the Agile community so please contribute and help create a valuable experience. If you believe in upholding the Agile Manifesto please join this group.</t>
  </si>
  <si>
    <t xml:space="preserve"> In 1988 six friends who reunited in Pittsburgh formed a group to contribute to the community \xe2\x80\x93 a movement that officially marks the beginning of PYP. Now with over 400 members and 27 years of experience PYP has aided in the social professional and civic development of young professionals in the Pittsburgh region. We continue to provide career minded individuals with opportunities to develop socially professionally and civically.</t>
  </si>
  <si>
    <t xml:space="preserve"> This is a group for anyone interesting in finding their full potential self. It's time to shake the dust and get to your core. What's holding you back from finding the career relationship or lifestyle that you want? Each week we will work through exercises on how to release anxiety phobias and fears. We will have open group discussions on what's holding you back from reaching your goals. We will work to find your true self and how to maintain balance in day to day life. Whether you are struggling from anxiety fear addictions grief depression or just going through a life transition this group is for anyone looking to make some type of self-improvement.</t>
  </si>
  <si>
    <t xml:space="preserve"> Celebrate the magic of sketchbooks drawing and creative observation. A community to grow and foster sketchbook skills habits and confidence. Social events will be regular but not rigid sort of like what you hope your journaling to be. Or maybe you just want to meet people who keep sketchbooks because so many great minds in history kept their thoughts a sketchbook.</t>
  </si>
  <si>
    <t xml:space="preserve"> Read the book or just come for the conversation! :)     Suggestions of nonfiction duos or trios to read and talk about are welcome and encouraged. \xc2\xa0Feel free to invite anyone you think would like to come.\xc2\xa0 Goodreads Group   Facebook Group</t>
  </si>
  <si>
    <t xml:space="preserve"> The Three Rivers EVA club is open to current members of the Electric Auto Association those interested in joining the Electric Auto Association and the general public just interested in finding out more about electric vehicles.</t>
  </si>
  <si>
    <t xml:space="preserve"> Meet other locals who are interested in the nutritional benefits of eating whole foods.  We will share knowledge and discuss the impact and benefits of:\r unpolished grains;\r organically garden-grown fruits and vegetables;\r unprocessed and locally grown meat poultry and fish;\r nutrient-dense nuts seeds and sprouts;\r and non-homogenized milk.\r We are individuals that understand the benefits of food that offers a complete balance in nutritional value while in its most natural state. We prefer to eat foods WHOLE in order to obtain their maximum nutritional benefit for good health and disease prevention. This group is open to all people who are interested in a whole natural diet regardless of what particular lifestyle and diet philosophy is right for them.</t>
  </si>
  <si>
    <t xml:space="preserve"> Welcome to our social group for those that live in the eastern suburbs of Pittsburgh.  This is a group for young professionals ages 30-45 who are looking to make new friends &amp;amp; socialize and don't always have time to make it into the city. Meet new people and make lasting friendships while joining us for brunch lunch dinner movies bowling live entertainment outdoor activities and much more!  If you would like to plan events please let me know and I will be happy to add you as an assistant organizer. To join our group we ask a few things: 1) Have a profile picture that is a clear shot of your face.  This will help our organizers find you at events.  The organizer usually posts where we are at the venue so make sure to look for them too! 2) Answer the profile questions completely and honestly.  This helps the members get to know each other and can give our organizers ideas for events. 3) In respect to those who take the time to organize an event please RSVP 'yes' if you plan to attend.  If your plans change you are required to change your RSVP to 'no'.  After 3 no-shows you will be removed from the group.  Also anyone making members feel uncomfortable will be removed from the group. 4) If you have not logged onto our page in 12 months or longer you will be removed from the group.  If you find this has happened just resubmit a request to join and you can be added again. Thank you and we look forward to meeting you at an event soon!</t>
  </si>
  <si>
    <t xml:space="preserve"> We are the local affiliate of the Romance Writers of America. We are looking for new members for our group -- so if you have any interest in writing short stories novellas or novels in the Romance genre please consider attending our March monthly meeting! At least two published writers will be attending the meeting. Remember you can publish with digital publishers or the traditional publishing houses in New York City -- there are many options! Come and explore the possibilities. We are meeting at the Barnes and Noble Store at Settler's Ridge in Robinson Township on Wednesday March 27 at 7 p.m. Hope to see you there.</t>
  </si>
  <si>
    <t xml:space="preserve"> We are an amateur sports club that builds and races curraghs which are wood frame canvas covered rowboats indigenous to the western coast of Ireland.</t>
  </si>
  <si>
    <t xml:space="preserve"> Angular is a superheroic JavaScript 'Model View Whatever' framework. If you're looking for an alternative to writing unmaintainable and buggy jQuery spaghetti code come on down and give Angular.js a try!</t>
  </si>
  <si>
    <t xml:space="preserve"> Single out dinner group meets monthly to provide GLBTQ singles in the greater Pittsburgh area with a good alternative way to get2gether (other than the bars or internet). We have our dinners at various Pittsburgh restaurants that are nice but affordable. Often have an activity along with dinner for even more interaction. It's a fun &amp;amp; casual way to meet other local gay singles who are also looking for friends/dates/relationships or just looking to socialize.  Nothing is better than meeting &amp;amp; talking in person. It's a good way to start!</t>
  </si>
  <si>
    <t xml:space="preserve"> Northside Toastmasters is open to the public and dedicated to providing a place for community members to develop communication and leadership abilities in order to enhance the quality of their lives and relationships. The mission of a Toastmasters club is to provide a mutually supportive and positive learning environment in which every individual member has the opportunity to develop oral communication and leadership skills which in turn foster self-confidence and personal growth.</t>
  </si>
  <si>
    <t xml:space="preserve"> We try to meet on a monthly basis to talk in Czech and Slovak and share our experience life stories and memories just to keep in touch and refresh the languages far away from our original home as our new home is Western Pennsylvania.</t>
  </si>
  <si>
    <t xml:space="preserve"> If you love to meet new people if you love to travelif you speak different languagesif you lived anywhere elseif you like to share a good meal a good talk  a good movie a play this is the group to join. We want to bring people together who would like to widen their horizon through new friendships people who are willing to share with us their travel stories who are not afraid to try different ethnic foods who are not afraid to watch a foreign movie or play and discuss it. If you speak a different language teach us a few words if you have suggestions about the place to visit or the movie to see let us know. This is the group for those who are thirsty for culture laughs and fun times. Also - you need to add a picture of yourself before I can add you to the meetup. \xc2\xa0we don't have anonymous members here. \xc2\xa0sorry! \xc2\xa0 About the organizers: Marc Snyder has a PhD in French Literature &amp;amp; Western civilization from Stanford University. He has taught at major institutions (Stanford Iowa State U. Middlebury College Carnegie Mellon Duquesne ); Also he has worked as a web developer and technical writer. Roula Farah was the original founder of the group. She \xc2\xa0is Lebanese and teaches French in the Mt Lebanon School district. David Sze teaches math and runs other meetup groups. =========   ps. you can join us on these other groups too! Facebook:   http://www.facebook.com/group.php?gid=236260140400 The Pittsburgh French Meetup Group   http://www.meetup.com/FrenchLessons/ The Pittsburgh- Wexford Arabic Language Meetup Group   http://www.meetup.com/ArabicLessons/</t>
  </si>
  <si>
    <t xml:space="preserve"> The mission of the Pittsburgh Major Taylor Cycling Club is to introduce cycling develop skills provide instruction and to promote overall health benefits to the Pittsburgh community particularly targeting those communities disproportionately affected by health issues. We are a non-profit organization dedicated to bicycling. The Club\xe2\x80\x99s focus is to provide the novice intermediate and advanced cyclist the opportunity to ride train and socialize with other cycling enthusiasts. For more information visit our website http://www.pmtcc.org.</t>
  </si>
  <si>
    <t xml:space="preserve"> Pittsburgh Women's Network is the New Name of the group formerly known as Downtown Women's Club The\xc2\xa0group\xc2\xa0is headed up by Sarann Fisher who is your contact for any and all local events. Join this group for free to ensure that you get notices of local events in the area.</t>
  </si>
  <si>
    <t xml:space="preserve"> This group is for anyone looking to play beach volleyball in the Pittsburgh area.  New players old players club players and more!  We'll be scheduling events at various public parks that offer sand volleyball but let us know where you want to play and if there are other indoor and outdoor courts we may have missed.  Maybe one day get pick-up games all throughout the Pittsburgh!  If you enjoy more than just volleyball we'll be offering spikeball events and also be sure to check out SPORTSNUTS of Pittsburgh's Meetup page.  Let us know if you have any questions.  </t>
  </si>
  <si>
    <t xml:space="preserve"> Are you disgusted with the direction our Government is going?  Is this the America you have known?  Do you fear that your children and future generations will never have the opportunities that we have had?  If you agree with us join us in a grass roots movement to stop the insane direction of this government and return our country to its Constitutional Principles.  We know that it is hard to spend the time to be politically active when you are busy working and supporting your family.  It is easy to demonstrate and be politically active when you don't have a job and your goal is to get something for nothing or when ACORN is paying you money to show up and demonstrate. Consequently we are at a distinct disadvantage with other political organizations.  However we can all see where our lack of participation has gotten us.  No matter how difficult it may be we must stand up for our belief in our country and our Constitution before it is too late.   We will be having our Veterans and Patriots United monthly meetings on the last Wednesday of every month at 7:00pm.  We have agreed to limit the meeting to two hours.  We are experimenting with a new location for the meetings so please pay attention to the location when planning to attend. Our group spent our original (9) months educating ourselves and creating our political platform to accurately describe the type of candidates we would like to support in order to bring this country back to its Constitutional roots.  Our political platform is our Group&amp;rsquo;s defining document and you can view it by clicking on the &amp;ldquo;FILES&amp;rdquo; section of this site.  Take the time to read it and understand it and you will clearly see how far our country has strayed from what the Founding Fathers had envisioned and how blatantly the Constitution has been violated. Our future meetings will be dedicated to education and taking positive steps in order to get candidates elected that agree with our political platform.  We will listen to candidates speak and determine how best to support those candidates that we believe will most closely reflect our political platform.  Without the public&amp;rsquo;s support we will not be successful.  Please attend our meetings and become a member.  Pass the word and make a difference.  Do it for your family your children and future generations.  We only ask for a committment of two hours a month to attend our monthly meetings.  Is two hours a month too much to ask in order to try your best to make a difference and get this country headed back in the right direction? Please help us! Respectfully Sam DeMarco VPU President and Mick Morrow VPU Organizer and Advisor</t>
  </si>
  <si>
    <t xml:space="preserve"> I'm probably not moving to London or the Bay Area. Is it possible to be a professional Haskell programmer in Pittsburgh? Wouldn't it be nice to have a day job slinging Erlang or Elixir?. How about getting paid to hack Clojure? Maybe your dream job is coding Common Lisp or OCaml. Is there anything we can do to promote functional programming in our town? Can we be a little less passive? If there was a visible functional community in the area could that help to create possibilities? With the possible exception of the multi-paradigm language Scala I'm not sure there is a single functional programming language that's in wide enough commercial use here in Pittsburgh to support a significant work force. Likewise potential employers might be averse to adopting FP for lack of a pool  of such developers from which to draw. But perhaps all functional languages taken together as a whole could provide a suitable foundation. It's a concurrent and polyglot world now and our industry needs what the functional paradigm has to offer. The hope is that such a community could lower the barriers to adoption of functional languages for both employers and developers in our area.</t>
  </si>
  <si>
    <t xml:space="preserve"> This group is for anyone who sells on eBay Amazon FBA or Etsy.  Everyone is welcome from the newest sellers to the most experienced we can all learn from each other. The objectives are to have fun while socializing and learning with other people who get "it" (eCommerce that is!).  While eBay was where we started we welcome Amazon FBA and Etsy sellers as well.  The point of these meetings is to discuss and learn about eCommerce wherever you do it.  You will feel comfortable and understood by others who do what you do.  I promise no one in the room will look at you funny when you say you "do eBay" or you sell on Amazon or Etsy. Membership is free and so are meetings but we may pass the hat to help defray the cost of special events such as guest speakers and their meals or for door prizes from time to time.  Spouses or significant others are welcome. Sponsors are encouraged! Please contact Tom Sutton via email at: tom@blackandgoldgifts.com for more information or to register.</t>
  </si>
  <si>
    <t xml:space="preserve"> Pittsburgh Now is dedicated to exploring the concepts in Eckhart Tolle\'s books The Power of Now &amp;amp; A New Earth and to incorporating them into our complex everyday lives. This group is for people who are ready for peace in their lives; People on the journey of personal growth; People who are ready for fulfillment; People seeking abundance; People who understand that the time is NOW. Discussions and events focus on sharing experiences in terms of how each one applies these principles in their life. Members are encouraged to share the wisdom of other teachers and personal insights.</t>
  </si>
  <si>
    <t xml:space="preserve"> Learning to Lead Pittsburgh is a group of high-level city leaders in their 20's through 40's that meets to develop personally challenge each other mentor younger leaders and get mentored and collectively serve their communities. We have a passion to see Christian leaders grow and connect with each other to make a great impact in the city of Pittsburgh! We do this through monthly breakfasts small groups service opportunities and leadership events.</t>
  </si>
  <si>
    <t>Group Desc</t>
  </si>
  <si>
    <t>Pittsburgh</t>
  </si>
  <si>
    <t>Implicit Region</t>
  </si>
  <si>
    <t>Target Participants</t>
  </si>
  <si>
    <t>Explicit Region</t>
  </si>
  <si>
    <t>Western PA Region</t>
  </si>
  <si>
    <t>Greater Pittsburgh Area</t>
  </si>
  <si>
    <t>Participnats Explicitly Specified?</t>
  </si>
  <si>
    <t>Cranberry Twp</t>
  </si>
  <si>
    <t>Entire Metro Area</t>
  </si>
  <si>
    <t>South Pittsburgh</t>
  </si>
  <si>
    <t>Greater Pittsburgh Area (3 hours drive)</t>
  </si>
  <si>
    <t>Allegheny County</t>
  </si>
  <si>
    <t>Neighborhood</t>
  </si>
  <si>
    <t>Pittsburgh + other venues</t>
  </si>
  <si>
    <t>Greensburg</t>
  </si>
  <si>
    <t>County</t>
  </si>
  <si>
    <t>Squirrel Hill</t>
  </si>
  <si>
    <t xml:space="preserve">Canonsburg (community) Kings restaurant, Moon (township) Eat n Park, Wexford (community) Kings </t>
  </si>
  <si>
    <t>Carnegie</t>
  </si>
  <si>
    <t>West/South</t>
  </si>
  <si>
    <t>Pittsburgh (fixed routes)</t>
  </si>
  <si>
    <t>Pittsburgh and Wexford</t>
  </si>
  <si>
    <t>Downtown Pittsburgh</t>
  </si>
  <si>
    <t>South Western PA</t>
  </si>
  <si>
    <t>Greater Pittsburgh Area (1 hours drive)</t>
  </si>
  <si>
    <t>Venue</t>
  </si>
  <si>
    <t>A Pub in James Street</t>
  </si>
  <si>
    <t>Northeastern Pittsburgh area (Verona/Oakmont/Penn Hills) (VOP)</t>
  </si>
  <si>
    <t>Brentwood</t>
  </si>
  <si>
    <t>Place in Title</t>
  </si>
  <si>
    <t>South Hills</t>
  </si>
  <si>
    <t>Western PA</t>
  </si>
  <si>
    <t>Greensburgh</t>
  </si>
  <si>
    <t>James Street Gastropub</t>
  </si>
  <si>
    <t>VOP</t>
  </si>
  <si>
    <t>Moon township</t>
  </si>
  <si>
    <t>Region</t>
  </si>
  <si>
    <t>Pastoli's</t>
  </si>
  <si>
    <t>Western Pennsylvania</t>
  </si>
  <si>
    <t>West/South Pittsburgh</t>
  </si>
  <si>
    <t>Pittsburgh North</t>
  </si>
  <si>
    <t>Southwestern PA</t>
  </si>
  <si>
    <t>North of Pittsburgh (Zelienople Harmony Cranberry Mars Ellwood City Evans City Portersville etc.)</t>
  </si>
  <si>
    <t>North of Pittsburgh</t>
  </si>
  <si>
    <t>all</t>
  </si>
  <si>
    <t>Bethel Park</t>
  </si>
  <si>
    <t>Westmoreland</t>
  </si>
  <si>
    <t>This is a group for anyone interested in the Russian language and all things Russian. Whether you are a native speaker or are just starting to learn the aim of this group is to connect with Russian speakers in the Pittsburgh area. We will host regular meetups to chat in Russian watch some of our favorite Soviet-era and modern Russian movies play a game of durak and occasionally enjoy some Russian food.</t>
  </si>
  <si>
    <t>Ohio Maryland Pennsylvania and West Virginia</t>
  </si>
  <si>
    <t>GlobalPittsburgh is a non-profit organization established in 1959 as Pittsburgh Council for International Visitors (PCIV). We connect the Pittsburgh community with people here from other countries through group programs events and activities. The program is designed for internationals who want to meet people and discover more about the Pittsburgh community and for local residents and American students who want to meet people from other countries and help them feel more at home in Pittsburgh. GlobalPittsburghCONNECT membership program offers many perks:  First Thursdays monthly networking events Quarterly Intercultural Potluck Dinners for members and host families four times each year. We will share ethnic foods learn about other world cultures play games and make new friends. Monthly Group Dinners usually on the first weekend of every month. We will dine as a party in different ethnic restaurants throughout Pittsburgh. Year-round outdoor group activities: ice skating snow tubing pumpkin patch cinema in the park bowling etc. Free &amp;amp; Discounted Tickets - Over the course of the year we offer the chance to attend cultural performances such as plays musical performances and sporting events. Thanksgiving and Christmas Hospitality Dinners - Host families invite members to their homes for dinner and conversation. All host families are supporters interested in sharing American culture and learning about the culture and traditions of other countries. Members may enjoy a traditional holiday meal with an American family.  Annual fees to join GlobalPittsburgh CONNECT are $40 for an undergraduate student and $50 for an individual or family membership. For more information visit http://www.globalpittsburgh.org/membership</t>
  </si>
  <si>
    <t>Pugliano's</t>
  </si>
  <si>
    <t>Pittsburgh East</t>
  </si>
  <si>
    <t>Regions are explicitly defined INSIDE Pitt</t>
  </si>
  <si>
    <t>Northland Library and Monroeville Library</t>
  </si>
  <si>
    <t>the Swisshelm Park community center</t>
  </si>
  <si>
    <t>White Oak</t>
  </si>
  <si>
    <t>Monroeville</t>
  </si>
  <si>
    <t>All</t>
  </si>
  <si>
    <t>World</t>
  </si>
  <si>
    <t>Schenley Park</t>
  </si>
  <si>
    <t>Ohio River</t>
  </si>
  <si>
    <t>South Hills and surrounding area</t>
  </si>
  <si>
    <t>Washington PA</t>
  </si>
  <si>
    <t>Westmoreland, Armstrong, Butler County</t>
  </si>
  <si>
    <t>Tri-County</t>
  </si>
  <si>
    <t>PA</t>
  </si>
  <si>
    <t>East Liberty</t>
  </si>
  <si>
    <t>Monroeville to Latrobe</t>
  </si>
  <si>
    <t>Northern Pittsburgh</t>
  </si>
  <si>
    <t>Mt. Lebanon Library</t>
  </si>
  <si>
    <t>Downtowners (but not residency)</t>
  </si>
  <si>
    <t>Mainly commuters?</t>
  </si>
  <si>
    <t>Squirrel Hill Library</t>
  </si>
  <si>
    <t>Pittsburgh (Tri -State area)</t>
  </si>
  <si>
    <t>all (international)</t>
  </si>
  <si>
    <t>Pittsburgh Area</t>
  </si>
  <si>
    <t xml:space="preserve">Microsoft Office at 30 Isabella St </t>
  </si>
  <si>
    <t>Beaver</t>
  </si>
  <si>
    <t>Beaver Country</t>
  </si>
  <si>
    <t>Squirrel Hill library or in the Shadyside Panera Bread + outside Pitt</t>
  </si>
  <si>
    <t>Panera Bread in Miracle Mile Monroeville, The Gluten Free Zone in Murrysville, Panera in Penn Center or Panera in Greensburg</t>
  </si>
  <si>
    <t>Beaver + other</t>
  </si>
  <si>
    <t xml:space="preserve">Beaver </t>
  </si>
  <si>
    <t>Phipps Conservatory and Botanical Gardens</t>
  </si>
  <si>
    <t>Absolute Ballroom Dance Center</t>
  </si>
  <si>
    <t>North Hills</t>
  </si>
  <si>
    <t>Three rivers</t>
  </si>
  <si>
    <t>Eastern Suburbs</t>
  </si>
  <si>
    <t>the eastern suburbs of Pittsburgh</t>
  </si>
  <si>
    <t>Barnes and Noble Store, Robinson Township</t>
  </si>
  <si>
    <t>Coraopolis</t>
  </si>
  <si>
    <t>South Hills + Pittsburgh</t>
  </si>
  <si>
    <t>State</t>
  </si>
  <si>
    <t>Wexford</t>
  </si>
  <si>
    <t>Event ID</t>
  </si>
  <si>
    <t xml:space="preserve"> NearPittsburgh</t>
  </si>
  <si>
    <t xml:space="preserve"> LawrencevillePittsburgh</t>
  </si>
  <si>
    <t>EventCity</t>
  </si>
  <si>
    <t>Cranberry Twp.</t>
  </si>
  <si>
    <t>Canonsburg</t>
  </si>
  <si>
    <t>Cranberry</t>
  </si>
  <si>
    <t>Champion</t>
  </si>
  <si>
    <t>Cranberry Township</t>
  </si>
  <si>
    <t xml:space="preserve"> FoxChapel</t>
  </si>
  <si>
    <t xml:space="preserve"> Upper St.Clair</t>
  </si>
  <si>
    <t xml:space="preserve">Monroeville </t>
  </si>
  <si>
    <t>McKees Rocks</t>
  </si>
  <si>
    <t>Mt Lebanon Township</t>
  </si>
  <si>
    <t>Millvale</t>
  </si>
  <si>
    <t>Mount Lebanon</t>
  </si>
  <si>
    <t xml:space="preserve"> WestMifflin</t>
  </si>
  <si>
    <t>McCandless Township</t>
  </si>
  <si>
    <t>Mt Lebanon</t>
  </si>
  <si>
    <t>Murrysville</t>
  </si>
  <si>
    <t>Mcmurray</t>
  </si>
  <si>
    <t>Moon Township</t>
  </si>
  <si>
    <t>Monaca</t>
  </si>
  <si>
    <t>Millevale</t>
  </si>
  <si>
    <t>McKeesport</t>
  </si>
  <si>
    <t xml:space="preserve">Mount Lebanon </t>
  </si>
  <si>
    <t>Mars</t>
  </si>
  <si>
    <t>McDonald</t>
  </si>
  <si>
    <t>North Park, PA</t>
  </si>
  <si>
    <t>3410 Saxonburg Blvd Pittsburgh PA 15238</t>
  </si>
  <si>
    <t>103 Slade Lane Warrendale PA 15086</t>
  </si>
  <si>
    <t>Warrendale</t>
  </si>
  <si>
    <t>Glenshaw</t>
  </si>
  <si>
    <t>CSA</t>
  </si>
  <si>
    <t>MSA</t>
  </si>
  <si>
    <t>North Oakland</t>
  </si>
  <si>
    <t>Pittsburgh, PA</t>
  </si>
  <si>
    <t>Pittsburgh-New Castle-Weirton, PA-OH-WV</t>
  </si>
  <si>
    <t>Pittsburgh city</t>
  </si>
  <si>
    <t>Marshall-Shadeland</t>
  </si>
  <si>
    <t>Squirrel Hill South</t>
  </si>
  <si>
    <t>Central Business District</t>
  </si>
  <si>
    <t>South Side Flats</t>
  </si>
  <si>
    <t>Hampton township</t>
  </si>
  <si>
    <t>McCandless township</t>
  </si>
  <si>
    <t>Chateau</t>
  </si>
  <si>
    <t>East Allegheny</t>
  </si>
  <si>
    <t>Dormont borough</t>
  </si>
  <si>
    <t>Allegheny Center</t>
  </si>
  <si>
    <t>Penn township</t>
  </si>
  <si>
    <t>Westmoreland County</t>
  </si>
  <si>
    <t>Beechview</t>
  </si>
  <si>
    <t>South Park township</t>
  </si>
  <si>
    <t>Castle Shannon borough</t>
  </si>
  <si>
    <t>Lower Lawrenceville</t>
  </si>
  <si>
    <t>Central Northside</t>
  </si>
  <si>
    <t>South Oakland</t>
  </si>
  <si>
    <t>Bloomfield</t>
  </si>
  <si>
    <t>Upper St. Clair township</t>
  </si>
  <si>
    <t>Ross township</t>
  </si>
  <si>
    <t>Larimer</t>
  </si>
  <si>
    <t>Central Oakland</t>
  </si>
  <si>
    <t>South Shore</t>
  </si>
  <si>
    <t>Cranberry township</t>
  </si>
  <si>
    <t>Butler County</t>
  </si>
  <si>
    <t>Brookline</t>
  </si>
  <si>
    <t>Rostraver township</t>
  </si>
  <si>
    <t>Perry North</t>
  </si>
  <si>
    <t>Pine township</t>
  </si>
  <si>
    <t>Shadyside</t>
  </si>
  <si>
    <t>Murrysville municipality</t>
  </si>
  <si>
    <t>Point Breeze</t>
  </si>
  <si>
    <t>Monroeville municipality</t>
  </si>
  <si>
    <t>North Shore</t>
  </si>
  <si>
    <t>Robinson township</t>
  </si>
  <si>
    <t>Cecil township</t>
  </si>
  <si>
    <t>Washington County</t>
  </si>
  <si>
    <t>Squirrel Hill North</t>
  </si>
  <si>
    <t>Millvale borough</t>
  </si>
  <si>
    <t>Independence township</t>
  </si>
  <si>
    <t>Beaver County</t>
  </si>
  <si>
    <t>Wilkinsburg borough</t>
  </si>
  <si>
    <t>McKees Rocks borough</t>
  </si>
  <si>
    <t>Highland Park</t>
  </si>
  <si>
    <t>Edgewood borough</t>
  </si>
  <si>
    <t>Hempfield township</t>
  </si>
  <si>
    <t>Regent Square</t>
  </si>
  <si>
    <t>Bethel Park municipality</t>
  </si>
  <si>
    <t>Carrick</t>
  </si>
  <si>
    <t>West End</t>
  </si>
  <si>
    <t>Allentown</t>
  </si>
  <si>
    <t>North Fayette township</t>
  </si>
  <si>
    <t>O'Hara township</t>
  </si>
  <si>
    <t>Swissvale borough</t>
  </si>
  <si>
    <t>Strip District</t>
  </si>
  <si>
    <t>Mount Lebanon township</t>
  </si>
  <si>
    <t>Central Lawrenceville</t>
  </si>
  <si>
    <t>Mount Washington</t>
  </si>
  <si>
    <t>Homestead borough</t>
  </si>
  <si>
    <t>Franklin Park borough</t>
  </si>
  <si>
    <t>Etna borough</t>
  </si>
  <si>
    <t>Peters township</t>
  </si>
  <si>
    <t>Sewickley Heights borough</t>
  </si>
  <si>
    <t>West Mifflin borough</t>
  </si>
  <si>
    <t>McDonald borough</t>
  </si>
  <si>
    <t>Banksville</t>
  </si>
  <si>
    <t>Greenfield</t>
  </si>
  <si>
    <t>South Fayette township</t>
  </si>
  <si>
    <t>Bluff</t>
  </si>
  <si>
    <t>Carnegie borough</t>
  </si>
  <si>
    <t>Harrison township</t>
  </si>
  <si>
    <t>Lincoln-Lemington-Belmar</t>
  </si>
  <si>
    <t>Richland township</t>
  </si>
  <si>
    <t>Homewood South</t>
  </si>
  <si>
    <t>Green Tree borough</t>
  </si>
  <si>
    <t>Garfield</t>
  </si>
  <si>
    <t>Greensburg city</t>
  </si>
  <si>
    <t>Somerset, PA</t>
  </si>
  <si>
    <t>Johnstown-Somerset, PA</t>
  </si>
  <si>
    <t>Seven Springs borough</t>
  </si>
  <si>
    <t>Somerset County</t>
  </si>
  <si>
    <t>North Strabane township</t>
  </si>
  <si>
    <t>Bridgeville borough</t>
  </si>
  <si>
    <t>White Oak borough</t>
  </si>
  <si>
    <t>Frazer township</t>
  </si>
  <si>
    <t>Brighton township</t>
  </si>
  <si>
    <t>Upper Lawrenceville</t>
  </si>
  <si>
    <t>Oakmont borough</t>
  </si>
  <si>
    <t>Brentwood borough</t>
  </si>
  <si>
    <t>Sewickley borough</t>
  </si>
  <si>
    <t>Verona borough</t>
  </si>
  <si>
    <t>West Homestead borough</t>
  </si>
  <si>
    <t>Kiskiminetas township</t>
  </si>
  <si>
    <t>Armstrong County</t>
  </si>
  <si>
    <t>Marshall township</t>
  </si>
  <si>
    <t>New Sewickley township</t>
  </si>
  <si>
    <t>Indiana township</t>
  </si>
  <si>
    <t>Springdale borough</t>
  </si>
  <si>
    <t>Spring Hill-City View</t>
  </si>
  <si>
    <t>Irwin borough</t>
  </si>
  <si>
    <t>Friendship</t>
  </si>
  <si>
    <t>Scott township</t>
  </si>
  <si>
    <t>Duquesne Heights</t>
  </si>
  <si>
    <t>Plum borough</t>
  </si>
  <si>
    <t>North Huntingdon township</t>
  </si>
  <si>
    <t>West View borough</t>
  </si>
  <si>
    <t>Swisshelm Park</t>
  </si>
  <si>
    <t>Baldwin township</t>
  </si>
  <si>
    <t>Edgeworth borough</t>
  </si>
  <si>
    <t>Aleppo township</t>
  </si>
  <si>
    <t>West Deer township</t>
  </si>
  <si>
    <t>Adams township</t>
  </si>
  <si>
    <t>Rochester borough</t>
  </si>
  <si>
    <t>Houston borough</t>
  </si>
  <si>
    <t>Shaler township</t>
  </si>
  <si>
    <t>Hanover township</t>
  </si>
  <si>
    <t>Center township</t>
  </si>
  <si>
    <t>Collier township</t>
  </si>
  <si>
    <t>Elizabeth township</t>
  </si>
  <si>
    <t>Arlington</t>
  </si>
  <si>
    <t>Baldwin borough</t>
  </si>
  <si>
    <t>Sub-County</t>
  </si>
  <si>
    <t>Sub-County Region</t>
  </si>
  <si>
    <t>Gropu's Target Region</t>
  </si>
  <si>
    <t>Group Scope</t>
  </si>
  <si>
    <t>Sub-county</t>
  </si>
  <si>
    <t>Activity Scope (State&gt;Metropolitan&gt;County=Sub-county&gt;Region&gt;Neighborhood&gt;Venue)</t>
  </si>
  <si>
    <t>CSA/MSA</t>
  </si>
  <si>
    <t>Explicit?</t>
  </si>
  <si>
    <t>Pittsburgh City</t>
  </si>
  <si>
    <t>Northwood Realty Services office in Beaver</t>
  </si>
  <si>
    <t>Number of Scopes</t>
  </si>
  <si>
    <t>Match the County</t>
  </si>
  <si>
    <t>Match Subcounty</t>
  </si>
  <si>
    <t>Match Region</t>
  </si>
  <si>
    <t>Match Neighborhood</t>
  </si>
  <si>
    <t>Match Venue</t>
  </si>
  <si>
    <t>Neighborhood (onliy in the city)</t>
  </si>
  <si>
    <t>Multiple Counties (CSA/MSA)</t>
  </si>
  <si>
    <t>Multiple Counties (CSA/MSA/Metropolitan)</t>
  </si>
  <si>
    <t>Number of Events</t>
  </si>
  <si>
    <t>County Consistency</t>
  </si>
  <si>
    <t>Sub-county Consistency</t>
  </si>
  <si>
    <t>Region Consistency</t>
  </si>
  <si>
    <t>Neighborhood Consistency</t>
  </si>
  <si>
    <t>Venue Consistency</t>
  </si>
  <si>
    <t>Neighborhood (only in the city)</t>
  </si>
  <si>
    <t xml:space="preserve">County </t>
  </si>
  <si>
    <t>Informal Region (multiple Sub-counties)</t>
  </si>
  <si>
    <t>Number of Groups</t>
  </si>
  <si>
    <t>Average Number of Events per Group</t>
  </si>
  <si>
    <t>Number of Scope-Inconsistent Events</t>
  </si>
  <si>
    <t>Number of Scope-Consistent Events</t>
  </si>
  <si>
    <t>Baltimore</t>
  </si>
  <si>
    <t xml:space="preserve">Consistency between MeetUp Groups and Events </t>
  </si>
  <si>
    <t>Venue-based</t>
  </si>
  <si>
    <t>County-based</t>
  </si>
  <si>
    <t>Sub-county-based</t>
  </si>
  <si>
    <t>Informal Region-based (multiple Sub-counties)</t>
  </si>
  <si>
    <t>Neighborhood-based (only in the city)</t>
  </si>
  <si>
    <t>Event Category</t>
  </si>
  <si>
    <t>socializing</t>
  </si>
  <si>
    <t>sports-recreation</t>
  </si>
  <si>
    <t>games</t>
  </si>
  <si>
    <t>career-business</t>
  </si>
  <si>
    <t>language</t>
  </si>
  <si>
    <t>tech</t>
  </si>
  <si>
    <t>outdoors-adventure</t>
  </si>
  <si>
    <t>new-age-spirituality</t>
  </si>
  <si>
    <t>dancing</t>
  </si>
  <si>
    <t>food-drink</t>
  </si>
  <si>
    <t>health-wellbeing</t>
  </si>
  <si>
    <t>literature-writing</t>
  </si>
  <si>
    <t>sci-fi-fantasy</t>
  </si>
  <si>
    <t>movies-film</t>
  </si>
  <si>
    <t>music</t>
  </si>
  <si>
    <t>pets-animals</t>
  </si>
  <si>
    <t>hobbies-crafts</t>
  </si>
  <si>
    <t>parents-family</t>
  </si>
  <si>
    <t>religion-beliefs</t>
  </si>
  <si>
    <t>arts-culture</t>
  </si>
  <si>
    <t>support</t>
  </si>
  <si>
    <t>photography</t>
  </si>
  <si>
    <t>fitness</t>
  </si>
  <si>
    <t>community-environment</t>
  </si>
  <si>
    <t>government-politics</t>
  </si>
  <si>
    <t>cars-motorcycles</t>
  </si>
  <si>
    <t>women</t>
  </si>
  <si>
    <t>education-learning</t>
  </si>
  <si>
    <t>lgbt</t>
  </si>
  <si>
    <t>lifestyle</t>
  </si>
  <si>
    <t>paranormal</t>
  </si>
  <si>
    <t>singles</t>
  </si>
  <si>
    <t>GroupCategory</t>
  </si>
  <si>
    <r>
      <t xml:space="preserve">County </t>
    </r>
    <r>
      <rPr>
        <sz val="12"/>
        <color rgb="FF000000"/>
        <rFont val="Calibri (Body)"/>
      </rPr>
      <t>Consistency</t>
    </r>
  </si>
  <si>
    <t>Regieon Consistency</t>
  </si>
  <si>
    <t>Sub-county Big</t>
  </si>
  <si>
    <t>Sub-county Small</t>
  </si>
  <si>
    <t>Regardless of Scope</t>
  </si>
  <si>
    <t>Number of Events for each Topic Category</t>
  </si>
  <si>
    <t>Scope Considered Consistency</t>
  </si>
  <si>
    <t>Total</t>
  </si>
  <si>
    <t>Consistency if Sub-county-based Groups compared to County</t>
  </si>
  <si>
    <t>County-leve check</t>
  </si>
  <si>
    <r>
      <t xml:space="preserve"> Read t</t>
    </r>
    <r>
      <rPr>
        <sz val="12"/>
        <color theme="1"/>
        <rFont val="Calibri (Body)"/>
      </rPr>
      <t>he book or just come for the conversation! :)     Suggestions of nonfiction duos or trios to read and talk about are welcome and encouraged. \xc2\xa0Feel free to invite anyone you think would like to come.\xc2\xa0 Goodreads Group   Facebook Group</t>
    </r>
  </si>
  <si>
    <t>%</t>
  </si>
  <si>
    <t>Group %</t>
  </si>
  <si>
    <t>CSA %</t>
  </si>
  <si>
    <t>Informal Region %</t>
  </si>
  <si>
    <t>abcd</t>
  </si>
  <si>
    <t>Target regions of sub-county groups vs. event locations in sub-county level</t>
  </si>
  <si>
    <t>Target regions of sub-county groups vs. event locations in county level</t>
  </si>
  <si>
    <t>Increased congruency of event regions</t>
  </si>
  <si>
    <t>Overall Geographical Congruence Rate</t>
  </si>
  <si>
    <t>EventID</t>
  </si>
  <si>
    <t>dtvmpcytlbhc</t>
  </si>
  <si>
    <t>hrhzflytlbmc</t>
  </si>
  <si>
    <t>hrhzflytlbcb</t>
  </si>
  <si>
    <t>mffljlytlbrb</t>
  </si>
  <si>
    <t>mffljlytlbjb</t>
  </si>
  <si>
    <t>mffljlytlbbc</t>
  </si>
  <si>
    <t>mffljlytlbkc</t>
  </si>
  <si>
    <t>dsnpzjytlbjc</t>
  </si>
  <si>
    <t>dsnpzjytlbqb</t>
  </si>
  <si>
    <t>jzffjlytlbhb</t>
  </si>
  <si>
    <t>jzffjlytlbqb</t>
  </si>
  <si>
    <t>rnwxhlytlbnb</t>
  </si>
  <si>
    <t>zwxlflytlbtb</t>
  </si>
  <si>
    <t>qqjstkytlbdc</t>
  </si>
  <si>
    <t>ttwxhlytlblb</t>
  </si>
  <si>
    <t>ttwxhlytlbtb</t>
  </si>
  <si>
    <t>ttwxhlytlbmc</t>
  </si>
  <si>
    <t>ttwxhlytlbdc</t>
  </si>
  <si>
    <t>qbmdnhytlbvb</t>
  </si>
  <si>
    <t>qbmdnhytlbfc</t>
  </si>
  <si>
    <t>qbmdnhytlbnc</t>
  </si>
  <si>
    <t>qbmdnhytlbdb</t>
  </si>
  <si>
    <t>pbddnytlbxb</t>
  </si>
  <si>
    <t>hqpgglytlbdb</t>
  </si>
  <si>
    <t>hqpgglytlbtb</t>
  </si>
  <si>
    <t>hqpgglytlbcb</t>
  </si>
  <si>
    <t>hqpgglytlbvb</t>
  </si>
  <si>
    <t>hqpgglytlbmb</t>
  </si>
  <si>
    <t>hqpgglytlblb</t>
  </si>
  <si>
    <t>wnpgglytlbcb</t>
  </si>
  <si>
    <t>wnpgglytlbvb</t>
  </si>
  <si>
    <t>wnpgglytlbdc</t>
  </si>
  <si>
    <t>wnpgglytlbmb</t>
  </si>
  <si>
    <t>wnpgglytlbtb</t>
  </si>
  <si>
    <t>wnpgglytlbnc</t>
  </si>
  <si>
    <t>wnpgglytlbmc</t>
  </si>
  <si>
    <t>wnpgglytlblb</t>
  </si>
  <si>
    <t>wnpgglytlbdb</t>
  </si>
  <si>
    <t>wnpgglytlbfc</t>
  </si>
  <si>
    <t>nrpgglytlbmc</t>
  </si>
  <si>
    <t>nrpgglytlbfc</t>
  </si>
  <si>
    <t>nrpgglytlbnc</t>
  </si>
  <si>
    <t>nrpgglytlbdc</t>
  </si>
  <si>
    <t>mlfdnytlbzb</t>
  </si>
  <si>
    <t>mbvdjlytlbgb</t>
  </si>
  <si>
    <t>mbvdjlytlbhc</t>
  </si>
  <si>
    <t>qqfpgjytlbhb</t>
  </si>
  <si>
    <t>drdjlfytlbxb</t>
  </si>
  <si>
    <t>nhddhlytlbjc</t>
  </si>
  <si>
    <t>lwzwclytlbkb</t>
  </si>
  <si>
    <t>nzfdklytlbcc</t>
  </si>
  <si>
    <t>dfdgqcytlbdb</t>
  </si>
  <si>
    <t>gztdjlytlbgb</t>
  </si>
  <si>
    <t>qvcjwkytlbtb</t>
  </si>
  <si>
    <t>xtxsjlytlbjc</t>
  </si>
  <si>
    <t>xtxsjlytlbqb</t>
  </si>
  <si>
    <t>xtxsjlytlbzb</t>
  </si>
  <si>
    <t>jrvrjlytlbqb</t>
  </si>
  <si>
    <t>jrvrjlytlbvb</t>
  </si>
  <si>
    <t>qbrpqjytlbkc</t>
  </si>
  <si>
    <t>zwgldlytlbmb</t>
  </si>
  <si>
    <t>hzrfklytlbpc</t>
  </si>
  <si>
    <t>dfwrmcytlbnc</t>
  </si>
  <si>
    <t>qnwppcytlbhb</t>
  </si>
  <si>
    <t>dfwrmcytlbmb</t>
  </si>
  <si>
    <t>qnwppcytlbjc</t>
  </si>
  <si>
    <t>qnwppcytlbqb</t>
  </si>
  <si>
    <t>qnwppcytlbzb</t>
  </si>
  <si>
    <t>dfwrmcytlbdb</t>
  </si>
  <si>
    <t>dfwrmcytlbfc</t>
  </si>
  <si>
    <t>qvlxdgytlbjb</t>
  </si>
  <si>
    <t>hfsmclytlbnc</t>
  </si>
  <si>
    <t>hfsmclytlbfc</t>
  </si>
  <si>
    <t>hfsmclytlbmb</t>
  </si>
  <si>
    <t>hfsmclytlbdb</t>
  </si>
  <si>
    <t>qnpmhjytlblc</t>
  </si>
  <si>
    <t>rpzldlytlbhc</t>
  </si>
  <si>
    <t>rpzldlytlbgb</t>
  </si>
  <si>
    <t>ddrbcdytlbrb</t>
  </si>
  <si>
    <t>dxthtdytlbgb</t>
  </si>
  <si>
    <t>dxthtdytlbpb</t>
  </si>
  <si>
    <t>dsjvhhytlbjc</t>
  </si>
  <si>
    <t>sdlwflytlbmb</t>
  </si>
  <si>
    <t>sdlwflytlbvb</t>
  </si>
  <si>
    <t>sdlwflytlbnc</t>
  </si>
  <si>
    <t>dpxfhlytlbxb</t>
  </si>
  <si>
    <t>xsbdhlytlbqb</t>
  </si>
  <si>
    <t>xsbdhlytlbhb</t>
  </si>
  <si>
    <t>jrhcklytlbzb</t>
  </si>
  <si>
    <t>dtshtkytlbnc</t>
  </si>
  <si>
    <t>dtshtkytlbxb</t>
  </si>
  <si>
    <t>bttgglytlbmb</t>
  </si>
  <si>
    <t>bttgglytlbnc</t>
  </si>
  <si>
    <t>bttgglytlbvb</t>
  </si>
  <si>
    <t>bttgglytlbdb</t>
  </si>
  <si>
    <t>fhznflytlbwb</t>
  </si>
  <si>
    <t>fqzbklytlbgc</t>
  </si>
  <si>
    <t>kdtcflytlbwb</t>
  </si>
  <si>
    <t>kdtcflytlbgc</t>
  </si>
  <si>
    <t>phhgjlytlbpb</t>
  </si>
  <si>
    <t>phhgjlytlbgb</t>
  </si>
  <si>
    <t>qggqvjytlbbc</t>
  </si>
  <si>
    <t>qggqvjytlbjb</t>
  </si>
  <si>
    <t>qggqvjytlbkc</t>
  </si>
  <si>
    <t>zvsshlytlbcb</t>
  </si>
  <si>
    <t>zvsshlytlbtb</t>
  </si>
  <si>
    <t>tjnhhlytlbrb</t>
  </si>
  <si>
    <t>tjnhhlytlbkc</t>
  </si>
  <si>
    <t>tjnhhlytlbxb</t>
  </si>
  <si>
    <t>tjnhhlytlbpb</t>
  </si>
  <si>
    <t>dqgrjlytlbmc</t>
  </si>
  <si>
    <t>dwglcjytlbhb</t>
  </si>
  <si>
    <t>xpshflytlbfc</t>
  </si>
  <si>
    <t>rcqmjlytlbmb</t>
  </si>
  <si>
    <t>rcqmjlytlbnc</t>
  </si>
  <si>
    <t>rcqmjlytlbvb</t>
  </si>
  <si>
    <t>rcqmjlytlbfc</t>
  </si>
  <si>
    <t>rcqmjlytlbdb</t>
  </si>
  <si>
    <t>jfqmjlytlbmb</t>
  </si>
  <si>
    <t>jfqmjlytlbnc</t>
  </si>
  <si>
    <t>jfqmjlytlbfc</t>
  </si>
  <si>
    <t>jfqmjlytlbdb</t>
  </si>
  <si>
    <t>jfqmjlytlbvb</t>
  </si>
  <si>
    <t>xpshflytlbdb</t>
  </si>
  <si>
    <t>thntjlytlbnc</t>
  </si>
  <si>
    <t>thntjlytlbvb</t>
  </si>
  <si>
    <t>thntjlytlbmb</t>
  </si>
  <si>
    <t>thntjlytlbfc</t>
  </si>
  <si>
    <t>shdmglytlbvb</t>
  </si>
  <si>
    <t>shdmglytlbdb</t>
  </si>
  <si>
    <t>ngdmglytlbjc</t>
  </si>
  <si>
    <t>ngdmglytlbhb</t>
  </si>
  <si>
    <t>ngdmglytlbzb</t>
  </si>
  <si>
    <t>ngdmglytlbqb</t>
  </si>
  <si>
    <t>kcbmglytlbxb</t>
  </si>
  <si>
    <t>kcbmglytlbgb</t>
  </si>
  <si>
    <t>kcbmglytlbhc</t>
  </si>
  <si>
    <t>kcbmglytlbpb</t>
  </si>
  <si>
    <t>rxmchlytlblb</t>
  </si>
  <si>
    <t>qpxmfjytlbgc</t>
  </si>
  <si>
    <t>dphxmcytlblb</t>
  </si>
  <si>
    <t>dvqjzdytlbjc</t>
  </si>
  <si>
    <t>bglshlytlbzb</t>
  </si>
  <si>
    <t>njwqhlytlblb</t>
  </si>
  <si>
    <t>xpzqhlytlbsb</t>
  </si>
  <si>
    <t>bglshlytlbjc</t>
  </si>
  <si>
    <t>bglshlytlbqb</t>
  </si>
  <si>
    <t>xpzqhlytlblc</t>
  </si>
  <si>
    <t>xpzqhlytlbcc</t>
  </si>
  <si>
    <t>jlfzhlytlbhc</t>
  </si>
  <si>
    <t>jlfzhlytlbxb</t>
  </si>
  <si>
    <t>jlfzhlytlbgb</t>
  </si>
  <si>
    <t>jlfzhlytlbpb</t>
  </si>
  <si>
    <t>dnccsgytlbhb</t>
  </si>
  <si>
    <t>wdvdjlytlbrb</t>
  </si>
  <si>
    <t>dzgbkhytlbdc</t>
  </si>
  <si>
    <t>dzgbkhytlbcb</t>
  </si>
  <si>
    <t>dzgbkhytlbmc</t>
  </si>
  <si>
    <t>dzgbkhytlbtb</t>
  </si>
  <si>
    <t>dmvkhdytlbxb</t>
  </si>
  <si>
    <t>tmblhlytlbfb</t>
  </si>
  <si>
    <t>rnpshlytlbhb</t>
  </si>
  <si>
    <t>tnzqhlytlbmb</t>
  </si>
  <si>
    <t>qrnrhlytlbwb</t>
  </si>
  <si>
    <t>bxdrglytlbzb</t>
  </si>
  <si>
    <t>ndfqhlytlbhc</t>
  </si>
  <si>
    <t>zdfqhlytlbpb</t>
  </si>
  <si>
    <t>jwdwglytlbjc</t>
  </si>
  <si>
    <t>dfhfrfytlbrb</t>
  </si>
  <si>
    <t>kvngjlytlbgb</t>
  </si>
  <si>
    <t>tjlpglytlbbc</t>
  </si>
  <si>
    <t>pmhjhlytlbfb</t>
  </si>
  <si>
    <t>dxcqfhytlbzb</t>
  </si>
  <si>
    <t>qgzpzgytlbhb</t>
  </si>
  <si>
    <t>dfxjflytlbdc</t>
  </si>
  <si>
    <t>dmtdzgytlblb</t>
  </si>
  <si>
    <t>trpgglytlbtb</t>
  </si>
  <si>
    <t>kxsjglytlbrb</t>
  </si>
  <si>
    <t>lwkkhlytlbcb</t>
  </si>
  <si>
    <t>dvkkhlytlbbc</t>
  </si>
  <si>
    <t>ttfldlytlbkc</t>
  </si>
  <si>
    <t>mlcldlytlbgb</t>
  </si>
  <si>
    <t>ttqhjlytlbhc</t>
  </si>
  <si>
    <t>mlcldlytlbxb</t>
  </si>
  <si>
    <t>mlcldlytlbpb</t>
  </si>
  <si>
    <t>wwltflytlbrb</t>
  </si>
  <si>
    <t>mxkqhlytlbhc</t>
  </si>
  <si>
    <t>vwkqhlytlbbc</t>
  </si>
  <si>
    <t>hmdpflytlbvb</t>
  </si>
  <si>
    <t>dggnphytlbbc</t>
  </si>
  <si>
    <t>grkkglytlbhc</t>
  </si>
  <si>
    <t>grkkglytlbxb</t>
  </si>
  <si>
    <t>grkkglytlbgb</t>
  </si>
  <si>
    <t>grkkglytlbpb</t>
  </si>
  <si>
    <t>qnnhblytlbhc</t>
  </si>
  <si>
    <t>qnnhblytlbxb</t>
  </si>
  <si>
    <t>qnnhblytlbgb</t>
  </si>
  <si>
    <t>dwlcwkytlbkc</t>
  </si>
  <si>
    <t>dwlcwkytlbjb</t>
  </si>
  <si>
    <t>dwlcwkytlbbc</t>
  </si>
  <si>
    <t>dwlcwkytlbrb</t>
  </si>
  <si>
    <t>qkfhshytlbpc</t>
  </si>
  <si>
    <t>qkfhshytlbgc</t>
  </si>
  <si>
    <t>qkfhshytlbwb</t>
  </si>
  <si>
    <t>qkfhshytlbfb</t>
  </si>
  <si>
    <t>qkfhshytlbnb</t>
  </si>
  <si>
    <t>dnhfsjytlbjb</t>
  </si>
  <si>
    <t>dnhfsjytlbbc</t>
  </si>
  <si>
    <t>dnhfsjytlbrb</t>
  </si>
  <si>
    <t>qtcqcjytlbjc</t>
  </si>
  <si>
    <t>qtcqcjytlbqb</t>
  </si>
  <si>
    <t>qtcqcjytlbzb</t>
  </si>
  <si>
    <t>dsgsgkytlbdc</t>
  </si>
  <si>
    <t>zmzkglytlbcb</t>
  </si>
  <si>
    <t>dbphjjytlbkb</t>
  </si>
  <si>
    <t>dfphjjytlbcc</t>
  </si>
  <si>
    <t>hrtbhlytlbsb</t>
  </si>
  <si>
    <t>hrtbhlytlblc</t>
  </si>
  <si>
    <t>jchnjlytlbgb</t>
  </si>
  <si>
    <t>jchnjlytlbpb</t>
  </si>
  <si>
    <t>mjvjglytlbkb</t>
  </si>
  <si>
    <t>jvpmhlytlbvb</t>
  </si>
  <si>
    <t>zggnclytlbhc</t>
  </si>
  <si>
    <t>zggnclytlbgb</t>
  </si>
  <si>
    <t>kghkjlytlbxb</t>
  </si>
  <si>
    <t>kghkjlytlbhc</t>
  </si>
  <si>
    <t>zfhkjlytkblc</t>
  </si>
  <si>
    <t>kghkjlytlbpb</t>
  </si>
  <si>
    <t>tqdmflytlbwb</t>
  </si>
  <si>
    <t>fffldlytlbfc</t>
  </si>
  <si>
    <t>fffldlytlbvb</t>
  </si>
  <si>
    <t>fffldlytlbmb</t>
  </si>
  <si>
    <t>njtvglytlbfb</t>
  </si>
  <si>
    <t>njtvglytlbpc</t>
  </si>
  <si>
    <t>njtvglytlbwb</t>
  </si>
  <si>
    <t>njtvglytlbgc</t>
  </si>
  <si>
    <t>njtvglytlbnb</t>
  </si>
  <si>
    <t>rxzfflytlbqb</t>
  </si>
  <si>
    <t>zbrgglytlbcb</t>
  </si>
  <si>
    <t>hphnglytlblb</t>
  </si>
  <si>
    <t>qqtdglytlbvb</t>
  </si>
  <si>
    <t>cgffjlytlbzb</t>
  </si>
  <si>
    <t>pqvmhlytlbrb</t>
  </si>
  <si>
    <t>nccphlytlbmb</t>
  </si>
  <si>
    <t>hhvwjlytlbzb</t>
  </si>
  <si>
    <t>xbvhjlytlbnb</t>
  </si>
  <si>
    <t>pvthhlytlbwb</t>
  </si>
  <si>
    <t>mwfthlytlbhb</t>
  </si>
  <si>
    <t>bmrthlytlbkc</t>
  </si>
  <si>
    <t>qskvjlytlbjc</t>
  </si>
  <si>
    <t>qskvjlytlbzb</t>
  </si>
  <si>
    <t>qskvjlytlbqb</t>
  </si>
  <si>
    <t>zmccklytlbgc</t>
  </si>
  <si>
    <t>zmccklytlbpc</t>
  </si>
  <si>
    <t>lkqdklytlbjc</t>
  </si>
  <si>
    <t>xjqdklytlbkc</t>
  </si>
  <si>
    <t>Member ID</t>
  </si>
  <si>
    <t>City</t>
  </si>
  <si>
    <t>Pittsburgh PA</t>
  </si>
  <si>
    <t>Canonsburg PA</t>
  </si>
  <si>
    <t>South Park PA</t>
  </si>
  <si>
    <t xml:space="preserve">Brussels </t>
  </si>
  <si>
    <t>Irwin PA</t>
  </si>
  <si>
    <t>Clairton PA</t>
  </si>
  <si>
    <t>Natrona Heights PA</t>
  </si>
  <si>
    <t>Bethel Park PA</t>
  </si>
  <si>
    <t>Hickory PA</t>
  </si>
  <si>
    <t>Delmont PA</t>
  </si>
  <si>
    <t xml:space="preserve">Kazan </t>
  </si>
  <si>
    <t>Gibsonia PA</t>
  </si>
  <si>
    <t>Allison Park PA</t>
  </si>
  <si>
    <t>Cranberry Twp PA</t>
  </si>
  <si>
    <t>Greensburg PA</t>
  </si>
  <si>
    <t>Trafford PA</t>
  </si>
  <si>
    <t>Morgantown WV</t>
  </si>
  <si>
    <t>Akron OH</t>
  </si>
  <si>
    <t>Mars PA</t>
  </si>
  <si>
    <t>Murrysville PA</t>
  </si>
  <si>
    <t>Monroeville PA</t>
  </si>
  <si>
    <t>Freeport PA</t>
  </si>
  <si>
    <t>Venetia PA</t>
  </si>
  <si>
    <t>Finleyville PA</t>
  </si>
  <si>
    <t>Indiana PA</t>
  </si>
  <si>
    <t>Sewickley PA</t>
  </si>
  <si>
    <t>Butler PA</t>
  </si>
  <si>
    <t>Youngstown OH</t>
  </si>
  <si>
    <t>Bradfordwoods PA</t>
  </si>
  <si>
    <t>Freedom PA</t>
  </si>
  <si>
    <t>Olmsted Falls OH</t>
  </si>
  <si>
    <t>Cleveland OH</t>
  </si>
  <si>
    <t>Aliquippa PA</t>
  </si>
  <si>
    <t>Coraopolis PA</t>
  </si>
  <si>
    <t>Ambridge PA</t>
  </si>
  <si>
    <t>West Mifflin PA</t>
  </si>
  <si>
    <t>Carnegie PA</t>
  </si>
  <si>
    <t>Fajardo PR</t>
  </si>
  <si>
    <t>Beaver PA</t>
  </si>
  <si>
    <t>Industry PA</t>
  </si>
  <si>
    <t>Harrison City PA</t>
  </si>
  <si>
    <t>Glenshaw PA</t>
  </si>
  <si>
    <t>California PA</t>
  </si>
  <si>
    <t>Monongahela PA</t>
  </si>
  <si>
    <t>Brooklyn NY</t>
  </si>
  <si>
    <t>Blairsville PA</t>
  </si>
  <si>
    <t>Braddock PA</t>
  </si>
  <si>
    <t xml:space="preserve">Curitiba </t>
  </si>
  <si>
    <t>North Versailles PA</t>
  </si>
  <si>
    <t xml:space="preserve">Pune </t>
  </si>
  <si>
    <t>New Kensington PA</t>
  </si>
  <si>
    <t>Mc Donald PA</t>
  </si>
  <si>
    <t>Jeannette PA</t>
  </si>
  <si>
    <t>Newmarket ON</t>
  </si>
  <si>
    <t>Columbus OH</t>
  </si>
  <si>
    <t>Berea OH</t>
  </si>
  <si>
    <t>Bridgeville PA</t>
  </si>
  <si>
    <t>New Eagle PA</t>
  </si>
  <si>
    <t>Glen Dale WV</t>
  </si>
  <si>
    <t xml:space="preserve">La Serena </t>
  </si>
  <si>
    <t>Mount Pleasant PA</t>
  </si>
  <si>
    <t>Webster PA</t>
  </si>
  <si>
    <t>Los Angeles CA</t>
  </si>
  <si>
    <t>Mc Kees Rocks PA</t>
  </si>
  <si>
    <t>Uniontown PA</t>
  </si>
  <si>
    <t>Toronto ON</t>
  </si>
  <si>
    <t>Zelienople PA</t>
  </si>
  <si>
    <t>Verona PA</t>
  </si>
  <si>
    <t>Homestead PA</t>
  </si>
  <si>
    <t>Harmony PA</t>
  </si>
  <si>
    <t>Portland OR</t>
  </si>
  <si>
    <t>San Francisco CA</t>
  </si>
  <si>
    <t>Johnstown PA</t>
  </si>
  <si>
    <t>Saint Clairsville OH</t>
  </si>
  <si>
    <t>Erie PA</t>
  </si>
  <si>
    <t>Houston PA</t>
  </si>
  <si>
    <t>Derry PA</t>
  </si>
  <si>
    <t>Baden PA</t>
  </si>
  <si>
    <t>Duquesne PA</t>
  </si>
  <si>
    <t>Grand Rapids MI</t>
  </si>
  <si>
    <t>Woburn MA</t>
  </si>
  <si>
    <t>Toronto OH</t>
  </si>
  <si>
    <t>Santa Cruz CA</t>
  </si>
  <si>
    <t>Frederick MD</t>
  </si>
  <si>
    <t>New York NY</t>
  </si>
  <si>
    <t>Washington DC</t>
  </si>
  <si>
    <t>Chicago IL</t>
  </si>
  <si>
    <t>Philadelphia PA</t>
  </si>
  <si>
    <t>Mountain View CA</t>
  </si>
  <si>
    <t>Arlington MA</t>
  </si>
  <si>
    <t>East Pittsburgh PA</t>
  </si>
  <si>
    <t>Little Rock AR</t>
  </si>
  <si>
    <t>Export PA</t>
  </si>
  <si>
    <t>Presto PA</t>
  </si>
  <si>
    <t xml:space="preserve">Singapore </t>
  </si>
  <si>
    <t>Wexford PA</t>
  </si>
  <si>
    <t>Annandale VA</t>
  </si>
  <si>
    <t>Beaver Falls PA</t>
  </si>
  <si>
    <t>Monaca PA</t>
  </si>
  <si>
    <t>Belle Vernon PA</t>
  </si>
  <si>
    <t>Oakmont PA</t>
  </si>
  <si>
    <t>Clinton PA</t>
  </si>
  <si>
    <t>Burgettstown PA</t>
  </si>
  <si>
    <t>Imperial PA</t>
  </si>
  <si>
    <t>Hookstown PA</t>
  </si>
  <si>
    <t>Sharpsville PA</t>
  </si>
  <si>
    <t>New Alexandria PA</t>
  </si>
  <si>
    <t>Saint Louis MO</t>
  </si>
  <si>
    <t>Morgan PA</t>
  </si>
  <si>
    <t>Turtle Creek PA</t>
  </si>
  <si>
    <t>Wheeling WV</t>
  </si>
  <si>
    <t>Athens GA</t>
  </si>
  <si>
    <t>North Canton OH</t>
  </si>
  <si>
    <t>Evans City PA</t>
  </si>
  <si>
    <t>Sarver PA</t>
  </si>
  <si>
    <t>Latrobe PA</t>
  </si>
  <si>
    <t>Warrendale PA</t>
  </si>
  <si>
    <t>Mc Donald OH</t>
  </si>
  <si>
    <t>Glenside PA</t>
  </si>
  <si>
    <t>Charleroi PA</t>
  </si>
  <si>
    <t>Ann Arbor MI</t>
  </si>
  <si>
    <t>Vandergrift PA</t>
  </si>
  <si>
    <t>Elderton PA</t>
  </si>
  <si>
    <t>Rochester PA</t>
  </si>
  <si>
    <t>New Brighton PA</t>
  </si>
  <si>
    <t>San Antonio TX</t>
  </si>
  <si>
    <t>Waynesburg PA</t>
  </si>
  <si>
    <t>Mercer PA</t>
  </si>
  <si>
    <t>Moundsville WV</t>
  </si>
  <si>
    <t>Scottdale PA</t>
  </si>
  <si>
    <t>Harwick PA</t>
  </si>
  <si>
    <t>Steubenville OH</t>
  </si>
  <si>
    <t>Leechburg PA</t>
  </si>
  <si>
    <t>Cheswick PA</t>
  </si>
  <si>
    <t>Elizabeth PA</t>
  </si>
  <si>
    <t>Karns City PA</t>
  </si>
  <si>
    <t>McKeesport PA</t>
  </si>
  <si>
    <t>Glassport PA</t>
  </si>
  <si>
    <t>Santa Fe NM</t>
  </si>
  <si>
    <t>Point Marion PA</t>
  </si>
  <si>
    <t>Sharon PA</t>
  </si>
  <si>
    <t>Oakdale PA</t>
  </si>
  <si>
    <t>Kittanning PA</t>
  </si>
  <si>
    <t>West Middlesex PA</t>
  </si>
  <si>
    <t>Cabot PA</t>
  </si>
  <si>
    <t>New Cumberland WV</t>
  </si>
  <si>
    <t>Ocala FL</t>
  </si>
  <si>
    <t>Lawrence PA</t>
  </si>
  <si>
    <t>Valencia PA</t>
  </si>
  <si>
    <t>Myrtle Beach SC</t>
  </si>
  <si>
    <t>Orlando FL</t>
  </si>
  <si>
    <t>West Newton PA</t>
  </si>
  <si>
    <t>Mount Morris PA</t>
  </si>
  <si>
    <t>Minneapolis MN</t>
  </si>
  <si>
    <t>Ellwood City PA</t>
  </si>
  <si>
    <t>Crescent PA</t>
  </si>
  <si>
    <t>Cokeburg PA</t>
  </si>
  <si>
    <t>Bethany LA</t>
  </si>
  <si>
    <t>Apollo PA</t>
  </si>
  <si>
    <t>Detroit MI</t>
  </si>
  <si>
    <t>Bronx NY</t>
  </si>
  <si>
    <t>Slippery Rock PA</t>
  </si>
  <si>
    <t>Fairmont WV</t>
  </si>
  <si>
    <t>Woodbridge VA</t>
  </si>
  <si>
    <t>Connellsville PA</t>
  </si>
  <si>
    <t xml:space="preserve">Paris </t>
  </si>
  <si>
    <t>Eighty Four PA</t>
  </si>
  <si>
    <t>Houston TX</t>
  </si>
  <si>
    <t>Marina del Rey CA</t>
  </si>
  <si>
    <t>San Diego CA</t>
  </si>
  <si>
    <t>Portersville PA</t>
  </si>
  <si>
    <t>Keller TX</t>
  </si>
  <si>
    <t>Lexington KY</t>
  </si>
  <si>
    <t>Barberton OH</t>
  </si>
  <si>
    <t>Langeloth PA</t>
  </si>
  <si>
    <t>Volant PA</t>
  </si>
  <si>
    <t>Silver Spring MD</t>
  </si>
  <si>
    <t>La Jolla CA</t>
  </si>
  <si>
    <t>Hebron OH</t>
  </si>
  <si>
    <t>Arvada WY</t>
  </si>
  <si>
    <t>Amery WI</t>
  </si>
  <si>
    <t>Bladensburg OH</t>
  </si>
  <si>
    <t>Stanford CA</t>
  </si>
  <si>
    <t>Stockdale PA</t>
  </si>
  <si>
    <t>Manor PA</t>
  </si>
  <si>
    <t>Cecil PA</t>
  </si>
  <si>
    <t>New Castle PA</t>
  </si>
  <si>
    <t>Bridgeport WV</t>
  </si>
  <si>
    <t>Wellsburg WV</t>
  </si>
  <si>
    <t>Weirton WV</t>
  </si>
  <si>
    <t>Somers NY</t>
  </si>
  <si>
    <t>London 17</t>
  </si>
  <si>
    <t>Saxonburg PA</t>
  </si>
  <si>
    <t>Follansbee WV</t>
  </si>
  <si>
    <t>West Palm Beach FL</t>
  </si>
  <si>
    <t>Durham NC</t>
  </si>
  <si>
    <t>Muse PA</t>
  </si>
  <si>
    <t>Euless TX</t>
  </si>
  <si>
    <t>Lynchburg VA</t>
  </si>
  <si>
    <t>Saint George UT</t>
  </si>
  <si>
    <t>Buffalo NY</t>
  </si>
  <si>
    <t xml:space="preserve">Abasolo </t>
  </si>
  <si>
    <t>Cardiff X5</t>
  </si>
  <si>
    <t>Annapolis MD</t>
  </si>
  <si>
    <t>Madison WI</t>
  </si>
  <si>
    <t>East Millsboro PA</t>
  </si>
  <si>
    <t>Brownsville PA</t>
  </si>
  <si>
    <t>Triadelphia WV</t>
  </si>
  <si>
    <t>Cary NC</t>
  </si>
  <si>
    <t>Lakewood OH</t>
  </si>
  <si>
    <t>Raleigh NC</t>
  </si>
  <si>
    <t>Bradford PA</t>
  </si>
  <si>
    <t>Carmichael CA</t>
  </si>
  <si>
    <t>Knoxville TN</t>
  </si>
  <si>
    <t>Fort Worth TX</t>
  </si>
  <si>
    <t>Robinson PA</t>
  </si>
  <si>
    <t>Nashville TN</t>
  </si>
  <si>
    <t>Baltimore MD</t>
  </si>
  <si>
    <t xml:space="preserve">Mdina </t>
  </si>
  <si>
    <t>Midland PA</t>
  </si>
  <si>
    <t>Ashland MA</t>
  </si>
  <si>
    <t>Edinboro PA</t>
  </si>
  <si>
    <t>Treviso TV</t>
  </si>
  <si>
    <t>Target Participant's Location</t>
  </si>
  <si>
    <t>Target Participants' Residency</t>
  </si>
  <si>
    <t>Conguent?</t>
  </si>
  <si>
    <t>Participant Scope</t>
  </si>
  <si>
    <t>Scope</t>
  </si>
  <si>
    <t>Participant Region Scope</t>
  </si>
  <si>
    <t>Congruent</t>
  </si>
  <si>
    <t>Participant Conguency</t>
  </si>
  <si>
    <t>Number of RSVP</t>
  </si>
  <si>
    <t>Number of Congruent User Residency</t>
  </si>
  <si>
    <t>Number of RSVPs</t>
  </si>
  <si>
    <t>Participants residency</t>
  </si>
  <si>
    <t># of RSVPs</t>
  </si>
  <si>
    <t># of Congruent RSVPs</t>
  </si>
  <si>
    <t>Number of RSVPs with Congruent User Residency</t>
  </si>
  <si>
    <t>Number of RSVPs with Incongruent User Residency</t>
  </si>
  <si>
    <t>RSVPs/Group</t>
  </si>
  <si>
    <t>Average Number of RSVPs per Group</t>
  </si>
  <si>
    <t>Average Number of RSVPs per Group with Congruent Participant Residency</t>
  </si>
  <si>
    <t>Participants/Acitivity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</si>
</sst>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sz val="12"/>
      <color theme="1"/>
      <name val="Calibri"/>
      <family val="2"/>
      <scheme val="minor"/>
    </font>
    <font>
      <b/>
      <sz val="12"/>
      <color theme="1"/>
      <name val="Calibri"/>
      <family val="2"/>
      <scheme val="minor"/>
    </font>
    <font>
      <sz val="12"/>
      <color rgb="FF222222"/>
      <name val="Calibri"/>
      <scheme val="minor"/>
    </font>
    <font>
      <u/>
      <sz val="12"/>
      <color theme="11"/>
      <name val="Calibri"/>
      <family val="2"/>
      <scheme val="minor"/>
    </font>
    <font>
      <sz val="12"/>
      <color rgb="FF000000"/>
      <name val="Calibri"/>
      <family val="2"/>
      <scheme val="minor"/>
    </font>
    <font>
      <sz val="12"/>
      <color theme="1"/>
      <name val="Calibri (Body)"/>
    </font>
    <font>
      <sz val="12"/>
      <color rgb="FF000000"/>
      <name val="Calibri (Body)"/>
    </font>
  </fonts>
  <fills count="10">
    <fill>
      <patternFill patternType="none"/>
    </fill>
    <fill>
      <patternFill patternType="gray125"/>
    </fill>
    <fill>
      <patternFill patternType="solid">
        <fgColor theme="7" tint="0.79998168889431442"/>
        <bgColor indexed="64"/>
      </patternFill>
    </fill>
    <fill>
      <patternFill patternType="solid">
        <fgColor theme="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2"/>
        <bgColor rgb="FF000000"/>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7">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2">
    <xf numFmtId="0" fontId="0" fillId="0" borderId="0" xfId="0"/>
    <xf numFmtId="0" fontId="2" fillId="2" borderId="0" xfId="0" applyFont="1" applyFill="1"/>
    <xf numFmtId="0" fontId="0" fillId="0" borderId="0" xfId="0" applyFont="1"/>
    <xf numFmtId="0" fontId="3" fillId="0" borderId="0" xfId="0" applyFont="1"/>
    <xf numFmtId="0" fontId="2" fillId="3" borderId="0" xfId="0" applyFont="1" applyFill="1"/>
    <xf numFmtId="0" fontId="2" fillId="4" borderId="0" xfId="0" applyFont="1" applyFill="1"/>
    <xf numFmtId="0" fontId="0" fillId="4" borderId="0" xfId="0" applyFill="1"/>
    <xf numFmtId="0" fontId="2" fillId="5" borderId="0" xfId="0" applyFont="1" applyFill="1"/>
    <xf numFmtId="0" fontId="0" fillId="2" borderId="0" xfId="0" applyFill="1"/>
    <xf numFmtId="0" fontId="0" fillId="5" borderId="0" xfId="0" applyFill="1"/>
    <xf numFmtId="0" fontId="0" fillId="6" borderId="0" xfId="0" applyFill="1"/>
    <xf numFmtId="0" fontId="0" fillId="7" borderId="0" xfId="0" applyFill="1"/>
    <xf numFmtId="10" fontId="0" fillId="0" borderId="0" xfId="0" applyNumberFormat="1"/>
    <xf numFmtId="0" fontId="2" fillId="0" borderId="0" xfId="0" applyFont="1"/>
    <xf numFmtId="0" fontId="0" fillId="0" borderId="1" xfId="0" applyBorder="1"/>
    <xf numFmtId="0" fontId="5" fillId="8" borderId="0" xfId="0" applyFont="1" applyFill="1"/>
    <xf numFmtId="0" fontId="6" fillId="7" borderId="0" xfId="0" applyFont="1" applyFill="1"/>
    <xf numFmtId="0" fontId="0" fillId="7" borderId="0" xfId="0" applyFont="1" applyFill="1"/>
    <xf numFmtId="9" fontId="0" fillId="0" borderId="0" xfId="1" applyFont="1"/>
    <xf numFmtId="0" fontId="2" fillId="9" borderId="0" xfId="0" applyFont="1" applyFill="1"/>
    <xf numFmtId="0" fontId="0" fillId="3" borderId="0" xfId="0" applyFill="1"/>
    <xf numFmtId="9" fontId="0" fillId="2" borderId="0" xfId="1" applyFont="1" applyFill="1"/>
  </cellXfs>
  <cellStyles count="27">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Normal" xfId="0" builtinId="0"/>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'Location Consistency'!$C$1</c:f>
              <c:strCache>
                <c:ptCount val="1"/>
                <c:pt idx="0">
                  <c:v>Number of Scope-Inconsistent Events</c:v>
                </c:pt>
              </c:strCache>
            </c:strRef>
          </c:tx>
          <c:spPr>
            <a:solidFill>
              <a:schemeClr val="accent2">
                <a:lumMod val="40000"/>
                <a:lumOff val="60000"/>
              </a:schemeClr>
            </a:solidFill>
            <a:ln>
              <a:solidFill>
                <a:schemeClr val="accent2">
                  <a:lumMod val="60000"/>
                  <a:lumOff val="40000"/>
                </a:schemeClr>
              </a:solidFill>
            </a:ln>
            <a:effectLst/>
          </c:spPr>
          <c:invertIfNegative val="0"/>
          <c:cat>
            <c:strRef>
              <c:f>'Location Consistency'!$A$2:$A$7</c:f>
              <c:strCache>
                <c:ptCount val="6"/>
                <c:pt idx="0">
                  <c:v>Sub-county</c:v>
                </c:pt>
                <c:pt idx="1">
                  <c:v>Multiple Counties (CSA/MSA)</c:v>
                </c:pt>
                <c:pt idx="2">
                  <c:v>Informal Region (multiple Sub-counties)</c:v>
                </c:pt>
                <c:pt idx="3">
                  <c:v>Venue</c:v>
                </c:pt>
                <c:pt idx="4">
                  <c:v>County </c:v>
                </c:pt>
                <c:pt idx="5">
                  <c:v>Neighborhood (only in the city)</c:v>
                </c:pt>
              </c:strCache>
            </c:strRef>
          </c:cat>
          <c:val>
            <c:numRef>
              <c:f>'Location Consistency'!$C$2:$C$7</c:f>
              <c:numCache>
                <c:formatCode>General</c:formatCode>
                <c:ptCount val="6"/>
                <c:pt idx="0">
                  <c:v>231.0</c:v>
                </c:pt>
                <c:pt idx="1">
                  <c:v>0.0</c:v>
                </c:pt>
                <c:pt idx="2">
                  <c:v>28.0</c:v>
                </c:pt>
                <c:pt idx="3">
                  <c:v>3.0</c:v>
                </c:pt>
                <c:pt idx="4">
                  <c:v>2.0</c:v>
                </c:pt>
                <c:pt idx="5">
                  <c:v>5.0</c:v>
                </c:pt>
              </c:numCache>
            </c:numRef>
          </c:val>
        </c:ser>
        <c:ser>
          <c:idx val="1"/>
          <c:order val="1"/>
          <c:tx>
            <c:strRef>
              <c:f>'Location Consistency'!$D$1</c:f>
              <c:strCache>
                <c:ptCount val="1"/>
                <c:pt idx="0">
                  <c:v>Number of Scope-Consistent Events</c:v>
                </c:pt>
              </c:strCache>
            </c:strRef>
          </c:tx>
          <c:spPr>
            <a:pattFill prst="wdUpDiag">
              <a:fgClr>
                <a:schemeClr val="accent1">
                  <a:lumMod val="60000"/>
                  <a:lumOff val="40000"/>
                </a:schemeClr>
              </a:fgClr>
              <a:bgClr>
                <a:schemeClr val="bg1"/>
              </a:bgClr>
            </a:pattFill>
            <a:ln>
              <a:solidFill>
                <a:schemeClr val="accent1">
                  <a:lumMod val="60000"/>
                  <a:lumOff val="40000"/>
                </a:schemeClr>
              </a:solidFill>
            </a:ln>
            <a:effectLst/>
          </c:spPr>
          <c:invertIfNegative val="0"/>
          <c:cat>
            <c:strRef>
              <c:f>'Location Consistency'!$A$2:$A$7</c:f>
              <c:strCache>
                <c:ptCount val="6"/>
                <c:pt idx="0">
                  <c:v>Sub-county</c:v>
                </c:pt>
                <c:pt idx="1">
                  <c:v>Multiple Counties (CSA/MSA)</c:v>
                </c:pt>
                <c:pt idx="2">
                  <c:v>Informal Region (multiple Sub-counties)</c:v>
                </c:pt>
                <c:pt idx="3">
                  <c:v>Venue</c:v>
                </c:pt>
                <c:pt idx="4">
                  <c:v>County </c:v>
                </c:pt>
                <c:pt idx="5">
                  <c:v>Neighborhood (only in the city)</c:v>
                </c:pt>
              </c:strCache>
            </c:strRef>
          </c:cat>
          <c:val>
            <c:numRef>
              <c:f>'Location Consistency'!$D$2:$D$7</c:f>
              <c:numCache>
                <c:formatCode>General</c:formatCode>
                <c:ptCount val="6"/>
                <c:pt idx="0">
                  <c:v>384.0</c:v>
                </c:pt>
                <c:pt idx="1">
                  <c:v>117.0</c:v>
                </c:pt>
                <c:pt idx="2">
                  <c:v>14.0</c:v>
                </c:pt>
                <c:pt idx="3">
                  <c:v>24.0</c:v>
                </c:pt>
                <c:pt idx="4">
                  <c:v>15.0</c:v>
                </c:pt>
                <c:pt idx="5">
                  <c:v>1.0</c:v>
                </c:pt>
              </c:numCache>
            </c:numRef>
          </c:val>
        </c:ser>
        <c:dLbls>
          <c:showLegendKey val="0"/>
          <c:showVal val="0"/>
          <c:showCatName val="0"/>
          <c:showSerName val="0"/>
          <c:showPercent val="0"/>
          <c:showBubbleSize val="0"/>
        </c:dLbls>
        <c:gapWidth val="150"/>
        <c:overlap val="100"/>
        <c:axId val="2141412720"/>
        <c:axId val="-2135115888"/>
      </c:barChart>
      <c:scatterChart>
        <c:scatterStyle val="lineMarker"/>
        <c:varyColors val="0"/>
        <c:ser>
          <c:idx val="2"/>
          <c:order val="2"/>
          <c:tx>
            <c:v>Number of Groups</c:v>
          </c:tx>
          <c:spPr>
            <a:ln w="25400" cap="rnd">
              <a:noFill/>
              <a:round/>
            </a:ln>
            <a:effectLst/>
          </c:spPr>
          <c:marker>
            <c:symbol val="circle"/>
            <c:size val="15"/>
            <c:spPr>
              <a:solidFill>
                <a:schemeClr val="accent2"/>
              </a:solidFill>
              <a:ln w="9525">
                <a:noFill/>
              </a:ln>
              <a:effectLst/>
            </c:spPr>
          </c:marker>
          <c:yVal>
            <c:numRef>
              <c:f>'Location Consistency'!$E$2:$E$7</c:f>
              <c:numCache>
                <c:formatCode>General</c:formatCode>
                <c:ptCount val="6"/>
                <c:pt idx="0">
                  <c:v>147.0</c:v>
                </c:pt>
                <c:pt idx="1">
                  <c:v>34.0</c:v>
                </c:pt>
                <c:pt idx="2">
                  <c:v>16.0</c:v>
                </c:pt>
                <c:pt idx="3">
                  <c:v>16.0</c:v>
                </c:pt>
                <c:pt idx="4">
                  <c:v>9.0</c:v>
                </c:pt>
                <c:pt idx="5">
                  <c:v>2.0</c:v>
                </c:pt>
              </c:numCache>
            </c:numRef>
          </c:yVal>
          <c:smooth val="0"/>
        </c:ser>
        <c:dLbls>
          <c:showLegendKey val="0"/>
          <c:showVal val="0"/>
          <c:showCatName val="0"/>
          <c:showSerName val="0"/>
          <c:showPercent val="0"/>
          <c:showBubbleSize val="0"/>
        </c:dLbls>
        <c:axId val="-2129446368"/>
        <c:axId val="-2133660784"/>
      </c:scatterChart>
      <c:catAx>
        <c:axId val="214141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115888"/>
        <c:crosses val="autoZero"/>
        <c:auto val="1"/>
        <c:lblAlgn val="ctr"/>
        <c:lblOffset val="100"/>
        <c:noMultiLvlLbl val="0"/>
      </c:catAx>
      <c:valAx>
        <c:axId val="-2135115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Events</a:t>
                </a:r>
                <a:endParaRPr lang="en-US"/>
              </a:p>
            </c:rich>
          </c:tx>
          <c:layout>
            <c:manualLayout>
              <c:xMode val="edge"/>
              <c:yMode val="edge"/>
              <c:x val="0.0161507402422611"/>
              <c:y val="0.4375925068190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412720"/>
        <c:crosses val="autoZero"/>
        <c:crossBetween val="between"/>
      </c:valAx>
      <c:valAx>
        <c:axId val="-21336607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Groups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446368"/>
        <c:crosses val="max"/>
        <c:crossBetween val="midCat"/>
      </c:valAx>
      <c:valAx>
        <c:axId val="-2129446368"/>
        <c:scaling>
          <c:orientation val="minMax"/>
        </c:scaling>
        <c:delete val="1"/>
        <c:axPos val="b"/>
        <c:majorTickMark val="out"/>
        <c:minorTickMark val="none"/>
        <c:tickLblPos val="nextTo"/>
        <c:crossAx val="-213366078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'Location Consistency'!$C$41</c:f>
              <c:strCache>
                <c:ptCount val="1"/>
                <c:pt idx="0">
                  <c:v>World</c:v>
                </c:pt>
              </c:strCache>
            </c:strRef>
          </c:tx>
          <c:spPr>
            <a:solidFill>
              <a:schemeClr val="accent2">
                <a:lumMod val="75000"/>
              </a:schemeClr>
            </a:solidFill>
            <a:ln>
              <a:noFill/>
            </a:ln>
            <a:effectLst/>
          </c:spPr>
          <c:invertIfNegative val="0"/>
          <c:cat>
            <c:strRef>
              <c:f>'Location Consistency'!$A$42:$A$73</c:f>
              <c:strCache>
                <c:ptCount val="32"/>
                <c:pt idx="0">
                  <c:v>socializing</c:v>
                </c:pt>
                <c:pt idx="1">
                  <c:v>sports-recreation</c:v>
                </c:pt>
                <c:pt idx="2">
                  <c:v>games</c:v>
                </c:pt>
                <c:pt idx="3">
                  <c:v>career-business</c:v>
                </c:pt>
                <c:pt idx="4">
                  <c:v>language</c:v>
                </c:pt>
                <c:pt idx="5">
                  <c:v>tech</c:v>
                </c:pt>
                <c:pt idx="6">
                  <c:v>outdoors-adventure</c:v>
                </c:pt>
                <c:pt idx="7">
                  <c:v>new-age-spirituality</c:v>
                </c:pt>
                <c:pt idx="8">
                  <c:v>dancing</c:v>
                </c:pt>
                <c:pt idx="9">
                  <c:v>food-drink</c:v>
                </c:pt>
                <c:pt idx="10">
                  <c:v>health-wellbeing</c:v>
                </c:pt>
                <c:pt idx="11">
                  <c:v>literature-writing</c:v>
                </c:pt>
                <c:pt idx="12">
                  <c:v>sci-fi-fantasy</c:v>
                </c:pt>
                <c:pt idx="13">
                  <c:v>movies-film</c:v>
                </c:pt>
                <c:pt idx="14">
                  <c:v>music</c:v>
                </c:pt>
                <c:pt idx="15">
                  <c:v>pets-animals</c:v>
                </c:pt>
                <c:pt idx="16">
                  <c:v>hobbies-crafts</c:v>
                </c:pt>
                <c:pt idx="17">
                  <c:v>religion-beliefs</c:v>
                </c:pt>
                <c:pt idx="18">
                  <c:v>parents-family</c:v>
                </c:pt>
                <c:pt idx="19">
                  <c:v>arts-culture</c:v>
                </c:pt>
                <c:pt idx="20">
                  <c:v>support</c:v>
                </c:pt>
                <c:pt idx="21">
                  <c:v>photography</c:v>
                </c:pt>
                <c:pt idx="22">
                  <c:v>fitness</c:v>
                </c:pt>
                <c:pt idx="23">
                  <c:v>government-politics</c:v>
                </c:pt>
                <c:pt idx="24">
                  <c:v>community-environment</c:v>
                </c:pt>
                <c:pt idx="25">
                  <c:v>cars-motorcycles</c:v>
                </c:pt>
                <c:pt idx="26">
                  <c:v>women</c:v>
                </c:pt>
                <c:pt idx="27">
                  <c:v>education-learning</c:v>
                </c:pt>
                <c:pt idx="28">
                  <c:v>lgbt</c:v>
                </c:pt>
                <c:pt idx="29">
                  <c:v>lifestyle</c:v>
                </c:pt>
                <c:pt idx="30">
                  <c:v>paranormal</c:v>
                </c:pt>
                <c:pt idx="31">
                  <c:v>singles</c:v>
                </c:pt>
              </c:strCache>
            </c:strRef>
          </c:cat>
          <c:val>
            <c:numRef>
              <c:f>'Location Consistency'!$C$42:$C$73</c:f>
              <c:numCache>
                <c:formatCode>General</c:formatCode>
                <c:ptCount val="32"/>
                <c:pt idx="0">
                  <c:v>1.0</c:v>
                </c:pt>
                <c:pt idx="1">
                  <c:v>0.0</c:v>
                </c:pt>
                <c:pt idx="2">
                  <c:v>0.0</c:v>
                </c:pt>
                <c:pt idx="3">
                  <c:v>0.0</c:v>
                </c:pt>
                <c:pt idx="4">
                  <c:v>0.0</c:v>
                </c:pt>
                <c:pt idx="5">
                  <c:v>0.0</c:v>
                </c:pt>
                <c:pt idx="6">
                  <c:v>2.0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numCache>
            </c:numRef>
          </c:val>
        </c:ser>
        <c:ser>
          <c:idx val="1"/>
          <c:order val="1"/>
          <c:tx>
            <c:strRef>
              <c:f>'Location Consistency'!$D$41</c:f>
              <c:strCache>
                <c:ptCount val="1"/>
                <c:pt idx="0">
                  <c:v>Multiple Counties (CSA/MSA/Metropolitan)</c:v>
                </c:pt>
              </c:strCache>
            </c:strRef>
          </c:tx>
          <c:spPr>
            <a:pattFill prst="lgCheck">
              <a:fgClr>
                <a:schemeClr val="accent2">
                  <a:lumMod val="40000"/>
                  <a:lumOff val="60000"/>
                </a:schemeClr>
              </a:fgClr>
              <a:bgClr>
                <a:schemeClr val="bg1"/>
              </a:bgClr>
            </a:pattFill>
            <a:ln>
              <a:solidFill>
                <a:schemeClr val="accent2">
                  <a:lumMod val="40000"/>
                  <a:lumOff val="60000"/>
                </a:schemeClr>
              </a:solidFill>
            </a:ln>
            <a:effectLst/>
          </c:spPr>
          <c:invertIfNegative val="0"/>
          <c:cat>
            <c:strRef>
              <c:f>'Location Consistency'!$A$42:$A$73</c:f>
              <c:strCache>
                <c:ptCount val="32"/>
                <c:pt idx="0">
                  <c:v>socializing</c:v>
                </c:pt>
                <c:pt idx="1">
                  <c:v>sports-recreation</c:v>
                </c:pt>
                <c:pt idx="2">
                  <c:v>games</c:v>
                </c:pt>
                <c:pt idx="3">
                  <c:v>career-business</c:v>
                </c:pt>
                <c:pt idx="4">
                  <c:v>language</c:v>
                </c:pt>
                <c:pt idx="5">
                  <c:v>tech</c:v>
                </c:pt>
                <c:pt idx="6">
                  <c:v>outdoors-adventure</c:v>
                </c:pt>
                <c:pt idx="7">
                  <c:v>new-age-spirituality</c:v>
                </c:pt>
                <c:pt idx="8">
                  <c:v>dancing</c:v>
                </c:pt>
                <c:pt idx="9">
                  <c:v>food-drink</c:v>
                </c:pt>
                <c:pt idx="10">
                  <c:v>health-wellbeing</c:v>
                </c:pt>
                <c:pt idx="11">
                  <c:v>literature-writing</c:v>
                </c:pt>
                <c:pt idx="12">
                  <c:v>sci-fi-fantasy</c:v>
                </c:pt>
                <c:pt idx="13">
                  <c:v>movies-film</c:v>
                </c:pt>
                <c:pt idx="14">
                  <c:v>music</c:v>
                </c:pt>
                <c:pt idx="15">
                  <c:v>pets-animals</c:v>
                </c:pt>
                <c:pt idx="16">
                  <c:v>hobbies-crafts</c:v>
                </c:pt>
                <c:pt idx="17">
                  <c:v>religion-beliefs</c:v>
                </c:pt>
                <c:pt idx="18">
                  <c:v>parents-family</c:v>
                </c:pt>
                <c:pt idx="19">
                  <c:v>arts-culture</c:v>
                </c:pt>
                <c:pt idx="20">
                  <c:v>support</c:v>
                </c:pt>
                <c:pt idx="21">
                  <c:v>photography</c:v>
                </c:pt>
                <c:pt idx="22">
                  <c:v>fitness</c:v>
                </c:pt>
                <c:pt idx="23">
                  <c:v>government-politics</c:v>
                </c:pt>
                <c:pt idx="24">
                  <c:v>community-environment</c:v>
                </c:pt>
                <c:pt idx="25">
                  <c:v>cars-motorcycles</c:v>
                </c:pt>
                <c:pt idx="26">
                  <c:v>women</c:v>
                </c:pt>
                <c:pt idx="27">
                  <c:v>education-learning</c:v>
                </c:pt>
                <c:pt idx="28">
                  <c:v>lgbt</c:v>
                </c:pt>
                <c:pt idx="29">
                  <c:v>lifestyle</c:v>
                </c:pt>
                <c:pt idx="30">
                  <c:v>paranormal</c:v>
                </c:pt>
                <c:pt idx="31">
                  <c:v>singles</c:v>
                </c:pt>
              </c:strCache>
            </c:strRef>
          </c:cat>
          <c:val>
            <c:numRef>
              <c:f>'Location Consistency'!$D$42:$D$73</c:f>
              <c:numCache>
                <c:formatCode>General</c:formatCode>
                <c:ptCount val="32"/>
                <c:pt idx="0">
                  <c:v>36.0</c:v>
                </c:pt>
                <c:pt idx="1">
                  <c:v>0.0</c:v>
                </c:pt>
                <c:pt idx="2">
                  <c:v>26.0</c:v>
                </c:pt>
                <c:pt idx="3">
                  <c:v>1.0</c:v>
                </c:pt>
                <c:pt idx="4">
                  <c:v>8.0</c:v>
                </c:pt>
                <c:pt idx="5">
                  <c:v>4.0</c:v>
                </c:pt>
                <c:pt idx="6">
                  <c:v>7.0</c:v>
                </c:pt>
                <c:pt idx="7">
                  <c:v>0.0</c:v>
                </c:pt>
                <c:pt idx="8">
                  <c:v>2.0</c:v>
                </c:pt>
                <c:pt idx="9">
                  <c:v>3.0</c:v>
                </c:pt>
                <c:pt idx="10">
                  <c:v>2.0</c:v>
                </c:pt>
                <c:pt idx="11">
                  <c:v>0.0</c:v>
                </c:pt>
                <c:pt idx="12">
                  <c:v>0.0</c:v>
                </c:pt>
                <c:pt idx="13">
                  <c:v>5.0</c:v>
                </c:pt>
                <c:pt idx="14">
                  <c:v>13.0</c:v>
                </c:pt>
                <c:pt idx="15">
                  <c:v>0.0</c:v>
                </c:pt>
                <c:pt idx="16">
                  <c:v>0.0</c:v>
                </c:pt>
                <c:pt idx="17">
                  <c:v>0.0</c:v>
                </c:pt>
                <c:pt idx="18">
                  <c:v>0.0</c:v>
                </c:pt>
                <c:pt idx="19">
                  <c:v>3.0</c:v>
                </c:pt>
                <c:pt idx="20">
                  <c:v>0.0</c:v>
                </c:pt>
                <c:pt idx="21">
                  <c:v>0.0</c:v>
                </c:pt>
                <c:pt idx="22">
                  <c:v>0.0</c:v>
                </c:pt>
                <c:pt idx="23">
                  <c:v>1.0</c:v>
                </c:pt>
                <c:pt idx="24">
                  <c:v>2.0</c:v>
                </c:pt>
                <c:pt idx="25">
                  <c:v>1.0</c:v>
                </c:pt>
                <c:pt idx="26">
                  <c:v>2.0</c:v>
                </c:pt>
                <c:pt idx="27">
                  <c:v>0.0</c:v>
                </c:pt>
                <c:pt idx="28">
                  <c:v>1.0</c:v>
                </c:pt>
                <c:pt idx="29">
                  <c:v>0.0</c:v>
                </c:pt>
                <c:pt idx="30">
                  <c:v>0.0</c:v>
                </c:pt>
                <c:pt idx="31">
                  <c:v>0.0</c:v>
                </c:pt>
              </c:numCache>
            </c:numRef>
          </c:val>
        </c:ser>
        <c:ser>
          <c:idx val="2"/>
          <c:order val="2"/>
          <c:tx>
            <c:strRef>
              <c:f>'Location Consistency'!$E$41</c:f>
              <c:strCache>
                <c:ptCount val="1"/>
                <c:pt idx="0">
                  <c:v>County </c:v>
                </c:pt>
              </c:strCache>
            </c:strRef>
          </c:tx>
          <c:spPr>
            <a:pattFill prst="dkUpDiag">
              <a:fgClr>
                <a:srgbClr val="FF0000"/>
              </a:fgClr>
              <a:bgClr>
                <a:schemeClr val="bg1"/>
              </a:bgClr>
            </a:pattFill>
            <a:ln>
              <a:noFill/>
            </a:ln>
            <a:effectLst/>
          </c:spPr>
          <c:invertIfNegative val="0"/>
          <c:dPt>
            <c:idx val="3"/>
            <c:invertIfNegative val="0"/>
            <c:bubble3D val="0"/>
            <c:spPr>
              <a:pattFill prst="dkUpDiag">
                <a:fgClr>
                  <a:srgbClr val="FF0000"/>
                </a:fgClr>
                <a:bgClr>
                  <a:schemeClr val="bg1"/>
                </a:bgClr>
              </a:pattFill>
              <a:ln>
                <a:solidFill>
                  <a:srgbClr val="FF0000"/>
                </a:solidFill>
              </a:ln>
              <a:effectLst/>
            </c:spPr>
          </c:dPt>
          <c:cat>
            <c:strRef>
              <c:f>'Location Consistency'!$A$42:$A$73</c:f>
              <c:strCache>
                <c:ptCount val="32"/>
                <c:pt idx="0">
                  <c:v>socializing</c:v>
                </c:pt>
                <c:pt idx="1">
                  <c:v>sports-recreation</c:v>
                </c:pt>
                <c:pt idx="2">
                  <c:v>games</c:v>
                </c:pt>
                <c:pt idx="3">
                  <c:v>career-business</c:v>
                </c:pt>
                <c:pt idx="4">
                  <c:v>language</c:v>
                </c:pt>
                <c:pt idx="5">
                  <c:v>tech</c:v>
                </c:pt>
                <c:pt idx="6">
                  <c:v>outdoors-adventure</c:v>
                </c:pt>
                <c:pt idx="7">
                  <c:v>new-age-spirituality</c:v>
                </c:pt>
                <c:pt idx="8">
                  <c:v>dancing</c:v>
                </c:pt>
                <c:pt idx="9">
                  <c:v>food-drink</c:v>
                </c:pt>
                <c:pt idx="10">
                  <c:v>health-wellbeing</c:v>
                </c:pt>
                <c:pt idx="11">
                  <c:v>literature-writing</c:v>
                </c:pt>
                <c:pt idx="12">
                  <c:v>sci-fi-fantasy</c:v>
                </c:pt>
                <c:pt idx="13">
                  <c:v>movies-film</c:v>
                </c:pt>
                <c:pt idx="14">
                  <c:v>music</c:v>
                </c:pt>
                <c:pt idx="15">
                  <c:v>pets-animals</c:v>
                </c:pt>
                <c:pt idx="16">
                  <c:v>hobbies-crafts</c:v>
                </c:pt>
                <c:pt idx="17">
                  <c:v>religion-beliefs</c:v>
                </c:pt>
                <c:pt idx="18">
                  <c:v>parents-family</c:v>
                </c:pt>
                <c:pt idx="19">
                  <c:v>arts-culture</c:v>
                </c:pt>
                <c:pt idx="20">
                  <c:v>support</c:v>
                </c:pt>
                <c:pt idx="21">
                  <c:v>photography</c:v>
                </c:pt>
                <c:pt idx="22">
                  <c:v>fitness</c:v>
                </c:pt>
                <c:pt idx="23">
                  <c:v>government-politics</c:v>
                </c:pt>
                <c:pt idx="24">
                  <c:v>community-environment</c:v>
                </c:pt>
                <c:pt idx="25">
                  <c:v>cars-motorcycles</c:v>
                </c:pt>
                <c:pt idx="26">
                  <c:v>women</c:v>
                </c:pt>
                <c:pt idx="27">
                  <c:v>education-learning</c:v>
                </c:pt>
                <c:pt idx="28">
                  <c:v>lgbt</c:v>
                </c:pt>
                <c:pt idx="29">
                  <c:v>lifestyle</c:v>
                </c:pt>
                <c:pt idx="30">
                  <c:v>paranormal</c:v>
                </c:pt>
                <c:pt idx="31">
                  <c:v>singles</c:v>
                </c:pt>
              </c:strCache>
            </c:strRef>
          </c:cat>
          <c:val>
            <c:numRef>
              <c:f>'Location Consistency'!$E$42:$E$73</c:f>
              <c:numCache>
                <c:formatCode>General</c:formatCode>
                <c:ptCount val="32"/>
                <c:pt idx="0">
                  <c:v>0.0</c:v>
                </c:pt>
                <c:pt idx="1">
                  <c:v>0.0</c:v>
                </c:pt>
                <c:pt idx="2">
                  <c:v>0.0</c:v>
                </c:pt>
                <c:pt idx="3">
                  <c:v>13.0</c:v>
                </c:pt>
                <c:pt idx="4">
                  <c:v>0.0</c:v>
                </c:pt>
                <c:pt idx="5">
                  <c:v>0.0</c:v>
                </c:pt>
                <c:pt idx="6">
                  <c:v>2.0</c:v>
                </c:pt>
                <c:pt idx="7">
                  <c:v>0.0</c:v>
                </c:pt>
                <c:pt idx="8">
                  <c:v>0.0</c:v>
                </c:pt>
                <c:pt idx="9">
                  <c:v>0.0</c:v>
                </c:pt>
                <c:pt idx="10">
                  <c:v>2.0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numCache>
            </c:numRef>
          </c:val>
        </c:ser>
        <c:ser>
          <c:idx val="3"/>
          <c:order val="3"/>
          <c:tx>
            <c:strRef>
              <c:f>'Location Consistency'!$F$41</c:f>
              <c:strCache>
                <c:ptCount val="1"/>
                <c:pt idx="0">
                  <c:v>Informal Region (multiple Sub-counties)</c:v>
                </c:pt>
              </c:strCache>
            </c:strRef>
          </c:tx>
          <c:spPr>
            <a:pattFill prst="ltDnDiag">
              <a:fgClr>
                <a:srgbClr val="0070C0"/>
              </a:fgClr>
              <a:bgClr>
                <a:schemeClr val="bg1"/>
              </a:bgClr>
            </a:pattFill>
            <a:ln>
              <a:solidFill>
                <a:schemeClr val="accent1">
                  <a:lumMod val="75000"/>
                </a:schemeClr>
              </a:solidFill>
            </a:ln>
            <a:effectLst/>
          </c:spPr>
          <c:invertIfNegative val="0"/>
          <c:cat>
            <c:strRef>
              <c:f>'Location Consistency'!$A$42:$A$73</c:f>
              <c:strCache>
                <c:ptCount val="32"/>
                <c:pt idx="0">
                  <c:v>socializing</c:v>
                </c:pt>
                <c:pt idx="1">
                  <c:v>sports-recreation</c:v>
                </c:pt>
                <c:pt idx="2">
                  <c:v>games</c:v>
                </c:pt>
                <c:pt idx="3">
                  <c:v>career-business</c:v>
                </c:pt>
                <c:pt idx="4">
                  <c:v>language</c:v>
                </c:pt>
                <c:pt idx="5">
                  <c:v>tech</c:v>
                </c:pt>
                <c:pt idx="6">
                  <c:v>outdoors-adventure</c:v>
                </c:pt>
                <c:pt idx="7">
                  <c:v>new-age-spirituality</c:v>
                </c:pt>
                <c:pt idx="8">
                  <c:v>dancing</c:v>
                </c:pt>
                <c:pt idx="9">
                  <c:v>food-drink</c:v>
                </c:pt>
                <c:pt idx="10">
                  <c:v>health-wellbeing</c:v>
                </c:pt>
                <c:pt idx="11">
                  <c:v>literature-writing</c:v>
                </c:pt>
                <c:pt idx="12">
                  <c:v>sci-fi-fantasy</c:v>
                </c:pt>
                <c:pt idx="13">
                  <c:v>movies-film</c:v>
                </c:pt>
                <c:pt idx="14">
                  <c:v>music</c:v>
                </c:pt>
                <c:pt idx="15">
                  <c:v>pets-animals</c:v>
                </c:pt>
                <c:pt idx="16">
                  <c:v>hobbies-crafts</c:v>
                </c:pt>
                <c:pt idx="17">
                  <c:v>religion-beliefs</c:v>
                </c:pt>
                <c:pt idx="18">
                  <c:v>parents-family</c:v>
                </c:pt>
                <c:pt idx="19">
                  <c:v>arts-culture</c:v>
                </c:pt>
                <c:pt idx="20">
                  <c:v>support</c:v>
                </c:pt>
                <c:pt idx="21">
                  <c:v>photography</c:v>
                </c:pt>
                <c:pt idx="22">
                  <c:v>fitness</c:v>
                </c:pt>
                <c:pt idx="23">
                  <c:v>government-politics</c:v>
                </c:pt>
                <c:pt idx="24">
                  <c:v>community-environment</c:v>
                </c:pt>
                <c:pt idx="25">
                  <c:v>cars-motorcycles</c:v>
                </c:pt>
                <c:pt idx="26">
                  <c:v>women</c:v>
                </c:pt>
                <c:pt idx="27">
                  <c:v>education-learning</c:v>
                </c:pt>
                <c:pt idx="28">
                  <c:v>lgbt</c:v>
                </c:pt>
                <c:pt idx="29">
                  <c:v>lifestyle</c:v>
                </c:pt>
                <c:pt idx="30">
                  <c:v>paranormal</c:v>
                </c:pt>
                <c:pt idx="31">
                  <c:v>singles</c:v>
                </c:pt>
              </c:strCache>
            </c:strRef>
          </c:cat>
          <c:val>
            <c:numRef>
              <c:f>'Location Consistency'!$F$42:$F$73</c:f>
              <c:numCache>
                <c:formatCode>General</c:formatCode>
                <c:ptCount val="32"/>
                <c:pt idx="0">
                  <c:v>1.0</c:v>
                </c:pt>
                <c:pt idx="1">
                  <c:v>1.0</c:v>
                </c:pt>
                <c:pt idx="2">
                  <c:v>2.0</c:v>
                </c:pt>
                <c:pt idx="3">
                  <c:v>9.0</c:v>
                </c:pt>
                <c:pt idx="4">
                  <c:v>0.0</c:v>
                </c:pt>
                <c:pt idx="5">
                  <c:v>0.0</c:v>
                </c:pt>
                <c:pt idx="6">
                  <c:v>0.0</c:v>
                </c:pt>
                <c:pt idx="7">
                  <c:v>1.0</c:v>
                </c:pt>
                <c:pt idx="8">
                  <c:v>0.0</c:v>
                </c:pt>
                <c:pt idx="9">
                  <c:v>0.0</c:v>
                </c:pt>
                <c:pt idx="10">
                  <c:v>0.0</c:v>
                </c:pt>
                <c:pt idx="11">
                  <c:v>1.0</c:v>
                </c:pt>
                <c:pt idx="12">
                  <c:v>0.0</c:v>
                </c:pt>
                <c:pt idx="13">
                  <c:v>3.0</c:v>
                </c:pt>
                <c:pt idx="14">
                  <c:v>0.0</c:v>
                </c:pt>
                <c:pt idx="15">
                  <c:v>9.0</c:v>
                </c:pt>
                <c:pt idx="16">
                  <c:v>4.0</c:v>
                </c:pt>
                <c:pt idx="17">
                  <c:v>0.0</c:v>
                </c:pt>
                <c:pt idx="18">
                  <c:v>11.0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numCache>
            </c:numRef>
          </c:val>
        </c:ser>
        <c:ser>
          <c:idx val="4"/>
          <c:order val="4"/>
          <c:tx>
            <c:strRef>
              <c:f>'Location Consistency'!$G$41</c:f>
              <c:strCache>
                <c:ptCount val="1"/>
                <c:pt idx="0">
                  <c:v>Sub-county</c:v>
                </c:pt>
              </c:strCache>
            </c:strRef>
          </c:tx>
          <c:spPr>
            <a:pattFill prst="pct60">
              <a:fgClr>
                <a:schemeClr val="accent1">
                  <a:lumMod val="60000"/>
                  <a:lumOff val="40000"/>
                </a:schemeClr>
              </a:fgClr>
              <a:bgClr>
                <a:schemeClr val="bg1"/>
              </a:bgClr>
            </a:pattFill>
            <a:ln>
              <a:solidFill>
                <a:schemeClr val="accent1">
                  <a:lumMod val="40000"/>
                  <a:lumOff val="60000"/>
                </a:schemeClr>
              </a:solidFill>
            </a:ln>
            <a:effectLst/>
          </c:spPr>
          <c:invertIfNegative val="0"/>
          <c:cat>
            <c:strRef>
              <c:f>'Location Consistency'!$A$42:$A$73</c:f>
              <c:strCache>
                <c:ptCount val="32"/>
                <c:pt idx="0">
                  <c:v>socializing</c:v>
                </c:pt>
                <c:pt idx="1">
                  <c:v>sports-recreation</c:v>
                </c:pt>
                <c:pt idx="2">
                  <c:v>games</c:v>
                </c:pt>
                <c:pt idx="3">
                  <c:v>career-business</c:v>
                </c:pt>
                <c:pt idx="4">
                  <c:v>language</c:v>
                </c:pt>
                <c:pt idx="5">
                  <c:v>tech</c:v>
                </c:pt>
                <c:pt idx="6">
                  <c:v>outdoors-adventure</c:v>
                </c:pt>
                <c:pt idx="7">
                  <c:v>new-age-spirituality</c:v>
                </c:pt>
                <c:pt idx="8">
                  <c:v>dancing</c:v>
                </c:pt>
                <c:pt idx="9">
                  <c:v>food-drink</c:v>
                </c:pt>
                <c:pt idx="10">
                  <c:v>health-wellbeing</c:v>
                </c:pt>
                <c:pt idx="11">
                  <c:v>literature-writing</c:v>
                </c:pt>
                <c:pt idx="12">
                  <c:v>sci-fi-fantasy</c:v>
                </c:pt>
                <c:pt idx="13">
                  <c:v>movies-film</c:v>
                </c:pt>
                <c:pt idx="14">
                  <c:v>music</c:v>
                </c:pt>
                <c:pt idx="15">
                  <c:v>pets-animals</c:v>
                </c:pt>
                <c:pt idx="16">
                  <c:v>hobbies-crafts</c:v>
                </c:pt>
                <c:pt idx="17">
                  <c:v>religion-beliefs</c:v>
                </c:pt>
                <c:pt idx="18">
                  <c:v>parents-family</c:v>
                </c:pt>
                <c:pt idx="19">
                  <c:v>arts-culture</c:v>
                </c:pt>
                <c:pt idx="20">
                  <c:v>support</c:v>
                </c:pt>
                <c:pt idx="21">
                  <c:v>photography</c:v>
                </c:pt>
                <c:pt idx="22">
                  <c:v>fitness</c:v>
                </c:pt>
                <c:pt idx="23">
                  <c:v>government-politics</c:v>
                </c:pt>
                <c:pt idx="24">
                  <c:v>community-environment</c:v>
                </c:pt>
                <c:pt idx="25">
                  <c:v>cars-motorcycles</c:v>
                </c:pt>
                <c:pt idx="26">
                  <c:v>women</c:v>
                </c:pt>
                <c:pt idx="27">
                  <c:v>education-learning</c:v>
                </c:pt>
                <c:pt idx="28">
                  <c:v>lgbt</c:v>
                </c:pt>
                <c:pt idx="29">
                  <c:v>lifestyle</c:v>
                </c:pt>
                <c:pt idx="30">
                  <c:v>paranormal</c:v>
                </c:pt>
                <c:pt idx="31">
                  <c:v>singles</c:v>
                </c:pt>
              </c:strCache>
            </c:strRef>
          </c:cat>
          <c:val>
            <c:numRef>
              <c:f>'Location Consistency'!$G$42:$G$73</c:f>
              <c:numCache>
                <c:formatCode>General</c:formatCode>
                <c:ptCount val="32"/>
                <c:pt idx="0">
                  <c:v>158.0</c:v>
                </c:pt>
                <c:pt idx="1">
                  <c:v>78.0</c:v>
                </c:pt>
                <c:pt idx="2">
                  <c:v>23.0</c:v>
                </c:pt>
                <c:pt idx="3">
                  <c:v>25.0</c:v>
                </c:pt>
                <c:pt idx="4">
                  <c:v>39.0</c:v>
                </c:pt>
                <c:pt idx="5">
                  <c:v>38.0</c:v>
                </c:pt>
                <c:pt idx="6">
                  <c:v>30.0</c:v>
                </c:pt>
                <c:pt idx="7">
                  <c:v>33.0</c:v>
                </c:pt>
                <c:pt idx="8">
                  <c:v>25.0</c:v>
                </c:pt>
                <c:pt idx="9">
                  <c:v>22.0</c:v>
                </c:pt>
                <c:pt idx="10">
                  <c:v>20.0</c:v>
                </c:pt>
                <c:pt idx="11">
                  <c:v>11.0</c:v>
                </c:pt>
                <c:pt idx="12">
                  <c:v>20.0</c:v>
                </c:pt>
                <c:pt idx="13">
                  <c:v>12.0</c:v>
                </c:pt>
                <c:pt idx="14">
                  <c:v>3.0</c:v>
                </c:pt>
                <c:pt idx="15">
                  <c:v>7.0</c:v>
                </c:pt>
                <c:pt idx="16">
                  <c:v>11.0</c:v>
                </c:pt>
                <c:pt idx="17">
                  <c:v>13.0</c:v>
                </c:pt>
                <c:pt idx="18">
                  <c:v>3.0</c:v>
                </c:pt>
                <c:pt idx="19">
                  <c:v>10.0</c:v>
                </c:pt>
                <c:pt idx="20">
                  <c:v>9.0</c:v>
                </c:pt>
                <c:pt idx="21">
                  <c:v>8.0</c:v>
                </c:pt>
                <c:pt idx="22">
                  <c:v>6.0</c:v>
                </c:pt>
                <c:pt idx="23">
                  <c:v>5.0</c:v>
                </c:pt>
                <c:pt idx="24">
                  <c:v>3.0</c:v>
                </c:pt>
                <c:pt idx="25">
                  <c:v>2.0</c:v>
                </c:pt>
                <c:pt idx="26">
                  <c:v>0.0</c:v>
                </c:pt>
                <c:pt idx="27">
                  <c:v>1.0</c:v>
                </c:pt>
                <c:pt idx="28">
                  <c:v>0.0</c:v>
                </c:pt>
                <c:pt idx="29">
                  <c:v>0.0</c:v>
                </c:pt>
                <c:pt idx="30">
                  <c:v>0.0</c:v>
                </c:pt>
                <c:pt idx="31">
                  <c:v>0.0</c:v>
                </c:pt>
              </c:numCache>
            </c:numRef>
          </c:val>
        </c:ser>
        <c:ser>
          <c:idx val="5"/>
          <c:order val="5"/>
          <c:tx>
            <c:strRef>
              <c:f>'Location Consistency'!$H$41</c:f>
              <c:strCache>
                <c:ptCount val="1"/>
                <c:pt idx="0">
                  <c:v>Neighborhood (onliy in the city)</c:v>
                </c:pt>
              </c:strCache>
            </c:strRef>
          </c:tx>
          <c:spPr>
            <a:solidFill>
              <a:srgbClr val="7030A0"/>
            </a:solidFill>
            <a:ln>
              <a:noFill/>
            </a:ln>
            <a:effectLst/>
          </c:spPr>
          <c:invertIfNegative val="0"/>
          <c:cat>
            <c:strRef>
              <c:f>'Location Consistency'!$A$42:$A$73</c:f>
              <c:strCache>
                <c:ptCount val="32"/>
                <c:pt idx="0">
                  <c:v>socializing</c:v>
                </c:pt>
                <c:pt idx="1">
                  <c:v>sports-recreation</c:v>
                </c:pt>
                <c:pt idx="2">
                  <c:v>games</c:v>
                </c:pt>
                <c:pt idx="3">
                  <c:v>career-business</c:v>
                </c:pt>
                <c:pt idx="4">
                  <c:v>language</c:v>
                </c:pt>
                <c:pt idx="5">
                  <c:v>tech</c:v>
                </c:pt>
                <c:pt idx="6">
                  <c:v>outdoors-adventure</c:v>
                </c:pt>
                <c:pt idx="7">
                  <c:v>new-age-spirituality</c:v>
                </c:pt>
                <c:pt idx="8">
                  <c:v>dancing</c:v>
                </c:pt>
                <c:pt idx="9">
                  <c:v>food-drink</c:v>
                </c:pt>
                <c:pt idx="10">
                  <c:v>health-wellbeing</c:v>
                </c:pt>
                <c:pt idx="11">
                  <c:v>literature-writing</c:v>
                </c:pt>
                <c:pt idx="12">
                  <c:v>sci-fi-fantasy</c:v>
                </c:pt>
                <c:pt idx="13">
                  <c:v>movies-film</c:v>
                </c:pt>
                <c:pt idx="14">
                  <c:v>music</c:v>
                </c:pt>
                <c:pt idx="15">
                  <c:v>pets-animals</c:v>
                </c:pt>
                <c:pt idx="16">
                  <c:v>hobbies-crafts</c:v>
                </c:pt>
                <c:pt idx="17">
                  <c:v>religion-beliefs</c:v>
                </c:pt>
                <c:pt idx="18">
                  <c:v>parents-family</c:v>
                </c:pt>
                <c:pt idx="19">
                  <c:v>arts-culture</c:v>
                </c:pt>
                <c:pt idx="20">
                  <c:v>support</c:v>
                </c:pt>
                <c:pt idx="21">
                  <c:v>photography</c:v>
                </c:pt>
                <c:pt idx="22">
                  <c:v>fitness</c:v>
                </c:pt>
                <c:pt idx="23">
                  <c:v>government-politics</c:v>
                </c:pt>
                <c:pt idx="24">
                  <c:v>community-environment</c:v>
                </c:pt>
                <c:pt idx="25">
                  <c:v>cars-motorcycles</c:v>
                </c:pt>
                <c:pt idx="26">
                  <c:v>women</c:v>
                </c:pt>
                <c:pt idx="27">
                  <c:v>education-learning</c:v>
                </c:pt>
                <c:pt idx="28">
                  <c:v>lgbt</c:v>
                </c:pt>
                <c:pt idx="29">
                  <c:v>lifestyle</c:v>
                </c:pt>
                <c:pt idx="30">
                  <c:v>paranormal</c:v>
                </c:pt>
                <c:pt idx="31">
                  <c:v>singles</c:v>
                </c:pt>
              </c:strCache>
            </c:strRef>
          </c:cat>
          <c:val>
            <c:numRef>
              <c:f>'Location Consistency'!$H$42:$H$73</c:f>
              <c:numCache>
                <c:formatCode>General</c:formatCode>
                <c:ptCount val="32"/>
                <c:pt idx="0">
                  <c:v>0.0</c:v>
                </c:pt>
                <c:pt idx="1">
                  <c:v>0.0</c:v>
                </c:pt>
                <c:pt idx="2">
                  <c:v>0.0</c:v>
                </c:pt>
                <c:pt idx="3">
                  <c:v>1.0</c:v>
                </c:pt>
                <c:pt idx="4">
                  <c:v>0.0</c:v>
                </c:pt>
                <c:pt idx="5">
                  <c:v>0.0</c:v>
                </c:pt>
                <c:pt idx="6">
                  <c:v>0.0</c:v>
                </c:pt>
                <c:pt idx="7">
                  <c:v>0.0</c:v>
                </c:pt>
                <c:pt idx="8">
                  <c:v>0.0</c:v>
                </c:pt>
                <c:pt idx="9">
                  <c:v>0.0</c:v>
                </c:pt>
                <c:pt idx="10">
                  <c:v>0.0</c:v>
                </c:pt>
                <c:pt idx="11">
                  <c:v>5.0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numCache>
            </c:numRef>
          </c:val>
        </c:ser>
        <c:ser>
          <c:idx val="6"/>
          <c:order val="6"/>
          <c:tx>
            <c:strRef>
              <c:f>'Location Consistency'!$I$41</c:f>
              <c:strCache>
                <c:ptCount val="1"/>
                <c:pt idx="0">
                  <c:v>Venue</c:v>
                </c:pt>
              </c:strCache>
            </c:strRef>
          </c:tx>
          <c:spPr>
            <a:solidFill>
              <a:srgbClr val="92D050"/>
            </a:solidFill>
            <a:ln>
              <a:noFill/>
            </a:ln>
            <a:effectLst/>
          </c:spPr>
          <c:invertIfNegative val="0"/>
          <c:cat>
            <c:strRef>
              <c:f>'Location Consistency'!$A$42:$A$73</c:f>
              <c:strCache>
                <c:ptCount val="32"/>
                <c:pt idx="0">
                  <c:v>socializing</c:v>
                </c:pt>
                <c:pt idx="1">
                  <c:v>sports-recreation</c:v>
                </c:pt>
                <c:pt idx="2">
                  <c:v>games</c:v>
                </c:pt>
                <c:pt idx="3">
                  <c:v>career-business</c:v>
                </c:pt>
                <c:pt idx="4">
                  <c:v>language</c:v>
                </c:pt>
                <c:pt idx="5">
                  <c:v>tech</c:v>
                </c:pt>
                <c:pt idx="6">
                  <c:v>outdoors-adventure</c:v>
                </c:pt>
                <c:pt idx="7">
                  <c:v>new-age-spirituality</c:v>
                </c:pt>
                <c:pt idx="8">
                  <c:v>dancing</c:v>
                </c:pt>
                <c:pt idx="9">
                  <c:v>food-drink</c:v>
                </c:pt>
                <c:pt idx="10">
                  <c:v>health-wellbeing</c:v>
                </c:pt>
                <c:pt idx="11">
                  <c:v>literature-writing</c:v>
                </c:pt>
                <c:pt idx="12">
                  <c:v>sci-fi-fantasy</c:v>
                </c:pt>
                <c:pt idx="13">
                  <c:v>movies-film</c:v>
                </c:pt>
                <c:pt idx="14">
                  <c:v>music</c:v>
                </c:pt>
                <c:pt idx="15">
                  <c:v>pets-animals</c:v>
                </c:pt>
                <c:pt idx="16">
                  <c:v>hobbies-crafts</c:v>
                </c:pt>
                <c:pt idx="17">
                  <c:v>religion-beliefs</c:v>
                </c:pt>
                <c:pt idx="18">
                  <c:v>parents-family</c:v>
                </c:pt>
                <c:pt idx="19">
                  <c:v>arts-culture</c:v>
                </c:pt>
                <c:pt idx="20">
                  <c:v>support</c:v>
                </c:pt>
                <c:pt idx="21">
                  <c:v>photography</c:v>
                </c:pt>
                <c:pt idx="22">
                  <c:v>fitness</c:v>
                </c:pt>
                <c:pt idx="23">
                  <c:v>government-politics</c:v>
                </c:pt>
                <c:pt idx="24">
                  <c:v>community-environment</c:v>
                </c:pt>
                <c:pt idx="25">
                  <c:v>cars-motorcycles</c:v>
                </c:pt>
                <c:pt idx="26">
                  <c:v>women</c:v>
                </c:pt>
                <c:pt idx="27">
                  <c:v>education-learning</c:v>
                </c:pt>
                <c:pt idx="28">
                  <c:v>lgbt</c:v>
                </c:pt>
                <c:pt idx="29">
                  <c:v>lifestyle</c:v>
                </c:pt>
                <c:pt idx="30">
                  <c:v>paranormal</c:v>
                </c:pt>
                <c:pt idx="31">
                  <c:v>singles</c:v>
                </c:pt>
              </c:strCache>
            </c:strRef>
          </c:cat>
          <c:val>
            <c:numRef>
              <c:f>'Location Consistency'!$I$42:$I$73</c:f>
              <c:numCache>
                <c:formatCode>General</c:formatCode>
                <c:ptCount val="32"/>
                <c:pt idx="0">
                  <c:v>0.0</c:v>
                </c:pt>
                <c:pt idx="1">
                  <c:v>0.0</c:v>
                </c:pt>
                <c:pt idx="2">
                  <c:v>5.0</c:v>
                </c:pt>
                <c:pt idx="3">
                  <c:v>5.0</c:v>
                </c:pt>
                <c:pt idx="4">
                  <c:v>0.0</c:v>
                </c:pt>
                <c:pt idx="5">
                  <c:v>1.0</c:v>
                </c:pt>
                <c:pt idx="6">
                  <c:v>0.0</c:v>
                </c:pt>
                <c:pt idx="7">
                  <c:v>0.0</c:v>
                </c:pt>
                <c:pt idx="8">
                  <c:v>6.0</c:v>
                </c:pt>
                <c:pt idx="9">
                  <c:v>0.0</c:v>
                </c:pt>
                <c:pt idx="10">
                  <c:v>1.0</c:v>
                </c:pt>
                <c:pt idx="11">
                  <c:v>4.0</c:v>
                </c:pt>
                <c:pt idx="12">
                  <c:v>0.0</c:v>
                </c:pt>
                <c:pt idx="13">
                  <c:v>0.0</c:v>
                </c:pt>
                <c:pt idx="14">
                  <c:v>3.0</c:v>
                </c:pt>
                <c:pt idx="15">
                  <c:v>0.0</c:v>
                </c:pt>
                <c:pt idx="16">
                  <c:v>0.0</c:v>
                </c:pt>
                <c:pt idx="17">
                  <c:v>1.0</c:v>
                </c:pt>
                <c:pt idx="18">
                  <c:v>0.0</c:v>
                </c:pt>
                <c:pt idx="19">
                  <c:v>0.0</c:v>
                </c:pt>
                <c:pt idx="20">
                  <c:v>0.0</c:v>
                </c:pt>
                <c:pt idx="21">
                  <c:v>0.0</c:v>
                </c:pt>
                <c:pt idx="22">
                  <c:v>0.0</c:v>
                </c:pt>
                <c:pt idx="23">
                  <c:v>0.0</c:v>
                </c:pt>
                <c:pt idx="24">
                  <c:v>1.0</c:v>
                </c:pt>
                <c:pt idx="25">
                  <c:v>0.0</c:v>
                </c:pt>
                <c:pt idx="26">
                  <c:v>0.0</c:v>
                </c:pt>
                <c:pt idx="27">
                  <c:v>0.0</c:v>
                </c:pt>
                <c:pt idx="28">
                  <c:v>0.0</c:v>
                </c:pt>
                <c:pt idx="29">
                  <c:v>0.0</c:v>
                </c:pt>
                <c:pt idx="30">
                  <c:v>0.0</c:v>
                </c:pt>
                <c:pt idx="31">
                  <c:v>0.0</c:v>
                </c:pt>
              </c:numCache>
            </c:numRef>
          </c:val>
        </c:ser>
        <c:dLbls>
          <c:showLegendKey val="0"/>
          <c:showVal val="0"/>
          <c:showCatName val="0"/>
          <c:showSerName val="0"/>
          <c:showPercent val="0"/>
          <c:showBubbleSize val="0"/>
        </c:dLbls>
        <c:gapWidth val="78"/>
        <c:overlap val="100"/>
        <c:axId val="-2127148320"/>
        <c:axId val="-2127145888"/>
      </c:barChart>
      <c:catAx>
        <c:axId val="-212714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145888"/>
        <c:crosses val="autoZero"/>
        <c:auto val="1"/>
        <c:lblAlgn val="ctr"/>
        <c:lblOffset val="100"/>
        <c:noMultiLvlLbl val="0"/>
      </c:catAx>
      <c:valAx>
        <c:axId val="-2127145888"/>
        <c:scaling>
          <c:orientation val="minMax"/>
          <c:max val="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Events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1483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'Location Consistency'!$Y$41</c:f>
              <c:strCache>
                <c:ptCount val="1"/>
                <c:pt idx="0">
                  <c:v>County </c:v>
                </c:pt>
              </c:strCache>
            </c:strRef>
          </c:tx>
          <c:spPr>
            <a:pattFill prst="dkUpDiag">
              <a:fgClr>
                <a:schemeClr val="accent6"/>
              </a:fgClr>
              <a:bgClr>
                <a:schemeClr val="bg1"/>
              </a:bgClr>
            </a:pattFill>
            <a:ln>
              <a:solidFill>
                <a:schemeClr val="accent6"/>
              </a:solidFill>
            </a:ln>
            <a:effectLst/>
          </c:spPr>
          <c:invertIfNegative val="0"/>
          <c:cat>
            <c:strRef>
              <c:f>'Location Consistency'!$A$42:$A$73</c:f>
              <c:strCache>
                <c:ptCount val="32"/>
                <c:pt idx="0">
                  <c:v>socializing</c:v>
                </c:pt>
                <c:pt idx="1">
                  <c:v>sports-recreation</c:v>
                </c:pt>
                <c:pt idx="2">
                  <c:v>games</c:v>
                </c:pt>
                <c:pt idx="3">
                  <c:v>career-business</c:v>
                </c:pt>
                <c:pt idx="4">
                  <c:v>language</c:v>
                </c:pt>
                <c:pt idx="5">
                  <c:v>tech</c:v>
                </c:pt>
                <c:pt idx="6">
                  <c:v>outdoors-adventure</c:v>
                </c:pt>
                <c:pt idx="7">
                  <c:v>new-age-spirituality</c:v>
                </c:pt>
                <c:pt idx="8">
                  <c:v>dancing</c:v>
                </c:pt>
                <c:pt idx="9">
                  <c:v>food-drink</c:v>
                </c:pt>
                <c:pt idx="10">
                  <c:v>health-wellbeing</c:v>
                </c:pt>
                <c:pt idx="11">
                  <c:v>literature-writing</c:v>
                </c:pt>
                <c:pt idx="12">
                  <c:v>sci-fi-fantasy</c:v>
                </c:pt>
                <c:pt idx="13">
                  <c:v>movies-film</c:v>
                </c:pt>
                <c:pt idx="14">
                  <c:v>music</c:v>
                </c:pt>
                <c:pt idx="15">
                  <c:v>pets-animals</c:v>
                </c:pt>
                <c:pt idx="16">
                  <c:v>hobbies-crafts</c:v>
                </c:pt>
                <c:pt idx="17">
                  <c:v>religion-beliefs</c:v>
                </c:pt>
                <c:pt idx="18">
                  <c:v>parents-family</c:v>
                </c:pt>
                <c:pt idx="19">
                  <c:v>arts-culture</c:v>
                </c:pt>
                <c:pt idx="20">
                  <c:v>support</c:v>
                </c:pt>
                <c:pt idx="21">
                  <c:v>photography</c:v>
                </c:pt>
                <c:pt idx="22">
                  <c:v>fitness</c:v>
                </c:pt>
                <c:pt idx="23">
                  <c:v>government-politics</c:v>
                </c:pt>
                <c:pt idx="24">
                  <c:v>community-environment</c:v>
                </c:pt>
                <c:pt idx="25">
                  <c:v>cars-motorcycles</c:v>
                </c:pt>
                <c:pt idx="26">
                  <c:v>women</c:v>
                </c:pt>
                <c:pt idx="27">
                  <c:v>education-learning</c:v>
                </c:pt>
                <c:pt idx="28">
                  <c:v>lgbt</c:v>
                </c:pt>
                <c:pt idx="29">
                  <c:v>lifestyle</c:v>
                </c:pt>
                <c:pt idx="30">
                  <c:v>paranormal</c:v>
                </c:pt>
                <c:pt idx="31">
                  <c:v>singles</c:v>
                </c:pt>
              </c:strCache>
            </c:strRef>
          </c:cat>
          <c:val>
            <c:numRef>
              <c:f>'Location Consistency'!$Y$42:$Y$70</c:f>
              <c:numCache>
                <c:formatCode>0.00%</c:formatCode>
                <c:ptCount val="29"/>
                <c:pt idx="3">
                  <c:v>0.923076923076923</c:v>
                </c:pt>
                <c:pt idx="6">
                  <c:v>1.0</c:v>
                </c:pt>
                <c:pt idx="10">
                  <c:v>0.5</c:v>
                </c:pt>
              </c:numCache>
            </c:numRef>
          </c:val>
        </c:ser>
        <c:ser>
          <c:idx val="1"/>
          <c:order val="1"/>
          <c:tx>
            <c:strRef>
              <c:f>'Location Consistency'!$Z$41</c:f>
              <c:strCache>
                <c:ptCount val="1"/>
                <c:pt idx="0">
                  <c:v>Informal Region (multiple Sub-counties)</c:v>
                </c:pt>
              </c:strCache>
            </c:strRef>
          </c:tx>
          <c:spPr>
            <a:solidFill>
              <a:schemeClr val="accent3"/>
            </a:solidFill>
            <a:ln>
              <a:solidFill>
                <a:schemeClr val="accent3"/>
              </a:solidFill>
            </a:ln>
            <a:effectLst/>
          </c:spPr>
          <c:invertIfNegative val="0"/>
          <c:cat>
            <c:strRef>
              <c:f>'Location Consistency'!$A$42:$A$73</c:f>
              <c:strCache>
                <c:ptCount val="32"/>
                <c:pt idx="0">
                  <c:v>socializing</c:v>
                </c:pt>
                <c:pt idx="1">
                  <c:v>sports-recreation</c:v>
                </c:pt>
                <c:pt idx="2">
                  <c:v>games</c:v>
                </c:pt>
                <c:pt idx="3">
                  <c:v>career-business</c:v>
                </c:pt>
                <c:pt idx="4">
                  <c:v>language</c:v>
                </c:pt>
                <c:pt idx="5">
                  <c:v>tech</c:v>
                </c:pt>
                <c:pt idx="6">
                  <c:v>outdoors-adventure</c:v>
                </c:pt>
                <c:pt idx="7">
                  <c:v>new-age-spirituality</c:v>
                </c:pt>
                <c:pt idx="8">
                  <c:v>dancing</c:v>
                </c:pt>
                <c:pt idx="9">
                  <c:v>food-drink</c:v>
                </c:pt>
                <c:pt idx="10">
                  <c:v>health-wellbeing</c:v>
                </c:pt>
                <c:pt idx="11">
                  <c:v>literature-writing</c:v>
                </c:pt>
                <c:pt idx="12">
                  <c:v>sci-fi-fantasy</c:v>
                </c:pt>
                <c:pt idx="13">
                  <c:v>movies-film</c:v>
                </c:pt>
                <c:pt idx="14">
                  <c:v>music</c:v>
                </c:pt>
                <c:pt idx="15">
                  <c:v>pets-animals</c:v>
                </c:pt>
                <c:pt idx="16">
                  <c:v>hobbies-crafts</c:v>
                </c:pt>
                <c:pt idx="17">
                  <c:v>religion-beliefs</c:v>
                </c:pt>
                <c:pt idx="18">
                  <c:v>parents-family</c:v>
                </c:pt>
                <c:pt idx="19">
                  <c:v>arts-culture</c:v>
                </c:pt>
                <c:pt idx="20">
                  <c:v>support</c:v>
                </c:pt>
                <c:pt idx="21">
                  <c:v>photography</c:v>
                </c:pt>
                <c:pt idx="22">
                  <c:v>fitness</c:v>
                </c:pt>
                <c:pt idx="23">
                  <c:v>government-politics</c:v>
                </c:pt>
                <c:pt idx="24">
                  <c:v>community-environment</c:v>
                </c:pt>
                <c:pt idx="25">
                  <c:v>cars-motorcycles</c:v>
                </c:pt>
                <c:pt idx="26">
                  <c:v>women</c:v>
                </c:pt>
                <c:pt idx="27">
                  <c:v>education-learning</c:v>
                </c:pt>
                <c:pt idx="28">
                  <c:v>lgbt</c:v>
                </c:pt>
                <c:pt idx="29">
                  <c:v>lifestyle</c:v>
                </c:pt>
                <c:pt idx="30">
                  <c:v>paranormal</c:v>
                </c:pt>
                <c:pt idx="31">
                  <c:v>singles</c:v>
                </c:pt>
              </c:strCache>
            </c:strRef>
          </c:cat>
          <c:val>
            <c:numRef>
              <c:f>'Location Consistency'!$Z$42:$Z$70</c:f>
              <c:numCache>
                <c:formatCode>0.00%</c:formatCode>
                <c:ptCount val="29"/>
                <c:pt idx="0">
                  <c:v>1.0</c:v>
                </c:pt>
                <c:pt idx="1">
                  <c:v>1.0</c:v>
                </c:pt>
                <c:pt idx="2">
                  <c:v>1.0</c:v>
                </c:pt>
                <c:pt idx="3">
                  <c:v>0.666666666666667</c:v>
                </c:pt>
                <c:pt idx="7">
                  <c:v>0.0</c:v>
                </c:pt>
                <c:pt idx="11">
                  <c:v>0.0</c:v>
                </c:pt>
                <c:pt idx="13">
                  <c:v>0.0</c:v>
                </c:pt>
                <c:pt idx="15">
                  <c:v>0.0</c:v>
                </c:pt>
                <c:pt idx="16">
                  <c:v>0.75</c:v>
                </c:pt>
                <c:pt idx="18">
                  <c:v>0.0909090909090909</c:v>
                </c:pt>
              </c:numCache>
            </c:numRef>
          </c:val>
        </c:ser>
        <c:ser>
          <c:idx val="2"/>
          <c:order val="2"/>
          <c:tx>
            <c:strRef>
              <c:f>'Location Consistency'!$AA$41</c:f>
              <c:strCache>
                <c:ptCount val="1"/>
                <c:pt idx="0">
                  <c:v>Sub-county</c:v>
                </c:pt>
              </c:strCache>
            </c:strRef>
          </c:tx>
          <c:spPr>
            <a:solidFill>
              <a:schemeClr val="accent2">
                <a:lumMod val="40000"/>
                <a:lumOff val="60000"/>
              </a:schemeClr>
            </a:solidFill>
            <a:ln>
              <a:solidFill>
                <a:schemeClr val="accent2">
                  <a:lumMod val="40000"/>
                  <a:lumOff val="60000"/>
                </a:schemeClr>
              </a:solidFill>
            </a:ln>
            <a:effectLst/>
          </c:spPr>
          <c:invertIfNegative val="0"/>
          <c:cat>
            <c:strRef>
              <c:f>'Location Consistency'!$A$42:$A$73</c:f>
              <c:strCache>
                <c:ptCount val="32"/>
                <c:pt idx="0">
                  <c:v>socializing</c:v>
                </c:pt>
                <c:pt idx="1">
                  <c:v>sports-recreation</c:v>
                </c:pt>
                <c:pt idx="2">
                  <c:v>games</c:v>
                </c:pt>
                <c:pt idx="3">
                  <c:v>career-business</c:v>
                </c:pt>
                <c:pt idx="4">
                  <c:v>language</c:v>
                </c:pt>
                <c:pt idx="5">
                  <c:v>tech</c:v>
                </c:pt>
                <c:pt idx="6">
                  <c:v>outdoors-adventure</c:v>
                </c:pt>
                <c:pt idx="7">
                  <c:v>new-age-spirituality</c:v>
                </c:pt>
                <c:pt idx="8">
                  <c:v>dancing</c:v>
                </c:pt>
                <c:pt idx="9">
                  <c:v>food-drink</c:v>
                </c:pt>
                <c:pt idx="10">
                  <c:v>health-wellbeing</c:v>
                </c:pt>
                <c:pt idx="11">
                  <c:v>literature-writing</c:v>
                </c:pt>
                <c:pt idx="12">
                  <c:v>sci-fi-fantasy</c:v>
                </c:pt>
                <c:pt idx="13">
                  <c:v>movies-film</c:v>
                </c:pt>
                <c:pt idx="14">
                  <c:v>music</c:v>
                </c:pt>
                <c:pt idx="15">
                  <c:v>pets-animals</c:v>
                </c:pt>
                <c:pt idx="16">
                  <c:v>hobbies-crafts</c:v>
                </c:pt>
                <c:pt idx="17">
                  <c:v>religion-beliefs</c:v>
                </c:pt>
                <c:pt idx="18">
                  <c:v>parents-family</c:v>
                </c:pt>
                <c:pt idx="19">
                  <c:v>arts-culture</c:v>
                </c:pt>
                <c:pt idx="20">
                  <c:v>support</c:v>
                </c:pt>
                <c:pt idx="21">
                  <c:v>photography</c:v>
                </c:pt>
                <c:pt idx="22">
                  <c:v>fitness</c:v>
                </c:pt>
                <c:pt idx="23">
                  <c:v>government-politics</c:v>
                </c:pt>
                <c:pt idx="24">
                  <c:v>community-environment</c:v>
                </c:pt>
                <c:pt idx="25">
                  <c:v>cars-motorcycles</c:v>
                </c:pt>
                <c:pt idx="26">
                  <c:v>women</c:v>
                </c:pt>
                <c:pt idx="27">
                  <c:v>education-learning</c:v>
                </c:pt>
                <c:pt idx="28">
                  <c:v>lgbt</c:v>
                </c:pt>
                <c:pt idx="29">
                  <c:v>lifestyle</c:v>
                </c:pt>
                <c:pt idx="30">
                  <c:v>paranormal</c:v>
                </c:pt>
                <c:pt idx="31">
                  <c:v>singles</c:v>
                </c:pt>
              </c:strCache>
            </c:strRef>
          </c:cat>
          <c:val>
            <c:numRef>
              <c:f>'Location Consistency'!$AA$42:$AA$70</c:f>
              <c:numCache>
                <c:formatCode>0.00%</c:formatCode>
                <c:ptCount val="29"/>
                <c:pt idx="0">
                  <c:v>0.727848101265823</c:v>
                </c:pt>
                <c:pt idx="1">
                  <c:v>0.576923076923077</c:v>
                </c:pt>
                <c:pt idx="2">
                  <c:v>0.826086956521739</c:v>
                </c:pt>
                <c:pt idx="3">
                  <c:v>0.52</c:v>
                </c:pt>
                <c:pt idx="4">
                  <c:v>0.384615384615385</c:v>
                </c:pt>
                <c:pt idx="5">
                  <c:v>0.789473684210526</c:v>
                </c:pt>
                <c:pt idx="6">
                  <c:v>0.333333333333333</c:v>
                </c:pt>
                <c:pt idx="7">
                  <c:v>0.787878787878788</c:v>
                </c:pt>
                <c:pt idx="8">
                  <c:v>0.76</c:v>
                </c:pt>
                <c:pt idx="9">
                  <c:v>0.818181818181818</c:v>
                </c:pt>
                <c:pt idx="10">
                  <c:v>0.25</c:v>
                </c:pt>
                <c:pt idx="11">
                  <c:v>0.636363636363636</c:v>
                </c:pt>
                <c:pt idx="12">
                  <c:v>0.95</c:v>
                </c:pt>
                <c:pt idx="13">
                  <c:v>0.416666666666667</c:v>
                </c:pt>
                <c:pt idx="14">
                  <c:v>0.333333333333333</c:v>
                </c:pt>
                <c:pt idx="15">
                  <c:v>0.142857142857143</c:v>
                </c:pt>
                <c:pt idx="16">
                  <c:v>0.181818181818182</c:v>
                </c:pt>
                <c:pt idx="17">
                  <c:v>0.769230769230769</c:v>
                </c:pt>
                <c:pt idx="18">
                  <c:v>0.666666666666667</c:v>
                </c:pt>
                <c:pt idx="19">
                  <c:v>0.8</c:v>
                </c:pt>
                <c:pt idx="20">
                  <c:v>0.444444444444444</c:v>
                </c:pt>
                <c:pt idx="21">
                  <c:v>0.0</c:v>
                </c:pt>
                <c:pt idx="22">
                  <c:v>0.833333333333333</c:v>
                </c:pt>
                <c:pt idx="23">
                  <c:v>0.8</c:v>
                </c:pt>
                <c:pt idx="24">
                  <c:v>0.333333333333333</c:v>
                </c:pt>
                <c:pt idx="25">
                  <c:v>0.0</c:v>
                </c:pt>
                <c:pt idx="27">
                  <c:v>0.0</c:v>
                </c:pt>
              </c:numCache>
            </c:numRef>
          </c:val>
        </c:ser>
        <c:ser>
          <c:idx val="3"/>
          <c:order val="3"/>
          <c:tx>
            <c:strRef>
              <c:f>'Location Consistency'!$AB$41</c:f>
              <c:strCache>
                <c:ptCount val="1"/>
                <c:pt idx="0">
                  <c:v>Neighborhood (only in the city)</c:v>
                </c:pt>
              </c:strCache>
            </c:strRef>
          </c:tx>
          <c:spPr>
            <a:solidFill>
              <a:srgbClr val="C00000"/>
            </a:solidFill>
            <a:ln>
              <a:solidFill>
                <a:srgbClr val="C00000"/>
              </a:solidFill>
            </a:ln>
            <a:effectLst/>
          </c:spPr>
          <c:invertIfNegative val="0"/>
          <c:cat>
            <c:strRef>
              <c:f>'Location Consistency'!$A$42:$A$73</c:f>
              <c:strCache>
                <c:ptCount val="32"/>
                <c:pt idx="0">
                  <c:v>socializing</c:v>
                </c:pt>
                <c:pt idx="1">
                  <c:v>sports-recreation</c:v>
                </c:pt>
                <c:pt idx="2">
                  <c:v>games</c:v>
                </c:pt>
                <c:pt idx="3">
                  <c:v>career-business</c:v>
                </c:pt>
                <c:pt idx="4">
                  <c:v>language</c:v>
                </c:pt>
                <c:pt idx="5">
                  <c:v>tech</c:v>
                </c:pt>
                <c:pt idx="6">
                  <c:v>outdoors-adventure</c:v>
                </c:pt>
                <c:pt idx="7">
                  <c:v>new-age-spirituality</c:v>
                </c:pt>
                <c:pt idx="8">
                  <c:v>dancing</c:v>
                </c:pt>
                <c:pt idx="9">
                  <c:v>food-drink</c:v>
                </c:pt>
                <c:pt idx="10">
                  <c:v>health-wellbeing</c:v>
                </c:pt>
                <c:pt idx="11">
                  <c:v>literature-writing</c:v>
                </c:pt>
                <c:pt idx="12">
                  <c:v>sci-fi-fantasy</c:v>
                </c:pt>
                <c:pt idx="13">
                  <c:v>movies-film</c:v>
                </c:pt>
                <c:pt idx="14">
                  <c:v>music</c:v>
                </c:pt>
                <c:pt idx="15">
                  <c:v>pets-animals</c:v>
                </c:pt>
                <c:pt idx="16">
                  <c:v>hobbies-crafts</c:v>
                </c:pt>
                <c:pt idx="17">
                  <c:v>religion-beliefs</c:v>
                </c:pt>
                <c:pt idx="18">
                  <c:v>parents-family</c:v>
                </c:pt>
                <c:pt idx="19">
                  <c:v>arts-culture</c:v>
                </c:pt>
                <c:pt idx="20">
                  <c:v>support</c:v>
                </c:pt>
                <c:pt idx="21">
                  <c:v>photography</c:v>
                </c:pt>
                <c:pt idx="22">
                  <c:v>fitness</c:v>
                </c:pt>
                <c:pt idx="23">
                  <c:v>government-politics</c:v>
                </c:pt>
                <c:pt idx="24">
                  <c:v>community-environment</c:v>
                </c:pt>
                <c:pt idx="25">
                  <c:v>cars-motorcycles</c:v>
                </c:pt>
                <c:pt idx="26">
                  <c:v>women</c:v>
                </c:pt>
                <c:pt idx="27">
                  <c:v>education-learning</c:v>
                </c:pt>
                <c:pt idx="28">
                  <c:v>lgbt</c:v>
                </c:pt>
                <c:pt idx="29">
                  <c:v>lifestyle</c:v>
                </c:pt>
                <c:pt idx="30">
                  <c:v>paranormal</c:v>
                </c:pt>
                <c:pt idx="31">
                  <c:v>singles</c:v>
                </c:pt>
              </c:strCache>
            </c:strRef>
          </c:cat>
          <c:val>
            <c:numRef>
              <c:f>'Location Consistency'!$AB$42:$AB$70</c:f>
              <c:numCache>
                <c:formatCode>0.00%</c:formatCode>
                <c:ptCount val="29"/>
                <c:pt idx="3">
                  <c:v>1.0</c:v>
                </c:pt>
                <c:pt idx="11">
                  <c:v>0.0</c:v>
                </c:pt>
              </c:numCache>
            </c:numRef>
          </c:val>
        </c:ser>
        <c:ser>
          <c:idx val="4"/>
          <c:order val="4"/>
          <c:tx>
            <c:strRef>
              <c:f>'Location Consistency'!$AC$41</c:f>
              <c:strCache>
                <c:ptCount val="1"/>
                <c:pt idx="0">
                  <c:v>Venue</c:v>
                </c:pt>
              </c:strCache>
            </c:strRef>
          </c:tx>
          <c:spPr>
            <a:pattFill prst="narHorz">
              <a:fgClr>
                <a:schemeClr val="accent1"/>
              </a:fgClr>
              <a:bgClr>
                <a:schemeClr val="bg1"/>
              </a:bgClr>
            </a:pattFill>
            <a:ln>
              <a:solidFill>
                <a:schemeClr val="accent6">
                  <a:lumMod val="50000"/>
                </a:schemeClr>
              </a:solidFill>
            </a:ln>
            <a:effectLst/>
          </c:spPr>
          <c:invertIfNegative val="0"/>
          <c:cat>
            <c:strRef>
              <c:f>'Location Consistency'!$A$42:$A$73</c:f>
              <c:strCache>
                <c:ptCount val="32"/>
                <c:pt idx="0">
                  <c:v>socializing</c:v>
                </c:pt>
                <c:pt idx="1">
                  <c:v>sports-recreation</c:v>
                </c:pt>
                <c:pt idx="2">
                  <c:v>games</c:v>
                </c:pt>
                <c:pt idx="3">
                  <c:v>career-business</c:v>
                </c:pt>
                <c:pt idx="4">
                  <c:v>language</c:v>
                </c:pt>
                <c:pt idx="5">
                  <c:v>tech</c:v>
                </c:pt>
                <c:pt idx="6">
                  <c:v>outdoors-adventure</c:v>
                </c:pt>
                <c:pt idx="7">
                  <c:v>new-age-spirituality</c:v>
                </c:pt>
                <c:pt idx="8">
                  <c:v>dancing</c:v>
                </c:pt>
                <c:pt idx="9">
                  <c:v>food-drink</c:v>
                </c:pt>
                <c:pt idx="10">
                  <c:v>health-wellbeing</c:v>
                </c:pt>
                <c:pt idx="11">
                  <c:v>literature-writing</c:v>
                </c:pt>
                <c:pt idx="12">
                  <c:v>sci-fi-fantasy</c:v>
                </c:pt>
                <c:pt idx="13">
                  <c:v>movies-film</c:v>
                </c:pt>
                <c:pt idx="14">
                  <c:v>music</c:v>
                </c:pt>
                <c:pt idx="15">
                  <c:v>pets-animals</c:v>
                </c:pt>
                <c:pt idx="16">
                  <c:v>hobbies-crafts</c:v>
                </c:pt>
                <c:pt idx="17">
                  <c:v>religion-beliefs</c:v>
                </c:pt>
                <c:pt idx="18">
                  <c:v>parents-family</c:v>
                </c:pt>
                <c:pt idx="19">
                  <c:v>arts-culture</c:v>
                </c:pt>
                <c:pt idx="20">
                  <c:v>support</c:v>
                </c:pt>
                <c:pt idx="21">
                  <c:v>photography</c:v>
                </c:pt>
                <c:pt idx="22">
                  <c:v>fitness</c:v>
                </c:pt>
                <c:pt idx="23">
                  <c:v>government-politics</c:v>
                </c:pt>
                <c:pt idx="24">
                  <c:v>community-environment</c:v>
                </c:pt>
                <c:pt idx="25">
                  <c:v>cars-motorcycles</c:v>
                </c:pt>
                <c:pt idx="26">
                  <c:v>women</c:v>
                </c:pt>
                <c:pt idx="27">
                  <c:v>education-learning</c:v>
                </c:pt>
                <c:pt idx="28">
                  <c:v>lgbt</c:v>
                </c:pt>
                <c:pt idx="29">
                  <c:v>lifestyle</c:v>
                </c:pt>
                <c:pt idx="30">
                  <c:v>paranormal</c:v>
                </c:pt>
                <c:pt idx="31">
                  <c:v>singles</c:v>
                </c:pt>
              </c:strCache>
            </c:strRef>
          </c:cat>
          <c:val>
            <c:numRef>
              <c:f>'Location Consistency'!$AC$42:$AC$70</c:f>
              <c:numCache>
                <c:formatCode>0.00%</c:formatCode>
                <c:ptCount val="29"/>
                <c:pt idx="2">
                  <c:v>0.8</c:v>
                </c:pt>
                <c:pt idx="3">
                  <c:v>0.8</c:v>
                </c:pt>
                <c:pt idx="5">
                  <c:v>1.0</c:v>
                </c:pt>
                <c:pt idx="8">
                  <c:v>1.0</c:v>
                </c:pt>
                <c:pt idx="10">
                  <c:v>1.0</c:v>
                </c:pt>
                <c:pt idx="11">
                  <c:v>0.75</c:v>
                </c:pt>
                <c:pt idx="14">
                  <c:v>1.0</c:v>
                </c:pt>
                <c:pt idx="17">
                  <c:v>1.0</c:v>
                </c:pt>
                <c:pt idx="24">
                  <c:v>1.0</c:v>
                </c:pt>
              </c:numCache>
            </c:numRef>
          </c:val>
        </c:ser>
        <c:dLbls>
          <c:showLegendKey val="0"/>
          <c:showVal val="0"/>
          <c:showCatName val="0"/>
          <c:showSerName val="0"/>
          <c:showPercent val="0"/>
          <c:showBubbleSize val="0"/>
        </c:dLbls>
        <c:gapWidth val="101"/>
        <c:overlap val="-28"/>
        <c:axId val="-2129485760"/>
        <c:axId val="-2129487872"/>
      </c:barChart>
      <c:scatterChart>
        <c:scatterStyle val="lineMarker"/>
        <c:varyColors val="0"/>
        <c:ser>
          <c:idx val="5"/>
          <c:order val="5"/>
          <c:tx>
            <c:strRef>
              <c:f>'Location Consistency'!$AE$41</c:f>
              <c:strCache>
                <c:ptCount val="1"/>
                <c:pt idx="0">
                  <c:v>Overall Geographical Congruence Rate</c:v>
                </c:pt>
              </c:strCache>
            </c:strRef>
          </c:tx>
          <c:spPr>
            <a:ln w="25400" cap="rnd">
              <a:noFill/>
              <a:round/>
            </a:ln>
            <a:effectLst/>
          </c:spPr>
          <c:marker>
            <c:symbol val="circle"/>
            <c:size val="9"/>
            <c:spPr>
              <a:solidFill>
                <a:schemeClr val="accent2"/>
              </a:solidFill>
              <a:ln w="9525">
                <a:solidFill>
                  <a:schemeClr val="accent2"/>
                </a:solidFill>
              </a:ln>
              <a:effectLst/>
            </c:spPr>
          </c:marker>
          <c:yVal>
            <c:numRef>
              <c:f>'Location Consistency'!$AE$42:$AE$73</c:f>
              <c:numCache>
                <c:formatCode>0%</c:formatCode>
                <c:ptCount val="32"/>
                <c:pt idx="0">
                  <c:v>0.591836734693878</c:v>
                </c:pt>
                <c:pt idx="1">
                  <c:v>0.582278481012658</c:v>
                </c:pt>
                <c:pt idx="2">
                  <c:v>0.446428571428571</c:v>
                </c:pt>
                <c:pt idx="3">
                  <c:v>0.666666666666667</c:v>
                </c:pt>
                <c:pt idx="4">
                  <c:v>0.319148936170213</c:v>
                </c:pt>
                <c:pt idx="5">
                  <c:v>0.720930232558139</c:v>
                </c:pt>
                <c:pt idx="6">
                  <c:v>0.292682926829268</c:v>
                </c:pt>
                <c:pt idx="7">
                  <c:v>0.764705882352941</c:v>
                </c:pt>
                <c:pt idx="8">
                  <c:v>0.757575757575757</c:v>
                </c:pt>
                <c:pt idx="9">
                  <c:v>0.72</c:v>
                </c:pt>
                <c:pt idx="10">
                  <c:v>0.28</c:v>
                </c:pt>
                <c:pt idx="11">
                  <c:v>0.476190476190476</c:v>
                </c:pt>
                <c:pt idx="12">
                  <c:v>0.95</c:v>
                </c:pt>
                <c:pt idx="13">
                  <c:v>0.25</c:v>
                </c:pt>
                <c:pt idx="14">
                  <c:v>0.210526315789474</c:v>
                </c:pt>
                <c:pt idx="15">
                  <c:v>0.0625</c:v>
                </c:pt>
                <c:pt idx="16">
                  <c:v>0.333333333333333</c:v>
                </c:pt>
                <c:pt idx="17">
                  <c:v>0.785714285714286</c:v>
                </c:pt>
                <c:pt idx="18">
                  <c:v>0.214285714285714</c:v>
                </c:pt>
                <c:pt idx="19">
                  <c:v>0.615384615384615</c:v>
                </c:pt>
                <c:pt idx="20">
                  <c:v>0.444444444444444</c:v>
                </c:pt>
                <c:pt idx="21">
                  <c:v>0.0</c:v>
                </c:pt>
                <c:pt idx="22">
                  <c:v>0.833333333333333</c:v>
                </c:pt>
                <c:pt idx="23">
                  <c:v>0.666666666666667</c:v>
                </c:pt>
                <c:pt idx="24">
                  <c:v>0.333333333333333</c:v>
                </c:pt>
                <c:pt idx="25">
                  <c:v>0.0</c:v>
                </c:pt>
                <c:pt idx="26" formatCode="General">
                  <c:v>0.0</c:v>
                </c:pt>
                <c:pt idx="27">
                  <c:v>0.0</c:v>
                </c:pt>
                <c:pt idx="28">
                  <c:v>0.0</c:v>
                </c:pt>
              </c:numCache>
            </c:numRef>
          </c:yVal>
          <c:smooth val="0"/>
        </c:ser>
        <c:dLbls>
          <c:showLegendKey val="0"/>
          <c:showVal val="0"/>
          <c:showCatName val="0"/>
          <c:showSerName val="0"/>
          <c:showPercent val="0"/>
          <c:showBubbleSize val="0"/>
        </c:dLbls>
        <c:axId val="-2129485760"/>
        <c:axId val="-2129487872"/>
      </c:scatterChart>
      <c:catAx>
        <c:axId val="-2129485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487872"/>
        <c:crosses val="autoZero"/>
        <c:auto val="1"/>
        <c:lblAlgn val="ctr"/>
        <c:lblOffset val="100"/>
        <c:noMultiLvlLbl val="0"/>
      </c:catAx>
      <c:valAx>
        <c:axId val="-2129487872"/>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4857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County-level</a:t>
            </a:r>
            <a:r>
              <a:rPr lang="en-US" baseline="0"/>
              <a:t> </a:t>
            </a:r>
            <a:r>
              <a:rPr lang="en-US" sz="1400" b="0" i="0" u="none" strike="noStrike" baseline="0">
                <a:effectLst/>
              </a:rPr>
              <a:t>Consistency between </a:t>
            </a:r>
            <a:r>
              <a:rPr lang="en-US"/>
              <a:t>Sub-county-based Groups' Target</a:t>
            </a:r>
            <a:r>
              <a:rPr lang="en-US" baseline="0"/>
              <a:t> Regions and Events, Pittsburgh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'Location Consistency'!$AJ$41</c:f>
              <c:strCache>
                <c:ptCount val="1"/>
                <c:pt idx="0">
                  <c:v>Target regions of sub-county groups vs. event locations in county level</c:v>
                </c:pt>
              </c:strCache>
            </c:strRef>
          </c:tx>
          <c:spPr>
            <a:pattFill prst="trellis">
              <a:fgClr>
                <a:srgbClr val="FF0000"/>
              </a:fgClr>
              <a:bgClr>
                <a:schemeClr val="bg1"/>
              </a:bgClr>
            </a:pattFill>
            <a:ln>
              <a:noFill/>
            </a:ln>
            <a:effectLst/>
          </c:spPr>
          <c:invertIfNegative val="0"/>
          <c:cat>
            <c:strRef>
              <c:f>'Location Consistency'!$AG$42:$AG$73</c:f>
              <c:strCache>
                <c:ptCount val="32"/>
                <c:pt idx="0">
                  <c:v>arts-culture</c:v>
                </c:pt>
                <c:pt idx="1">
                  <c:v>dancing</c:v>
                </c:pt>
                <c:pt idx="2">
                  <c:v>education-learning</c:v>
                </c:pt>
                <c:pt idx="3">
                  <c:v>fitness</c:v>
                </c:pt>
                <c:pt idx="4">
                  <c:v>government-politics</c:v>
                </c:pt>
                <c:pt idx="5">
                  <c:v>hobbies-crafts</c:v>
                </c:pt>
                <c:pt idx="6">
                  <c:v>parents-family</c:v>
                </c:pt>
                <c:pt idx="7">
                  <c:v>language</c:v>
                </c:pt>
                <c:pt idx="8">
                  <c:v>games</c:v>
                </c:pt>
                <c:pt idx="9">
                  <c:v>sci-fi-fantasy</c:v>
                </c:pt>
                <c:pt idx="10">
                  <c:v>outdoors-adventure</c:v>
                </c:pt>
                <c:pt idx="11">
                  <c:v>socializing</c:v>
                </c:pt>
                <c:pt idx="12">
                  <c:v>career-business</c:v>
                </c:pt>
                <c:pt idx="13">
                  <c:v>movies-film</c:v>
                </c:pt>
                <c:pt idx="14">
                  <c:v>sports-recreation</c:v>
                </c:pt>
                <c:pt idx="15">
                  <c:v>new-age-spirituality</c:v>
                </c:pt>
                <c:pt idx="16">
                  <c:v>tech</c:v>
                </c:pt>
                <c:pt idx="17">
                  <c:v>food-drink</c:v>
                </c:pt>
                <c:pt idx="18">
                  <c:v>pets-animals</c:v>
                </c:pt>
                <c:pt idx="19">
                  <c:v>religion-beliefs</c:v>
                </c:pt>
                <c:pt idx="20">
                  <c:v>literature-writing</c:v>
                </c:pt>
                <c:pt idx="21">
                  <c:v>health-wellbeing</c:v>
                </c:pt>
                <c:pt idx="22">
                  <c:v>community-environment</c:v>
                </c:pt>
                <c:pt idx="23">
                  <c:v>music</c:v>
                </c:pt>
                <c:pt idx="24">
                  <c:v>support</c:v>
                </c:pt>
                <c:pt idx="25">
                  <c:v>photography</c:v>
                </c:pt>
                <c:pt idx="26">
                  <c:v>cars-motorcycles</c:v>
                </c:pt>
                <c:pt idx="27">
                  <c:v>lgbt</c:v>
                </c:pt>
                <c:pt idx="28">
                  <c:v>lifestyle</c:v>
                </c:pt>
                <c:pt idx="29">
                  <c:v>paranormal</c:v>
                </c:pt>
                <c:pt idx="30">
                  <c:v>singles</c:v>
                </c:pt>
                <c:pt idx="31">
                  <c:v>women</c:v>
                </c:pt>
              </c:strCache>
            </c:strRef>
          </c:cat>
          <c:val>
            <c:numRef>
              <c:f>'Location Consistency'!$AJ$42:$AJ$73</c:f>
              <c:numCache>
                <c:formatCode>0.00%</c:formatCode>
                <c:ptCount val="32"/>
                <c:pt idx="0">
                  <c:v>1.0</c:v>
                </c:pt>
                <c:pt idx="1">
                  <c:v>1.0</c:v>
                </c:pt>
                <c:pt idx="2">
                  <c:v>1.0</c:v>
                </c:pt>
                <c:pt idx="3">
                  <c:v>1.0</c:v>
                </c:pt>
                <c:pt idx="4">
                  <c:v>1.0</c:v>
                </c:pt>
                <c:pt idx="5">
                  <c:v>1.0</c:v>
                </c:pt>
                <c:pt idx="6">
                  <c:v>1.0</c:v>
                </c:pt>
                <c:pt idx="7">
                  <c:v>0.974358974358974</c:v>
                </c:pt>
                <c:pt idx="8">
                  <c:v>0.956521739130435</c:v>
                </c:pt>
                <c:pt idx="9">
                  <c:v>0.95</c:v>
                </c:pt>
                <c:pt idx="10">
                  <c:v>0.933333333333333</c:v>
                </c:pt>
                <c:pt idx="11">
                  <c:v>0.930379746835443</c:v>
                </c:pt>
                <c:pt idx="12">
                  <c:v>0.92</c:v>
                </c:pt>
                <c:pt idx="13">
                  <c:v>0.916666666666667</c:v>
                </c:pt>
                <c:pt idx="14">
                  <c:v>0.884615384615385</c:v>
                </c:pt>
                <c:pt idx="15">
                  <c:v>0.878787878787879</c:v>
                </c:pt>
                <c:pt idx="16">
                  <c:v>0.868421052631579</c:v>
                </c:pt>
                <c:pt idx="17">
                  <c:v>0.863636363636364</c:v>
                </c:pt>
                <c:pt idx="18">
                  <c:v>0.857142857142857</c:v>
                </c:pt>
                <c:pt idx="19">
                  <c:v>0.846153846153846</c:v>
                </c:pt>
                <c:pt idx="20">
                  <c:v>0.818181818181818</c:v>
                </c:pt>
                <c:pt idx="21">
                  <c:v>0.75</c:v>
                </c:pt>
                <c:pt idx="22">
                  <c:v>0.666666666666667</c:v>
                </c:pt>
                <c:pt idx="23">
                  <c:v>0.666666666666667</c:v>
                </c:pt>
                <c:pt idx="24">
                  <c:v>0.666666666666667</c:v>
                </c:pt>
                <c:pt idx="25">
                  <c:v>0.625</c:v>
                </c:pt>
                <c:pt idx="26">
                  <c:v>0.5</c:v>
                </c:pt>
              </c:numCache>
            </c:numRef>
          </c:val>
        </c:ser>
        <c:dLbls>
          <c:showLegendKey val="0"/>
          <c:showVal val="0"/>
          <c:showCatName val="0"/>
          <c:showSerName val="0"/>
          <c:showPercent val="0"/>
          <c:showBubbleSize val="0"/>
        </c:dLbls>
        <c:gapWidth val="219"/>
        <c:overlap val="-27"/>
        <c:axId val="-2127163088"/>
        <c:axId val="-2127177312"/>
      </c:barChart>
      <c:catAx>
        <c:axId val="-212716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177312"/>
        <c:crosses val="autoZero"/>
        <c:auto val="1"/>
        <c:lblAlgn val="ctr"/>
        <c:lblOffset val="100"/>
        <c:noMultiLvlLbl val="0"/>
      </c:catAx>
      <c:valAx>
        <c:axId val="-2127177312"/>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163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v>Original region congruence rate for events of sub-county-based groups</c:v>
          </c:tx>
          <c:spPr>
            <a:solidFill>
              <a:schemeClr val="accent2">
                <a:lumMod val="40000"/>
                <a:lumOff val="60000"/>
              </a:schemeClr>
            </a:solidFill>
            <a:ln>
              <a:solidFill>
                <a:schemeClr val="accent2">
                  <a:lumMod val="40000"/>
                  <a:lumOff val="60000"/>
                </a:schemeClr>
              </a:solidFill>
            </a:ln>
            <a:effectLst/>
          </c:spPr>
          <c:invertIfNegative val="0"/>
          <c:cat>
            <c:strRef>
              <c:f>'Location Consistency'!$AG$42:$AG$73</c:f>
              <c:strCache>
                <c:ptCount val="32"/>
                <c:pt idx="0">
                  <c:v>arts-culture</c:v>
                </c:pt>
                <c:pt idx="1">
                  <c:v>dancing</c:v>
                </c:pt>
                <c:pt idx="2">
                  <c:v>education-learning</c:v>
                </c:pt>
                <c:pt idx="3">
                  <c:v>fitness</c:v>
                </c:pt>
                <c:pt idx="4">
                  <c:v>government-politics</c:v>
                </c:pt>
                <c:pt idx="5">
                  <c:v>hobbies-crafts</c:v>
                </c:pt>
                <c:pt idx="6">
                  <c:v>parents-family</c:v>
                </c:pt>
                <c:pt idx="7">
                  <c:v>language</c:v>
                </c:pt>
                <c:pt idx="8">
                  <c:v>games</c:v>
                </c:pt>
                <c:pt idx="9">
                  <c:v>sci-fi-fantasy</c:v>
                </c:pt>
                <c:pt idx="10">
                  <c:v>outdoors-adventure</c:v>
                </c:pt>
                <c:pt idx="11">
                  <c:v>socializing</c:v>
                </c:pt>
                <c:pt idx="12">
                  <c:v>career-business</c:v>
                </c:pt>
                <c:pt idx="13">
                  <c:v>movies-film</c:v>
                </c:pt>
                <c:pt idx="14">
                  <c:v>sports-recreation</c:v>
                </c:pt>
                <c:pt idx="15">
                  <c:v>new-age-spirituality</c:v>
                </c:pt>
                <c:pt idx="16">
                  <c:v>tech</c:v>
                </c:pt>
                <c:pt idx="17">
                  <c:v>food-drink</c:v>
                </c:pt>
                <c:pt idx="18">
                  <c:v>pets-animals</c:v>
                </c:pt>
                <c:pt idx="19">
                  <c:v>religion-beliefs</c:v>
                </c:pt>
                <c:pt idx="20">
                  <c:v>literature-writing</c:v>
                </c:pt>
                <c:pt idx="21">
                  <c:v>health-wellbeing</c:v>
                </c:pt>
                <c:pt idx="22">
                  <c:v>community-environment</c:v>
                </c:pt>
                <c:pt idx="23">
                  <c:v>music</c:v>
                </c:pt>
                <c:pt idx="24">
                  <c:v>support</c:v>
                </c:pt>
                <c:pt idx="25">
                  <c:v>photography</c:v>
                </c:pt>
                <c:pt idx="26">
                  <c:v>cars-motorcycles</c:v>
                </c:pt>
                <c:pt idx="27">
                  <c:v>lgbt</c:v>
                </c:pt>
                <c:pt idx="28">
                  <c:v>lifestyle</c:v>
                </c:pt>
                <c:pt idx="29">
                  <c:v>paranormal</c:v>
                </c:pt>
                <c:pt idx="30">
                  <c:v>singles</c:v>
                </c:pt>
                <c:pt idx="31">
                  <c:v>women</c:v>
                </c:pt>
              </c:strCache>
            </c:strRef>
          </c:cat>
          <c:val>
            <c:numRef>
              <c:f>'Location Consistency'!$AH$42:$AH$73</c:f>
              <c:numCache>
                <c:formatCode>0%</c:formatCode>
                <c:ptCount val="32"/>
                <c:pt idx="0">
                  <c:v>0.8</c:v>
                </c:pt>
                <c:pt idx="1">
                  <c:v>0.76</c:v>
                </c:pt>
                <c:pt idx="2">
                  <c:v>0.0</c:v>
                </c:pt>
                <c:pt idx="3">
                  <c:v>0.833333333333333</c:v>
                </c:pt>
                <c:pt idx="4">
                  <c:v>0.8</c:v>
                </c:pt>
                <c:pt idx="5">
                  <c:v>0.181818181818182</c:v>
                </c:pt>
                <c:pt idx="6">
                  <c:v>0.666666666666667</c:v>
                </c:pt>
                <c:pt idx="7">
                  <c:v>0.384615384615385</c:v>
                </c:pt>
                <c:pt idx="8">
                  <c:v>0.826086956521739</c:v>
                </c:pt>
                <c:pt idx="9">
                  <c:v>0.95</c:v>
                </c:pt>
                <c:pt idx="10">
                  <c:v>0.333333333333333</c:v>
                </c:pt>
                <c:pt idx="11">
                  <c:v>0.727848101265823</c:v>
                </c:pt>
                <c:pt idx="12">
                  <c:v>0.52</c:v>
                </c:pt>
                <c:pt idx="13">
                  <c:v>0.416666666666667</c:v>
                </c:pt>
                <c:pt idx="14">
                  <c:v>0.576923076923077</c:v>
                </c:pt>
                <c:pt idx="15">
                  <c:v>0.787878787878788</c:v>
                </c:pt>
                <c:pt idx="16">
                  <c:v>0.789473684210526</c:v>
                </c:pt>
                <c:pt idx="17">
                  <c:v>0.818181818181818</c:v>
                </c:pt>
                <c:pt idx="18">
                  <c:v>0.142857142857143</c:v>
                </c:pt>
                <c:pt idx="19">
                  <c:v>0.769230769230769</c:v>
                </c:pt>
                <c:pt idx="20">
                  <c:v>0.636363636363636</c:v>
                </c:pt>
                <c:pt idx="21">
                  <c:v>0.25</c:v>
                </c:pt>
                <c:pt idx="22">
                  <c:v>0.333333333333333</c:v>
                </c:pt>
                <c:pt idx="23">
                  <c:v>0.333333333333333</c:v>
                </c:pt>
                <c:pt idx="24">
                  <c:v>0.444444444444444</c:v>
                </c:pt>
                <c:pt idx="25">
                  <c:v>0.0</c:v>
                </c:pt>
                <c:pt idx="26">
                  <c:v>0.0</c:v>
                </c:pt>
              </c:numCache>
            </c:numRef>
          </c:val>
        </c:ser>
        <c:ser>
          <c:idx val="1"/>
          <c:order val="1"/>
          <c:tx>
            <c:strRef>
              <c:f>'Location Consistency'!$AI$41</c:f>
              <c:strCache>
                <c:ptCount val="1"/>
                <c:pt idx="0">
                  <c:v>Increased congruency of event regions</c:v>
                </c:pt>
              </c:strCache>
            </c:strRef>
          </c:tx>
          <c:spPr>
            <a:pattFill prst="dkUpDiag">
              <a:fgClr>
                <a:schemeClr val="accent1"/>
              </a:fgClr>
              <a:bgClr>
                <a:schemeClr val="bg1"/>
              </a:bgClr>
            </a:pattFill>
            <a:ln>
              <a:solidFill>
                <a:schemeClr val="accent1"/>
              </a:solidFill>
            </a:ln>
            <a:effectLst/>
          </c:spPr>
          <c:invertIfNegative val="0"/>
          <c:cat>
            <c:strRef>
              <c:f>'Location Consistency'!$AG$42:$AG$73</c:f>
              <c:strCache>
                <c:ptCount val="32"/>
                <c:pt idx="0">
                  <c:v>arts-culture</c:v>
                </c:pt>
                <c:pt idx="1">
                  <c:v>dancing</c:v>
                </c:pt>
                <c:pt idx="2">
                  <c:v>education-learning</c:v>
                </c:pt>
                <c:pt idx="3">
                  <c:v>fitness</c:v>
                </c:pt>
                <c:pt idx="4">
                  <c:v>government-politics</c:v>
                </c:pt>
                <c:pt idx="5">
                  <c:v>hobbies-crafts</c:v>
                </c:pt>
                <c:pt idx="6">
                  <c:v>parents-family</c:v>
                </c:pt>
                <c:pt idx="7">
                  <c:v>language</c:v>
                </c:pt>
                <c:pt idx="8">
                  <c:v>games</c:v>
                </c:pt>
                <c:pt idx="9">
                  <c:v>sci-fi-fantasy</c:v>
                </c:pt>
                <c:pt idx="10">
                  <c:v>outdoors-adventure</c:v>
                </c:pt>
                <c:pt idx="11">
                  <c:v>socializing</c:v>
                </c:pt>
                <c:pt idx="12">
                  <c:v>career-business</c:v>
                </c:pt>
                <c:pt idx="13">
                  <c:v>movies-film</c:v>
                </c:pt>
                <c:pt idx="14">
                  <c:v>sports-recreation</c:v>
                </c:pt>
                <c:pt idx="15">
                  <c:v>new-age-spirituality</c:v>
                </c:pt>
                <c:pt idx="16">
                  <c:v>tech</c:v>
                </c:pt>
                <c:pt idx="17">
                  <c:v>food-drink</c:v>
                </c:pt>
                <c:pt idx="18">
                  <c:v>pets-animals</c:v>
                </c:pt>
                <c:pt idx="19">
                  <c:v>religion-beliefs</c:v>
                </c:pt>
                <c:pt idx="20">
                  <c:v>literature-writing</c:v>
                </c:pt>
                <c:pt idx="21">
                  <c:v>health-wellbeing</c:v>
                </c:pt>
                <c:pt idx="22">
                  <c:v>community-environment</c:v>
                </c:pt>
                <c:pt idx="23">
                  <c:v>music</c:v>
                </c:pt>
                <c:pt idx="24">
                  <c:v>support</c:v>
                </c:pt>
                <c:pt idx="25">
                  <c:v>photography</c:v>
                </c:pt>
                <c:pt idx="26">
                  <c:v>cars-motorcycles</c:v>
                </c:pt>
                <c:pt idx="27">
                  <c:v>lgbt</c:v>
                </c:pt>
                <c:pt idx="28">
                  <c:v>lifestyle</c:v>
                </c:pt>
                <c:pt idx="29">
                  <c:v>paranormal</c:v>
                </c:pt>
                <c:pt idx="30">
                  <c:v>singles</c:v>
                </c:pt>
                <c:pt idx="31">
                  <c:v>women</c:v>
                </c:pt>
              </c:strCache>
            </c:strRef>
          </c:cat>
          <c:val>
            <c:numRef>
              <c:f>'Location Consistency'!$AI$42:$AI$73</c:f>
              <c:numCache>
                <c:formatCode>0.00%</c:formatCode>
                <c:ptCount val="32"/>
                <c:pt idx="0">
                  <c:v>0.2</c:v>
                </c:pt>
                <c:pt idx="1">
                  <c:v>0.24</c:v>
                </c:pt>
                <c:pt idx="2">
                  <c:v>1.0</c:v>
                </c:pt>
                <c:pt idx="3">
                  <c:v>0.166666666666667</c:v>
                </c:pt>
                <c:pt idx="4">
                  <c:v>0.2</c:v>
                </c:pt>
                <c:pt idx="5">
                  <c:v>0.818181818181818</c:v>
                </c:pt>
                <c:pt idx="6">
                  <c:v>0.333333333333333</c:v>
                </c:pt>
                <c:pt idx="7">
                  <c:v>0.58974358974359</c:v>
                </c:pt>
                <c:pt idx="8">
                  <c:v>0.130434782608696</c:v>
                </c:pt>
                <c:pt idx="9">
                  <c:v>0.0</c:v>
                </c:pt>
                <c:pt idx="10">
                  <c:v>0.6</c:v>
                </c:pt>
                <c:pt idx="11">
                  <c:v>0.20253164556962</c:v>
                </c:pt>
                <c:pt idx="12">
                  <c:v>0.4</c:v>
                </c:pt>
                <c:pt idx="13">
                  <c:v>0.5</c:v>
                </c:pt>
                <c:pt idx="14">
                  <c:v>0.307692307692308</c:v>
                </c:pt>
                <c:pt idx="15">
                  <c:v>0.0909090909090909</c:v>
                </c:pt>
                <c:pt idx="16">
                  <c:v>0.0789473684210526</c:v>
                </c:pt>
                <c:pt idx="17">
                  <c:v>0.0454545454545454</c:v>
                </c:pt>
                <c:pt idx="18">
                  <c:v>0.714285714285714</c:v>
                </c:pt>
                <c:pt idx="19">
                  <c:v>0.0769230769230769</c:v>
                </c:pt>
                <c:pt idx="20">
                  <c:v>0.181818181818182</c:v>
                </c:pt>
                <c:pt idx="21">
                  <c:v>0.5</c:v>
                </c:pt>
                <c:pt idx="22">
                  <c:v>0.333333333333333</c:v>
                </c:pt>
                <c:pt idx="23">
                  <c:v>0.333333333333333</c:v>
                </c:pt>
                <c:pt idx="24">
                  <c:v>0.222222222222222</c:v>
                </c:pt>
                <c:pt idx="25">
                  <c:v>0.625</c:v>
                </c:pt>
                <c:pt idx="26">
                  <c:v>0.5</c:v>
                </c:pt>
              </c:numCache>
            </c:numRef>
          </c:val>
        </c:ser>
        <c:dLbls>
          <c:showLegendKey val="0"/>
          <c:showVal val="0"/>
          <c:showCatName val="0"/>
          <c:showSerName val="0"/>
          <c:showPercent val="0"/>
          <c:showBubbleSize val="0"/>
        </c:dLbls>
        <c:gapWidth val="150"/>
        <c:overlap val="100"/>
        <c:axId val="-2127183712"/>
        <c:axId val="-2127125744"/>
      </c:barChart>
      <c:catAx>
        <c:axId val="-212718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125744"/>
        <c:crosses val="autoZero"/>
        <c:auto val="1"/>
        <c:lblAlgn val="ctr"/>
        <c:lblOffset val="100"/>
        <c:noMultiLvlLbl val="0"/>
      </c:catAx>
      <c:valAx>
        <c:axId val="-2127125744"/>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1837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Geographical Congruence Rate by Topic</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'Location Consistency'!$AE$6</c:f>
              <c:strCache>
                <c:ptCount val="1"/>
                <c:pt idx="0">
                  <c:v>Overall Geographical Congruence Rate</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'Location Consistency'!$AD$7:$AD$33</c:f>
              <c:strCache>
                <c:ptCount val="27"/>
                <c:pt idx="0">
                  <c:v>sci-fi-fantasy</c:v>
                </c:pt>
                <c:pt idx="1">
                  <c:v>fitness</c:v>
                </c:pt>
                <c:pt idx="2">
                  <c:v>religion-beliefs</c:v>
                </c:pt>
                <c:pt idx="3">
                  <c:v>new-age-spirituality</c:v>
                </c:pt>
                <c:pt idx="4">
                  <c:v>dancing</c:v>
                </c:pt>
                <c:pt idx="5">
                  <c:v>tech</c:v>
                </c:pt>
                <c:pt idx="6">
                  <c:v>food-drink</c:v>
                </c:pt>
                <c:pt idx="7">
                  <c:v>government-politics</c:v>
                </c:pt>
                <c:pt idx="8">
                  <c:v>career-business</c:v>
                </c:pt>
                <c:pt idx="9">
                  <c:v>arts-culture</c:v>
                </c:pt>
                <c:pt idx="10">
                  <c:v>socializing</c:v>
                </c:pt>
                <c:pt idx="11">
                  <c:v>sports-recreation</c:v>
                </c:pt>
                <c:pt idx="12">
                  <c:v>literature-writing</c:v>
                </c:pt>
                <c:pt idx="13">
                  <c:v>games</c:v>
                </c:pt>
                <c:pt idx="14">
                  <c:v>support</c:v>
                </c:pt>
                <c:pt idx="15">
                  <c:v>community-environment</c:v>
                </c:pt>
                <c:pt idx="16">
                  <c:v>hobbies-crafts</c:v>
                </c:pt>
                <c:pt idx="17">
                  <c:v>language</c:v>
                </c:pt>
                <c:pt idx="18">
                  <c:v>outdoors-adventure</c:v>
                </c:pt>
                <c:pt idx="19">
                  <c:v>health-wellbeing</c:v>
                </c:pt>
                <c:pt idx="20">
                  <c:v>movies-film</c:v>
                </c:pt>
                <c:pt idx="21">
                  <c:v>parents-family</c:v>
                </c:pt>
                <c:pt idx="22">
                  <c:v>music</c:v>
                </c:pt>
                <c:pt idx="23">
                  <c:v>pets-animals</c:v>
                </c:pt>
                <c:pt idx="24">
                  <c:v>cars-motorcycles</c:v>
                </c:pt>
                <c:pt idx="25">
                  <c:v>education-learning</c:v>
                </c:pt>
                <c:pt idx="26">
                  <c:v>photography</c:v>
                </c:pt>
              </c:strCache>
            </c:strRef>
          </c:cat>
          <c:val>
            <c:numRef>
              <c:f>'Location Consistency'!$AE$7:$AE$33</c:f>
              <c:numCache>
                <c:formatCode>0%</c:formatCode>
                <c:ptCount val="27"/>
                <c:pt idx="0">
                  <c:v>0.95</c:v>
                </c:pt>
                <c:pt idx="1">
                  <c:v>0.833333333333333</c:v>
                </c:pt>
                <c:pt idx="2">
                  <c:v>0.785714285714286</c:v>
                </c:pt>
                <c:pt idx="3">
                  <c:v>0.764705882352941</c:v>
                </c:pt>
                <c:pt idx="4">
                  <c:v>0.757575757575757</c:v>
                </c:pt>
                <c:pt idx="5">
                  <c:v>0.720930232558139</c:v>
                </c:pt>
                <c:pt idx="6">
                  <c:v>0.72</c:v>
                </c:pt>
                <c:pt idx="7">
                  <c:v>0.666666666666667</c:v>
                </c:pt>
                <c:pt idx="8">
                  <c:v>0.666666666666667</c:v>
                </c:pt>
                <c:pt idx="9">
                  <c:v>0.615384615384615</c:v>
                </c:pt>
                <c:pt idx="10">
                  <c:v>0.591836734693878</c:v>
                </c:pt>
                <c:pt idx="11">
                  <c:v>0.582278481012658</c:v>
                </c:pt>
                <c:pt idx="12">
                  <c:v>0.476190476190476</c:v>
                </c:pt>
                <c:pt idx="13">
                  <c:v>0.446428571428571</c:v>
                </c:pt>
                <c:pt idx="14">
                  <c:v>0.444444444444444</c:v>
                </c:pt>
                <c:pt idx="15">
                  <c:v>0.333333333333333</c:v>
                </c:pt>
                <c:pt idx="16">
                  <c:v>0.333333333333333</c:v>
                </c:pt>
                <c:pt idx="17">
                  <c:v>0.319148936170213</c:v>
                </c:pt>
                <c:pt idx="18">
                  <c:v>0.292682926829268</c:v>
                </c:pt>
                <c:pt idx="19">
                  <c:v>0.28</c:v>
                </c:pt>
                <c:pt idx="20">
                  <c:v>0.25</c:v>
                </c:pt>
                <c:pt idx="21">
                  <c:v>0.214285714285714</c:v>
                </c:pt>
                <c:pt idx="22">
                  <c:v>0.210526315789474</c:v>
                </c:pt>
                <c:pt idx="23">
                  <c:v>0.0625</c:v>
                </c:pt>
                <c:pt idx="24">
                  <c:v>0.0</c:v>
                </c:pt>
                <c:pt idx="25">
                  <c:v>0.0</c:v>
                </c:pt>
                <c:pt idx="26">
                  <c:v>0.0</c:v>
                </c:pt>
              </c:numCache>
            </c:numRef>
          </c:val>
        </c:ser>
        <c:dLbls>
          <c:dLblPos val="outEnd"/>
          <c:showLegendKey val="0"/>
          <c:showVal val="1"/>
          <c:showCatName val="0"/>
          <c:showSerName val="0"/>
          <c:showPercent val="0"/>
          <c:showBubbleSize val="0"/>
        </c:dLbls>
        <c:gapWidth val="219"/>
        <c:overlap val="-27"/>
        <c:axId val="-2133727424"/>
        <c:axId val="-2129471120"/>
      </c:barChart>
      <c:catAx>
        <c:axId val="-213372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471120"/>
        <c:crosses val="autoZero"/>
        <c:auto val="1"/>
        <c:lblAlgn val="ctr"/>
        <c:lblOffset val="100"/>
        <c:noMultiLvlLbl val="0"/>
      </c:catAx>
      <c:valAx>
        <c:axId val="-2129471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727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'RSVP Congr'!$C$3</c:f>
              <c:strCache>
                <c:ptCount val="1"/>
                <c:pt idx="0">
                  <c:v>Number of RSVPs with Congruent User Residency</c:v>
                </c:pt>
              </c:strCache>
            </c:strRef>
          </c:tx>
          <c:spPr>
            <a:solidFill>
              <a:schemeClr val="accent2">
                <a:lumMod val="40000"/>
                <a:lumOff val="60000"/>
              </a:schemeClr>
            </a:solidFill>
            <a:ln>
              <a:solidFill>
                <a:schemeClr val="accent2">
                  <a:lumMod val="40000"/>
                  <a:lumOff val="60000"/>
                </a:schemeClr>
              </a:solidFill>
            </a:ln>
            <a:effectLst/>
          </c:spPr>
          <c:invertIfNegative val="0"/>
          <c:cat>
            <c:strRef>
              <c:f>'RSVP Congr'!$A$4:$A$35</c:f>
              <c:strCache>
                <c:ptCount val="32"/>
                <c:pt idx="0">
                  <c:v>sci-fi-fantasy</c:v>
                </c:pt>
                <c:pt idx="1">
                  <c:v>socializing</c:v>
                </c:pt>
                <c:pt idx="2">
                  <c:v>support</c:v>
                </c:pt>
                <c:pt idx="3">
                  <c:v>sports-recreation</c:v>
                </c:pt>
                <c:pt idx="4">
                  <c:v>music</c:v>
                </c:pt>
                <c:pt idx="5">
                  <c:v>arts-culture</c:v>
                </c:pt>
                <c:pt idx="6">
                  <c:v>movies-film</c:v>
                </c:pt>
                <c:pt idx="7">
                  <c:v>games</c:v>
                </c:pt>
                <c:pt idx="8">
                  <c:v>tech</c:v>
                </c:pt>
                <c:pt idx="9">
                  <c:v>food-drink</c:v>
                </c:pt>
                <c:pt idx="10">
                  <c:v>fitness</c:v>
                </c:pt>
                <c:pt idx="11">
                  <c:v>photography</c:v>
                </c:pt>
                <c:pt idx="12">
                  <c:v>language</c:v>
                </c:pt>
                <c:pt idx="13">
                  <c:v>hobbies-crafts</c:v>
                </c:pt>
                <c:pt idx="14">
                  <c:v>pets-animals</c:v>
                </c:pt>
                <c:pt idx="15">
                  <c:v>dancing</c:v>
                </c:pt>
                <c:pt idx="16">
                  <c:v>parents-family</c:v>
                </c:pt>
                <c:pt idx="17">
                  <c:v>lgbt</c:v>
                </c:pt>
                <c:pt idx="18">
                  <c:v>religion-beliefs</c:v>
                </c:pt>
                <c:pt idx="19">
                  <c:v>new-age-spirituality</c:v>
                </c:pt>
                <c:pt idx="20">
                  <c:v>outdoors-adventure</c:v>
                </c:pt>
                <c:pt idx="21">
                  <c:v>career-business</c:v>
                </c:pt>
                <c:pt idx="22">
                  <c:v>community-environment</c:v>
                </c:pt>
                <c:pt idx="23">
                  <c:v>literature-writing</c:v>
                </c:pt>
                <c:pt idx="24">
                  <c:v>health-wellbeing</c:v>
                </c:pt>
                <c:pt idx="25">
                  <c:v>women</c:v>
                </c:pt>
                <c:pt idx="26">
                  <c:v>government-politics</c:v>
                </c:pt>
                <c:pt idx="27">
                  <c:v>cars-motorcycles</c:v>
                </c:pt>
                <c:pt idx="28">
                  <c:v>education-learning</c:v>
                </c:pt>
                <c:pt idx="29">
                  <c:v>lifestyle</c:v>
                </c:pt>
                <c:pt idx="30">
                  <c:v>paranormal</c:v>
                </c:pt>
                <c:pt idx="31">
                  <c:v>singles</c:v>
                </c:pt>
              </c:strCache>
            </c:strRef>
          </c:cat>
          <c:val>
            <c:numRef>
              <c:f>'RSVP Congr'!$C$4:$C$35</c:f>
              <c:numCache>
                <c:formatCode>General</c:formatCode>
                <c:ptCount val="32"/>
                <c:pt idx="0">
                  <c:v>88.0</c:v>
                </c:pt>
                <c:pt idx="1">
                  <c:v>1159.0</c:v>
                </c:pt>
                <c:pt idx="2">
                  <c:v>42.0</c:v>
                </c:pt>
                <c:pt idx="3">
                  <c:v>390.0</c:v>
                </c:pt>
                <c:pt idx="4">
                  <c:v>228.0</c:v>
                </c:pt>
                <c:pt idx="5">
                  <c:v>104.0</c:v>
                </c:pt>
                <c:pt idx="6">
                  <c:v>124.0</c:v>
                </c:pt>
                <c:pt idx="7">
                  <c:v>312.0</c:v>
                </c:pt>
                <c:pt idx="8">
                  <c:v>688.0</c:v>
                </c:pt>
                <c:pt idx="9">
                  <c:v>204.0</c:v>
                </c:pt>
                <c:pt idx="10">
                  <c:v>42.0</c:v>
                </c:pt>
                <c:pt idx="11">
                  <c:v>29.0</c:v>
                </c:pt>
                <c:pt idx="12">
                  <c:v>253.0</c:v>
                </c:pt>
                <c:pt idx="13">
                  <c:v>85.0</c:v>
                </c:pt>
                <c:pt idx="14">
                  <c:v>83.0</c:v>
                </c:pt>
                <c:pt idx="15">
                  <c:v>166.0</c:v>
                </c:pt>
                <c:pt idx="16">
                  <c:v>49.0</c:v>
                </c:pt>
                <c:pt idx="17">
                  <c:v>20.0</c:v>
                </c:pt>
                <c:pt idx="18">
                  <c:v>75.0</c:v>
                </c:pt>
                <c:pt idx="19">
                  <c:v>88.0</c:v>
                </c:pt>
                <c:pt idx="20">
                  <c:v>155.0</c:v>
                </c:pt>
                <c:pt idx="21">
                  <c:v>363.0</c:v>
                </c:pt>
                <c:pt idx="22">
                  <c:v>58.0</c:v>
                </c:pt>
                <c:pt idx="23">
                  <c:v>138.0</c:v>
                </c:pt>
                <c:pt idx="24">
                  <c:v>89.0</c:v>
                </c:pt>
                <c:pt idx="25">
                  <c:v>8.0</c:v>
                </c:pt>
                <c:pt idx="26">
                  <c:v>19.0</c:v>
                </c:pt>
                <c:pt idx="27">
                  <c:v>7.0</c:v>
                </c:pt>
                <c:pt idx="28">
                  <c:v>3.0</c:v>
                </c:pt>
                <c:pt idx="29">
                  <c:v>0.0</c:v>
                </c:pt>
                <c:pt idx="30">
                  <c:v>0.0</c:v>
                </c:pt>
                <c:pt idx="31">
                  <c:v>0.0</c:v>
                </c:pt>
              </c:numCache>
            </c:numRef>
          </c:val>
        </c:ser>
        <c:ser>
          <c:idx val="2"/>
          <c:order val="1"/>
          <c:tx>
            <c:strRef>
              <c:f>'RSVP Congr'!$D$3</c:f>
              <c:strCache>
                <c:ptCount val="1"/>
                <c:pt idx="0">
                  <c:v>Number of RSVPs with Incongruent User Residency</c:v>
                </c:pt>
              </c:strCache>
            </c:strRef>
          </c:tx>
          <c:spPr>
            <a:pattFill prst="dkUpDiag">
              <a:fgClr>
                <a:schemeClr val="accent1"/>
              </a:fgClr>
              <a:bgClr>
                <a:schemeClr val="bg1"/>
              </a:bgClr>
            </a:pattFill>
            <a:ln>
              <a:solidFill>
                <a:schemeClr val="accent1"/>
              </a:solidFill>
            </a:ln>
            <a:effectLst/>
          </c:spPr>
          <c:invertIfNegative val="0"/>
          <c:cat>
            <c:strRef>
              <c:f>'RSVP Congr'!$A$4:$A$35</c:f>
              <c:strCache>
                <c:ptCount val="32"/>
                <c:pt idx="0">
                  <c:v>sci-fi-fantasy</c:v>
                </c:pt>
                <c:pt idx="1">
                  <c:v>socializing</c:v>
                </c:pt>
                <c:pt idx="2">
                  <c:v>support</c:v>
                </c:pt>
                <c:pt idx="3">
                  <c:v>sports-recreation</c:v>
                </c:pt>
                <c:pt idx="4">
                  <c:v>music</c:v>
                </c:pt>
                <c:pt idx="5">
                  <c:v>arts-culture</c:v>
                </c:pt>
                <c:pt idx="6">
                  <c:v>movies-film</c:v>
                </c:pt>
                <c:pt idx="7">
                  <c:v>games</c:v>
                </c:pt>
                <c:pt idx="8">
                  <c:v>tech</c:v>
                </c:pt>
                <c:pt idx="9">
                  <c:v>food-drink</c:v>
                </c:pt>
                <c:pt idx="10">
                  <c:v>fitness</c:v>
                </c:pt>
                <c:pt idx="11">
                  <c:v>photography</c:v>
                </c:pt>
                <c:pt idx="12">
                  <c:v>language</c:v>
                </c:pt>
                <c:pt idx="13">
                  <c:v>hobbies-crafts</c:v>
                </c:pt>
                <c:pt idx="14">
                  <c:v>pets-animals</c:v>
                </c:pt>
                <c:pt idx="15">
                  <c:v>dancing</c:v>
                </c:pt>
                <c:pt idx="16">
                  <c:v>parents-family</c:v>
                </c:pt>
                <c:pt idx="17">
                  <c:v>lgbt</c:v>
                </c:pt>
                <c:pt idx="18">
                  <c:v>religion-beliefs</c:v>
                </c:pt>
                <c:pt idx="19">
                  <c:v>new-age-spirituality</c:v>
                </c:pt>
                <c:pt idx="20">
                  <c:v>outdoors-adventure</c:v>
                </c:pt>
                <c:pt idx="21">
                  <c:v>career-business</c:v>
                </c:pt>
                <c:pt idx="22">
                  <c:v>community-environment</c:v>
                </c:pt>
                <c:pt idx="23">
                  <c:v>literature-writing</c:v>
                </c:pt>
                <c:pt idx="24">
                  <c:v>health-wellbeing</c:v>
                </c:pt>
                <c:pt idx="25">
                  <c:v>women</c:v>
                </c:pt>
                <c:pt idx="26">
                  <c:v>government-politics</c:v>
                </c:pt>
                <c:pt idx="27">
                  <c:v>cars-motorcycles</c:v>
                </c:pt>
                <c:pt idx="28">
                  <c:v>education-learning</c:v>
                </c:pt>
                <c:pt idx="29">
                  <c:v>lifestyle</c:v>
                </c:pt>
                <c:pt idx="30">
                  <c:v>paranormal</c:v>
                </c:pt>
                <c:pt idx="31">
                  <c:v>singles</c:v>
                </c:pt>
              </c:strCache>
            </c:strRef>
          </c:cat>
          <c:val>
            <c:numRef>
              <c:f>'RSVP Congr'!$D$4:$D$35</c:f>
              <c:numCache>
                <c:formatCode>General</c:formatCode>
                <c:ptCount val="32"/>
                <c:pt idx="0">
                  <c:v>12.0</c:v>
                </c:pt>
                <c:pt idx="1">
                  <c:v>244.0</c:v>
                </c:pt>
                <c:pt idx="2">
                  <c:v>20.0</c:v>
                </c:pt>
                <c:pt idx="3">
                  <c:v>133.0</c:v>
                </c:pt>
                <c:pt idx="4">
                  <c:v>4.0</c:v>
                </c:pt>
                <c:pt idx="5">
                  <c:v>31.0</c:v>
                </c:pt>
                <c:pt idx="6">
                  <c:v>19.0</c:v>
                </c:pt>
                <c:pt idx="7">
                  <c:v>28.0</c:v>
                </c:pt>
                <c:pt idx="8">
                  <c:v>118.0</c:v>
                </c:pt>
                <c:pt idx="9">
                  <c:v>73.0</c:v>
                </c:pt>
                <c:pt idx="10">
                  <c:v>12.0</c:v>
                </c:pt>
                <c:pt idx="11">
                  <c:v>24.0</c:v>
                </c:pt>
                <c:pt idx="12">
                  <c:v>51.0</c:v>
                </c:pt>
                <c:pt idx="13">
                  <c:v>30.0</c:v>
                </c:pt>
                <c:pt idx="14">
                  <c:v>26.0</c:v>
                </c:pt>
                <c:pt idx="15">
                  <c:v>94.0</c:v>
                </c:pt>
                <c:pt idx="16">
                  <c:v>14.0</c:v>
                </c:pt>
                <c:pt idx="17">
                  <c:v>0.0</c:v>
                </c:pt>
                <c:pt idx="18">
                  <c:v>38.0</c:v>
                </c:pt>
                <c:pt idx="19">
                  <c:v>75.0</c:v>
                </c:pt>
                <c:pt idx="20">
                  <c:v>51.0</c:v>
                </c:pt>
                <c:pt idx="21">
                  <c:v>114.0</c:v>
                </c:pt>
                <c:pt idx="22">
                  <c:v>6.0</c:v>
                </c:pt>
                <c:pt idx="23">
                  <c:v>17.0</c:v>
                </c:pt>
                <c:pt idx="24">
                  <c:v>39.0</c:v>
                </c:pt>
                <c:pt idx="25">
                  <c:v>0.0</c:v>
                </c:pt>
                <c:pt idx="26">
                  <c:v>16.0</c:v>
                </c:pt>
                <c:pt idx="27">
                  <c:v>5.0</c:v>
                </c:pt>
                <c:pt idx="28">
                  <c:v>0.0</c:v>
                </c:pt>
                <c:pt idx="29">
                  <c:v>0.0</c:v>
                </c:pt>
                <c:pt idx="30">
                  <c:v>0.0</c:v>
                </c:pt>
                <c:pt idx="31">
                  <c:v>0.0</c:v>
                </c:pt>
              </c:numCache>
            </c:numRef>
          </c:val>
        </c:ser>
        <c:dLbls>
          <c:showLegendKey val="0"/>
          <c:showVal val="0"/>
          <c:showCatName val="0"/>
          <c:showSerName val="0"/>
          <c:showPercent val="0"/>
          <c:showBubbleSize val="0"/>
        </c:dLbls>
        <c:gapWidth val="100"/>
        <c:overlap val="100"/>
        <c:axId val="-2129524784"/>
        <c:axId val="-2129527184"/>
      </c:barChart>
      <c:scatterChart>
        <c:scatterStyle val="lineMarker"/>
        <c:varyColors val="0"/>
        <c:ser>
          <c:idx val="5"/>
          <c:order val="2"/>
          <c:tx>
            <c:strRef>
              <c:f>'RSVP Congr'!$G$3</c:f>
              <c:strCache>
                <c:ptCount val="1"/>
                <c:pt idx="0">
                  <c:v>Average Number of RSVPs per Group</c:v>
                </c:pt>
              </c:strCache>
            </c:strRef>
          </c:tx>
          <c:spPr>
            <a:ln w="25400" cap="rnd">
              <a:noFill/>
              <a:round/>
            </a:ln>
            <a:effectLst/>
          </c:spPr>
          <c:marker>
            <c:symbol val="circle"/>
            <c:size val="8"/>
            <c:spPr>
              <a:solidFill>
                <a:schemeClr val="accent2"/>
              </a:solidFill>
              <a:ln w="9525">
                <a:noFill/>
              </a:ln>
              <a:effectLst/>
            </c:spPr>
          </c:marker>
          <c:xVal>
            <c:strRef>
              <c:f>'RSVP Congr'!$A$4:$A$35</c:f>
              <c:strCache>
                <c:ptCount val="32"/>
                <c:pt idx="0">
                  <c:v>sci-fi-fantasy</c:v>
                </c:pt>
                <c:pt idx="1">
                  <c:v>socializing</c:v>
                </c:pt>
                <c:pt idx="2">
                  <c:v>support</c:v>
                </c:pt>
                <c:pt idx="3">
                  <c:v>sports-recreation</c:v>
                </c:pt>
                <c:pt idx="4">
                  <c:v>music</c:v>
                </c:pt>
                <c:pt idx="5">
                  <c:v>arts-culture</c:v>
                </c:pt>
                <c:pt idx="6">
                  <c:v>movies-film</c:v>
                </c:pt>
                <c:pt idx="7">
                  <c:v>games</c:v>
                </c:pt>
                <c:pt idx="8">
                  <c:v>tech</c:v>
                </c:pt>
                <c:pt idx="9">
                  <c:v>food-drink</c:v>
                </c:pt>
                <c:pt idx="10">
                  <c:v>fitness</c:v>
                </c:pt>
                <c:pt idx="11">
                  <c:v>photography</c:v>
                </c:pt>
                <c:pt idx="12">
                  <c:v>language</c:v>
                </c:pt>
                <c:pt idx="13">
                  <c:v>hobbies-crafts</c:v>
                </c:pt>
                <c:pt idx="14">
                  <c:v>pets-animals</c:v>
                </c:pt>
                <c:pt idx="15">
                  <c:v>dancing</c:v>
                </c:pt>
                <c:pt idx="16">
                  <c:v>parents-family</c:v>
                </c:pt>
                <c:pt idx="17">
                  <c:v>lgbt</c:v>
                </c:pt>
                <c:pt idx="18">
                  <c:v>religion-beliefs</c:v>
                </c:pt>
                <c:pt idx="19">
                  <c:v>new-age-spirituality</c:v>
                </c:pt>
                <c:pt idx="20">
                  <c:v>outdoors-adventure</c:v>
                </c:pt>
                <c:pt idx="21">
                  <c:v>career-business</c:v>
                </c:pt>
                <c:pt idx="22">
                  <c:v>community-environment</c:v>
                </c:pt>
                <c:pt idx="23">
                  <c:v>literature-writing</c:v>
                </c:pt>
                <c:pt idx="24">
                  <c:v>health-wellbeing</c:v>
                </c:pt>
                <c:pt idx="25">
                  <c:v>women</c:v>
                </c:pt>
                <c:pt idx="26">
                  <c:v>government-politics</c:v>
                </c:pt>
                <c:pt idx="27">
                  <c:v>cars-motorcycles</c:v>
                </c:pt>
                <c:pt idx="28">
                  <c:v>education-learning</c:v>
                </c:pt>
                <c:pt idx="29">
                  <c:v>lifestyle</c:v>
                </c:pt>
                <c:pt idx="30">
                  <c:v>paranormal</c:v>
                </c:pt>
                <c:pt idx="31">
                  <c:v>singles</c:v>
                </c:pt>
              </c:strCache>
            </c:strRef>
          </c:xVal>
          <c:yVal>
            <c:numRef>
              <c:f>'RSVP Congr'!$G$4:$G$35</c:f>
              <c:numCache>
                <c:formatCode>General</c:formatCode>
                <c:ptCount val="32"/>
                <c:pt idx="0">
                  <c:v>100.0</c:v>
                </c:pt>
                <c:pt idx="1">
                  <c:v>93.53333333333333</c:v>
                </c:pt>
                <c:pt idx="2">
                  <c:v>62.0</c:v>
                </c:pt>
                <c:pt idx="3">
                  <c:v>47.54545454545455</c:v>
                </c:pt>
                <c:pt idx="4">
                  <c:v>46.4</c:v>
                </c:pt>
                <c:pt idx="5">
                  <c:v>45.0</c:v>
                </c:pt>
                <c:pt idx="6">
                  <c:v>35.75</c:v>
                </c:pt>
                <c:pt idx="7">
                  <c:v>34.0</c:v>
                </c:pt>
                <c:pt idx="8">
                  <c:v>28.78571428571428</c:v>
                </c:pt>
                <c:pt idx="9">
                  <c:v>27.7</c:v>
                </c:pt>
                <c:pt idx="10">
                  <c:v>27.0</c:v>
                </c:pt>
                <c:pt idx="11">
                  <c:v>26.5</c:v>
                </c:pt>
                <c:pt idx="12">
                  <c:v>23.38461538461538</c:v>
                </c:pt>
                <c:pt idx="13">
                  <c:v>23.0</c:v>
                </c:pt>
                <c:pt idx="14">
                  <c:v>21.8</c:v>
                </c:pt>
                <c:pt idx="15">
                  <c:v>21.66666666666667</c:v>
                </c:pt>
                <c:pt idx="16">
                  <c:v>21.0</c:v>
                </c:pt>
                <c:pt idx="17">
                  <c:v>20.0</c:v>
                </c:pt>
                <c:pt idx="18">
                  <c:v>18.83333333333333</c:v>
                </c:pt>
                <c:pt idx="19">
                  <c:v>18.11111111111111</c:v>
                </c:pt>
                <c:pt idx="20">
                  <c:v>17.16666666666667</c:v>
                </c:pt>
                <c:pt idx="21">
                  <c:v>16.44827586206896</c:v>
                </c:pt>
                <c:pt idx="22">
                  <c:v>16.0</c:v>
                </c:pt>
                <c:pt idx="23">
                  <c:v>12.91666666666667</c:v>
                </c:pt>
                <c:pt idx="24">
                  <c:v>9.142857142857142</c:v>
                </c:pt>
                <c:pt idx="25">
                  <c:v>8.0</c:v>
                </c:pt>
                <c:pt idx="26">
                  <c:v>7.0</c:v>
                </c:pt>
                <c:pt idx="27">
                  <c:v>4.0</c:v>
                </c:pt>
                <c:pt idx="28">
                  <c:v>3.0</c:v>
                </c:pt>
              </c:numCache>
            </c:numRef>
          </c:yVal>
          <c:smooth val="0"/>
        </c:ser>
        <c:dLbls>
          <c:showLegendKey val="0"/>
          <c:showVal val="0"/>
          <c:showCatName val="0"/>
          <c:showSerName val="0"/>
          <c:showPercent val="0"/>
          <c:showBubbleSize val="0"/>
        </c:dLbls>
        <c:axId val="-2131973312"/>
        <c:axId val="-2129530912"/>
      </c:scatterChart>
      <c:catAx>
        <c:axId val="-212952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527184"/>
        <c:crosses val="autoZero"/>
        <c:auto val="1"/>
        <c:lblAlgn val="ctr"/>
        <c:lblOffset val="100"/>
        <c:noMultiLvlLbl val="0"/>
      </c:catAx>
      <c:valAx>
        <c:axId val="-2129527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RSVPs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524784"/>
        <c:crosses val="autoZero"/>
        <c:crossBetween val="between"/>
      </c:valAx>
      <c:valAx>
        <c:axId val="-2129530912"/>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RSVPs/Group</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973312"/>
        <c:crosses val="max"/>
        <c:crossBetween val="midCat"/>
      </c:valAx>
      <c:valAx>
        <c:axId val="-2131973312"/>
        <c:scaling>
          <c:orientation val="minMax"/>
        </c:scaling>
        <c:delete val="1"/>
        <c:axPos val="b"/>
        <c:majorTickMark val="out"/>
        <c:minorTickMark val="none"/>
        <c:tickLblPos val="nextTo"/>
        <c:crossAx val="-212953091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1041400</xdr:colOff>
      <xdr:row>7</xdr:row>
      <xdr:rowOff>139700</xdr:rowOff>
    </xdr:from>
    <xdr:to>
      <xdr:col>16</xdr:col>
      <xdr:colOff>292100</xdr:colOff>
      <xdr:row>34</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63500</xdr:colOff>
      <xdr:row>76</xdr:row>
      <xdr:rowOff>76200</xdr:rowOff>
    </xdr:from>
    <xdr:to>
      <xdr:col>17</xdr:col>
      <xdr:colOff>393700</xdr:colOff>
      <xdr:row>105</xdr:row>
      <xdr:rowOff>25400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635000</xdr:colOff>
      <xdr:row>77</xdr:row>
      <xdr:rowOff>165100</xdr:rowOff>
    </xdr:from>
    <xdr:to>
      <xdr:col>32</xdr:col>
      <xdr:colOff>355600</xdr:colOff>
      <xdr:row>107</xdr:row>
      <xdr:rowOff>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685800</xdr:colOff>
      <xdr:row>107</xdr:row>
      <xdr:rowOff>127000</xdr:rowOff>
    </xdr:from>
    <xdr:to>
      <xdr:col>32</xdr:col>
      <xdr:colOff>368300</xdr:colOff>
      <xdr:row>136</xdr:row>
      <xdr:rowOff>114300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444500</xdr:colOff>
      <xdr:row>75</xdr:row>
      <xdr:rowOff>19050</xdr:rowOff>
    </xdr:from>
    <xdr:to>
      <xdr:col>43</xdr:col>
      <xdr:colOff>812800</xdr:colOff>
      <xdr:row>100</xdr:row>
      <xdr:rowOff>190500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482600</xdr:colOff>
      <xdr:row>20</xdr:row>
      <xdr:rowOff>139700</xdr:rowOff>
    </xdr:from>
    <xdr:to>
      <xdr:col>42</xdr:col>
      <xdr:colOff>673100</xdr:colOff>
      <xdr:row>38</xdr:row>
      <xdr:rowOff>152400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495300</xdr:colOff>
      <xdr:row>9</xdr:row>
      <xdr:rowOff>50800</xdr:rowOff>
    </xdr:from>
    <xdr:to>
      <xdr:col>18</xdr:col>
      <xdr:colOff>622300</xdr:colOff>
      <xdr:row>32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84"/>
  <sheetViews>
    <sheetView topLeftCell="V1" workbookViewId="0">
      <pane ySplit="1" topLeftCell="A679" activePane="bottomLeft" state="frozen"/>
      <selection pane="bottomLeft" activeCell="AI684" sqref="AI684"/>
    </sheetView>
  </sheetViews>
  <sheetFormatPr baseColWidth="10" defaultRowHeight="16" x14ac:dyDescent="0.2"/>
  <cols>
    <col min="3" max="3" width="33.83203125" customWidth="1"/>
    <col min="5" max="5" width="11.33203125" customWidth="1"/>
    <col min="8" max="8" width="25.83203125" customWidth="1"/>
    <col min="10" max="10" width="8" bestFit="1" customWidth="1"/>
    <col min="11" max="11" width="34" customWidth="1"/>
    <col min="12" max="12" width="59.1640625" customWidth="1"/>
    <col min="17" max="17" width="32" customWidth="1"/>
    <col min="18" max="18" width="8.6640625" style="6" customWidth="1"/>
    <col min="19" max="19" width="12.33203125" style="6" customWidth="1"/>
    <col min="20" max="20" width="19.5" style="6" bestFit="1" customWidth="1"/>
    <col min="21" max="21" width="24" style="6" bestFit="1" customWidth="1"/>
    <col min="22" max="22" width="22.5" style="6" bestFit="1" customWidth="1"/>
    <col min="23" max="23" width="25.33203125" style="2" customWidth="1"/>
    <col min="24" max="24" width="12.6640625" customWidth="1"/>
    <col min="25" max="27" width="10.83203125" style="8"/>
    <col min="28" max="28" width="14.1640625" style="8" customWidth="1"/>
    <col min="29" max="31" width="10.83203125" style="8"/>
    <col min="32" max="32" width="23.6640625" customWidth="1"/>
  </cols>
  <sheetData>
    <row r="1" spans="1:37" x14ac:dyDescent="0.2">
      <c r="A1" s="1" t="s">
        <v>2519</v>
      </c>
      <c r="B1" s="1" t="s">
        <v>2531</v>
      </c>
      <c r="C1" s="1" t="s">
        <v>2520</v>
      </c>
      <c r="D1" s="1" t="s">
        <v>2521</v>
      </c>
      <c r="E1" s="1" t="s">
        <v>3100</v>
      </c>
      <c r="F1" s="1" t="s">
        <v>2522</v>
      </c>
      <c r="G1" s="1" t="s">
        <v>2523</v>
      </c>
      <c r="H1" s="1" t="s">
        <v>2524</v>
      </c>
      <c r="I1" s="1" t="s">
        <v>3121</v>
      </c>
      <c r="J1" s="1" t="s">
        <v>2867</v>
      </c>
      <c r="K1" s="1" t="s">
        <v>2525</v>
      </c>
      <c r="L1" s="1" t="s">
        <v>2526</v>
      </c>
      <c r="M1" s="1" t="s">
        <v>2870</v>
      </c>
      <c r="N1" s="1" t="s">
        <v>2528</v>
      </c>
      <c r="O1" s="1" t="s">
        <v>2529</v>
      </c>
      <c r="P1" s="1" t="s">
        <v>2530</v>
      </c>
      <c r="Q1" s="1" t="s">
        <v>2527</v>
      </c>
      <c r="R1" s="7" t="s">
        <v>2900</v>
      </c>
      <c r="S1" s="7" t="s">
        <v>2901</v>
      </c>
      <c r="T1" s="7" t="s">
        <v>2788</v>
      </c>
      <c r="U1" s="7" t="s">
        <v>3029</v>
      </c>
      <c r="V1" s="7" t="s">
        <v>2785</v>
      </c>
      <c r="W1" s="4" t="s">
        <v>3030</v>
      </c>
      <c r="X1" s="4" t="s">
        <v>3031</v>
      </c>
      <c r="Y1" s="1" t="s">
        <v>2788</v>
      </c>
      <c r="Z1" s="1" t="s">
        <v>3028</v>
      </c>
      <c r="AA1" s="1" t="s">
        <v>2809</v>
      </c>
      <c r="AB1" s="1" t="s">
        <v>2785</v>
      </c>
      <c r="AC1" s="1" t="s">
        <v>2798</v>
      </c>
      <c r="AD1" s="1" t="s">
        <v>2900</v>
      </c>
      <c r="AE1" s="1" t="s">
        <v>2901</v>
      </c>
      <c r="AF1" s="4" t="s">
        <v>3603</v>
      </c>
      <c r="AG1" s="4" t="s">
        <v>3035</v>
      </c>
      <c r="AH1" s="1" t="s">
        <v>3611</v>
      </c>
      <c r="AI1" s="1" t="s">
        <v>3609</v>
      </c>
      <c r="AJ1" s="1" t="s">
        <v>3610</v>
      </c>
      <c r="AK1" s="1" t="s">
        <v>3608</v>
      </c>
    </row>
    <row r="2" spans="1:37" x14ac:dyDescent="0.2">
      <c r="A2">
        <v>1756412</v>
      </c>
      <c r="B2">
        <v>128</v>
      </c>
      <c r="C2" t="s">
        <v>0</v>
      </c>
      <c r="D2" t="s">
        <v>1</v>
      </c>
      <c r="E2" t="s">
        <v>3068</v>
      </c>
      <c r="F2">
        <v>-79.989997863799999</v>
      </c>
      <c r="G2">
        <v>40.450000762899997</v>
      </c>
      <c r="H2" t="s">
        <v>2</v>
      </c>
      <c r="I2">
        <v>224477801</v>
      </c>
      <c r="J2">
        <v>1</v>
      </c>
      <c r="K2" t="s">
        <v>3</v>
      </c>
      <c r="L2" t="s">
        <v>4</v>
      </c>
      <c r="M2" t="s">
        <v>2773</v>
      </c>
      <c r="N2" t="s">
        <v>6</v>
      </c>
      <c r="O2">
        <v>-79.952110000000005</v>
      </c>
      <c r="P2">
        <v>40.443534999999997</v>
      </c>
      <c r="Q2" t="s">
        <v>5</v>
      </c>
      <c r="R2" s="6" t="s">
        <v>2904</v>
      </c>
      <c r="S2" s="6" t="s">
        <v>2903</v>
      </c>
      <c r="T2" s="6" t="s">
        <v>2784</v>
      </c>
      <c r="U2" s="6" t="s">
        <v>2905</v>
      </c>
      <c r="V2" s="6" t="s">
        <v>2902</v>
      </c>
      <c r="W2" s="3" t="str">
        <f>INDEX(Groups!I$2:'Groups'!I$228, MATCH(A2, Groups!A$2:'Groups'!A$228,0))</f>
        <v>Pittsburgh</v>
      </c>
      <c r="X2" s="3" t="str">
        <f>INDEX(Groups!J$2:'Groups'!J$228, MATCH(A2, Groups!A$2:'Groups'!A$228,0))</f>
        <v>Sub-county</v>
      </c>
      <c r="Y2" s="8">
        <f t="shared" ref="Y2:Y33" si="0">IF(T2="Allegheny County", 1, )</f>
        <v>1</v>
      </c>
      <c r="Z2" s="8" t="b">
        <f t="shared" ref="Z2:Z33" si="1">ISNUMBER(SEARCH(W2,U2))</f>
        <v>1</v>
      </c>
      <c r="AD2" s="8">
        <v>1</v>
      </c>
      <c r="AE2" s="8">
        <v>1</v>
      </c>
      <c r="AF2" t="str">
        <f>INDEX(Groups!L$2:'Groups'!L$228, MATCH(A2, Groups!A$2:'Groups'!A$228,0))</f>
        <v>Pittsburgh</v>
      </c>
      <c r="AG2">
        <f>INDEX(Groups!M$2:'Groups'!M$228, MATCH(A2, Groups!A$2:'Groups'!A$228,0))</f>
        <v>0</v>
      </c>
      <c r="AH2">
        <f>COUNTIFS(RSVP!A$2:A$6364, I2)</f>
        <v>7</v>
      </c>
      <c r="AI2">
        <f>COUNTIFS(RSVP!A$2:A$6364, I2, RSVP!G$2:G$6364, 1)</f>
        <v>7</v>
      </c>
      <c r="AJ2" s="18">
        <f>AI2/AH2</f>
        <v>1</v>
      </c>
      <c r="AK2" t="str">
        <f>INDEX(Groups!N$2:'Groups'!N$228, MATCH(A2, Groups!A$2:'Groups'!A$228,0))</f>
        <v>Sub-county</v>
      </c>
    </row>
    <row r="3" spans="1:37" x14ac:dyDescent="0.2">
      <c r="A3">
        <v>1756412</v>
      </c>
      <c r="B3">
        <v>128</v>
      </c>
      <c r="C3" t="s">
        <v>0</v>
      </c>
      <c r="D3" t="s">
        <v>1</v>
      </c>
      <c r="E3" t="s">
        <v>3068</v>
      </c>
      <c r="F3">
        <v>-79.989997863799999</v>
      </c>
      <c r="G3">
        <v>40.450000762899997</v>
      </c>
      <c r="H3" t="s">
        <v>2</v>
      </c>
      <c r="I3">
        <v>224636791</v>
      </c>
      <c r="J3">
        <v>2</v>
      </c>
      <c r="K3" t="s">
        <v>7</v>
      </c>
      <c r="L3" t="s">
        <v>8</v>
      </c>
      <c r="M3" t="s">
        <v>2773</v>
      </c>
      <c r="N3" t="s">
        <v>10</v>
      </c>
      <c r="O3">
        <v>-80.030356999999995</v>
      </c>
      <c r="P3">
        <v>40.476238000000002</v>
      </c>
      <c r="Q3" t="s">
        <v>9</v>
      </c>
      <c r="R3" s="6" t="s">
        <v>2904</v>
      </c>
      <c r="S3" s="6" t="s">
        <v>2903</v>
      </c>
      <c r="T3" s="6" t="s">
        <v>2784</v>
      </c>
      <c r="U3" s="6" t="s">
        <v>2905</v>
      </c>
      <c r="V3" s="6" t="s">
        <v>2906</v>
      </c>
      <c r="W3" s="3" t="str">
        <f>INDEX(Groups!I$2:'Groups'!I$228, MATCH(A3, Groups!A$2:'Groups'!A$228,0))</f>
        <v>Pittsburgh</v>
      </c>
      <c r="X3" s="3" t="str">
        <f>INDEX(Groups!J$2:'Groups'!J$228, MATCH(A3, Groups!A$2:'Groups'!A$228,0))</f>
        <v>Sub-county</v>
      </c>
      <c r="Y3" s="8">
        <f t="shared" si="0"/>
        <v>1</v>
      </c>
      <c r="Z3" s="8" t="b">
        <f t="shared" si="1"/>
        <v>1</v>
      </c>
      <c r="AD3" s="8">
        <v>1</v>
      </c>
      <c r="AE3" s="8">
        <v>1</v>
      </c>
      <c r="AF3" t="str">
        <f>INDEX(Groups!L$2:'Groups'!L$228, MATCH(A3, Groups!A$2:'Groups'!A$228,0))</f>
        <v>Pittsburgh</v>
      </c>
      <c r="AG3">
        <f>INDEX(Groups!M$2:'Groups'!M$228, MATCH(A3, Groups!A$2:'Groups'!A$228,0))</f>
        <v>0</v>
      </c>
      <c r="AH3">
        <f>COUNTIFS(RSVP!A$2:A$6364, I3)</f>
        <v>3</v>
      </c>
      <c r="AI3">
        <f>COUNTIFS(RSVP!A$2:A$6364, I3, RSVP!G$2:G$6364, 1)</f>
        <v>2</v>
      </c>
      <c r="AJ3" s="18">
        <f t="shared" ref="AJ3:AJ66" si="2">AI3/AH3</f>
        <v>0.66666666666666663</v>
      </c>
      <c r="AK3" t="str">
        <f>INDEX(Groups!N$2:'Groups'!N$228, MATCH(A3, Groups!A$2:'Groups'!A$228,0))</f>
        <v>Sub-county</v>
      </c>
    </row>
    <row r="4" spans="1:37" x14ac:dyDescent="0.2">
      <c r="A4">
        <v>1756412</v>
      </c>
      <c r="B4">
        <v>128</v>
      </c>
      <c r="C4" t="s">
        <v>0</v>
      </c>
      <c r="D4" t="s">
        <v>1</v>
      </c>
      <c r="E4" t="s">
        <v>3068</v>
      </c>
      <c r="F4">
        <v>-79.989997863799999</v>
      </c>
      <c r="G4">
        <v>40.450000762899997</v>
      </c>
      <c r="H4" t="s">
        <v>2</v>
      </c>
      <c r="I4" t="s">
        <v>3223</v>
      </c>
      <c r="J4">
        <v>3</v>
      </c>
      <c r="K4" t="s">
        <v>11</v>
      </c>
      <c r="L4" t="s">
        <v>12</v>
      </c>
      <c r="M4" t="s">
        <v>2773</v>
      </c>
      <c r="N4" t="s">
        <v>14</v>
      </c>
      <c r="O4">
        <v>-79.922905</v>
      </c>
      <c r="P4">
        <v>40.435702999999997</v>
      </c>
      <c r="Q4" t="s">
        <v>13</v>
      </c>
      <c r="R4" s="6" t="s">
        <v>2904</v>
      </c>
      <c r="S4" s="6" t="s">
        <v>2903</v>
      </c>
      <c r="T4" s="6" t="s">
        <v>2784</v>
      </c>
      <c r="U4" s="6" t="s">
        <v>2905</v>
      </c>
      <c r="V4" s="6" t="s">
        <v>2907</v>
      </c>
      <c r="W4" s="3" t="str">
        <f>INDEX(Groups!I$2:'Groups'!I$228, MATCH(A4, Groups!A$2:'Groups'!A$228,0))</f>
        <v>Pittsburgh</v>
      </c>
      <c r="X4" s="3" t="str">
        <f>INDEX(Groups!J$2:'Groups'!J$228, MATCH(A4, Groups!A$2:'Groups'!A$228,0))</f>
        <v>Sub-county</v>
      </c>
      <c r="Y4" s="8">
        <f t="shared" si="0"/>
        <v>1</v>
      </c>
      <c r="Z4" s="8" t="b">
        <f t="shared" si="1"/>
        <v>1</v>
      </c>
      <c r="AD4" s="8">
        <v>1</v>
      </c>
      <c r="AE4" s="8">
        <v>1</v>
      </c>
      <c r="AF4" t="str">
        <f>INDEX(Groups!L$2:'Groups'!L$228, MATCH(A4, Groups!A$2:'Groups'!A$228,0))</f>
        <v>Pittsburgh</v>
      </c>
      <c r="AG4">
        <f>INDEX(Groups!M$2:'Groups'!M$228, MATCH(A4, Groups!A$2:'Groups'!A$228,0))</f>
        <v>0</v>
      </c>
      <c r="AH4">
        <f>COUNTIFS(RSVP!A$2:A$6364, I4)</f>
        <v>7</v>
      </c>
      <c r="AI4">
        <f>COUNTIFS(RSVP!A$2:A$6364, I4, RSVP!G$2:G$6364, 1)</f>
        <v>7</v>
      </c>
      <c r="AJ4" s="18">
        <f t="shared" si="2"/>
        <v>1</v>
      </c>
      <c r="AK4" t="str">
        <f>INDEX(Groups!N$2:'Groups'!N$228, MATCH(A4, Groups!A$2:'Groups'!A$228,0))</f>
        <v>Sub-county</v>
      </c>
    </row>
    <row r="5" spans="1:37" x14ac:dyDescent="0.2">
      <c r="A5">
        <v>1756412</v>
      </c>
      <c r="B5">
        <v>128</v>
      </c>
      <c r="C5" t="s">
        <v>0</v>
      </c>
      <c r="D5" t="s">
        <v>1</v>
      </c>
      <c r="E5" t="s">
        <v>3068</v>
      </c>
      <c r="F5">
        <v>-79.989997863799999</v>
      </c>
      <c r="G5">
        <v>40.450000762899997</v>
      </c>
      <c r="H5" t="s">
        <v>2</v>
      </c>
      <c r="I5">
        <v>224207891</v>
      </c>
      <c r="J5">
        <v>4</v>
      </c>
      <c r="K5" t="s">
        <v>15</v>
      </c>
      <c r="L5" t="s">
        <v>16</v>
      </c>
      <c r="M5" t="s">
        <v>2773</v>
      </c>
      <c r="N5" t="s">
        <v>18</v>
      </c>
      <c r="O5">
        <v>-79.997519999999994</v>
      </c>
      <c r="P5">
        <v>40.441749999999999</v>
      </c>
      <c r="Q5" t="s">
        <v>17</v>
      </c>
      <c r="R5" s="6" t="s">
        <v>2904</v>
      </c>
      <c r="S5" s="6" t="s">
        <v>2903</v>
      </c>
      <c r="T5" s="6" t="s">
        <v>2784</v>
      </c>
      <c r="U5" s="6" t="s">
        <v>2905</v>
      </c>
      <c r="V5" s="6" t="s">
        <v>2908</v>
      </c>
      <c r="W5" s="3" t="str">
        <f>INDEX(Groups!I$2:'Groups'!I$228, MATCH(A5, Groups!A$2:'Groups'!A$228,0))</f>
        <v>Pittsburgh</v>
      </c>
      <c r="X5" s="3" t="str">
        <f>INDEX(Groups!J$2:'Groups'!J$228, MATCH(A5, Groups!A$2:'Groups'!A$228,0))</f>
        <v>Sub-county</v>
      </c>
      <c r="Y5" s="8">
        <f t="shared" si="0"/>
        <v>1</v>
      </c>
      <c r="Z5" s="8" t="b">
        <f t="shared" si="1"/>
        <v>1</v>
      </c>
      <c r="AD5" s="8">
        <v>1</v>
      </c>
      <c r="AE5" s="8">
        <v>1</v>
      </c>
      <c r="AF5" t="str">
        <f>INDEX(Groups!L$2:'Groups'!L$228, MATCH(A5, Groups!A$2:'Groups'!A$228,0))</f>
        <v>Pittsburgh</v>
      </c>
      <c r="AG5">
        <f>INDEX(Groups!M$2:'Groups'!M$228, MATCH(A5, Groups!A$2:'Groups'!A$228,0))</f>
        <v>0</v>
      </c>
      <c r="AH5">
        <f>COUNTIFS(RSVP!A$2:A$6364, I5)</f>
        <v>5</v>
      </c>
      <c r="AI5">
        <f>COUNTIFS(RSVP!A$2:A$6364, I5, RSVP!G$2:G$6364, 1)</f>
        <v>5</v>
      </c>
      <c r="AJ5" s="18">
        <f t="shared" si="2"/>
        <v>1</v>
      </c>
      <c r="AK5" t="str">
        <f>INDEX(Groups!N$2:'Groups'!N$228, MATCH(A5, Groups!A$2:'Groups'!A$228,0))</f>
        <v>Sub-county</v>
      </c>
    </row>
    <row r="6" spans="1:37" x14ac:dyDescent="0.2">
      <c r="A6">
        <v>1756412</v>
      </c>
      <c r="B6">
        <v>128</v>
      </c>
      <c r="C6" t="s">
        <v>0</v>
      </c>
      <c r="D6" t="s">
        <v>1</v>
      </c>
      <c r="E6" t="s">
        <v>3068</v>
      </c>
      <c r="F6">
        <v>-79.989997863799999</v>
      </c>
      <c r="G6">
        <v>40.450000762899997</v>
      </c>
      <c r="H6" t="s">
        <v>2</v>
      </c>
      <c r="I6">
        <v>222532488</v>
      </c>
      <c r="J6">
        <v>5</v>
      </c>
      <c r="K6" t="s">
        <v>19</v>
      </c>
      <c r="L6" t="s">
        <v>20</v>
      </c>
      <c r="M6" t="s">
        <v>2773</v>
      </c>
      <c r="N6" t="s">
        <v>22</v>
      </c>
      <c r="O6">
        <v>-79.947198999999998</v>
      </c>
      <c r="P6">
        <v>40.440168999999997</v>
      </c>
      <c r="Q6" t="s">
        <v>21</v>
      </c>
      <c r="R6" s="6" t="s">
        <v>2904</v>
      </c>
      <c r="S6" s="6" t="s">
        <v>2903</v>
      </c>
      <c r="T6" s="6" t="s">
        <v>2784</v>
      </c>
      <c r="U6" s="6" t="s">
        <v>2905</v>
      </c>
      <c r="V6" s="6" t="s">
        <v>2907</v>
      </c>
      <c r="W6" s="3" t="str">
        <f>INDEX(Groups!I$2:'Groups'!I$228, MATCH(A6, Groups!A$2:'Groups'!A$228,0))</f>
        <v>Pittsburgh</v>
      </c>
      <c r="X6" s="3" t="str">
        <f>INDEX(Groups!J$2:'Groups'!J$228, MATCH(A6, Groups!A$2:'Groups'!A$228,0))</f>
        <v>Sub-county</v>
      </c>
      <c r="Y6" s="8">
        <f t="shared" si="0"/>
        <v>1</v>
      </c>
      <c r="Z6" s="8" t="b">
        <f t="shared" si="1"/>
        <v>1</v>
      </c>
      <c r="AD6" s="8">
        <v>1</v>
      </c>
      <c r="AE6" s="8">
        <v>1</v>
      </c>
      <c r="AF6" t="str">
        <f>INDEX(Groups!L$2:'Groups'!L$228, MATCH(A6, Groups!A$2:'Groups'!A$228,0))</f>
        <v>Pittsburgh</v>
      </c>
      <c r="AG6">
        <f>INDEX(Groups!M$2:'Groups'!M$228, MATCH(A6, Groups!A$2:'Groups'!A$228,0))</f>
        <v>0</v>
      </c>
      <c r="AH6">
        <f>COUNTIFS(RSVP!A$2:A$6364, I6)</f>
        <v>16</v>
      </c>
      <c r="AI6">
        <f>COUNTIFS(RSVP!A$2:A$6364, I6, RSVP!G$2:G$6364, 1)</f>
        <v>14</v>
      </c>
      <c r="AJ6" s="18">
        <f t="shared" si="2"/>
        <v>0.875</v>
      </c>
      <c r="AK6" t="str">
        <f>INDEX(Groups!N$2:'Groups'!N$228, MATCH(A6, Groups!A$2:'Groups'!A$228,0))</f>
        <v>Sub-county</v>
      </c>
    </row>
    <row r="7" spans="1:37" x14ac:dyDescent="0.2">
      <c r="A7">
        <v>1756412</v>
      </c>
      <c r="B7">
        <v>128</v>
      </c>
      <c r="C7" t="s">
        <v>0</v>
      </c>
      <c r="D7" t="s">
        <v>1</v>
      </c>
      <c r="E7" t="s">
        <v>3068</v>
      </c>
      <c r="F7">
        <v>-79.989997863799999</v>
      </c>
      <c r="G7">
        <v>40.450000762899997</v>
      </c>
      <c r="H7" t="s">
        <v>2</v>
      </c>
      <c r="I7" t="s">
        <v>3221</v>
      </c>
      <c r="J7">
        <v>6</v>
      </c>
      <c r="K7" t="s">
        <v>23</v>
      </c>
      <c r="L7" t="s">
        <v>24</v>
      </c>
      <c r="M7" t="s">
        <v>2773</v>
      </c>
      <c r="N7" t="s">
        <v>26</v>
      </c>
      <c r="O7">
        <v>-79.982551999999998</v>
      </c>
      <c r="P7">
        <v>40.428871000000001</v>
      </c>
      <c r="Q7" t="s">
        <v>25</v>
      </c>
      <c r="R7" s="6" t="s">
        <v>2904</v>
      </c>
      <c r="S7" s="6" t="s">
        <v>2903</v>
      </c>
      <c r="T7" s="6" t="s">
        <v>2784</v>
      </c>
      <c r="U7" s="6" t="s">
        <v>2905</v>
      </c>
      <c r="V7" s="6" t="s">
        <v>2909</v>
      </c>
      <c r="W7" s="3" t="str">
        <f>INDEX(Groups!I$2:'Groups'!I$228, MATCH(A7, Groups!A$2:'Groups'!A$228,0))</f>
        <v>Pittsburgh</v>
      </c>
      <c r="X7" s="3" t="str">
        <f>INDEX(Groups!J$2:'Groups'!J$228, MATCH(A7, Groups!A$2:'Groups'!A$228,0))</f>
        <v>Sub-county</v>
      </c>
      <c r="Y7" s="8">
        <f t="shared" si="0"/>
        <v>1</v>
      </c>
      <c r="Z7" s="8" t="b">
        <f t="shared" si="1"/>
        <v>1</v>
      </c>
      <c r="AD7" s="8">
        <v>1</v>
      </c>
      <c r="AE7" s="8">
        <v>1</v>
      </c>
      <c r="AF7" t="str">
        <f>INDEX(Groups!L$2:'Groups'!L$228, MATCH(A7, Groups!A$2:'Groups'!A$228,0))</f>
        <v>Pittsburgh</v>
      </c>
      <c r="AG7">
        <f>INDEX(Groups!M$2:'Groups'!M$228, MATCH(A7, Groups!A$2:'Groups'!A$228,0))</f>
        <v>0</v>
      </c>
      <c r="AH7">
        <f>COUNTIFS(RSVP!A$2:A$6364, I7)</f>
        <v>3</v>
      </c>
      <c r="AI7">
        <f>COUNTIFS(RSVP!A$2:A$6364, I7, RSVP!G$2:G$6364, 1)</f>
        <v>3</v>
      </c>
      <c r="AJ7" s="18">
        <f t="shared" si="2"/>
        <v>1</v>
      </c>
      <c r="AK7" t="str">
        <f>INDEX(Groups!N$2:'Groups'!N$228, MATCH(A7, Groups!A$2:'Groups'!A$228,0))</f>
        <v>Sub-county</v>
      </c>
    </row>
    <row r="8" spans="1:37" x14ac:dyDescent="0.2">
      <c r="A8">
        <v>1756412</v>
      </c>
      <c r="B8">
        <v>128</v>
      </c>
      <c r="C8" t="s">
        <v>0</v>
      </c>
      <c r="D8" t="s">
        <v>1</v>
      </c>
      <c r="E8" t="s">
        <v>3068</v>
      </c>
      <c r="F8">
        <v>-79.989997863799999</v>
      </c>
      <c r="G8">
        <v>40.450000762899997</v>
      </c>
      <c r="H8" t="s">
        <v>2</v>
      </c>
      <c r="I8">
        <v>222465145</v>
      </c>
      <c r="J8">
        <v>7</v>
      </c>
      <c r="K8" t="s">
        <v>27</v>
      </c>
      <c r="L8" t="s">
        <v>28</v>
      </c>
      <c r="M8" t="s">
        <v>30</v>
      </c>
      <c r="N8" t="s">
        <v>31</v>
      </c>
      <c r="O8">
        <v>-79.928057999999993</v>
      </c>
      <c r="P8">
        <v>40.569817999999998</v>
      </c>
      <c r="Q8" t="s">
        <v>29</v>
      </c>
      <c r="R8" s="6" t="s">
        <v>2904</v>
      </c>
      <c r="S8" s="6" t="s">
        <v>2903</v>
      </c>
      <c r="T8" s="6" t="s">
        <v>2784</v>
      </c>
      <c r="U8" s="6" t="s">
        <v>2910</v>
      </c>
      <c r="W8" s="3" t="str">
        <f>INDEX(Groups!I$2:'Groups'!I$228, MATCH(A8, Groups!A$2:'Groups'!A$228,0))</f>
        <v>Pittsburgh</v>
      </c>
      <c r="X8" s="3" t="str">
        <f>INDEX(Groups!J$2:'Groups'!J$228, MATCH(A8, Groups!A$2:'Groups'!A$228,0))</f>
        <v>Sub-county</v>
      </c>
      <c r="Y8" s="8">
        <f t="shared" si="0"/>
        <v>1</v>
      </c>
      <c r="Z8" s="8" t="b">
        <f t="shared" si="1"/>
        <v>0</v>
      </c>
      <c r="AD8" s="8">
        <v>1</v>
      </c>
      <c r="AE8" s="8">
        <v>1</v>
      </c>
      <c r="AF8" t="str">
        <f>INDEX(Groups!L$2:'Groups'!L$228, MATCH(A8, Groups!A$2:'Groups'!A$228,0))</f>
        <v>Pittsburgh</v>
      </c>
      <c r="AG8">
        <f>INDEX(Groups!M$2:'Groups'!M$228, MATCH(A8, Groups!A$2:'Groups'!A$228,0))</f>
        <v>0</v>
      </c>
      <c r="AH8">
        <f>COUNTIFS(RSVP!A$2:A$6364, I8)</f>
        <v>8</v>
      </c>
      <c r="AI8">
        <f>COUNTIFS(RSVP!A$2:A$6364, I8, RSVP!G$2:G$6364, 1)</f>
        <v>4</v>
      </c>
      <c r="AJ8" s="18">
        <f t="shared" si="2"/>
        <v>0.5</v>
      </c>
      <c r="AK8" t="str">
        <f>INDEX(Groups!N$2:'Groups'!N$228, MATCH(A8, Groups!A$2:'Groups'!A$228,0))</f>
        <v>Sub-county</v>
      </c>
    </row>
    <row r="9" spans="1:37" x14ac:dyDescent="0.2">
      <c r="A9">
        <v>1756412</v>
      </c>
      <c r="B9">
        <v>128</v>
      </c>
      <c r="C9" t="s">
        <v>0</v>
      </c>
      <c r="D9" t="s">
        <v>1</v>
      </c>
      <c r="E9" t="s">
        <v>3068</v>
      </c>
      <c r="F9">
        <v>-79.989997863799999</v>
      </c>
      <c r="G9">
        <v>40.450000762899997</v>
      </c>
      <c r="H9" t="s">
        <v>2</v>
      </c>
      <c r="I9">
        <v>224185571</v>
      </c>
      <c r="J9">
        <v>8</v>
      </c>
      <c r="K9" t="s">
        <v>32</v>
      </c>
      <c r="L9" t="s">
        <v>33</v>
      </c>
      <c r="M9" t="s">
        <v>30</v>
      </c>
      <c r="N9" t="s">
        <v>35</v>
      </c>
      <c r="O9">
        <v>-80.006732</v>
      </c>
      <c r="P9">
        <v>40.608727000000002</v>
      </c>
      <c r="Q9" t="s">
        <v>34</v>
      </c>
      <c r="R9" s="6" t="s">
        <v>2904</v>
      </c>
      <c r="S9" s="6" t="s">
        <v>2903</v>
      </c>
      <c r="T9" s="6" t="s">
        <v>2784</v>
      </c>
      <c r="U9" s="6" t="s">
        <v>2911</v>
      </c>
      <c r="W9" s="3" t="str">
        <f>INDEX(Groups!I$2:'Groups'!I$228, MATCH(A9, Groups!A$2:'Groups'!A$228,0))</f>
        <v>Pittsburgh</v>
      </c>
      <c r="X9" s="3" t="str">
        <f>INDEX(Groups!J$2:'Groups'!J$228, MATCH(A9, Groups!A$2:'Groups'!A$228,0))</f>
        <v>Sub-county</v>
      </c>
      <c r="Y9" s="8">
        <f t="shared" si="0"/>
        <v>1</v>
      </c>
      <c r="Z9" s="8" t="b">
        <f t="shared" si="1"/>
        <v>0</v>
      </c>
      <c r="AD9" s="8">
        <v>1</v>
      </c>
      <c r="AE9" s="8">
        <v>1</v>
      </c>
      <c r="AF9" t="str">
        <f>INDEX(Groups!L$2:'Groups'!L$228, MATCH(A9, Groups!A$2:'Groups'!A$228,0))</f>
        <v>Pittsburgh</v>
      </c>
      <c r="AG9">
        <f>INDEX(Groups!M$2:'Groups'!M$228, MATCH(A9, Groups!A$2:'Groups'!A$228,0))</f>
        <v>0</v>
      </c>
      <c r="AH9">
        <f>COUNTIFS(RSVP!A$2:A$6364, I9)</f>
        <v>3</v>
      </c>
      <c r="AI9">
        <f>COUNTIFS(RSVP!A$2:A$6364, I9, RSVP!G$2:G$6364, 1)</f>
        <v>3</v>
      </c>
      <c r="AJ9" s="18">
        <f t="shared" si="2"/>
        <v>1</v>
      </c>
      <c r="AK9" t="str">
        <f>INDEX(Groups!N$2:'Groups'!N$228, MATCH(A9, Groups!A$2:'Groups'!A$228,0))</f>
        <v>Sub-county</v>
      </c>
    </row>
    <row r="10" spans="1:37" x14ac:dyDescent="0.2">
      <c r="A10">
        <v>1756412</v>
      </c>
      <c r="B10">
        <v>128</v>
      </c>
      <c r="C10" t="s">
        <v>0</v>
      </c>
      <c r="D10" t="s">
        <v>1</v>
      </c>
      <c r="E10" t="s">
        <v>3068</v>
      </c>
      <c r="F10">
        <v>-79.989997863799999</v>
      </c>
      <c r="G10">
        <v>40.450000762899997</v>
      </c>
      <c r="H10" t="s">
        <v>2</v>
      </c>
      <c r="I10" t="s">
        <v>3213</v>
      </c>
      <c r="J10">
        <v>9</v>
      </c>
      <c r="K10" t="s">
        <v>36</v>
      </c>
      <c r="L10" t="s">
        <v>37</v>
      </c>
      <c r="M10" t="s">
        <v>2773</v>
      </c>
      <c r="N10" t="s">
        <v>39</v>
      </c>
      <c r="O10">
        <v>-79.922805999999994</v>
      </c>
      <c r="P10">
        <v>40.434963000000003</v>
      </c>
      <c r="Q10" t="s">
        <v>38</v>
      </c>
      <c r="R10" s="6" t="s">
        <v>2904</v>
      </c>
      <c r="S10" s="6" t="s">
        <v>2903</v>
      </c>
      <c r="T10" s="6" t="s">
        <v>2784</v>
      </c>
      <c r="U10" s="6" t="s">
        <v>2905</v>
      </c>
      <c r="V10" s="6" t="s">
        <v>2907</v>
      </c>
      <c r="W10" s="3" t="str">
        <f>INDEX(Groups!I$2:'Groups'!I$228, MATCH(A10, Groups!A$2:'Groups'!A$228,0))</f>
        <v>Pittsburgh</v>
      </c>
      <c r="X10" s="3" t="str">
        <f>INDEX(Groups!J$2:'Groups'!J$228, MATCH(A10, Groups!A$2:'Groups'!A$228,0))</f>
        <v>Sub-county</v>
      </c>
      <c r="Y10" s="8">
        <f t="shared" si="0"/>
        <v>1</v>
      </c>
      <c r="Z10" s="8" t="b">
        <f t="shared" si="1"/>
        <v>1</v>
      </c>
      <c r="AD10" s="8">
        <v>1</v>
      </c>
      <c r="AE10" s="8">
        <v>1</v>
      </c>
      <c r="AF10" t="str">
        <f>INDEX(Groups!L$2:'Groups'!L$228, MATCH(A10, Groups!A$2:'Groups'!A$228,0))</f>
        <v>Pittsburgh</v>
      </c>
      <c r="AG10">
        <f>INDEX(Groups!M$2:'Groups'!M$228, MATCH(A10, Groups!A$2:'Groups'!A$228,0))</f>
        <v>0</v>
      </c>
      <c r="AH10">
        <f>COUNTIFS(RSVP!A$2:A$6364, I10)</f>
        <v>3</v>
      </c>
      <c r="AI10">
        <f>COUNTIFS(RSVP!A$2:A$6364, I10, RSVP!G$2:G$6364, 1)</f>
        <v>2</v>
      </c>
      <c r="AJ10" s="18">
        <f t="shared" si="2"/>
        <v>0.66666666666666663</v>
      </c>
      <c r="AK10" t="str">
        <f>INDEX(Groups!N$2:'Groups'!N$228, MATCH(A10, Groups!A$2:'Groups'!A$228,0))</f>
        <v>Sub-county</v>
      </c>
    </row>
    <row r="11" spans="1:37" x14ac:dyDescent="0.2">
      <c r="A11">
        <v>1756412</v>
      </c>
      <c r="B11">
        <v>128</v>
      </c>
      <c r="C11" t="s">
        <v>0</v>
      </c>
      <c r="D11" t="s">
        <v>1</v>
      </c>
      <c r="E11" t="s">
        <v>3068</v>
      </c>
      <c r="F11">
        <v>-79.989997863799999</v>
      </c>
      <c r="G11">
        <v>40.450000762899997</v>
      </c>
      <c r="H11" t="s">
        <v>2</v>
      </c>
      <c r="I11">
        <v>224207777</v>
      </c>
      <c r="J11">
        <v>10</v>
      </c>
      <c r="K11" t="s">
        <v>40</v>
      </c>
      <c r="L11" t="s">
        <v>41</v>
      </c>
      <c r="M11" t="s">
        <v>2773</v>
      </c>
      <c r="N11" t="s">
        <v>18</v>
      </c>
      <c r="O11">
        <v>-79.997519999999994</v>
      </c>
      <c r="P11">
        <v>40.441749999999999</v>
      </c>
      <c r="Q11" t="s">
        <v>17</v>
      </c>
      <c r="R11" s="6" t="s">
        <v>2904</v>
      </c>
      <c r="S11" s="6" t="s">
        <v>2903</v>
      </c>
      <c r="T11" s="6" t="s">
        <v>2784</v>
      </c>
      <c r="U11" s="6" t="s">
        <v>2905</v>
      </c>
      <c r="V11" s="6" t="s">
        <v>2908</v>
      </c>
      <c r="W11" s="3" t="str">
        <f>INDEX(Groups!I$2:'Groups'!I$228, MATCH(A11, Groups!A$2:'Groups'!A$228,0))</f>
        <v>Pittsburgh</v>
      </c>
      <c r="X11" s="3" t="str">
        <f>INDEX(Groups!J$2:'Groups'!J$228, MATCH(A11, Groups!A$2:'Groups'!A$228,0))</f>
        <v>Sub-county</v>
      </c>
      <c r="Y11" s="8">
        <f t="shared" si="0"/>
        <v>1</v>
      </c>
      <c r="Z11" s="8" t="b">
        <f t="shared" si="1"/>
        <v>1</v>
      </c>
      <c r="AD11" s="8">
        <v>1</v>
      </c>
      <c r="AE11" s="8">
        <v>1</v>
      </c>
      <c r="AF11" t="str">
        <f>INDEX(Groups!L$2:'Groups'!L$228, MATCH(A11, Groups!A$2:'Groups'!A$228,0))</f>
        <v>Pittsburgh</v>
      </c>
      <c r="AG11">
        <f>INDEX(Groups!M$2:'Groups'!M$228, MATCH(A11, Groups!A$2:'Groups'!A$228,0))</f>
        <v>0</v>
      </c>
      <c r="AH11">
        <f>COUNTIFS(RSVP!A$2:A$6364, I11)</f>
        <v>9</v>
      </c>
      <c r="AI11">
        <f>COUNTIFS(RSVP!A$2:A$6364, I11, RSVP!G$2:G$6364, 1)</f>
        <v>7</v>
      </c>
      <c r="AJ11" s="18">
        <f t="shared" si="2"/>
        <v>0.77777777777777779</v>
      </c>
      <c r="AK11" t="str">
        <f>INDEX(Groups!N$2:'Groups'!N$228, MATCH(A11, Groups!A$2:'Groups'!A$228,0))</f>
        <v>Sub-county</v>
      </c>
    </row>
    <row r="12" spans="1:37" x14ac:dyDescent="0.2">
      <c r="A12">
        <v>1756412</v>
      </c>
      <c r="B12">
        <v>128</v>
      </c>
      <c r="C12" t="s">
        <v>0</v>
      </c>
      <c r="D12" t="s">
        <v>1</v>
      </c>
      <c r="E12" t="s">
        <v>3068</v>
      </c>
      <c r="F12">
        <v>-79.989997863799999</v>
      </c>
      <c r="G12">
        <v>40.450000762899997</v>
      </c>
      <c r="H12" t="s">
        <v>2</v>
      </c>
      <c r="I12">
        <v>224477985</v>
      </c>
      <c r="J12">
        <v>11</v>
      </c>
      <c r="K12" t="s">
        <v>42</v>
      </c>
      <c r="L12" t="s">
        <v>43</v>
      </c>
      <c r="M12" t="s">
        <v>2773</v>
      </c>
      <c r="N12" t="s">
        <v>45</v>
      </c>
      <c r="O12">
        <v>-79.909081</v>
      </c>
      <c r="P12">
        <v>40.435969999999998</v>
      </c>
      <c r="Q12" t="s">
        <v>44</v>
      </c>
      <c r="R12" s="6" t="s">
        <v>2904</v>
      </c>
      <c r="S12" s="6" t="s">
        <v>2903</v>
      </c>
      <c r="T12" s="6" t="s">
        <v>2784</v>
      </c>
      <c r="U12" s="6" t="s">
        <v>2905</v>
      </c>
      <c r="V12" s="6" t="s">
        <v>2907</v>
      </c>
      <c r="W12" s="3" t="str">
        <f>INDEX(Groups!I$2:'Groups'!I$228, MATCH(A12, Groups!A$2:'Groups'!A$228,0))</f>
        <v>Pittsburgh</v>
      </c>
      <c r="X12" s="3" t="str">
        <f>INDEX(Groups!J$2:'Groups'!J$228, MATCH(A12, Groups!A$2:'Groups'!A$228,0))</f>
        <v>Sub-county</v>
      </c>
      <c r="Y12" s="8">
        <f t="shared" si="0"/>
        <v>1</v>
      </c>
      <c r="Z12" s="8" t="b">
        <f t="shared" si="1"/>
        <v>1</v>
      </c>
      <c r="AD12" s="8">
        <v>1</v>
      </c>
      <c r="AE12" s="8">
        <v>1</v>
      </c>
      <c r="AF12" t="str">
        <f>INDEX(Groups!L$2:'Groups'!L$228, MATCH(A12, Groups!A$2:'Groups'!A$228,0))</f>
        <v>Pittsburgh</v>
      </c>
      <c r="AG12">
        <f>INDEX(Groups!M$2:'Groups'!M$228, MATCH(A12, Groups!A$2:'Groups'!A$228,0))</f>
        <v>0</v>
      </c>
      <c r="AH12">
        <f>COUNTIFS(RSVP!A$2:A$6364, I12)</f>
        <v>3</v>
      </c>
      <c r="AI12">
        <f>COUNTIFS(RSVP!A$2:A$6364, I12, RSVP!G$2:G$6364, 1)</f>
        <v>3</v>
      </c>
      <c r="AJ12" s="18">
        <f t="shared" si="2"/>
        <v>1</v>
      </c>
      <c r="AK12" t="str">
        <f>INDEX(Groups!N$2:'Groups'!N$228, MATCH(A12, Groups!A$2:'Groups'!A$228,0))</f>
        <v>Sub-county</v>
      </c>
    </row>
    <row r="13" spans="1:37" x14ac:dyDescent="0.2">
      <c r="A13">
        <v>1756412</v>
      </c>
      <c r="B13">
        <v>128</v>
      </c>
      <c r="C13" t="s">
        <v>0</v>
      </c>
      <c r="D13" t="s">
        <v>1</v>
      </c>
      <c r="E13" t="s">
        <v>3068</v>
      </c>
      <c r="F13">
        <v>-79.989997863799999</v>
      </c>
      <c r="G13">
        <v>40.450000762899997</v>
      </c>
      <c r="H13" t="s">
        <v>2</v>
      </c>
      <c r="I13">
        <v>224043472</v>
      </c>
      <c r="J13">
        <v>12</v>
      </c>
      <c r="K13" t="s">
        <v>46</v>
      </c>
      <c r="L13" t="s">
        <v>47</v>
      </c>
      <c r="M13" t="s">
        <v>2773</v>
      </c>
      <c r="N13" t="s">
        <v>49</v>
      </c>
      <c r="O13">
        <v>-80.017593000000005</v>
      </c>
      <c r="P13">
        <v>40.446013999999998</v>
      </c>
      <c r="Q13" t="s">
        <v>48</v>
      </c>
      <c r="R13" s="6" t="s">
        <v>2904</v>
      </c>
      <c r="S13" s="6" t="s">
        <v>2903</v>
      </c>
      <c r="T13" s="6" t="s">
        <v>2784</v>
      </c>
      <c r="U13" s="6" t="s">
        <v>2905</v>
      </c>
      <c r="V13" s="6" t="s">
        <v>2912</v>
      </c>
      <c r="W13" s="3" t="str">
        <f>INDEX(Groups!I$2:'Groups'!I$228, MATCH(A13, Groups!A$2:'Groups'!A$228,0))</f>
        <v>Pittsburgh</v>
      </c>
      <c r="X13" s="3" t="str">
        <f>INDEX(Groups!J$2:'Groups'!J$228, MATCH(A13, Groups!A$2:'Groups'!A$228,0))</f>
        <v>Sub-county</v>
      </c>
      <c r="Y13" s="8">
        <f t="shared" si="0"/>
        <v>1</v>
      </c>
      <c r="Z13" s="8" t="b">
        <f t="shared" si="1"/>
        <v>1</v>
      </c>
      <c r="AD13" s="8">
        <v>1</v>
      </c>
      <c r="AE13" s="8">
        <v>1</v>
      </c>
      <c r="AF13" t="str">
        <f>INDEX(Groups!L$2:'Groups'!L$228, MATCH(A13, Groups!A$2:'Groups'!A$228,0))</f>
        <v>Pittsburgh</v>
      </c>
      <c r="AG13">
        <f>INDEX(Groups!M$2:'Groups'!M$228, MATCH(A13, Groups!A$2:'Groups'!A$228,0))</f>
        <v>0</v>
      </c>
      <c r="AH13">
        <f>COUNTIFS(RSVP!A$2:A$6364, I13)</f>
        <v>6</v>
      </c>
      <c r="AI13">
        <f>COUNTIFS(RSVP!A$2:A$6364, I13, RSVP!G$2:G$6364, 1)</f>
        <v>6</v>
      </c>
      <c r="AJ13" s="18">
        <f t="shared" si="2"/>
        <v>1</v>
      </c>
      <c r="AK13" t="str">
        <f>INDEX(Groups!N$2:'Groups'!N$228, MATCH(A13, Groups!A$2:'Groups'!A$228,0))</f>
        <v>Sub-county</v>
      </c>
    </row>
    <row r="14" spans="1:37" x14ac:dyDescent="0.2">
      <c r="A14">
        <v>1756412</v>
      </c>
      <c r="B14">
        <v>128</v>
      </c>
      <c r="C14" t="s">
        <v>0</v>
      </c>
      <c r="D14" t="s">
        <v>1</v>
      </c>
      <c r="E14" t="s">
        <v>3068</v>
      </c>
      <c r="F14">
        <v>-79.989997863799999</v>
      </c>
      <c r="G14">
        <v>40.450000762899997</v>
      </c>
      <c r="H14" t="s">
        <v>2</v>
      </c>
      <c r="I14" t="s">
        <v>3208</v>
      </c>
      <c r="J14">
        <v>13</v>
      </c>
      <c r="K14" t="s">
        <v>50</v>
      </c>
      <c r="L14" t="s">
        <v>51</v>
      </c>
      <c r="M14" t="s">
        <v>2773</v>
      </c>
      <c r="N14" t="s">
        <v>53</v>
      </c>
      <c r="O14">
        <v>-80.000799000000001</v>
      </c>
      <c r="P14">
        <v>40.451825999999997</v>
      </c>
      <c r="Q14" t="s">
        <v>52</v>
      </c>
      <c r="R14" s="6" t="s">
        <v>2904</v>
      </c>
      <c r="S14" s="6" t="s">
        <v>2903</v>
      </c>
      <c r="T14" s="6" t="s">
        <v>2784</v>
      </c>
      <c r="U14" s="6" t="s">
        <v>2905</v>
      </c>
      <c r="V14" s="6" t="s">
        <v>2913</v>
      </c>
      <c r="W14" s="3" t="str">
        <f>INDEX(Groups!I$2:'Groups'!I$228, MATCH(A14, Groups!A$2:'Groups'!A$228,0))</f>
        <v>Pittsburgh</v>
      </c>
      <c r="X14" s="3" t="str">
        <f>INDEX(Groups!J$2:'Groups'!J$228, MATCH(A14, Groups!A$2:'Groups'!A$228,0))</f>
        <v>Sub-county</v>
      </c>
      <c r="Y14" s="8">
        <f t="shared" si="0"/>
        <v>1</v>
      </c>
      <c r="Z14" s="8" t="b">
        <f t="shared" si="1"/>
        <v>1</v>
      </c>
      <c r="AD14" s="8">
        <v>1</v>
      </c>
      <c r="AE14" s="8">
        <v>1</v>
      </c>
      <c r="AF14" t="str">
        <f>INDEX(Groups!L$2:'Groups'!L$228, MATCH(A14, Groups!A$2:'Groups'!A$228,0))</f>
        <v>Pittsburgh</v>
      </c>
      <c r="AG14">
        <f>INDEX(Groups!M$2:'Groups'!M$228, MATCH(A14, Groups!A$2:'Groups'!A$228,0))</f>
        <v>0</v>
      </c>
      <c r="AH14">
        <f>COUNTIFS(RSVP!A$2:A$6364, I14)</f>
        <v>3</v>
      </c>
      <c r="AI14">
        <f>COUNTIFS(RSVP!A$2:A$6364, I14, RSVP!G$2:G$6364, 1)</f>
        <v>2</v>
      </c>
      <c r="AJ14" s="18">
        <f t="shared" si="2"/>
        <v>0.66666666666666663</v>
      </c>
      <c r="AK14" t="str">
        <f>INDEX(Groups!N$2:'Groups'!N$228, MATCH(A14, Groups!A$2:'Groups'!A$228,0))</f>
        <v>Sub-county</v>
      </c>
    </row>
    <row r="15" spans="1:37" x14ac:dyDescent="0.2">
      <c r="A15">
        <v>1756412</v>
      </c>
      <c r="B15">
        <v>128</v>
      </c>
      <c r="C15" t="s">
        <v>0</v>
      </c>
      <c r="D15" t="s">
        <v>1</v>
      </c>
      <c r="E15" t="s">
        <v>3068</v>
      </c>
      <c r="F15">
        <v>-79.989997863799999</v>
      </c>
      <c r="G15">
        <v>40.450000762899997</v>
      </c>
      <c r="H15" t="s">
        <v>2</v>
      </c>
      <c r="I15" t="s">
        <v>3217</v>
      </c>
      <c r="J15">
        <v>14</v>
      </c>
      <c r="K15" t="s">
        <v>54</v>
      </c>
      <c r="L15" t="s">
        <v>55</v>
      </c>
      <c r="M15" t="s">
        <v>2773</v>
      </c>
      <c r="N15" t="s">
        <v>57</v>
      </c>
      <c r="O15">
        <v>-79.930554000000001</v>
      </c>
      <c r="P15">
        <v>40.459938999999999</v>
      </c>
      <c r="Q15" t="s">
        <v>56</v>
      </c>
      <c r="R15" s="6" t="s">
        <v>2904</v>
      </c>
      <c r="S15" s="6" t="s">
        <v>2903</v>
      </c>
      <c r="T15" s="6" t="s">
        <v>2784</v>
      </c>
      <c r="U15" s="6" t="s">
        <v>2905</v>
      </c>
      <c r="V15" s="6" t="s">
        <v>2839</v>
      </c>
      <c r="W15" s="3" t="str">
        <f>INDEX(Groups!I$2:'Groups'!I$228, MATCH(A15, Groups!A$2:'Groups'!A$228,0))</f>
        <v>Pittsburgh</v>
      </c>
      <c r="X15" s="3" t="str">
        <f>INDEX(Groups!J$2:'Groups'!J$228, MATCH(A15, Groups!A$2:'Groups'!A$228,0))</f>
        <v>Sub-county</v>
      </c>
      <c r="Y15" s="8">
        <f t="shared" si="0"/>
        <v>1</v>
      </c>
      <c r="Z15" s="8" t="b">
        <f t="shared" si="1"/>
        <v>1</v>
      </c>
      <c r="AD15" s="8">
        <v>1</v>
      </c>
      <c r="AE15" s="8">
        <v>1</v>
      </c>
      <c r="AF15" t="str">
        <f>INDEX(Groups!L$2:'Groups'!L$228, MATCH(A15, Groups!A$2:'Groups'!A$228,0))</f>
        <v>Pittsburgh</v>
      </c>
      <c r="AG15">
        <f>INDEX(Groups!M$2:'Groups'!M$228, MATCH(A15, Groups!A$2:'Groups'!A$228,0))</f>
        <v>0</v>
      </c>
      <c r="AH15">
        <f>COUNTIFS(RSVP!A$2:A$6364, I15)</f>
        <v>7</v>
      </c>
      <c r="AI15">
        <f>COUNTIFS(RSVP!A$2:A$6364, I15, RSVP!G$2:G$6364, 1)</f>
        <v>5</v>
      </c>
      <c r="AJ15" s="18">
        <f t="shared" si="2"/>
        <v>0.7142857142857143</v>
      </c>
      <c r="AK15" t="str">
        <f>INDEX(Groups!N$2:'Groups'!N$228, MATCH(A15, Groups!A$2:'Groups'!A$228,0))</f>
        <v>Sub-county</v>
      </c>
    </row>
    <row r="16" spans="1:37" x14ac:dyDescent="0.2">
      <c r="A16">
        <v>1756412</v>
      </c>
      <c r="B16">
        <v>128</v>
      </c>
      <c r="C16" t="s">
        <v>0</v>
      </c>
      <c r="D16" t="s">
        <v>1</v>
      </c>
      <c r="E16" t="s">
        <v>3068</v>
      </c>
      <c r="F16">
        <v>-79.989997863799999</v>
      </c>
      <c r="G16">
        <v>40.450000762899997</v>
      </c>
      <c r="H16" t="s">
        <v>2</v>
      </c>
      <c r="I16" t="s">
        <v>3228</v>
      </c>
      <c r="J16">
        <v>15</v>
      </c>
      <c r="K16" t="s">
        <v>58</v>
      </c>
      <c r="L16" t="s">
        <v>59</v>
      </c>
      <c r="M16" t="s">
        <v>2773</v>
      </c>
      <c r="N16" t="s">
        <v>61</v>
      </c>
      <c r="O16">
        <v>-80.035956999999996</v>
      </c>
      <c r="P16">
        <v>40.394168999999998</v>
      </c>
      <c r="Q16" t="s">
        <v>60</v>
      </c>
      <c r="R16" s="6" t="s">
        <v>2904</v>
      </c>
      <c r="S16" s="6" t="s">
        <v>2903</v>
      </c>
      <c r="T16" s="6" t="s">
        <v>2784</v>
      </c>
      <c r="U16" s="6" t="s">
        <v>2914</v>
      </c>
      <c r="W16" s="3" t="str">
        <f>INDEX(Groups!I$2:'Groups'!I$228, MATCH(A16, Groups!A$2:'Groups'!A$228,0))</f>
        <v>Pittsburgh</v>
      </c>
      <c r="X16" s="3" t="str">
        <f>INDEX(Groups!J$2:'Groups'!J$228, MATCH(A16, Groups!A$2:'Groups'!A$228,0))</f>
        <v>Sub-county</v>
      </c>
      <c r="Y16" s="8">
        <f t="shared" si="0"/>
        <v>1</v>
      </c>
      <c r="Z16" s="8" t="b">
        <f t="shared" si="1"/>
        <v>0</v>
      </c>
      <c r="AD16" s="8">
        <v>1</v>
      </c>
      <c r="AE16" s="8">
        <v>1</v>
      </c>
      <c r="AF16" t="str">
        <f>INDEX(Groups!L$2:'Groups'!L$228, MATCH(A16, Groups!A$2:'Groups'!A$228,0))</f>
        <v>Pittsburgh</v>
      </c>
      <c r="AG16">
        <f>INDEX(Groups!M$2:'Groups'!M$228, MATCH(A16, Groups!A$2:'Groups'!A$228,0))</f>
        <v>0</v>
      </c>
      <c r="AH16">
        <f>COUNTIFS(RSVP!A$2:A$6364, I16)</f>
        <v>5</v>
      </c>
      <c r="AI16">
        <f>COUNTIFS(RSVP!A$2:A$6364, I16, RSVP!G$2:G$6364, 1)</f>
        <v>4</v>
      </c>
      <c r="AJ16" s="18">
        <f t="shared" si="2"/>
        <v>0.8</v>
      </c>
      <c r="AK16" t="str">
        <f>INDEX(Groups!N$2:'Groups'!N$228, MATCH(A16, Groups!A$2:'Groups'!A$228,0))</f>
        <v>Sub-county</v>
      </c>
    </row>
    <row r="17" spans="1:37" x14ac:dyDescent="0.2">
      <c r="A17">
        <v>1756412</v>
      </c>
      <c r="B17">
        <v>128</v>
      </c>
      <c r="C17" t="s">
        <v>0</v>
      </c>
      <c r="D17" t="s">
        <v>1</v>
      </c>
      <c r="E17" t="s">
        <v>3068</v>
      </c>
      <c r="F17">
        <v>-79.989997863799999</v>
      </c>
      <c r="G17">
        <v>40.450000762899997</v>
      </c>
      <c r="H17" t="s">
        <v>2</v>
      </c>
      <c r="I17">
        <v>224374595</v>
      </c>
      <c r="J17">
        <v>16</v>
      </c>
      <c r="K17" t="s">
        <v>62</v>
      </c>
      <c r="L17" t="s">
        <v>63</v>
      </c>
      <c r="M17" t="s">
        <v>2773</v>
      </c>
      <c r="N17" t="s">
        <v>65</v>
      </c>
      <c r="O17">
        <v>-80.006553999999994</v>
      </c>
      <c r="P17">
        <v>40.452240000000003</v>
      </c>
      <c r="Q17" t="s">
        <v>64</v>
      </c>
      <c r="R17" s="6" t="s">
        <v>2904</v>
      </c>
      <c r="S17" s="6" t="s">
        <v>2903</v>
      </c>
      <c r="T17" s="6" t="s">
        <v>2784</v>
      </c>
      <c r="U17" s="6" t="s">
        <v>2905</v>
      </c>
      <c r="V17" s="6" t="s">
        <v>2915</v>
      </c>
      <c r="W17" s="3" t="str">
        <f>INDEX(Groups!I$2:'Groups'!I$228, MATCH(A17, Groups!A$2:'Groups'!A$228,0))</f>
        <v>Pittsburgh</v>
      </c>
      <c r="X17" s="3" t="str">
        <f>INDEX(Groups!J$2:'Groups'!J$228, MATCH(A17, Groups!A$2:'Groups'!A$228,0))</f>
        <v>Sub-county</v>
      </c>
      <c r="Y17" s="8">
        <f t="shared" si="0"/>
        <v>1</v>
      </c>
      <c r="Z17" s="8" t="b">
        <f t="shared" si="1"/>
        <v>1</v>
      </c>
      <c r="AD17" s="8">
        <v>1</v>
      </c>
      <c r="AE17" s="8">
        <v>1</v>
      </c>
      <c r="AF17" t="str">
        <f>INDEX(Groups!L$2:'Groups'!L$228, MATCH(A17, Groups!A$2:'Groups'!A$228,0))</f>
        <v>Pittsburgh</v>
      </c>
      <c r="AG17">
        <f>INDEX(Groups!M$2:'Groups'!M$228, MATCH(A17, Groups!A$2:'Groups'!A$228,0))</f>
        <v>0</v>
      </c>
      <c r="AH17">
        <f>COUNTIFS(RSVP!A$2:A$6364, I17)</f>
        <v>5</v>
      </c>
      <c r="AI17">
        <f>COUNTIFS(RSVP!A$2:A$6364, I17, RSVP!G$2:G$6364, 1)</f>
        <v>5</v>
      </c>
      <c r="AJ17" s="18">
        <f t="shared" si="2"/>
        <v>1</v>
      </c>
      <c r="AK17" t="str">
        <f>INDEX(Groups!N$2:'Groups'!N$228, MATCH(A17, Groups!A$2:'Groups'!A$228,0))</f>
        <v>Sub-county</v>
      </c>
    </row>
    <row r="18" spans="1:37" x14ac:dyDescent="0.2">
      <c r="A18">
        <v>1756412</v>
      </c>
      <c r="B18">
        <v>128</v>
      </c>
      <c r="C18" t="s">
        <v>0</v>
      </c>
      <c r="D18" t="s">
        <v>1</v>
      </c>
      <c r="E18" t="s">
        <v>3068</v>
      </c>
      <c r="F18">
        <v>-79.989997863799999</v>
      </c>
      <c r="G18">
        <v>40.450000762899997</v>
      </c>
      <c r="H18" t="s">
        <v>2</v>
      </c>
      <c r="I18" t="s">
        <v>3204</v>
      </c>
      <c r="J18">
        <v>17</v>
      </c>
      <c r="K18" t="s">
        <v>66</v>
      </c>
      <c r="L18" t="s">
        <v>67</v>
      </c>
      <c r="M18" t="s">
        <v>2773</v>
      </c>
      <c r="N18" t="s">
        <v>69</v>
      </c>
      <c r="O18">
        <v>-79.998586000000003</v>
      </c>
      <c r="P18">
        <v>40.443032600000002</v>
      </c>
      <c r="Q18" t="s">
        <v>68</v>
      </c>
      <c r="R18" s="6" t="s">
        <v>2904</v>
      </c>
      <c r="S18" s="6" t="s">
        <v>2903</v>
      </c>
      <c r="T18" s="6" t="s">
        <v>2784</v>
      </c>
      <c r="U18" s="6" t="s">
        <v>2905</v>
      </c>
      <c r="V18" s="6" t="s">
        <v>2908</v>
      </c>
      <c r="W18" s="3" t="str">
        <f>INDEX(Groups!I$2:'Groups'!I$228, MATCH(A18, Groups!A$2:'Groups'!A$228,0))</f>
        <v>Pittsburgh</v>
      </c>
      <c r="X18" s="3" t="str">
        <f>INDEX(Groups!J$2:'Groups'!J$228, MATCH(A18, Groups!A$2:'Groups'!A$228,0))</f>
        <v>Sub-county</v>
      </c>
      <c r="Y18" s="8">
        <f t="shared" si="0"/>
        <v>1</v>
      </c>
      <c r="Z18" s="8" t="b">
        <f t="shared" si="1"/>
        <v>1</v>
      </c>
      <c r="AD18" s="8">
        <v>1</v>
      </c>
      <c r="AE18" s="8">
        <v>1</v>
      </c>
      <c r="AF18" t="str">
        <f>INDEX(Groups!L$2:'Groups'!L$228, MATCH(A18, Groups!A$2:'Groups'!A$228,0))</f>
        <v>Pittsburgh</v>
      </c>
      <c r="AG18">
        <f>INDEX(Groups!M$2:'Groups'!M$228, MATCH(A18, Groups!A$2:'Groups'!A$228,0))</f>
        <v>0</v>
      </c>
      <c r="AH18">
        <f>COUNTIFS(RSVP!A$2:A$6364, I18)</f>
        <v>4</v>
      </c>
      <c r="AI18">
        <f>COUNTIFS(RSVP!A$2:A$6364, I18, RSVP!G$2:G$6364, 1)</f>
        <v>4</v>
      </c>
      <c r="AJ18" s="18">
        <f t="shared" si="2"/>
        <v>1</v>
      </c>
      <c r="AK18" t="str">
        <f>INDEX(Groups!N$2:'Groups'!N$228, MATCH(A18, Groups!A$2:'Groups'!A$228,0))</f>
        <v>Sub-county</v>
      </c>
    </row>
    <row r="19" spans="1:37" x14ac:dyDescent="0.2">
      <c r="A19">
        <v>1756412</v>
      </c>
      <c r="B19">
        <v>128</v>
      </c>
      <c r="C19" t="s">
        <v>0</v>
      </c>
      <c r="D19" t="s">
        <v>1</v>
      </c>
      <c r="E19" t="s">
        <v>3068</v>
      </c>
      <c r="F19">
        <v>-79.989997863799999</v>
      </c>
      <c r="G19">
        <v>40.450000762899997</v>
      </c>
      <c r="H19" t="s">
        <v>2</v>
      </c>
      <c r="I19">
        <v>224141871</v>
      </c>
      <c r="J19">
        <v>18</v>
      </c>
      <c r="K19" t="s">
        <v>70</v>
      </c>
      <c r="L19" t="s">
        <v>71</v>
      </c>
      <c r="M19" t="s">
        <v>73</v>
      </c>
      <c r="N19" t="s">
        <v>74</v>
      </c>
      <c r="O19">
        <v>-79.623558000000003</v>
      </c>
      <c r="P19">
        <v>40.353489000000003</v>
      </c>
      <c r="Q19" t="s">
        <v>72</v>
      </c>
      <c r="R19" s="6" t="s">
        <v>2904</v>
      </c>
      <c r="S19" s="6" t="s">
        <v>2903</v>
      </c>
      <c r="T19" s="6" t="s">
        <v>2917</v>
      </c>
      <c r="U19" s="6" t="s">
        <v>2916</v>
      </c>
      <c r="W19" s="3" t="str">
        <f>INDEX(Groups!I$2:'Groups'!I$228, MATCH(A19, Groups!A$2:'Groups'!A$228,0))</f>
        <v>Pittsburgh</v>
      </c>
      <c r="X19" s="3" t="str">
        <f>INDEX(Groups!J$2:'Groups'!J$228, MATCH(A19, Groups!A$2:'Groups'!A$228,0))</f>
        <v>Sub-county</v>
      </c>
      <c r="Y19" s="8">
        <f t="shared" si="0"/>
        <v>0</v>
      </c>
      <c r="Z19" s="8" t="b">
        <f t="shared" si="1"/>
        <v>0</v>
      </c>
      <c r="AD19" s="8">
        <v>1</v>
      </c>
      <c r="AE19" s="8">
        <v>1</v>
      </c>
      <c r="AF19" t="str">
        <f>INDEX(Groups!L$2:'Groups'!L$228, MATCH(A19, Groups!A$2:'Groups'!A$228,0))</f>
        <v>Pittsburgh</v>
      </c>
      <c r="AG19">
        <f>INDEX(Groups!M$2:'Groups'!M$228, MATCH(A19, Groups!A$2:'Groups'!A$228,0))</f>
        <v>0</v>
      </c>
      <c r="AH19">
        <f>COUNTIFS(RSVP!A$2:A$6364, I19)</f>
        <v>3</v>
      </c>
      <c r="AI19">
        <f>COUNTIFS(RSVP!A$2:A$6364, I19, RSVP!G$2:G$6364, 1)</f>
        <v>2</v>
      </c>
      <c r="AJ19" s="18">
        <f t="shared" si="2"/>
        <v>0.66666666666666663</v>
      </c>
      <c r="AK19" t="str">
        <f>INDEX(Groups!N$2:'Groups'!N$228, MATCH(A19, Groups!A$2:'Groups'!A$228,0))</f>
        <v>Sub-county</v>
      </c>
    </row>
    <row r="20" spans="1:37" x14ac:dyDescent="0.2">
      <c r="A20">
        <v>1756412</v>
      </c>
      <c r="B20">
        <v>128</v>
      </c>
      <c r="C20" t="s">
        <v>0</v>
      </c>
      <c r="D20" t="s">
        <v>1</v>
      </c>
      <c r="E20" t="s">
        <v>3068</v>
      </c>
      <c r="F20">
        <v>-79.989997863799999</v>
      </c>
      <c r="G20">
        <v>40.450000762899997</v>
      </c>
      <c r="H20" t="s">
        <v>2</v>
      </c>
      <c r="I20">
        <v>222465164</v>
      </c>
      <c r="J20">
        <v>19</v>
      </c>
      <c r="K20" t="s">
        <v>75</v>
      </c>
      <c r="L20" t="s">
        <v>76</v>
      </c>
      <c r="M20" t="s">
        <v>30</v>
      </c>
      <c r="N20" t="s">
        <v>31</v>
      </c>
      <c r="O20">
        <v>-79.928057999999993</v>
      </c>
      <c r="P20">
        <v>40.569817999999998</v>
      </c>
      <c r="Q20" t="s">
        <v>29</v>
      </c>
      <c r="R20" s="6" t="s">
        <v>2904</v>
      </c>
      <c r="S20" s="6" t="s">
        <v>2903</v>
      </c>
      <c r="T20" s="6" t="s">
        <v>2784</v>
      </c>
      <c r="U20" s="6" t="s">
        <v>2910</v>
      </c>
      <c r="W20" s="3" t="str">
        <f>INDEX(Groups!I$2:'Groups'!I$228, MATCH(A20, Groups!A$2:'Groups'!A$228,0))</f>
        <v>Pittsburgh</v>
      </c>
      <c r="X20" s="3" t="str">
        <f>INDEX(Groups!J$2:'Groups'!J$228, MATCH(A20, Groups!A$2:'Groups'!A$228,0))</f>
        <v>Sub-county</v>
      </c>
      <c r="Y20" s="8">
        <f t="shared" si="0"/>
        <v>1</v>
      </c>
      <c r="Z20" s="8" t="b">
        <f t="shared" si="1"/>
        <v>0</v>
      </c>
      <c r="AD20" s="8">
        <v>1</v>
      </c>
      <c r="AE20" s="8">
        <v>1</v>
      </c>
      <c r="AF20" t="str">
        <f>INDEX(Groups!L$2:'Groups'!L$228, MATCH(A20, Groups!A$2:'Groups'!A$228,0))</f>
        <v>Pittsburgh</v>
      </c>
      <c r="AG20">
        <f>INDEX(Groups!M$2:'Groups'!M$228, MATCH(A20, Groups!A$2:'Groups'!A$228,0))</f>
        <v>0</v>
      </c>
      <c r="AH20">
        <f>COUNTIFS(RSVP!A$2:A$6364, I20)</f>
        <v>18</v>
      </c>
      <c r="AI20">
        <f>COUNTIFS(RSVP!A$2:A$6364, I20, RSVP!G$2:G$6364, 1)</f>
        <v>12</v>
      </c>
      <c r="AJ20" s="18">
        <f t="shared" si="2"/>
        <v>0.66666666666666663</v>
      </c>
      <c r="AK20" t="str">
        <f>INDEX(Groups!N$2:'Groups'!N$228, MATCH(A20, Groups!A$2:'Groups'!A$228,0))</f>
        <v>Sub-county</v>
      </c>
    </row>
    <row r="21" spans="1:37" x14ac:dyDescent="0.2">
      <c r="A21">
        <v>1756412</v>
      </c>
      <c r="B21">
        <v>128</v>
      </c>
      <c r="C21" t="s">
        <v>0</v>
      </c>
      <c r="D21" t="s">
        <v>1</v>
      </c>
      <c r="E21" t="s">
        <v>3068</v>
      </c>
      <c r="F21">
        <v>-79.989997863799999</v>
      </c>
      <c r="G21">
        <v>40.450000762899997</v>
      </c>
      <c r="H21" t="s">
        <v>2</v>
      </c>
      <c r="I21">
        <v>224583910</v>
      </c>
      <c r="J21">
        <v>20</v>
      </c>
      <c r="K21" t="s">
        <v>77</v>
      </c>
      <c r="L21" t="s">
        <v>78</v>
      </c>
      <c r="M21" t="s">
        <v>2773</v>
      </c>
      <c r="N21" t="s">
        <v>80</v>
      </c>
      <c r="O21">
        <v>-80.024681000000001</v>
      </c>
      <c r="P21">
        <v>40.410015000000001</v>
      </c>
      <c r="Q21" t="s">
        <v>79</v>
      </c>
      <c r="R21" s="6" t="s">
        <v>2904</v>
      </c>
      <c r="S21" s="6" t="s">
        <v>2903</v>
      </c>
      <c r="T21" s="6" t="s">
        <v>2784</v>
      </c>
      <c r="U21" s="6" t="s">
        <v>2905</v>
      </c>
      <c r="V21" s="6" t="s">
        <v>2918</v>
      </c>
      <c r="W21" s="3" t="str">
        <f>INDEX(Groups!I$2:'Groups'!I$228, MATCH(A21, Groups!A$2:'Groups'!A$228,0))</f>
        <v>Pittsburgh</v>
      </c>
      <c r="X21" s="3" t="str">
        <f>INDEX(Groups!J$2:'Groups'!J$228, MATCH(A21, Groups!A$2:'Groups'!A$228,0))</f>
        <v>Sub-county</v>
      </c>
      <c r="Y21" s="8">
        <f t="shared" si="0"/>
        <v>1</v>
      </c>
      <c r="Z21" s="8" t="b">
        <f t="shared" si="1"/>
        <v>1</v>
      </c>
      <c r="AD21" s="8">
        <v>1</v>
      </c>
      <c r="AE21" s="8">
        <v>1</v>
      </c>
      <c r="AF21" t="str">
        <f>INDEX(Groups!L$2:'Groups'!L$228, MATCH(A21, Groups!A$2:'Groups'!A$228,0))</f>
        <v>Pittsburgh</v>
      </c>
      <c r="AG21">
        <f>INDEX(Groups!M$2:'Groups'!M$228, MATCH(A21, Groups!A$2:'Groups'!A$228,0))</f>
        <v>0</v>
      </c>
      <c r="AH21">
        <f>COUNTIFS(RSVP!A$2:A$6364, I21)</f>
        <v>6</v>
      </c>
      <c r="AI21">
        <f>COUNTIFS(RSVP!A$2:A$6364, I21, RSVP!G$2:G$6364, 1)</f>
        <v>5</v>
      </c>
      <c r="AJ21" s="18">
        <f t="shared" si="2"/>
        <v>0.83333333333333337</v>
      </c>
      <c r="AK21" t="str">
        <f>INDEX(Groups!N$2:'Groups'!N$228, MATCH(A21, Groups!A$2:'Groups'!A$228,0))</f>
        <v>Sub-county</v>
      </c>
    </row>
    <row r="22" spans="1:37" x14ac:dyDescent="0.2">
      <c r="A22">
        <v>1756412</v>
      </c>
      <c r="B22">
        <v>128</v>
      </c>
      <c r="C22" t="s">
        <v>0</v>
      </c>
      <c r="D22" t="s">
        <v>1</v>
      </c>
      <c r="E22" t="s">
        <v>3068</v>
      </c>
      <c r="F22">
        <v>-79.989997863799999</v>
      </c>
      <c r="G22">
        <v>40.450000762899997</v>
      </c>
      <c r="H22" t="s">
        <v>2</v>
      </c>
      <c r="I22">
        <v>222380665</v>
      </c>
      <c r="J22">
        <v>21</v>
      </c>
      <c r="K22" t="s">
        <v>81</v>
      </c>
      <c r="L22" t="s">
        <v>82</v>
      </c>
      <c r="M22" t="s">
        <v>84</v>
      </c>
      <c r="N22" t="s">
        <v>85</v>
      </c>
      <c r="O22">
        <v>-80.007857000000001</v>
      </c>
      <c r="P22">
        <v>40.290488000000003</v>
      </c>
      <c r="Q22" t="s">
        <v>83</v>
      </c>
      <c r="R22" s="6" t="s">
        <v>2904</v>
      </c>
      <c r="S22" s="6" t="s">
        <v>2903</v>
      </c>
      <c r="T22" s="6" t="s">
        <v>2784</v>
      </c>
      <c r="U22" s="6" t="s">
        <v>2919</v>
      </c>
      <c r="W22" s="3" t="str">
        <f>INDEX(Groups!I$2:'Groups'!I$228, MATCH(A22, Groups!A$2:'Groups'!A$228,0))</f>
        <v>Pittsburgh</v>
      </c>
      <c r="X22" s="3" t="str">
        <f>INDEX(Groups!J$2:'Groups'!J$228, MATCH(A22, Groups!A$2:'Groups'!A$228,0))</f>
        <v>Sub-county</v>
      </c>
      <c r="Y22" s="8">
        <f t="shared" si="0"/>
        <v>1</v>
      </c>
      <c r="Z22" s="8" t="b">
        <f t="shared" si="1"/>
        <v>0</v>
      </c>
      <c r="AD22" s="8">
        <v>1</v>
      </c>
      <c r="AE22" s="8">
        <v>1</v>
      </c>
      <c r="AF22" t="str">
        <f>INDEX(Groups!L$2:'Groups'!L$228, MATCH(A22, Groups!A$2:'Groups'!A$228,0))</f>
        <v>Pittsburgh</v>
      </c>
      <c r="AG22">
        <f>INDEX(Groups!M$2:'Groups'!M$228, MATCH(A22, Groups!A$2:'Groups'!A$228,0))</f>
        <v>0</v>
      </c>
      <c r="AH22">
        <f>COUNTIFS(RSVP!A$2:A$6364, I22)</f>
        <v>4</v>
      </c>
      <c r="AI22">
        <f>COUNTIFS(RSVP!A$2:A$6364, I22, RSVP!G$2:G$6364, 1)</f>
        <v>4</v>
      </c>
      <c r="AJ22" s="18">
        <f t="shared" si="2"/>
        <v>1</v>
      </c>
      <c r="AK22" t="str">
        <f>INDEX(Groups!N$2:'Groups'!N$228, MATCH(A22, Groups!A$2:'Groups'!A$228,0))</f>
        <v>Sub-county</v>
      </c>
    </row>
    <row r="23" spans="1:37" x14ac:dyDescent="0.2">
      <c r="A23">
        <v>1756412</v>
      </c>
      <c r="B23">
        <v>128</v>
      </c>
      <c r="C23" t="s">
        <v>0</v>
      </c>
      <c r="D23" t="s">
        <v>1</v>
      </c>
      <c r="E23" t="s">
        <v>3068</v>
      </c>
      <c r="F23">
        <v>-79.989997863799999</v>
      </c>
      <c r="G23">
        <v>40.450000762899997</v>
      </c>
      <c r="H23" t="s">
        <v>2</v>
      </c>
      <c r="I23">
        <v>224207438</v>
      </c>
      <c r="J23">
        <v>22</v>
      </c>
      <c r="K23" t="s">
        <v>86</v>
      </c>
      <c r="L23" t="s">
        <v>87</v>
      </c>
      <c r="M23" t="s">
        <v>2773</v>
      </c>
      <c r="N23" t="s">
        <v>18</v>
      </c>
      <c r="O23">
        <v>-79.997519999999994</v>
      </c>
      <c r="P23">
        <v>40.441749999999999</v>
      </c>
      <c r="Q23" t="s">
        <v>17</v>
      </c>
      <c r="R23" s="6" t="s">
        <v>2904</v>
      </c>
      <c r="S23" s="6" t="s">
        <v>2903</v>
      </c>
      <c r="T23" s="6" t="s">
        <v>2784</v>
      </c>
      <c r="U23" s="6" t="s">
        <v>2905</v>
      </c>
      <c r="V23" s="6" t="s">
        <v>2908</v>
      </c>
      <c r="W23" s="3" t="str">
        <f>INDEX(Groups!I$2:'Groups'!I$228, MATCH(A23, Groups!A$2:'Groups'!A$228,0))</f>
        <v>Pittsburgh</v>
      </c>
      <c r="X23" s="3" t="str">
        <f>INDEX(Groups!J$2:'Groups'!J$228, MATCH(A23, Groups!A$2:'Groups'!A$228,0))</f>
        <v>Sub-county</v>
      </c>
      <c r="Y23" s="8">
        <f t="shared" si="0"/>
        <v>1</v>
      </c>
      <c r="Z23" s="8" t="b">
        <f t="shared" si="1"/>
        <v>1</v>
      </c>
      <c r="AD23" s="8">
        <v>1</v>
      </c>
      <c r="AE23" s="8">
        <v>1</v>
      </c>
      <c r="AF23" t="str">
        <f>INDEX(Groups!L$2:'Groups'!L$228, MATCH(A23, Groups!A$2:'Groups'!A$228,0))</f>
        <v>Pittsburgh</v>
      </c>
      <c r="AG23">
        <f>INDEX(Groups!M$2:'Groups'!M$228, MATCH(A23, Groups!A$2:'Groups'!A$228,0))</f>
        <v>0</v>
      </c>
      <c r="AH23">
        <f>COUNTIFS(RSVP!A$2:A$6364, I23)</f>
        <v>3</v>
      </c>
      <c r="AI23">
        <f>COUNTIFS(RSVP!A$2:A$6364, I23, RSVP!G$2:G$6364, 1)</f>
        <v>3</v>
      </c>
      <c r="AJ23" s="18">
        <f t="shared" si="2"/>
        <v>1</v>
      </c>
      <c r="AK23" t="str">
        <f>INDEX(Groups!N$2:'Groups'!N$228, MATCH(A23, Groups!A$2:'Groups'!A$228,0))</f>
        <v>Sub-county</v>
      </c>
    </row>
    <row r="24" spans="1:37" x14ac:dyDescent="0.2">
      <c r="A24">
        <v>1756412</v>
      </c>
      <c r="B24">
        <v>128</v>
      </c>
      <c r="C24" t="s">
        <v>0</v>
      </c>
      <c r="D24" t="s">
        <v>1</v>
      </c>
      <c r="E24" t="s">
        <v>3068</v>
      </c>
      <c r="F24">
        <v>-79.989997863799999</v>
      </c>
      <c r="G24">
        <v>40.450000762899997</v>
      </c>
      <c r="H24" t="s">
        <v>2</v>
      </c>
      <c r="I24">
        <v>224207573</v>
      </c>
      <c r="J24">
        <v>23</v>
      </c>
      <c r="K24" t="s">
        <v>88</v>
      </c>
      <c r="L24" t="s">
        <v>89</v>
      </c>
      <c r="M24" t="s">
        <v>2773</v>
      </c>
      <c r="N24" t="s">
        <v>18</v>
      </c>
      <c r="O24">
        <v>-79.997519999999994</v>
      </c>
      <c r="P24">
        <v>40.441749999999999</v>
      </c>
      <c r="Q24" t="s">
        <v>17</v>
      </c>
      <c r="R24" s="6" t="s">
        <v>2904</v>
      </c>
      <c r="S24" s="6" t="s">
        <v>2903</v>
      </c>
      <c r="T24" s="6" t="s">
        <v>2784</v>
      </c>
      <c r="U24" s="6" t="s">
        <v>2905</v>
      </c>
      <c r="V24" s="6" t="s">
        <v>2908</v>
      </c>
      <c r="W24" s="3" t="str">
        <f>INDEX(Groups!I$2:'Groups'!I$228, MATCH(A24, Groups!A$2:'Groups'!A$228,0))</f>
        <v>Pittsburgh</v>
      </c>
      <c r="X24" s="3" t="str">
        <f>INDEX(Groups!J$2:'Groups'!J$228, MATCH(A24, Groups!A$2:'Groups'!A$228,0))</f>
        <v>Sub-county</v>
      </c>
      <c r="Y24" s="8">
        <f t="shared" si="0"/>
        <v>1</v>
      </c>
      <c r="Z24" s="8" t="b">
        <f t="shared" si="1"/>
        <v>1</v>
      </c>
      <c r="AD24" s="8">
        <v>1</v>
      </c>
      <c r="AE24" s="8">
        <v>1</v>
      </c>
      <c r="AF24" t="str">
        <f>INDEX(Groups!L$2:'Groups'!L$228, MATCH(A24, Groups!A$2:'Groups'!A$228,0))</f>
        <v>Pittsburgh</v>
      </c>
      <c r="AG24">
        <f>INDEX(Groups!M$2:'Groups'!M$228, MATCH(A24, Groups!A$2:'Groups'!A$228,0))</f>
        <v>0</v>
      </c>
      <c r="AH24">
        <f>COUNTIFS(RSVP!A$2:A$6364, I24)</f>
        <v>18</v>
      </c>
      <c r="AI24">
        <f>COUNTIFS(RSVP!A$2:A$6364, I24, RSVP!G$2:G$6364, 1)</f>
        <v>16</v>
      </c>
      <c r="AJ24" s="18">
        <f t="shared" si="2"/>
        <v>0.88888888888888884</v>
      </c>
      <c r="AK24" t="str">
        <f>INDEX(Groups!N$2:'Groups'!N$228, MATCH(A24, Groups!A$2:'Groups'!A$228,0))</f>
        <v>Sub-county</v>
      </c>
    </row>
    <row r="25" spans="1:37" x14ac:dyDescent="0.2">
      <c r="A25">
        <v>1756412</v>
      </c>
      <c r="B25">
        <v>128</v>
      </c>
      <c r="C25" t="s">
        <v>0</v>
      </c>
      <c r="D25" t="s">
        <v>1</v>
      </c>
      <c r="E25" t="s">
        <v>3068</v>
      </c>
      <c r="F25">
        <v>-79.989997863799999</v>
      </c>
      <c r="G25">
        <v>40.450000762899997</v>
      </c>
      <c r="H25" t="s">
        <v>2</v>
      </c>
      <c r="I25">
        <v>224290857</v>
      </c>
      <c r="J25">
        <v>24</v>
      </c>
      <c r="K25" t="s">
        <v>90</v>
      </c>
      <c r="L25" t="s">
        <v>91</v>
      </c>
      <c r="M25" t="s">
        <v>2773</v>
      </c>
      <c r="N25" t="s">
        <v>93</v>
      </c>
      <c r="O25">
        <v>-80.017593000000005</v>
      </c>
      <c r="P25">
        <v>40.365307000000001</v>
      </c>
      <c r="Q25" t="s">
        <v>92</v>
      </c>
      <c r="R25" s="6" t="s">
        <v>2904</v>
      </c>
      <c r="S25" s="6" t="s">
        <v>2903</v>
      </c>
      <c r="T25" s="6" t="s">
        <v>2784</v>
      </c>
      <c r="U25" s="6" t="s">
        <v>2920</v>
      </c>
      <c r="W25" s="3" t="str">
        <f>INDEX(Groups!I$2:'Groups'!I$228, MATCH(A25, Groups!A$2:'Groups'!A$228,0))</f>
        <v>Pittsburgh</v>
      </c>
      <c r="X25" s="3" t="str">
        <f>INDEX(Groups!J$2:'Groups'!J$228, MATCH(A25, Groups!A$2:'Groups'!A$228,0))</f>
        <v>Sub-county</v>
      </c>
      <c r="Y25" s="8">
        <f t="shared" si="0"/>
        <v>1</v>
      </c>
      <c r="Z25" s="8" t="b">
        <f t="shared" si="1"/>
        <v>0</v>
      </c>
      <c r="AD25" s="8">
        <v>1</v>
      </c>
      <c r="AE25" s="8">
        <v>1</v>
      </c>
      <c r="AF25" t="str">
        <f>INDEX(Groups!L$2:'Groups'!L$228, MATCH(A25, Groups!A$2:'Groups'!A$228,0))</f>
        <v>Pittsburgh</v>
      </c>
      <c r="AG25">
        <f>INDEX(Groups!M$2:'Groups'!M$228, MATCH(A25, Groups!A$2:'Groups'!A$228,0))</f>
        <v>0</v>
      </c>
      <c r="AH25">
        <f>COUNTIFS(RSVP!A$2:A$6364, I25)</f>
        <v>9</v>
      </c>
      <c r="AI25">
        <f>COUNTIFS(RSVP!A$2:A$6364, I25, RSVP!G$2:G$6364, 1)</f>
        <v>7</v>
      </c>
      <c r="AJ25" s="18">
        <f t="shared" si="2"/>
        <v>0.77777777777777779</v>
      </c>
      <c r="AK25" t="str">
        <f>INDEX(Groups!N$2:'Groups'!N$228, MATCH(A25, Groups!A$2:'Groups'!A$228,0))</f>
        <v>Sub-county</v>
      </c>
    </row>
    <row r="26" spans="1:37" x14ac:dyDescent="0.2">
      <c r="A26">
        <v>1756412</v>
      </c>
      <c r="B26">
        <v>128</v>
      </c>
      <c r="C26" t="s">
        <v>0</v>
      </c>
      <c r="D26" t="s">
        <v>1</v>
      </c>
      <c r="E26" t="s">
        <v>3068</v>
      </c>
      <c r="F26">
        <v>-79.989997863799999</v>
      </c>
      <c r="G26">
        <v>40.450000762899997</v>
      </c>
      <c r="H26" t="s">
        <v>2</v>
      </c>
      <c r="I26">
        <v>224618264</v>
      </c>
      <c r="J26">
        <v>25</v>
      </c>
      <c r="K26" t="s">
        <v>94</v>
      </c>
      <c r="L26" t="s">
        <v>95</v>
      </c>
      <c r="M26" t="s">
        <v>2773</v>
      </c>
      <c r="N26" t="s">
        <v>97</v>
      </c>
      <c r="O26">
        <v>-79.961389999999994</v>
      </c>
      <c r="P26">
        <v>40.467930000000003</v>
      </c>
      <c r="Q26" t="s">
        <v>96</v>
      </c>
      <c r="R26" s="6" t="s">
        <v>2904</v>
      </c>
      <c r="S26" s="6" t="s">
        <v>2903</v>
      </c>
      <c r="T26" s="6" t="s">
        <v>2784</v>
      </c>
      <c r="U26" s="6" t="s">
        <v>2905</v>
      </c>
      <c r="V26" s="6" t="s">
        <v>2921</v>
      </c>
      <c r="W26" s="3" t="str">
        <f>INDEX(Groups!I$2:'Groups'!I$228, MATCH(A26, Groups!A$2:'Groups'!A$228,0))</f>
        <v>Pittsburgh</v>
      </c>
      <c r="X26" s="3" t="str">
        <f>INDEX(Groups!J$2:'Groups'!J$228, MATCH(A26, Groups!A$2:'Groups'!A$228,0))</f>
        <v>Sub-county</v>
      </c>
      <c r="Y26" s="8">
        <f t="shared" si="0"/>
        <v>1</v>
      </c>
      <c r="Z26" s="8" t="b">
        <f t="shared" si="1"/>
        <v>1</v>
      </c>
      <c r="AD26" s="8">
        <v>1</v>
      </c>
      <c r="AE26" s="8">
        <v>1</v>
      </c>
      <c r="AF26" t="str">
        <f>INDEX(Groups!L$2:'Groups'!L$228, MATCH(A26, Groups!A$2:'Groups'!A$228,0))</f>
        <v>Pittsburgh</v>
      </c>
      <c r="AG26">
        <f>INDEX(Groups!M$2:'Groups'!M$228, MATCH(A26, Groups!A$2:'Groups'!A$228,0))</f>
        <v>0</v>
      </c>
      <c r="AH26">
        <f>COUNTIFS(RSVP!A$2:A$6364, I26)</f>
        <v>7</v>
      </c>
      <c r="AI26">
        <f>COUNTIFS(RSVP!A$2:A$6364, I26, RSVP!G$2:G$6364, 1)</f>
        <v>6</v>
      </c>
      <c r="AJ26" s="18">
        <f t="shared" si="2"/>
        <v>0.8571428571428571</v>
      </c>
      <c r="AK26" t="str">
        <f>INDEX(Groups!N$2:'Groups'!N$228, MATCH(A26, Groups!A$2:'Groups'!A$228,0))</f>
        <v>Sub-county</v>
      </c>
    </row>
    <row r="27" spans="1:37" x14ac:dyDescent="0.2">
      <c r="A27">
        <v>1756412</v>
      </c>
      <c r="B27">
        <v>128</v>
      </c>
      <c r="C27" t="s">
        <v>0</v>
      </c>
      <c r="D27" t="s">
        <v>1</v>
      </c>
      <c r="E27" t="s">
        <v>3068</v>
      </c>
      <c r="F27">
        <v>-79.989997863799999</v>
      </c>
      <c r="G27">
        <v>40.450000762899997</v>
      </c>
      <c r="H27" t="s">
        <v>2</v>
      </c>
      <c r="I27">
        <v>224478844</v>
      </c>
      <c r="J27">
        <v>26</v>
      </c>
      <c r="K27" t="s">
        <v>98</v>
      </c>
      <c r="L27" t="s">
        <v>99</v>
      </c>
      <c r="M27" t="s">
        <v>2773</v>
      </c>
      <c r="N27" t="s">
        <v>101</v>
      </c>
      <c r="O27">
        <v>-80.011146999999994</v>
      </c>
      <c r="P27">
        <v>40.457175999999997</v>
      </c>
      <c r="Q27" t="s">
        <v>100</v>
      </c>
      <c r="R27" s="6" t="s">
        <v>2904</v>
      </c>
      <c r="S27" s="6" t="s">
        <v>2903</v>
      </c>
      <c r="T27" s="6" t="s">
        <v>2784</v>
      </c>
      <c r="U27" s="6" t="s">
        <v>2905</v>
      </c>
      <c r="V27" s="6" t="s">
        <v>2922</v>
      </c>
      <c r="W27" s="3" t="str">
        <f>INDEX(Groups!I$2:'Groups'!I$228, MATCH(A27, Groups!A$2:'Groups'!A$228,0))</f>
        <v>Pittsburgh</v>
      </c>
      <c r="X27" s="3" t="str">
        <f>INDEX(Groups!J$2:'Groups'!J$228, MATCH(A27, Groups!A$2:'Groups'!A$228,0))</f>
        <v>Sub-county</v>
      </c>
      <c r="Y27" s="8">
        <f t="shared" si="0"/>
        <v>1</v>
      </c>
      <c r="Z27" s="8" t="b">
        <f t="shared" si="1"/>
        <v>1</v>
      </c>
      <c r="AD27" s="8">
        <v>1</v>
      </c>
      <c r="AE27" s="8">
        <v>1</v>
      </c>
      <c r="AF27" t="str">
        <f>INDEX(Groups!L$2:'Groups'!L$228, MATCH(A27, Groups!A$2:'Groups'!A$228,0))</f>
        <v>Pittsburgh</v>
      </c>
      <c r="AG27">
        <f>INDEX(Groups!M$2:'Groups'!M$228, MATCH(A27, Groups!A$2:'Groups'!A$228,0))</f>
        <v>0</v>
      </c>
      <c r="AH27">
        <f>COUNTIFS(RSVP!A$2:A$6364, I27)</f>
        <v>12</v>
      </c>
      <c r="AI27">
        <f>COUNTIFS(RSVP!A$2:A$6364, I27, RSVP!G$2:G$6364, 1)</f>
        <v>10</v>
      </c>
      <c r="AJ27" s="18">
        <f t="shared" si="2"/>
        <v>0.83333333333333337</v>
      </c>
      <c r="AK27" t="str">
        <f>INDEX(Groups!N$2:'Groups'!N$228, MATCH(A27, Groups!A$2:'Groups'!A$228,0))</f>
        <v>Sub-county</v>
      </c>
    </row>
    <row r="28" spans="1:37" x14ac:dyDescent="0.2">
      <c r="A28">
        <v>1756412</v>
      </c>
      <c r="B28">
        <v>128</v>
      </c>
      <c r="C28" t="s">
        <v>0</v>
      </c>
      <c r="D28" t="s">
        <v>1</v>
      </c>
      <c r="E28" t="s">
        <v>3068</v>
      </c>
      <c r="F28">
        <v>-79.989997863799999</v>
      </c>
      <c r="G28">
        <v>40.450000762899997</v>
      </c>
      <c r="H28" t="s">
        <v>2</v>
      </c>
      <c r="I28">
        <v>222380693</v>
      </c>
      <c r="J28">
        <v>27</v>
      </c>
      <c r="K28" t="s">
        <v>102</v>
      </c>
      <c r="L28" t="s">
        <v>103</v>
      </c>
      <c r="M28" t="s">
        <v>2773</v>
      </c>
      <c r="N28" t="s">
        <v>105</v>
      </c>
      <c r="O28">
        <v>-79.995414999999994</v>
      </c>
      <c r="P28">
        <v>40.302334000000002</v>
      </c>
      <c r="Q28" t="s">
        <v>104</v>
      </c>
      <c r="R28" s="6" t="s">
        <v>2904</v>
      </c>
      <c r="S28" s="6" t="s">
        <v>2903</v>
      </c>
      <c r="T28" s="6" t="s">
        <v>2784</v>
      </c>
      <c r="U28" s="6" t="s">
        <v>2919</v>
      </c>
      <c r="W28" s="3" t="str">
        <f>INDEX(Groups!I$2:'Groups'!I$228, MATCH(A28, Groups!A$2:'Groups'!A$228,0))</f>
        <v>Pittsburgh</v>
      </c>
      <c r="X28" s="3" t="str">
        <f>INDEX(Groups!J$2:'Groups'!J$228, MATCH(A28, Groups!A$2:'Groups'!A$228,0))</f>
        <v>Sub-county</v>
      </c>
      <c r="Y28" s="8">
        <f t="shared" si="0"/>
        <v>1</v>
      </c>
      <c r="Z28" s="8" t="b">
        <f t="shared" si="1"/>
        <v>0</v>
      </c>
      <c r="AD28" s="8">
        <v>1</v>
      </c>
      <c r="AE28" s="8">
        <v>1</v>
      </c>
      <c r="AF28" t="str">
        <f>INDEX(Groups!L$2:'Groups'!L$228, MATCH(A28, Groups!A$2:'Groups'!A$228,0))</f>
        <v>Pittsburgh</v>
      </c>
      <c r="AG28">
        <f>INDEX(Groups!M$2:'Groups'!M$228, MATCH(A28, Groups!A$2:'Groups'!A$228,0))</f>
        <v>0</v>
      </c>
      <c r="AH28">
        <f>COUNTIFS(RSVP!A$2:A$6364, I28)</f>
        <v>5</v>
      </c>
      <c r="AI28">
        <f>COUNTIFS(RSVP!A$2:A$6364, I28, RSVP!G$2:G$6364, 1)</f>
        <v>5</v>
      </c>
      <c r="AJ28" s="18">
        <f t="shared" si="2"/>
        <v>1</v>
      </c>
      <c r="AK28" t="str">
        <f>INDEX(Groups!N$2:'Groups'!N$228, MATCH(A28, Groups!A$2:'Groups'!A$228,0))</f>
        <v>Sub-county</v>
      </c>
    </row>
    <row r="29" spans="1:37" x14ac:dyDescent="0.2">
      <c r="A29">
        <v>1756412</v>
      </c>
      <c r="B29">
        <v>128</v>
      </c>
      <c r="C29" t="s">
        <v>0</v>
      </c>
      <c r="D29" t="s">
        <v>1</v>
      </c>
      <c r="E29" t="s">
        <v>3068</v>
      </c>
      <c r="F29">
        <v>-79.989997863799999</v>
      </c>
      <c r="G29">
        <v>40.450000762899997</v>
      </c>
      <c r="H29" t="s">
        <v>2</v>
      </c>
      <c r="I29">
        <v>224320058</v>
      </c>
      <c r="J29">
        <v>28</v>
      </c>
      <c r="K29" t="s">
        <v>106</v>
      </c>
      <c r="L29" t="s">
        <v>107</v>
      </c>
      <c r="M29" t="s">
        <v>2773</v>
      </c>
      <c r="N29" t="s">
        <v>109</v>
      </c>
      <c r="O29">
        <v>-79.959778</v>
      </c>
      <c r="P29">
        <v>40.436726</v>
      </c>
      <c r="Q29" t="s">
        <v>108</v>
      </c>
      <c r="R29" s="6" t="s">
        <v>2904</v>
      </c>
      <c r="S29" s="6" t="s">
        <v>2903</v>
      </c>
      <c r="T29" s="6" t="s">
        <v>2784</v>
      </c>
      <c r="U29" s="6" t="s">
        <v>2905</v>
      </c>
      <c r="V29" s="6" t="s">
        <v>2923</v>
      </c>
      <c r="W29" s="3" t="str">
        <f>INDEX(Groups!I$2:'Groups'!I$228, MATCH(A29, Groups!A$2:'Groups'!A$228,0))</f>
        <v>Pittsburgh</v>
      </c>
      <c r="X29" s="3" t="str">
        <f>INDEX(Groups!J$2:'Groups'!J$228, MATCH(A29, Groups!A$2:'Groups'!A$228,0))</f>
        <v>Sub-county</v>
      </c>
      <c r="Y29" s="8">
        <f t="shared" si="0"/>
        <v>1</v>
      </c>
      <c r="Z29" s="8" t="b">
        <f t="shared" si="1"/>
        <v>1</v>
      </c>
      <c r="AD29" s="8">
        <v>1</v>
      </c>
      <c r="AE29" s="8">
        <v>1</v>
      </c>
      <c r="AF29" t="str">
        <f>INDEX(Groups!L$2:'Groups'!L$228, MATCH(A29, Groups!A$2:'Groups'!A$228,0))</f>
        <v>Pittsburgh</v>
      </c>
      <c r="AG29">
        <f>INDEX(Groups!M$2:'Groups'!M$228, MATCH(A29, Groups!A$2:'Groups'!A$228,0))</f>
        <v>0</v>
      </c>
      <c r="AH29">
        <f>COUNTIFS(RSVP!A$2:A$6364, I29)</f>
        <v>10</v>
      </c>
      <c r="AI29">
        <f>COUNTIFS(RSVP!A$2:A$6364, I29, RSVP!G$2:G$6364, 1)</f>
        <v>10</v>
      </c>
      <c r="AJ29" s="18">
        <f t="shared" si="2"/>
        <v>1</v>
      </c>
      <c r="AK29" t="str">
        <f>INDEX(Groups!N$2:'Groups'!N$228, MATCH(A29, Groups!A$2:'Groups'!A$228,0))</f>
        <v>Sub-county</v>
      </c>
    </row>
    <row r="30" spans="1:37" x14ac:dyDescent="0.2">
      <c r="A30">
        <v>1756412</v>
      </c>
      <c r="B30">
        <v>128</v>
      </c>
      <c r="C30" t="s">
        <v>0</v>
      </c>
      <c r="D30" t="s">
        <v>1</v>
      </c>
      <c r="E30" t="s">
        <v>3068</v>
      </c>
      <c r="F30">
        <v>-79.989997863799999</v>
      </c>
      <c r="G30">
        <v>40.450000762899997</v>
      </c>
      <c r="H30" t="s">
        <v>2</v>
      </c>
      <c r="I30">
        <v>222532774</v>
      </c>
      <c r="J30">
        <v>29</v>
      </c>
      <c r="K30" t="s">
        <v>110</v>
      </c>
      <c r="L30" t="s">
        <v>111</v>
      </c>
      <c r="M30" t="s">
        <v>2773</v>
      </c>
      <c r="N30" t="s">
        <v>22</v>
      </c>
      <c r="O30">
        <v>-79.947198999999998</v>
      </c>
      <c r="P30">
        <v>40.440168999999997</v>
      </c>
      <c r="Q30" t="s">
        <v>21</v>
      </c>
      <c r="R30" s="6" t="s">
        <v>2904</v>
      </c>
      <c r="S30" s="6" t="s">
        <v>2903</v>
      </c>
      <c r="T30" s="6" t="s">
        <v>2784</v>
      </c>
      <c r="U30" s="6" t="s">
        <v>2905</v>
      </c>
      <c r="V30" s="6" t="s">
        <v>2907</v>
      </c>
      <c r="W30" s="3" t="str">
        <f>INDEX(Groups!I$2:'Groups'!I$228, MATCH(A30, Groups!A$2:'Groups'!A$228,0))</f>
        <v>Pittsburgh</v>
      </c>
      <c r="X30" s="3" t="str">
        <f>INDEX(Groups!J$2:'Groups'!J$228, MATCH(A30, Groups!A$2:'Groups'!A$228,0))</f>
        <v>Sub-county</v>
      </c>
      <c r="Y30" s="8">
        <f t="shared" si="0"/>
        <v>1</v>
      </c>
      <c r="Z30" s="8" t="b">
        <f t="shared" si="1"/>
        <v>1</v>
      </c>
      <c r="AD30" s="8">
        <v>1</v>
      </c>
      <c r="AE30" s="8">
        <v>1</v>
      </c>
      <c r="AF30" t="str">
        <f>INDEX(Groups!L$2:'Groups'!L$228, MATCH(A30, Groups!A$2:'Groups'!A$228,0))</f>
        <v>Pittsburgh</v>
      </c>
      <c r="AG30">
        <f>INDEX(Groups!M$2:'Groups'!M$228, MATCH(A30, Groups!A$2:'Groups'!A$228,0))</f>
        <v>0</v>
      </c>
      <c r="AH30">
        <f>COUNTIFS(RSVP!A$2:A$6364, I30)</f>
        <v>7</v>
      </c>
      <c r="AI30">
        <f>COUNTIFS(RSVP!A$2:A$6364, I30, RSVP!G$2:G$6364, 1)</f>
        <v>6</v>
      </c>
      <c r="AJ30" s="18">
        <f t="shared" si="2"/>
        <v>0.8571428571428571</v>
      </c>
      <c r="AK30" t="str">
        <f>INDEX(Groups!N$2:'Groups'!N$228, MATCH(A30, Groups!A$2:'Groups'!A$228,0))</f>
        <v>Sub-county</v>
      </c>
    </row>
    <row r="31" spans="1:37" x14ac:dyDescent="0.2">
      <c r="A31">
        <v>1756412</v>
      </c>
      <c r="B31">
        <v>128</v>
      </c>
      <c r="C31" t="s">
        <v>0</v>
      </c>
      <c r="D31" t="s">
        <v>1</v>
      </c>
      <c r="E31" t="s">
        <v>3068</v>
      </c>
      <c r="F31">
        <v>-79.989997863799999</v>
      </c>
      <c r="G31">
        <v>40.450000762899997</v>
      </c>
      <c r="H31" t="s">
        <v>2</v>
      </c>
      <c r="I31" t="s">
        <v>3224</v>
      </c>
      <c r="J31">
        <v>30</v>
      </c>
      <c r="K31" t="s">
        <v>11</v>
      </c>
      <c r="L31" t="s">
        <v>12</v>
      </c>
      <c r="M31" t="s">
        <v>2773</v>
      </c>
      <c r="N31" t="s">
        <v>14</v>
      </c>
      <c r="O31">
        <v>-79.922905</v>
      </c>
      <c r="P31">
        <v>40.435702999999997</v>
      </c>
      <c r="Q31" t="s">
        <v>13</v>
      </c>
      <c r="R31" s="6" t="s">
        <v>2904</v>
      </c>
      <c r="S31" s="6" t="s">
        <v>2903</v>
      </c>
      <c r="T31" s="6" t="s">
        <v>2784</v>
      </c>
      <c r="U31" s="6" t="s">
        <v>2905</v>
      </c>
      <c r="V31" s="6" t="s">
        <v>2907</v>
      </c>
      <c r="W31" s="3" t="str">
        <f>INDEX(Groups!I$2:'Groups'!I$228, MATCH(A31, Groups!A$2:'Groups'!A$228,0))</f>
        <v>Pittsburgh</v>
      </c>
      <c r="X31" s="3" t="str">
        <f>INDEX(Groups!J$2:'Groups'!J$228, MATCH(A31, Groups!A$2:'Groups'!A$228,0))</f>
        <v>Sub-county</v>
      </c>
      <c r="Y31" s="8">
        <f t="shared" si="0"/>
        <v>1</v>
      </c>
      <c r="Z31" s="8" t="b">
        <f t="shared" si="1"/>
        <v>1</v>
      </c>
      <c r="AD31" s="8">
        <v>1</v>
      </c>
      <c r="AE31" s="8">
        <v>1</v>
      </c>
      <c r="AF31" t="str">
        <f>INDEX(Groups!L$2:'Groups'!L$228, MATCH(A31, Groups!A$2:'Groups'!A$228,0))</f>
        <v>Pittsburgh</v>
      </c>
      <c r="AG31">
        <f>INDEX(Groups!M$2:'Groups'!M$228, MATCH(A31, Groups!A$2:'Groups'!A$228,0))</f>
        <v>0</v>
      </c>
      <c r="AH31">
        <f>COUNTIFS(RSVP!A$2:A$6364, I31)</f>
        <v>4</v>
      </c>
      <c r="AI31">
        <f>COUNTIFS(RSVP!A$2:A$6364, I31, RSVP!G$2:G$6364, 1)</f>
        <v>4</v>
      </c>
      <c r="AJ31" s="18">
        <f t="shared" si="2"/>
        <v>1</v>
      </c>
      <c r="AK31" t="str">
        <f>INDEX(Groups!N$2:'Groups'!N$228, MATCH(A31, Groups!A$2:'Groups'!A$228,0))</f>
        <v>Sub-county</v>
      </c>
    </row>
    <row r="32" spans="1:37" x14ac:dyDescent="0.2">
      <c r="A32">
        <v>1756412</v>
      </c>
      <c r="B32">
        <v>128</v>
      </c>
      <c r="C32" t="s">
        <v>0</v>
      </c>
      <c r="D32" t="s">
        <v>1</v>
      </c>
      <c r="E32" t="s">
        <v>3068</v>
      </c>
      <c r="F32">
        <v>-79.989997863799999</v>
      </c>
      <c r="G32">
        <v>40.450000762899997</v>
      </c>
      <c r="H32" t="s">
        <v>2</v>
      </c>
      <c r="I32" t="s">
        <v>3219</v>
      </c>
      <c r="J32">
        <v>31</v>
      </c>
      <c r="K32" t="s">
        <v>112</v>
      </c>
      <c r="L32" t="s">
        <v>113</v>
      </c>
      <c r="M32" t="s">
        <v>2773</v>
      </c>
      <c r="N32" t="s">
        <v>115</v>
      </c>
      <c r="O32">
        <v>-79.943770999999998</v>
      </c>
      <c r="P32">
        <v>40.465091999999999</v>
      </c>
      <c r="Q32" t="s">
        <v>114</v>
      </c>
      <c r="R32" s="6" t="s">
        <v>2904</v>
      </c>
      <c r="S32" s="6" t="s">
        <v>2903</v>
      </c>
      <c r="T32" s="6" t="s">
        <v>2784</v>
      </c>
      <c r="U32" s="6" t="s">
        <v>2905</v>
      </c>
      <c r="V32" s="6" t="s">
        <v>2924</v>
      </c>
      <c r="W32" s="3" t="str">
        <f>INDEX(Groups!I$2:'Groups'!I$228, MATCH(A32, Groups!A$2:'Groups'!A$228,0))</f>
        <v>Pittsburgh</v>
      </c>
      <c r="X32" s="3" t="str">
        <f>INDEX(Groups!J$2:'Groups'!J$228, MATCH(A32, Groups!A$2:'Groups'!A$228,0))</f>
        <v>Sub-county</v>
      </c>
      <c r="Y32" s="8">
        <f t="shared" si="0"/>
        <v>1</v>
      </c>
      <c r="Z32" s="8" t="b">
        <f t="shared" si="1"/>
        <v>1</v>
      </c>
      <c r="AD32" s="8">
        <v>1</v>
      </c>
      <c r="AE32" s="8">
        <v>1</v>
      </c>
      <c r="AF32" t="str">
        <f>INDEX(Groups!L$2:'Groups'!L$228, MATCH(A32, Groups!A$2:'Groups'!A$228,0))</f>
        <v>Pittsburgh</v>
      </c>
      <c r="AG32">
        <f>INDEX(Groups!M$2:'Groups'!M$228, MATCH(A32, Groups!A$2:'Groups'!A$228,0))</f>
        <v>0</v>
      </c>
      <c r="AH32">
        <f>COUNTIFS(RSVP!A$2:A$6364, I32)</f>
        <v>4</v>
      </c>
      <c r="AI32">
        <f>COUNTIFS(RSVP!A$2:A$6364, I32, RSVP!G$2:G$6364, 1)</f>
        <v>3</v>
      </c>
      <c r="AJ32" s="18">
        <f t="shared" si="2"/>
        <v>0.75</v>
      </c>
      <c r="AK32" t="str">
        <f>INDEX(Groups!N$2:'Groups'!N$228, MATCH(A32, Groups!A$2:'Groups'!A$228,0))</f>
        <v>Sub-county</v>
      </c>
    </row>
    <row r="33" spans="1:37" x14ac:dyDescent="0.2">
      <c r="A33">
        <v>1756412</v>
      </c>
      <c r="B33">
        <v>128</v>
      </c>
      <c r="C33" t="s">
        <v>0</v>
      </c>
      <c r="D33" t="s">
        <v>1</v>
      </c>
      <c r="E33" t="s">
        <v>3068</v>
      </c>
      <c r="F33">
        <v>-79.989997863799999</v>
      </c>
      <c r="G33">
        <v>40.450000762899997</v>
      </c>
      <c r="H33" t="s">
        <v>2</v>
      </c>
      <c r="I33" t="s">
        <v>3232</v>
      </c>
      <c r="J33">
        <v>32</v>
      </c>
      <c r="K33" t="s">
        <v>116</v>
      </c>
      <c r="L33" t="s">
        <v>117</v>
      </c>
      <c r="M33" t="s">
        <v>119</v>
      </c>
      <c r="N33" t="s">
        <v>120</v>
      </c>
      <c r="O33">
        <v>-79.922905</v>
      </c>
      <c r="P33">
        <v>40.435702999999997</v>
      </c>
      <c r="Q33" t="s">
        <v>118</v>
      </c>
      <c r="R33" s="6" t="s">
        <v>2904</v>
      </c>
      <c r="S33" s="6" t="s">
        <v>2903</v>
      </c>
      <c r="T33" s="6" t="s">
        <v>2784</v>
      </c>
      <c r="U33" s="6" t="s">
        <v>2905</v>
      </c>
      <c r="V33" s="6" t="s">
        <v>2907</v>
      </c>
      <c r="W33" s="3" t="str">
        <f>INDEX(Groups!I$2:'Groups'!I$228, MATCH(A33, Groups!A$2:'Groups'!A$228,0))</f>
        <v>Pittsburgh</v>
      </c>
      <c r="X33" s="3" t="str">
        <f>INDEX(Groups!J$2:'Groups'!J$228, MATCH(A33, Groups!A$2:'Groups'!A$228,0))</f>
        <v>Sub-county</v>
      </c>
      <c r="Y33" s="8">
        <f t="shared" si="0"/>
        <v>1</v>
      </c>
      <c r="Z33" s="8" t="b">
        <f t="shared" si="1"/>
        <v>1</v>
      </c>
      <c r="AD33" s="8">
        <v>1</v>
      </c>
      <c r="AE33" s="8">
        <v>1</v>
      </c>
      <c r="AF33" t="str">
        <f>INDEX(Groups!L$2:'Groups'!L$228, MATCH(A33, Groups!A$2:'Groups'!A$228,0))</f>
        <v>Pittsburgh</v>
      </c>
      <c r="AG33">
        <f>INDEX(Groups!M$2:'Groups'!M$228, MATCH(A33, Groups!A$2:'Groups'!A$228,0))</f>
        <v>0</v>
      </c>
      <c r="AH33">
        <f>COUNTIFS(RSVP!A$2:A$6364, I33)</f>
        <v>3</v>
      </c>
      <c r="AI33">
        <f>COUNTIFS(RSVP!A$2:A$6364, I33, RSVP!G$2:G$6364, 1)</f>
        <v>3</v>
      </c>
      <c r="AJ33" s="18">
        <f t="shared" si="2"/>
        <v>1</v>
      </c>
      <c r="AK33" t="str">
        <f>INDEX(Groups!N$2:'Groups'!N$228, MATCH(A33, Groups!A$2:'Groups'!A$228,0))</f>
        <v>Sub-county</v>
      </c>
    </row>
    <row r="34" spans="1:37" x14ac:dyDescent="0.2">
      <c r="A34">
        <v>1756412</v>
      </c>
      <c r="B34">
        <v>128</v>
      </c>
      <c r="C34" t="s">
        <v>0</v>
      </c>
      <c r="D34" t="s">
        <v>1</v>
      </c>
      <c r="E34" t="s">
        <v>3068</v>
      </c>
      <c r="F34">
        <v>-79.989997863799999</v>
      </c>
      <c r="G34">
        <v>40.450000762899997</v>
      </c>
      <c r="H34" t="s">
        <v>2</v>
      </c>
      <c r="I34" t="s">
        <v>3226</v>
      </c>
      <c r="J34">
        <v>33</v>
      </c>
      <c r="K34" t="s">
        <v>121</v>
      </c>
      <c r="L34" t="s">
        <v>122</v>
      </c>
      <c r="M34" t="s">
        <v>2773</v>
      </c>
      <c r="N34" t="s">
        <v>124</v>
      </c>
      <c r="O34">
        <v>-79.963982000000001</v>
      </c>
      <c r="P34">
        <v>40.428027999999998</v>
      </c>
      <c r="Q34" t="s">
        <v>123</v>
      </c>
      <c r="R34" s="6" t="s">
        <v>2904</v>
      </c>
      <c r="S34" s="6" t="s">
        <v>2903</v>
      </c>
      <c r="T34" s="6" t="s">
        <v>2784</v>
      </c>
      <c r="U34" s="6" t="s">
        <v>2905</v>
      </c>
      <c r="V34" s="6" t="s">
        <v>2909</v>
      </c>
      <c r="W34" s="3" t="str">
        <f>INDEX(Groups!I$2:'Groups'!I$228, MATCH(A34, Groups!A$2:'Groups'!A$228,0))</f>
        <v>Pittsburgh</v>
      </c>
      <c r="X34" s="3" t="str">
        <f>INDEX(Groups!J$2:'Groups'!J$228, MATCH(A34, Groups!A$2:'Groups'!A$228,0))</f>
        <v>Sub-county</v>
      </c>
      <c r="Y34" s="8">
        <f t="shared" ref="Y34:Y65" si="3">IF(T34="Allegheny County", 1, )</f>
        <v>1</v>
      </c>
      <c r="Z34" s="8" t="b">
        <f t="shared" ref="Z34:Z65" si="4">ISNUMBER(SEARCH(W34,U34))</f>
        <v>1</v>
      </c>
      <c r="AD34" s="8">
        <v>1</v>
      </c>
      <c r="AE34" s="8">
        <v>1</v>
      </c>
      <c r="AF34" t="str">
        <f>INDEX(Groups!L$2:'Groups'!L$228, MATCH(A34, Groups!A$2:'Groups'!A$228,0))</f>
        <v>Pittsburgh</v>
      </c>
      <c r="AG34">
        <f>INDEX(Groups!M$2:'Groups'!M$228, MATCH(A34, Groups!A$2:'Groups'!A$228,0))</f>
        <v>0</v>
      </c>
      <c r="AH34">
        <f>COUNTIFS(RSVP!A$2:A$6364, I34)</f>
        <v>7</v>
      </c>
      <c r="AI34">
        <f>COUNTIFS(RSVP!A$2:A$6364, I34, RSVP!G$2:G$6364, 1)</f>
        <v>7</v>
      </c>
      <c r="AJ34" s="18">
        <f t="shared" si="2"/>
        <v>1</v>
      </c>
      <c r="AK34" t="str">
        <f>INDEX(Groups!N$2:'Groups'!N$228, MATCH(A34, Groups!A$2:'Groups'!A$228,0))</f>
        <v>Sub-county</v>
      </c>
    </row>
    <row r="35" spans="1:37" x14ac:dyDescent="0.2">
      <c r="A35">
        <v>1756412</v>
      </c>
      <c r="B35">
        <v>128</v>
      </c>
      <c r="C35" t="s">
        <v>0</v>
      </c>
      <c r="D35" t="s">
        <v>1</v>
      </c>
      <c r="E35" t="s">
        <v>3068</v>
      </c>
      <c r="F35">
        <v>-79.989997863799999</v>
      </c>
      <c r="G35">
        <v>40.450000762899997</v>
      </c>
      <c r="H35" t="s">
        <v>2</v>
      </c>
      <c r="I35">
        <v>224213980</v>
      </c>
      <c r="J35">
        <v>34</v>
      </c>
      <c r="K35" t="s">
        <v>125</v>
      </c>
      <c r="L35" t="s">
        <v>126</v>
      </c>
      <c r="M35" t="s">
        <v>2773</v>
      </c>
      <c r="N35" t="s">
        <v>18</v>
      </c>
      <c r="O35">
        <v>-79.997519999999994</v>
      </c>
      <c r="P35">
        <v>40.441749999999999</v>
      </c>
      <c r="Q35" t="s">
        <v>17</v>
      </c>
      <c r="R35" s="6" t="s">
        <v>2904</v>
      </c>
      <c r="S35" s="6" t="s">
        <v>2903</v>
      </c>
      <c r="T35" s="6" t="s">
        <v>2784</v>
      </c>
      <c r="U35" s="6" t="s">
        <v>2905</v>
      </c>
      <c r="V35" s="6" t="s">
        <v>2908</v>
      </c>
      <c r="W35" s="3" t="str">
        <f>INDEX(Groups!I$2:'Groups'!I$228, MATCH(A35, Groups!A$2:'Groups'!A$228,0))</f>
        <v>Pittsburgh</v>
      </c>
      <c r="X35" s="3" t="str">
        <f>INDEX(Groups!J$2:'Groups'!J$228, MATCH(A35, Groups!A$2:'Groups'!A$228,0))</f>
        <v>Sub-county</v>
      </c>
      <c r="Y35" s="8">
        <f t="shared" si="3"/>
        <v>1</v>
      </c>
      <c r="Z35" s="8" t="b">
        <f t="shared" si="4"/>
        <v>1</v>
      </c>
      <c r="AD35" s="8">
        <v>1</v>
      </c>
      <c r="AE35" s="8">
        <v>1</v>
      </c>
      <c r="AF35" t="str">
        <f>INDEX(Groups!L$2:'Groups'!L$228, MATCH(A35, Groups!A$2:'Groups'!A$228,0))</f>
        <v>Pittsburgh</v>
      </c>
      <c r="AG35">
        <f>INDEX(Groups!M$2:'Groups'!M$228, MATCH(A35, Groups!A$2:'Groups'!A$228,0))</f>
        <v>0</v>
      </c>
      <c r="AH35">
        <f>COUNTIFS(RSVP!A$2:A$6364, I35)</f>
        <v>3</v>
      </c>
      <c r="AI35">
        <f>COUNTIFS(RSVP!A$2:A$6364, I35, RSVP!G$2:G$6364, 1)</f>
        <v>3</v>
      </c>
      <c r="AJ35" s="18">
        <f t="shared" si="2"/>
        <v>1</v>
      </c>
      <c r="AK35" t="str">
        <f>INDEX(Groups!N$2:'Groups'!N$228, MATCH(A35, Groups!A$2:'Groups'!A$228,0))</f>
        <v>Sub-county</v>
      </c>
    </row>
    <row r="36" spans="1:37" x14ac:dyDescent="0.2">
      <c r="A36">
        <v>1756412</v>
      </c>
      <c r="B36">
        <v>128</v>
      </c>
      <c r="C36" t="s">
        <v>0</v>
      </c>
      <c r="D36" t="s">
        <v>1</v>
      </c>
      <c r="E36" t="s">
        <v>3068</v>
      </c>
      <c r="F36">
        <v>-79.989997863799999</v>
      </c>
      <c r="G36">
        <v>40.450000762899997</v>
      </c>
      <c r="H36" t="s">
        <v>2</v>
      </c>
      <c r="I36">
        <v>224683262</v>
      </c>
      <c r="J36">
        <v>35</v>
      </c>
      <c r="K36" t="s">
        <v>127</v>
      </c>
      <c r="L36" t="s">
        <v>128</v>
      </c>
      <c r="M36" t="s">
        <v>2773</v>
      </c>
      <c r="N36" t="s">
        <v>130</v>
      </c>
      <c r="O36">
        <v>-80.032295000000005</v>
      </c>
      <c r="P36">
        <v>40.456850000000003</v>
      </c>
      <c r="Q36" t="s">
        <v>129</v>
      </c>
      <c r="R36" s="6" t="s">
        <v>2904</v>
      </c>
      <c r="S36" s="6" t="s">
        <v>2903</v>
      </c>
      <c r="T36" s="6" t="s">
        <v>2784</v>
      </c>
      <c r="U36" s="6" t="s">
        <v>2905</v>
      </c>
      <c r="V36" s="6" t="s">
        <v>2912</v>
      </c>
      <c r="W36" s="3" t="str">
        <f>INDEX(Groups!I$2:'Groups'!I$228, MATCH(A36, Groups!A$2:'Groups'!A$228,0))</f>
        <v>Pittsburgh</v>
      </c>
      <c r="X36" s="3" t="str">
        <f>INDEX(Groups!J$2:'Groups'!J$228, MATCH(A36, Groups!A$2:'Groups'!A$228,0))</f>
        <v>Sub-county</v>
      </c>
      <c r="Y36" s="8">
        <f t="shared" si="3"/>
        <v>1</v>
      </c>
      <c r="Z36" s="8" t="b">
        <f t="shared" si="4"/>
        <v>1</v>
      </c>
      <c r="AD36" s="8">
        <v>1</v>
      </c>
      <c r="AE36" s="8">
        <v>1</v>
      </c>
      <c r="AF36" t="str">
        <f>INDEX(Groups!L$2:'Groups'!L$228, MATCH(A36, Groups!A$2:'Groups'!A$228,0))</f>
        <v>Pittsburgh</v>
      </c>
      <c r="AG36">
        <f>INDEX(Groups!M$2:'Groups'!M$228, MATCH(A36, Groups!A$2:'Groups'!A$228,0))</f>
        <v>0</v>
      </c>
      <c r="AH36">
        <f>COUNTIFS(RSVP!A$2:A$6364, I36)</f>
        <v>3</v>
      </c>
      <c r="AI36">
        <f>COUNTIFS(RSVP!A$2:A$6364, I36, RSVP!G$2:G$6364, 1)</f>
        <v>1</v>
      </c>
      <c r="AJ36" s="18">
        <f t="shared" si="2"/>
        <v>0.33333333333333331</v>
      </c>
      <c r="AK36" t="str">
        <f>INDEX(Groups!N$2:'Groups'!N$228, MATCH(A36, Groups!A$2:'Groups'!A$228,0))</f>
        <v>Sub-county</v>
      </c>
    </row>
    <row r="37" spans="1:37" x14ac:dyDescent="0.2">
      <c r="A37">
        <v>1756412</v>
      </c>
      <c r="B37">
        <v>128</v>
      </c>
      <c r="C37" t="s">
        <v>0</v>
      </c>
      <c r="D37" t="s">
        <v>1</v>
      </c>
      <c r="E37" t="s">
        <v>3068</v>
      </c>
      <c r="F37">
        <v>-79.989997863799999</v>
      </c>
      <c r="G37">
        <v>40.450000762899997</v>
      </c>
      <c r="H37" t="s">
        <v>2</v>
      </c>
      <c r="I37">
        <v>222465123</v>
      </c>
      <c r="J37">
        <v>36</v>
      </c>
      <c r="K37" t="s">
        <v>131</v>
      </c>
      <c r="L37" t="s">
        <v>132</v>
      </c>
      <c r="M37" t="s">
        <v>30</v>
      </c>
      <c r="N37" t="s">
        <v>31</v>
      </c>
      <c r="O37">
        <v>-79.928057999999993</v>
      </c>
      <c r="P37">
        <v>40.569817999999998</v>
      </c>
      <c r="Q37" t="s">
        <v>29</v>
      </c>
      <c r="R37" s="6" t="s">
        <v>2904</v>
      </c>
      <c r="S37" s="6" t="s">
        <v>2903</v>
      </c>
      <c r="T37" s="6" t="s">
        <v>2784</v>
      </c>
      <c r="U37" s="6" t="s">
        <v>2910</v>
      </c>
      <c r="W37" s="3" t="str">
        <f>INDEX(Groups!I$2:'Groups'!I$228, MATCH(A37, Groups!A$2:'Groups'!A$228,0))</f>
        <v>Pittsburgh</v>
      </c>
      <c r="X37" s="3" t="str">
        <f>INDEX(Groups!J$2:'Groups'!J$228, MATCH(A37, Groups!A$2:'Groups'!A$228,0))</f>
        <v>Sub-county</v>
      </c>
      <c r="Y37" s="8">
        <f t="shared" si="3"/>
        <v>1</v>
      </c>
      <c r="Z37" s="8" t="b">
        <f t="shared" si="4"/>
        <v>0</v>
      </c>
      <c r="AD37" s="8">
        <v>1</v>
      </c>
      <c r="AE37" s="8">
        <v>1</v>
      </c>
      <c r="AF37" t="str">
        <f>INDEX(Groups!L$2:'Groups'!L$228, MATCH(A37, Groups!A$2:'Groups'!A$228,0))</f>
        <v>Pittsburgh</v>
      </c>
      <c r="AG37">
        <f>INDEX(Groups!M$2:'Groups'!M$228, MATCH(A37, Groups!A$2:'Groups'!A$228,0))</f>
        <v>0</v>
      </c>
      <c r="AH37">
        <f>COUNTIFS(RSVP!A$2:A$6364, I37)</f>
        <v>9</v>
      </c>
      <c r="AI37">
        <f>COUNTIFS(RSVP!A$2:A$6364, I37, RSVP!G$2:G$6364, 1)</f>
        <v>8</v>
      </c>
      <c r="AJ37" s="18">
        <f t="shared" si="2"/>
        <v>0.88888888888888884</v>
      </c>
      <c r="AK37" t="str">
        <f>INDEX(Groups!N$2:'Groups'!N$228, MATCH(A37, Groups!A$2:'Groups'!A$228,0))</f>
        <v>Sub-county</v>
      </c>
    </row>
    <row r="38" spans="1:37" x14ac:dyDescent="0.2">
      <c r="A38">
        <v>1756412</v>
      </c>
      <c r="B38">
        <v>128</v>
      </c>
      <c r="C38" t="s">
        <v>0</v>
      </c>
      <c r="D38" t="s">
        <v>1</v>
      </c>
      <c r="E38" t="s">
        <v>3068</v>
      </c>
      <c r="F38">
        <v>-79.989997863799999</v>
      </c>
      <c r="G38">
        <v>40.450000762899997</v>
      </c>
      <c r="H38" t="s">
        <v>2</v>
      </c>
      <c r="I38">
        <v>224947948</v>
      </c>
      <c r="J38">
        <v>37</v>
      </c>
      <c r="K38" t="s">
        <v>133</v>
      </c>
      <c r="L38" t="s">
        <v>134</v>
      </c>
      <c r="M38" t="s">
        <v>2773</v>
      </c>
      <c r="N38" t="s">
        <v>136</v>
      </c>
      <c r="O38">
        <v>-80.110611000000006</v>
      </c>
      <c r="P38">
        <v>40.336674000000002</v>
      </c>
      <c r="Q38" t="s">
        <v>135</v>
      </c>
      <c r="R38" s="6" t="s">
        <v>2904</v>
      </c>
      <c r="S38" s="6" t="s">
        <v>2903</v>
      </c>
      <c r="T38" s="6" t="s">
        <v>2784</v>
      </c>
      <c r="U38" s="6" t="s">
        <v>2925</v>
      </c>
      <c r="W38" s="3" t="str">
        <f>INDEX(Groups!I$2:'Groups'!I$228, MATCH(A38, Groups!A$2:'Groups'!A$228,0))</f>
        <v>Pittsburgh</v>
      </c>
      <c r="X38" s="3" t="str">
        <f>INDEX(Groups!J$2:'Groups'!J$228, MATCH(A38, Groups!A$2:'Groups'!A$228,0))</f>
        <v>Sub-county</v>
      </c>
      <c r="Y38" s="8">
        <f t="shared" si="3"/>
        <v>1</v>
      </c>
      <c r="Z38" s="8" t="b">
        <f t="shared" si="4"/>
        <v>0</v>
      </c>
      <c r="AD38" s="8">
        <v>1</v>
      </c>
      <c r="AE38" s="8">
        <v>1</v>
      </c>
      <c r="AF38" t="str">
        <f>INDEX(Groups!L$2:'Groups'!L$228, MATCH(A38, Groups!A$2:'Groups'!A$228,0))</f>
        <v>Pittsburgh</v>
      </c>
      <c r="AG38">
        <f>INDEX(Groups!M$2:'Groups'!M$228, MATCH(A38, Groups!A$2:'Groups'!A$228,0))</f>
        <v>0</v>
      </c>
      <c r="AH38">
        <f>COUNTIFS(RSVP!A$2:A$6364, I38)</f>
        <v>4</v>
      </c>
      <c r="AI38">
        <f>COUNTIFS(RSVP!A$2:A$6364, I38, RSVP!G$2:G$6364, 1)</f>
        <v>4</v>
      </c>
      <c r="AJ38" s="18">
        <f t="shared" si="2"/>
        <v>1</v>
      </c>
      <c r="AK38" t="str">
        <f>INDEX(Groups!N$2:'Groups'!N$228, MATCH(A38, Groups!A$2:'Groups'!A$228,0))</f>
        <v>Sub-county</v>
      </c>
    </row>
    <row r="39" spans="1:37" x14ac:dyDescent="0.2">
      <c r="A39">
        <v>1756412</v>
      </c>
      <c r="B39">
        <v>128</v>
      </c>
      <c r="C39" t="s">
        <v>0</v>
      </c>
      <c r="D39" t="s">
        <v>1</v>
      </c>
      <c r="E39" t="s">
        <v>3068</v>
      </c>
      <c r="F39">
        <v>-79.989997863799999</v>
      </c>
      <c r="G39">
        <v>40.450000762899997</v>
      </c>
      <c r="H39" t="s">
        <v>2</v>
      </c>
      <c r="I39">
        <v>224783604</v>
      </c>
      <c r="J39">
        <v>38</v>
      </c>
      <c r="K39" t="s">
        <v>137</v>
      </c>
      <c r="L39" t="s">
        <v>138</v>
      </c>
      <c r="M39" t="s">
        <v>2773</v>
      </c>
      <c r="N39" t="s">
        <v>140</v>
      </c>
      <c r="O39">
        <v>-80.006270999999998</v>
      </c>
      <c r="P39">
        <v>40.516070999999997</v>
      </c>
      <c r="Q39" t="s">
        <v>139</v>
      </c>
      <c r="R39" s="6" t="s">
        <v>2904</v>
      </c>
      <c r="S39" s="6" t="s">
        <v>2903</v>
      </c>
      <c r="T39" s="6" t="s">
        <v>2784</v>
      </c>
      <c r="U39" s="6" t="s">
        <v>2926</v>
      </c>
      <c r="W39" s="3" t="str">
        <f>INDEX(Groups!I$2:'Groups'!I$228, MATCH(A39, Groups!A$2:'Groups'!A$228,0))</f>
        <v>Pittsburgh</v>
      </c>
      <c r="X39" s="3" t="str">
        <f>INDEX(Groups!J$2:'Groups'!J$228, MATCH(A39, Groups!A$2:'Groups'!A$228,0))</f>
        <v>Sub-county</v>
      </c>
      <c r="Y39" s="8">
        <f t="shared" si="3"/>
        <v>1</v>
      </c>
      <c r="Z39" s="8" t="b">
        <f t="shared" si="4"/>
        <v>0</v>
      </c>
      <c r="AD39" s="8">
        <v>1</v>
      </c>
      <c r="AE39" s="8">
        <v>1</v>
      </c>
      <c r="AF39" t="str">
        <f>INDEX(Groups!L$2:'Groups'!L$228, MATCH(A39, Groups!A$2:'Groups'!A$228,0))</f>
        <v>Pittsburgh</v>
      </c>
      <c r="AG39">
        <f>INDEX(Groups!M$2:'Groups'!M$228, MATCH(A39, Groups!A$2:'Groups'!A$228,0))</f>
        <v>0</v>
      </c>
      <c r="AH39">
        <f>COUNTIFS(RSVP!A$2:A$6364, I39)</f>
        <v>7</v>
      </c>
      <c r="AI39">
        <f>COUNTIFS(RSVP!A$2:A$6364, I39, RSVP!G$2:G$6364, 1)</f>
        <v>5</v>
      </c>
      <c r="AJ39" s="18">
        <f t="shared" si="2"/>
        <v>0.7142857142857143</v>
      </c>
      <c r="AK39" t="str">
        <f>INDEX(Groups!N$2:'Groups'!N$228, MATCH(A39, Groups!A$2:'Groups'!A$228,0))</f>
        <v>Sub-county</v>
      </c>
    </row>
    <row r="40" spans="1:37" x14ac:dyDescent="0.2">
      <c r="A40">
        <v>1756412</v>
      </c>
      <c r="B40">
        <v>128</v>
      </c>
      <c r="C40" t="s">
        <v>0</v>
      </c>
      <c r="D40" t="s">
        <v>1</v>
      </c>
      <c r="E40" t="s">
        <v>3068</v>
      </c>
      <c r="F40">
        <v>-79.989997863799999</v>
      </c>
      <c r="G40">
        <v>40.450000762899997</v>
      </c>
      <c r="H40" t="s">
        <v>2</v>
      </c>
      <c r="I40">
        <v>222532852</v>
      </c>
      <c r="J40">
        <v>39</v>
      </c>
      <c r="K40" t="s">
        <v>141</v>
      </c>
      <c r="L40" t="s">
        <v>142</v>
      </c>
      <c r="M40" t="s">
        <v>2773</v>
      </c>
      <c r="N40" t="s">
        <v>22</v>
      </c>
      <c r="O40">
        <v>-79.947198999999998</v>
      </c>
      <c r="P40">
        <v>40.440168999999997</v>
      </c>
      <c r="Q40" t="s">
        <v>21</v>
      </c>
      <c r="R40" s="6" t="s">
        <v>2904</v>
      </c>
      <c r="S40" s="6" t="s">
        <v>2903</v>
      </c>
      <c r="T40" s="6" t="s">
        <v>2784</v>
      </c>
      <c r="U40" s="6" t="s">
        <v>2905</v>
      </c>
      <c r="V40" s="6" t="s">
        <v>2907</v>
      </c>
      <c r="W40" s="3" t="str">
        <f>INDEX(Groups!I$2:'Groups'!I$228, MATCH(A40, Groups!A$2:'Groups'!A$228,0))</f>
        <v>Pittsburgh</v>
      </c>
      <c r="X40" s="3" t="str">
        <f>INDEX(Groups!J$2:'Groups'!J$228, MATCH(A40, Groups!A$2:'Groups'!A$228,0))</f>
        <v>Sub-county</v>
      </c>
      <c r="Y40" s="8">
        <f t="shared" si="3"/>
        <v>1</v>
      </c>
      <c r="Z40" s="8" t="b">
        <f t="shared" si="4"/>
        <v>1</v>
      </c>
      <c r="AD40" s="8">
        <v>1</v>
      </c>
      <c r="AE40" s="8">
        <v>1</v>
      </c>
      <c r="AF40" t="str">
        <f>INDEX(Groups!L$2:'Groups'!L$228, MATCH(A40, Groups!A$2:'Groups'!A$228,0))</f>
        <v>Pittsburgh</v>
      </c>
      <c r="AG40">
        <f>INDEX(Groups!M$2:'Groups'!M$228, MATCH(A40, Groups!A$2:'Groups'!A$228,0))</f>
        <v>0</v>
      </c>
      <c r="AH40">
        <f>COUNTIFS(RSVP!A$2:A$6364, I40)</f>
        <v>16</v>
      </c>
      <c r="AI40">
        <f>COUNTIFS(RSVP!A$2:A$6364, I40, RSVP!G$2:G$6364, 1)</f>
        <v>12</v>
      </c>
      <c r="AJ40" s="18">
        <f t="shared" si="2"/>
        <v>0.75</v>
      </c>
      <c r="AK40" t="str">
        <f>INDEX(Groups!N$2:'Groups'!N$228, MATCH(A40, Groups!A$2:'Groups'!A$228,0))</f>
        <v>Sub-county</v>
      </c>
    </row>
    <row r="41" spans="1:37" x14ac:dyDescent="0.2">
      <c r="A41">
        <v>1756412</v>
      </c>
      <c r="B41">
        <v>128</v>
      </c>
      <c r="C41" t="s">
        <v>0</v>
      </c>
      <c r="D41" t="s">
        <v>1</v>
      </c>
      <c r="E41" t="s">
        <v>3068</v>
      </c>
      <c r="F41">
        <v>-79.989997863799999</v>
      </c>
      <c r="G41">
        <v>40.450000762899997</v>
      </c>
      <c r="H41" t="s">
        <v>2</v>
      </c>
      <c r="I41">
        <v>224879529</v>
      </c>
      <c r="J41">
        <v>40</v>
      </c>
      <c r="K41" t="s">
        <v>143</v>
      </c>
      <c r="L41" t="s">
        <v>144</v>
      </c>
      <c r="M41" t="s">
        <v>2773</v>
      </c>
      <c r="N41" t="s">
        <v>146</v>
      </c>
      <c r="O41">
        <v>-79.915154000000001</v>
      </c>
      <c r="P41">
        <v>40.456511999999996</v>
      </c>
      <c r="Q41" t="s">
        <v>145</v>
      </c>
      <c r="R41" s="6" t="s">
        <v>2904</v>
      </c>
      <c r="S41" s="6" t="s">
        <v>2903</v>
      </c>
      <c r="T41" s="6" t="s">
        <v>2784</v>
      </c>
      <c r="U41" s="6" t="s">
        <v>2905</v>
      </c>
      <c r="V41" s="6" t="s">
        <v>2927</v>
      </c>
      <c r="W41" s="3" t="str">
        <f>INDEX(Groups!I$2:'Groups'!I$228, MATCH(A41, Groups!A$2:'Groups'!A$228,0))</f>
        <v>Pittsburgh</v>
      </c>
      <c r="X41" s="3" t="str">
        <f>INDEX(Groups!J$2:'Groups'!J$228, MATCH(A41, Groups!A$2:'Groups'!A$228,0))</f>
        <v>Sub-county</v>
      </c>
      <c r="Y41" s="8">
        <f t="shared" si="3"/>
        <v>1</v>
      </c>
      <c r="Z41" s="8" t="b">
        <f t="shared" si="4"/>
        <v>1</v>
      </c>
      <c r="AD41" s="8">
        <v>1</v>
      </c>
      <c r="AE41" s="8">
        <v>1</v>
      </c>
      <c r="AF41" t="str">
        <f>INDEX(Groups!L$2:'Groups'!L$228, MATCH(A41, Groups!A$2:'Groups'!A$228,0))</f>
        <v>Pittsburgh</v>
      </c>
      <c r="AG41">
        <f>INDEX(Groups!M$2:'Groups'!M$228, MATCH(A41, Groups!A$2:'Groups'!A$228,0))</f>
        <v>0</v>
      </c>
      <c r="AH41">
        <f>COUNTIFS(RSVP!A$2:A$6364, I41)</f>
        <v>2</v>
      </c>
      <c r="AI41">
        <f>COUNTIFS(RSVP!A$2:A$6364, I41, RSVP!G$2:G$6364, 1)</f>
        <v>1</v>
      </c>
      <c r="AJ41" s="18">
        <f t="shared" si="2"/>
        <v>0.5</v>
      </c>
      <c r="AK41" t="str">
        <f>INDEX(Groups!N$2:'Groups'!N$228, MATCH(A41, Groups!A$2:'Groups'!A$228,0))</f>
        <v>Sub-county</v>
      </c>
    </row>
    <row r="42" spans="1:37" x14ac:dyDescent="0.2">
      <c r="A42">
        <v>1756412</v>
      </c>
      <c r="B42">
        <v>128</v>
      </c>
      <c r="C42" t="s">
        <v>0</v>
      </c>
      <c r="D42" t="s">
        <v>1</v>
      </c>
      <c r="E42" t="s">
        <v>3068</v>
      </c>
      <c r="F42">
        <v>-79.989997863799999</v>
      </c>
      <c r="G42">
        <v>40.450000762899997</v>
      </c>
      <c r="H42" t="s">
        <v>2</v>
      </c>
      <c r="I42" t="s">
        <v>3211</v>
      </c>
      <c r="J42">
        <v>41</v>
      </c>
      <c r="K42" t="s">
        <v>147</v>
      </c>
      <c r="L42" t="s">
        <v>148</v>
      </c>
      <c r="M42" t="s">
        <v>2773</v>
      </c>
      <c r="N42" t="s">
        <v>150</v>
      </c>
      <c r="O42">
        <v>-79.954750000000004</v>
      </c>
      <c r="P42">
        <v>40.465668000000001</v>
      </c>
      <c r="Q42" t="s">
        <v>149</v>
      </c>
      <c r="R42" s="6" t="s">
        <v>2904</v>
      </c>
      <c r="S42" s="6" t="s">
        <v>2903</v>
      </c>
      <c r="T42" s="6" t="s">
        <v>2784</v>
      </c>
      <c r="U42" s="6" t="s">
        <v>2905</v>
      </c>
      <c r="V42" s="6" t="s">
        <v>2924</v>
      </c>
      <c r="W42" s="3" t="str">
        <f>INDEX(Groups!I$2:'Groups'!I$228, MATCH(A42, Groups!A$2:'Groups'!A$228,0))</f>
        <v>Pittsburgh</v>
      </c>
      <c r="X42" s="3" t="str">
        <f>INDEX(Groups!J$2:'Groups'!J$228, MATCH(A42, Groups!A$2:'Groups'!A$228,0))</f>
        <v>Sub-county</v>
      </c>
      <c r="Y42" s="8">
        <f t="shared" si="3"/>
        <v>1</v>
      </c>
      <c r="Z42" s="8" t="b">
        <f t="shared" si="4"/>
        <v>1</v>
      </c>
      <c r="AD42" s="8">
        <v>1</v>
      </c>
      <c r="AE42" s="8">
        <v>1</v>
      </c>
      <c r="AF42" t="str">
        <f>INDEX(Groups!L$2:'Groups'!L$228, MATCH(A42, Groups!A$2:'Groups'!A$228,0))</f>
        <v>Pittsburgh</v>
      </c>
      <c r="AG42">
        <f>INDEX(Groups!M$2:'Groups'!M$228, MATCH(A42, Groups!A$2:'Groups'!A$228,0))</f>
        <v>0</v>
      </c>
      <c r="AH42">
        <f>COUNTIFS(RSVP!A$2:A$6364, I42)</f>
        <v>3</v>
      </c>
      <c r="AI42">
        <f>COUNTIFS(RSVP!A$2:A$6364, I42, RSVP!G$2:G$6364, 1)</f>
        <v>3</v>
      </c>
      <c r="AJ42" s="18">
        <f t="shared" si="2"/>
        <v>1</v>
      </c>
      <c r="AK42" t="str">
        <f>INDEX(Groups!N$2:'Groups'!N$228, MATCH(A42, Groups!A$2:'Groups'!A$228,0))</f>
        <v>Sub-county</v>
      </c>
    </row>
    <row r="43" spans="1:37" x14ac:dyDescent="0.2">
      <c r="A43">
        <v>1756412</v>
      </c>
      <c r="B43">
        <v>128</v>
      </c>
      <c r="C43" t="s">
        <v>0</v>
      </c>
      <c r="D43" t="s">
        <v>1</v>
      </c>
      <c r="E43" t="s">
        <v>3068</v>
      </c>
      <c r="F43">
        <v>-79.989997863799999</v>
      </c>
      <c r="G43">
        <v>40.450000762899997</v>
      </c>
      <c r="H43" t="s">
        <v>2</v>
      </c>
      <c r="I43">
        <v>224975195</v>
      </c>
      <c r="J43">
        <v>42</v>
      </c>
      <c r="K43" t="s">
        <v>151</v>
      </c>
      <c r="L43" t="s">
        <v>152</v>
      </c>
      <c r="M43" t="s">
        <v>2773</v>
      </c>
      <c r="N43" t="s">
        <v>154</v>
      </c>
      <c r="O43">
        <v>-79.952049000000002</v>
      </c>
      <c r="P43">
        <v>40.434238000000001</v>
      </c>
      <c r="Q43" t="s">
        <v>153</v>
      </c>
      <c r="R43" s="6" t="s">
        <v>2904</v>
      </c>
      <c r="S43" s="6" t="s">
        <v>2903</v>
      </c>
      <c r="T43" s="6" t="s">
        <v>2784</v>
      </c>
      <c r="U43" s="6" t="s">
        <v>2905</v>
      </c>
      <c r="V43" s="6" t="s">
        <v>2928</v>
      </c>
      <c r="W43" s="3" t="str">
        <f>INDEX(Groups!I$2:'Groups'!I$228, MATCH(A43, Groups!A$2:'Groups'!A$228,0))</f>
        <v>Pittsburgh</v>
      </c>
      <c r="X43" s="3" t="str">
        <f>INDEX(Groups!J$2:'Groups'!J$228, MATCH(A43, Groups!A$2:'Groups'!A$228,0))</f>
        <v>Sub-county</v>
      </c>
      <c r="Y43" s="8">
        <f t="shared" si="3"/>
        <v>1</v>
      </c>
      <c r="Z43" s="8" t="b">
        <f t="shared" si="4"/>
        <v>1</v>
      </c>
      <c r="AD43" s="8">
        <v>1</v>
      </c>
      <c r="AE43" s="8">
        <v>1</v>
      </c>
      <c r="AF43" t="str">
        <f>INDEX(Groups!L$2:'Groups'!L$228, MATCH(A43, Groups!A$2:'Groups'!A$228,0))</f>
        <v>Pittsburgh</v>
      </c>
      <c r="AG43">
        <f>INDEX(Groups!M$2:'Groups'!M$228, MATCH(A43, Groups!A$2:'Groups'!A$228,0))</f>
        <v>0</v>
      </c>
      <c r="AH43">
        <f>COUNTIFS(RSVP!A$2:A$6364, I43)</f>
        <v>5</v>
      </c>
      <c r="AI43">
        <f>COUNTIFS(RSVP!A$2:A$6364, I43, RSVP!G$2:G$6364, 1)</f>
        <v>4</v>
      </c>
      <c r="AJ43" s="18">
        <f t="shared" si="2"/>
        <v>0.8</v>
      </c>
      <c r="AK43" t="str">
        <f>INDEX(Groups!N$2:'Groups'!N$228, MATCH(A43, Groups!A$2:'Groups'!A$228,0))</f>
        <v>Sub-county</v>
      </c>
    </row>
    <row r="44" spans="1:37" x14ac:dyDescent="0.2">
      <c r="A44">
        <v>1756412</v>
      </c>
      <c r="B44">
        <v>128</v>
      </c>
      <c r="C44" t="s">
        <v>0</v>
      </c>
      <c r="D44" t="s">
        <v>1</v>
      </c>
      <c r="E44" t="s">
        <v>3068</v>
      </c>
      <c r="F44">
        <v>-79.989997863799999</v>
      </c>
      <c r="G44">
        <v>40.450000762899997</v>
      </c>
      <c r="H44" t="s">
        <v>2</v>
      </c>
      <c r="I44">
        <v>224119569</v>
      </c>
      <c r="J44">
        <v>43</v>
      </c>
      <c r="K44" t="s">
        <v>155</v>
      </c>
      <c r="L44" t="s">
        <v>156</v>
      </c>
      <c r="M44" t="s">
        <v>2773</v>
      </c>
      <c r="N44" t="s">
        <v>158</v>
      </c>
      <c r="O44">
        <v>-80.003710999999996</v>
      </c>
      <c r="P44">
        <v>40.432541999999998</v>
      </c>
      <c r="Q44" t="s">
        <v>157</v>
      </c>
      <c r="R44" s="6" t="s">
        <v>2904</v>
      </c>
      <c r="S44" s="6" t="s">
        <v>2903</v>
      </c>
      <c r="T44" s="6" t="s">
        <v>2784</v>
      </c>
      <c r="U44" s="6" t="s">
        <v>2905</v>
      </c>
      <c r="V44" s="6" t="s">
        <v>2929</v>
      </c>
      <c r="W44" s="3" t="str">
        <f>INDEX(Groups!I$2:'Groups'!I$228, MATCH(A44, Groups!A$2:'Groups'!A$228,0))</f>
        <v>Pittsburgh</v>
      </c>
      <c r="X44" s="3" t="str">
        <f>INDEX(Groups!J$2:'Groups'!J$228, MATCH(A44, Groups!A$2:'Groups'!A$228,0))</f>
        <v>Sub-county</v>
      </c>
      <c r="Y44" s="8">
        <f t="shared" si="3"/>
        <v>1</v>
      </c>
      <c r="Z44" s="8" t="b">
        <f t="shared" si="4"/>
        <v>1</v>
      </c>
      <c r="AD44" s="8">
        <v>1</v>
      </c>
      <c r="AE44" s="8">
        <v>1</v>
      </c>
      <c r="AF44" t="str">
        <f>INDEX(Groups!L$2:'Groups'!L$228, MATCH(A44, Groups!A$2:'Groups'!A$228,0))</f>
        <v>Pittsburgh</v>
      </c>
      <c r="AG44">
        <f>INDEX(Groups!M$2:'Groups'!M$228, MATCH(A44, Groups!A$2:'Groups'!A$228,0))</f>
        <v>0</v>
      </c>
      <c r="AH44">
        <f>COUNTIFS(RSVP!A$2:A$6364, I44)</f>
        <v>18</v>
      </c>
      <c r="AI44">
        <f>COUNTIFS(RSVP!A$2:A$6364, I44, RSVP!G$2:G$6364, 1)</f>
        <v>11</v>
      </c>
      <c r="AJ44" s="18">
        <f t="shared" si="2"/>
        <v>0.61111111111111116</v>
      </c>
      <c r="AK44" t="str">
        <f>INDEX(Groups!N$2:'Groups'!N$228, MATCH(A44, Groups!A$2:'Groups'!A$228,0))</f>
        <v>Sub-county</v>
      </c>
    </row>
    <row r="45" spans="1:37" x14ac:dyDescent="0.2">
      <c r="A45">
        <v>1756412</v>
      </c>
      <c r="B45">
        <v>128</v>
      </c>
      <c r="C45" t="s">
        <v>0</v>
      </c>
      <c r="D45" t="s">
        <v>1</v>
      </c>
      <c r="E45" t="s">
        <v>3068</v>
      </c>
      <c r="F45">
        <v>-79.989997863799999</v>
      </c>
      <c r="G45">
        <v>40.450000762899997</v>
      </c>
      <c r="H45" t="s">
        <v>2</v>
      </c>
      <c r="I45">
        <v>224846326</v>
      </c>
      <c r="J45">
        <v>44</v>
      </c>
      <c r="K45" t="s">
        <v>159</v>
      </c>
      <c r="L45" t="s">
        <v>160</v>
      </c>
      <c r="M45" t="s">
        <v>2773</v>
      </c>
      <c r="N45" t="s">
        <v>162</v>
      </c>
      <c r="O45">
        <v>-79.986037999999994</v>
      </c>
      <c r="P45">
        <v>40.428733999999999</v>
      </c>
      <c r="Q45" t="s">
        <v>161</v>
      </c>
      <c r="R45" s="6" t="s">
        <v>2904</v>
      </c>
      <c r="S45" s="6" t="s">
        <v>2903</v>
      </c>
      <c r="T45" s="6" t="s">
        <v>2784</v>
      </c>
      <c r="U45" s="6" t="s">
        <v>2905</v>
      </c>
      <c r="V45" s="6" t="s">
        <v>2909</v>
      </c>
      <c r="W45" s="3" t="str">
        <f>INDEX(Groups!I$2:'Groups'!I$228, MATCH(A45, Groups!A$2:'Groups'!A$228,0))</f>
        <v>Pittsburgh</v>
      </c>
      <c r="X45" s="3" t="str">
        <f>INDEX(Groups!J$2:'Groups'!J$228, MATCH(A45, Groups!A$2:'Groups'!A$228,0))</f>
        <v>Sub-county</v>
      </c>
      <c r="Y45" s="8">
        <f t="shared" si="3"/>
        <v>1</v>
      </c>
      <c r="Z45" s="8" t="b">
        <f t="shared" si="4"/>
        <v>1</v>
      </c>
      <c r="AD45" s="8">
        <v>1</v>
      </c>
      <c r="AE45" s="8">
        <v>1</v>
      </c>
      <c r="AF45" t="str">
        <f>INDEX(Groups!L$2:'Groups'!L$228, MATCH(A45, Groups!A$2:'Groups'!A$228,0))</f>
        <v>Pittsburgh</v>
      </c>
      <c r="AG45">
        <f>INDEX(Groups!M$2:'Groups'!M$228, MATCH(A45, Groups!A$2:'Groups'!A$228,0))</f>
        <v>0</v>
      </c>
      <c r="AH45">
        <f>COUNTIFS(RSVP!A$2:A$6364, I45)</f>
        <v>3</v>
      </c>
      <c r="AI45">
        <f>COUNTIFS(RSVP!A$2:A$6364, I45, RSVP!G$2:G$6364, 1)</f>
        <v>2</v>
      </c>
      <c r="AJ45" s="18">
        <f t="shared" si="2"/>
        <v>0.66666666666666663</v>
      </c>
      <c r="AK45" t="str">
        <f>INDEX(Groups!N$2:'Groups'!N$228, MATCH(A45, Groups!A$2:'Groups'!A$228,0))</f>
        <v>Sub-county</v>
      </c>
    </row>
    <row r="46" spans="1:37" x14ac:dyDescent="0.2">
      <c r="A46">
        <v>1756412</v>
      </c>
      <c r="B46">
        <v>128</v>
      </c>
      <c r="C46" t="s">
        <v>0</v>
      </c>
      <c r="D46" t="s">
        <v>1</v>
      </c>
      <c r="E46" t="s">
        <v>3068</v>
      </c>
      <c r="F46">
        <v>-79.989997863799999</v>
      </c>
      <c r="G46">
        <v>40.450000762899997</v>
      </c>
      <c r="H46" t="s">
        <v>2</v>
      </c>
      <c r="I46">
        <v>224095427</v>
      </c>
      <c r="J46">
        <v>45</v>
      </c>
      <c r="K46" t="s">
        <v>163</v>
      </c>
      <c r="L46" t="s">
        <v>164</v>
      </c>
      <c r="M46" t="s">
        <v>2871</v>
      </c>
      <c r="N46" t="s">
        <v>166</v>
      </c>
      <c r="O46">
        <v>-80.122868599999904</v>
      </c>
      <c r="P46">
        <v>40.699929900000001</v>
      </c>
      <c r="Q46" t="s">
        <v>165</v>
      </c>
      <c r="R46" s="6" t="s">
        <v>2904</v>
      </c>
      <c r="S46" s="6" t="s">
        <v>2903</v>
      </c>
      <c r="T46" s="6" t="s">
        <v>2931</v>
      </c>
      <c r="U46" s="6" t="s">
        <v>2930</v>
      </c>
      <c r="W46" s="3" t="str">
        <f>INDEX(Groups!I$2:'Groups'!I$228, MATCH(A46, Groups!A$2:'Groups'!A$228,0))</f>
        <v>Pittsburgh</v>
      </c>
      <c r="X46" s="3" t="str">
        <f>INDEX(Groups!J$2:'Groups'!J$228, MATCH(A46, Groups!A$2:'Groups'!A$228,0))</f>
        <v>Sub-county</v>
      </c>
      <c r="Y46" s="8">
        <f t="shared" si="3"/>
        <v>0</v>
      </c>
      <c r="Z46" s="8" t="b">
        <f t="shared" si="4"/>
        <v>0</v>
      </c>
      <c r="AD46" s="8">
        <v>1</v>
      </c>
      <c r="AE46" s="8">
        <v>1</v>
      </c>
      <c r="AF46" t="str">
        <f>INDEX(Groups!L$2:'Groups'!L$228, MATCH(A46, Groups!A$2:'Groups'!A$228,0))</f>
        <v>Pittsburgh</v>
      </c>
      <c r="AG46">
        <f>INDEX(Groups!M$2:'Groups'!M$228, MATCH(A46, Groups!A$2:'Groups'!A$228,0))</f>
        <v>0</v>
      </c>
      <c r="AH46">
        <f>COUNTIFS(RSVP!A$2:A$6364, I46)</f>
        <v>5</v>
      </c>
      <c r="AI46">
        <f>COUNTIFS(RSVP!A$2:A$6364, I46, RSVP!G$2:G$6364, 1)</f>
        <v>3</v>
      </c>
      <c r="AJ46" s="18">
        <f t="shared" si="2"/>
        <v>0.6</v>
      </c>
      <c r="AK46" t="str">
        <f>INDEX(Groups!N$2:'Groups'!N$228, MATCH(A46, Groups!A$2:'Groups'!A$228,0))</f>
        <v>Sub-county</v>
      </c>
    </row>
    <row r="47" spans="1:37" x14ac:dyDescent="0.2">
      <c r="A47">
        <v>1756412</v>
      </c>
      <c r="B47">
        <v>128</v>
      </c>
      <c r="C47" t="s">
        <v>0</v>
      </c>
      <c r="D47" t="s">
        <v>1</v>
      </c>
      <c r="E47" t="s">
        <v>3068</v>
      </c>
      <c r="F47">
        <v>-79.989997863799999</v>
      </c>
      <c r="G47">
        <v>40.450000762899997</v>
      </c>
      <c r="H47" t="s">
        <v>2</v>
      </c>
      <c r="I47">
        <v>224249576</v>
      </c>
      <c r="J47">
        <v>46</v>
      </c>
      <c r="K47" t="s">
        <v>167</v>
      </c>
      <c r="L47" t="s">
        <v>168</v>
      </c>
      <c r="M47" t="s">
        <v>2773</v>
      </c>
      <c r="N47" t="s">
        <v>170</v>
      </c>
      <c r="O47">
        <v>-80.034644999999998</v>
      </c>
      <c r="P47">
        <v>40.571002999999997</v>
      </c>
      <c r="Q47" t="s">
        <v>169</v>
      </c>
      <c r="R47" s="6" t="s">
        <v>2904</v>
      </c>
      <c r="S47" s="6" t="s">
        <v>2903</v>
      </c>
      <c r="T47" s="6" t="s">
        <v>2784</v>
      </c>
      <c r="U47" s="6" t="s">
        <v>2911</v>
      </c>
      <c r="W47" s="3" t="str">
        <f>INDEX(Groups!I$2:'Groups'!I$228, MATCH(A47, Groups!A$2:'Groups'!A$228,0))</f>
        <v>Pittsburgh</v>
      </c>
      <c r="X47" s="3" t="str">
        <f>INDEX(Groups!J$2:'Groups'!J$228, MATCH(A47, Groups!A$2:'Groups'!A$228,0))</f>
        <v>Sub-county</v>
      </c>
      <c r="Y47" s="8">
        <f t="shared" si="3"/>
        <v>1</v>
      </c>
      <c r="Z47" s="8" t="b">
        <f t="shared" si="4"/>
        <v>0</v>
      </c>
      <c r="AD47" s="8">
        <v>1</v>
      </c>
      <c r="AE47" s="8">
        <v>1</v>
      </c>
      <c r="AF47" t="str">
        <f>INDEX(Groups!L$2:'Groups'!L$228, MATCH(A47, Groups!A$2:'Groups'!A$228,0))</f>
        <v>Pittsburgh</v>
      </c>
      <c r="AG47">
        <f>INDEX(Groups!M$2:'Groups'!M$228, MATCH(A47, Groups!A$2:'Groups'!A$228,0))</f>
        <v>0</v>
      </c>
      <c r="AH47">
        <f>COUNTIFS(RSVP!A$2:A$6364, I47)</f>
        <v>3</v>
      </c>
      <c r="AI47">
        <f>COUNTIFS(RSVP!A$2:A$6364, I47, RSVP!G$2:G$6364, 1)</f>
        <v>2</v>
      </c>
      <c r="AJ47" s="18">
        <f t="shared" si="2"/>
        <v>0.66666666666666663</v>
      </c>
      <c r="AK47" t="str">
        <f>INDEX(Groups!N$2:'Groups'!N$228, MATCH(A47, Groups!A$2:'Groups'!A$228,0))</f>
        <v>Sub-county</v>
      </c>
    </row>
    <row r="48" spans="1:37" x14ac:dyDescent="0.2">
      <c r="A48">
        <v>1756412</v>
      </c>
      <c r="B48">
        <v>128</v>
      </c>
      <c r="C48" t="s">
        <v>0</v>
      </c>
      <c r="D48" t="s">
        <v>1</v>
      </c>
      <c r="E48" t="s">
        <v>3068</v>
      </c>
      <c r="F48">
        <v>-79.989997863799999</v>
      </c>
      <c r="G48">
        <v>40.450000762899997</v>
      </c>
      <c r="H48" t="s">
        <v>2</v>
      </c>
      <c r="I48" t="s">
        <v>3214</v>
      </c>
      <c r="J48">
        <v>47</v>
      </c>
      <c r="K48" t="s">
        <v>36</v>
      </c>
      <c r="L48" t="s">
        <v>37</v>
      </c>
      <c r="M48" t="s">
        <v>2773</v>
      </c>
      <c r="N48" t="s">
        <v>39</v>
      </c>
      <c r="O48">
        <v>-79.922805999999994</v>
      </c>
      <c r="P48">
        <v>40.434963000000003</v>
      </c>
      <c r="Q48" t="s">
        <v>38</v>
      </c>
      <c r="R48" s="6" t="s">
        <v>2904</v>
      </c>
      <c r="S48" s="6" t="s">
        <v>2903</v>
      </c>
      <c r="T48" s="6" t="s">
        <v>2784</v>
      </c>
      <c r="U48" s="6" t="s">
        <v>2905</v>
      </c>
      <c r="V48" s="6" t="s">
        <v>2907</v>
      </c>
      <c r="W48" s="3" t="str">
        <f>INDEX(Groups!I$2:'Groups'!I$228, MATCH(A48, Groups!A$2:'Groups'!A$228,0))</f>
        <v>Pittsburgh</v>
      </c>
      <c r="X48" s="3" t="str">
        <f>INDEX(Groups!J$2:'Groups'!J$228, MATCH(A48, Groups!A$2:'Groups'!A$228,0))</f>
        <v>Sub-county</v>
      </c>
      <c r="Y48" s="8">
        <f t="shared" si="3"/>
        <v>1</v>
      </c>
      <c r="Z48" s="8" t="b">
        <f t="shared" si="4"/>
        <v>1</v>
      </c>
      <c r="AD48" s="8">
        <v>1</v>
      </c>
      <c r="AE48" s="8">
        <v>1</v>
      </c>
      <c r="AF48" t="str">
        <f>INDEX(Groups!L$2:'Groups'!L$228, MATCH(A48, Groups!A$2:'Groups'!A$228,0))</f>
        <v>Pittsburgh</v>
      </c>
      <c r="AG48">
        <f>INDEX(Groups!M$2:'Groups'!M$228, MATCH(A48, Groups!A$2:'Groups'!A$228,0))</f>
        <v>0</v>
      </c>
      <c r="AH48">
        <f>COUNTIFS(RSVP!A$2:A$6364, I48)</f>
        <v>5</v>
      </c>
      <c r="AI48">
        <f>COUNTIFS(RSVP!A$2:A$6364, I48, RSVP!G$2:G$6364, 1)</f>
        <v>5</v>
      </c>
      <c r="AJ48" s="18">
        <f t="shared" si="2"/>
        <v>1</v>
      </c>
      <c r="AK48" t="str">
        <f>INDEX(Groups!N$2:'Groups'!N$228, MATCH(A48, Groups!A$2:'Groups'!A$228,0))</f>
        <v>Sub-county</v>
      </c>
    </row>
    <row r="49" spans="1:37" x14ac:dyDescent="0.2">
      <c r="A49">
        <v>1756412</v>
      </c>
      <c r="B49">
        <v>128</v>
      </c>
      <c r="C49" t="s">
        <v>0</v>
      </c>
      <c r="D49" t="s">
        <v>1</v>
      </c>
      <c r="E49" t="s">
        <v>3068</v>
      </c>
      <c r="F49">
        <v>-79.989997863799999</v>
      </c>
      <c r="G49">
        <v>40.450000762899997</v>
      </c>
      <c r="H49" t="s">
        <v>2</v>
      </c>
      <c r="I49">
        <v>224846303</v>
      </c>
      <c r="J49">
        <v>48</v>
      </c>
      <c r="K49" t="s">
        <v>171</v>
      </c>
      <c r="L49" t="s">
        <v>172</v>
      </c>
      <c r="M49" t="s">
        <v>2773</v>
      </c>
      <c r="N49" t="s">
        <v>162</v>
      </c>
      <c r="O49">
        <v>-79.986037999999994</v>
      </c>
      <c r="P49">
        <v>40.428733999999999</v>
      </c>
      <c r="Q49" t="s">
        <v>161</v>
      </c>
      <c r="R49" s="6" t="s">
        <v>2904</v>
      </c>
      <c r="S49" s="6" t="s">
        <v>2903</v>
      </c>
      <c r="T49" s="6" t="s">
        <v>2784</v>
      </c>
      <c r="U49" s="6" t="s">
        <v>2905</v>
      </c>
      <c r="V49" s="6" t="s">
        <v>2909</v>
      </c>
      <c r="W49" s="3" t="str">
        <f>INDEX(Groups!I$2:'Groups'!I$228, MATCH(A49, Groups!A$2:'Groups'!A$228,0))</f>
        <v>Pittsburgh</v>
      </c>
      <c r="X49" s="3" t="str">
        <f>INDEX(Groups!J$2:'Groups'!J$228, MATCH(A49, Groups!A$2:'Groups'!A$228,0))</f>
        <v>Sub-county</v>
      </c>
      <c r="Y49" s="8">
        <f t="shared" si="3"/>
        <v>1</v>
      </c>
      <c r="Z49" s="8" t="b">
        <f t="shared" si="4"/>
        <v>1</v>
      </c>
      <c r="AD49" s="8">
        <v>1</v>
      </c>
      <c r="AE49" s="8">
        <v>1</v>
      </c>
      <c r="AF49" t="str">
        <f>INDEX(Groups!L$2:'Groups'!L$228, MATCH(A49, Groups!A$2:'Groups'!A$228,0))</f>
        <v>Pittsburgh</v>
      </c>
      <c r="AG49">
        <f>INDEX(Groups!M$2:'Groups'!M$228, MATCH(A49, Groups!A$2:'Groups'!A$228,0))</f>
        <v>0</v>
      </c>
      <c r="AH49">
        <f>COUNTIFS(RSVP!A$2:A$6364, I49)</f>
        <v>4</v>
      </c>
      <c r="AI49">
        <f>COUNTIFS(RSVP!A$2:A$6364, I49, RSVP!G$2:G$6364, 1)</f>
        <v>4</v>
      </c>
      <c r="AJ49" s="18">
        <f t="shared" si="2"/>
        <v>1</v>
      </c>
      <c r="AK49" t="str">
        <f>INDEX(Groups!N$2:'Groups'!N$228, MATCH(A49, Groups!A$2:'Groups'!A$228,0))</f>
        <v>Sub-county</v>
      </c>
    </row>
    <row r="50" spans="1:37" x14ac:dyDescent="0.2">
      <c r="A50">
        <v>1756412</v>
      </c>
      <c r="B50">
        <v>128</v>
      </c>
      <c r="C50" t="s">
        <v>0</v>
      </c>
      <c r="D50" t="s">
        <v>1</v>
      </c>
      <c r="E50" t="s">
        <v>3068</v>
      </c>
      <c r="F50">
        <v>-79.989997863799999</v>
      </c>
      <c r="G50">
        <v>40.450000762899997</v>
      </c>
      <c r="H50" t="s">
        <v>2</v>
      </c>
      <c r="I50">
        <v>224606838</v>
      </c>
      <c r="J50">
        <v>49</v>
      </c>
      <c r="K50" t="s">
        <v>173</v>
      </c>
      <c r="L50" t="s">
        <v>174</v>
      </c>
      <c r="M50" t="s">
        <v>2773</v>
      </c>
      <c r="N50" t="s">
        <v>176</v>
      </c>
      <c r="O50">
        <v>-80.019531000000001</v>
      </c>
      <c r="P50">
        <v>40.393013000000003</v>
      </c>
      <c r="Q50" t="s">
        <v>175</v>
      </c>
      <c r="R50" s="6" t="s">
        <v>2904</v>
      </c>
      <c r="S50" s="6" t="s">
        <v>2903</v>
      </c>
      <c r="T50" s="6" t="s">
        <v>2784</v>
      </c>
      <c r="U50" s="6" t="s">
        <v>2905</v>
      </c>
      <c r="V50" s="6" t="s">
        <v>2932</v>
      </c>
      <c r="W50" s="3" t="str">
        <f>INDEX(Groups!I$2:'Groups'!I$228, MATCH(A50, Groups!A$2:'Groups'!A$228,0))</f>
        <v>Pittsburgh</v>
      </c>
      <c r="X50" s="3" t="str">
        <f>INDEX(Groups!J$2:'Groups'!J$228, MATCH(A50, Groups!A$2:'Groups'!A$228,0))</f>
        <v>Sub-county</v>
      </c>
      <c r="Y50" s="8">
        <f t="shared" si="3"/>
        <v>1</v>
      </c>
      <c r="Z50" s="8" t="b">
        <f t="shared" si="4"/>
        <v>1</v>
      </c>
      <c r="AD50" s="8">
        <v>1</v>
      </c>
      <c r="AE50" s="8">
        <v>1</v>
      </c>
      <c r="AF50" t="str">
        <f>INDEX(Groups!L$2:'Groups'!L$228, MATCH(A50, Groups!A$2:'Groups'!A$228,0))</f>
        <v>Pittsburgh</v>
      </c>
      <c r="AG50">
        <f>INDEX(Groups!M$2:'Groups'!M$228, MATCH(A50, Groups!A$2:'Groups'!A$228,0))</f>
        <v>0</v>
      </c>
      <c r="AH50">
        <f>COUNTIFS(RSVP!A$2:A$6364, I50)</f>
        <v>14</v>
      </c>
      <c r="AI50">
        <f>COUNTIFS(RSVP!A$2:A$6364, I50, RSVP!G$2:G$6364, 1)</f>
        <v>11</v>
      </c>
      <c r="AJ50" s="18">
        <f t="shared" si="2"/>
        <v>0.7857142857142857</v>
      </c>
      <c r="AK50" t="str">
        <f>INDEX(Groups!N$2:'Groups'!N$228, MATCH(A50, Groups!A$2:'Groups'!A$228,0))</f>
        <v>Sub-county</v>
      </c>
    </row>
    <row r="51" spans="1:37" x14ac:dyDescent="0.2">
      <c r="A51">
        <v>1756412</v>
      </c>
      <c r="B51">
        <v>128</v>
      </c>
      <c r="C51" t="s">
        <v>0</v>
      </c>
      <c r="D51" t="s">
        <v>1</v>
      </c>
      <c r="E51" t="s">
        <v>3068</v>
      </c>
      <c r="F51">
        <v>-79.989997863799999</v>
      </c>
      <c r="G51">
        <v>40.450000762899997</v>
      </c>
      <c r="H51" t="s">
        <v>2</v>
      </c>
      <c r="I51">
        <v>224599619</v>
      </c>
      <c r="J51">
        <v>50</v>
      </c>
      <c r="K51" t="s">
        <v>177</v>
      </c>
      <c r="L51" t="s">
        <v>178</v>
      </c>
      <c r="M51" t="s">
        <v>2773</v>
      </c>
      <c r="N51" t="s">
        <v>180</v>
      </c>
      <c r="O51">
        <v>-80.003013999999993</v>
      </c>
      <c r="P51">
        <v>40.453071999999999</v>
      </c>
      <c r="Q51" t="s">
        <v>179</v>
      </c>
      <c r="R51" s="6" t="s">
        <v>2904</v>
      </c>
      <c r="S51" s="6" t="s">
        <v>2903</v>
      </c>
      <c r="T51" s="6" t="s">
        <v>2784</v>
      </c>
      <c r="U51" s="6" t="s">
        <v>2905</v>
      </c>
      <c r="V51" s="6" t="s">
        <v>2915</v>
      </c>
      <c r="W51" s="3" t="str">
        <f>INDEX(Groups!I$2:'Groups'!I$228, MATCH(A51, Groups!A$2:'Groups'!A$228,0))</f>
        <v>Pittsburgh</v>
      </c>
      <c r="X51" s="3" t="str">
        <f>INDEX(Groups!J$2:'Groups'!J$228, MATCH(A51, Groups!A$2:'Groups'!A$228,0))</f>
        <v>Sub-county</v>
      </c>
      <c r="Y51" s="8">
        <f t="shared" si="3"/>
        <v>1</v>
      </c>
      <c r="Z51" s="8" t="b">
        <f t="shared" si="4"/>
        <v>1</v>
      </c>
      <c r="AD51" s="8">
        <v>1</v>
      </c>
      <c r="AE51" s="8">
        <v>1</v>
      </c>
      <c r="AF51" t="str">
        <f>INDEX(Groups!L$2:'Groups'!L$228, MATCH(A51, Groups!A$2:'Groups'!A$228,0))</f>
        <v>Pittsburgh</v>
      </c>
      <c r="AG51">
        <f>INDEX(Groups!M$2:'Groups'!M$228, MATCH(A51, Groups!A$2:'Groups'!A$228,0))</f>
        <v>0</v>
      </c>
      <c r="AH51">
        <f>COUNTIFS(RSVP!A$2:A$6364, I51)</f>
        <v>14</v>
      </c>
      <c r="AI51">
        <f>COUNTIFS(RSVP!A$2:A$6364, I51, RSVP!G$2:G$6364, 1)</f>
        <v>13</v>
      </c>
      <c r="AJ51" s="18">
        <f t="shared" si="2"/>
        <v>0.9285714285714286</v>
      </c>
      <c r="AK51" t="str">
        <f>INDEX(Groups!N$2:'Groups'!N$228, MATCH(A51, Groups!A$2:'Groups'!A$228,0))</f>
        <v>Sub-county</v>
      </c>
    </row>
    <row r="52" spans="1:37" x14ac:dyDescent="0.2">
      <c r="A52">
        <v>1756412</v>
      </c>
      <c r="B52">
        <v>128</v>
      </c>
      <c r="C52" t="s">
        <v>0</v>
      </c>
      <c r="D52" t="s">
        <v>1</v>
      </c>
      <c r="E52" t="s">
        <v>3068</v>
      </c>
      <c r="F52">
        <v>-79.989997863799999</v>
      </c>
      <c r="G52">
        <v>40.450000762899997</v>
      </c>
      <c r="H52" t="s">
        <v>2</v>
      </c>
      <c r="I52">
        <v>224038722</v>
      </c>
      <c r="J52">
        <v>51</v>
      </c>
      <c r="K52" t="s">
        <v>181</v>
      </c>
      <c r="L52" t="s">
        <v>182</v>
      </c>
      <c r="M52" t="s">
        <v>184</v>
      </c>
      <c r="N52" t="s">
        <v>185</v>
      </c>
      <c r="O52">
        <v>-79.802685999999994</v>
      </c>
      <c r="P52">
        <v>40.175530999999999</v>
      </c>
      <c r="Q52" t="s">
        <v>183</v>
      </c>
      <c r="R52" s="6" t="s">
        <v>2904</v>
      </c>
      <c r="S52" s="6" t="s">
        <v>2903</v>
      </c>
      <c r="T52" s="6" t="s">
        <v>2917</v>
      </c>
      <c r="U52" s="6" t="s">
        <v>2933</v>
      </c>
      <c r="W52" s="3" t="str">
        <f>INDEX(Groups!I$2:'Groups'!I$228, MATCH(A52, Groups!A$2:'Groups'!A$228,0))</f>
        <v>Pittsburgh</v>
      </c>
      <c r="X52" s="3" t="str">
        <f>INDEX(Groups!J$2:'Groups'!J$228, MATCH(A52, Groups!A$2:'Groups'!A$228,0))</f>
        <v>Sub-county</v>
      </c>
      <c r="Y52" s="8">
        <f t="shared" si="3"/>
        <v>0</v>
      </c>
      <c r="Z52" s="8" t="b">
        <f t="shared" si="4"/>
        <v>0</v>
      </c>
      <c r="AD52" s="8">
        <v>1</v>
      </c>
      <c r="AE52" s="8">
        <v>1</v>
      </c>
      <c r="AF52" t="str">
        <f>INDEX(Groups!L$2:'Groups'!L$228, MATCH(A52, Groups!A$2:'Groups'!A$228,0))</f>
        <v>Pittsburgh</v>
      </c>
      <c r="AG52">
        <f>INDEX(Groups!M$2:'Groups'!M$228, MATCH(A52, Groups!A$2:'Groups'!A$228,0))</f>
        <v>0</v>
      </c>
      <c r="AH52">
        <f>COUNTIFS(RSVP!A$2:A$6364, I52)</f>
        <v>4</v>
      </c>
      <c r="AI52">
        <f>COUNTIFS(RSVP!A$2:A$6364, I52, RSVP!G$2:G$6364, 1)</f>
        <v>3</v>
      </c>
      <c r="AJ52" s="18">
        <f t="shared" si="2"/>
        <v>0.75</v>
      </c>
      <c r="AK52" t="str">
        <f>INDEX(Groups!N$2:'Groups'!N$228, MATCH(A52, Groups!A$2:'Groups'!A$228,0))</f>
        <v>Sub-county</v>
      </c>
    </row>
    <row r="53" spans="1:37" x14ac:dyDescent="0.2">
      <c r="A53">
        <v>1756412</v>
      </c>
      <c r="B53">
        <v>128</v>
      </c>
      <c r="C53" t="s">
        <v>0</v>
      </c>
      <c r="D53" t="s">
        <v>1</v>
      </c>
      <c r="E53" t="s">
        <v>3068</v>
      </c>
      <c r="F53">
        <v>-79.989997863799999</v>
      </c>
      <c r="G53">
        <v>40.450000762899997</v>
      </c>
      <c r="H53" t="s">
        <v>2</v>
      </c>
      <c r="I53">
        <v>224520456</v>
      </c>
      <c r="J53">
        <v>52</v>
      </c>
      <c r="K53" t="s">
        <v>186</v>
      </c>
      <c r="L53" t="s">
        <v>187</v>
      </c>
      <c r="M53" t="s">
        <v>2773</v>
      </c>
      <c r="N53" t="s">
        <v>189</v>
      </c>
      <c r="O53">
        <v>-79.950515999999993</v>
      </c>
      <c r="P53">
        <v>40.444018999999997</v>
      </c>
      <c r="Q53" t="s">
        <v>188</v>
      </c>
      <c r="R53" s="6" t="s">
        <v>2904</v>
      </c>
      <c r="S53" s="6" t="s">
        <v>2903</v>
      </c>
      <c r="T53" s="6" t="s">
        <v>2784</v>
      </c>
      <c r="U53" s="6" t="s">
        <v>2905</v>
      </c>
      <c r="V53" s="6" t="s">
        <v>2902</v>
      </c>
      <c r="W53" s="3" t="str">
        <f>INDEX(Groups!I$2:'Groups'!I$228, MATCH(A53, Groups!A$2:'Groups'!A$228,0))</f>
        <v>Pittsburgh</v>
      </c>
      <c r="X53" s="3" t="str">
        <f>INDEX(Groups!J$2:'Groups'!J$228, MATCH(A53, Groups!A$2:'Groups'!A$228,0))</f>
        <v>Sub-county</v>
      </c>
      <c r="Y53" s="8">
        <f t="shared" si="3"/>
        <v>1</v>
      </c>
      <c r="Z53" s="8" t="b">
        <f t="shared" si="4"/>
        <v>1</v>
      </c>
      <c r="AD53" s="8">
        <v>1</v>
      </c>
      <c r="AE53" s="8">
        <v>1</v>
      </c>
      <c r="AF53" t="str">
        <f>INDEX(Groups!L$2:'Groups'!L$228, MATCH(A53, Groups!A$2:'Groups'!A$228,0))</f>
        <v>Pittsburgh</v>
      </c>
      <c r="AG53">
        <f>INDEX(Groups!M$2:'Groups'!M$228, MATCH(A53, Groups!A$2:'Groups'!A$228,0))</f>
        <v>0</v>
      </c>
      <c r="AH53">
        <f>COUNTIFS(RSVP!A$2:A$6364, I53)</f>
        <v>6</v>
      </c>
      <c r="AI53">
        <f>COUNTIFS(RSVP!A$2:A$6364, I53, RSVP!G$2:G$6364, 1)</f>
        <v>3</v>
      </c>
      <c r="AJ53" s="18">
        <f t="shared" si="2"/>
        <v>0.5</v>
      </c>
      <c r="AK53" t="str">
        <f>INDEX(Groups!N$2:'Groups'!N$228, MATCH(A53, Groups!A$2:'Groups'!A$228,0))</f>
        <v>Sub-county</v>
      </c>
    </row>
    <row r="54" spans="1:37" x14ac:dyDescent="0.2">
      <c r="A54">
        <v>1756412</v>
      </c>
      <c r="B54">
        <v>128</v>
      </c>
      <c r="C54" t="s">
        <v>0</v>
      </c>
      <c r="D54" t="s">
        <v>1</v>
      </c>
      <c r="E54" t="s">
        <v>3068</v>
      </c>
      <c r="F54">
        <v>-79.989997863799999</v>
      </c>
      <c r="G54">
        <v>40.450000762899997</v>
      </c>
      <c r="H54" t="s">
        <v>2</v>
      </c>
      <c r="I54">
        <v>224896600</v>
      </c>
      <c r="J54">
        <v>53</v>
      </c>
      <c r="K54" t="s">
        <v>190</v>
      </c>
      <c r="L54" t="s">
        <v>191</v>
      </c>
      <c r="M54" t="s">
        <v>2773</v>
      </c>
      <c r="N54" t="s">
        <v>97</v>
      </c>
      <c r="O54">
        <v>-79.961389999999994</v>
      </c>
      <c r="P54">
        <v>40.467930000000003</v>
      </c>
      <c r="Q54" t="s">
        <v>96</v>
      </c>
      <c r="R54" s="6" t="s">
        <v>2904</v>
      </c>
      <c r="S54" s="6" t="s">
        <v>2903</v>
      </c>
      <c r="T54" s="6" t="s">
        <v>2784</v>
      </c>
      <c r="U54" s="6" t="s">
        <v>2905</v>
      </c>
      <c r="V54" s="6" t="s">
        <v>2921</v>
      </c>
      <c r="W54" s="3" t="str">
        <f>INDEX(Groups!I$2:'Groups'!I$228, MATCH(A54, Groups!A$2:'Groups'!A$228,0))</f>
        <v>Pittsburgh</v>
      </c>
      <c r="X54" s="3" t="str">
        <f>INDEX(Groups!J$2:'Groups'!J$228, MATCH(A54, Groups!A$2:'Groups'!A$228,0))</f>
        <v>Sub-county</v>
      </c>
      <c r="Y54" s="8">
        <f t="shared" si="3"/>
        <v>1</v>
      </c>
      <c r="Z54" s="8" t="b">
        <f t="shared" si="4"/>
        <v>1</v>
      </c>
      <c r="AD54" s="8">
        <v>1</v>
      </c>
      <c r="AE54" s="8">
        <v>1</v>
      </c>
      <c r="AF54" t="str">
        <f>INDEX(Groups!L$2:'Groups'!L$228, MATCH(A54, Groups!A$2:'Groups'!A$228,0))</f>
        <v>Pittsburgh</v>
      </c>
      <c r="AG54">
        <f>INDEX(Groups!M$2:'Groups'!M$228, MATCH(A54, Groups!A$2:'Groups'!A$228,0))</f>
        <v>0</v>
      </c>
      <c r="AH54">
        <f>COUNTIFS(RSVP!A$2:A$6364, I54)</f>
        <v>4</v>
      </c>
      <c r="AI54">
        <f>COUNTIFS(RSVP!A$2:A$6364, I54, RSVP!G$2:G$6364, 1)</f>
        <v>4</v>
      </c>
      <c r="AJ54" s="18">
        <f t="shared" si="2"/>
        <v>1</v>
      </c>
      <c r="AK54" t="str">
        <f>INDEX(Groups!N$2:'Groups'!N$228, MATCH(A54, Groups!A$2:'Groups'!A$228,0))</f>
        <v>Sub-county</v>
      </c>
    </row>
    <row r="55" spans="1:37" x14ac:dyDescent="0.2">
      <c r="A55">
        <v>1756412</v>
      </c>
      <c r="B55">
        <v>128</v>
      </c>
      <c r="C55" t="s">
        <v>0</v>
      </c>
      <c r="D55" t="s">
        <v>1</v>
      </c>
      <c r="E55" t="s">
        <v>3068</v>
      </c>
      <c r="F55">
        <v>-79.989997863799999</v>
      </c>
      <c r="G55">
        <v>40.450000762899997</v>
      </c>
      <c r="H55" t="s">
        <v>2</v>
      </c>
      <c r="I55">
        <v>222573371</v>
      </c>
      <c r="J55">
        <v>54</v>
      </c>
      <c r="K55" t="s">
        <v>192</v>
      </c>
      <c r="L55" t="s">
        <v>193</v>
      </c>
      <c r="M55" t="s">
        <v>2773</v>
      </c>
      <c r="N55" t="s">
        <v>195</v>
      </c>
      <c r="O55">
        <v>-80.014663999999996</v>
      </c>
      <c r="P55">
        <v>40.484368000000003</v>
      </c>
      <c r="Q55" t="s">
        <v>194</v>
      </c>
      <c r="R55" s="6" t="s">
        <v>2904</v>
      </c>
      <c r="S55" s="6" t="s">
        <v>2903</v>
      </c>
      <c r="T55" s="6" t="s">
        <v>2784</v>
      </c>
      <c r="U55" s="6" t="s">
        <v>2905</v>
      </c>
      <c r="V55" s="6" t="s">
        <v>2934</v>
      </c>
      <c r="W55" s="3" t="str">
        <f>INDEX(Groups!I$2:'Groups'!I$228, MATCH(A55, Groups!A$2:'Groups'!A$228,0))</f>
        <v>Pittsburgh</v>
      </c>
      <c r="X55" s="3" t="str">
        <f>INDEX(Groups!J$2:'Groups'!J$228, MATCH(A55, Groups!A$2:'Groups'!A$228,0))</f>
        <v>Sub-county</v>
      </c>
      <c r="Y55" s="8">
        <f t="shared" si="3"/>
        <v>1</v>
      </c>
      <c r="Z55" s="8" t="b">
        <f t="shared" si="4"/>
        <v>1</v>
      </c>
      <c r="AD55" s="8">
        <v>1</v>
      </c>
      <c r="AE55" s="8">
        <v>1</v>
      </c>
      <c r="AF55" t="str">
        <f>INDEX(Groups!L$2:'Groups'!L$228, MATCH(A55, Groups!A$2:'Groups'!A$228,0))</f>
        <v>Pittsburgh</v>
      </c>
      <c r="AG55">
        <f>INDEX(Groups!M$2:'Groups'!M$228, MATCH(A55, Groups!A$2:'Groups'!A$228,0))</f>
        <v>0</v>
      </c>
      <c r="AH55">
        <f>COUNTIFS(RSVP!A$2:A$6364, I55)</f>
        <v>5</v>
      </c>
      <c r="AI55">
        <f>COUNTIFS(RSVP!A$2:A$6364, I55, RSVP!G$2:G$6364, 1)</f>
        <v>5</v>
      </c>
      <c r="AJ55" s="18">
        <f t="shared" si="2"/>
        <v>1</v>
      </c>
      <c r="AK55" t="str">
        <f>INDEX(Groups!N$2:'Groups'!N$228, MATCH(A55, Groups!A$2:'Groups'!A$228,0))</f>
        <v>Sub-county</v>
      </c>
    </row>
    <row r="56" spans="1:37" x14ac:dyDescent="0.2">
      <c r="A56">
        <v>1756412</v>
      </c>
      <c r="B56">
        <v>128</v>
      </c>
      <c r="C56" t="s">
        <v>0</v>
      </c>
      <c r="D56" t="s">
        <v>1</v>
      </c>
      <c r="E56" t="s">
        <v>3068</v>
      </c>
      <c r="F56">
        <v>-79.989997863799999</v>
      </c>
      <c r="G56">
        <v>40.450000762899997</v>
      </c>
      <c r="H56" t="s">
        <v>2</v>
      </c>
      <c r="I56">
        <v>224041463</v>
      </c>
      <c r="J56">
        <v>55</v>
      </c>
      <c r="K56" t="s">
        <v>196</v>
      </c>
      <c r="L56" t="s">
        <v>197</v>
      </c>
      <c r="M56" t="s">
        <v>2773</v>
      </c>
      <c r="N56" t="s">
        <v>199</v>
      </c>
      <c r="O56">
        <v>-79.926413999999994</v>
      </c>
      <c r="P56">
        <v>40.460835000000003</v>
      </c>
      <c r="Q56" t="s">
        <v>198</v>
      </c>
      <c r="R56" s="6" t="s">
        <v>2904</v>
      </c>
      <c r="S56" s="6" t="s">
        <v>2903</v>
      </c>
      <c r="T56" s="6" t="s">
        <v>2784</v>
      </c>
      <c r="U56" s="6" t="s">
        <v>2905</v>
      </c>
      <c r="V56" s="6" t="s">
        <v>2839</v>
      </c>
      <c r="W56" s="3" t="str">
        <f>INDEX(Groups!I$2:'Groups'!I$228, MATCH(A56, Groups!A$2:'Groups'!A$228,0))</f>
        <v>Pittsburgh</v>
      </c>
      <c r="X56" s="3" t="str">
        <f>INDEX(Groups!J$2:'Groups'!J$228, MATCH(A56, Groups!A$2:'Groups'!A$228,0))</f>
        <v>Sub-county</v>
      </c>
      <c r="Y56" s="8">
        <f t="shared" si="3"/>
        <v>1</v>
      </c>
      <c r="Z56" s="8" t="b">
        <f t="shared" si="4"/>
        <v>1</v>
      </c>
      <c r="AD56" s="8">
        <v>1</v>
      </c>
      <c r="AE56" s="8">
        <v>1</v>
      </c>
      <c r="AF56" t="str">
        <f>INDEX(Groups!L$2:'Groups'!L$228, MATCH(A56, Groups!A$2:'Groups'!A$228,0))</f>
        <v>Pittsburgh</v>
      </c>
      <c r="AG56">
        <f>INDEX(Groups!M$2:'Groups'!M$228, MATCH(A56, Groups!A$2:'Groups'!A$228,0))</f>
        <v>0</v>
      </c>
      <c r="AH56">
        <f>COUNTIFS(RSVP!A$2:A$6364, I56)</f>
        <v>5</v>
      </c>
      <c r="AI56">
        <f>COUNTIFS(RSVP!A$2:A$6364, I56, RSVP!G$2:G$6364, 1)</f>
        <v>5</v>
      </c>
      <c r="AJ56" s="18">
        <f t="shared" si="2"/>
        <v>1</v>
      </c>
      <c r="AK56" t="str">
        <f>INDEX(Groups!N$2:'Groups'!N$228, MATCH(A56, Groups!A$2:'Groups'!A$228,0))</f>
        <v>Sub-county</v>
      </c>
    </row>
    <row r="57" spans="1:37" x14ac:dyDescent="0.2">
      <c r="A57">
        <v>1756412</v>
      </c>
      <c r="B57">
        <v>128</v>
      </c>
      <c r="C57" t="s">
        <v>0</v>
      </c>
      <c r="D57" t="s">
        <v>1</v>
      </c>
      <c r="E57" t="s">
        <v>3068</v>
      </c>
      <c r="F57">
        <v>-79.989997863799999</v>
      </c>
      <c r="G57">
        <v>40.450000762899997</v>
      </c>
      <c r="H57" t="s">
        <v>2</v>
      </c>
      <c r="I57">
        <v>224606430</v>
      </c>
      <c r="J57">
        <v>56</v>
      </c>
      <c r="K57" t="s">
        <v>200</v>
      </c>
      <c r="L57" t="s">
        <v>201</v>
      </c>
      <c r="M57" t="s">
        <v>2773</v>
      </c>
      <c r="N57" t="s">
        <v>203</v>
      </c>
      <c r="O57">
        <v>-80.020142000000007</v>
      </c>
      <c r="P57">
        <v>40.393462999999997</v>
      </c>
      <c r="Q57" t="s">
        <v>202</v>
      </c>
      <c r="R57" s="6" t="s">
        <v>2904</v>
      </c>
      <c r="S57" s="6" t="s">
        <v>2903</v>
      </c>
      <c r="T57" s="6" t="s">
        <v>2784</v>
      </c>
      <c r="U57" s="6" t="s">
        <v>2905</v>
      </c>
      <c r="V57" s="6" t="s">
        <v>2932</v>
      </c>
      <c r="W57" s="3" t="str">
        <f>INDEX(Groups!I$2:'Groups'!I$228, MATCH(A57, Groups!A$2:'Groups'!A$228,0))</f>
        <v>Pittsburgh</v>
      </c>
      <c r="X57" s="3" t="str">
        <f>INDEX(Groups!J$2:'Groups'!J$228, MATCH(A57, Groups!A$2:'Groups'!A$228,0))</f>
        <v>Sub-county</v>
      </c>
      <c r="Y57" s="8">
        <f t="shared" si="3"/>
        <v>1</v>
      </c>
      <c r="Z57" s="8" t="b">
        <f t="shared" si="4"/>
        <v>1</v>
      </c>
      <c r="AD57" s="8">
        <v>1</v>
      </c>
      <c r="AE57" s="8">
        <v>1</v>
      </c>
      <c r="AF57" t="str">
        <f>INDEX(Groups!L$2:'Groups'!L$228, MATCH(A57, Groups!A$2:'Groups'!A$228,0))</f>
        <v>Pittsburgh</v>
      </c>
      <c r="AG57">
        <f>INDEX(Groups!M$2:'Groups'!M$228, MATCH(A57, Groups!A$2:'Groups'!A$228,0))</f>
        <v>0</v>
      </c>
      <c r="AH57">
        <f>COUNTIFS(RSVP!A$2:A$6364, I57)</f>
        <v>11</v>
      </c>
      <c r="AI57">
        <f>COUNTIFS(RSVP!A$2:A$6364, I57, RSVP!G$2:G$6364, 1)</f>
        <v>9</v>
      </c>
      <c r="AJ57" s="18">
        <f t="shared" si="2"/>
        <v>0.81818181818181823</v>
      </c>
      <c r="AK57" t="str">
        <f>INDEX(Groups!N$2:'Groups'!N$228, MATCH(A57, Groups!A$2:'Groups'!A$228,0))</f>
        <v>Sub-county</v>
      </c>
    </row>
    <row r="58" spans="1:37" x14ac:dyDescent="0.2">
      <c r="A58">
        <v>1756412</v>
      </c>
      <c r="B58">
        <v>128</v>
      </c>
      <c r="C58" t="s">
        <v>0</v>
      </c>
      <c r="D58" t="s">
        <v>1</v>
      </c>
      <c r="E58" t="s">
        <v>3068</v>
      </c>
      <c r="F58">
        <v>-79.989997863799999</v>
      </c>
      <c r="G58">
        <v>40.450000762899997</v>
      </c>
      <c r="H58" t="s">
        <v>2</v>
      </c>
      <c r="I58" t="s">
        <v>3222</v>
      </c>
      <c r="J58">
        <v>57</v>
      </c>
      <c r="K58" t="s">
        <v>23</v>
      </c>
      <c r="L58" t="s">
        <v>24</v>
      </c>
      <c r="M58" t="s">
        <v>2773</v>
      </c>
      <c r="N58" t="s">
        <v>26</v>
      </c>
      <c r="O58">
        <v>-79.982551999999998</v>
      </c>
      <c r="P58">
        <v>40.428871000000001</v>
      </c>
      <c r="Q58" t="s">
        <v>25</v>
      </c>
      <c r="R58" s="6" t="s">
        <v>2904</v>
      </c>
      <c r="S58" s="6" t="s">
        <v>2903</v>
      </c>
      <c r="T58" s="6" t="s">
        <v>2784</v>
      </c>
      <c r="U58" s="6" t="s">
        <v>2905</v>
      </c>
      <c r="V58" s="6" t="s">
        <v>2909</v>
      </c>
      <c r="W58" s="3" t="str">
        <f>INDEX(Groups!I$2:'Groups'!I$228, MATCH(A58, Groups!A$2:'Groups'!A$228,0))</f>
        <v>Pittsburgh</v>
      </c>
      <c r="X58" s="3" t="str">
        <f>INDEX(Groups!J$2:'Groups'!J$228, MATCH(A58, Groups!A$2:'Groups'!A$228,0))</f>
        <v>Sub-county</v>
      </c>
      <c r="Y58" s="8">
        <f t="shared" si="3"/>
        <v>1</v>
      </c>
      <c r="Z58" s="8" t="b">
        <f t="shared" si="4"/>
        <v>1</v>
      </c>
      <c r="AD58" s="8">
        <v>1</v>
      </c>
      <c r="AE58" s="8">
        <v>1</v>
      </c>
      <c r="AF58" t="str">
        <f>INDEX(Groups!L$2:'Groups'!L$228, MATCH(A58, Groups!A$2:'Groups'!A$228,0))</f>
        <v>Pittsburgh</v>
      </c>
      <c r="AG58">
        <f>INDEX(Groups!M$2:'Groups'!M$228, MATCH(A58, Groups!A$2:'Groups'!A$228,0))</f>
        <v>0</v>
      </c>
      <c r="AH58">
        <f>COUNTIFS(RSVP!A$2:A$6364, I58)</f>
        <v>2</v>
      </c>
      <c r="AI58">
        <f>COUNTIFS(RSVP!A$2:A$6364, I58, RSVP!G$2:G$6364, 1)</f>
        <v>1</v>
      </c>
      <c r="AJ58" s="18">
        <f t="shared" si="2"/>
        <v>0.5</v>
      </c>
      <c r="AK58" t="str">
        <f>INDEX(Groups!N$2:'Groups'!N$228, MATCH(A58, Groups!A$2:'Groups'!A$228,0))</f>
        <v>Sub-county</v>
      </c>
    </row>
    <row r="59" spans="1:37" x14ac:dyDescent="0.2">
      <c r="A59">
        <v>1756412</v>
      </c>
      <c r="B59">
        <v>128</v>
      </c>
      <c r="C59" t="s">
        <v>0</v>
      </c>
      <c r="D59" t="s">
        <v>1</v>
      </c>
      <c r="E59" t="s">
        <v>3068</v>
      </c>
      <c r="F59">
        <v>-79.989997863799999</v>
      </c>
      <c r="G59">
        <v>40.450000762899997</v>
      </c>
      <c r="H59" t="s">
        <v>2</v>
      </c>
      <c r="I59">
        <v>224223381</v>
      </c>
      <c r="J59">
        <v>58</v>
      </c>
      <c r="K59" t="s">
        <v>204</v>
      </c>
      <c r="L59" t="s">
        <v>205</v>
      </c>
      <c r="M59" t="s">
        <v>207</v>
      </c>
      <c r="N59" t="s">
        <v>208</v>
      </c>
      <c r="O59">
        <v>-80.052841999999998</v>
      </c>
      <c r="P59">
        <v>40.633237000000001</v>
      </c>
      <c r="Q59" t="s">
        <v>206</v>
      </c>
      <c r="R59" s="6" t="s">
        <v>2904</v>
      </c>
      <c r="S59" s="6" t="s">
        <v>2903</v>
      </c>
      <c r="T59" s="6" t="s">
        <v>2784</v>
      </c>
      <c r="U59" s="6" t="s">
        <v>2935</v>
      </c>
      <c r="W59" s="3" t="str">
        <f>INDEX(Groups!I$2:'Groups'!I$228, MATCH(A59, Groups!A$2:'Groups'!A$228,0))</f>
        <v>Pittsburgh</v>
      </c>
      <c r="X59" s="3" t="str">
        <f>INDEX(Groups!J$2:'Groups'!J$228, MATCH(A59, Groups!A$2:'Groups'!A$228,0))</f>
        <v>Sub-county</v>
      </c>
      <c r="Y59" s="8">
        <f t="shared" si="3"/>
        <v>1</v>
      </c>
      <c r="Z59" s="8" t="b">
        <f t="shared" si="4"/>
        <v>0</v>
      </c>
      <c r="AD59" s="8">
        <v>1</v>
      </c>
      <c r="AE59" s="8">
        <v>1</v>
      </c>
      <c r="AF59" t="str">
        <f>INDEX(Groups!L$2:'Groups'!L$228, MATCH(A59, Groups!A$2:'Groups'!A$228,0))</f>
        <v>Pittsburgh</v>
      </c>
      <c r="AG59">
        <f>INDEX(Groups!M$2:'Groups'!M$228, MATCH(A59, Groups!A$2:'Groups'!A$228,0))</f>
        <v>0</v>
      </c>
      <c r="AH59">
        <f>COUNTIFS(RSVP!A$2:A$6364, I59)</f>
        <v>23</v>
      </c>
      <c r="AI59">
        <f>COUNTIFS(RSVP!A$2:A$6364, I59, RSVP!G$2:G$6364, 1)</f>
        <v>15</v>
      </c>
      <c r="AJ59" s="18">
        <f t="shared" si="2"/>
        <v>0.65217391304347827</v>
      </c>
      <c r="AK59" t="str">
        <f>INDEX(Groups!N$2:'Groups'!N$228, MATCH(A59, Groups!A$2:'Groups'!A$228,0))</f>
        <v>Sub-county</v>
      </c>
    </row>
    <row r="60" spans="1:37" x14ac:dyDescent="0.2">
      <c r="A60">
        <v>1756412</v>
      </c>
      <c r="B60">
        <v>128</v>
      </c>
      <c r="C60" t="s">
        <v>0</v>
      </c>
      <c r="D60" t="s">
        <v>1</v>
      </c>
      <c r="E60" t="s">
        <v>3068</v>
      </c>
      <c r="F60">
        <v>-79.989997863799999</v>
      </c>
      <c r="G60">
        <v>40.450000762899997</v>
      </c>
      <c r="H60" t="s">
        <v>2</v>
      </c>
      <c r="I60">
        <v>224560002</v>
      </c>
      <c r="J60">
        <v>59</v>
      </c>
      <c r="K60" t="s">
        <v>209</v>
      </c>
      <c r="L60" t="s">
        <v>210</v>
      </c>
      <c r="M60" t="s">
        <v>2773</v>
      </c>
      <c r="N60" t="s">
        <v>212</v>
      </c>
      <c r="O60">
        <v>-79.943314000000001</v>
      </c>
      <c r="P60">
        <v>40.447960000000002</v>
      </c>
      <c r="Q60" t="s">
        <v>211</v>
      </c>
      <c r="R60" s="6" t="s">
        <v>2904</v>
      </c>
      <c r="S60" s="6" t="s">
        <v>2903</v>
      </c>
      <c r="T60" s="6" t="s">
        <v>2784</v>
      </c>
      <c r="U60" s="6" t="s">
        <v>2905</v>
      </c>
      <c r="V60" s="6" t="s">
        <v>2936</v>
      </c>
      <c r="W60" s="3" t="str">
        <f>INDEX(Groups!I$2:'Groups'!I$228, MATCH(A60, Groups!A$2:'Groups'!A$228,0))</f>
        <v>Pittsburgh</v>
      </c>
      <c r="X60" s="3" t="str">
        <f>INDEX(Groups!J$2:'Groups'!J$228, MATCH(A60, Groups!A$2:'Groups'!A$228,0))</f>
        <v>Sub-county</v>
      </c>
      <c r="Y60" s="8">
        <f t="shared" si="3"/>
        <v>1</v>
      </c>
      <c r="Z60" s="8" t="b">
        <f t="shared" si="4"/>
        <v>1</v>
      </c>
      <c r="AD60" s="8">
        <v>1</v>
      </c>
      <c r="AE60" s="8">
        <v>1</v>
      </c>
      <c r="AF60" t="str">
        <f>INDEX(Groups!L$2:'Groups'!L$228, MATCH(A60, Groups!A$2:'Groups'!A$228,0))</f>
        <v>Pittsburgh</v>
      </c>
      <c r="AG60">
        <f>INDEX(Groups!M$2:'Groups'!M$228, MATCH(A60, Groups!A$2:'Groups'!A$228,0))</f>
        <v>0</v>
      </c>
      <c r="AH60">
        <f>COUNTIFS(RSVP!A$2:A$6364, I60)</f>
        <v>8</v>
      </c>
      <c r="AI60">
        <f>COUNTIFS(RSVP!A$2:A$6364, I60, RSVP!G$2:G$6364, 1)</f>
        <v>7</v>
      </c>
      <c r="AJ60" s="18">
        <f t="shared" si="2"/>
        <v>0.875</v>
      </c>
      <c r="AK60" t="str">
        <f>INDEX(Groups!N$2:'Groups'!N$228, MATCH(A60, Groups!A$2:'Groups'!A$228,0))</f>
        <v>Sub-county</v>
      </c>
    </row>
    <row r="61" spans="1:37" x14ac:dyDescent="0.2">
      <c r="A61">
        <v>1756412</v>
      </c>
      <c r="B61">
        <v>128</v>
      </c>
      <c r="C61" t="s">
        <v>0</v>
      </c>
      <c r="D61" t="s">
        <v>1</v>
      </c>
      <c r="E61" t="s">
        <v>3068</v>
      </c>
      <c r="F61">
        <v>-79.989997863799999</v>
      </c>
      <c r="G61">
        <v>40.450000762899997</v>
      </c>
      <c r="H61" t="s">
        <v>2</v>
      </c>
      <c r="I61">
        <v>222573399</v>
      </c>
      <c r="J61">
        <v>60</v>
      </c>
      <c r="K61" t="s">
        <v>213</v>
      </c>
      <c r="L61" t="s">
        <v>193</v>
      </c>
      <c r="M61" t="s">
        <v>2773</v>
      </c>
      <c r="N61" t="s">
        <v>195</v>
      </c>
      <c r="O61">
        <v>-80.014663999999996</v>
      </c>
      <c r="P61">
        <v>40.484368000000003</v>
      </c>
      <c r="Q61" t="s">
        <v>194</v>
      </c>
      <c r="R61" s="6" t="s">
        <v>2904</v>
      </c>
      <c r="S61" s="6" t="s">
        <v>2903</v>
      </c>
      <c r="T61" s="6" t="s">
        <v>2784</v>
      </c>
      <c r="U61" s="6" t="s">
        <v>2905</v>
      </c>
      <c r="V61" s="6" t="s">
        <v>2934</v>
      </c>
      <c r="W61" s="3" t="str">
        <f>INDEX(Groups!I$2:'Groups'!I$228, MATCH(A61, Groups!A$2:'Groups'!A$228,0))</f>
        <v>Pittsburgh</v>
      </c>
      <c r="X61" s="3" t="str">
        <f>INDEX(Groups!J$2:'Groups'!J$228, MATCH(A61, Groups!A$2:'Groups'!A$228,0))</f>
        <v>Sub-county</v>
      </c>
      <c r="Y61" s="8">
        <f t="shared" si="3"/>
        <v>1</v>
      </c>
      <c r="Z61" s="8" t="b">
        <f t="shared" si="4"/>
        <v>1</v>
      </c>
      <c r="AD61" s="8">
        <v>1</v>
      </c>
      <c r="AE61" s="8">
        <v>1</v>
      </c>
      <c r="AF61" t="str">
        <f>INDEX(Groups!L$2:'Groups'!L$228, MATCH(A61, Groups!A$2:'Groups'!A$228,0))</f>
        <v>Pittsburgh</v>
      </c>
      <c r="AG61">
        <f>INDEX(Groups!M$2:'Groups'!M$228, MATCH(A61, Groups!A$2:'Groups'!A$228,0))</f>
        <v>0</v>
      </c>
      <c r="AH61">
        <f>COUNTIFS(RSVP!A$2:A$6364, I61)</f>
        <v>5</v>
      </c>
      <c r="AI61">
        <f>COUNTIFS(RSVP!A$2:A$6364, I61, RSVP!G$2:G$6364, 1)</f>
        <v>5</v>
      </c>
      <c r="AJ61" s="18">
        <f t="shared" si="2"/>
        <v>1</v>
      </c>
      <c r="AK61" t="str">
        <f>INDEX(Groups!N$2:'Groups'!N$228, MATCH(A61, Groups!A$2:'Groups'!A$228,0))</f>
        <v>Sub-county</v>
      </c>
    </row>
    <row r="62" spans="1:37" x14ac:dyDescent="0.2">
      <c r="A62">
        <v>1756412</v>
      </c>
      <c r="B62">
        <v>128</v>
      </c>
      <c r="C62" t="s">
        <v>0</v>
      </c>
      <c r="D62" t="s">
        <v>1</v>
      </c>
      <c r="E62" t="s">
        <v>3068</v>
      </c>
      <c r="F62">
        <v>-79.989997863799999</v>
      </c>
      <c r="G62">
        <v>40.450000762899997</v>
      </c>
      <c r="H62" t="s">
        <v>2</v>
      </c>
      <c r="I62">
        <v>223735600</v>
      </c>
      <c r="J62">
        <v>61</v>
      </c>
      <c r="K62" t="s">
        <v>214</v>
      </c>
      <c r="L62" t="s">
        <v>215</v>
      </c>
      <c r="M62" t="s">
        <v>2773</v>
      </c>
      <c r="N62" t="s">
        <v>217</v>
      </c>
      <c r="O62">
        <v>-79.694312999999994</v>
      </c>
      <c r="P62">
        <v>40.425285000000002</v>
      </c>
      <c r="Q62" t="s">
        <v>216</v>
      </c>
      <c r="R62" s="6" t="s">
        <v>2904</v>
      </c>
      <c r="S62" s="6" t="s">
        <v>2903</v>
      </c>
      <c r="T62" s="6" t="s">
        <v>2917</v>
      </c>
      <c r="U62" s="6" t="s">
        <v>2937</v>
      </c>
      <c r="W62" s="3" t="str">
        <f>INDEX(Groups!I$2:'Groups'!I$228, MATCH(A62, Groups!A$2:'Groups'!A$228,0))</f>
        <v>Pittsburgh</v>
      </c>
      <c r="X62" s="3" t="str">
        <f>INDEX(Groups!J$2:'Groups'!J$228, MATCH(A62, Groups!A$2:'Groups'!A$228,0))</f>
        <v>Sub-county</v>
      </c>
      <c r="Y62" s="8">
        <f t="shared" si="3"/>
        <v>0</v>
      </c>
      <c r="Z62" s="8" t="b">
        <f t="shared" si="4"/>
        <v>0</v>
      </c>
      <c r="AD62" s="8">
        <v>1</v>
      </c>
      <c r="AE62" s="8">
        <v>1</v>
      </c>
      <c r="AF62" t="str">
        <f>INDEX(Groups!L$2:'Groups'!L$228, MATCH(A62, Groups!A$2:'Groups'!A$228,0))</f>
        <v>Pittsburgh</v>
      </c>
      <c r="AG62">
        <f>INDEX(Groups!M$2:'Groups'!M$228, MATCH(A62, Groups!A$2:'Groups'!A$228,0))</f>
        <v>0</v>
      </c>
      <c r="AH62">
        <f>COUNTIFS(RSVP!A$2:A$6364, I62)</f>
        <v>4</v>
      </c>
      <c r="AI62">
        <f>COUNTIFS(RSVP!A$2:A$6364, I62, RSVP!G$2:G$6364, 1)</f>
        <v>3</v>
      </c>
      <c r="AJ62" s="18">
        <f t="shared" si="2"/>
        <v>0.75</v>
      </c>
      <c r="AK62" t="str">
        <f>INDEX(Groups!N$2:'Groups'!N$228, MATCH(A62, Groups!A$2:'Groups'!A$228,0))</f>
        <v>Sub-county</v>
      </c>
    </row>
    <row r="63" spans="1:37" x14ac:dyDescent="0.2">
      <c r="A63">
        <v>1756412</v>
      </c>
      <c r="B63">
        <v>128</v>
      </c>
      <c r="C63" t="s">
        <v>0</v>
      </c>
      <c r="D63" t="s">
        <v>1</v>
      </c>
      <c r="E63" t="s">
        <v>3068</v>
      </c>
      <c r="F63">
        <v>-79.989997863799999</v>
      </c>
      <c r="G63">
        <v>40.450000762899997</v>
      </c>
      <c r="H63" t="s">
        <v>2</v>
      </c>
      <c r="I63" t="s">
        <v>3205</v>
      </c>
      <c r="J63">
        <v>62</v>
      </c>
      <c r="K63" t="s">
        <v>66</v>
      </c>
      <c r="L63" t="s">
        <v>67</v>
      </c>
      <c r="M63" t="s">
        <v>2773</v>
      </c>
      <c r="N63" t="s">
        <v>69</v>
      </c>
      <c r="O63">
        <v>-79.998586000000003</v>
      </c>
      <c r="P63">
        <v>40.443032600000002</v>
      </c>
      <c r="Q63" t="s">
        <v>68</v>
      </c>
      <c r="R63" s="6" t="s">
        <v>2904</v>
      </c>
      <c r="S63" s="6" t="s">
        <v>2903</v>
      </c>
      <c r="T63" s="6" t="s">
        <v>2784</v>
      </c>
      <c r="U63" s="6" t="s">
        <v>2905</v>
      </c>
      <c r="V63" s="6" t="s">
        <v>2908</v>
      </c>
      <c r="W63" s="3" t="str">
        <f>INDEX(Groups!I$2:'Groups'!I$228, MATCH(A63, Groups!A$2:'Groups'!A$228,0))</f>
        <v>Pittsburgh</v>
      </c>
      <c r="X63" s="3" t="str">
        <f>INDEX(Groups!J$2:'Groups'!J$228, MATCH(A63, Groups!A$2:'Groups'!A$228,0))</f>
        <v>Sub-county</v>
      </c>
      <c r="Y63" s="8">
        <f t="shared" si="3"/>
        <v>1</v>
      </c>
      <c r="Z63" s="8" t="b">
        <f t="shared" si="4"/>
        <v>1</v>
      </c>
      <c r="AD63" s="8">
        <v>1</v>
      </c>
      <c r="AE63" s="8">
        <v>1</v>
      </c>
      <c r="AF63" t="str">
        <f>INDEX(Groups!L$2:'Groups'!L$228, MATCH(A63, Groups!A$2:'Groups'!A$228,0))</f>
        <v>Pittsburgh</v>
      </c>
      <c r="AG63">
        <f>INDEX(Groups!M$2:'Groups'!M$228, MATCH(A63, Groups!A$2:'Groups'!A$228,0))</f>
        <v>0</v>
      </c>
      <c r="AH63">
        <f>COUNTIFS(RSVP!A$2:A$6364, I63)</f>
        <v>3</v>
      </c>
      <c r="AI63">
        <f>COUNTIFS(RSVP!A$2:A$6364, I63, RSVP!G$2:G$6364, 1)</f>
        <v>3</v>
      </c>
      <c r="AJ63" s="18">
        <f t="shared" si="2"/>
        <v>1</v>
      </c>
      <c r="AK63" t="str">
        <f>INDEX(Groups!N$2:'Groups'!N$228, MATCH(A63, Groups!A$2:'Groups'!A$228,0))</f>
        <v>Sub-county</v>
      </c>
    </row>
    <row r="64" spans="1:37" x14ac:dyDescent="0.2">
      <c r="A64">
        <v>1756412</v>
      </c>
      <c r="B64">
        <v>128</v>
      </c>
      <c r="C64" t="s">
        <v>0</v>
      </c>
      <c r="D64" t="s">
        <v>1</v>
      </c>
      <c r="E64" t="s">
        <v>3068</v>
      </c>
      <c r="F64">
        <v>-79.989997863799999</v>
      </c>
      <c r="G64">
        <v>40.450000762899997</v>
      </c>
      <c r="H64" t="s">
        <v>2</v>
      </c>
      <c r="I64">
        <v>222573428</v>
      </c>
      <c r="J64">
        <v>63</v>
      </c>
      <c r="K64" t="s">
        <v>218</v>
      </c>
      <c r="L64" t="s">
        <v>193</v>
      </c>
      <c r="M64" t="s">
        <v>2773</v>
      </c>
      <c r="N64" t="s">
        <v>195</v>
      </c>
      <c r="O64">
        <v>-80.014663999999996</v>
      </c>
      <c r="P64">
        <v>40.484368000000003</v>
      </c>
      <c r="Q64" t="s">
        <v>194</v>
      </c>
      <c r="R64" s="6" t="s">
        <v>2904</v>
      </c>
      <c r="S64" s="6" t="s">
        <v>2903</v>
      </c>
      <c r="T64" s="6" t="s">
        <v>2784</v>
      </c>
      <c r="U64" s="6" t="s">
        <v>2905</v>
      </c>
      <c r="V64" s="6" t="s">
        <v>2934</v>
      </c>
      <c r="W64" s="3" t="str">
        <f>INDEX(Groups!I$2:'Groups'!I$228, MATCH(A64, Groups!A$2:'Groups'!A$228,0))</f>
        <v>Pittsburgh</v>
      </c>
      <c r="X64" s="3" t="str">
        <f>INDEX(Groups!J$2:'Groups'!J$228, MATCH(A64, Groups!A$2:'Groups'!A$228,0))</f>
        <v>Sub-county</v>
      </c>
      <c r="Y64" s="8">
        <f t="shared" si="3"/>
        <v>1</v>
      </c>
      <c r="Z64" s="8" t="b">
        <f t="shared" si="4"/>
        <v>1</v>
      </c>
      <c r="AD64" s="8">
        <v>1</v>
      </c>
      <c r="AE64" s="8">
        <v>1</v>
      </c>
      <c r="AF64" t="str">
        <f>INDEX(Groups!L$2:'Groups'!L$228, MATCH(A64, Groups!A$2:'Groups'!A$228,0))</f>
        <v>Pittsburgh</v>
      </c>
      <c r="AG64">
        <f>INDEX(Groups!M$2:'Groups'!M$228, MATCH(A64, Groups!A$2:'Groups'!A$228,0))</f>
        <v>0</v>
      </c>
      <c r="AH64">
        <f>COUNTIFS(RSVP!A$2:A$6364, I64)</f>
        <v>6</v>
      </c>
      <c r="AI64">
        <f>COUNTIFS(RSVP!A$2:A$6364, I64, RSVP!G$2:G$6364, 1)</f>
        <v>5</v>
      </c>
      <c r="AJ64" s="18">
        <f t="shared" si="2"/>
        <v>0.83333333333333337</v>
      </c>
      <c r="AK64" t="str">
        <f>INDEX(Groups!N$2:'Groups'!N$228, MATCH(A64, Groups!A$2:'Groups'!A$228,0))</f>
        <v>Sub-county</v>
      </c>
    </row>
    <row r="65" spans="1:37" x14ac:dyDescent="0.2">
      <c r="A65">
        <v>1756412</v>
      </c>
      <c r="B65">
        <v>128</v>
      </c>
      <c r="C65" t="s">
        <v>0</v>
      </c>
      <c r="D65" t="s">
        <v>1</v>
      </c>
      <c r="E65" t="s">
        <v>3068</v>
      </c>
      <c r="F65">
        <v>-79.989997863799999</v>
      </c>
      <c r="G65">
        <v>40.450000762899997</v>
      </c>
      <c r="H65" t="s">
        <v>2</v>
      </c>
      <c r="I65" t="s">
        <v>3229</v>
      </c>
      <c r="J65">
        <v>64</v>
      </c>
      <c r="K65" t="s">
        <v>58</v>
      </c>
      <c r="L65" t="s">
        <v>59</v>
      </c>
      <c r="M65" t="s">
        <v>2773</v>
      </c>
      <c r="N65" t="s">
        <v>61</v>
      </c>
      <c r="O65">
        <v>-80.035956999999996</v>
      </c>
      <c r="P65">
        <v>40.394168999999998</v>
      </c>
      <c r="Q65" t="s">
        <v>60</v>
      </c>
      <c r="R65" s="6" t="s">
        <v>2904</v>
      </c>
      <c r="S65" s="6" t="s">
        <v>2903</v>
      </c>
      <c r="T65" s="6" t="s">
        <v>2784</v>
      </c>
      <c r="U65" s="6" t="s">
        <v>2914</v>
      </c>
      <c r="W65" s="3" t="str">
        <f>INDEX(Groups!I$2:'Groups'!I$228, MATCH(A65, Groups!A$2:'Groups'!A$228,0))</f>
        <v>Pittsburgh</v>
      </c>
      <c r="X65" s="3" t="str">
        <f>INDEX(Groups!J$2:'Groups'!J$228, MATCH(A65, Groups!A$2:'Groups'!A$228,0))</f>
        <v>Sub-county</v>
      </c>
      <c r="Y65" s="8">
        <f t="shared" si="3"/>
        <v>1</v>
      </c>
      <c r="Z65" s="8" t="b">
        <f t="shared" si="4"/>
        <v>0</v>
      </c>
      <c r="AD65" s="8">
        <v>1</v>
      </c>
      <c r="AE65" s="8">
        <v>1</v>
      </c>
      <c r="AF65" t="str">
        <f>INDEX(Groups!L$2:'Groups'!L$228, MATCH(A65, Groups!A$2:'Groups'!A$228,0))</f>
        <v>Pittsburgh</v>
      </c>
      <c r="AG65">
        <f>INDEX(Groups!M$2:'Groups'!M$228, MATCH(A65, Groups!A$2:'Groups'!A$228,0))</f>
        <v>0</v>
      </c>
      <c r="AH65">
        <f>COUNTIFS(RSVP!A$2:A$6364, I65)</f>
        <v>3</v>
      </c>
      <c r="AI65">
        <f>COUNTIFS(RSVP!A$2:A$6364, I65, RSVP!G$2:G$6364, 1)</f>
        <v>3</v>
      </c>
      <c r="AJ65" s="18">
        <f t="shared" si="2"/>
        <v>1</v>
      </c>
      <c r="AK65" t="str">
        <f>INDEX(Groups!N$2:'Groups'!N$228, MATCH(A65, Groups!A$2:'Groups'!A$228,0))</f>
        <v>Sub-county</v>
      </c>
    </row>
    <row r="66" spans="1:37" x14ac:dyDescent="0.2">
      <c r="A66">
        <v>1756412</v>
      </c>
      <c r="B66">
        <v>128</v>
      </c>
      <c r="C66" t="s">
        <v>0</v>
      </c>
      <c r="D66" t="s">
        <v>1</v>
      </c>
      <c r="E66" t="s">
        <v>3068</v>
      </c>
      <c r="F66">
        <v>-79.989997863799999</v>
      </c>
      <c r="G66">
        <v>40.450000762899997</v>
      </c>
      <c r="H66" t="s">
        <v>2</v>
      </c>
      <c r="I66">
        <v>222535082</v>
      </c>
      <c r="J66">
        <v>65</v>
      </c>
      <c r="K66" t="s">
        <v>219</v>
      </c>
      <c r="L66" t="s">
        <v>220</v>
      </c>
      <c r="M66" t="s">
        <v>2773</v>
      </c>
      <c r="N66" t="s">
        <v>222</v>
      </c>
      <c r="O66">
        <v>-79.907281999999995</v>
      </c>
      <c r="P66">
        <v>40.441840900000003</v>
      </c>
      <c r="Q66" t="s">
        <v>221</v>
      </c>
      <c r="R66" s="6" t="s">
        <v>2904</v>
      </c>
      <c r="S66" s="6" t="s">
        <v>2903</v>
      </c>
      <c r="T66" s="6" t="s">
        <v>2784</v>
      </c>
      <c r="U66" s="6" t="s">
        <v>2905</v>
      </c>
      <c r="V66" s="6" t="s">
        <v>2938</v>
      </c>
      <c r="W66" s="3" t="str">
        <f>INDEX(Groups!I$2:'Groups'!I$228, MATCH(A66, Groups!A$2:'Groups'!A$228,0))</f>
        <v>Pittsburgh</v>
      </c>
      <c r="X66" s="3" t="str">
        <f>INDEX(Groups!J$2:'Groups'!J$228, MATCH(A66, Groups!A$2:'Groups'!A$228,0))</f>
        <v>Sub-county</v>
      </c>
      <c r="Y66" s="8">
        <f t="shared" ref="Y66:Y97" si="5">IF(T66="Allegheny County", 1, )</f>
        <v>1</v>
      </c>
      <c r="Z66" s="8" t="b">
        <f t="shared" ref="Z66:Z97" si="6">ISNUMBER(SEARCH(W66,U66))</f>
        <v>1</v>
      </c>
      <c r="AD66" s="8">
        <v>1</v>
      </c>
      <c r="AE66" s="8">
        <v>1</v>
      </c>
      <c r="AF66" t="str">
        <f>INDEX(Groups!L$2:'Groups'!L$228, MATCH(A66, Groups!A$2:'Groups'!A$228,0))</f>
        <v>Pittsburgh</v>
      </c>
      <c r="AG66">
        <f>INDEX(Groups!M$2:'Groups'!M$228, MATCH(A66, Groups!A$2:'Groups'!A$228,0))</f>
        <v>0</v>
      </c>
      <c r="AH66">
        <f>COUNTIFS(RSVP!A$2:A$6364, I66)</f>
        <v>11</v>
      </c>
      <c r="AI66">
        <f>COUNTIFS(RSVP!A$2:A$6364, I66, RSVP!G$2:G$6364, 1)</f>
        <v>10</v>
      </c>
      <c r="AJ66" s="18">
        <f t="shared" si="2"/>
        <v>0.90909090909090906</v>
      </c>
      <c r="AK66" t="str">
        <f>INDEX(Groups!N$2:'Groups'!N$228, MATCH(A66, Groups!A$2:'Groups'!A$228,0))</f>
        <v>Sub-county</v>
      </c>
    </row>
    <row r="67" spans="1:37" x14ac:dyDescent="0.2">
      <c r="A67">
        <v>1756412</v>
      </c>
      <c r="B67">
        <v>128</v>
      </c>
      <c r="C67" t="s">
        <v>0</v>
      </c>
      <c r="D67" t="s">
        <v>1</v>
      </c>
      <c r="E67" t="s">
        <v>3068</v>
      </c>
      <c r="F67">
        <v>-79.989997863799999</v>
      </c>
      <c r="G67">
        <v>40.450000762899997</v>
      </c>
      <c r="H67" t="s">
        <v>2</v>
      </c>
      <c r="I67">
        <v>224184237</v>
      </c>
      <c r="J67">
        <v>66</v>
      </c>
      <c r="K67" t="s">
        <v>223</v>
      </c>
      <c r="L67" t="s">
        <v>224</v>
      </c>
      <c r="M67" t="s">
        <v>2878</v>
      </c>
      <c r="N67" t="s">
        <v>226</v>
      </c>
      <c r="O67">
        <v>-79.752568999999994</v>
      </c>
      <c r="P67">
        <v>40.430062</v>
      </c>
      <c r="Q67" t="s">
        <v>225</v>
      </c>
      <c r="R67" s="6" t="s">
        <v>2904</v>
      </c>
      <c r="S67" s="6" t="s">
        <v>2903</v>
      </c>
      <c r="T67" s="6" t="s">
        <v>2784</v>
      </c>
      <c r="U67" s="6" t="s">
        <v>2939</v>
      </c>
      <c r="W67" s="3" t="str">
        <f>INDEX(Groups!I$2:'Groups'!I$228, MATCH(A67, Groups!A$2:'Groups'!A$228,0))</f>
        <v>Pittsburgh</v>
      </c>
      <c r="X67" s="3" t="str">
        <f>INDEX(Groups!J$2:'Groups'!J$228, MATCH(A67, Groups!A$2:'Groups'!A$228,0))</f>
        <v>Sub-county</v>
      </c>
      <c r="Y67" s="8">
        <f t="shared" si="5"/>
        <v>1</v>
      </c>
      <c r="Z67" s="8" t="b">
        <f t="shared" si="6"/>
        <v>0</v>
      </c>
      <c r="AD67" s="8">
        <v>1</v>
      </c>
      <c r="AE67" s="8">
        <v>1</v>
      </c>
      <c r="AF67" t="str">
        <f>INDEX(Groups!L$2:'Groups'!L$228, MATCH(A67, Groups!A$2:'Groups'!A$228,0))</f>
        <v>Pittsburgh</v>
      </c>
      <c r="AG67">
        <f>INDEX(Groups!M$2:'Groups'!M$228, MATCH(A67, Groups!A$2:'Groups'!A$228,0))</f>
        <v>0</v>
      </c>
      <c r="AH67">
        <f>COUNTIFS(RSVP!A$2:A$6364, I67)</f>
        <v>7</v>
      </c>
      <c r="AI67">
        <f>COUNTIFS(RSVP!A$2:A$6364, I67, RSVP!G$2:G$6364, 1)</f>
        <v>5</v>
      </c>
      <c r="AJ67" s="18">
        <f t="shared" ref="AJ67:AJ130" si="7">AI67/AH67</f>
        <v>0.7142857142857143</v>
      </c>
      <c r="AK67" t="str">
        <f>INDEX(Groups!N$2:'Groups'!N$228, MATCH(A67, Groups!A$2:'Groups'!A$228,0))</f>
        <v>Sub-county</v>
      </c>
    </row>
    <row r="68" spans="1:37" x14ac:dyDescent="0.2">
      <c r="A68">
        <v>1756412</v>
      </c>
      <c r="B68">
        <v>128</v>
      </c>
      <c r="C68" t="s">
        <v>0</v>
      </c>
      <c r="D68" t="s">
        <v>1</v>
      </c>
      <c r="E68" t="s">
        <v>3068</v>
      </c>
      <c r="F68">
        <v>-79.989997863799999</v>
      </c>
      <c r="G68">
        <v>40.450000762899997</v>
      </c>
      <c r="H68" t="s">
        <v>2</v>
      </c>
      <c r="I68">
        <v>224709559</v>
      </c>
      <c r="J68">
        <v>67</v>
      </c>
      <c r="K68" t="s">
        <v>227</v>
      </c>
      <c r="L68" t="s">
        <v>228</v>
      </c>
      <c r="M68" t="s">
        <v>2773</v>
      </c>
      <c r="N68" t="s">
        <v>53</v>
      </c>
      <c r="O68">
        <v>-80.000793000000002</v>
      </c>
      <c r="P68">
        <v>40.451824000000002</v>
      </c>
      <c r="Q68" t="s">
        <v>229</v>
      </c>
      <c r="R68" s="6" t="s">
        <v>2904</v>
      </c>
      <c r="S68" s="6" t="s">
        <v>2903</v>
      </c>
      <c r="T68" s="6" t="s">
        <v>2784</v>
      </c>
      <c r="U68" s="6" t="s">
        <v>2905</v>
      </c>
      <c r="V68" s="6" t="s">
        <v>2913</v>
      </c>
      <c r="W68" s="3" t="str">
        <f>INDEX(Groups!I$2:'Groups'!I$228, MATCH(A68, Groups!A$2:'Groups'!A$228,0))</f>
        <v>Pittsburgh</v>
      </c>
      <c r="X68" s="3" t="str">
        <f>INDEX(Groups!J$2:'Groups'!J$228, MATCH(A68, Groups!A$2:'Groups'!A$228,0))</f>
        <v>Sub-county</v>
      </c>
      <c r="Y68" s="8">
        <f t="shared" si="5"/>
        <v>1</v>
      </c>
      <c r="Z68" s="8" t="b">
        <f t="shared" si="6"/>
        <v>1</v>
      </c>
      <c r="AD68" s="8">
        <v>1</v>
      </c>
      <c r="AE68" s="8">
        <v>1</v>
      </c>
      <c r="AF68" t="str">
        <f>INDEX(Groups!L$2:'Groups'!L$228, MATCH(A68, Groups!A$2:'Groups'!A$228,0))</f>
        <v>Pittsburgh</v>
      </c>
      <c r="AG68">
        <f>INDEX(Groups!M$2:'Groups'!M$228, MATCH(A68, Groups!A$2:'Groups'!A$228,0))</f>
        <v>0</v>
      </c>
      <c r="AH68">
        <f>COUNTIFS(RSVP!A$2:A$6364, I68)</f>
        <v>9</v>
      </c>
      <c r="AI68">
        <f>COUNTIFS(RSVP!A$2:A$6364, I68, RSVP!G$2:G$6364, 1)</f>
        <v>6</v>
      </c>
      <c r="AJ68" s="18">
        <f t="shared" si="7"/>
        <v>0.66666666666666663</v>
      </c>
      <c r="AK68" t="str">
        <f>INDEX(Groups!N$2:'Groups'!N$228, MATCH(A68, Groups!A$2:'Groups'!A$228,0))</f>
        <v>Sub-county</v>
      </c>
    </row>
    <row r="69" spans="1:37" x14ac:dyDescent="0.2">
      <c r="A69">
        <v>1756412</v>
      </c>
      <c r="B69">
        <v>128</v>
      </c>
      <c r="C69" t="s">
        <v>0</v>
      </c>
      <c r="D69" t="s">
        <v>1</v>
      </c>
      <c r="E69" t="s">
        <v>3068</v>
      </c>
      <c r="F69">
        <v>-79.989997863799999</v>
      </c>
      <c r="G69">
        <v>40.450000762899997</v>
      </c>
      <c r="H69" t="s">
        <v>2</v>
      </c>
      <c r="I69">
        <v>224207943</v>
      </c>
      <c r="J69">
        <v>68</v>
      </c>
      <c r="K69" t="s">
        <v>230</v>
      </c>
      <c r="L69" t="s">
        <v>231</v>
      </c>
      <c r="M69" t="s">
        <v>2773</v>
      </c>
      <c r="N69" t="s">
        <v>18</v>
      </c>
      <c r="O69">
        <v>-79.997519999999994</v>
      </c>
      <c r="P69">
        <v>40.441749999999999</v>
      </c>
      <c r="Q69" t="s">
        <v>17</v>
      </c>
      <c r="R69" s="6" t="s">
        <v>2904</v>
      </c>
      <c r="S69" s="6" t="s">
        <v>2903</v>
      </c>
      <c r="T69" s="6" t="s">
        <v>2784</v>
      </c>
      <c r="U69" s="6" t="s">
        <v>2905</v>
      </c>
      <c r="V69" s="6" t="s">
        <v>2908</v>
      </c>
      <c r="W69" s="3" t="str">
        <f>INDEX(Groups!I$2:'Groups'!I$228, MATCH(A69, Groups!A$2:'Groups'!A$228,0))</f>
        <v>Pittsburgh</v>
      </c>
      <c r="X69" s="3" t="str">
        <f>INDEX(Groups!J$2:'Groups'!J$228, MATCH(A69, Groups!A$2:'Groups'!A$228,0))</f>
        <v>Sub-county</v>
      </c>
      <c r="Y69" s="8">
        <f t="shared" si="5"/>
        <v>1</v>
      </c>
      <c r="Z69" s="8" t="b">
        <f t="shared" si="6"/>
        <v>1</v>
      </c>
      <c r="AD69" s="8">
        <v>1</v>
      </c>
      <c r="AE69" s="8">
        <v>1</v>
      </c>
      <c r="AF69" t="str">
        <f>INDEX(Groups!L$2:'Groups'!L$228, MATCH(A69, Groups!A$2:'Groups'!A$228,0))</f>
        <v>Pittsburgh</v>
      </c>
      <c r="AG69">
        <f>INDEX(Groups!M$2:'Groups'!M$228, MATCH(A69, Groups!A$2:'Groups'!A$228,0))</f>
        <v>0</v>
      </c>
      <c r="AH69">
        <f>COUNTIFS(RSVP!A$2:A$6364, I69)</f>
        <v>5</v>
      </c>
      <c r="AI69">
        <f>COUNTIFS(RSVP!A$2:A$6364, I69, RSVP!G$2:G$6364, 1)</f>
        <v>3</v>
      </c>
      <c r="AJ69" s="18">
        <f t="shared" si="7"/>
        <v>0.6</v>
      </c>
      <c r="AK69" t="str">
        <f>INDEX(Groups!N$2:'Groups'!N$228, MATCH(A69, Groups!A$2:'Groups'!A$228,0))</f>
        <v>Sub-county</v>
      </c>
    </row>
    <row r="70" spans="1:37" x14ac:dyDescent="0.2">
      <c r="A70">
        <v>1756412</v>
      </c>
      <c r="B70">
        <v>128</v>
      </c>
      <c r="C70" t="s">
        <v>0</v>
      </c>
      <c r="D70" t="s">
        <v>1</v>
      </c>
      <c r="E70" t="s">
        <v>3068</v>
      </c>
      <c r="F70">
        <v>-79.989997863799999</v>
      </c>
      <c r="G70">
        <v>40.450000762899997</v>
      </c>
      <c r="H70" t="s">
        <v>2</v>
      </c>
      <c r="I70">
        <v>224073587</v>
      </c>
      <c r="J70">
        <v>69</v>
      </c>
      <c r="K70" t="s">
        <v>232</v>
      </c>
      <c r="L70" t="s">
        <v>233</v>
      </c>
      <c r="M70" t="s">
        <v>2773</v>
      </c>
      <c r="N70" t="s">
        <v>235</v>
      </c>
      <c r="O70">
        <v>-79.943138000000005</v>
      </c>
      <c r="P70">
        <v>40.451194999999998</v>
      </c>
      <c r="Q70" t="s">
        <v>234</v>
      </c>
      <c r="R70" s="6" t="s">
        <v>2904</v>
      </c>
      <c r="S70" s="6" t="s">
        <v>2903</v>
      </c>
      <c r="T70" s="6" t="s">
        <v>2784</v>
      </c>
      <c r="U70" s="6" t="s">
        <v>2905</v>
      </c>
      <c r="V70" s="6" t="s">
        <v>2936</v>
      </c>
      <c r="W70" s="3" t="str">
        <f>INDEX(Groups!I$2:'Groups'!I$228, MATCH(A70, Groups!A$2:'Groups'!A$228,0))</f>
        <v>Pittsburgh</v>
      </c>
      <c r="X70" s="3" t="str">
        <f>INDEX(Groups!J$2:'Groups'!J$228, MATCH(A70, Groups!A$2:'Groups'!A$228,0))</f>
        <v>Sub-county</v>
      </c>
      <c r="Y70" s="8">
        <f t="shared" si="5"/>
        <v>1</v>
      </c>
      <c r="Z70" s="8" t="b">
        <f t="shared" si="6"/>
        <v>1</v>
      </c>
      <c r="AD70" s="8">
        <v>1</v>
      </c>
      <c r="AE70" s="8">
        <v>1</v>
      </c>
      <c r="AF70" t="str">
        <f>INDEX(Groups!L$2:'Groups'!L$228, MATCH(A70, Groups!A$2:'Groups'!A$228,0))</f>
        <v>Pittsburgh</v>
      </c>
      <c r="AG70">
        <f>INDEX(Groups!M$2:'Groups'!M$228, MATCH(A70, Groups!A$2:'Groups'!A$228,0))</f>
        <v>0</v>
      </c>
      <c r="AH70">
        <f>COUNTIFS(RSVP!A$2:A$6364, I70)</f>
        <v>7</v>
      </c>
      <c r="AI70">
        <f>COUNTIFS(RSVP!A$2:A$6364, I70, RSVP!G$2:G$6364, 1)</f>
        <v>6</v>
      </c>
      <c r="AJ70" s="18">
        <f t="shared" si="7"/>
        <v>0.8571428571428571</v>
      </c>
      <c r="AK70" t="str">
        <f>INDEX(Groups!N$2:'Groups'!N$228, MATCH(A70, Groups!A$2:'Groups'!A$228,0))</f>
        <v>Sub-county</v>
      </c>
    </row>
    <row r="71" spans="1:37" x14ac:dyDescent="0.2">
      <c r="A71">
        <v>1756412</v>
      </c>
      <c r="B71">
        <v>128</v>
      </c>
      <c r="C71" t="s">
        <v>0</v>
      </c>
      <c r="D71" t="s">
        <v>1</v>
      </c>
      <c r="E71" t="s">
        <v>3068</v>
      </c>
      <c r="F71">
        <v>-79.989997863799999</v>
      </c>
      <c r="G71">
        <v>40.450000762899997</v>
      </c>
      <c r="H71" t="s">
        <v>2</v>
      </c>
      <c r="I71">
        <v>224696961</v>
      </c>
      <c r="J71">
        <v>70</v>
      </c>
      <c r="K71" t="s">
        <v>236</v>
      </c>
      <c r="L71" t="s">
        <v>237</v>
      </c>
      <c r="M71" t="s">
        <v>2773</v>
      </c>
      <c r="N71" t="s">
        <v>130</v>
      </c>
      <c r="O71">
        <v>-80.032859999999999</v>
      </c>
      <c r="P71">
        <v>40.456837</v>
      </c>
      <c r="Q71" t="s">
        <v>129</v>
      </c>
      <c r="R71" s="6" t="s">
        <v>2904</v>
      </c>
      <c r="S71" s="6" t="s">
        <v>2903</v>
      </c>
      <c r="T71" s="6" t="s">
        <v>2784</v>
      </c>
      <c r="U71" s="6" t="s">
        <v>2905</v>
      </c>
      <c r="V71" s="6" t="s">
        <v>2912</v>
      </c>
      <c r="W71" s="3" t="str">
        <f>INDEX(Groups!I$2:'Groups'!I$228, MATCH(A71, Groups!A$2:'Groups'!A$228,0))</f>
        <v>Pittsburgh</v>
      </c>
      <c r="X71" s="3" t="str">
        <f>INDEX(Groups!J$2:'Groups'!J$228, MATCH(A71, Groups!A$2:'Groups'!A$228,0))</f>
        <v>Sub-county</v>
      </c>
      <c r="Y71" s="8">
        <f t="shared" si="5"/>
        <v>1</v>
      </c>
      <c r="Z71" s="8" t="b">
        <f t="shared" si="6"/>
        <v>1</v>
      </c>
      <c r="AD71" s="8">
        <v>1</v>
      </c>
      <c r="AE71" s="8">
        <v>1</v>
      </c>
      <c r="AF71" t="str">
        <f>INDEX(Groups!L$2:'Groups'!L$228, MATCH(A71, Groups!A$2:'Groups'!A$228,0))</f>
        <v>Pittsburgh</v>
      </c>
      <c r="AG71">
        <f>INDEX(Groups!M$2:'Groups'!M$228, MATCH(A71, Groups!A$2:'Groups'!A$228,0))</f>
        <v>0</v>
      </c>
      <c r="AH71">
        <f>COUNTIFS(RSVP!A$2:A$6364, I71)</f>
        <v>13</v>
      </c>
      <c r="AI71">
        <f>COUNTIFS(RSVP!A$2:A$6364, I71, RSVP!G$2:G$6364, 1)</f>
        <v>9</v>
      </c>
      <c r="AJ71" s="18">
        <f t="shared" si="7"/>
        <v>0.69230769230769229</v>
      </c>
      <c r="AK71" t="str">
        <f>INDEX(Groups!N$2:'Groups'!N$228, MATCH(A71, Groups!A$2:'Groups'!A$228,0))</f>
        <v>Sub-county</v>
      </c>
    </row>
    <row r="72" spans="1:37" x14ac:dyDescent="0.2">
      <c r="A72">
        <v>1756412</v>
      </c>
      <c r="B72">
        <v>128</v>
      </c>
      <c r="C72" t="s">
        <v>0</v>
      </c>
      <c r="D72" t="s">
        <v>1</v>
      </c>
      <c r="E72" t="s">
        <v>3068</v>
      </c>
      <c r="F72">
        <v>-79.989997863799999</v>
      </c>
      <c r="G72">
        <v>40.450000762899997</v>
      </c>
      <c r="H72" t="s">
        <v>2</v>
      </c>
      <c r="I72" t="s">
        <v>3225</v>
      </c>
      <c r="J72">
        <v>71</v>
      </c>
      <c r="K72" t="s">
        <v>11</v>
      </c>
      <c r="L72" t="s">
        <v>12</v>
      </c>
      <c r="M72" t="s">
        <v>2773</v>
      </c>
      <c r="N72" t="s">
        <v>14</v>
      </c>
      <c r="O72">
        <v>-79.922905</v>
      </c>
      <c r="P72">
        <v>40.435702999999997</v>
      </c>
      <c r="Q72" t="s">
        <v>13</v>
      </c>
      <c r="R72" s="6" t="s">
        <v>2904</v>
      </c>
      <c r="S72" s="6" t="s">
        <v>2903</v>
      </c>
      <c r="T72" s="6" t="s">
        <v>2784</v>
      </c>
      <c r="U72" s="6" t="s">
        <v>2905</v>
      </c>
      <c r="V72" s="6" t="s">
        <v>2907</v>
      </c>
      <c r="W72" s="3" t="str">
        <f>INDEX(Groups!I$2:'Groups'!I$228, MATCH(A72, Groups!A$2:'Groups'!A$228,0))</f>
        <v>Pittsburgh</v>
      </c>
      <c r="X72" s="3" t="str">
        <f>INDEX(Groups!J$2:'Groups'!J$228, MATCH(A72, Groups!A$2:'Groups'!A$228,0))</f>
        <v>Sub-county</v>
      </c>
      <c r="Y72" s="8">
        <f t="shared" si="5"/>
        <v>1</v>
      </c>
      <c r="Z72" s="8" t="b">
        <f t="shared" si="6"/>
        <v>1</v>
      </c>
      <c r="AD72" s="8">
        <v>1</v>
      </c>
      <c r="AE72" s="8">
        <v>1</v>
      </c>
      <c r="AF72" t="str">
        <f>INDEX(Groups!L$2:'Groups'!L$228, MATCH(A72, Groups!A$2:'Groups'!A$228,0))</f>
        <v>Pittsburgh</v>
      </c>
      <c r="AG72">
        <f>INDEX(Groups!M$2:'Groups'!M$228, MATCH(A72, Groups!A$2:'Groups'!A$228,0))</f>
        <v>0</v>
      </c>
      <c r="AH72">
        <f>COUNTIFS(RSVP!A$2:A$6364, I72)</f>
        <v>9</v>
      </c>
      <c r="AI72">
        <f>COUNTIFS(RSVP!A$2:A$6364, I72, RSVP!G$2:G$6364, 1)</f>
        <v>7</v>
      </c>
      <c r="AJ72" s="18">
        <f t="shared" si="7"/>
        <v>0.77777777777777779</v>
      </c>
      <c r="AK72" t="str">
        <f>INDEX(Groups!N$2:'Groups'!N$228, MATCH(A72, Groups!A$2:'Groups'!A$228,0))</f>
        <v>Sub-county</v>
      </c>
    </row>
    <row r="73" spans="1:37" x14ac:dyDescent="0.2">
      <c r="A73">
        <v>1756412</v>
      </c>
      <c r="B73">
        <v>128</v>
      </c>
      <c r="C73" t="s">
        <v>0</v>
      </c>
      <c r="D73" t="s">
        <v>1</v>
      </c>
      <c r="E73" t="s">
        <v>3068</v>
      </c>
      <c r="F73">
        <v>-79.989997863799999</v>
      </c>
      <c r="G73">
        <v>40.450000762899997</v>
      </c>
      <c r="H73" t="s">
        <v>2</v>
      </c>
      <c r="I73">
        <v>224213884</v>
      </c>
      <c r="J73">
        <v>72</v>
      </c>
      <c r="K73" t="s">
        <v>238</v>
      </c>
      <c r="L73" t="s">
        <v>239</v>
      </c>
      <c r="M73" t="s">
        <v>2773</v>
      </c>
      <c r="N73" t="s">
        <v>18</v>
      </c>
      <c r="O73">
        <v>-79.997519999999994</v>
      </c>
      <c r="P73">
        <v>40.441749999999999</v>
      </c>
      <c r="Q73" t="s">
        <v>17</v>
      </c>
      <c r="R73" s="6" t="s">
        <v>2904</v>
      </c>
      <c r="S73" s="6" t="s">
        <v>2903</v>
      </c>
      <c r="T73" s="6" t="s">
        <v>2784</v>
      </c>
      <c r="U73" s="6" t="s">
        <v>2905</v>
      </c>
      <c r="V73" s="6" t="s">
        <v>2908</v>
      </c>
      <c r="W73" s="3" t="str">
        <f>INDEX(Groups!I$2:'Groups'!I$228, MATCH(A73, Groups!A$2:'Groups'!A$228,0))</f>
        <v>Pittsburgh</v>
      </c>
      <c r="X73" s="3" t="str">
        <f>INDEX(Groups!J$2:'Groups'!J$228, MATCH(A73, Groups!A$2:'Groups'!A$228,0))</f>
        <v>Sub-county</v>
      </c>
      <c r="Y73" s="8">
        <f t="shared" si="5"/>
        <v>1</v>
      </c>
      <c r="Z73" s="8" t="b">
        <f t="shared" si="6"/>
        <v>1</v>
      </c>
      <c r="AD73" s="8">
        <v>1</v>
      </c>
      <c r="AE73" s="8">
        <v>1</v>
      </c>
      <c r="AF73" t="str">
        <f>INDEX(Groups!L$2:'Groups'!L$228, MATCH(A73, Groups!A$2:'Groups'!A$228,0))</f>
        <v>Pittsburgh</v>
      </c>
      <c r="AG73">
        <f>INDEX(Groups!M$2:'Groups'!M$228, MATCH(A73, Groups!A$2:'Groups'!A$228,0))</f>
        <v>0</v>
      </c>
      <c r="AH73">
        <f>COUNTIFS(RSVP!A$2:A$6364, I73)</f>
        <v>3</v>
      </c>
      <c r="AI73">
        <f>COUNTIFS(RSVP!A$2:A$6364, I73, RSVP!G$2:G$6364, 1)</f>
        <v>3</v>
      </c>
      <c r="AJ73" s="18">
        <f t="shared" si="7"/>
        <v>1</v>
      </c>
      <c r="AK73" t="str">
        <f>INDEX(Groups!N$2:'Groups'!N$228, MATCH(A73, Groups!A$2:'Groups'!A$228,0))</f>
        <v>Sub-county</v>
      </c>
    </row>
    <row r="74" spans="1:37" x14ac:dyDescent="0.2">
      <c r="A74">
        <v>1756412</v>
      </c>
      <c r="B74">
        <v>128</v>
      </c>
      <c r="C74" t="s">
        <v>0</v>
      </c>
      <c r="D74" t="s">
        <v>1</v>
      </c>
      <c r="E74" t="s">
        <v>3068</v>
      </c>
      <c r="F74">
        <v>-79.989997863799999</v>
      </c>
      <c r="G74">
        <v>40.450000762899997</v>
      </c>
      <c r="H74" t="s">
        <v>2</v>
      </c>
      <c r="I74" t="s">
        <v>3209</v>
      </c>
      <c r="J74">
        <v>73</v>
      </c>
      <c r="K74" t="s">
        <v>50</v>
      </c>
      <c r="L74" t="s">
        <v>51</v>
      </c>
      <c r="M74" t="s">
        <v>2773</v>
      </c>
      <c r="N74" t="s">
        <v>53</v>
      </c>
      <c r="O74">
        <v>-80.000799000000001</v>
      </c>
      <c r="P74">
        <v>40.451825999999997</v>
      </c>
      <c r="Q74" t="s">
        <v>52</v>
      </c>
      <c r="R74" s="6" t="s">
        <v>2904</v>
      </c>
      <c r="S74" s="6" t="s">
        <v>2903</v>
      </c>
      <c r="T74" s="6" t="s">
        <v>2784</v>
      </c>
      <c r="U74" s="6" t="s">
        <v>2905</v>
      </c>
      <c r="V74" s="6" t="s">
        <v>2913</v>
      </c>
      <c r="W74" s="3" t="str">
        <f>INDEX(Groups!I$2:'Groups'!I$228, MATCH(A74, Groups!A$2:'Groups'!A$228,0))</f>
        <v>Pittsburgh</v>
      </c>
      <c r="X74" s="3" t="str">
        <f>INDEX(Groups!J$2:'Groups'!J$228, MATCH(A74, Groups!A$2:'Groups'!A$228,0))</f>
        <v>Sub-county</v>
      </c>
      <c r="Y74" s="8">
        <f t="shared" si="5"/>
        <v>1</v>
      </c>
      <c r="Z74" s="8" t="b">
        <f t="shared" si="6"/>
        <v>1</v>
      </c>
      <c r="AD74" s="8">
        <v>1</v>
      </c>
      <c r="AE74" s="8">
        <v>1</v>
      </c>
      <c r="AF74" t="str">
        <f>INDEX(Groups!L$2:'Groups'!L$228, MATCH(A74, Groups!A$2:'Groups'!A$228,0))</f>
        <v>Pittsburgh</v>
      </c>
      <c r="AG74">
        <f>INDEX(Groups!M$2:'Groups'!M$228, MATCH(A74, Groups!A$2:'Groups'!A$228,0))</f>
        <v>0</v>
      </c>
      <c r="AH74">
        <f>COUNTIFS(RSVP!A$2:A$6364, I74)</f>
        <v>3</v>
      </c>
      <c r="AI74">
        <f>COUNTIFS(RSVP!A$2:A$6364, I74, RSVP!G$2:G$6364, 1)</f>
        <v>3</v>
      </c>
      <c r="AJ74" s="18">
        <f t="shared" si="7"/>
        <v>1</v>
      </c>
      <c r="AK74" t="str">
        <f>INDEX(Groups!N$2:'Groups'!N$228, MATCH(A74, Groups!A$2:'Groups'!A$228,0))</f>
        <v>Sub-county</v>
      </c>
    </row>
    <row r="75" spans="1:37" x14ac:dyDescent="0.2">
      <c r="A75">
        <v>1756412</v>
      </c>
      <c r="B75">
        <v>128</v>
      </c>
      <c r="C75" t="s">
        <v>0</v>
      </c>
      <c r="D75" t="s">
        <v>1</v>
      </c>
      <c r="E75" t="s">
        <v>3068</v>
      </c>
      <c r="F75">
        <v>-79.989997863799999</v>
      </c>
      <c r="G75">
        <v>40.450000762899997</v>
      </c>
      <c r="H75" t="s">
        <v>2</v>
      </c>
      <c r="I75">
        <v>222532456</v>
      </c>
      <c r="J75">
        <v>74</v>
      </c>
      <c r="K75" t="s">
        <v>240</v>
      </c>
      <c r="L75" t="s">
        <v>241</v>
      </c>
      <c r="M75" t="s">
        <v>2773</v>
      </c>
      <c r="N75" t="s">
        <v>22</v>
      </c>
      <c r="O75">
        <v>-79.947198999999998</v>
      </c>
      <c r="P75">
        <v>40.440168999999997</v>
      </c>
      <c r="Q75" t="s">
        <v>21</v>
      </c>
      <c r="R75" s="6" t="s">
        <v>2904</v>
      </c>
      <c r="S75" s="6" t="s">
        <v>2903</v>
      </c>
      <c r="T75" s="6" t="s">
        <v>2784</v>
      </c>
      <c r="U75" s="6" t="s">
        <v>2905</v>
      </c>
      <c r="V75" s="6" t="s">
        <v>2907</v>
      </c>
      <c r="W75" s="3" t="str">
        <f>INDEX(Groups!I$2:'Groups'!I$228, MATCH(A75, Groups!A$2:'Groups'!A$228,0))</f>
        <v>Pittsburgh</v>
      </c>
      <c r="X75" s="3" t="str">
        <f>INDEX(Groups!J$2:'Groups'!J$228, MATCH(A75, Groups!A$2:'Groups'!A$228,0))</f>
        <v>Sub-county</v>
      </c>
      <c r="Y75" s="8">
        <f t="shared" si="5"/>
        <v>1</v>
      </c>
      <c r="Z75" s="8" t="b">
        <f t="shared" si="6"/>
        <v>1</v>
      </c>
      <c r="AD75" s="8">
        <v>1</v>
      </c>
      <c r="AE75" s="8">
        <v>1</v>
      </c>
      <c r="AF75" t="str">
        <f>INDEX(Groups!L$2:'Groups'!L$228, MATCH(A75, Groups!A$2:'Groups'!A$228,0))</f>
        <v>Pittsburgh</v>
      </c>
      <c r="AG75">
        <f>INDEX(Groups!M$2:'Groups'!M$228, MATCH(A75, Groups!A$2:'Groups'!A$228,0))</f>
        <v>0</v>
      </c>
      <c r="AH75">
        <f>COUNTIFS(RSVP!A$2:A$6364, I75)</f>
        <v>3</v>
      </c>
      <c r="AI75">
        <f>COUNTIFS(RSVP!A$2:A$6364, I75, RSVP!G$2:G$6364, 1)</f>
        <v>3</v>
      </c>
      <c r="AJ75" s="18">
        <f t="shared" si="7"/>
        <v>1</v>
      </c>
      <c r="AK75" t="str">
        <f>INDEX(Groups!N$2:'Groups'!N$228, MATCH(A75, Groups!A$2:'Groups'!A$228,0))</f>
        <v>Sub-county</v>
      </c>
    </row>
    <row r="76" spans="1:37" x14ac:dyDescent="0.2">
      <c r="A76">
        <v>1756412</v>
      </c>
      <c r="B76">
        <v>128</v>
      </c>
      <c r="C76" t="s">
        <v>0</v>
      </c>
      <c r="D76" t="s">
        <v>1</v>
      </c>
      <c r="E76" t="s">
        <v>3068</v>
      </c>
      <c r="F76">
        <v>-79.989997863799999</v>
      </c>
      <c r="G76">
        <v>40.450000762899997</v>
      </c>
      <c r="H76" t="s">
        <v>2</v>
      </c>
      <c r="I76">
        <v>222532548</v>
      </c>
      <c r="J76">
        <v>75</v>
      </c>
      <c r="K76" t="s">
        <v>242</v>
      </c>
      <c r="L76" t="s">
        <v>20</v>
      </c>
      <c r="M76" t="s">
        <v>2773</v>
      </c>
      <c r="N76" t="s">
        <v>22</v>
      </c>
      <c r="O76">
        <v>-79.947198999999998</v>
      </c>
      <c r="P76">
        <v>40.440168999999997</v>
      </c>
      <c r="Q76" t="s">
        <v>21</v>
      </c>
      <c r="R76" s="6" t="s">
        <v>2904</v>
      </c>
      <c r="S76" s="6" t="s">
        <v>2903</v>
      </c>
      <c r="T76" s="6" t="s">
        <v>2784</v>
      </c>
      <c r="U76" s="6" t="s">
        <v>2905</v>
      </c>
      <c r="V76" s="6" t="s">
        <v>2907</v>
      </c>
      <c r="W76" s="3" t="str">
        <f>INDEX(Groups!I$2:'Groups'!I$228, MATCH(A76, Groups!A$2:'Groups'!A$228,0))</f>
        <v>Pittsburgh</v>
      </c>
      <c r="X76" s="3" t="str">
        <f>INDEX(Groups!J$2:'Groups'!J$228, MATCH(A76, Groups!A$2:'Groups'!A$228,0))</f>
        <v>Sub-county</v>
      </c>
      <c r="Y76" s="8">
        <f t="shared" si="5"/>
        <v>1</v>
      </c>
      <c r="Z76" s="8" t="b">
        <f t="shared" si="6"/>
        <v>1</v>
      </c>
      <c r="AD76" s="8">
        <v>1</v>
      </c>
      <c r="AE76" s="8">
        <v>1</v>
      </c>
      <c r="AF76" t="str">
        <f>INDEX(Groups!L$2:'Groups'!L$228, MATCH(A76, Groups!A$2:'Groups'!A$228,0))</f>
        <v>Pittsburgh</v>
      </c>
      <c r="AG76">
        <f>INDEX(Groups!M$2:'Groups'!M$228, MATCH(A76, Groups!A$2:'Groups'!A$228,0))</f>
        <v>0</v>
      </c>
      <c r="AH76">
        <f>COUNTIFS(RSVP!A$2:A$6364, I76)</f>
        <v>20</v>
      </c>
      <c r="AI76">
        <f>COUNTIFS(RSVP!A$2:A$6364, I76, RSVP!G$2:G$6364, 1)</f>
        <v>17</v>
      </c>
      <c r="AJ76" s="18">
        <f t="shared" si="7"/>
        <v>0.85</v>
      </c>
      <c r="AK76" t="str">
        <f>INDEX(Groups!N$2:'Groups'!N$228, MATCH(A76, Groups!A$2:'Groups'!A$228,0))</f>
        <v>Sub-county</v>
      </c>
    </row>
    <row r="77" spans="1:37" x14ac:dyDescent="0.2">
      <c r="A77">
        <v>1756412</v>
      </c>
      <c r="B77">
        <v>128</v>
      </c>
      <c r="C77" t="s">
        <v>0</v>
      </c>
      <c r="D77" t="s">
        <v>1</v>
      </c>
      <c r="E77" t="s">
        <v>3068</v>
      </c>
      <c r="F77">
        <v>-79.989997863799999</v>
      </c>
      <c r="G77">
        <v>40.450000762899997</v>
      </c>
      <c r="H77" t="s">
        <v>2</v>
      </c>
      <c r="I77">
        <v>224207598</v>
      </c>
      <c r="J77">
        <v>76</v>
      </c>
      <c r="K77" t="s">
        <v>243</v>
      </c>
      <c r="L77" t="s">
        <v>244</v>
      </c>
      <c r="M77" t="s">
        <v>2773</v>
      </c>
      <c r="N77" t="s">
        <v>18</v>
      </c>
      <c r="O77">
        <v>-79.997519999999994</v>
      </c>
      <c r="P77">
        <v>40.441749999999999</v>
      </c>
      <c r="Q77" t="s">
        <v>17</v>
      </c>
      <c r="R77" s="6" t="s">
        <v>2904</v>
      </c>
      <c r="S77" s="6" t="s">
        <v>2903</v>
      </c>
      <c r="T77" s="6" t="s">
        <v>2784</v>
      </c>
      <c r="U77" s="6" t="s">
        <v>2905</v>
      </c>
      <c r="V77" s="6" t="s">
        <v>2908</v>
      </c>
      <c r="W77" s="3" t="str">
        <f>INDEX(Groups!I$2:'Groups'!I$228, MATCH(A77, Groups!A$2:'Groups'!A$228,0))</f>
        <v>Pittsburgh</v>
      </c>
      <c r="X77" s="3" t="str">
        <f>INDEX(Groups!J$2:'Groups'!J$228, MATCH(A77, Groups!A$2:'Groups'!A$228,0))</f>
        <v>Sub-county</v>
      </c>
      <c r="Y77" s="8">
        <f t="shared" si="5"/>
        <v>1</v>
      </c>
      <c r="Z77" s="8" t="b">
        <f t="shared" si="6"/>
        <v>1</v>
      </c>
      <c r="AD77" s="8">
        <v>1</v>
      </c>
      <c r="AE77" s="8">
        <v>1</v>
      </c>
      <c r="AF77" t="str">
        <f>INDEX(Groups!L$2:'Groups'!L$228, MATCH(A77, Groups!A$2:'Groups'!A$228,0))</f>
        <v>Pittsburgh</v>
      </c>
      <c r="AG77">
        <f>INDEX(Groups!M$2:'Groups'!M$228, MATCH(A77, Groups!A$2:'Groups'!A$228,0))</f>
        <v>0</v>
      </c>
      <c r="AH77">
        <f>COUNTIFS(RSVP!A$2:A$6364, I77)</f>
        <v>10</v>
      </c>
      <c r="AI77">
        <f>COUNTIFS(RSVP!A$2:A$6364, I77, RSVP!G$2:G$6364, 1)</f>
        <v>7</v>
      </c>
      <c r="AJ77" s="18">
        <f t="shared" si="7"/>
        <v>0.7</v>
      </c>
      <c r="AK77" t="str">
        <f>INDEX(Groups!N$2:'Groups'!N$228, MATCH(A77, Groups!A$2:'Groups'!A$228,0))</f>
        <v>Sub-county</v>
      </c>
    </row>
    <row r="78" spans="1:37" x14ac:dyDescent="0.2">
      <c r="A78">
        <v>1756412</v>
      </c>
      <c r="B78">
        <v>128</v>
      </c>
      <c r="C78" t="s">
        <v>0</v>
      </c>
      <c r="D78" t="s">
        <v>1</v>
      </c>
      <c r="E78" t="s">
        <v>3068</v>
      </c>
      <c r="F78">
        <v>-79.989997863799999</v>
      </c>
      <c r="G78">
        <v>40.450000762899997</v>
      </c>
      <c r="H78" t="s">
        <v>2</v>
      </c>
      <c r="I78">
        <v>223156052</v>
      </c>
      <c r="J78">
        <v>77</v>
      </c>
      <c r="K78" t="s">
        <v>245</v>
      </c>
      <c r="L78" t="s">
        <v>246</v>
      </c>
      <c r="M78" t="s">
        <v>2773</v>
      </c>
      <c r="N78" t="s">
        <v>136</v>
      </c>
      <c r="O78">
        <v>-80.110611000000006</v>
      </c>
      <c r="P78">
        <v>40.336674000000002</v>
      </c>
      <c r="Q78" t="s">
        <v>135</v>
      </c>
      <c r="R78" s="6" t="s">
        <v>2904</v>
      </c>
      <c r="S78" s="6" t="s">
        <v>2903</v>
      </c>
      <c r="T78" s="6" t="s">
        <v>2784</v>
      </c>
      <c r="U78" s="6" t="s">
        <v>2925</v>
      </c>
      <c r="W78" s="3" t="str">
        <f>INDEX(Groups!I$2:'Groups'!I$228, MATCH(A78, Groups!A$2:'Groups'!A$228,0))</f>
        <v>Pittsburgh</v>
      </c>
      <c r="X78" s="3" t="str">
        <f>INDEX(Groups!J$2:'Groups'!J$228, MATCH(A78, Groups!A$2:'Groups'!A$228,0))</f>
        <v>Sub-county</v>
      </c>
      <c r="Y78" s="8">
        <f t="shared" si="5"/>
        <v>1</v>
      </c>
      <c r="Z78" s="8" t="b">
        <f t="shared" si="6"/>
        <v>0</v>
      </c>
      <c r="AD78" s="8">
        <v>1</v>
      </c>
      <c r="AE78" s="8">
        <v>1</v>
      </c>
      <c r="AF78" t="str">
        <f>INDEX(Groups!L$2:'Groups'!L$228, MATCH(A78, Groups!A$2:'Groups'!A$228,0))</f>
        <v>Pittsburgh</v>
      </c>
      <c r="AG78">
        <f>INDEX(Groups!M$2:'Groups'!M$228, MATCH(A78, Groups!A$2:'Groups'!A$228,0))</f>
        <v>0</v>
      </c>
      <c r="AH78">
        <f>COUNTIFS(RSVP!A$2:A$6364, I78)</f>
        <v>8</v>
      </c>
      <c r="AI78">
        <f>COUNTIFS(RSVP!A$2:A$6364, I78, RSVP!G$2:G$6364, 1)</f>
        <v>8</v>
      </c>
      <c r="AJ78" s="18">
        <f t="shared" si="7"/>
        <v>1</v>
      </c>
      <c r="AK78" t="str">
        <f>INDEX(Groups!N$2:'Groups'!N$228, MATCH(A78, Groups!A$2:'Groups'!A$228,0))</f>
        <v>Sub-county</v>
      </c>
    </row>
    <row r="79" spans="1:37" x14ac:dyDescent="0.2">
      <c r="A79">
        <v>1756412</v>
      </c>
      <c r="B79">
        <v>128</v>
      </c>
      <c r="C79" t="s">
        <v>0</v>
      </c>
      <c r="D79" t="s">
        <v>1</v>
      </c>
      <c r="E79" t="s">
        <v>3068</v>
      </c>
      <c r="F79">
        <v>-79.989997863799999</v>
      </c>
      <c r="G79">
        <v>40.450000762899997</v>
      </c>
      <c r="H79" t="s">
        <v>2</v>
      </c>
      <c r="I79" t="s">
        <v>3215</v>
      </c>
      <c r="J79">
        <v>78</v>
      </c>
      <c r="K79" t="s">
        <v>36</v>
      </c>
      <c r="L79" t="s">
        <v>37</v>
      </c>
      <c r="M79" t="s">
        <v>2773</v>
      </c>
      <c r="N79" t="s">
        <v>39</v>
      </c>
      <c r="O79">
        <v>-79.922805999999994</v>
      </c>
      <c r="P79">
        <v>40.434963000000003</v>
      </c>
      <c r="Q79" t="s">
        <v>38</v>
      </c>
      <c r="R79" s="6" t="s">
        <v>2904</v>
      </c>
      <c r="S79" s="6" t="s">
        <v>2903</v>
      </c>
      <c r="T79" s="6" t="s">
        <v>2784</v>
      </c>
      <c r="U79" s="6" t="s">
        <v>2905</v>
      </c>
      <c r="V79" s="6" t="s">
        <v>2907</v>
      </c>
      <c r="W79" s="3" t="str">
        <f>INDEX(Groups!I$2:'Groups'!I$228, MATCH(A79, Groups!A$2:'Groups'!A$228,0))</f>
        <v>Pittsburgh</v>
      </c>
      <c r="X79" s="3" t="str">
        <f>INDEX(Groups!J$2:'Groups'!J$228, MATCH(A79, Groups!A$2:'Groups'!A$228,0))</f>
        <v>Sub-county</v>
      </c>
      <c r="Y79" s="8">
        <f t="shared" si="5"/>
        <v>1</v>
      </c>
      <c r="Z79" s="8" t="b">
        <f t="shared" si="6"/>
        <v>1</v>
      </c>
      <c r="AD79" s="8">
        <v>1</v>
      </c>
      <c r="AE79" s="8">
        <v>1</v>
      </c>
      <c r="AF79" t="str">
        <f>INDEX(Groups!L$2:'Groups'!L$228, MATCH(A79, Groups!A$2:'Groups'!A$228,0))</f>
        <v>Pittsburgh</v>
      </c>
      <c r="AG79">
        <f>INDEX(Groups!M$2:'Groups'!M$228, MATCH(A79, Groups!A$2:'Groups'!A$228,0))</f>
        <v>0</v>
      </c>
      <c r="AH79">
        <f>COUNTIFS(RSVP!A$2:A$6364, I79)</f>
        <v>3</v>
      </c>
      <c r="AI79">
        <f>COUNTIFS(RSVP!A$2:A$6364, I79, RSVP!G$2:G$6364, 1)</f>
        <v>3</v>
      </c>
      <c r="AJ79" s="18">
        <f t="shared" si="7"/>
        <v>1</v>
      </c>
      <c r="AK79" t="str">
        <f>INDEX(Groups!N$2:'Groups'!N$228, MATCH(A79, Groups!A$2:'Groups'!A$228,0))</f>
        <v>Sub-county</v>
      </c>
    </row>
    <row r="80" spans="1:37" x14ac:dyDescent="0.2">
      <c r="A80">
        <v>1756412</v>
      </c>
      <c r="B80">
        <v>128</v>
      </c>
      <c r="C80" t="s">
        <v>0</v>
      </c>
      <c r="D80" t="s">
        <v>1</v>
      </c>
      <c r="E80" t="s">
        <v>3068</v>
      </c>
      <c r="F80">
        <v>-79.989997863799999</v>
      </c>
      <c r="G80">
        <v>40.450000762899997</v>
      </c>
      <c r="H80" t="s">
        <v>2</v>
      </c>
      <c r="I80">
        <v>224907256</v>
      </c>
      <c r="J80">
        <v>79</v>
      </c>
      <c r="K80" t="s">
        <v>247</v>
      </c>
      <c r="L80" t="s">
        <v>248</v>
      </c>
      <c r="M80" t="s">
        <v>2773</v>
      </c>
      <c r="N80" t="s">
        <v>162</v>
      </c>
      <c r="O80">
        <v>-79.986037999999994</v>
      </c>
      <c r="P80">
        <v>40.428733999999999</v>
      </c>
      <c r="Q80" t="s">
        <v>161</v>
      </c>
      <c r="R80" s="6" t="s">
        <v>2904</v>
      </c>
      <c r="S80" s="6" t="s">
        <v>2903</v>
      </c>
      <c r="T80" s="6" t="s">
        <v>2784</v>
      </c>
      <c r="U80" s="6" t="s">
        <v>2905</v>
      </c>
      <c r="V80" s="6" t="s">
        <v>2909</v>
      </c>
      <c r="W80" s="3" t="str">
        <f>INDEX(Groups!I$2:'Groups'!I$228, MATCH(A80, Groups!A$2:'Groups'!A$228,0))</f>
        <v>Pittsburgh</v>
      </c>
      <c r="X80" s="3" t="str">
        <f>INDEX(Groups!J$2:'Groups'!J$228, MATCH(A80, Groups!A$2:'Groups'!A$228,0))</f>
        <v>Sub-county</v>
      </c>
      <c r="Y80" s="8">
        <f t="shared" si="5"/>
        <v>1</v>
      </c>
      <c r="Z80" s="8" t="b">
        <f t="shared" si="6"/>
        <v>1</v>
      </c>
      <c r="AD80" s="8">
        <v>1</v>
      </c>
      <c r="AE80" s="8">
        <v>1</v>
      </c>
      <c r="AF80" t="str">
        <f>INDEX(Groups!L$2:'Groups'!L$228, MATCH(A80, Groups!A$2:'Groups'!A$228,0))</f>
        <v>Pittsburgh</v>
      </c>
      <c r="AG80">
        <f>INDEX(Groups!M$2:'Groups'!M$228, MATCH(A80, Groups!A$2:'Groups'!A$228,0))</f>
        <v>0</v>
      </c>
      <c r="AH80">
        <f>COUNTIFS(RSVP!A$2:A$6364, I80)</f>
        <v>3</v>
      </c>
      <c r="AI80">
        <f>COUNTIFS(RSVP!A$2:A$6364, I80, RSVP!G$2:G$6364, 1)</f>
        <v>3</v>
      </c>
      <c r="AJ80" s="18">
        <f t="shared" si="7"/>
        <v>1</v>
      </c>
      <c r="AK80" t="str">
        <f>INDEX(Groups!N$2:'Groups'!N$228, MATCH(A80, Groups!A$2:'Groups'!A$228,0))</f>
        <v>Sub-county</v>
      </c>
    </row>
    <row r="81" spans="1:37" x14ac:dyDescent="0.2">
      <c r="A81">
        <v>1756412</v>
      </c>
      <c r="B81">
        <v>128</v>
      </c>
      <c r="C81" t="s">
        <v>0</v>
      </c>
      <c r="D81" t="s">
        <v>1</v>
      </c>
      <c r="E81" t="s">
        <v>3068</v>
      </c>
      <c r="F81">
        <v>-79.989997863799999</v>
      </c>
      <c r="G81">
        <v>40.450000762899997</v>
      </c>
      <c r="H81" t="s">
        <v>2</v>
      </c>
      <c r="I81">
        <v>224319829</v>
      </c>
      <c r="J81">
        <v>80</v>
      </c>
      <c r="K81" t="s">
        <v>249</v>
      </c>
      <c r="L81" t="s">
        <v>250</v>
      </c>
      <c r="M81" t="s">
        <v>2773</v>
      </c>
      <c r="N81" t="s">
        <v>252</v>
      </c>
      <c r="O81">
        <v>-79.953971999999993</v>
      </c>
      <c r="P81">
        <v>40.440609000000002</v>
      </c>
      <c r="Q81" t="s">
        <v>251</v>
      </c>
      <c r="R81" s="6" t="s">
        <v>2904</v>
      </c>
      <c r="S81" s="6" t="s">
        <v>2903</v>
      </c>
      <c r="T81" s="6" t="s">
        <v>2784</v>
      </c>
      <c r="U81" s="6" t="s">
        <v>2905</v>
      </c>
      <c r="V81" s="6" t="s">
        <v>2928</v>
      </c>
      <c r="W81" s="3" t="str">
        <f>INDEX(Groups!I$2:'Groups'!I$228, MATCH(A81, Groups!A$2:'Groups'!A$228,0))</f>
        <v>Pittsburgh</v>
      </c>
      <c r="X81" s="3" t="str">
        <f>INDEX(Groups!J$2:'Groups'!J$228, MATCH(A81, Groups!A$2:'Groups'!A$228,0))</f>
        <v>Sub-county</v>
      </c>
      <c r="Y81" s="8">
        <f t="shared" si="5"/>
        <v>1</v>
      </c>
      <c r="Z81" s="8" t="b">
        <f t="shared" si="6"/>
        <v>1</v>
      </c>
      <c r="AD81" s="8">
        <v>1</v>
      </c>
      <c r="AE81" s="8">
        <v>1</v>
      </c>
      <c r="AF81" t="str">
        <f>INDEX(Groups!L$2:'Groups'!L$228, MATCH(A81, Groups!A$2:'Groups'!A$228,0))</f>
        <v>Pittsburgh</v>
      </c>
      <c r="AG81">
        <f>INDEX(Groups!M$2:'Groups'!M$228, MATCH(A81, Groups!A$2:'Groups'!A$228,0))</f>
        <v>0</v>
      </c>
      <c r="AH81">
        <f>COUNTIFS(RSVP!A$2:A$6364, I81)</f>
        <v>3</v>
      </c>
      <c r="AI81">
        <f>COUNTIFS(RSVP!A$2:A$6364, I81, RSVP!G$2:G$6364, 1)</f>
        <v>3</v>
      </c>
      <c r="AJ81" s="18">
        <f t="shared" si="7"/>
        <v>1</v>
      </c>
      <c r="AK81" t="str">
        <f>INDEX(Groups!N$2:'Groups'!N$228, MATCH(A81, Groups!A$2:'Groups'!A$228,0))</f>
        <v>Sub-county</v>
      </c>
    </row>
    <row r="82" spans="1:37" x14ac:dyDescent="0.2">
      <c r="A82">
        <v>1756412</v>
      </c>
      <c r="B82">
        <v>128</v>
      </c>
      <c r="C82" t="s">
        <v>0</v>
      </c>
      <c r="D82" t="s">
        <v>1</v>
      </c>
      <c r="E82" t="s">
        <v>3068</v>
      </c>
      <c r="F82">
        <v>-79.989997863799999</v>
      </c>
      <c r="G82">
        <v>40.450000762899997</v>
      </c>
      <c r="H82" t="s">
        <v>2</v>
      </c>
      <c r="I82" t="s">
        <v>3230</v>
      </c>
      <c r="J82">
        <v>81</v>
      </c>
      <c r="K82" t="s">
        <v>58</v>
      </c>
      <c r="L82" t="s">
        <v>59</v>
      </c>
      <c r="M82" t="s">
        <v>2773</v>
      </c>
      <c r="N82" t="s">
        <v>61</v>
      </c>
      <c r="O82">
        <v>-80.035956999999996</v>
      </c>
      <c r="P82">
        <v>40.394168999999998</v>
      </c>
      <c r="Q82" t="s">
        <v>60</v>
      </c>
      <c r="R82" s="6" t="s">
        <v>2904</v>
      </c>
      <c r="S82" s="6" t="s">
        <v>2903</v>
      </c>
      <c r="T82" s="6" t="s">
        <v>2784</v>
      </c>
      <c r="U82" s="6" t="s">
        <v>2914</v>
      </c>
      <c r="W82" s="3" t="str">
        <f>INDEX(Groups!I$2:'Groups'!I$228, MATCH(A82, Groups!A$2:'Groups'!A$228,0))</f>
        <v>Pittsburgh</v>
      </c>
      <c r="X82" s="3" t="str">
        <f>INDEX(Groups!J$2:'Groups'!J$228, MATCH(A82, Groups!A$2:'Groups'!A$228,0))</f>
        <v>Sub-county</v>
      </c>
      <c r="Y82" s="8">
        <f t="shared" si="5"/>
        <v>1</v>
      </c>
      <c r="Z82" s="8" t="b">
        <f t="shared" si="6"/>
        <v>0</v>
      </c>
      <c r="AD82" s="8">
        <v>1</v>
      </c>
      <c r="AE82" s="8">
        <v>1</v>
      </c>
      <c r="AF82" t="str">
        <f>INDEX(Groups!L$2:'Groups'!L$228, MATCH(A82, Groups!A$2:'Groups'!A$228,0))</f>
        <v>Pittsburgh</v>
      </c>
      <c r="AG82">
        <f>INDEX(Groups!M$2:'Groups'!M$228, MATCH(A82, Groups!A$2:'Groups'!A$228,0))</f>
        <v>0</v>
      </c>
      <c r="AH82">
        <f>COUNTIFS(RSVP!A$2:A$6364, I82)</f>
        <v>4</v>
      </c>
      <c r="AI82">
        <f>COUNTIFS(RSVP!A$2:A$6364, I82, RSVP!G$2:G$6364, 1)</f>
        <v>3</v>
      </c>
      <c r="AJ82" s="18">
        <f t="shared" si="7"/>
        <v>0.75</v>
      </c>
      <c r="AK82" t="str">
        <f>INDEX(Groups!N$2:'Groups'!N$228, MATCH(A82, Groups!A$2:'Groups'!A$228,0))</f>
        <v>Sub-county</v>
      </c>
    </row>
    <row r="83" spans="1:37" x14ac:dyDescent="0.2">
      <c r="A83">
        <v>1756412</v>
      </c>
      <c r="B83">
        <v>128</v>
      </c>
      <c r="C83" t="s">
        <v>0</v>
      </c>
      <c r="D83" t="s">
        <v>1</v>
      </c>
      <c r="E83" t="s">
        <v>3068</v>
      </c>
      <c r="F83">
        <v>-79.989997863799999</v>
      </c>
      <c r="G83">
        <v>40.450000762899997</v>
      </c>
      <c r="H83" t="s">
        <v>2</v>
      </c>
      <c r="I83">
        <v>224258634</v>
      </c>
      <c r="J83">
        <v>82</v>
      </c>
      <c r="K83" t="s">
        <v>77</v>
      </c>
      <c r="L83" t="s">
        <v>253</v>
      </c>
      <c r="M83" t="s">
        <v>2773</v>
      </c>
      <c r="N83" t="s">
        <v>80</v>
      </c>
      <c r="O83">
        <v>-80.024681000000001</v>
      </c>
      <c r="P83">
        <v>40.410015000000001</v>
      </c>
      <c r="Q83" t="s">
        <v>79</v>
      </c>
      <c r="R83" s="6" t="s">
        <v>2904</v>
      </c>
      <c r="S83" s="6" t="s">
        <v>2903</v>
      </c>
      <c r="T83" s="6" t="s">
        <v>2784</v>
      </c>
      <c r="U83" s="6" t="s">
        <v>2905</v>
      </c>
      <c r="V83" s="6" t="s">
        <v>2918</v>
      </c>
      <c r="W83" s="3" t="str">
        <f>INDEX(Groups!I$2:'Groups'!I$228, MATCH(A83, Groups!A$2:'Groups'!A$228,0))</f>
        <v>Pittsburgh</v>
      </c>
      <c r="X83" s="3" t="str">
        <f>INDEX(Groups!J$2:'Groups'!J$228, MATCH(A83, Groups!A$2:'Groups'!A$228,0))</f>
        <v>Sub-county</v>
      </c>
      <c r="Y83" s="8">
        <f t="shared" si="5"/>
        <v>1</v>
      </c>
      <c r="Z83" s="8" t="b">
        <f t="shared" si="6"/>
        <v>1</v>
      </c>
      <c r="AD83" s="8">
        <v>1</v>
      </c>
      <c r="AE83" s="8">
        <v>1</v>
      </c>
      <c r="AF83" t="str">
        <f>INDEX(Groups!L$2:'Groups'!L$228, MATCH(A83, Groups!A$2:'Groups'!A$228,0))</f>
        <v>Pittsburgh</v>
      </c>
      <c r="AG83">
        <f>INDEX(Groups!M$2:'Groups'!M$228, MATCH(A83, Groups!A$2:'Groups'!A$228,0))</f>
        <v>0</v>
      </c>
      <c r="AH83">
        <f>COUNTIFS(RSVP!A$2:A$6364, I83)</f>
        <v>12</v>
      </c>
      <c r="AI83">
        <f>COUNTIFS(RSVP!A$2:A$6364, I83, RSVP!G$2:G$6364, 1)</f>
        <v>8</v>
      </c>
      <c r="AJ83" s="18">
        <f t="shared" si="7"/>
        <v>0.66666666666666663</v>
      </c>
      <c r="AK83" t="str">
        <f>INDEX(Groups!N$2:'Groups'!N$228, MATCH(A83, Groups!A$2:'Groups'!A$228,0))</f>
        <v>Sub-county</v>
      </c>
    </row>
    <row r="84" spans="1:37" x14ac:dyDescent="0.2">
      <c r="A84">
        <v>1756412</v>
      </c>
      <c r="B84">
        <v>128</v>
      </c>
      <c r="C84" t="s">
        <v>0</v>
      </c>
      <c r="D84" t="s">
        <v>1</v>
      </c>
      <c r="E84" t="s">
        <v>3068</v>
      </c>
      <c r="F84">
        <v>-79.989997863799999</v>
      </c>
      <c r="G84">
        <v>40.450000762899997</v>
      </c>
      <c r="H84" t="s">
        <v>2</v>
      </c>
      <c r="I84">
        <v>224544644</v>
      </c>
      <c r="J84">
        <v>83</v>
      </c>
      <c r="K84" t="s">
        <v>254</v>
      </c>
      <c r="L84" t="s">
        <v>255</v>
      </c>
      <c r="M84" t="s">
        <v>2773</v>
      </c>
      <c r="N84" t="s">
        <v>257</v>
      </c>
      <c r="O84">
        <v>-79.984566000000001</v>
      </c>
      <c r="P84">
        <v>40.429133999999998</v>
      </c>
      <c r="Q84" t="s">
        <v>256</v>
      </c>
      <c r="R84" s="6" t="s">
        <v>2904</v>
      </c>
      <c r="S84" s="6" t="s">
        <v>2903</v>
      </c>
      <c r="T84" s="6" t="s">
        <v>2784</v>
      </c>
      <c r="U84" s="6" t="s">
        <v>2905</v>
      </c>
      <c r="V84" s="6" t="s">
        <v>2909</v>
      </c>
      <c r="W84" s="3" t="str">
        <f>INDEX(Groups!I$2:'Groups'!I$228, MATCH(A84, Groups!A$2:'Groups'!A$228,0))</f>
        <v>Pittsburgh</v>
      </c>
      <c r="X84" s="3" t="str">
        <f>INDEX(Groups!J$2:'Groups'!J$228, MATCH(A84, Groups!A$2:'Groups'!A$228,0))</f>
        <v>Sub-county</v>
      </c>
      <c r="Y84" s="8">
        <f t="shared" si="5"/>
        <v>1</v>
      </c>
      <c r="Z84" s="8" t="b">
        <f t="shared" si="6"/>
        <v>1</v>
      </c>
      <c r="AD84" s="8">
        <v>1</v>
      </c>
      <c r="AE84" s="8">
        <v>1</v>
      </c>
      <c r="AF84" t="str">
        <f>INDEX(Groups!L$2:'Groups'!L$228, MATCH(A84, Groups!A$2:'Groups'!A$228,0))</f>
        <v>Pittsburgh</v>
      </c>
      <c r="AG84">
        <f>INDEX(Groups!M$2:'Groups'!M$228, MATCH(A84, Groups!A$2:'Groups'!A$228,0))</f>
        <v>0</v>
      </c>
      <c r="AH84">
        <f>COUNTIFS(RSVP!A$2:A$6364, I84)</f>
        <v>3</v>
      </c>
      <c r="AI84">
        <f>COUNTIFS(RSVP!A$2:A$6364, I84, RSVP!G$2:G$6364, 1)</f>
        <v>3</v>
      </c>
      <c r="AJ84" s="18">
        <f t="shared" si="7"/>
        <v>1</v>
      </c>
      <c r="AK84" t="str">
        <f>INDEX(Groups!N$2:'Groups'!N$228, MATCH(A84, Groups!A$2:'Groups'!A$228,0))</f>
        <v>Sub-county</v>
      </c>
    </row>
    <row r="85" spans="1:37" x14ac:dyDescent="0.2">
      <c r="A85">
        <v>1756412</v>
      </c>
      <c r="B85">
        <v>128</v>
      </c>
      <c r="C85" t="s">
        <v>0</v>
      </c>
      <c r="D85" t="s">
        <v>1</v>
      </c>
      <c r="E85" t="s">
        <v>3068</v>
      </c>
      <c r="F85">
        <v>-79.989997863799999</v>
      </c>
      <c r="G85">
        <v>40.450000762899997</v>
      </c>
      <c r="H85" t="s">
        <v>2</v>
      </c>
      <c r="I85" t="s">
        <v>3227</v>
      </c>
      <c r="J85">
        <v>84</v>
      </c>
      <c r="K85" t="s">
        <v>121</v>
      </c>
      <c r="L85" t="s">
        <v>258</v>
      </c>
      <c r="M85" t="s">
        <v>2773</v>
      </c>
      <c r="N85" t="s">
        <v>124</v>
      </c>
      <c r="O85">
        <v>-79.963982000000001</v>
      </c>
      <c r="P85">
        <v>40.428027999999998</v>
      </c>
      <c r="Q85" t="s">
        <v>123</v>
      </c>
      <c r="R85" s="6" t="s">
        <v>2904</v>
      </c>
      <c r="S85" s="6" t="s">
        <v>2903</v>
      </c>
      <c r="T85" s="6" t="s">
        <v>2784</v>
      </c>
      <c r="U85" s="6" t="s">
        <v>2905</v>
      </c>
      <c r="V85" s="6" t="s">
        <v>2909</v>
      </c>
      <c r="W85" s="3" t="str">
        <f>INDEX(Groups!I$2:'Groups'!I$228, MATCH(A85, Groups!A$2:'Groups'!A$228,0))</f>
        <v>Pittsburgh</v>
      </c>
      <c r="X85" s="3" t="str">
        <f>INDEX(Groups!J$2:'Groups'!J$228, MATCH(A85, Groups!A$2:'Groups'!A$228,0))</f>
        <v>Sub-county</v>
      </c>
      <c r="Y85" s="8">
        <f t="shared" si="5"/>
        <v>1</v>
      </c>
      <c r="Z85" s="8" t="b">
        <f t="shared" si="6"/>
        <v>1</v>
      </c>
      <c r="AD85" s="8">
        <v>1</v>
      </c>
      <c r="AE85" s="8">
        <v>1</v>
      </c>
      <c r="AF85" t="str">
        <f>INDEX(Groups!L$2:'Groups'!L$228, MATCH(A85, Groups!A$2:'Groups'!A$228,0))</f>
        <v>Pittsburgh</v>
      </c>
      <c r="AG85">
        <f>INDEX(Groups!M$2:'Groups'!M$228, MATCH(A85, Groups!A$2:'Groups'!A$228,0))</f>
        <v>0</v>
      </c>
      <c r="AH85">
        <f>COUNTIFS(RSVP!A$2:A$6364, I85)</f>
        <v>3</v>
      </c>
      <c r="AI85">
        <f>COUNTIFS(RSVP!A$2:A$6364, I85, RSVP!G$2:G$6364, 1)</f>
        <v>3</v>
      </c>
      <c r="AJ85" s="18">
        <f t="shared" si="7"/>
        <v>1</v>
      </c>
      <c r="AK85" t="str">
        <f>INDEX(Groups!N$2:'Groups'!N$228, MATCH(A85, Groups!A$2:'Groups'!A$228,0))</f>
        <v>Sub-county</v>
      </c>
    </row>
    <row r="86" spans="1:37" x14ac:dyDescent="0.2">
      <c r="A86">
        <v>1756412</v>
      </c>
      <c r="B86">
        <v>128</v>
      </c>
      <c r="C86" t="s">
        <v>0</v>
      </c>
      <c r="D86" t="s">
        <v>1</v>
      </c>
      <c r="E86" t="s">
        <v>3068</v>
      </c>
      <c r="F86">
        <v>-79.989997863799999</v>
      </c>
      <c r="G86">
        <v>40.450000762899997</v>
      </c>
      <c r="H86" t="s">
        <v>2</v>
      </c>
      <c r="I86">
        <v>224221328</v>
      </c>
      <c r="J86">
        <v>85</v>
      </c>
      <c r="K86" t="s">
        <v>259</v>
      </c>
      <c r="L86" t="s">
        <v>260</v>
      </c>
      <c r="M86" t="s">
        <v>2773</v>
      </c>
      <c r="N86" t="s">
        <v>262</v>
      </c>
      <c r="O86">
        <v>-80.010818</v>
      </c>
      <c r="P86">
        <v>40.445937999999998</v>
      </c>
      <c r="Q86" t="s">
        <v>261</v>
      </c>
      <c r="R86" s="6" t="s">
        <v>2904</v>
      </c>
      <c r="S86" s="6" t="s">
        <v>2903</v>
      </c>
      <c r="T86" s="6" t="s">
        <v>2784</v>
      </c>
      <c r="U86" s="6" t="s">
        <v>2905</v>
      </c>
      <c r="V86" s="6" t="s">
        <v>2940</v>
      </c>
      <c r="W86" s="3" t="str">
        <f>INDEX(Groups!I$2:'Groups'!I$228, MATCH(A86, Groups!A$2:'Groups'!A$228,0))</f>
        <v>Pittsburgh</v>
      </c>
      <c r="X86" s="3" t="str">
        <f>INDEX(Groups!J$2:'Groups'!J$228, MATCH(A86, Groups!A$2:'Groups'!A$228,0))</f>
        <v>Sub-county</v>
      </c>
      <c r="Y86" s="8">
        <f t="shared" si="5"/>
        <v>1</v>
      </c>
      <c r="Z86" s="8" t="b">
        <f t="shared" si="6"/>
        <v>1</v>
      </c>
      <c r="AD86" s="8">
        <v>1</v>
      </c>
      <c r="AE86" s="8">
        <v>1</v>
      </c>
      <c r="AF86" t="str">
        <f>INDEX(Groups!L$2:'Groups'!L$228, MATCH(A86, Groups!A$2:'Groups'!A$228,0))</f>
        <v>Pittsburgh</v>
      </c>
      <c r="AG86">
        <f>INDEX(Groups!M$2:'Groups'!M$228, MATCH(A86, Groups!A$2:'Groups'!A$228,0))</f>
        <v>0</v>
      </c>
      <c r="AH86">
        <f>COUNTIFS(RSVP!A$2:A$6364, I86)</f>
        <v>5</v>
      </c>
      <c r="AI86">
        <f>COUNTIFS(RSVP!A$2:A$6364, I86, RSVP!G$2:G$6364, 1)</f>
        <v>4</v>
      </c>
      <c r="AJ86" s="18">
        <f t="shared" si="7"/>
        <v>0.8</v>
      </c>
      <c r="AK86" t="str">
        <f>INDEX(Groups!N$2:'Groups'!N$228, MATCH(A86, Groups!A$2:'Groups'!A$228,0))</f>
        <v>Sub-county</v>
      </c>
    </row>
    <row r="87" spans="1:37" x14ac:dyDescent="0.2">
      <c r="A87">
        <v>1756412</v>
      </c>
      <c r="B87">
        <v>128</v>
      </c>
      <c r="C87" t="s">
        <v>0</v>
      </c>
      <c r="D87" t="s">
        <v>1</v>
      </c>
      <c r="E87" t="s">
        <v>3068</v>
      </c>
      <c r="F87">
        <v>-79.989997863799999</v>
      </c>
      <c r="G87">
        <v>40.450000762899997</v>
      </c>
      <c r="H87" t="s">
        <v>2</v>
      </c>
      <c r="I87" t="s">
        <v>3212</v>
      </c>
      <c r="J87">
        <v>86</v>
      </c>
      <c r="K87" t="s">
        <v>147</v>
      </c>
      <c r="L87" t="s">
        <v>148</v>
      </c>
      <c r="M87" t="s">
        <v>2773</v>
      </c>
      <c r="N87" t="s">
        <v>150</v>
      </c>
      <c r="O87">
        <v>-79.954750000000004</v>
      </c>
      <c r="P87">
        <v>40.465668000000001</v>
      </c>
      <c r="Q87" t="s">
        <v>149</v>
      </c>
      <c r="R87" s="6" t="s">
        <v>2904</v>
      </c>
      <c r="S87" s="6" t="s">
        <v>2903</v>
      </c>
      <c r="T87" s="6" t="s">
        <v>2784</v>
      </c>
      <c r="U87" s="6" t="s">
        <v>2905</v>
      </c>
      <c r="V87" s="6" t="s">
        <v>2924</v>
      </c>
      <c r="W87" s="3" t="str">
        <f>INDEX(Groups!I$2:'Groups'!I$228, MATCH(A87, Groups!A$2:'Groups'!A$228,0))</f>
        <v>Pittsburgh</v>
      </c>
      <c r="X87" s="3" t="str">
        <f>INDEX(Groups!J$2:'Groups'!J$228, MATCH(A87, Groups!A$2:'Groups'!A$228,0))</f>
        <v>Sub-county</v>
      </c>
      <c r="Y87" s="8">
        <f t="shared" si="5"/>
        <v>1</v>
      </c>
      <c r="Z87" s="8" t="b">
        <f t="shared" si="6"/>
        <v>1</v>
      </c>
      <c r="AD87" s="8">
        <v>1</v>
      </c>
      <c r="AE87" s="8">
        <v>1</v>
      </c>
      <c r="AF87" t="str">
        <f>INDEX(Groups!L$2:'Groups'!L$228, MATCH(A87, Groups!A$2:'Groups'!A$228,0))</f>
        <v>Pittsburgh</v>
      </c>
      <c r="AG87">
        <f>INDEX(Groups!M$2:'Groups'!M$228, MATCH(A87, Groups!A$2:'Groups'!A$228,0))</f>
        <v>0</v>
      </c>
      <c r="AH87">
        <f>COUNTIFS(RSVP!A$2:A$6364, I87)</f>
        <v>3</v>
      </c>
      <c r="AI87">
        <f>COUNTIFS(RSVP!A$2:A$6364, I87, RSVP!G$2:G$6364, 1)</f>
        <v>3</v>
      </c>
      <c r="AJ87" s="18">
        <f t="shared" si="7"/>
        <v>1</v>
      </c>
      <c r="AK87" t="str">
        <f>INDEX(Groups!N$2:'Groups'!N$228, MATCH(A87, Groups!A$2:'Groups'!A$228,0))</f>
        <v>Sub-county</v>
      </c>
    </row>
    <row r="88" spans="1:37" x14ac:dyDescent="0.2">
      <c r="A88">
        <v>1756412</v>
      </c>
      <c r="B88">
        <v>128</v>
      </c>
      <c r="C88" t="s">
        <v>0</v>
      </c>
      <c r="D88" t="s">
        <v>1</v>
      </c>
      <c r="E88" t="s">
        <v>3068</v>
      </c>
      <c r="F88">
        <v>-79.989997863799999</v>
      </c>
      <c r="G88">
        <v>40.450000762899997</v>
      </c>
      <c r="H88" t="s">
        <v>2</v>
      </c>
      <c r="I88">
        <v>224430699</v>
      </c>
      <c r="J88">
        <v>87</v>
      </c>
      <c r="K88" t="s">
        <v>263</v>
      </c>
      <c r="L88" t="s">
        <v>264</v>
      </c>
      <c r="M88" t="s">
        <v>2773</v>
      </c>
      <c r="N88" t="s">
        <v>266</v>
      </c>
      <c r="O88">
        <v>-79.997467</v>
      </c>
      <c r="P88">
        <v>40.438338999999999</v>
      </c>
      <c r="Q88" t="s">
        <v>265</v>
      </c>
      <c r="R88" s="6" t="s">
        <v>2904</v>
      </c>
      <c r="S88" s="6" t="s">
        <v>2903</v>
      </c>
      <c r="T88" s="6" t="s">
        <v>2784</v>
      </c>
      <c r="U88" s="6" t="s">
        <v>2905</v>
      </c>
      <c r="V88" s="6" t="s">
        <v>2908</v>
      </c>
      <c r="W88" s="3" t="str">
        <f>INDEX(Groups!I$2:'Groups'!I$228, MATCH(A88, Groups!A$2:'Groups'!A$228,0))</f>
        <v>Pittsburgh</v>
      </c>
      <c r="X88" s="3" t="str">
        <f>INDEX(Groups!J$2:'Groups'!J$228, MATCH(A88, Groups!A$2:'Groups'!A$228,0))</f>
        <v>Sub-county</v>
      </c>
      <c r="Y88" s="8">
        <f t="shared" si="5"/>
        <v>1</v>
      </c>
      <c r="Z88" s="8" t="b">
        <f t="shared" si="6"/>
        <v>1</v>
      </c>
      <c r="AD88" s="8">
        <v>1</v>
      </c>
      <c r="AE88" s="8">
        <v>1</v>
      </c>
      <c r="AF88" t="str">
        <f>INDEX(Groups!L$2:'Groups'!L$228, MATCH(A88, Groups!A$2:'Groups'!A$228,0))</f>
        <v>Pittsburgh</v>
      </c>
      <c r="AG88">
        <f>INDEX(Groups!M$2:'Groups'!M$228, MATCH(A88, Groups!A$2:'Groups'!A$228,0))</f>
        <v>0</v>
      </c>
      <c r="AH88">
        <f>COUNTIFS(RSVP!A$2:A$6364, I88)</f>
        <v>4</v>
      </c>
      <c r="AI88">
        <f>COUNTIFS(RSVP!A$2:A$6364, I88, RSVP!G$2:G$6364, 1)</f>
        <v>3</v>
      </c>
      <c r="AJ88" s="18">
        <f t="shared" si="7"/>
        <v>0.75</v>
      </c>
      <c r="AK88" t="str">
        <f>INDEX(Groups!N$2:'Groups'!N$228, MATCH(A88, Groups!A$2:'Groups'!A$228,0))</f>
        <v>Sub-county</v>
      </c>
    </row>
    <row r="89" spans="1:37" x14ac:dyDescent="0.2">
      <c r="A89">
        <v>1756412</v>
      </c>
      <c r="B89">
        <v>128</v>
      </c>
      <c r="C89" t="s">
        <v>0</v>
      </c>
      <c r="D89" t="s">
        <v>1</v>
      </c>
      <c r="E89" t="s">
        <v>3068</v>
      </c>
      <c r="F89">
        <v>-79.989997863799999</v>
      </c>
      <c r="G89">
        <v>40.450000762899997</v>
      </c>
      <c r="H89" t="s">
        <v>2</v>
      </c>
      <c r="I89">
        <v>224538020</v>
      </c>
      <c r="J89">
        <v>88</v>
      </c>
      <c r="K89" t="s">
        <v>267</v>
      </c>
      <c r="L89" t="s">
        <v>268</v>
      </c>
      <c r="M89" t="s">
        <v>2773</v>
      </c>
      <c r="N89" t="s">
        <v>270</v>
      </c>
      <c r="O89">
        <v>-80.161545000000004</v>
      </c>
      <c r="P89">
        <v>40.434818</v>
      </c>
      <c r="Q89" t="s">
        <v>269</v>
      </c>
      <c r="R89" s="6" t="s">
        <v>2904</v>
      </c>
      <c r="S89" s="6" t="s">
        <v>2903</v>
      </c>
      <c r="T89" s="6" t="s">
        <v>2784</v>
      </c>
      <c r="U89" s="6" t="s">
        <v>2941</v>
      </c>
      <c r="W89" s="3" t="str">
        <f>INDEX(Groups!I$2:'Groups'!I$228, MATCH(A89, Groups!A$2:'Groups'!A$228,0))</f>
        <v>Pittsburgh</v>
      </c>
      <c r="X89" s="3" t="str">
        <f>INDEX(Groups!J$2:'Groups'!J$228, MATCH(A89, Groups!A$2:'Groups'!A$228,0))</f>
        <v>Sub-county</v>
      </c>
      <c r="Y89" s="8">
        <f t="shared" si="5"/>
        <v>1</v>
      </c>
      <c r="Z89" s="8" t="b">
        <f t="shared" si="6"/>
        <v>0</v>
      </c>
      <c r="AD89" s="8">
        <v>1</v>
      </c>
      <c r="AE89" s="8">
        <v>1</v>
      </c>
      <c r="AF89" t="str">
        <f>INDEX(Groups!L$2:'Groups'!L$228, MATCH(A89, Groups!A$2:'Groups'!A$228,0))</f>
        <v>Pittsburgh</v>
      </c>
      <c r="AG89">
        <f>INDEX(Groups!M$2:'Groups'!M$228, MATCH(A89, Groups!A$2:'Groups'!A$228,0))</f>
        <v>0</v>
      </c>
      <c r="AH89">
        <f>COUNTIFS(RSVP!A$2:A$6364, I89)</f>
        <v>5</v>
      </c>
      <c r="AI89">
        <f>COUNTIFS(RSVP!A$2:A$6364, I89, RSVP!G$2:G$6364, 1)</f>
        <v>4</v>
      </c>
      <c r="AJ89" s="18">
        <f t="shared" si="7"/>
        <v>0.8</v>
      </c>
      <c r="AK89" t="str">
        <f>INDEX(Groups!N$2:'Groups'!N$228, MATCH(A89, Groups!A$2:'Groups'!A$228,0))</f>
        <v>Sub-county</v>
      </c>
    </row>
    <row r="90" spans="1:37" x14ac:dyDescent="0.2">
      <c r="A90">
        <v>1756412</v>
      </c>
      <c r="B90">
        <v>128</v>
      </c>
      <c r="C90" t="s">
        <v>0</v>
      </c>
      <c r="D90" t="s">
        <v>1</v>
      </c>
      <c r="E90" t="s">
        <v>3068</v>
      </c>
      <c r="F90">
        <v>-79.989997863799999</v>
      </c>
      <c r="G90">
        <v>40.450000762899997</v>
      </c>
      <c r="H90" t="s">
        <v>2</v>
      </c>
      <c r="I90" t="s">
        <v>3231</v>
      </c>
      <c r="J90">
        <v>89</v>
      </c>
      <c r="K90" t="s">
        <v>58</v>
      </c>
      <c r="L90" t="s">
        <v>59</v>
      </c>
      <c r="M90" t="s">
        <v>2773</v>
      </c>
      <c r="N90" t="s">
        <v>61</v>
      </c>
      <c r="O90">
        <v>-80.035956999999996</v>
      </c>
      <c r="P90">
        <v>40.394168999999998</v>
      </c>
      <c r="Q90" t="s">
        <v>60</v>
      </c>
      <c r="R90" s="6" t="s">
        <v>2904</v>
      </c>
      <c r="S90" s="6" t="s">
        <v>2903</v>
      </c>
      <c r="T90" s="6" t="s">
        <v>2784</v>
      </c>
      <c r="U90" s="6" t="s">
        <v>2914</v>
      </c>
      <c r="W90" s="3" t="str">
        <f>INDEX(Groups!I$2:'Groups'!I$228, MATCH(A90, Groups!A$2:'Groups'!A$228,0))</f>
        <v>Pittsburgh</v>
      </c>
      <c r="X90" s="3" t="str">
        <f>INDEX(Groups!J$2:'Groups'!J$228, MATCH(A90, Groups!A$2:'Groups'!A$228,0))</f>
        <v>Sub-county</v>
      </c>
      <c r="Y90" s="8">
        <f t="shared" si="5"/>
        <v>1</v>
      </c>
      <c r="Z90" s="8" t="b">
        <f t="shared" si="6"/>
        <v>0</v>
      </c>
      <c r="AD90" s="8">
        <v>1</v>
      </c>
      <c r="AE90" s="8">
        <v>1</v>
      </c>
      <c r="AF90" t="str">
        <f>INDEX(Groups!L$2:'Groups'!L$228, MATCH(A90, Groups!A$2:'Groups'!A$228,0))</f>
        <v>Pittsburgh</v>
      </c>
      <c r="AG90">
        <f>INDEX(Groups!M$2:'Groups'!M$228, MATCH(A90, Groups!A$2:'Groups'!A$228,0))</f>
        <v>0</v>
      </c>
      <c r="AH90">
        <f>COUNTIFS(RSVP!A$2:A$6364, I90)</f>
        <v>3</v>
      </c>
      <c r="AI90">
        <f>COUNTIFS(RSVP!A$2:A$6364, I90, RSVP!G$2:G$6364, 1)</f>
        <v>2</v>
      </c>
      <c r="AJ90" s="18">
        <f t="shared" si="7"/>
        <v>0.66666666666666663</v>
      </c>
      <c r="AK90" t="str">
        <f>INDEX(Groups!N$2:'Groups'!N$228, MATCH(A90, Groups!A$2:'Groups'!A$228,0))</f>
        <v>Sub-county</v>
      </c>
    </row>
    <row r="91" spans="1:37" x14ac:dyDescent="0.2">
      <c r="A91">
        <v>1756412</v>
      </c>
      <c r="B91">
        <v>128</v>
      </c>
      <c r="C91" t="s">
        <v>0</v>
      </c>
      <c r="D91" t="s">
        <v>1</v>
      </c>
      <c r="E91" t="s">
        <v>3068</v>
      </c>
      <c r="F91">
        <v>-79.989997863799999</v>
      </c>
      <c r="G91">
        <v>40.450000762899997</v>
      </c>
      <c r="H91" t="s">
        <v>2</v>
      </c>
      <c r="I91">
        <v>224352068</v>
      </c>
      <c r="J91">
        <v>90</v>
      </c>
      <c r="K91" t="s">
        <v>271</v>
      </c>
      <c r="L91" t="s">
        <v>272</v>
      </c>
      <c r="M91" t="s">
        <v>2773</v>
      </c>
      <c r="N91" t="s">
        <v>274</v>
      </c>
      <c r="O91">
        <v>-79.932975999999996</v>
      </c>
      <c r="P91">
        <v>40.451439000000001</v>
      </c>
      <c r="Q91" t="s">
        <v>273</v>
      </c>
      <c r="R91" s="6" t="s">
        <v>2904</v>
      </c>
      <c r="S91" s="6" t="s">
        <v>2903</v>
      </c>
      <c r="T91" s="6" t="s">
        <v>2784</v>
      </c>
      <c r="U91" s="6" t="s">
        <v>2905</v>
      </c>
      <c r="V91" s="6" t="s">
        <v>2936</v>
      </c>
      <c r="W91" s="3" t="str">
        <f>INDEX(Groups!I$2:'Groups'!I$228, MATCH(A91, Groups!A$2:'Groups'!A$228,0))</f>
        <v>Pittsburgh</v>
      </c>
      <c r="X91" s="3" t="str">
        <f>INDEX(Groups!J$2:'Groups'!J$228, MATCH(A91, Groups!A$2:'Groups'!A$228,0))</f>
        <v>Sub-county</v>
      </c>
      <c r="Y91" s="8">
        <f t="shared" si="5"/>
        <v>1</v>
      </c>
      <c r="Z91" s="8" t="b">
        <f t="shared" si="6"/>
        <v>1</v>
      </c>
      <c r="AD91" s="8">
        <v>1</v>
      </c>
      <c r="AE91" s="8">
        <v>1</v>
      </c>
      <c r="AF91" t="str">
        <f>INDEX(Groups!L$2:'Groups'!L$228, MATCH(A91, Groups!A$2:'Groups'!A$228,0))</f>
        <v>Pittsburgh</v>
      </c>
      <c r="AG91">
        <f>INDEX(Groups!M$2:'Groups'!M$228, MATCH(A91, Groups!A$2:'Groups'!A$228,0))</f>
        <v>0</v>
      </c>
      <c r="AH91">
        <f>COUNTIFS(RSVP!A$2:A$6364, I91)</f>
        <v>21</v>
      </c>
      <c r="AI91">
        <f>COUNTIFS(RSVP!A$2:A$6364, I91, RSVP!G$2:G$6364, 1)</f>
        <v>16</v>
      </c>
      <c r="AJ91" s="18">
        <f t="shared" si="7"/>
        <v>0.76190476190476186</v>
      </c>
      <c r="AK91" t="str">
        <f>INDEX(Groups!N$2:'Groups'!N$228, MATCH(A91, Groups!A$2:'Groups'!A$228,0))</f>
        <v>Sub-county</v>
      </c>
    </row>
    <row r="92" spans="1:37" x14ac:dyDescent="0.2">
      <c r="A92">
        <v>1756412</v>
      </c>
      <c r="B92">
        <v>128</v>
      </c>
      <c r="C92" t="s">
        <v>0</v>
      </c>
      <c r="D92" t="s">
        <v>1</v>
      </c>
      <c r="E92" t="s">
        <v>3068</v>
      </c>
      <c r="F92">
        <v>-79.989997863799999</v>
      </c>
      <c r="G92">
        <v>40.450000762899997</v>
      </c>
      <c r="H92" t="s">
        <v>2</v>
      </c>
      <c r="I92">
        <v>222465225</v>
      </c>
      <c r="J92">
        <v>91</v>
      </c>
      <c r="K92" t="s">
        <v>275</v>
      </c>
      <c r="L92" t="s">
        <v>276</v>
      </c>
      <c r="M92" t="s">
        <v>30</v>
      </c>
      <c r="N92" t="s">
        <v>31</v>
      </c>
      <c r="O92">
        <v>-79.928057999999993</v>
      </c>
      <c r="P92">
        <v>40.569817999999998</v>
      </c>
      <c r="Q92" t="s">
        <v>29</v>
      </c>
      <c r="R92" s="6" t="s">
        <v>2904</v>
      </c>
      <c r="S92" s="6" t="s">
        <v>2903</v>
      </c>
      <c r="T92" s="6" t="s">
        <v>2784</v>
      </c>
      <c r="U92" s="6" t="s">
        <v>2910</v>
      </c>
      <c r="W92" s="3" t="str">
        <f>INDEX(Groups!I$2:'Groups'!I$228, MATCH(A92, Groups!A$2:'Groups'!A$228,0))</f>
        <v>Pittsburgh</v>
      </c>
      <c r="X92" s="3" t="str">
        <f>INDEX(Groups!J$2:'Groups'!J$228, MATCH(A92, Groups!A$2:'Groups'!A$228,0))</f>
        <v>Sub-county</v>
      </c>
      <c r="Y92" s="8">
        <f t="shared" si="5"/>
        <v>1</v>
      </c>
      <c r="Z92" s="8" t="b">
        <f t="shared" si="6"/>
        <v>0</v>
      </c>
      <c r="AD92" s="8">
        <v>1</v>
      </c>
      <c r="AE92" s="8">
        <v>1</v>
      </c>
      <c r="AF92" t="str">
        <f>INDEX(Groups!L$2:'Groups'!L$228, MATCH(A92, Groups!A$2:'Groups'!A$228,0))</f>
        <v>Pittsburgh</v>
      </c>
      <c r="AG92">
        <f>INDEX(Groups!M$2:'Groups'!M$228, MATCH(A92, Groups!A$2:'Groups'!A$228,0))</f>
        <v>0</v>
      </c>
      <c r="AH92">
        <f>COUNTIFS(RSVP!A$2:A$6364, I92)</f>
        <v>15</v>
      </c>
      <c r="AI92">
        <f>COUNTIFS(RSVP!A$2:A$6364, I92, RSVP!G$2:G$6364, 1)</f>
        <v>10</v>
      </c>
      <c r="AJ92" s="18">
        <f t="shared" si="7"/>
        <v>0.66666666666666663</v>
      </c>
      <c r="AK92" t="str">
        <f>INDEX(Groups!N$2:'Groups'!N$228, MATCH(A92, Groups!A$2:'Groups'!A$228,0))</f>
        <v>Sub-county</v>
      </c>
    </row>
    <row r="93" spans="1:37" x14ac:dyDescent="0.2">
      <c r="A93">
        <v>1756412</v>
      </c>
      <c r="B93">
        <v>128</v>
      </c>
      <c r="C93" t="s">
        <v>0</v>
      </c>
      <c r="D93" t="s">
        <v>1</v>
      </c>
      <c r="E93" t="s">
        <v>3068</v>
      </c>
      <c r="F93">
        <v>-79.989997863799999</v>
      </c>
      <c r="G93">
        <v>40.450000762899997</v>
      </c>
      <c r="H93" t="s">
        <v>2</v>
      </c>
      <c r="I93">
        <v>224465418</v>
      </c>
      <c r="J93">
        <v>92</v>
      </c>
      <c r="K93" t="s">
        <v>277</v>
      </c>
      <c r="L93" t="s">
        <v>278</v>
      </c>
      <c r="M93" t="s">
        <v>73</v>
      </c>
      <c r="N93" t="s">
        <v>74</v>
      </c>
      <c r="O93">
        <v>-79.623559999999998</v>
      </c>
      <c r="P93">
        <v>40.353490000000001</v>
      </c>
      <c r="Q93" t="s">
        <v>72</v>
      </c>
      <c r="R93" s="6" t="s">
        <v>2904</v>
      </c>
      <c r="S93" s="6" t="s">
        <v>2903</v>
      </c>
      <c r="T93" s="6" t="s">
        <v>2917</v>
      </c>
      <c r="U93" s="6" t="s">
        <v>2916</v>
      </c>
      <c r="W93" s="3" t="str">
        <f>INDEX(Groups!I$2:'Groups'!I$228, MATCH(A93, Groups!A$2:'Groups'!A$228,0))</f>
        <v>Pittsburgh</v>
      </c>
      <c r="X93" s="3" t="str">
        <f>INDEX(Groups!J$2:'Groups'!J$228, MATCH(A93, Groups!A$2:'Groups'!A$228,0))</f>
        <v>Sub-county</v>
      </c>
      <c r="Y93" s="8">
        <f t="shared" si="5"/>
        <v>0</v>
      </c>
      <c r="Z93" s="8" t="b">
        <f t="shared" si="6"/>
        <v>0</v>
      </c>
      <c r="AD93" s="8">
        <v>1</v>
      </c>
      <c r="AE93" s="8">
        <v>1</v>
      </c>
      <c r="AF93" t="str">
        <f>INDEX(Groups!L$2:'Groups'!L$228, MATCH(A93, Groups!A$2:'Groups'!A$228,0))</f>
        <v>Pittsburgh</v>
      </c>
      <c r="AG93">
        <f>INDEX(Groups!M$2:'Groups'!M$228, MATCH(A93, Groups!A$2:'Groups'!A$228,0))</f>
        <v>0</v>
      </c>
      <c r="AH93">
        <f>COUNTIFS(RSVP!A$2:A$6364, I93)</f>
        <v>16</v>
      </c>
      <c r="AI93">
        <f>COUNTIFS(RSVP!A$2:A$6364, I93, RSVP!G$2:G$6364, 1)</f>
        <v>11</v>
      </c>
      <c r="AJ93" s="18">
        <f t="shared" si="7"/>
        <v>0.6875</v>
      </c>
      <c r="AK93" t="str">
        <f>INDEX(Groups!N$2:'Groups'!N$228, MATCH(A93, Groups!A$2:'Groups'!A$228,0))</f>
        <v>Sub-county</v>
      </c>
    </row>
    <row r="94" spans="1:37" x14ac:dyDescent="0.2">
      <c r="A94">
        <v>1756412</v>
      </c>
      <c r="B94">
        <v>128</v>
      </c>
      <c r="C94" t="s">
        <v>0</v>
      </c>
      <c r="D94" t="s">
        <v>1</v>
      </c>
      <c r="E94" t="s">
        <v>3068</v>
      </c>
      <c r="F94">
        <v>-79.989997863799999</v>
      </c>
      <c r="G94">
        <v>40.450000762899997</v>
      </c>
      <c r="H94" t="s">
        <v>2</v>
      </c>
      <c r="I94">
        <v>222380729</v>
      </c>
      <c r="J94">
        <v>93</v>
      </c>
      <c r="K94" t="s">
        <v>279</v>
      </c>
      <c r="L94" t="s">
        <v>280</v>
      </c>
      <c r="M94" t="s">
        <v>84</v>
      </c>
      <c r="N94" t="s">
        <v>85</v>
      </c>
      <c r="O94">
        <v>-80.007857000000001</v>
      </c>
      <c r="P94">
        <v>40.290488000000003</v>
      </c>
      <c r="Q94" t="s">
        <v>83</v>
      </c>
      <c r="R94" s="6" t="s">
        <v>2904</v>
      </c>
      <c r="S94" s="6" t="s">
        <v>2903</v>
      </c>
      <c r="T94" s="6" t="s">
        <v>2784</v>
      </c>
      <c r="U94" s="6" t="s">
        <v>2919</v>
      </c>
      <c r="W94" s="3" t="str">
        <f>INDEX(Groups!I$2:'Groups'!I$228, MATCH(A94, Groups!A$2:'Groups'!A$228,0))</f>
        <v>Pittsburgh</v>
      </c>
      <c r="X94" s="3" t="str">
        <f>INDEX(Groups!J$2:'Groups'!J$228, MATCH(A94, Groups!A$2:'Groups'!A$228,0))</f>
        <v>Sub-county</v>
      </c>
      <c r="Y94" s="8">
        <f t="shared" si="5"/>
        <v>1</v>
      </c>
      <c r="Z94" s="8" t="b">
        <f t="shared" si="6"/>
        <v>0</v>
      </c>
      <c r="AD94" s="8">
        <v>1</v>
      </c>
      <c r="AE94" s="8">
        <v>1</v>
      </c>
      <c r="AF94" t="str">
        <f>INDEX(Groups!L$2:'Groups'!L$228, MATCH(A94, Groups!A$2:'Groups'!A$228,0))</f>
        <v>Pittsburgh</v>
      </c>
      <c r="AG94">
        <f>INDEX(Groups!M$2:'Groups'!M$228, MATCH(A94, Groups!A$2:'Groups'!A$228,0))</f>
        <v>0</v>
      </c>
      <c r="AH94">
        <f>COUNTIFS(RSVP!A$2:A$6364, I94)</f>
        <v>10</v>
      </c>
      <c r="AI94">
        <f>COUNTIFS(RSVP!A$2:A$6364, I94, RSVP!G$2:G$6364, 1)</f>
        <v>7</v>
      </c>
      <c r="AJ94" s="18">
        <f t="shared" si="7"/>
        <v>0.7</v>
      </c>
      <c r="AK94" t="str">
        <f>INDEX(Groups!N$2:'Groups'!N$228, MATCH(A94, Groups!A$2:'Groups'!A$228,0))</f>
        <v>Sub-county</v>
      </c>
    </row>
    <row r="95" spans="1:37" x14ac:dyDescent="0.2">
      <c r="A95">
        <v>1756412</v>
      </c>
      <c r="B95">
        <v>128</v>
      </c>
      <c r="C95" t="s">
        <v>0</v>
      </c>
      <c r="D95" t="s">
        <v>1</v>
      </c>
      <c r="E95" t="s">
        <v>3068</v>
      </c>
      <c r="F95">
        <v>-79.989997863799999</v>
      </c>
      <c r="G95">
        <v>40.450000762899997</v>
      </c>
      <c r="H95" t="s">
        <v>2</v>
      </c>
      <c r="I95">
        <v>222465191</v>
      </c>
      <c r="J95">
        <v>94</v>
      </c>
      <c r="K95" t="s">
        <v>281</v>
      </c>
      <c r="L95" t="s">
        <v>282</v>
      </c>
      <c r="M95" t="s">
        <v>30</v>
      </c>
      <c r="N95" t="s">
        <v>31</v>
      </c>
      <c r="O95">
        <v>-79.928057999999993</v>
      </c>
      <c r="P95">
        <v>40.569817999999998</v>
      </c>
      <c r="Q95" t="s">
        <v>29</v>
      </c>
      <c r="R95" s="6" t="s">
        <v>2904</v>
      </c>
      <c r="S95" s="6" t="s">
        <v>2903</v>
      </c>
      <c r="T95" s="6" t="s">
        <v>2784</v>
      </c>
      <c r="U95" s="6" t="s">
        <v>2910</v>
      </c>
      <c r="W95" s="3" t="str">
        <f>INDEX(Groups!I$2:'Groups'!I$228, MATCH(A95, Groups!A$2:'Groups'!A$228,0))</f>
        <v>Pittsburgh</v>
      </c>
      <c r="X95" s="3" t="str">
        <f>INDEX(Groups!J$2:'Groups'!J$228, MATCH(A95, Groups!A$2:'Groups'!A$228,0))</f>
        <v>Sub-county</v>
      </c>
      <c r="Y95" s="8">
        <f t="shared" si="5"/>
        <v>1</v>
      </c>
      <c r="Z95" s="8" t="b">
        <f t="shared" si="6"/>
        <v>0</v>
      </c>
      <c r="AD95" s="8">
        <v>1</v>
      </c>
      <c r="AE95" s="8">
        <v>1</v>
      </c>
      <c r="AF95" t="str">
        <f>INDEX(Groups!L$2:'Groups'!L$228, MATCH(A95, Groups!A$2:'Groups'!A$228,0))</f>
        <v>Pittsburgh</v>
      </c>
      <c r="AG95">
        <f>INDEX(Groups!M$2:'Groups'!M$228, MATCH(A95, Groups!A$2:'Groups'!A$228,0))</f>
        <v>0</v>
      </c>
      <c r="AH95">
        <f>COUNTIFS(RSVP!A$2:A$6364, I95)</f>
        <v>6</v>
      </c>
      <c r="AI95">
        <f>COUNTIFS(RSVP!A$2:A$6364, I95, RSVP!G$2:G$6364, 1)</f>
        <v>5</v>
      </c>
      <c r="AJ95" s="18">
        <f t="shared" si="7"/>
        <v>0.83333333333333337</v>
      </c>
      <c r="AK95" t="str">
        <f>INDEX(Groups!N$2:'Groups'!N$228, MATCH(A95, Groups!A$2:'Groups'!A$228,0))</f>
        <v>Sub-county</v>
      </c>
    </row>
    <row r="96" spans="1:37" x14ac:dyDescent="0.2">
      <c r="A96">
        <v>1756412</v>
      </c>
      <c r="B96">
        <v>128</v>
      </c>
      <c r="C96" t="s">
        <v>0</v>
      </c>
      <c r="D96" t="s">
        <v>1</v>
      </c>
      <c r="E96" t="s">
        <v>3068</v>
      </c>
      <c r="F96">
        <v>-79.989997863799999</v>
      </c>
      <c r="G96">
        <v>40.450000762899997</v>
      </c>
      <c r="H96" t="s">
        <v>2</v>
      </c>
      <c r="I96">
        <v>222380710</v>
      </c>
      <c r="J96">
        <v>95</v>
      </c>
      <c r="K96" t="s">
        <v>283</v>
      </c>
      <c r="L96" t="s">
        <v>284</v>
      </c>
      <c r="M96" t="s">
        <v>84</v>
      </c>
      <c r="N96" t="s">
        <v>85</v>
      </c>
      <c r="O96">
        <v>-80.007857000000001</v>
      </c>
      <c r="P96">
        <v>40.290488000000003</v>
      </c>
      <c r="Q96" t="s">
        <v>83</v>
      </c>
      <c r="R96" s="6" t="s">
        <v>2904</v>
      </c>
      <c r="S96" s="6" t="s">
        <v>2903</v>
      </c>
      <c r="T96" s="6" t="s">
        <v>2784</v>
      </c>
      <c r="U96" s="6" t="s">
        <v>2919</v>
      </c>
      <c r="W96" s="3" t="str">
        <f>INDEX(Groups!I$2:'Groups'!I$228, MATCH(A96, Groups!A$2:'Groups'!A$228,0))</f>
        <v>Pittsburgh</v>
      </c>
      <c r="X96" s="3" t="str">
        <f>INDEX(Groups!J$2:'Groups'!J$228, MATCH(A96, Groups!A$2:'Groups'!A$228,0))</f>
        <v>Sub-county</v>
      </c>
      <c r="Y96" s="8">
        <f t="shared" si="5"/>
        <v>1</v>
      </c>
      <c r="Z96" s="8" t="b">
        <f t="shared" si="6"/>
        <v>0</v>
      </c>
      <c r="AD96" s="8">
        <v>1</v>
      </c>
      <c r="AE96" s="8">
        <v>1</v>
      </c>
      <c r="AF96" t="str">
        <f>INDEX(Groups!L$2:'Groups'!L$228, MATCH(A96, Groups!A$2:'Groups'!A$228,0))</f>
        <v>Pittsburgh</v>
      </c>
      <c r="AG96">
        <f>INDEX(Groups!M$2:'Groups'!M$228, MATCH(A96, Groups!A$2:'Groups'!A$228,0))</f>
        <v>0</v>
      </c>
      <c r="AH96">
        <f>COUNTIFS(RSVP!A$2:A$6364, I96)</f>
        <v>7</v>
      </c>
      <c r="AI96">
        <f>COUNTIFS(RSVP!A$2:A$6364, I96, RSVP!G$2:G$6364, 1)</f>
        <v>7</v>
      </c>
      <c r="AJ96" s="18">
        <f t="shared" si="7"/>
        <v>1</v>
      </c>
      <c r="AK96" t="str">
        <f>INDEX(Groups!N$2:'Groups'!N$228, MATCH(A96, Groups!A$2:'Groups'!A$228,0))</f>
        <v>Sub-county</v>
      </c>
    </row>
    <row r="97" spans="1:37" x14ac:dyDescent="0.2">
      <c r="A97">
        <v>1756412</v>
      </c>
      <c r="B97">
        <v>128</v>
      </c>
      <c r="C97" t="s">
        <v>0</v>
      </c>
      <c r="D97" t="s">
        <v>1</v>
      </c>
      <c r="E97" t="s">
        <v>3068</v>
      </c>
      <c r="F97">
        <v>-79.989997863799999</v>
      </c>
      <c r="G97">
        <v>40.450000762899997</v>
      </c>
      <c r="H97" t="s">
        <v>2</v>
      </c>
      <c r="I97">
        <v>224539558</v>
      </c>
      <c r="J97">
        <v>96</v>
      </c>
      <c r="K97" t="s">
        <v>285</v>
      </c>
      <c r="L97" t="s">
        <v>286</v>
      </c>
      <c r="M97" t="s">
        <v>2773</v>
      </c>
      <c r="N97" t="s">
        <v>288</v>
      </c>
      <c r="O97">
        <v>-80.033187999999996</v>
      </c>
      <c r="P97">
        <v>40.404533000000001</v>
      </c>
      <c r="Q97" t="s">
        <v>287</v>
      </c>
      <c r="R97" s="6" t="s">
        <v>2904</v>
      </c>
      <c r="S97" s="6" t="s">
        <v>2903</v>
      </c>
      <c r="T97" s="6" t="s">
        <v>2784</v>
      </c>
      <c r="U97" s="6" t="s">
        <v>2905</v>
      </c>
      <c r="V97" s="6" t="s">
        <v>2918</v>
      </c>
      <c r="W97" s="3" t="str">
        <f>INDEX(Groups!I$2:'Groups'!I$228, MATCH(A97, Groups!A$2:'Groups'!A$228,0))</f>
        <v>Pittsburgh</v>
      </c>
      <c r="X97" s="3" t="str">
        <f>INDEX(Groups!J$2:'Groups'!J$228, MATCH(A97, Groups!A$2:'Groups'!A$228,0))</f>
        <v>Sub-county</v>
      </c>
      <c r="Y97" s="8">
        <f t="shared" si="5"/>
        <v>1</v>
      </c>
      <c r="Z97" s="8" t="b">
        <f t="shared" si="6"/>
        <v>1</v>
      </c>
      <c r="AD97" s="8">
        <v>1</v>
      </c>
      <c r="AE97" s="8">
        <v>1</v>
      </c>
      <c r="AF97" t="str">
        <f>INDEX(Groups!L$2:'Groups'!L$228, MATCH(A97, Groups!A$2:'Groups'!A$228,0))</f>
        <v>Pittsburgh</v>
      </c>
      <c r="AG97">
        <f>INDEX(Groups!M$2:'Groups'!M$228, MATCH(A97, Groups!A$2:'Groups'!A$228,0))</f>
        <v>0</v>
      </c>
      <c r="AH97">
        <f>COUNTIFS(RSVP!A$2:A$6364, I97)</f>
        <v>6</v>
      </c>
      <c r="AI97">
        <f>COUNTIFS(RSVP!A$2:A$6364, I97, RSVP!G$2:G$6364, 1)</f>
        <v>6</v>
      </c>
      <c r="AJ97" s="18">
        <f t="shared" si="7"/>
        <v>1</v>
      </c>
      <c r="AK97" t="str">
        <f>INDEX(Groups!N$2:'Groups'!N$228, MATCH(A97, Groups!A$2:'Groups'!A$228,0))</f>
        <v>Sub-county</v>
      </c>
    </row>
    <row r="98" spans="1:37" x14ac:dyDescent="0.2">
      <c r="A98">
        <v>1756412</v>
      </c>
      <c r="B98">
        <v>128</v>
      </c>
      <c r="C98" t="s">
        <v>0</v>
      </c>
      <c r="D98" t="s">
        <v>1</v>
      </c>
      <c r="E98" t="s">
        <v>3068</v>
      </c>
      <c r="F98">
        <v>-79.989997863799999</v>
      </c>
      <c r="G98">
        <v>40.450000762899997</v>
      </c>
      <c r="H98" t="s">
        <v>2</v>
      </c>
      <c r="I98">
        <v>224334292</v>
      </c>
      <c r="J98">
        <v>97</v>
      </c>
      <c r="K98" t="s">
        <v>289</v>
      </c>
      <c r="L98" t="s">
        <v>290</v>
      </c>
      <c r="M98" t="s">
        <v>2773</v>
      </c>
      <c r="N98" t="s">
        <v>105</v>
      </c>
      <c r="O98">
        <v>-79.995414999999994</v>
      </c>
      <c r="P98">
        <v>40.302334000000002</v>
      </c>
      <c r="Q98" t="s">
        <v>104</v>
      </c>
      <c r="R98" s="6" t="s">
        <v>2904</v>
      </c>
      <c r="S98" s="6" t="s">
        <v>2903</v>
      </c>
      <c r="T98" s="6" t="s">
        <v>2784</v>
      </c>
      <c r="U98" s="6" t="s">
        <v>2919</v>
      </c>
      <c r="W98" s="3" t="str">
        <f>INDEX(Groups!I$2:'Groups'!I$228, MATCH(A98, Groups!A$2:'Groups'!A$228,0))</f>
        <v>Pittsburgh</v>
      </c>
      <c r="X98" s="3" t="str">
        <f>INDEX(Groups!J$2:'Groups'!J$228, MATCH(A98, Groups!A$2:'Groups'!A$228,0))</f>
        <v>Sub-county</v>
      </c>
      <c r="Y98" s="8">
        <f t="shared" ref="Y98:Y129" si="8">IF(T98="Allegheny County", 1, )</f>
        <v>1</v>
      </c>
      <c r="Z98" s="8" t="b">
        <f t="shared" ref="Z98:Z129" si="9">ISNUMBER(SEARCH(W98,U98))</f>
        <v>0</v>
      </c>
      <c r="AD98" s="8">
        <v>1</v>
      </c>
      <c r="AE98" s="8">
        <v>1</v>
      </c>
      <c r="AF98" t="str">
        <f>INDEX(Groups!L$2:'Groups'!L$228, MATCH(A98, Groups!A$2:'Groups'!A$228,0))</f>
        <v>Pittsburgh</v>
      </c>
      <c r="AG98">
        <f>INDEX(Groups!M$2:'Groups'!M$228, MATCH(A98, Groups!A$2:'Groups'!A$228,0))</f>
        <v>0</v>
      </c>
      <c r="AH98">
        <f>COUNTIFS(RSVP!A$2:A$6364, I98)</f>
        <v>14</v>
      </c>
      <c r="AI98">
        <f>COUNTIFS(RSVP!A$2:A$6364, I98, RSVP!G$2:G$6364, 1)</f>
        <v>10</v>
      </c>
      <c r="AJ98" s="18">
        <f t="shared" si="7"/>
        <v>0.7142857142857143</v>
      </c>
      <c r="AK98" t="str">
        <f>INDEX(Groups!N$2:'Groups'!N$228, MATCH(A98, Groups!A$2:'Groups'!A$228,0))</f>
        <v>Sub-county</v>
      </c>
    </row>
    <row r="99" spans="1:37" x14ac:dyDescent="0.2">
      <c r="A99">
        <v>1756412</v>
      </c>
      <c r="B99">
        <v>128</v>
      </c>
      <c r="C99" t="s">
        <v>0</v>
      </c>
      <c r="D99" t="s">
        <v>1</v>
      </c>
      <c r="E99" t="s">
        <v>3068</v>
      </c>
      <c r="F99">
        <v>-79.989997863799999</v>
      </c>
      <c r="G99">
        <v>40.450000762899997</v>
      </c>
      <c r="H99" t="s">
        <v>2</v>
      </c>
      <c r="I99" t="s">
        <v>3216</v>
      </c>
      <c r="J99">
        <v>98</v>
      </c>
      <c r="K99" t="s">
        <v>36</v>
      </c>
      <c r="L99" t="s">
        <v>37</v>
      </c>
      <c r="M99" t="s">
        <v>2773</v>
      </c>
      <c r="N99" t="s">
        <v>39</v>
      </c>
      <c r="O99">
        <v>-79.922805999999994</v>
      </c>
      <c r="P99">
        <v>40.434963000000003</v>
      </c>
      <c r="Q99" t="s">
        <v>38</v>
      </c>
      <c r="R99" s="6" t="s">
        <v>2904</v>
      </c>
      <c r="S99" s="6" t="s">
        <v>2903</v>
      </c>
      <c r="T99" s="6" t="s">
        <v>2784</v>
      </c>
      <c r="U99" s="6" t="s">
        <v>2905</v>
      </c>
      <c r="V99" s="6" t="s">
        <v>2907</v>
      </c>
      <c r="W99" s="3" t="str">
        <f>INDEX(Groups!I$2:'Groups'!I$228, MATCH(A99, Groups!A$2:'Groups'!A$228,0))</f>
        <v>Pittsburgh</v>
      </c>
      <c r="X99" s="3" t="str">
        <f>INDEX(Groups!J$2:'Groups'!J$228, MATCH(A99, Groups!A$2:'Groups'!A$228,0))</f>
        <v>Sub-county</v>
      </c>
      <c r="Y99" s="8">
        <f t="shared" si="8"/>
        <v>1</v>
      </c>
      <c r="Z99" s="8" t="b">
        <f t="shared" si="9"/>
        <v>1</v>
      </c>
      <c r="AD99" s="8">
        <v>1</v>
      </c>
      <c r="AE99" s="8">
        <v>1</v>
      </c>
      <c r="AF99" t="str">
        <f>INDEX(Groups!L$2:'Groups'!L$228, MATCH(A99, Groups!A$2:'Groups'!A$228,0))</f>
        <v>Pittsburgh</v>
      </c>
      <c r="AG99">
        <f>INDEX(Groups!M$2:'Groups'!M$228, MATCH(A99, Groups!A$2:'Groups'!A$228,0))</f>
        <v>0</v>
      </c>
      <c r="AH99">
        <f>COUNTIFS(RSVP!A$2:A$6364, I99)</f>
        <v>4</v>
      </c>
      <c r="AI99">
        <f>COUNTIFS(RSVP!A$2:A$6364, I99, RSVP!G$2:G$6364, 1)</f>
        <v>4</v>
      </c>
      <c r="AJ99" s="18">
        <f t="shared" si="7"/>
        <v>1</v>
      </c>
      <c r="AK99" t="str">
        <f>INDEX(Groups!N$2:'Groups'!N$228, MATCH(A99, Groups!A$2:'Groups'!A$228,0))</f>
        <v>Sub-county</v>
      </c>
    </row>
    <row r="100" spans="1:37" x14ac:dyDescent="0.2">
      <c r="A100">
        <v>1756412</v>
      </c>
      <c r="B100">
        <v>128</v>
      </c>
      <c r="C100" t="s">
        <v>0</v>
      </c>
      <c r="D100" t="s">
        <v>1</v>
      </c>
      <c r="E100" t="s">
        <v>3068</v>
      </c>
      <c r="F100">
        <v>-79.989997863799999</v>
      </c>
      <c r="G100">
        <v>40.450000762899997</v>
      </c>
      <c r="H100" t="s">
        <v>2</v>
      </c>
      <c r="I100">
        <v>224564093</v>
      </c>
      <c r="J100">
        <v>99</v>
      </c>
      <c r="K100" t="s">
        <v>291</v>
      </c>
      <c r="L100" t="s">
        <v>292</v>
      </c>
      <c r="M100" t="s">
        <v>2872</v>
      </c>
      <c r="N100" t="s">
        <v>295</v>
      </c>
      <c r="O100">
        <v>-80.160919000000007</v>
      </c>
      <c r="P100">
        <v>40.274619999999999</v>
      </c>
      <c r="Q100" t="s">
        <v>293</v>
      </c>
      <c r="R100" s="6" t="s">
        <v>2904</v>
      </c>
      <c r="S100" s="6" t="s">
        <v>2903</v>
      </c>
      <c r="T100" s="6" t="s">
        <v>2943</v>
      </c>
      <c r="U100" s="6" t="s">
        <v>2942</v>
      </c>
      <c r="W100" s="3" t="str">
        <f>INDEX(Groups!I$2:'Groups'!I$228, MATCH(A100, Groups!A$2:'Groups'!A$228,0))</f>
        <v>Pittsburgh</v>
      </c>
      <c r="X100" s="3" t="str">
        <f>INDEX(Groups!J$2:'Groups'!J$228, MATCH(A100, Groups!A$2:'Groups'!A$228,0))</f>
        <v>Sub-county</v>
      </c>
      <c r="Y100" s="8">
        <f t="shared" si="8"/>
        <v>0</v>
      </c>
      <c r="Z100" s="8" t="b">
        <f t="shared" si="9"/>
        <v>0</v>
      </c>
      <c r="AD100" s="8">
        <v>1</v>
      </c>
      <c r="AE100" s="8">
        <v>1</v>
      </c>
      <c r="AF100" t="str">
        <f>INDEX(Groups!L$2:'Groups'!L$228, MATCH(A100, Groups!A$2:'Groups'!A$228,0))</f>
        <v>Pittsburgh</v>
      </c>
      <c r="AG100">
        <f>INDEX(Groups!M$2:'Groups'!M$228, MATCH(A100, Groups!A$2:'Groups'!A$228,0))</f>
        <v>0</v>
      </c>
      <c r="AH100">
        <f>COUNTIFS(RSVP!A$2:A$6364, I100)</f>
        <v>2</v>
      </c>
      <c r="AI100">
        <f>COUNTIFS(RSVP!A$2:A$6364, I100, RSVP!G$2:G$6364, 1)</f>
        <v>2</v>
      </c>
      <c r="AJ100" s="18">
        <f t="shared" si="7"/>
        <v>1</v>
      </c>
      <c r="AK100" t="str">
        <f>INDEX(Groups!N$2:'Groups'!N$228, MATCH(A100, Groups!A$2:'Groups'!A$228,0))</f>
        <v>Sub-county</v>
      </c>
    </row>
    <row r="101" spans="1:37" x14ac:dyDescent="0.2">
      <c r="A101">
        <v>1756412</v>
      </c>
      <c r="B101">
        <v>128</v>
      </c>
      <c r="C101" t="s">
        <v>0</v>
      </c>
      <c r="D101" t="s">
        <v>1</v>
      </c>
      <c r="E101" t="s">
        <v>3068</v>
      </c>
      <c r="F101">
        <v>-79.989997863799999</v>
      </c>
      <c r="G101">
        <v>40.450000762899997</v>
      </c>
      <c r="H101" t="s">
        <v>2</v>
      </c>
      <c r="I101">
        <v>224208034</v>
      </c>
      <c r="J101">
        <v>100</v>
      </c>
      <c r="K101" t="s">
        <v>296</v>
      </c>
      <c r="L101" t="s">
        <v>297</v>
      </c>
      <c r="M101" t="s">
        <v>2773</v>
      </c>
      <c r="N101" t="s">
        <v>18</v>
      </c>
      <c r="O101">
        <v>-79.997519999999994</v>
      </c>
      <c r="P101">
        <v>40.441749999999999</v>
      </c>
      <c r="Q101" t="s">
        <v>17</v>
      </c>
      <c r="R101" s="6" t="s">
        <v>2904</v>
      </c>
      <c r="S101" s="6" t="s">
        <v>2903</v>
      </c>
      <c r="T101" s="6" t="s">
        <v>2784</v>
      </c>
      <c r="U101" s="6" t="s">
        <v>2905</v>
      </c>
      <c r="V101" s="6" t="s">
        <v>2908</v>
      </c>
      <c r="W101" s="3" t="str">
        <f>INDEX(Groups!I$2:'Groups'!I$228, MATCH(A101, Groups!A$2:'Groups'!A$228,0))</f>
        <v>Pittsburgh</v>
      </c>
      <c r="X101" s="3" t="str">
        <f>INDEX(Groups!J$2:'Groups'!J$228, MATCH(A101, Groups!A$2:'Groups'!A$228,0))</f>
        <v>Sub-county</v>
      </c>
      <c r="Y101" s="8">
        <f t="shared" si="8"/>
        <v>1</v>
      </c>
      <c r="Z101" s="8" t="b">
        <f t="shared" si="9"/>
        <v>1</v>
      </c>
      <c r="AD101" s="8">
        <v>1</v>
      </c>
      <c r="AE101" s="8">
        <v>1</v>
      </c>
      <c r="AF101" t="str">
        <f>INDEX(Groups!L$2:'Groups'!L$228, MATCH(A101, Groups!A$2:'Groups'!A$228,0))</f>
        <v>Pittsburgh</v>
      </c>
      <c r="AG101">
        <f>INDEX(Groups!M$2:'Groups'!M$228, MATCH(A101, Groups!A$2:'Groups'!A$228,0))</f>
        <v>0</v>
      </c>
      <c r="AH101">
        <f>COUNTIFS(RSVP!A$2:A$6364, I101)</f>
        <v>8</v>
      </c>
      <c r="AI101">
        <f>COUNTIFS(RSVP!A$2:A$6364, I101, RSVP!G$2:G$6364, 1)</f>
        <v>7</v>
      </c>
      <c r="AJ101" s="18">
        <f t="shared" si="7"/>
        <v>0.875</v>
      </c>
      <c r="AK101" t="str">
        <f>INDEX(Groups!N$2:'Groups'!N$228, MATCH(A101, Groups!A$2:'Groups'!A$228,0))</f>
        <v>Sub-county</v>
      </c>
    </row>
    <row r="102" spans="1:37" x14ac:dyDescent="0.2">
      <c r="A102">
        <v>1756412</v>
      </c>
      <c r="B102">
        <v>128</v>
      </c>
      <c r="C102" t="s">
        <v>0</v>
      </c>
      <c r="D102" t="s">
        <v>1</v>
      </c>
      <c r="E102" t="s">
        <v>3068</v>
      </c>
      <c r="F102">
        <v>-79.989997863799999</v>
      </c>
      <c r="G102">
        <v>40.450000762899997</v>
      </c>
      <c r="H102" t="s">
        <v>2</v>
      </c>
      <c r="I102">
        <v>224392030</v>
      </c>
      <c r="J102">
        <v>101</v>
      </c>
      <c r="K102" t="s">
        <v>298</v>
      </c>
      <c r="L102" t="s">
        <v>299</v>
      </c>
      <c r="M102" t="s">
        <v>2773</v>
      </c>
      <c r="N102" t="s">
        <v>53</v>
      </c>
      <c r="O102">
        <v>-80.000793000000002</v>
      </c>
      <c r="P102">
        <v>40.451824000000002</v>
      </c>
      <c r="Q102" t="s">
        <v>229</v>
      </c>
      <c r="R102" s="6" t="s">
        <v>2904</v>
      </c>
      <c r="S102" s="6" t="s">
        <v>2903</v>
      </c>
      <c r="T102" s="6" t="s">
        <v>2784</v>
      </c>
      <c r="U102" s="6" t="s">
        <v>2905</v>
      </c>
      <c r="V102" s="6" t="s">
        <v>2913</v>
      </c>
      <c r="W102" s="3" t="str">
        <f>INDEX(Groups!I$2:'Groups'!I$228, MATCH(A102, Groups!A$2:'Groups'!A$228,0))</f>
        <v>Pittsburgh</v>
      </c>
      <c r="X102" s="3" t="str">
        <f>INDEX(Groups!J$2:'Groups'!J$228, MATCH(A102, Groups!A$2:'Groups'!A$228,0))</f>
        <v>Sub-county</v>
      </c>
      <c r="Y102" s="8">
        <f t="shared" si="8"/>
        <v>1</v>
      </c>
      <c r="Z102" s="8" t="b">
        <f t="shared" si="9"/>
        <v>1</v>
      </c>
      <c r="AD102" s="8">
        <v>1</v>
      </c>
      <c r="AE102" s="8">
        <v>1</v>
      </c>
      <c r="AF102" t="str">
        <f>INDEX(Groups!L$2:'Groups'!L$228, MATCH(A102, Groups!A$2:'Groups'!A$228,0))</f>
        <v>Pittsburgh</v>
      </c>
      <c r="AG102">
        <f>INDEX(Groups!M$2:'Groups'!M$228, MATCH(A102, Groups!A$2:'Groups'!A$228,0))</f>
        <v>0</v>
      </c>
      <c r="AH102">
        <f>COUNTIFS(RSVP!A$2:A$6364, I102)</f>
        <v>5</v>
      </c>
      <c r="AI102">
        <f>COUNTIFS(RSVP!A$2:A$6364, I102, RSVP!G$2:G$6364, 1)</f>
        <v>3</v>
      </c>
      <c r="AJ102" s="18">
        <f t="shared" si="7"/>
        <v>0.6</v>
      </c>
      <c r="AK102" t="str">
        <f>INDEX(Groups!N$2:'Groups'!N$228, MATCH(A102, Groups!A$2:'Groups'!A$228,0))</f>
        <v>Sub-county</v>
      </c>
    </row>
    <row r="103" spans="1:37" x14ac:dyDescent="0.2">
      <c r="A103">
        <v>1756412</v>
      </c>
      <c r="B103">
        <v>128</v>
      </c>
      <c r="C103" t="s">
        <v>0</v>
      </c>
      <c r="D103" t="s">
        <v>1</v>
      </c>
      <c r="E103" t="s">
        <v>3068</v>
      </c>
      <c r="F103">
        <v>-79.989997863799999</v>
      </c>
      <c r="G103">
        <v>40.450000762899997</v>
      </c>
      <c r="H103" t="s">
        <v>2</v>
      </c>
      <c r="I103">
        <v>223586961</v>
      </c>
      <c r="J103">
        <v>102</v>
      </c>
      <c r="K103" t="s">
        <v>300</v>
      </c>
      <c r="L103" t="s">
        <v>301</v>
      </c>
      <c r="M103" t="s">
        <v>2773</v>
      </c>
      <c r="N103" t="s">
        <v>303</v>
      </c>
      <c r="O103">
        <v>-79.942047000000002</v>
      </c>
      <c r="P103">
        <v>40.444118000000003</v>
      </c>
      <c r="Q103" t="s">
        <v>302</v>
      </c>
      <c r="R103" s="6" t="s">
        <v>2904</v>
      </c>
      <c r="S103" s="6" t="s">
        <v>2903</v>
      </c>
      <c r="T103" s="6" t="s">
        <v>2784</v>
      </c>
      <c r="U103" s="6" t="s">
        <v>2905</v>
      </c>
      <c r="V103" s="6" t="s">
        <v>2944</v>
      </c>
      <c r="W103" s="3" t="str">
        <f>INDEX(Groups!I$2:'Groups'!I$228, MATCH(A103, Groups!A$2:'Groups'!A$228,0))</f>
        <v>Pittsburgh</v>
      </c>
      <c r="X103" s="3" t="str">
        <f>INDEX(Groups!J$2:'Groups'!J$228, MATCH(A103, Groups!A$2:'Groups'!A$228,0))</f>
        <v>Sub-county</v>
      </c>
      <c r="Y103" s="8">
        <f t="shared" si="8"/>
        <v>1</v>
      </c>
      <c r="Z103" s="8" t="b">
        <f t="shared" si="9"/>
        <v>1</v>
      </c>
      <c r="AD103" s="8">
        <v>1</v>
      </c>
      <c r="AE103" s="8">
        <v>1</v>
      </c>
      <c r="AF103" t="str">
        <f>INDEX(Groups!L$2:'Groups'!L$228, MATCH(A103, Groups!A$2:'Groups'!A$228,0))</f>
        <v>Pittsburgh</v>
      </c>
      <c r="AG103">
        <f>INDEX(Groups!M$2:'Groups'!M$228, MATCH(A103, Groups!A$2:'Groups'!A$228,0))</f>
        <v>0</v>
      </c>
      <c r="AH103">
        <f>COUNTIFS(RSVP!A$2:A$6364, I103)</f>
        <v>3</v>
      </c>
      <c r="AI103">
        <f>COUNTIFS(RSVP!A$2:A$6364, I103, RSVP!G$2:G$6364, 1)</f>
        <v>1</v>
      </c>
      <c r="AJ103" s="18">
        <f t="shared" si="7"/>
        <v>0.33333333333333331</v>
      </c>
      <c r="AK103" t="str">
        <f>INDEX(Groups!N$2:'Groups'!N$228, MATCH(A103, Groups!A$2:'Groups'!A$228,0))</f>
        <v>Sub-county</v>
      </c>
    </row>
    <row r="104" spans="1:37" x14ac:dyDescent="0.2">
      <c r="A104">
        <v>1756412</v>
      </c>
      <c r="B104">
        <v>128</v>
      </c>
      <c r="C104" t="s">
        <v>0</v>
      </c>
      <c r="D104" t="s">
        <v>1</v>
      </c>
      <c r="E104" t="s">
        <v>3068</v>
      </c>
      <c r="F104">
        <v>-79.989997863799999</v>
      </c>
      <c r="G104">
        <v>40.450000762899997</v>
      </c>
      <c r="H104" t="s">
        <v>2</v>
      </c>
      <c r="I104">
        <v>224885386</v>
      </c>
      <c r="J104">
        <v>103</v>
      </c>
      <c r="K104" t="s">
        <v>304</v>
      </c>
      <c r="L104" t="s">
        <v>305</v>
      </c>
      <c r="M104" t="s">
        <v>2773</v>
      </c>
      <c r="N104" t="s">
        <v>176</v>
      </c>
      <c r="O104">
        <v>-80.019531000000001</v>
      </c>
      <c r="P104">
        <v>40.393013000000003</v>
      </c>
      <c r="Q104" t="s">
        <v>175</v>
      </c>
      <c r="R104" s="6" t="s">
        <v>2904</v>
      </c>
      <c r="S104" s="6" t="s">
        <v>2903</v>
      </c>
      <c r="T104" s="6" t="s">
        <v>2784</v>
      </c>
      <c r="U104" s="6" t="s">
        <v>2905</v>
      </c>
      <c r="V104" s="6" t="s">
        <v>2932</v>
      </c>
      <c r="W104" s="3" t="str">
        <f>INDEX(Groups!I$2:'Groups'!I$228, MATCH(A104, Groups!A$2:'Groups'!A$228,0))</f>
        <v>Pittsburgh</v>
      </c>
      <c r="X104" s="3" t="str">
        <f>INDEX(Groups!J$2:'Groups'!J$228, MATCH(A104, Groups!A$2:'Groups'!A$228,0))</f>
        <v>Sub-county</v>
      </c>
      <c r="Y104" s="8">
        <f t="shared" si="8"/>
        <v>1</v>
      </c>
      <c r="Z104" s="8" t="b">
        <f t="shared" si="9"/>
        <v>1</v>
      </c>
      <c r="AD104" s="8">
        <v>1</v>
      </c>
      <c r="AE104" s="8">
        <v>1</v>
      </c>
      <c r="AF104" t="str">
        <f>INDEX(Groups!L$2:'Groups'!L$228, MATCH(A104, Groups!A$2:'Groups'!A$228,0))</f>
        <v>Pittsburgh</v>
      </c>
      <c r="AG104">
        <f>INDEX(Groups!M$2:'Groups'!M$228, MATCH(A104, Groups!A$2:'Groups'!A$228,0))</f>
        <v>0</v>
      </c>
      <c r="AH104">
        <f>COUNTIFS(RSVP!A$2:A$6364, I104)</f>
        <v>6</v>
      </c>
      <c r="AI104">
        <f>COUNTIFS(RSVP!A$2:A$6364, I104, RSVP!G$2:G$6364, 1)</f>
        <v>4</v>
      </c>
      <c r="AJ104" s="18">
        <f t="shared" si="7"/>
        <v>0.66666666666666663</v>
      </c>
      <c r="AK104" t="str">
        <f>INDEX(Groups!N$2:'Groups'!N$228, MATCH(A104, Groups!A$2:'Groups'!A$228,0))</f>
        <v>Sub-county</v>
      </c>
    </row>
    <row r="105" spans="1:37" x14ac:dyDescent="0.2">
      <c r="A105">
        <v>1756412</v>
      </c>
      <c r="B105">
        <v>128</v>
      </c>
      <c r="C105" t="s">
        <v>0</v>
      </c>
      <c r="D105" t="s">
        <v>1</v>
      </c>
      <c r="E105" t="s">
        <v>3068</v>
      </c>
      <c r="F105">
        <v>-79.989997863799999</v>
      </c>
      <c r="G105">
        <v>40.450000762899997</v>
      </c>
      <c r="H105" t="s">
        <v>2</v>
      </c>
      <c r="I105" t="s">
        <v>3207</v>
      </c>
      <c r="J105">
        <v>104</v>
      </c>
      <c r="K105" t="s">
        <v>306</v>
      </c>
      <c r="L105" t="s">
        <v>307</v>
      </c>
      <c r="M105" t="s">
        <v>2773</v>
      </c>
      <c r="N105" t="s">
        <v>309</v>
      </c>
      <c r="O105">
        <v>-80.021370000000005</v>
      </c>
      <c r="P105">
        <v>40.394427</v>
      </c>
      <c r="Q105" t="s">
        <v>308</v>
      </c>
      <c r="R105" s="6" t="s">
        <v>2904</v>
      </c>
      <c r="S105" s="6" t="s">
        <v>2903</v>
      </c>
      <c r="T105" s="6" t="s">
        <v>2784</v>
      </c>
      <c r="U105" s="6" t="s">
        <v>2905</v>
      </c>
      <c r="V105" s="6" t="s">
        <v>2932</v>
      </c>
      <c r="W105" s="3" t="str">
        <f>INDEX(Groups!I$2:'Groups'!I$228, MATCH(A105, Groups!A$2:'Groups'!A$228,0))</f>
        <v>Pittsburgh</v>
      </c>
      <c r="X105" s="3" t="str">
        <f>INDEX(Groups!J$2:'Groups'!J$228, MATCH(A105, Groups!A$2:'Groups'!A$228,0))</f>
        <v>Sub-county</v>
      </c>
      <c r="Y105" s="8">
        <f t="shared" si="8"/>
        <v>1</v>
      </c>
      <c r="Z105" s="8" t="b">
        <f t="shared" si="9"/>
        <v>1</v>
      </c>
      <c r="AD105" s="8">
        <v>1</v>
      </c>
      <c r="AE105" s="8">
        <v>1</v>
      </c>
      <c r="AF105" t="str">
        <f>INDEX(Groups!L$2:'Groups'!L$228, MATCH(A105, Groups!A$2:'Groups'!A$228,0))</f>
        <v>Pittsburgh</v>
      </c>
      <c r="AG105">
        <f>INDEX(Groups!M$2:'Groups'!M$228, MATCH(A105, Groups!A$2:'Groups'!A$228,0))</f>
        <v>0</v>
      </c>
      <c r="AH105">
        <f>COUNTIFS(RSVP!A$2:A$6364, I105)</f>
        <v>9</v>
      </c>
      <c r="AI105">
        <f>COUNTIFS(RSVP!A$2:A$6364, I105, RSVP!G$2:G$6364, 1)</f>
        <v>3</v>
      </c>
      <c r="AJ105" s="18">
        <f t="shared" si="7"/>
        <v>0.33333333333333331</v>
      </c>
      <c r="AK105" t="str">
        <f>INDEX(Groups!N$2:'Groups'!N$228, MATCH(A105, Groups!A$2:'Groups'!A$228,0))</f>
        <v>Sub-county</v>
      </c>
    </row>
    <row r="106" spans="1:37" x14ac:dyDescent="0.2">
      <c r="A106">
        <v>1756412</v>
      </c>
      <c r="B106">
        <v>128</v>
      </c>
      <c r="C106" t="s">
        <v>0</v>
      </c>
      <c r="D106" t="s">
        <v>1</v>
      </c>
      <c r="E106" t="s">
        <v>3068</v>
      </c>
      <c r="F106">
        <v>-79.989997863799999</v>
      </c>
      <c r="G106">
        <v>40.450000762899997</v>
      </c>
      <c r="H106" t="s">
        <v>2</v>
      </c>
      <c r="I106">
        <v>222532646</v>
      </c>
      <c r="J106">
        <v>105</v>
      </c>
      <c r="K106" t="s">
        <v>310</v>
      </c>
      <c r="L106" t="s">
        <v>311</v>
      </c>
      <c r="M106" t="s">
        <v>2773</v>
      </c>
      <c r="N106" t="s">
        <v>22</v>
      </c>
      <c r="O106">
        <v>-79.947198999999998</v>
      </c>
      <c r="P106">
        <v>40.440168999999997</v>
      </c>
      <c r="Q106" t="s">
        <v>21</v>
      </c>
      <c r="R106" s="6" t="s">
        <v>2904</v>
      </c>
      <c r="S106" s="6" t="s">
        <v>2903</v>
      </c>
      <c r="T106" s="6" t="s">
        <v>2784</v>
      </c>
      <c r="U106" s="6" t="s">
        <v>2905</v>
      </c>
      <c r="V106" s="6" t="s">
        <v>2907</v>
      </c>
      <c r="W106" s="3" t="str">
        <f>INDEX(Groups!I$2:'Groups'!I$228, MATCH(A106, Groups!A$2:'Groups'!A$228,0))</f>
        <v>Pittsburgh</v>
      </c>
      <c r="X106" s="3" t="str">
        <f>INDEX(Groups!J$2:'Groups'!J$228, MATCH(A106, Groups!A$2:'Groups'!A$228,0))</f>
        <v>Sub-county</v>
      </c>
      <c r="Y106" s="8">
        <f t="shared" si="8"/>
        <v>1</v>
      </c>
      <c r="Z106" s="8" t="b">
        <f t="shared" si="9"/>
        <v>1</v>
      </c>
      <c r="AD106" s="8">
        <v>1</v>
      </c>
      <c r="AE106" s="8">
        <v>1</v>
      </c>
      <c r="AF106" t="str">
        <f>INDEX(Groups!L$2:'Groups'!L$228, MATCH(A106, Groups!A$2:'Groups'!A$228,0))</f>
        <v>Pittsburgh</v>
      </c>
      <c r="AG106">
        <f>INDEX(Groups!M$2:'Groups'!M$228, MATCH(A106, Groups!A$2:'Groups'!A$228,0))</f>
        <v>0</v>
      </c>
      <c r="AH106">
        <f>COUNTIFS(RSVP!A$2:A$6364, I106)</f>
        <v>3</v>
      </c>
      <c r="AI106">
        <f>COUNTIFS(RSVP!A$2:A$6364, I106, RSVP!G$2:G$6364, 1)</f>
        <v>2</v>
      </c>
      <c r="AJ106" s="18">
        <f t="shared" si="7"/>
        <v>0.66666666666666663</v>
      </c>
      <c r="AK106" t="str">
        <f>INDEX(Groups!N$2:'Groups'!N$228, MATCH(A106, Groups!A$2:'Groups'!A$228,0))</f>
        <v>Sub-county</v>
      </c>
    </row>
    <row r="107" spans="1:37" x14ac:dyDescent="0.2">
      <c r="A107">
        <v>1756412</v>
      </c>
      <c r="B107">
        <v>128</v>
      </c>
      <c r="C107" t="s">
        <v>0</v>
      </c>
      <c r="D107" t="s">
        <v>1</v>
      </c>
      <c r="E107" t="s">
        <v>3068</v>
      </c>
      <c r="F107">
        <v>-79.989997863799999</v>
      </c>
      <c r="G107">
        <v>40.450000762899997</v>
      </c>
      <c r="H107" t="s">
        <v>2</v>
      </c>
      <c r="I107" t="s">
        <v>3206</v>
      </c>
      <c r="J107">
        <v>106</v>
      </c>
      <c r="K107" t="s">
        <v>66</v>
      </c>
      <c r="L107" t="s">
        <v>67</v>
      </c>
      <c r="M107" t="s">
        <v>2773</v>
      </c>
      <c r="N107" t="s">
        <v>69</v>
      </c>
      <c r="O107">
        <v>-79.998586000000003</v>
      </c>
      <c r="P107">
        <v>40.443032600000002</v>
      </c>
      <c r="Q107" t="s">
        <v>68</v>
      </c>
      <c r="R107" s="6" t="s">
        <v>2904</v>
      </c>
      <c r="S107" s="6" t="s">
        <v>2903</v>
      </c>
      <c r="T107" s="6" t="s">
        <v>2784</v>
      </c>
      <c r="U107" s="6" t="s">
        <v>2905</v>
      </c>
      <c r="V107" s="6" t="s">
        <v>2908</v>
      </c>
      <c r="W107" s="3" t="str">
        <f>INDEX(Groups!I$2:'Groups'!I$228, MATCH(A107, Groups!A$2:'Groups'!A$228,0))</f>
        <v>Pittsburgh</v>
      </c>
      <c r="X107" s="3" t="str">
        <f>INDEX(Groups!J$2:'Groups'!J$228, MATCH(A107, Groups!A$2:'Groups'!A$228,0))</f>
        <v>Sub-county</v>
      </c>
      <c r="Y107" s="8">
        <f t="shared" si="8"/>
        <v>1</v>
      </c>
      <c r="Z107" s="8" t="b">
        <f t="shared" si="9"/>
        <v>1</v>
      </c>
      <c r="AD107" s="8">
        <v>1</v>
      </c>
      <c r="AE107" s="8">
        <v>1</v>
      </c>
      <c r="AF107" t="str">
        <f>INDEX(Groups!L$2:'Groups'!L$228, MATCH(A107, Groups!A$2:'Groups'!A$228,0))</f>
        <v>Pittsburgh</v>
      </c>
      <c r="AG107">
        <f>INDEX(Groups!M$2:'Groups'!M$228, MATCH(A107, Groups!A$2:'Groups'!A$228,0))</f>
        <v>0</v>
      </c>
      <c r="AH107">
        <f>COUNTIFS(RSVP!A$2:A$6364, I107)</f>
        <v>3</v>
      </c>
      <c r="AI107">
        <f>COUNTIFS(RSVP!A$2:A$6364, I107, RSVP!G$2:G$6364, 1)</f>
        <v>3</v>
      </c>
      <c r="AJ107" s="18">
        <f t="shared" si="7"/>
        <v>1</v>
      </c>
      <c r="AK107" t="str">
        <f>INDEX(Groups!N$2:'Groups'!N$228, MATCH(A107, Groups!A$2:'Groups'!A$228,0))</f>
        <v>Sub-county</v>
      </c>
    </row>
    <row r="108" spans="1:37" x14ac:dyDescent="0.2">
      <c r="A108">
        <v>1756412</v>
      </c>
      <c r="B108">
        <v>128</v>
      </c>
      <c r="C108" t="s">
        <v>0</v>
      </c>
      <c r="D108" t="s">
        <v>1</v>
      </c>
      <c r="E108" t="s">
        <v>3068</v>
      </c>
      <c r="F108">
        <v>-79.989997863799999</v>
      </c>
      <c r="G108">
        <v>40.450000762899997</v>
      </c>
      <c r="H108" t="s">
        <v>2</v>
      </c>
      <c r="I108">
        <v>224391412</v>
      </c>
      <c r="J108">
        <v>107</v>
      </c>
      <c r="K108" t="s">
        <v>312</v>
      </c>
      <c r="L108" t="s">
        <v>313</v>
      </c>
      <c r="M108" t="s">
        <v>2868</v>
      </c>
      <c r="N108" t="s">
        <v>315</v>
      </c>
      <c r="O108">
        <v>-79.995887999999994</v>
      </c>
      <c r="P108">
        <v>40.440624</v>
      </c>
      <c r="Q108" t="s">
        <v>314</v>
      </c>
      <c r="R108" s="6" t="s">
        <v>2904</v>
      </c>
      <c r="S108" s="6" t="s">
        <v>2903</v>
      </c>
      <c r="T108" s="6" t="s">
        <v>2784</v>
      </c>
      <c r="U108" s="6" t="s">
        <v>2905</v>
      </c>
      <c r="V108" s="6" t="s">
        <v>2908</v>
      </c>
      <c r="W108" s="3" t="str">
        <f>INDEX(Groups!I$2:'Groups'!I$228, MATCH(A108, Groups!A$2:'Groups'!A$228,0))</f>
        <v>Pittsburgh</v>
      </c>
      <c r="X108" s="3" t="str">
        <f>INDEX(Groups!J$2:'Groups'!J$228, MATCH(A108, Groups!A$2:'Groups'!A$228,0))</f>
        <v>Sub-county</v>
      </c>
      <c r="Y108" s="8">
        <f t="shared" si="8"/>
        <v>1</v>
      </c>
      <c r="Z108" s="8" t="b">
        <f t="shared" si="9"/>
        <v>1</v>
      </c>
      <c r="AD108" s="8">
        <v>1</v>
      </c>
      <c r="AE108" s="8">
        <v>1</v>
      </c>
      <c r="AF108" t="str">
        <f>INDEX(Groups!L$2:'Groups'!L$228, MATCH(A108, Groups!A$2:'Groups'!A$228,0))</f>
        <v>Pittsburgh</v>
      </c>
      <c r="AG108">
        <f>INDEX(Groups!M$2:'Groups'!M$228, MATCH(A108, Groups!A$2:'Groups'!A$228,0))</f>
        <v>0</v>
      </c>
      <c r="AH108">
        <f>COUNTIFS(RSVP!A$2:A$6364, I108)</f>
        <v>11</v>
      </c>
      <c r="AI108">
        <f>COUNTIFS(RSVP!A$2:A$6364, I108, RSVP!G$2:G$6364, 1)</f>
        <v>8</v>
      </c>
      <c r="AJ108" s="18">
        <f t="shared" si="7"/>
        <v>0.72727272727272729</v>
      </c>
      <c r="AK108" t="str">
        <f>INDEX(Groups!N$2:'Groups'!N$228, MATCH(A108, Groups!A$2:'Groups'!A$228,0))</f>
        <v>Sub-county</v>
      </c>
    </row>
    <row r="109" spans="1:37" x14ac:dyDescent="0.2">
      <c r="A109">
        <v>1756412</v>
      </c>
      <c r="B109">
        <v>128</v>
      </c>
      <c r="C109" t="s">
        <v>0</v>
      </c>
      <c r="D109" t="s">
        <v>1</v>
      </c>
      <c r="E109" t="s">
        <v>3068</v>
      </c>
      <c r="F109">
        <v>-79.989997863799999</v>
      </c>
      <c r="G109">
        <v>40.450000762899997</v>
      </c>
      <c r="H109" t="s">
        <v>2</v>
      </c>
      <c r="I109">
        <v>224075612</v>
      </c>
      <c r="J109">
        <v>108</v>
      </c>
      <c r="K109" t="s">
        <v>316</v>
      </c>
      <c r="L109" t="s">
        <v>317</v>
      </c>
      <c r="M109" t="s">
        <v>2773</v>
      </c>
      <c r="N109" t="s">
        <v>319</v>
      </c>
      <c r="O109">
        <v>-79.972046000000006</v>
      </c>
      <c r="P109">
        <v>40.478785999999999</v>
      </c>
      <c r="Q109" t="s">
        <v>318</v>
      </c>
      <c r="R109" s="6" t="s">
        <v>2904</v>
      </c>
      <c r="S109" s="6" t="s">
        <v>2903</v>
      </c>
      <c r="T109" s="6" t="s">
        <v>2784</v>
      </c>
      <c r="U109" s="6" t="s">
        <v>2945</v>
      </c>
      <c r="W109" s="3" t="str">
        <f>INDEX(Groups!I$2:'Groups'!I$228, MATCH(A109, Groups!A$2:'Groups'!A$228,0))</f>
        <v>Pittsburgh</v>
      </c>
      <c r="X109" s="3" t="str">
        <f>INDEX(Groups!J$2:'Groups'!J$228, MATCH(A109, Groups!A$2:'Groups'!A$228,0))</f>
        <v>Sub-county</v>
      </c>
      <c r="Y109" s="8">
        <f t="shared" si="8"/>
        <v>1</v>
      </c>
      <c r="Z109" s="8" t="b">
        <f t="shared" si="9"/>
        <v>0</v>
      </c>
      <c r="AD109" s="8">
        <v>1</v>
      </c>
      <c r="AE109" s="8">
        <v>1</v>
      </c>
      <c r="AF109" t="str">
        <f>INDEX(Groups!L$2:'Groups'!L$228, MATCH(A109, Groups!A$2:'Groups'!A$228,0))</f>
        <v>Pittsburgh</v>
      </c>
      <c r="AG109">
        <f>INDEX(Groups!M$2:'Groups'!M$228, MATCH(A109, Groups!A$2:'Groups'!A$228,0))</f>
        <v>0</v>
      </c>
      <c r="AH109">
        <f>COUNTIFS(RSVP!A$2:A$6364, I109)</f>
        <v>3</v>
      </c>
      <c r="AI109">
        <f>COUNTIFS(RSVP!A$2:A$6364, I109, RSVP!G$2:G$6364, 1)</f>
        <v>3</v>
      </c>
      <c r="AJ109" s="18">
        <f t="shared" si="7"/>
        <v>1</v>
      </c>
      <c r="AK109" t="str">
        <f>INDEX(Groups!N$2:'Groups'!N$228, MATCH(A109, Groups!A$2:'Groups'!A$228,0))</f>
        <v>Sub-county</v>
      </c>
    </row>
    <row r="110" spans="1:37" x14ac:dyDescent="0.2">
      <c r="A110">
        <v>1756412</v>
      </c>
      <c r="B110">
        <v>128</v>
      </c>
      <c r="C110" t="s">
        <v>0</v>
      </c>
      <c r="D110" t="s">
        <v>1</v>
      </c>
      <c r="E110" t="s">
        <v>3068</v>
      </c>
      <c r="F110">
        <v>-79.989997863799999</v>
      </c>
      <c r="G110">
        <v>40.450000762899997</v>
      </c>
      <c r="H110" t="s">
        <v>2</v>
      </c>
      <c r="I110">
        <v>222532804</v>
      </c>
      <c r="J110">
        <v>109</v>
      </c>
      <c r="K110" t="s">
        <v>320</v>
      </c>
      <c r="L110" t="s">
        <v>321</v>
      </c>
      <c r="M110" t="s">
        <v>2773</v>
      </c>
      <c r="N110" t="s">
        <v>22</v>
      </c>
      <c r="O110">
        <v>-79.947198999999998</v>
      </c>
      <c r="P110">
        <v>40.440168999999997</v>
      </c>
      <c r="Q110" t="s">
        <v>21</v>
      </c>
      <c r="R110" s="6" t="s">
        <v>2904</v>
      </c>
      <c r="S110" s="6" t="s">
        <v>2903</v>
      </c>
      <c r="T110" s="6" t="s">
        <v>2784</v>
      </c>
      <c r="U110" s="6" t="s">
        <v>2905</v>
      </c>
      <c r="V110" s="6" t="s">
        <v>2907</v>
      </c>
      <c r="W110" s="3" t="str">
        <f>INDEX(Groups!I$2:'Groups'!I$228, MATCH(A110, Groups!A$2:'Groups'!A$228,0))</f>
        <v>Pittsburgh</v>
      </c>
      <c r="X110" s="3" t="str">
        <f>INDEX(Groups!J$2:'Groups'!J$228, MATCH(A110, Groups!A$2:'Groups'!A$228,0))</f>
        <v>Sub-county</v>
      </c>
      <c r="Y110" s="8">
        <f t="shared" si="8"/>
        <v>1</v>
      </c>
      <c r="Z110" s="8" t="b">
        <f t="shared" si="9"/>
        <v>1</v>
      </c>
      <c r="AD110" s="8">
        <v>1</v>
      </c>
      <c r="AE110" s="8">
        <v>1</v>
      </c>
      <c r="AF110" t="str">
        <f>INDEX(Groups!L$2:'Groups'!L$228, MATCH(A110, Groups!A$2:'Groups'!A$228,0))</f>
        <v>Pittsburgh</v>
      </c>
      <c r="AG110">
        <f>INDEX(Groups!M$2:'Groups'!M$228, MATCH(A110, Groups!A$2:'Groups'!A$228,0))</f>
        <v>0</v>
      </c>
      <c r="AH110">
        <f>COUNTIFS(RSVP!A$2:A$6364, I110)</f>
        <v>5</v>
      </c>
      <c r="AI110">
        <f>COUNTIFS(RSVP!A$2:A$6364, I110, RSVP!G$2:G$6364, 1)</f>
        <v>5</v>
      </c>
      <c r="AJ110" s="18">
        <f t="shared" si="7"/>
        <v>1</v>
      </c>
      <c r="AK110" t="str">
        <f>INDEX(Groups!N$2:'Groups'!N$228, MATCH(A110, Groups!A$2:'Groups'!A$228,0))</f>
        <v>Sub-county</v>
      </c>
    </row>
    <row r="111" spans="1:37" x14ac:dyDescent="0.2">
      <c r="A111">
        <v>1756412</v>
      </c>
      <c r="B111">
        <v>128</v>
      </c>
      <c r="C111" t="s">
        <v>0</v>
      </c>
      <c r="D111" t="s">
        <v>1</v>
      </c>
      <c r="E111" t="s">
        <v>3068</v>
      </c>
      <c r="F111">
        <v>-79.989997863799999</v>
      </c>
      <c r="G111">
        <v>40.450000762899997</v>
      </c>
      <c r="H111" t="s">
        <v>2</v>
      </c>
      <c r="I111" t="s">
        <v>3218</v>
      </c>
      <c r="J111">
        <v>110</v>
      </c>
      <c r="K111" t="s">
        <v>322</v>
      </c>
      <c r="L111" t="s">
        <v>323</v>
      </c>
      <c r="M111" t="s">
        <v>325</v>
      </c>
      <c r="N111" t="s">
        <v>326</v>
      </c>
      <c r="O111">
        <v>-80.327858000000006</v>
      </c>
      <c r="P111">
        <v>40.543998999999999</v>
      </c>
      <c r="Q111" t="s">
        <v>324</v>
      </c>
      <c r="R111" s="6" t="s">
        <v>2904</v>
      </c>
      <c r="S111" s="6" t="s">
        <v>2903</v>
      </c>
      <c r="T111" s="6" t="s">
        <v>2947</v>
      </c>
      <c r="U111" s="6" t="s">
        <v>2946</v>
      </c>
      <c r="W111" s="3" t="str">
        <f>INDEX(Groups!I$2:'Groups'!I$228, MATCH(A111, Groups!A$2:'Groups'!A$228,0))</f>
        <v>Pittsburgh</v>
      </c>
      <c r="X111" s="3" t="str">
        <f>INDEX(Groups!J$2:'Groups'!J$228, MATCH(A111, Groups!A$2:'Groups'!A$228,0))</f>
        <v>Sub-county</v>
      </c>
      <c r="Y111" s="8">
        <f t="shared" si="8"/>
        <v>0</v>
      </c>
      <c r="Z111" s="8" t="b">
        <f t="shared" si="9"/>
        <v>0</v>
      </c>
      <c r="AD111" s="8">
        <v>1</v>
      </c>
      <c r="AE111" s="8">
        <v>1</v>
      </c>
      <c r="AF111" t="str">
        <f>INDEX(Groups!L$2:'Groups'!L$228, MATCH(A111, Groups!A$2:'Groups'!A$228,0))</f>
        <v>Pittsburgh</v>
      </c>
      <c r="AG111">
        <f>INDEX(Groups!M$2:'Groups'!M$228, MATCH(A111, Groups!A$2:'Groups'!A$228,0))</f>
        <v>0</v>
      </c>
      <c r="AH111">
        <f>COUNTIFS(RSVP!A$2:A$6364, I111)</f>
        <v>3</v>
      </c>
      <c r="AI111">
        <f>COUNTIFS(RSVP!A$2:A$6364, I111, RSVP!G$2:G$6364, 1)</f>
        <v>1</v>
      </c>
      <c r="AJ111" s="18">
        <f t="shared" si="7"/>
        <v>0.33333333333333331</v>
      </c>
      <c r="AK111" t="str">
        <f>INDEX(Groups!N$2:'Groups'!N$228, MATCH(A111, Groups!A$2:'Groups'!A$228,0))</f>
        <v>Sub-county</v>
      </c>
    </row>
    <row r="112" spans="1:37" x14ac:dyDescent="0.2">
      <c r="A112">
        <v>1756412</v>
      </c>
      <c r="B112">
        <v>128</v>
      </c>
      <c r="C112" t="s">
        <v>0</v>
      </c>
      <c r="D112" t="s">
        <v>1</v>
      </c>
      <c r="E112" t="s">
        <v>3068</v>
      </c>
      <c r="F112">
        <v>-79.989997863799999</v>
      </c>
      <c r="G112">
        <v>40.450000762899997</v>
      </c>
      <c r="H112" t="s">
        <v>2</v>
      </c>
      <c r="I112" t="s">
        <v>3210</v>
      </c>
      <c r="J112">
        <v>111</v>
      </c>
      <c r="K112" t="s">
        <v>50</v>
      </c>
      <c r="L112" t="s">
        <v>51</v>
      </c>
      <c r="M112" t="s">
        <v>2773</v>
      </c>
      <c r="N112" t="s">
        <v>53</v>
      </c>
      <c r="O112">
        <v>-80.000799000000001</v>
      </c>
      <c r="P112">
        <v>40.451825999999997</v>
      </c>
      <c r="Q112" t="s">
        <v>52</v>
      </c>
      <c r="R112" s="6" t="s">
        <v>2904</v>
      </c>
      <c r="S112" s="6" t="s">
        <v>2903</v>
      </c>
      <c r="T112" s="6" t="s">
        <v>2784</v>
      </c>
      <c r="U112" s="6" t="s">
        <v>2905</v>
      </c>
      <c r="V112" s="6" t="s">
        <v>2913</v>
      </c>
      <c r="W112" s="3" t="str">
        <f>INDEX(Groups!I$2:'Groups'!I$228, MATCH(A112, Groups!A$2:'Groups'!A$228,0))</f>
        <v>Pittsburgh</v>
      </c>
      <c r="X112" s="3" t="str">
        <f>INDEX(Groups!J$2:'Groups'!J$228, MATCH(A112, Groups!A$2:'Groups'!A$228,0))</f>
        <v>Sub-county</v>
      </c>
      <c r="Y112" s="8">
        <f t="shared" si="8"/>
        <v>1</v>
      </c>
      <c r="Z112" s="8" t="b">
        <f t="shared" si="9"/>
        <v>1</v>
      </c>
      <c r="AD112" s="8">
        <v>1</v>
      </c>
      <c r="AE112" s="8">
        <v>1</v>
      </c>
      <c r="AF112" t="str">
        <f>INDEX(Groups!L$2:'Groups'!L$228, MATCH(A112, Groups!A$2:'Groups'!A$228,0))</f>
        <v>Pittsburgh</v>
      </c>
      <c r="AG112">
        <f>INDEX(Groups!M$2:'Groups'!M$228, MATCH(A112, Groups!A$2:'Groups'!A$228,0))</f>
        <v>0</v>
      </c>
      <c r="AH112">
        <f>COUNTIFS(RSVP!A$2:A$6364, I112)</f>
        <v>3</v>
      </c>
      <c r="AI112">
        <f>COUNTIFS(RSVP!A$2:A$6364, I112, RSVP!G$2:G$6364, 1)</f>
        <v>2</v>
      </c>
      <c r="AJ112" s="18">
        <f t="shared" si="7"/>
        <v>0.66666666666666663</v>
      </c>
      <c r="AK112" t="str">
        <f>INDEX(Groups!N$2:'Groups'!N$228, MATCH(A112, Groups!A$2:'Groups'!A$228,0))</f>
        <v>Sub-county</v>
      </c>
    </row>
    <row r="113" spans="1:37" x14ac:dyDescent="0.2">
      <c r="A113">
        <v>1756412</v>
      </c>
      <c r="B113">
        <v>128</v>
      </c>
      <c r="C113" t="s">
        <v>0</v>
      </c>
      <c r="D113" t="s">
        <v>1</v>
      </c>
      <c r="E113" t="s">
        <v>3068</v>
      </c>
      <c r="F113">
        <v>-79.989997863799999</v>
      </c>
      <c r="G113">
        <v>40.450000762899997</v>
      </c>
      <c r="H113" t="s">
        <v>2</v>
      </c>
      <c r="I113">
        <v>221714734</v>
      </c>
      <c r="J113">
        <v>112</v>
      </c>
      <c r="K113" t="s">
        <v>327</v>
      </c>
      <c r="L113" t="s">
        <v>328</v>
      </c>
      <c r="M113" t="s">
        <v>2773</v>
      </c>
      <c r="N113" t="s">
        <v>330</v>
      </c>
      <c r="O113">
        <v>-79.948845000000006</v>
      </c>
      <c r="P113">
        <v>40.443424</v>
      </c>
      <c r="Q113" t="s">
        <v>329</v>
      </c>
      <c r="R113" s="6" t="s">
        <v>2904</v>
      </c>
      <c r="S113" s="6" t="s">
        <v>2903</v>
      </c>
      <c r="T113" s="6" t="s">
        <v>2784</v>
      </c>
      <c r="U113" s="6" t="s">
        <v>2905</v>
      </c>
      <c r="V113" s="6" t="s">
        <v>2902</v>
      </c>
      <c r="W113" s="3" t="str">
        <f>INDEX(Groups!I$2:'Groups'!I$228, MATCH(A113, Groups!A$2:'Groups'!A$228,0))</f>
        <v>Pittsburgh</v>
      </c>
      <c r="X113" s="3" t="str">
        <f>INDEX(Groups!J$2:'Groups'!J$228, MATCH(A113, Groups!A$2:'Groups'!A$228,0))</f>
        <v>Sub-county</v>
      </c>
      <c r="Y113" s="8">
        <f t="shared" si="8"/>
        <v>1</v>
      </c>
      <c r="Z113" s="8" t="b">
        <f t="shared" si="9"/>
        <v>1</v>
      </c>
      <c r="AD113" s="8">
        <v>1</v>
      </c>
      <c r="AE113" s="8">
        <v>1</v>
      </c>
      <c r="AF113" t="str">
        <f>INDEX(Groups!L$2:'Groups'!L$228, MATCH(A113, Groups!A$2:'Groups'!A$228,0))</f>
        <v>Pittsburgh</v>
      </c>
      <c r="AG113">
        <f>INDEX(Groups!M$2:'Groups'!M$228, MATCH(A113, Groups!A$2:'Groups'!A$228,0))</f>
        <v>0</v>
      </c>
      <c r="AH113">
        <f>COUNTIFS(RSVP!A$2:A$6364, I113)</f>
        <v>4</v>
      </c>
      <c r="AI113">
        <f>COUNTIFS(RSVP!A$2:A$6364, I113, RSVP!G$2:G$6364, 1)</f>
        <v>4</v>
      </c>
      <c r="AJ113" s="18">
        <f t="shared" si="7"/>
        <v>1</v>
      </c>
      <c r="AK113" t="str">
        <f>INDEX(Groups!N$2:'Groups'!N$228, MATCH(A113, Groups!A$2:'Groups'!A$228,0))</f>
        <v>Sub-county</v>
      </c>
    </row>
    <row r="114" spans="1:37" x14ac:dyDescent="0.2">
      <c r="A114">
        <v>1756412</v>
      </c>
      <c r="B114">
        <v>128</v>
      </c>
      <c r="C114" t="s">
        <v>0</v>
      </c>
      <c r="D114" t="s">
        <v>1</v>
      </c>
      <c r="E114" t="s">
        <v>3068</v>
      </c>
      <c r="F114">
        <v>-79.989997863799999</v>
      </c>
      <c r="G114">
        <v>40.450000762899997</v>
      </c>
      <c r="H114" t="s">
        <v>2</v>
      </c>
      <c r="I114" t="s">
        <v>3220</v>
      </c>
      <c r="J114">
        <v>113</v>
      </c>
      <c r="K114" t="s">
        <v>112</v>
      </c>
      <c r="L114" t="s">
        <v>113</v>
      </c>
      <c r="M114" t="s">
        <v>2773</v>
      </c>
      <c r="N114" t="s">
        <v>115</v>
      </c>
      <c r="O114">
        <v>-79.943770999999998</v>
      </c>
      <c r="P114">
        <v>40.465091999999999</v>
      </c>
      <c r="Q114" t="s">
        <v>114</v>
      </c>
      <c r="R114" s="6" t="s">
        <v>2904</v>
      </c>
      <c r="S114" s="6" t="s">
        <v>2903</v>
      </c>
      <c r="T114" s="6" t="s">
        <v>2784</v>
      </c>
      <c r="U114" s="6" t="s">
        <v>2905</v>
      </c>
      <c r="V114" s="6" t="s">
        <v>2924</v>
      </c>
      <c r="W114" s="3" t="str">
        <f>INDEX(Groups!I$2:'Groups'!I$228, MATCH(A114, Groups!A$2:'Groups'!A$228,0))</f>
        <v>Pittsburgh</v>
      </c>
      <c r="X114" s="3" t="str">
        <f>INDEX(Groups!J$2:'Groups'!J$228, MATCH(A114, Groups!A$2:'Groups'!A$228,0))</f>
        <v>Sub-county</v>
      </c>
      <c r="Y114" s="8">
        <f t="shared" si="8"/>
        <v>1</v>
      </c>
      <c r="Z114" s="8" t="b">
        <f t="shared" si="9"/>
        <v>1</v>
      </c>
      <c r="AD114" s="8">
        <v>1</v>
      </c>
      <c r="AE114" s="8">
        <v>1</v>
      </c>
      <c r="AF114" t="str">
        <f>INDEX(Groups!L$2:'Groups'!L$228, MATCH(A114, Groups!A$2:'Groups'!A$228,0))</f>
        <v>Pittsburgh</v>
      </c>
      <c r="AG114">
        <f>INDEX(Groups!M$2:'Groups'!M$228, MATCH(A114, Groups!A$2:'Groups'!A$228,0))</f>
        <v>0</v>
      </c>
      <c r="AH114">
        <f>COUNTIFS(RSVP!A$2:A$6364, I114)</f>
        <v>3</v>
      </c>
      <c r="AI114">
        <f>COUNTIFS(RSVP!A$2:A$6364, I114, RSVP!G$2:G$6364, 1)</f>
        <v>2</v>
      </c>
      <c r="AJ114" s="18">
        <f t="shared" si="7"/>
        <v>0.66666666666666663</v>
      </c>
      <c r="AK114" t="str">
        <f>INDEX(Groups!N$2:'Groups'!N$228, MATCH(A114, Groups!A$2:'Groups'!A$228,0))</f>
        <v>Sub-county</v>
      </c>
    </row>
    <row r="115" spans="1:37" x14ac:dyDescent="0.2">
      <c r="A115">
        <v>1756412</v>
      </c>
      <c r="B115">
        <v>128</v>
      </c>
      <c r="C115" t="s">
        <v>0</v>
      </c>
      <c r="D115" t="s">
        <v>1</v>
      </c>
      <c r="E115" t="s">
        <v>3068</v>
      </c>
      <c r="F115">
        <v>-79.989997863799999</v>
      </c>
      <c r="G115">
        <v>40.450000762899997</v>
      </c>
      <c r="H115" t="s">
        <v>2</v>
      </c>
      <c r="I115">
        <v>223898098</v>
      </c>
      <c r="J115">
        <v>114</v>
      </c>
      <c r="K115" t="s">
        <v>331</v>
      </c>
      <c r="L115" t="s">
        <v>332</v>
      </c>
      <c r="M115" t="s">
        <v>2773</v>
      </c>
      <c r="N115" t="s">
        <v>334</v>
      </c>
      <c r="O115">
        <v>-79.920738</v>
      </c>
      <c r="P115">
        <v>40.452891999999999</v>
      </c>
      <c r="Q115" t="s">
        <v>333</v>
      </c>
      <c r="R115" s="6" t="s">
        <v>2904</v>
      </c>
      <c r="S115" s="6" t="s">
        <v>2903</v>
      </c>
      <c r="T115" s="6" t="s">
        <v>2784</v>
      </c>
      <c r="U115" s="6" t="s">
        <v>2905</v>
      </c>
      <c r="V115" s="6" t="s">
        <v>2936</v>
      </c>
      <c r="W115" s="3" t="str">
        <f>INDEX(Groups!I$2:'Groups'!I$228, MATCH(A115, Groups!A$2:'Groups'!A$228,0))</f>
        <v>Pittsburgh</v>
      </c>
      <c r="X115" s="3" t="str">
        <f>INDEX(Groups!J$2:'Groups'!J$228, MATCH(A115, Groups!A$2:'Groups'!A$228,0))</f>
        <v>Sub-county</v>
      </c>
      <c r="Y115" s="8">
        <f t="shared" si="8"/>
        <v>1</v>
      </c>
      <c r="Z115" s="8" t="b">
        <f t="shared" si="9"/>
        <v>1</v>
      </c>
      <c r="AD115" s="8">
        <v>1</v>
      </c>
      <c r="AE115" s="8">
        <v>1</v>
      </c>
      <c r="AF115" t="str">
        <f>INDEX(Groups!L$2:'Groups'!L$228, MATCH(A115, Groups!A$2:'Groups'!A$228,0))</f>
        <v>Pittsburgh</v>
      </c>
      <c r="AG115">
        <f>INDEX(Groups!M$2:'Groups'!M$228, MATCH(A115, Groups!A$2:'Groups'!A$228,0))</f>
        <v>0</v>
      </c>
      <c r="AH115">
        <f>COUNTIFS(RSVP!A$2:A$6364, I115)</f>
        <v>14</v>
      </c>
      <c r="AI115">
        <f>COUNTIFS(RSVP!A$2:A$6364, I115, RSVP!G$2:G$6364, 1)</f>
        <v>10</v>
      </c>
      <c r="AJ115" s="18">
        <f t="shared" si="7"/>
        <v>0.7142857142857143</v>
      </c>
      <c r="AK115" t="str">
        <f>INDEX(Groups!N$2:'Groups'!N$228, MATCH(A115, Groups!A$2:'Groups'!A$228,0))</f>
        <v>Sub-county</v>
      </c>
    </row>
    <row r="116" spans="1:37" x14ac:dyDescent="0.2">
      <c r="A116">
        <v>1756412</v>
      </c>
      <c r="B116">
        <v>128</v>
      </c>
      <c r="C116" t="s">
        <v>0</v>
      </c>
      <c r="D116" t="s">
        <v>1</v>
      </c>
      <c r="E116" t="s">
        <v>3068</v>
      </c>
      <c r="F116">
        <v>-79.989997863799999</v>
      </c>
      <c r="G116">
        <v>40.450000762899997</v>
      </c>
      <c r="H116" t="s">
        <v>2</v>
      </c>
      <c r="I116">
        <v>224770438</v>
      </c>
      <c r="J116">
        <v>115</v>
      </c>
      <c r="K116" t="s">
        <v>335</v>
      </c>
      <c r="L116" t="s">
        <v>336</v>
      </c>
      <c r="M116" t="s">
        <v>2773</v>
      </c>
      <c r="N116" t="s">
        <v>338</v>
      </c>
      <c r="O116">
        <v>-79.997619999999998</v>
      </c>
      <c r="P116">
        <v>40.456715000000003</v>
      </c>
      <c r="Q116" t="s">
        <v>337</v>
      </c>
      <c r="R116" s="6" t="s">
        <v>2904</v>
      </c>
      <c r="S116" s="6" t="s">
        <v>2903</v>
      </c>
      <c r="T116" s="6" t="s">
        <v>2784</v>
      </c>
      <c r="U116" s="6" t="s">
        <v>2905</v>
      </c>
      <c r="V116" s="6" t="s">
        <v>2913</v>
      </c>
      <c r="W116" s="3" t="str">
        <f>INDEX(Groups!I$2:'Groups'!I$228, MATCH(A116, Groups!A$2:'Groups'!A$228,0))</f>
        <v>Pittsburgh</v>
      </c>
      <c r="X116" s="3" t="str">
        <f>INDEX(Groups!J$2:'Groups'!J$228, MATCH(A116, Groups!A$2:'Groups'!A$228,0))</f>
        <v>Sub-county</v>
      </c>
      <c r="Y116" s="8">
        <f t="shared" si="8"/>
        <v>1</v>
      </c>
      <c r="Z116" s="8" t="b">
        <f t="shared" si="9"/>
        <v>1</v>
      </c>
      <c r="AD116" s="8">
        <v>1</v>
      </c>
      <c r="AE116" s="8">
        <v>1</v>
      </c>
      <c r="AF116" t="str">
        <f>INDEX(Groups!L$2:'Groups'!L$228, MATCH(A116, Groups!A$2:'Groups'!A$228,0))</f>
        <v>Pittsburgh</v>
      </c>
      <c r="AG116">
        <f>INDEX(Groups!M$2:'Groups'!M$228, MATCH(A116, Groups!A$2:'Groups'!A$228,0))</f>
        <v>0</v>
      </c>
      <c r="AH116">
        <f>COUNTIFS(RSVP!A$2:A$6364, I116)</f>
        <v>4</v>
      </c>
      <c r="AI116">
        <f>COUNTIFS(RSVP!A$2:A$6364, I116, RSVP!G$2:G$6364, 1)</f>
        <v>4</v>
      </c>
      <c r="AJ116" s="18">
        <f t="shared" si="7"/>
        <v>1</v>
      </c>
      <c r="AK116" t="str">
        <f>INDEX(Groups!N$2:'Groups'!N$228, MATCH(A116, Groups!A$2:'Groups'!A$228,0))</f>
        <v>Sub-county</v>
      </c>
    </row>
    <row r="117" spans="1:37" x14ac:dyDescent="0.2">
      <c r="A117">
        <v>1756412</v>
      </c>
      <c r="B117">
        <v>128</v>
      </c>
      <c r="C117" t="s">
        <v>0</v>
      </c>
      <c r="D117" t="s">
        <v>1</v>
      </c>
      <c r="E117" t="s">
        <v>3068</v>
      </c>
      <c r="F117">
        <v>-79.989997863799999</v>
      </c>
      <c r="G117">
        <v>40.450000762899997</v>
      </c>
      <c r="H117" t="s">
        <v>2</v>
      </c>
      <c r="I117">
        <v>224189981</v>
      </c>
      <c r="J117">
        <v>116</v>
      </c>
      <c r="K117" t="s">
        <v>339</v>
      </c>
      <c r="L117" t="s">
        <v>340</v>
      </c>
      <c r="M117" t="s">
        <v>2773</v>
      </c>
      <c r="N117" t="s">
        <v>342</v>
      </c>
      <c r="O117">
        <v>-79.963943</v>
      </c>
      <c r="P117">
        <v>40.465851000000001</v>
      </c>
      <c r="Q117" t="s">
        <v>341</v>
      </c>
      <c r="R117" s="6" t="s">
        <v>2904</v>
      </c>
      <c r="S117" s="6" t="s">
        <v>2903</v>
      </c>
      <c r="T117" s="6" t="s">
        <v>2784</v>
      </c>
      <c r="U117" s="6" t="s">
        <v>2905</v>
      </c>
      <c r="V117" s="6" t="s">
        <v>2921</v>
      </c>
      <c r="W117" s="3" t="str">
        <f>INDEX(Groups!I$2:'Groups'!I$228, MATCH(A117, Groups!A$2:'Groups'!A$228,0))</f>
        <v>Pittsburgh</v>
      </c>
      <c r="X117" s="3" t="str">
        <f>INDEX(Groups!J$2:'Groups'!J$228, MATCH(A117, Groups!A$2:'Groups'!A$228,0))</f>
        <v>Sub-county</v>
      </c>
      <c r="Y117" s="8">
        <f t="shared" si="8"/>
        <v>1</v>
      </c>
      <c r="Z117" s="8" t="b">
        <f t="shared" si="9"/>
        <v>1</v>
      </c>
      <c r="AD117" s="8">
        <v>1</v>
      </c>
      <c r="AE117" s="8">
        <v>1</v>
      </c>
      <c r="AF117" t="str">
        <f>INDEX(Groups!L$2:'Groups'!L$228, MATCH(A117, Groups!A$2:'Groups'!A$228,0))</f>
        <v>Pittsburgh</v>
      </c>
      <c r="AG117">
        <f>INDEX(Groups!M$2:'Groups'!M$228, MATCH(A117, Groups!A$2:'Groups'!A$228,0))</f>
        <v>0</v>
      </c>
      <c r="AH117">
        <f>COUNTIFS(RSVP!A$2:A$6364, I117)</f>
        <v>4</v>
      </c>
      <c r="AI117">
        <f>COUNTIFS(RSVP!A$2:A$6364, I117, RSVP!G$2:G$6364, 1)</f>
        <v>1</v>
      </c>
      <c r="AJ117" s="18">
        <f t="shared" si="7"/>
        <v>0.25</v>
      </c>
      <c r="AK117" t="str">
        <f>INDEX(Groups!N$2:'Groups'!N$228, MATCH(A117, Groups!A$2:'Groups'!A$228,0))</f>
        <v>Sub-county</v>
      </c>
    </row>
    <row r="118" spans="1:37" x14ac:dyDescent="0.2">
      <c r="A118">
        <v>1756412</v>
      </c>
      <c r="B118">
        <v>128</v>
      </c>
      <c r="C118" t="s">
        <v>0</v>
      </c>
      <c r="D118" t="s">
        <v>1</v>
      </c>
      <c r="E118" t="s">
        <v>3068</v>
      </c>
      <c r="F118">
        <v>-79.989997863799999</v>
      </c>
      <c r="G118">
        <v>40.450000762899997</v>
      </c>
      <c r="H118" t="s">
        <v>2</v>
      </c>
      <c r="I118">
        <v>224693238</v>
      </c>
      <c r="J118">
        <v>117</v>
      </c>
      <c r="K118" t="s">
        <v>343</v>
      </c>
      <c r="L118" t="s">
        <v>344</v>
      </c>
      <c r="M118" t="s">
        <v>2773</v>
      </c>
      <c r="N118" t="s">
        <v>346</v>
      </c>
      <c r="O118">
        <v>-79.93356</v>
      </c>
      <c r="P118">
        <v>40.451355</v>
      </c>
      <c r="Q118" t="s">
        <v>345</v>
      </c>
      <c r="R118" s="6" t="s">
        <v>2904</v>
      </c>
      <c r="S118" s="6" t="s">
        <v>2903</v>
      </c>
      <c r="T118" s="6" t="s">
        <v>2784</v>
      </c>
      <c r="U118" s="6" t="s">
        <v>2905</v>
      </c>
      <c r="V118" s="6" t="s">
        <v>2936</v>
      </c>
      <c r="W118" s="3" t="str">
        <f>INDEX(Groups!I$2:'Groups'!I$228, MATCH(A118, Groups!A$2:'Groups'!A$228,0))</f>
        <v>Pittsburgh</v>
      </c>
      <c r="X118" s="3" t="str">
        <f>INDEX(Groups!J$2:'Groups'!J$228, MATCH(A118, Groups!A$2:'Groups'!A$228,0))</f>
        <v>Sub-county</v>
      </c>
      <c r="Y118" s="8">
        <f t="shared" si="8"/>
        <v>1</v>
      </c>
      <c r="Z118" s="8" t="b">
        <f t="shared" si="9"/>
        <v>1</v>
      </c>
      <c r="AD118" s="8">
        <v>1</v>
      </c>
      <c r="AE118" s="8">
        <v>1</v>
      </c>
      <c r="AF118" t="str">
        <f>INDEX(Groups!L$2:'Groups'!L$228, MATCH(A118, Groups!A$2:'Groups'!A$228,0))</f>
        <v>Pittsburgh</v>
      </c>
      <c r="AG118">
        <f>INDEX(Groups!M$2:'Groups'!M$228, MATCH(A118, Groups!A$2:'Groups'!A$228,0))</f>
        <v>0</v>
      </c>
      <c r="AH118">
        <f>COUNTIFS(RSVP!A$2:A$6364, I118)</f>
        <v>19</v>
      </c>
      <c r="AI118">
        <f>COUNTIFS(RSVP!A$2:A$6364, I118, RSVP!G$2:G$6364, 1)</f>
        <v>13</v>
      </c>
      <c r="AJ118" s="18">
        <f t="shared" si="7"/>
        <v>0.68421052631578949</v>
      </c>
      <c r="AK118" t="str">
        <f>INDEX(Groups!N$2:'Groups'!N$228, MATCH(A118, Groups!A$2:'Groups'!A$228,0))</f>
        <v>Sub-county</v>
      </c>
    </row>
    <row r="119" spans="1:37" x14ac:dyDescent="0.2">
      <c r="A119">
        <v>1756412</v>
      </c>
      <c r="B119">
        <v>128</v>
      </c>
      <c r="C119" t="s">
        <v>0</v>
      </c>
      <c r="D119" t="s">
        <v>1</v>
      </c>
      <c r="E119" t="s">
        <v>3068</v>
      </c>
      <c r="F119">
        <v>-79.989997863799999</v>
      </c>
      <c r="G119">
        <v>40.450000762899997</v>
      </c>
      <c r="H119" t="s">
        <v>2</v>
      </c>
      <c r="I119">
        <v>224207929</v>
      </c>
      <c r="J119">
        <v>118</v>
      </c>
      <c r="K119" t="s">
        <v>347</v>
      </c>
      <c r="L119" t="s">
        <v>348</v>
      </c>
      <c r="M119" t="s">
        <v>2773</v>
      </c>
      <c r="N119" t="s">
        <v>18</v>
      </c>
      <c r="O119">
        <v>-79.997519999999994</v>
      </c>
      <c r="P119">
        <v>40.441749999999999</v>
      </c>
      <c r="Q119" t="s">
        <v>17</v>
      </c>
      <c r="R119" s="6" t="s">
        <v>2904</v>
      </c>
      <c r="S119" s="6" t="s">
        <v>2903</v>
      </c>
      <c r="T119" s="6" t="s">
        <v>2784</v>
      </c>
      <c r="U119" s="6" t="s">
        <v>2905</v>
      </c>
      <c r="V119" s="6" t="s">
        <v>2908</v>
      </c>
      <c r="W119" s="3" t="str">
        <f>INDEX(Groups!I$2:'Groups'!I$228, MATCH(A119, Groups!A$2:'Groups'!A$228,0))</f>
        <v>Pittsburgh</v>
      </c>
      <c r="X119" s="3" t="str">
        <f>INDEX(Groups!J$2:'Groups'!J$228, MATCH(A119, Groups!A$2:'Groups'!A$228,0))</f>
        <v>Sub-county</v>
      </c>
      <c r="Y119" s="8">
        <f t="shared" si="8"/>
        <v>1</v>
      </c>
      <c r="Z119" s="8" t="b">
        <f t="shared" si="9"/>
        <v>1</v>
      </c>
      <c r="AD119" s="8">
        <v>1</v>
      </c>
      <c r="AE119" s="8">
        <v>1</v>
      </c>
      <c r="AF119" t="str">
        <f>INDEX(Groups!L$2:'Groups'!L$228, MATCH(A119, Groups!A$2:'Groups'!A$228,0))</f>
        <v>Pittsburgh</v>
      </c>
      <c r="AG119">
        <f>INDEX(Groups!M$2:'Groups'!M$228, MATCH(A119, Groups!A$2:'Groups'!A$228,0))</f>
        <v>0</v>
      </c>
      <c r="AH119">
        <f>COUNTIFS(RSVP!A$2:A$6364, I119)</f>
        <v>23</v>
      </c>
      <c r="AI119">
        <f>COUNTIFS(RSVP!A$2:A$6364, I119, RSVP!G$2:G$6364, 1)</f>
        <v>20</v>
      </c>
      <c r="AJ119" s="18">
        <f t="shared" si="7"/>
        <v>0.86956521739130432</v>
      </c>
      <c r="AK119" t="str">
        <f>INDEX(Groups!N$2:'Groups'!N$228, MATCH(A119, Groups!A$2:'Groups'!A$228,0))</f>
        <v>Sub-county</v>
      </c>
    </row>
    <row r="120" spans="1:37" x14ac:dyDescent="0.2">
      <c r="A120">
        <v>1756412</v>
      </c>
      <c r="B120">
        <v>128</v>
      </c>
      <c r="C120" t="s">
        <v>0</v>
      </c>
      <c r="D120" t="s">
        <v>1</v>
      </c>
      <c r="E120" t="s">
        <v>3068</v>
      </c>
      <c r="F120">
        <v>-79.989997863799999</v>
      </c>
      <c r="G120">
        <v>40.450000762899997</v>
      </c>
      <c r="H120" t="s">
        <v>2</v>
      </c>
      <c r="I120">
        <v>224106146</v>
      </c>
      <c r="J120">
        <v>119</v>
      </c>
      <c r="K120" t="s">
        <v>349</v>
      </c>
      <c r="L120" t="s">
        <v>350</v>
      </c>
      <c r="M120" t="s">
        <v>2773</v>
      </c>
      <c r="N120" t="s">
        <v>352</v>
      </c>
      <c r="O120">
        <v>-80.000607000000002</v>
      </c>
      <c r="P120">
        <v>40.439518999999997</v>
      </c>
      <c r="Q120" t="s">
        <v>351</v>
      </c>
      <c r="R120" s="6" t="s">
        <v>2904</v>
      </c>
      <c r="S120" s="6" t="s">
        <v>2903</v>
      </c>
      <c r="T120" s="6" t="s">
        <v>2784</v>
      </c>
      <c r="U120" s="6" t="s">
        <v>2905</v>
      </c>
      <c r="V120" s="6" t="s">
        <v>2908</v>
      </c>
      <c r="W120" s="3" t="str">
        <f>INDEX(Groups!I$2:'Groups'!I$228, MATCH(A120, Groups!A$2:'Groups'!A$228,0))</f>
        <v>Pittsburgh</v>
      </c>
      <c r="X120" s="3" t="str">
        <f>INDEX(Groups!J$2:'Groups'!J$228, MATCH(A120, Groups!A$2:'Groups'!A$228,0))</f>
        <v>Sub-county</v>
      </c>
      <c r="Y120" s="8">
        <f t="shared" si="8"/>
        <v>1</v>
      </c>
      <c r="Z120" s="8" t="b">
        <f t="shared" si="9"/>
        <v>1</v>
      </c>
      <c r="AD120" s="8">
        <v>1</v>
      </c>
      <c r="AE120" s="8">
        <v>1</v>
      </c>
      <c r="AF120" t="str">
        <f>INDEX(Groups!L$2:'Groups'!L$228, MATCH(A120, Groups!A$2:'Groups'!A$228,0))</f>
        <v>Pittsburgh</v>
      </c>
      <c r="AG120">
        <f>INDEX(Groups!M$2:'Groups'!M$228, MATCH(A120, Groups!A$2:'Groups'!A$228,0))</f>
        <v>0</v>
      </c>
      <c r="AH120">
        <f>COUNTIFS(RSVP!A$2:A$6364, I120)</f>
        <v>10</v>
      </c>
      <c r="AI120">
        <f>COUNTIFS(RSVP!A$2:A$6364, I120, RSVP!G$2:G$6364, 1)</f>
        <v>7</v>
      </c>
      <c r="AJ120" s="18">
        <f t="shared" si="7"/>
        <v>0.7</v>
      </c>
      <c r="AK120" t="str">
        <f>INDEX(Groups!N$2:'Groups'!N$228, MATCH(A120, Groups!A$2:'Groups'!A$228,0))</f>
        <v>Sub-county</v>
      </c>
    </row>
    <row r="121" spans="1:37" x14ac:dyDescent="0.2">
      <c r="A121">
        <v>1756412</v>
      </c>
      <c r="B121">
        <v>128</v>
      </c>
      <c r="C121" t="s">
        <v>0</v>
      </c>
      <c r="D121" t="s">
        <v>1</v>
      </c>
      <c r="E121" t="s">
        <v>3068</v>
      </c>
      <c r="F121">
        <v>-79.989997863799999</v>
      </c>
      <c r="G121">
        <v>40.450000762899997</v>
      </c>
      <c r="H121" t="s">
        <v>2</v>
      </c>
      <c r="I121">
        <v>224168575</v>
      </c>
      <c r="J121">
        <v>120</v>
      </c>
      <c r="K121" t="s">
        <v>353</v>
      </c>
      <c r="L121" t="s">
        <v>354</v>
      </c>
      <c r="M121" t="s">
        <v>2773</v>
      </c>
      <c r="N121" t="s">
        <v>356</v>
      </c>
      <c r="O121">
        <v>-79.997382999999999</v>
      </c>
      <c r="P121">
        <v>40.441775999999997</v>
      </c>
      <c r="Q121" t="s">
        <v>355</v>
      </c>
      <c r="R121" s="6" t="s">
        <v>2904</v>
      </c>
      <c r="S121" s="6" t="s">
        <v>2903</v>
      </c>
      <c r="T121" s="6" t="s">
        <v>2784</v>
      </c>
      <c r="U121" s="6" t="s">
        <v>2905</v>
      </c>
      <c r="V121" s="6" t="s">
        <v>2908</v>
      </c>
      <c r="W121" s="3" t="str">
        <f>INDEX(Groups!I$2:'Groups'!I$228, MATCH(A121, Groups!A$2:'Groups'!A$228,0))</f>
        <v>Pittsburgh</v>
      </c>
      <c r="X121" s="3" t="str">
        <f>INDEX(Groups!J$2:'Groups'!J$228, MATCH(A121, Groups!A$2:'Groups'!A$228,0))</f>
        <v>Sub-county</v>
      </c>
      <c r="Y121" s="8">
        <f t="shared" si="8"/>
        <v>1</v>
      </c>
      <c r="Z121" s="8" t="b">
        <f t="shared" si="9"/>
        <v>1</v>
      </c>
      <c r="AD121" s="8">
        <v>1</v>
      </c>
      <c r="AE121" s="8">
        <v>1</v>
      </c>
      <c r="AF121" t="str">
        <f>INDEX(Groups!L$2:'Groups'!L$228, MATCH(A121, Groups!A$2:'Groups'!A$228,0))</f>
        <v>Pittsburgh</v>
      </c>
      <c r="AG121">
        <f>INDEX(Groups!M$2:'Groups'!M$228, MATCH(A121, Groups!A$2:'Groups'!A$228,0))</f>
        <v>0</v>
      </c>
      <c r="AH121">
        <f>COUNTIFS(RSVP!A$2:A$6364, I121)</f>
        <v>7</v>
      </c>
      <c r="AI121">
        <f>COUNTIFS(RSVP!A$2:A$6364, I121, RSVP!G$2:G$6364, 1)</f>
        <v>6</v>
      </c>
      <c r="AJ121" s="18">
        <f t="shared" si="7"/>
        <v>0.8571428571428571</v>
      </c>
      <c r="AK121" t="str">
        <f>INDEX(Groups!N$2:'Groups'!N$228, MATCH(A121, Groups!A$2:'Groups'!A$228,0))</f>
        <v>Sub-county</v>
      </c>
    </row>
    <row r="122" spans="1:37" x14ac:dyDescent="0.2">
      <c r="A122">
        <v>1756412</v>
      </c>
      <c r="B122">
        <v>128</v>
      </c>
      <c r="C122" t="s">
        <v>0</v>
      </c>
      <c r="D122" t="s">
        <v>1</v>
      </c>
      <c r="E122" t="s">
        <v>3068</v>
      </c>
      <c r="F122">
        <v>-79.989997863799999</v>
      </c>
      <c r="G122">
        <v>40.450000762899997</v>
      </c>
      <c r="H122" t="s">
        <v>2</v>
      </c>
      <c r="I122">
        <v>224091986</v>
      </c>
      <c r="J122">
        <v>121</v>
      </c>
      <c r="K122" t="s">
        <v>357</v>
      </c>
      <c r="L122" t="s">
        <v>358</v>
      </c>
      <c r="M122" t="s">
        <v>2773</v>
      </c>
      <c r="N122" t="s">
        <v>222</v>
      </c>
      <c r="O122">
        <v>-79.907281999999995</v>
      </c>
      <c r="P122">
        <v>40.441840900000003</v>
      </c>
      <c r="Q122" t="s">
        <v>221</v>
      </c>
      <c r="R122" s="6" t="s">
        <v>2904</v>
      </c>
      <c r="S122" s="6" t="s">
        <v>2903</v>
      </c>
      <c r="T122" s="6" t="s">
        <v>2784</v>
      </c>
      <c r="U122" s="6" t="s">
        <v>2905</v>
      </c>
      <c r="V122" s="6" t="s">
        <v>2938</v>
      </c>
      <c r="W122" s="3" t="str">
        <f>INDEX(Groups!I$2:'Groups'!I$228, MATCH(A122, Groups!A$2:'Groups'!A$228,0))</f>
        <v>Pittsburgh</v>
      </c>
      <c r="X122" s="3" t="str">
        <f>INDEX(Groups!J$2:'Groups'!J$228, MATCH(A122, Groups!A$2:'Groups'!A$228,0))</f>
        <v>Sub-county</v>
      </c>
      <c r="Y122" s="8">
        <f t="shared" si="8"/>
        <v>1</v>
      </c>
      <c r="Z122" s="8" t="b">
        <f t="shared" si="9"/>
        <v>1</v>
      </c>
      <c r="AD122" s="8">
        <v>1</v>
      </c>
      <c r="AE122" s="8">
        <v>1</v>
      </c>
      <c r="AF122" t="str">
        <f>INDEX(Groups!L$2:'Groups'!L$228, MATCH(A122, Groups!A$2:'Groups'!A$228,0))</f>
        <v>Pittsburgh</v>
      </c>
      <c r="AG122">
        <f>INDEX(Groups!M$2:'Groups'!M$228, MATCH(A122, Groups!A$2:'Groups'!A$228,0))</f>
        <v>0</v>
      </c>
      <c r="AH122">
        <f>COUNTIFS(RSVP!A$2:A$6364, I122)</f>
        <v>13</v>
      </c>
      <c r="AI122">
        <f>COUNTIFS(RSVP!A$2:A$6364, I122, RSVP!G$2:G$6364, 1)</f>
        <v>11</v>
      </c>
      <c r="AJ122" s="18">
        <f t="shared" si="7"/>
        <v>0.84615384615384615</v>
      </c>
      <c r="AK122" t="str">
        <f>INDEX(Groups!N$2:'Groups'!N$228, MATCH(A122, Groups!A$2:'Groups'!A$228,0))</f>
        <v>Sub-county</v>
      </c>
    </row>
    <row r="123" spans="1:37" x14ac:dyDescent="0.2">
      <c r="A123">
        <v>1756412</v>
      </c>
      <c r="B123">
        <v>128</v>
      </c>
      <c r="C123" t="s">
        <v>0</v>
      </c>
      <c r="D123" t="s">
        <v>1</v>
      </c>
      <c r="E123" t="s">
        <v>3068</v>
      </c>
      <c r="F123">
        <v>-79.989997863799999</v>
      </c>
      <c r="G123">
        <v>40.450000762899997</v>
      </c>
      <c r="H123" t="s">
        <v>2</v>
      </c>
      <c r="I123">
        <v>222573507</v>
      </c>
      <c r="J123">
        <v>122</v>
      </c>
      <c r="K123" t="s">
        <v>359</v>
      </c>
      <c r="L123" t="s">
        <v>360</v>
      </c>
      <c r="M123" t="s">
        <v>2773</v>
      </c>
      <c r="N123" t="s">
        <v>195</v>
      </c>
      <c r="O123">
        <v>-80.014663999999996</v>
      </c>
      <c r="P123">
        <v>40.484368000000003</v>
      </c>
      <c r="Q123" t="s">
        <v>194</v>
      </c>
      <c r="R123" s="6" t="s">
        <v>2904</v>
      </c>
      <c r="S123" s="6" t="s">
        <v>2903</v>
      </c>
      <c r="T123" s="6" t="s">
        <v>2784</v>
      </c>
      <c r="U123" s="6" t="s">
        <v>2905</v>
      </c>
      <c r="V123" s="6" t="s">
        <v>2934</v>
      </c>
      <c r="W123" s="3" t="str">
        <f>INDEX(Groups!I$2:'Groups'!I$228, MATCH(A123, Groups!A$2:'Groups'!A$228,0))</f>
        <v>Pittsburgh</v>
      </c>
      <c r="X123" s="3" t="str">
        <f>INDEX(Groups!J$2:'Groups'!J$228, MATCH(A123, Groups!A$2:'Groups'!A$228,0))</f>
        <v>Sub-county</v>
      </c>
      <c r="Y123" s="8">
        <f t="shared" si="8"/>
        <v>1</v>
      </c>
      <c r="Z123" s="8" t="b">
        <f t="shared" si="9"/>
        <v>1</v>
      </c>
      <c r="AD123" s="8">
        <v>1</v>
      </c>
      <c r="AE123" s="8">
        <v>1</v>
      </c>
      <c r="AF123" t="str">
        <f>INDEX(Groups!L$2:'Groups'!L$228, MATCH(A123, Groups!A$2:'Groups'!A$228,0))</f>
        <v>Pittsburgh</v>
      </c>
      <c r="AG123">
        <f>INDEX(Groups!M$2:'Groups'!M$228, MATCH(A123, Groups!A$2:'Groups'!A$228,0))</f>
        <v>0</v>
      </c>
      <c r="AH123">
        <f>COUNTIFS(RSVP!A$2:A$6364, I123)</f>
        <v>6</v>
      </c>
      <c r="AI123">
        <f>COUNTIFS(RSVP!A$2:A$6364, I123, RSVP!G$2:G$6364, 1)</f>
        <v>4</v>
      </c>
      <c r="AJ123" s="18">
        <f t="shared" si="7"/>
        <v>0.66666666666666663</v>
      </c>
      <c r="AK123" t="str">
        <f>INDEX(Groups!N$2:'Groups'!N$228, MATCH(A123, Groups!A$2:'Groups'!A$228,0))</f>
        <v>Sub-county</v>
      </c>
    </row>
    <row r="124" spans="1:37" x14ac:dyDescent="0.2">
      <c r="A124">
        <v>1756412</v>
      </c>
      <c r="B124">
        <v>128</v>
      </c>
      <c r="C124" t="s">
        <v>0</v>
      </c>
      <c r="D124" t="s">
        <v>1</v>
      </c>
      <c r="E124" t="s">
        <v>3068</v>
      </c>
      <c r="F124">
        <v>-79.989997863799999</v>
      </c>
      <c r="G124">
        <v>40.450000762899997</v>
      </c>
      <c r="H124" t="s">
        <v>2</v>
      </c>
      <c r="I124">
        <v>224384596</v>
      </c>
      <c r="J124">
        <v>123</v>
      </c>
      <c r="K124" t="s">
        <v>361</v>
      </c>
      <c r="L124" t="s">
        <v>362</v>
      </c>
      <c r="M124" t="s">
        <v>2773</v>
      </c>
      <c r="N124" t="s">
        <v>288</v>
      </c>
      <c r="O124">
        <v>-80.033187999999996</v>
      </c>
      <c r="P124">
        <v>40.404533000000001</v>
      </c>
      <c r="Q124" t="s">
        <v>287</v>
      </c>
      <c r="R124" s="6" t="s">
        <v>2904</v>
      </c>
      <c r="S124" s="6" t="s">
        <v>2903</v>
      </c>
      <c r="T124" s="6" t="s">
        <v>2784</v>
      </c>
      <c r="U124" s="6" t="s">
        <v>2905</v>
      </c>
      <c r="V124" s="6" t="s">
        <v>2918</v>
      </c>
      <c r="W124" s="3" t="str">
        <f>INDEX(Groups!I$2:'Groups'!I$228, MATCH(A124, Groups!A$2:'Groups'!A$228,0))</f>
        <v>Pittsburgh</v>
      </c>
      <c r="X124" s="3" t="str">
        <f>INDEX(Groups!J$2:'Groups'!J$228, MATCH(A124, Groups!A$2:'Groups'!A$228,0))</f>
        <v>Sub-county</v>
      </c>
      <c r="Y124" s="8">
        <f t="shared" si="8"/>
        <v>1</v>
      </c>
      <c r="Z124" s="8" t="b">
        <f t="shared" si="9"/>
        <v>1</v>
      </c>
      <c r="AD124" s="8">
        <v>1</v>
      </c>
      <c r="AE124" s="8">
        <v>1</v>
      </c>
      <c r="AF124" t="str">
        <f>INDEX(Groups!L$2:'Groups'!L$228, MATCH(A124, Groups!A$2:'Groups'!A$228,0))</f>
        <v>Pittsburgh</v>
      </c>
      <c r="AG124">
        <f>INDEX(Groups!M$2:'Groups'!M$228, MATCH(A124, Groups!A$2:'Groups'!A$228,0))</f>
        <v>0</v>
      </c>
      <c r="AH124">
        <f>COUNTIFS(RSVP!A$2:A$6364, I124)</f>
        <v>3</v>
      </c>
      <c r="AI124">
        <f>COUNTIFS(RSVP!A$2:A$6364, I124, RSVP!G$2:G$6364, 1)</f>
        <v>1</v>
      </c>
      <c r="AJ124" s="18">
        <f t="shared" si="7"/>
        <v>0.33333333333333331</v>
      </c>
      <c r="AK124" t="str">
        <f>INDEX(Groups!N$2:'Groups'!N$228, MATCH(A124, Groups!A$2:'Groups'!A$228,0))</f>
        <v>Sub-county</v>
      </c>
    </row>
    <row r="125" spans="1:37" x14ac:dyDescent="0.2">
      <c r="A125">
        <v>1756412</v>
      </c>
      <c r="B125">
        <v>128</v>
      </c>
      <c r="C125" t="s">
        <v>0</v>
      </c>
      <c r="D125" t="s">
        <v>1</v>
      </c>
      <c r="E125" t="s">
        <v>3068</v>
      </c>
      <c r="F125">
        <v>-79.989997863799999</v>
      </c>
      <c r="G125">
        <v>40.450000762899997</v>
      </c>
      <c r="H125" t="s">
        <v>2</v>
      </c>
      <c r="I125">
        <v>223271104</v>
      </c>
      <c r="J125">
        <v>124</v>
      </c>
      <c r="K125" t="s">
        <v>363</v>
      </c>
      <c r="L125" t="s">
        <v>364</v>
      </c>
      <c r="M125" t="s">
        <v>2773</v>
      </c>
      <c r="N125" t="s">
        <v>366</v>
      </c>
      <c r="O125">
        <v>-79.892101099999906</v>
      </c>
      <c r="P125">
        <v>40.4381463</v>
      </c>
      <c r="Q125" t="s">
        <v>365</v>
      </c>
      <c r="R125" s="6" t="s">
        <v>2904</v>
      </c>
      <c r="S125" s="6" t="s">
        <v>2903</v>
      </c>
      <c r="T125" s="6" t="s">
        <v>2784</v>
      </c>
      <c r="U125" s="6" t="s">
        <v>2948</v>
      </c>
      <c r="W125" s="3" t="str">
        <f>INDEX(Groups!I$2:'Groups'!I$228, MATCH(A125, Groups!A$2:'Groups'!A$228,0))</f>
        <v>Pittsburgh</v>
      </c>
      <c r="X125" s="3" t="str">
        <f>INDEX(Groups!J$2:'Groups'!J$228, MATCH(A125, Groups!A$2:'Groups'!A$228,0))</f>
        <v>Sub-county</v>
      </c>
      <c r="Y125" s="8">
        <f t="shared" si="8"/>
        <v>1</v>
      </c>
      <c r="Z125" s="8" t="b">
        <f t="shared" si="9"/>
        <v>0</v>
      </c>
      <c r="AD125" s="8">
        <v>1</v>
      </c>
      <c r="AE125" s="8">
        <v>1</v>
      </c>
      <c r="AF125" t="str">
        <f>INDEX(Groups!L$2:'Groups'!L$228, MATCH(A125, Groups!A$2:'Groups'!A$228,0))</f>
        <v>Pittsburgh</v>
      </c>
      <c r="AG125">
        <f>INDEX(Groups!M$2:'Groups'!M$228, MATCH(A125, Groups!A$2:'Groups'!A$228,0))</f>
        <v>0</v>
      </c>
      <c r="AH125">
        <f>COUNTIFS(RSVP!A$2:A$6364, I125)</f>
        <v>7</v>
      </c>
      <c r="AI125">
        <f>COUNTIFS(RSVP!A$2:A$6364, I125, RSVP!G$2:G$6364, 1)</f>
        <v>6</v>
      </c>
      <c r="AJ125" s="18">
        <f t="shared" si="7"/>
        <v>0.8571428571428571</v>
      </c>
      <c r="AK125" t="str">
        <f>INDEX(Groups!N$2:'Groups'!N$228, MATCH(A125, Groups!A$2:'Groups'!A$228,0))</f>
        <v>Sub-county</v>
      </c>
    </row>
    <row r="126" spans="1:37" x14ac:dyDescent="0.2">
      <c r="A126">
        <v>1756412</v>
      </c>
      <c r="B126">
        <v>128</v>
      </c>
      <c r="C126" t="s">
        <v>0</v>
      </c>
      <c r="D126" t="s">
        <v>1</v>
      </c>
      <c r="E126" t="s">
        <v>3068</v>
      </c>
      <c r="F126">
        <v>-79.989997863799999</v>
      </c>
      <c r="G126">
        <v>40.450000762899997</v>
      </c>
      <c r="H126" t="s">
        <v>2</v>
      </c>
      <c r="I126">
        <v>224187147</v>
      </c>
      <c r="J126">
        <v>125</v>
      </c>
      <c r="K126" t="s">
        <v>367</v>
      </c>
      <c r="L126" t="s">
        <v>368</v>
      </c>
      <c r="M126" t="s">
        <v>2879</v>
      </c>
      <c r="N126" t="s">
        <v>370</v>
      </c>
      <c r="O126">
        <v>-80.057388000000003</v>
      </c>
      <c r="P126">
        <v>40.465541999999999</v>
      </c>
      <c r="Q126" t="s">
        <v>369</v>
      </c>
      <c r="R126" s="6" t="s">
        <v>2904</v>
      </c>
      <c r="S126" s="6" t="s">
        <v>2903</v>
      </c>
      <c r="T126" s="6" t="s">
        <v>2784</v>
      </c>
      <c r="U126" s="6" t="s">
        <v>2949</v>
      </c>
      <c r="W126" s="3" t="str">
        <f>INDEX(Groups!I$2:'Groups'!I$228, MATCH(A126, Groups!A$2:'Groups'!A$228,0))</f>
        <v>Pittsburgh</v>
      </c>
      <c r="X126" s="3" t="str">
        <f>INDEX(Groups!J$2:'Groups'!J$228, MATCH(A126, Groups!A$2:'Groups'!A$228,0))</f>
        <v>Sub-county</v>
      </c>
      <c r="Y126" s="8">
        <f t="shared" si="8"/>
        <v>1</v>
      </c>
      <c r="Z126" s="8" t="b">
        <f t="shared" si="9"/>
        <v>0</v>
      </c>
      <c r="AD126" s="8">
        <v>1</v>
      </c>
      <c r="AE126" s="8">
        <v>1</v>
      </c>
      <c r="AF126" t="str">
        <f>INDEX(Groups!L$2:'Groups'!L$228, MATCH(A126, Groups!A$2:'Groups'!A$228,0))</f>
        <v>Pittsburgh</v>
      </c>
      <c r="AG126">
        <f>INDEX(Groups!M$2:'Groups'!M$228, MATCH(A126, Groups!A$2:'Groups'!A$228,0))</f>
        <v>0</v>
      </c>
      <c r="AH126">
        <f>COUNTIFS(RSVP!A$2:A$6364, I126)</f>
        <v>4</v>
      </c>
      <c r="AI126">
        <f>COUNTIFS(RSVP!A$2:A$6364, I126, RSVP!G$2:G$6364, 1)</f>
        <v>4</v>
      </c>
      <c r="AJ126" s="18">
        <f t="shared" si="7"/>
        <v>1</v>
      </c>
      <c r="AK126" t="str">
        <f>INDEX(Groups!N$2:'Groups'!N$228, MATCH(A126, Groups!A$2:'Groups'!A$228,0))</f>
        <v>Sub-county</v>
      </c>
    </row>
    <row r="127" spans="1:37" x14ac:dyDescent="0.2">
      <c r="A127">
        <v>1756412</v>
      </c>
      <c r="B127">
        <v>128</v>
      </c>
      <c r="C127" t="s">
        <v>0</v>
      </c>
      <c r="D127" t="s">
        <v>1</v>
      </c>
      <c r="E127" t="s">
        <v>3068</v>
      </c>
      <c r="F127">
        <v>-79.989997863799999</v>
      </c>
      <c r="G127">
        <v>40.450000762899997</v>
      </c>
      <c r="H127" t="s">
        <v>2</v>
      </c>
      <c r="I127">
        <v>224539356</v>
      </c>
      <c r="J127">
        <v>126</v>
      </c>
      <c r="K127" t="s">
        <v>371</v>
      </c>
      <c r="L127" t="s">
        <v>372</v>
      </c>
      <c r="M127" t="s">
        <v>2773</v>
      </c>
      <c r="N127" t="s">
        <v>288</v>
      </c>
      <c r="O127">
        <v>-80.033187999999996</v>
      </c>
      <c r="P127">
        <v>40.404533000000001</v>
      </c>
      <c r="Q127" t="s">
        <v>287</v>
      </c>
      <c r="R127" s="6" t="s">
        <v>2904</v>
      </c>
      <c r="S127" s="6" t="s">
        <v>2903</v>
      </c>
      <c r="T127" s="6" t="s">
        <v>2784</v>
      </c>
      <c r="U127" s="6" t="s">
        <v>2905</v>
      </c>
      <c r="V127" s="6" t="s">
        <v>2918</v>
      </c>
      <c r="W127" s="3" t="str">
        <f>INDEX(Groups!I$2:'Groups'!I$228, MATCH(A127, Groups!A$2:'Groups'!A$228,0))</f>
        <v>Pittsburgh</v>
      </c>
      <c r="X127" s="3" t="str">
        <f>INDEX(Groups!J$2:'Groups'!J$228, MATCH(A127, Groups!A$2:'Groups'!A$228,0))</f>
        <v>Sub-county</v>
      </c>
      <c r="Y127" s="8">
        <f t="shared" si="8"/>
        <v>1</v>
      </c>
      <c r="Z127" s="8" t="b">
        <f t="shared" si="9"/>
        <v>1</v>
      </c>
      <c r="AD127" s="8">
        <v>1</v>
      </c>
      <c r="AE127" s="8">
        <v>1</v>
      </c>
      <c r="AF127" t="str">
        <f>INDEX(Groups!L$2:'Groups'!L$228, MATCH(A127, Groups!A$2:'Groups'!A$228,0))</f>
        <v>Pittsburgh</v>
      </c>
      <c r="AG127">
        <f>INDEX(Groups!M$2:'Groups'!M$228, MATCH(A127, Groups!A$2:'Groups'!A$228,0))</f>
        <v>0</v>
      </c>
      <c r="AH127">
        <f>COUNTIFS(RSVP!A$2:A$6364, I127)</f>
        <v>5</v>
      </c>
      <c r="AI127">
        <f>COUNTIFS(RSVP!A$2:A$6364, I127, RSVP!G$2:G$6364, 1)</f>
        <v>5</v>
      </c>
      <c r="AJ127" s="18">
        <f t="shared" si="7"/>
        <v>1</v>
      </c>
      <c r="AK127" t="str">
        <f>INDEX(Groups!N$2:'Groups'!N$228, MATCH(A127, Groups!A$2:'Groups'!A$228,0))</f>
        <v>Sub-county</v>
      </c>
    </row>
    <row r="128" spans="1:37" x14ac:dyDescent="0.2">
      <c r="A128">
        <v>1756412</v>
      </c>
      <c r="B128">
        <v>128</v>
      </c>
      <c r="C128" t="s">
        <v>0</v>
      </c>
      <c r="D128" t="s">
        <v>1</v>
      </c>
      <c r="E128" t="s">
        <v>3068</v>
      </c>
      <c r="F128">
        <v>-79.989997863799999</v>
      </c>
      <c r="G128">
        <v>40.450000762899997</v>
      </c>
      <c r="H128" t="s">
        <v>2</v>
      </c>
      <c r="I128">
        <v>224213861</v>
      </c>
      <c r="J128">
        <v>127</v>
      </c>
      <c r="K128" t="s">
        <v>373</v>
      </c>
      <c r="L128" t="s">
        <v>374</v>
      </c>
      <c r="M128" t="s">
        <v>2773</v>
      </c>
      <c r="N128" t="s">
        <v>18</v>
      </c>
      <c r="O128">
        <v>-79.997519999999994</v>
      </c>
      <c r="P128">
        <v>40.441749999999999</v>
      </c>
      <c r="Q128" t="s">
        <v>17</v>
      </c>
      <c r="R128" s="6" t="s">
        <v>2904</v>
      </c>
      <c r="S128" s="6" t="s">
        <v>2903</v>
      </c>
      <c r="T128" s="6" t="s">
        <v>2784</v>
      </c>
      <c r="U128" s="6" t="s">
        <v>2905</v>
      </c>
      <c r="V128" s="6" t="s">
        <v>2908</v>
      </c>
      <c r="W128" s="3" t="str">
        <f>INDEX(Groups!I$2:'Groups'!I$228, MATCH(A128, Groups!A$2:'Groups'!A$228,0))</f>
        <v>Pittsburgh</v>
      </c>
      <c r="X128" s="3" t="str">
        <f>INDEX(Groups!J$2:'Groups'!J$228, MATCH(A128, Groups!A$2:'Groups'!A$228,0))</f>
        <v>Sub-county</v>
      </c>
      <c r="Y128" s="8">
        <f t="shared" si="8"/>
        <v>1</v>
      </c>
      <c r="Z128" s="8" t="b">
        <f t="shared" si="9"/>
        <v>1</v>
      </c>
      <c r="AD128" s="8">
        <v>1</v>
      </c>
      <c r="AE128" s="8">
        <v>1</v>
      </c>
      <c r="AF128" t="str">
        <f>INDEX(Groups!L$2:'Groups'!L$228, MATCH(A128, Groups!A$2:'Groups'!A$228,0))</f>
        <v>Pittsburgh</v>
      </c>
      <c r="AG128">
        <f>INDEX(Groups!M$2:'Groups'!M$228, MATCH(A128, Groups!A$2:'Groups'!A$228,0))</f>
        <v>0</v>
      </c>
      <c r="AH128">
        <f>COUNTIFS(RSVP!A$2:A$6364, I128)</f>
        <v>2</v>
      </c>
      <c r="AI128">
        <f>COUNTIFS(RSVP!A$2:A$6364, I128, RSVP!G$2:G$6364, 1)</f>
        <v>2</v>
      </c>
      <c r="AJ128" s="18">
        <f t="shared" si="7"/>
        <v>1</v>
      </c>
      <c r="AK128" t="str">
        <f>INDEX(Groups!N$2:'Groups'!N$228, MATCH(A128, Groups!A$2:'Groups'!A$228,0))</f>
        <v>Sub-county</v>
      </c>
    </row>
    <row r="129" spans="1:37" x14ac:dyDescent="0.2">
      <c r="A129">
        <v>1756412</v>
      </c>
      <c r="B129">
        <v>128</v>
      </c>
      <c r="C129" t="s">
        <v>0</v>
      </c>
      <c r="D129" t="s">
        <v>1</v>
      </c>
      <c r="E129" t="s">
        <v>3068</v>
      </c>
      <c r="F129">
        <v>-79.989997863799999</v>
      </c>
      <c r="G129">
        <v>40.450000762899997</v>
      </c>
      <c r="H129" t="s">
        <v>2</v>
      </c>
      <c r="I129">
        <v>222573514</v>
      </c>
      <c r="J129">
        <v>128</v>
      </c>
      <c r="K129" t="s">
        <v>375</v>
      </c>
      <c r="L129" t="s">
        <v>376</v>
      </c>
      <c r="M129" t="s">
        <v>2773</v>
      </c>
      <c r="N129" t="s">
        <v>195</v>
      </c>
      <c r="O129">
        <v>-80.014663999999996</v>
      </c>
      <c r="P129">
        <v>40.484368000000003</v>
      </c>
      <c r="Q129" t="s">
        <v>194</v>
      </c>
      <c r="R129" s="6" t="s">
        <v>2904</v>
      </c>
      <c r="S129" s="6" t="s">
        <v>2903</v>
      </c>
      <c r="T129" s="6" t="s">
        <v>2784</v>
      </c>
      <c r="U129" s="6" t="s">
        <v>2905</v>
      </c>
      <c r="V129" s="6" t="s">
        <v>2934</v>
      </c>
      <c r="W129" s="3" t="str">
        <f>INDEX(Groups!I$2:'Groups'!I$228, MATCH(A129, Groups!A$2:'Groups'!A$228,0))</f>
        <v>Pittsburgh</v>
      </c>
      <c r="X129" s="3" t="str">
        <f>INDEX(Groups!J$2:'Groups'!J$228, MATCH(A129, Groups!A$2:'Groups'!A$228,0))</f>
        <v>Sub-county</v>
      </c>
      <c r="Y129" s="8">
        <f t="shared" si="8"/>
        <v>1</v>
      </c>
      <c r="Z129" s="8" t="b">
        <f t="shared" si="9"/>
        <v>1</v>
      </c>
      <c r="AD129" s="8">
        <v>1</v>
      </c>
      <c r="AE129" s="8">
        <v>1</v>
      </c>
      <c r="AF129" t="str">
        <f>INDEX(Groups!L$2:'Groups'!L$228, MATCH(A129, Groups!A$2:'Groups'!A$228,0))</f>
        <v>Pittsburgh</v>
      </c>
      <c r="AG129">
        <f>INDEX(Groups!M$2:'Groups'!M$228, MATCH(A129, Groups!A$2:'Groups'!A$228,0))</f>
        <v>0</v>
      </c>
      <c r="AH129">
        <f>COUNTIFS(RSVP!A$2:A$6364, I129)</f>
        <v>7</v>
      </c>
      <c r="AI129">
        <f>COUNTIFS(RSVP!A$2:A$6364, I129, RSVP!G$2:G$6364, 1)</f>
        <v>6</v>
      </c>
      <c r="AJ129" s="18">
        <f t="shared" si="7"/>
        <v>0.8571428571428571</v>
      </c>
      <c r="AK129" t="str">
        <f>INDEX(Groups!N$2:'Groups'!N$228, MATCH(A129, Groups!A$2:'Groups'!A$228,0))</f>
        <v>Sub-county</v>
      </c>
    </row>
    <row r="130" spans="1:37" x14ac:dyDescent="0.2">
      <c r="A130">
        <v>3170512</v>
      </c>
      <c r="B130">
        <v>31</v>
      </c>
      <c r="C130" t="s">
        <v>377</v>
      </c>
      <c r="D130" t="s">
        <v>1</v>
      </c>
      <c r="E130" t="s">
        <v>3069</v>
      </c>
      <c r="F130">
        <v>-80.040000915500002</v>
      </c>
      <c r="G130">
        <v>40.549999237100003</v>
      </c>
      <c r="H130" t="s">
        <v>378</v>
      </c>
      <c r="I130">
        <v>224639169</v>
      </c>
      <c r="J130">
        <v>129</v>
      </c>
      <c r="K130" t="s">
        <v>379</v>
      </c>
      <c r="L130" t="s">
        <v>380</v>
      </c>
      <c r="M130" t="s">
        <v>2863</v>
      </c>
      <c r="N130" t="s">
        <v>383</v>
      </c>
      <c r="O130">
        <v>-80.186040000000006</v>
      </c>
      <c r="P130">
        <v>40.491042999999998</v>
      </c>
      <c r="Q130" t="s">
        <v>381</v>
      </c>
      <c r="R130" s="6" t="s">
        <v>2904</v>
      </c>
      <c r="S130" s="6" t="s">
        <v>2903</v>
      </c>
      <c r="T130" s="6" t="s">
        <v>2784</v>
      </c>
      <c r="U130" s="6" t="s">
        <v>2808</v>
      </c>
      <c r="W130" s="3" t="str">
        <f>INDEX(Groups!I$2:'Groups'!I$228, MATCH(A130, Groups!A$2:'Groups'!A$228,0))</f>
        <v>Pittsburgh</v>
      </c>
      <c r="X130" s="3" t="str">
        <f>INDEX(Groups!J$2:'Groups'!J$228, MATCH(A130, Groups!A$2:'Groups'!A$228,0))</f>
        <v>Sub-county</v>
      </c>
      <c r="Y130" s="8">
        <f t="shared" ref="Y130:Y145" si="10">IF(T130="Allegheny County", 1, )</f>
        <v>1</v>
      </c>
      <c r="Z130" s="8" t="b">
        <f t="shared" ref="Z130:Z145" si="11">ISNUMBER(SEARCH(W130,U130))</f>
        <v>0</v>
      </c>
      <c r="AD130" s="8">
        <v>1</v>
      </c>
      <c r="AE130" s="8">
        <v>1</v>
      </c>
      <c r="AF130" t="str">
        <f>INDEX(Groups!L$2:'Groups'!L$228, MATCH(A130, Groups!A$2:'Groups'!A$228,0))</f>
        <v>Pittsburgh</v>
      </c>
      <c r="AG130">
        <f>INDEX(Groups!M$2:'Groups'!M$228, MATCH(A130, Groups!A$2:'Groups'!A$228,0))</f>
        <v>0</v>
      </c>
      <c r="AH130">
        <f>COUNTIFS(RSVP!A$2:A$6364, I130)</f>
        <v>4</v>
      </c>
      <c r="AI130">
        <f>COUNTIFS(RSVP!A$2:A$6364, I130, RSVP!G$2:G$6364, 1)</f>
        <v>2</v>
      </c>
      <c r="AJ130" s="18">
        <f t="shared" si="7"/>
        <v>0.5</v>
      </c>
      <c r="AK130" t="str">
        <f>INDEX(Groups!N$2:'Groups'!N$228, MATCH(A130, Groups!A$2:'Groups'!A$228,0))</f>
        <v>Sub-county</v>
      </c>
    </row>
    <row r="131" spans="1:37" x14ac:dyDescent="0.2">
      <c r="A131">
        <v>3170512</v>
      </c>
      <c r="B131">
        <v>31</v>
      </c>
      <c r="C131" t="s">
        <v>377</v>
      </c>
      <c r="D131" t="s">
        <v>1</v>
      </c>
      <c r="E131" t="s">
        <v>3069</v>
      </c>
      <c r="F131">
        <v>-80.040000915500002</v>
      </c>
      <c r="G131">
        <v>40.549999237100003</v>
      </c>
      <c r="H131" t="s">
        <v>378</v>
      </c>
      <c r="I131">
        <v>224414323</v>
      </c>
      <c r="J131">
        <v>130</v>
      </c>
      <c r="K131" t="s">
        <v>384</v>
      </c>
      <c r="L131" t="s">
        <v>385</v>
      </c>
      <c r="M131" t="s">
        <v>2773</v>
      </c>
      <c r="N131" t="s">
        <v>392</v>
      </c>
      <c r="O131">
        <v>-79.942160000000001</v>
      </c>
      <c r="P131">
        <v>40.431978999999998</v>
      </c>
      <c r="Q131" t="s">
        <v>391</v>
      </c>
      <c r="R131" s="6" t="s">
        <v>2904</v>
      </c>
      <c r="S131" s="6" t="s">
        <v>2903</v>
      </c>
      <c r="T131" s="6" t="s">
        <v>2784</v>
      </c>
      <c r="U131" s="6" t="s">
        <v>2905</v>
      </c>
      <c r="V131" s="6" t="s">
        <v>2907</v>
      </c>
      <c r="W131" s="3" t="str">
        <f>INDEX(Groups!I$2:'Groups'!I$228, MATCH(A131, Groups!A$2:'Groups'!A$228,0))</f>
        <v>Pittsburgh</v>
      </c>
      <c r="X131" s="3" t="str">
        <f>INDEX(Groups!J$2:'Groups'!J$228, MATCH(A131, Groups!A$2:'Groups'!A$228,0))</f>
        <v>Sub-county</v>
      </c>
      <c r="Y131" s="8">
        <f t="shared" si="10"/>
        <v>1</v>
      </c>
      <c r="Z131" s="8" t="b">
        <f t="shared" si="11"/>
        <v>1</v>
      </c>
      <c r="AD131" s="8">
        <v>1</v>
      </c>
      <c r="AE131" s="8">
        <v>1</v>
      </c>
      <c r="AF131" t="str">
        <f>INDEX(Groups!L$2:'Groups'!L$228, MATCH(A131, Groups!A$2:'Groups'!A$228,0))</f>
        <v>Pittsburgh</v>
      </c>
      <c r="AG131">
        <f>INDEX(Groups!M$2:'Groups'!M$228, MATCH(A131, Groups!A$2:'Groups'!A$228,0))</f>
        <v>0</v>
      </c>
      <c r="AH131">
        <f>COUNTIFS(RSVP!A$2:A$6364, I131)</f>
        <v>8</v>
      </c>
      <c r="AI131">
        <f>COUNTIFS(RSVP!A$2:A$6364, I131, RSVP!G$2:G$6364, 1)</f>
        <v>6</v>
      </c>
      <c r="AJ131" s="18">
        <f t="shared" ref="AJ131:AJ194" si="12">AI131/AH131</f>
        <v>0.75</v>
      </c>
      <c r="AK131" t="str">
        <f>INDEX(Groups!N$2:'Groups'!N$228, MATCH(A131, Groups!A$2:'Groups'!A$228,0))</f>
        <v>Sub-county</v>
      </c>
    </row>
    <row r="132" spans="1:37" x14ac:dyDescent="0.2">
      <c r="A132">
        <v>3170512</v>
      </c>
      <c r="B132">
        <v>31</v>
      </c>
      <c r="C132" t="s">
        <v>377</v>
      </c>
      <c r="D132" t="s">
        <v>1</v>
      </c>
      <c r="E132" t="s">
        <v>3069</v>
      </c>
      <c r="F132">
        <v>-80.040000915500002</v>
      </c>
      <c r="G132">
        <v>40.549999237100003</v>
      </c>
      <c r="H132" t="s">
        <v>378</v>
      </c>
      <c r="I132">
        <v>224510304</v>
      </c>
      <c r="J132">
        <v>131</v>
      </c>
      <c r="K132" t="s">
        <v>387</v>
      </c>
      <c r="L132" t="s">
        <v>388</v>
      </c>
      <c r="M132" t="s">
        <v>2773</v>
      </c>
      <c r="N132" t="s">
        <v>392</v>
      </c>
      <c r="O132">
        <v>-79.942160000000001</v>
      </c>
      <c r="P132">
        <v>40.431978999999998</v>
      </c>
      <c r="Q132" t="s">
        <v>391</v>
      </c>
      <c r="R132" s="6" t="s">
        <v>2904</v>
      </c>
      <c r="S132" s="6" t="s">
        <v>2903</v>
      </c>
      <c r="T132" s="6" t="s">
        <v>2784</v>
      </c>
      <c r="U132" s="6" t="s">
        <v>2905</v>
      </c>
      <c r="V132" s="6" t="s">
        <v>2907</v>
      </c>
      <c r="W132" s="3" t="str">
        <f>INDEX(Groups!I$2:'Groups'!I$228, MATCH(A132, Groups!A$2:'Groups'!A$228,0))</f>
        <v>Pittsburgh</v>
      </c>
      <c r="X132" s="3" t="str">
        <f>INDEX(Groups!J$2:'Groups'!J$228, MATCH(A132, Groups!A$2:'Groups'!A$228,0))</f>
        <v>Sub-county</v>
      </c>
      <c r="Y132" s="8">
        <f t="shared" si="10"/>
        <v>1</v>
      </c>
      <c r="Z132" s="8" t="b">
        <f t="shared" si="11"/>
        <v>1</v>
      </c>
      <c r="AD132" s="8">
        <v>1</v>
      </c>
      <c r="AE132" s="8">
        <v>1</v>
      </c>
      <c r="AF132" t="str">
        <f>INDEX(Groups!L$2:'Groups'!L$228, MATCH(A132, Groups!A$2:'Groups'!A$228,0))</f>
        <v>Pittsburgh</v>
      </c>
      <c r="AG132">
        <f>INDEX(Groups!M$2:'Groups'!M$228, MATCH(A132, Groups!A$2:'Groups'!A$228,0))</f>
        <v>0</v>
      </c>
      <c r="AH132">
        <f>COUNTIFS(RSVP!A$2:A$6364, I132)</f>
        <v>11</v>
      </c>
      <c r="AI132">
        <f>COUNTIFS(RSVP!A$2:A$6364, I132, RSVP!G$2:G$6364, 1)</f>
        <v>9</v>
      </c>
      <c r="AJ132" s="18">
        <f t="shared" si="12"/>
        <v>0.81818181818181823</v>
      </c>
      <c r="AK132" t="str">
        <f>INDEX(Groups!N$2:'Groups'!N$228, MATCH(A132, Groups!A$2:'Groups'!A$228,0))</f>
        <v>Sub-county</v>
      </c>
    </row>
    <row r="133" spans="1:37" x14ac:dyDescent="0.2">
      <c r="A133">
        <v>3170512</v>
      </c>
      <c r="B133">
        <v>31</v>
      </c>
      <c r="C133" t="s">
        <v>377</v>
      </c>
      <c r="D133" t="s">
        <v>1</v>
      </c>
      <c r="E133" t="s">
        <v>3069</v>
      </c>
      <c r="F133">
        <v>-80.040000915500002</v>
      </c>
      <c r="G133">
        <v>40.549999237100003</v>
      </c>
      <c r="H133" t="s">
        <v>378</v>
      </c>
      <c r="I133">
        <v>224525450</v>
      </c>
      <c r="J133">
        <v>132</v>
      </c>
      <c r="K133" t="s">
        <v>389</v>
      </c>
      <c r="L133" t="s">
        <v>390</v>
      </c>
      <c r="M133" t="s">
        <v>2773</v>
      </c>
      <c r="N133" t="s">
        <v>392</v>
      </c>
      <c r="O133">
        <v>-79.942160000000001</v>
      </c>
      <c r="P133">
        <v>40.431978999999998</v>
      </c>
      <c r="Q133" t="s">
        <v>391</v>
      </c>
      <c r="R133" s="6" t="s">
        <v>2904</v>
      </c>
      <c r="S133" s="6" t="s">
        <v>2903</v>
      </c>
      <c r="T133" s="6" t="s">
        <v>2784</v>
      </c>
      <c r="U133" s="6" t="s">
        <v>2905</v>
      </c>
      <c r="V133" s="6" t="s">
        <v>2907</v>
      </c>
      <c r="W133" s="3" t="str">
        <f>INDEX(Groups!I$2:'Groups'!I$228, MATCH(A133, Groups!A$2:'Groups'!A$228,0))</f>
        <v>Pittsburgh</v>
      </c>
      <c r="X133" s="3" t="str">
        <f>INDEX(Groups!J$2:'Groups'!J$228, MATCH(A133, Groups!A$2:'Groups'!A$228,0))</f>
        <v>Sub-county</v>
      </c>
      <c r="Y133" s="8">
        <f t="shared" si="10"/>
        <v>1</v>
      </c>
      <c r="Z133" s="8" t="b">
        <f t="shared" si="11"/>
        <v>1</v>
      </c>
      <c r="AD133" s="8">
        <v>1</v>
      </c>
      <c r="AE133" s="8">
        <v>1</v>
      </c>
      <c r="AF133" t="str">
        <f>INDEX(Groups!L$2:'Groups'!L$228, MATCH(A133, Groups!A$2:'Groups'!A$228,0))</f>
        <v>Pittsburgh</v>
      </c>
      <c r="AG133">
        <f>INDEX(Groups!M$2:'Groups'!M$228, MATCH(A133, Groups!A$2:'Groups'!A$228,0))</f>
        <v>0</v>
      </c>
      <c r="AH133">
        <f>COUNTIFS(RSVP!A$2:A$6364, I133)</f>
        <v>8</v>
      </c>
      <c r="AI133">
        <f>COUNTIFS(RSVP!A$2:A$6364, I133, RSVP!G$2:G$6364, 1)</f>
        <v>5</v>
      </c>
      <c r="AJ133" s="18">
        <f t="shared" si="12"/>
        <v>0.625</v>
      </c>
      <c r="AK133" t="str">
        <f>INDEX(Groups!N$2:'Groups'!N$228, MATCH(A133, Groups!A$2:'Groups'!A$228,0))</f>
        <v>Sub-county</v>
      </c>
    </row>
    <row r="134" spans="1:37" x14ac:dyDescent="0.2">
      <c r="A134">
        <v>3170512</v>
      </c>
      <c r="B134">
        <v>31</v>
      </c>
      <c r="C134" t="s">
        <v>377</v>
      </c>
      <c r="D134" t="s">
        <v>1</v>
      </c>
      <c r="E134" t="s">
        <v>3069</v>
      </c>
      <c r="F134">
        <v>-80.040000915500002</v>
      </c>
      <c r="G134">
        <v>40.549999237100003</v>
      </c>
      <c r="H134" t="s">
        <v>378</v>
      </c>
      <c r="I134">
        <v>224245303</v>
      </c>
      <c r="J134">
        <v>133</v>
      </c>
      <c r="K134" t="s">
        <v>393</v>
      </c>
      <c r="L134" t="s">
        <v>380</v>
      </c>
      <c r="M134" t="s">
        <v>2863</v>
      </c>
      <c r="N134" t="s">
        <v>383</v>
      </c>
      <c r="O134">
        <v>-80.186040000000006</v>
      </c>
      <c r="P134">
        <v>40.491042999999998</v>
      </c>
      <c r="Q134" t="s">
        <v>381</v>
      </c>
      <c r="R134" s="6" t="s">
        <v>2904</v>
      </c>
      <c r="S134" s="6" t="s">
        <v>2903</v>
      </c>
      <c r="T134" s="6" t="s">
        <v>2784</v>
      </c>
      <c r="U134" s="6" t="s">
        <v>2808</v>
      </c>
      <c r="W134" s="3" t="str">
        <f>INDEX(Groups!I$2:'Groups'!I$228, MATCH(A134, Groups!A$2:'Groups'!A$228,0))</f>
        <v>Pittsburgh</v>
      </c>
      <c r="X134" s="3" t="str">
        <f>INDEX(Groups!J$2:'Groups'!J$228, MATCH(A134, Groups!A$2:'Groups'!A$228,0))</f>
        <v>Sub-county</v>
      </c>
      <c r="Y134" s="8">
        <f t="shared" si="10"/>
        <v>1</v>
      </c>
      <c r="Z134" s="8" t="b">
        <f t="shared" si="11"/>
        <v>0</v>
      </c>
      <c r="AD134" s="8">
        <v>1</v>
      </c>
      <c r="AE134" s="8">
        <v>1</v>
      </c>
      <c r="AF134" t="str">
        <f>INDEX(Groups!L$2:'Groups'!L$228, MATCH(A134, Groups!A$2:'Groups'!A$228,0))</f>
        <v>Pittsburgh</v>
      </c>
      <c r="AG134">
        <f>INDEX(Groups!M$2:'Groups'!M$228, MATCH(A134, Groups!A$2:'Groups'!A$228,0))</f>
        <v>0</v>
      </c>
      <c r="AH134">
        <f>COUNTIFS(RSVP!A$2:A$6364, I134)</f>
        <v>6</v>
      </c>
      <c r="AI134">
        <f>COUNTIFS(RSVP!A$2:A$6364, I134, RSVP!G$2:G$6364, 1)</f>
        <v>4</v>
      </c>
      <c r="AJ134" s="18">
        <f t="shared" si="12"/>
        <v>0.66666666666666663</v>
      </c>
      <c r="AK134" t="str">
        <f>INDEX(Groups!N$2:'Groups'!N$228, MATCH(A134, Groups!A$2:'Groups'!A$228,0))</f>
        <v>Sub-county</v>
      </c>
    </row>
    <row r="135" spans="1:37" x14ac:dyDescent="0.2">
      <c r="A135">
        <v>3170512</v>
      </c>
      <c r="B135">
        <v>31</v>
      </c>
      <c r="C135" t="s">
        <v>377</v>
      </c>
      <c r="D135" t="s">
        <v>1</v>
      </c>
      <c r="E135" t="s">
        <v>3069</v>
      </c>
      <c r="F135">
        <v>-80.040000915500002</v>
      </c>
      <c r="G135">
        <v>40.549999237100003</v>
      </c>
      <c r="H135" t="s">
        <v>378</v>
      </c>
      <c r="I135">
        <v>224774566</v>
      </c>
      <c r="J135">
        <v>134</v>
      </c>
      <c r="K135" t="s">
        <v>394</v>
      </c>
      <c r="L135" t="s">
        <v>395</v>
      </c>
      <c r="M135" t="s">
        <v>2773</v>
      </c>
      <c r="N135" t="s">
        <v>392</v>
      </c>
      <c r="O135">
        <v>-79.942160000000001</v>
      </c>
      <c r="P135">
        <v>40.431978999999998</v>
      </c>
      <c r="Q135" t="s">
        <v>391</v>
      </c>
      <c r="R135" s="6" t="s">
        <v>2904</v>
      </c>
      <c r="S135" s="6" t="s">
        <v>2903</v>
      </c>
      <c r="T135" s="6" t="s">
        <v>2784</v>
      </c>
      <c r="U135" s="6" t="s">
        <v>2905</v>
      </c>
      <c r="V135" s="6" t="s">
        <v>2907</v>
      </c>
      <c r="W135" s="3" t="str">
        <f>INDEX(Groups!I$2:'Groups'!I$228, MATCH(A135, Groups!A$2:'Groups'!A$228,0))</f>
        <v>Pittsburgh</v>
      </c>
      <c r="X135" s="3" t="str">
        <f>INDEX(Groups!J$2:'Groups'!J$228, MATCH(A135, Groups!A$2:'Groups'!A$228,0))</f>
        <v>Sub-county</v>
      </c>
      <c r="Y135" s="8">
        <f t="shared" si="10"/>
        <v>1</v>
      </c>
      <c r="Z135" s="8" t="b">
        <f t="shared" si="11"/>
        <v>1</v>
      </c>
      <c r="AD135" s="8">
        <v>1</v>
      </c>
      <c r="AE135" s="8">
        <v>1</v>
      </c>
      <c r="AF135" t="str">
        <f>INDEX(Groups!L$2:'Groups'!L$228, MATCH(A135, Groups!A$2:'Groups'!A$228,0))</f>
        <v>Pittsburgh</v>
      </c>
      <c r="AG135">
        <f>INDEX(Groups!M$2:'Groups'!M$228, MATCH(A135, Groups!A$2:'Groups'!A$228,0))</f>
        <v>0</v>
      </c>
      <c r="AH135">
        <f>COUNTIFS(RSVP!A$2:A$6364, I135)</f>
        <v>4</v>
      </c>
      <c r="AI135">
        <f>COUNTIFS(RSVP!A$2:A$6364, I135, RSVP!G$2:G$6364, 1)</f>
        <v>4</v>
      </c>
      <c r="AJ135" s="18">
        <f t="shared" si="12"/>
        <v>1</v>
      </c>
      <c r="AK135" t="str">
        <f>INDEX(Groups!N$2:'Groups'!N$228, MATCH(A135, Groups!A$2:'Groups'!A$228,0))</f>
        <v>Sub-county</v>
      </c>
    </row>
    <row r="136" spans="1:37" x14ac:dyDescent="0.2">
      <c r="A136">
        <v>3170512</v>
      </c>
      <c r="B136">
        <v>31</v>
      </c>
      <c r="C136" t="s">
        <v>377</v>
      </c>
      <c r="D136" t="s">
        <v>1</v>
      </c>
      <c r="E136" t="s">
        <v>3069</v>
      </c>
      <c r="F136">
        <v>-80.040000915500002</v>
      </c>
      <c r="G136">
        <v>40.549999237100003</v>
      </c>
      <c r="H136" t="s">
        <v>378</v>
      </c>
      <c r="I136">
        <v>224286462</v>
      </c>
      <c r="J136">
        <v>135</v>
      </c>
      <c r="K136" t="s">
        <v>379</v>
      </c>
      <c r="L136" t="s">
        <v>380</v>
      </c>
      <c r="M136" t="s">
        <v>2863</v>
      </c>
      <c r="N136" t="s">
        <v>383</v>
      </c>
      <c r="O136">
        <v>-80.186040000000006</v>
      </c>
      <c r="P136">
        <v>40.491042999999998</v>
      </c>
      <c r="Q136" t="s">
        <v>381</v>
      </c>
      <c r="R136" s="6" t="s">
        <v>2904</v>
      </c>
      <c r="S136" s="6" t="s">
        <v>2903</v>
      </c>
      <c r="T136" s="6" t="s">
        <v>2784</v>
      </c>
      <c r="U136" s="6" t="s">
        <v>2808</v>
      </c>
      <c r="W136" s="3" t="str">
        <f>INDEX(Groups!I$2:'Groups'!I$228, MATCH(A136, Groups!A$2:'Groups'!A$228,0))</f>
        <v>Pittsburgh</v>
      </c>
      <c r="X136" s="3" t="str">
        <f>INDEX(Groups!J$2:'Groups'!J$228, MATCH(A136, Groups!A$2:'Groups'!A$228,0))</f>
        <v>Sub-county</v>
      </c>
      <c r="Y136" s="8">
        <f t="shared" si="10"/>
        <v>1</v>
      </c>
      <c r="Z136" s="8" t="b">
        <f t="shared" si="11"/>
        <v>0</v>
      </c>
      <c r="AD136" s="8">
        <v>1</v>
      </c>
      <c r="AE136" s="8">
        <v>1</v>
      </c>
      <c r="AF136" t="str">
        <f>INDEX(Groups!L$2:'Groups'!L$228, MATCH(A136, Groups!A$2:'Groups'!A$228,0))</f>
        <v>Pittsburgh</v>
      </c>
      <c r="AG136">
        <f>INDEX(Groups!M$2:'Groups'!M$228, MATCH(A136, Groups!A$2:'Groups'!A$228,0))</f>
        <v>0</v>
      </c>
      <c r="AH136">
        <f>COUNTIFS(RSVP!A$2:A$6364, I136)</f>
        <v>7</v>
      </c>
      <c r="AI136">
        <f>COUNTIFS(RSVP!A$2:A$6364, I136, RSVP!G$2:G$6364, 1)</f>
        <v>5</v>
      </c>
      <c r="AJ136" s="18">
        <f t="shared" si="12"/>
        <v>0.7142857142857143</v>
      </c>
      <c r="AK136" t="str">
        <f>INDEX(Groups!N$2:'Groups'!N$228, MATCH(A136, Groups!A$2:'Groups'!A$228,0))</f>
        <v>Sub-county</v>
      </c>
    </row>
    <row r="137" spans="1:37" x14ac:dyDescent="0.2">
      <c r="A137">
        <v>3170512</v>
      </c>
      <c r="B137">
        <v>31</v>
      </c>
      <c r="C137" t="s">
        <v>377</v>
      </c>
      <c r="D137" t="s">
        <v>1</v>
      </c>
      <c r="E137" t="s">
        <v>3069</v>
      </c>
      <c r="F137">
        <v>-80.040000915500002</v>
      </c>
      <c r="G137">
        <v>40.549999237100003</v>
      </c>
      <c r="H137" t="s">
        <v>378</v>
      </c>
      <c r="I137">
        <v>224867356</v>
      </c>
      <c r="J137">
        <v>136</v>
      </c>
      <c r="K137" t="s">
        <v>389</v>
      </c>
      <c r="L137" t="s">
        <v>390</v>
      </c>
      <c r="M137" t="s">
        <v>2773</v>
      </c>
      <c r="N137" t="s">
        <v>392</v>
      </c>
      <c r="O137">
        <v>-79.942160000000001</v>
      </c>
      <c r="P137">
        <v>40.431978999999998</v>
      </c>
      <c r="Q137" t="s">
        <v>391</v>
      </c>
      <c r="R137" s="6" t="s">
        <v>2904</v>
      </c>
      <c r="S137" s="6" t="s">
        <v>2903</v>
      </c>
      <c r="T137" s="6" t="s">
        <v>2784</v>
      </c>
      <c r="U137" s="6" t="s">
        <v>2905</v>
      </c>
      <c r="V137" s="6" t="s">
        <v>2907</v>
      </c>
      <c r="W137" s="3" t="str">
        <f>INDEX(Groups!I$2:'Groups'!I$228, MATCH(A137, Groups!A$2:'Groups'!A$228,0))</f>
        <v>Pittsburgh</v>
      </c>
      <c r="X137" s="3" t="str">
        <f>INDEX(Groups!J$2:'Groups'!J$228, MATCH(A137, Groups!A$2:'Groups'!A$228,0))</f>
        <v>Sub-county</v>
      </c>
      <c r="Y137" s="8">
        <f t="shared" si="10"/>
        <v>1</v>
      </c>
      <c r="Z137" s="8" t="b">
        <f t="shared" si="11"/>
        <v>1</v>
      </c>
      <c r="AD137" s="8">
        <v>1</v>
      </c>
      <c r="AE137" s="8">
        <v>1</v>
      </c>
      <c r="AF137" t="str">
        <f>INDEX(Groups!L$2:'Groups'!L$228, MATCH(A137, Groups!A$2:'Groups'!A$228,0))</f>
        <v>Pittsburgh</v>
      </c>
      <c r="AG137">
        <f>INDEX(Groups!M$2:'Groups'!M$228, MATCH(A137, Groups!A$2:'Groups'!A$228,0))</f>
        <v>0</v>
      </c>
      <c r="AH137">
        <f>COUNTIFS(RSVP!A$2:A$6364, I137)</f>
        <v>7</v>
      </c>
      <c r="AI137">
        <f>COUNTIFS(RSVP!A$2:A$6364, I137, RSVP!G$2:G$6364, 1)</f>
        <v>5</v>
      </c>
      <c r="AJ137" s="18">
        <f t="shared" si="12"/>
        <v>0.7142857142857143</v>
      </c>
      <c r="AK137" t="str">
        <f>INDEX(Groups!N$2:'Groups'!N$228, MATCH(A137, Groups!A$2:'Groups'!A$228,0))</f>
        <v>Sub-county</v>
      </c>
    </row>
    <row r="138" spans="1:37" x14ac:dyDescent="0.2">
      <c r="A138">
        <v>3170512</v>
      </c>
      <c r="B138">
        <v>31</v>
      </c>
      <c r="C138" t="s">
        <v>377</v>
      </c>
      <c r="D138" t="s">
        <v>1</v>
      </c>
      <c r="E138" t="s">
        <v>3069</v>
      </c>
      <c r="F138">
        <v>-80.040000915500002</v>
      </c>
      <c r="G138">
        <v>40.549999237100003</v>
      </c>
      <c r="H138" t="s">
        <v>378</v>
      </c>
      <c r="I138">
        <v>224192667</v>
      </c>
      <c r="J138">
        <v>137</v>
      </c>
      <c r="K138" t="s">
        <v>389</v>
      </c>
      <c r="L138" t="s">
        <v>396</v>
      </c>
      <c r="M138" t="s">
        <v>2773</v>
      </c>
      <c r="N138" t="s">
        <v>398</v>
      </c>
      <c r="O138">
        <v>-79.910736</v>
      </c>
      <c r="P138">
        <v>40.475098000000003</v>
      </c>
      <c r="Q138" t="s">
        <v>397</v>
      </c>
      <c r="R138" s="6" t="s">
        <v>2904</v>
      </c>
      <c r="S138" s="6" t="s">
        <v>2903</v>
      </c>
      <c r="T138" s="6" t="s">
        <v>2784</v>
      </c>
      <c r="U138" s="6" t="s">
        <v>2905</v>
      </c>
      <c r="V138" s="6" t="s">
        <v>2950</v>
      </c>
      <c r="W138" s="3" t="str">
        <f>INDEX(Groups!I$2:'Groups'!I$228, MATCH(A138, Groups!A$2:'Groups'!A$228,0))</f>
        <v>Pittsburgh</v>
      </c>
      <c r="X138" s="3" t="str">
        <f>INDEX(Groups!J$2:'Groups'!J$228, MATCH(A138, Groups!A$2:'Groups'!A$228,0))</f>
        <v>Sub-county</v>
      </c>
      <c r="Y138" s="8">
        <f t="shared" si="10"/>
        <v>1</v>
      </c>
      <c r="Z138" s="8" t="b">
        <f t="shared" si="11"/>
        <v>1</v>
      </c>
      <c r="AD138" s="8">
        <v>1</v>
      </c>
      <c r="AE138" s="8">
        <v>1</v>
      </c>
      <c r="AF138" t="str">
        <f>INDEX(Groups!L$2:'Groups'!L$228, MATCH(A138, Groups!A$2:'Groups'!A$228,0))</f>
        <v>Pittsburgh</v>
      </c>
      <c r="AG138">
        <f>INDEX(Groups!M$2:'Groups'!M$228, MATCH(A138, Groups!A$2:'Groups'!A$228,0))</f>
        <v>0</v>
      </c>
      <c r="AH138">
        <f>COUNTIFS(RSVP!A$2:A$6364, I138)</f>
        <v>9</v>
      </c>
      <c r="AI138">
        <f>COUNTIFS(RSVP!A$2:A$6364, I138, RSVP!G$2:G$6364, 1)</f>
        <v>7</v>
      </c>
      <c r="AJ138" s="18">
        <f t="shared" si="12"/>
        <v>0.77777777777777779</v>
      </c>
      <c r="AK138" t="str">
        <f>INDEX(Groups!N$2:'Groups'!N$228, MATCH(A138, Groups!A$2:'Groups'!A$228,0))</f>
        <v>Sub-county</v>
      </c>
    </row>
    <row r="139" spans="1:37" x14ac:dyDescent="0.2">
      <c r="A139">
        <v>3170512</v>
      </c>
      <c r="B139">
        <v>31</v>
      </c>
      <c r="C139" t="s">
        <v>377</v>
      </c>
      <c r="D139" t="s">
        <v>1</v>
      </c>
      <c r="E139" t="s">
        <v>3069</v>
      </c>
      <c r="F139">
        <v>-80.040000915500002</v>
      </c>
      <c r="G139">
        <v>40.549999237100003</v>
      </c>
      <c r="H139" t="s">
        <v>378</v>
      </c>
      <c r="I139">
        <v>224356838</v>
      </c>
      <c r="J139">
        <v>138</v>
      </c>
      <c r="K139" t="s">
        <v>389</v>
      </c>
      <c r="L139" t="s">
        <v>396</v>
      </c>
      <c r="M139" t="s">
        <v>2773</v>
      </c>
      <c r="N139" t="s">
        <v>392</v>
      </c>
      <c r="O139">
        <v>-79.942160000000001</v>
      </c>
      <c r="P139">
        <v>40.431978999999998</v>
      </c>
      <c r="Q139" t="s">
        <v>391</v>
      </c>
      <c r="R139" s="6" t="s">
        <v>2904</v>
      </c>
      <c r="S139" s="6" t="s">
        <v>2903</v>
      </c>
      <c r="T139" s="6" t="s">
        <v>2784</v>
      </c>
      <c r="U139" s="6" t="s">
        <v>2905</v>
      </c>
      <c r="V139" s="6" t="s">
        <v>2907</v>
      </c>
      <c r="W139" s="3" t="str">
        <f>INDEX(Groups!I$2:'Groups'!I$228, MATCH(A139, Groups!A$2:'Groups'!A$228,0))</f>
        <v>Pittsburgh</v>
      </c>
      <c r="X139" s="3" t="str">
        <f>INDEX(Groups!J$2:'Groups'!J$228, MATCH(A139, Groups!A$2:'Groups'!A$228,0))</f>
        <v>Sub-county</v>
      </c>
      <c r="Y139" s="8">
        <f t="shared" si="10"/>
        <v>1</v>
      </c>
      <c r="Z139" s="8" t="b">
        <f t="shared" si="11"/>
        <v>1</v>
      </c>
      <c r="AD139" s="8">
        <v>1</v>
      </c>
      <c r="AE139" s="8">
        <v>1</v>
      </c>
      <c r="AF139" t="str">
        <f>INDEX(Groups!L$2:'Groups'!L$228, MATCH(A139, Groups!A$2:'Groups'!A$228,0))</f>
        <v>Pittsburgh</v>
      </c>
      <c r="AG139">
        <f>INDEX(Groups!M$2:'Groups'!M$228, MATCH(A139, Groups!A$2:'Groups'!A$228,0))</f>
        <v>0</v>
      </c>
      <c r="AH139">
        <f>COUNTIFS(RSVP!A$2:A$6364, I139)</f>
        <v>11</v>
      </c>
      <c r="AI139">
        <f>COUNTIFS(RSVP!A$2:A$6364, I139, RSVP!G$2:G$6364, 1)</f>
        <v>9</v>
      </c>
      <c r="AJ139" s="18">
        <f t="shared" si="12"/>
        <v>0.81818181818181823</v>
      </c>
      <c r="AK139" t="str">
        <f>INDEX(Groups!N$2:'Groups'!N$228, MATCH(A139, Groups!A$2:'Groups'!A$228,0))</f>
        <v>Sub-county</v>
      </c>
    </row>
    <row r="140" spans="1:37" x14ac:dyDescent="0.2">
      <c r="A140">
        <v>3170512</v>
      </c>
      <c r="B140">
        <v>31</v>
      </c>
      <c r="C140" t="s">
        <v>377</v>
      </c>
      <c r="D140" t="s">
        <v>1</v>
      </c>
      <c r="E140" t="s">
        <v>3069</v>
      </c>
      <c r="F140">
        <v>-80.040000915500002</v>
      </c>
      <c r="G140">
        <v>40.549999237100003</v>
      </c>
      <c r="H140" t="s">
        <v>378</v>
      </c>
      <c r="I140">
        <v>224780749</v>
      </c>
      <c r="J140">
        <v>139</v>
      </c>
      <c r="K140" t="s">
        <v>387</v>
      </c>
      <c r="L140" t="s">
        <v>385</v>
      </c>
      <c r="M140" t="s">
        <v>2773</v>
      </c>
      <c r="N140" t="s">
        <v>392</v>
      </c>
      <c r="O140">
        <v>-79.942160000000001</v>
      </c>
      <c r="P140">
        <v>40.431978999999998</v>
      </c>
      <c r="Q140" t="s">
        <v>391</v>
      </c>
      <c r="R140" s="6" t="s">
        <v>2904</v>
      </c>
      <c r="S140" s="6" t="s">
        <v>2903</v>
      </c>
      <c r="T140" s="6" t="s">
        <v>2784</v>
      </c>
      <c r="U140" s="6" t="s">
        <v>2905</v>
      </c>
      <c r="V140" s="6" t="s">
        <v>2907</v>
      </c>
      <c r="W140" s="3" t="str">
        <f>INDEX(Groups!I$2:'Groups'!I$228, MATCH(A140, Groups!A$2:'Groups'!A$228,0))</f>
        <v>Pittsburgh</v>
      </c>
      <c r="X140" s="3" t="str">
        <f>INDEX(Groups!J$2:'Groups'!J$228, MATCH(A140, Groups!A$2:'Groups'!A$228,0))</f>
        <v>Sub-county</v>
      </c>
      <c r="Y140" s="8">
        <f t="shared" si="10"/>
        <v>1</v>
      </c>
      <c r="Z140" s="8" t="b">
        <f t="shared" si="11"/>
        <v>1</v>
      </c>
      <c r="AD140" s="8">
        <v>1</v>
      </c>
      <c r="AE140" s="8">
        <v>1</v>
      </c>
      <c r="AF140" t="str">
        <f>INDEX(Groups!L$2:'Groups'!L$228, MATCH(A140, Groups!A$2:'Groups'!A$228,0))</f>
        <v>Pittsburgh</v>
      </c>
      <c r="AG140">
        <f>INDEX(Groups!M$2:'Groups'!M$228, MATCH(A140, Groups!A$2:'Groups'!A$228,0))</f>
        <v>0</v>
      </c>
      <c r="AH140">
        <f>COUNTIFS(RSVP!A$2:A$6364, I140)</f>
        <v>8</v>
      </c>
      <c r="AI140">
        <f>COUNTIFS(RSVP!A$2:A$6364, I140, RSVP!G$2:G$6364, 1)</f>
        <v>6</v>
      </c>
      <c r="AJ140" s="18">
        <f t="shared" si="12"/>
        <v>0.75</v>
      </c>
      <c r="AK140" t="str">
        <f>INDEX(Groups!N$2:'Groups'!N$228, MATCH(A140, Groups!A$2:'Groups'!A$228,0))</f>
        <v>Sub-county</v>
      </c>
    </row>
    <row r="141" spans="1:37" x14ac:dyDescent="0.2">
      <c r="A141">
        <v>3170512</v>
      </c>
      <c r="B141">
        <v>31</v>
      </c>
      <c r="C141" t="s">
        <v>377</v>
      </c>
      <c r="D141" t="s">
        <v>1</v>
      </c>
      <c r="E141" t="s">
        <v>3069</v>
      </c>
      <c r="F141">
        <v>-80.040000915500002</v>
      </c>
      <c r="G141">
        <v>40.549999237100003</v>
      </c>
      <c r="H141" t="s">
        <v>378</v>
      </c>
      <c r="I141">
        <v>224867341</v>
      </c>
      <c r="J141">
        <v>140</v>
      </c>
      <c r="K141" t="s">
        <v>399</v>
      </c>
      <c r="L141" t="s">
        <v>400</v>
      </c>
      <c r="M141" t="s">
        <v>2773</v>
      </c>
      <c r="N141" t="s">
        <v>392</v>
      </c>
      <c r="O141">
        <v>-79.942160000000001</v>
      </c>
      <c r="P141">
        <v>40.431978999999998</v>
      </c>
      <c r="Q141" t="s">
        <v>391</v>
      </c>
      <c r="R141" s="6" t="s">
        <v>2904</v>
      </c>
      <c r="S141" s="6" t="s">
        <v>2903</v>
      </c>
      <c r="T141" s="6" t="s">
        <v>2784</v>
      </c>
      <c r="U141" s="6" t="s">
        <v>2905</v>
      </c>
      <c r="V141" s="6" t="s">
        <v>2907</v>
      </c>
      <c r="W141" s="3" t="str">
        <f>INDEX(Groups!I$2:'Groups'!I$228, MATCH(A141, Groups!A$2:'Groups'!A$228,0))</f>
        <v>Pittsburgh</v>
      </c>
      <c r="X141" s="3" t="str">
        <f>INDEX(Groups!J$2:'Groups'!J$228, MATCH(A141, Groups!A$2:'Groups'!A$228,0))</f>
        <v>Sub-county</v>
      </c>
      <c r="Y141" s="8">
        <f t="shared" si="10"/>
        <v>1</v>
      </c>
      <c r="Z141" s="8" t="b">
        <f t="shared" si="11"/>
        <v>1</v>
      </c>
      <c r="AD141" s="8">
        <v>1</v>
      </c>
      <c r="AE141" s="8">
        <v>1</v>
      </c>
      <c r="AF141" t="str">
        <f>INDEX(Groups!L$2:'Groups'!L$228, MATCH(A141, Groups!A$2:'Groups'!A$228,0))</f>
        <v>Pittsburgh</v>
      </c>
      <c r="AG141">
        <f>INDEX(Groups!M$2:'Groups'!M$228, MATCH(A141, Groups!A$2:'Groups'!A$228,0))</f>
        <v>0</v>
      </c>
      <c r="AH141">
        <f>COUNTIFS(RSVP!A$2:A$6364, I141)</f>
        <v>6</v>
      </c>
      <c r="AI141">
        <f>COUNTIFS(RSVP!A$2:A$6364, I141, RSVP!G$2:G$6364, 1)</f>
        <v>4</v>
      </c>
      <c r="AJ141" s="18">
        <f t="shared" si="12"/>
        <v>0.66666666666666663</v>
      </c>
      <c r="AK141" t="str">
        <f>INDEX(Groups!N$2:'Groups'!N$228, MATCH(A141, Groups!A$2:'Groups'!A$228,0))</f>
        <v>Sub-county</v>
      </c>
    </row>
    <row r="142" spans="1:37" x14ac:dyDescent="0.2">
      <c r="A142">
        <v>3170512</v>
      </c>
      <c r="B142">
        <v>31</v>
      </c>
      <c r="C142" t="s">
        <v>377</v>
      </c>
      <c r="D142" t="s">
        <v>1</v>
      </c>
      <c r="E142" t="s">
        <v>3069</v>
      </c>
      <c r="F142">
        <v>-80.040000915500002</v>
      </c>
      <c r="G142">
        <v>40.549999237100003</v>
      </c>
      <c r="H142" t="s">
        <v>378</v>
      </c>
      <c r="I142">
        <v>224757259</v>
      </c>
      <c r="J142">
        <v>141</v>
      </c>
      <c r="K142" t="s">
        <v>401</v>
      </c>
      <c r="L142" t="s">
        <v>402</v>
      </c>
      <c r="M142" t="s">
        <v>2773</v>
      </c>
      <c r="N142" t="s">
        <v>392</v>
      </c>
      <c r="O142">
        <v>-79.942160000000001</v>
      </c>
      <c r="P142">
        <v>40.431978999999998</v>
      </c>
      <c r="Q142" t="s">
        <v>391</v>
      </c>
      <c r="R142" s="6" t="s">
        <v>2904</v>
      </c>
      <c r="S142" s="6" t="s">
        <v>2903</v>
      </c>
      <c r="T142" s="6" t="s">
        <v>2784</v>
      </c>
      <c r="U142" s="6" t="s">
        <v>2905</v>
      </c>
      <c r="V142" s="6" t="s">
        <v>2907</v>
      </c>
      <c r="W142" s="3" t="str">
        <f>INDEX(Groups!I$2:'Groups'!I$228, MATCH(A142, Groups!A$2:'Groups'!A$228,0))</f>
        <v>Pittsburgh</v>
      </c>
      <c r="X142" s="3" t="str">
        <f>INDEX(Groups!J$2:'Groups'!J$228, MATCH(A142, Groups!A$2:'Groups'!A$228,0))</f>
        <v>Sub-county</v>
      </c>
      <c r="Y142" s="8">
        <f t="shared" si="10"/>
        <v>1</v>
      </c>
      <c r="Z142" s="8" t="b">
        <f t="shared" si="11"/>
        <v>1</v>
      </c>
      <c r="AD142" s="8">
        <v>1</v>
      </c>
      <c r="AE142" s="8">
        <v>1</v>
      </c>
      <c r="AF142" t="str">
        <f>INDEX(Groups!L$2:'Groups'!L$228, MATCH(A142, Groups!A$2:'Groups'!A$228,0))</f>
        <v>Pittsburgh</v>
      </c>
      <c r="AG142">
        <f>INDEX(Groups!M$2:'Groups'!M$228, MATCH(A142, Groups!A$2:'Groups'!A$228,0))</f>
        <v>0</v>
      </c>
      <c r="AH142">
        <f>COUNTIFS(RSVP!A$2:A$6364, I142)</f>
        <v>8</v>
      </c>
      <c r="AI142">
        <f>COUNTIFS(RSVP!A$2:A$6364, I142, RSVP!G$2:G$6364, 1)</f>
        <v>5</v>
      </c>
      <c r="AJ142" s="18">
        <f t="shared" si="12"/>
        <v>0.625</v>
      </c>
      <c r="AK142" t="str">
        <f>INDEX(Groups!N$2:'Groups'!N$228, MATCH(A142, Groups!A$2:'Groups'!A$228,0))</f>
        <v>Sub-county</v>
      </c>
    </row>
    <row r="143" spans="1:37" x14ac:dyDescent="0.2">
      <c r="A143">
        <v>3170512</v>
      </c>
      <c r="B143">
        <v>31</v>
      </c>
      <c r="C143" t="s">
        <v>377</v>
      </c>
      <c r="D143" t="s">
        <v>1</v>
      </c>
      <c r="E143" t="s">
        <v>3069</v>
      </c>
      <c r="F143">
        <v>-80.040000915500002</v>
      </c>
      <c r="G143">
        <v>40.549999237100003</v>
      </c>
      <c r="H143" t="s">
        <v>378</v>
      </c>
      <c r="I143">
        <v>224308735</v>
      </c>
      <c r="J143">
        <v>142</v>
      </c>
      <c r="K143" t="s">
        <v>403</v>
      </c>
      <c r="L143" t="s">
        <v>404</v>
      </c>
      <c r="M143" t="s">
        <v>2773</v>
      </c>
      <c r="N143" t="s">
        <v>406</v>
      </c>
      <c r="O143">
        <v>-80.015525999999994</v>
      </c>
      <c r="P143">
        <v>40.403713000000003</v>
      </c>
      <c r="Q143" t="s">
        <v>405</v>
      </c>
      <c r="R143" s="6" t="s">
        <v>2904</v>
      </c>
      <c r="S143" s="6" t="s">
        <v>2903</v>
      </c>
      <c r="T143" s="6" t="s">
        <v>2784</v>
      </c>
      <c r="U143" s="6" t="s">
        <v>2905</v>
      </c>
      <c r="V143" s="6" t="s">
        <v>2932</v>
      </c>
      <c r="W143" s="3" t="str">
        <f>INDEX(Groups!I$2:'Groups'!I$228, MATCH(A143, Groups!A$2:'Groups'!A$228,0))</f>
        <v>Pittsburgh</v>
      </c>
      <c r="X143" s="3" t="str">
        <f>INDEX(Groups!J$2:'Groups'!J$228, MATCH(A143, Groups!A$2:'Groups'!A$228,0))</f>
        <v>Sub-county</v>
      </c>
      <c r="Y143" s="8">
        <f t="shared" si="10"/>
        <v>1</v>
      </c>
      <c r="Z143" s="8" t="b">
        <f t="shared" si="11"/>
        <v>1</v>
      </c>
      <c r="AD143" s="8">
        <v>1</v>
      </c>
      <c r="AE143" s="8">
        <v>1</v>
      </c>
      <c r="AF143" t="str">
        <f>INDEX(Groups!L$2:'Groups'!L$228, MATCH(A143, Groups!A$2:'Groups'!A$228,0))</f>
        <v>Pittsburgh</v>
      </c>
      <c r="AG143">
        <f>INDEX(Groups!M$2:'Groups'!M$228, MATCH(A143, Groups!A$2:'Groups'!A$228,0))</f>
        <v>0</v>
      </c>
      <c r="AH143">
        <f>COUNTIFS(RSVP!A$2:A$6364, I143)</f>
        <v>5</v>
      </c>
      <c r="AI143">
        <f>COUNTIFS(RSVP!A$2:A$6364, I143, RSVP!G$2:G$6364, 1)</f>
        <v>4</v>
      </c>
      <c r="AJ143" s="18">
        <f t="shared" si="12"/>
        <v>0.8</v>
      </c>
      <c r="AK143" t="str">
        <f>INDEX(Groups!N$2:'Groups'!N$228, MATCH(A143, Groups!A$2:'Groups'!A$228,0))</f>
        <v>Sub-county</v>
      </c>
    </row>
    <row r="144" spans="1:37" x14ac:dyDescent="0.2">
      <c r="A144">
        <v>3170512</v>
      </c>
      <c r="B144">
        <v>31</v>
      </c>
      <c r="C144" t="s">
        <v>377</v>
      </c>
      <c r="D144" t="s">
        <v>1</v>
      </c>
      <c r="E144" t="s">
        <v>3069</v>
      </c>
      <c r="F144">
        <v>-80.040000915500002</v>
      </c>
      <c r="G144">
        <v>40.549999237100003</v>
      </c>
      <c r="H144" t="s">
        <v>378</v>
      </c>
      <c r="I144">
        <v>224422929</v>
      </c>
      <c r="J144">
        <v>143</v>
      </c>
      <c r="K144" t="s">
        <v>407</v>
      </c>
      <c r="L144" t="s">
        <v>408</v>
      </c>
      <c r="M144" t="s">
        <v>2773</v>
      </c>
      <c r="N144" t="s">
        <v>392</v>
      </c>
      <c r="O144">
        <v>-79.942160000000001</v>
      </c>
      <c r="P144">
        <v>40.431978999999998</v>
      </c>
      <c r="Q144" t="s">
        <v>391</v>
      </c>
      <c r="R144" s="6" t="s">
        <v>2904</v>
      </c>
      <c r="S144" s="6" t="s">
        <v>2903</v>
      </c>
      <c r="T144" s="6" t="s">
        <v>2784</v>
      </c>
      <c r="U144" s="6" t="s">
        <v>2905</v>
      </c>
      <c r="V144" s="6" t="s">
        <v>2907</v>
      </c>
      <c r="W144" s="3" t="str">
        <f>INDEX(Groups!I$2:'Groups'!I$228, MATCH(A144, Groups!A$2:'Groups'!A$228,0))</f>
        <v>Pittsburgh</v>
      </c>
      <c r="X144" s="3" t="str">
        <f>INDEX(Groups!J$2:'Groups'!J$228, MATCH(A144, Groups!A$2:'Groups'!A$228,0))</f>
        <v>Sub-county</v>
      </c>
      <c r="Y144" s="8">
        <f t="shared" si="10"/>
        <v>1</v>
      </c>
      <c r="Z144" s="8" t="b">
        <f t="shared" si="11"/>
        <v>1</v>
      </c>
      <c r="AD144" s="8">
        <v>1</v>
      </c>
      <c r="AE144" s="8">
        <v>1</v>
      </c>
      <c r="AF144" t="str">
        <f>INDEX(Groups!L$2:'Groups'!L$228, MATCH(A144, Groups!A$2:'Groups'!A$228,0))</f>
        <v>Pittsburgh</v>
      </c>
      <c r="AG144">
        <f>INDEX(Groups!M$2:'Groups'!M$228, MATCH(A144, Groups!A$2:'Groups'!A$228,0))</f>
        <v>0</v>
      </c>
      <c r="AH144">
        <f>COUNTIFS(RSVP!A$2:A$6364, I144)</f>
        <v>4</v>
      </c>
      <c r="AI144">
        <f>COUNTIFS(RSVP!A$2:A$6364, I144, RSVP!G$2:G$6364, 1)</f>
        <v>2</v>
      </c>
      <c r="AJ144" s="18">
        <f t="shared" si="12"/>
        <v>0.5</v>
      </c>
      <c r="AK144" t="str">
        <f>INDEX(Groups!N$2:'Groups'!N$228, MATCH(A144, Groups!A$2:'Groups'!A$228,0))</f>
        <v>Sub-county</v>
      </c>
    </row>
    <row r="145" spans="1:37" x14ac:dyDescent="0.2">
      <c r="A145">
        <v>3170512</v>
      </c>
      <c r="B145">
        <v>31</v>
      </c>
      <c r="C145" t="s">
        <v>377</v>
      </c>
      <c r="D145" t="s">
        <v>1</v>
      </c>
      <c r="E145" t="s">
        <v>3069</v>
      </c>
      <c r="F145">
        <v>-80.040000915500002</v>
      </c>
      <c r="G145">
        <v>40.549999237100003</v>
      </c>
      <c r="H145" t="s">
        <v>378</v>
      </c>
      <c r="I145">
        <v>224348794</v>
      </c>
      <c r="J145">
        <v>144</v>
      </c>
      <c r="K145" t="s">
        <v>409</v>
      </c>
      <c r="L145" t="s">
        <v>410</v>
      </c>
      <c r="M145" t="s">
        <v>2773</v>
      </c>
      <c r="N145" t="s">
        <v>392</v>
      </c>
      <c r="O145">
        <v>-79.942160000000001</v>
      </c>
      <c r="P145">
        <v>40.431978999999998</v>
      </c>
      <c r="Q145" t="s">
        <v>391</v>
      </c>
      <c r="R145" s="6" t="s">
        <v>2904</v>
      </c>
      <c r="S145" s="6" t="s">
        <v>2903</v>
      </c>
      <c r="T145" s="6" t="s">
        <v>2784</v>
      </c>
      <c r="U145" s="6" t="s">
        <v>2905</v>
      </c>
      <c r="V145" s="6" t="s">
        <v>2907</v>
      </c>
      <c r="W145" s="3" t="str">
        <f>INDEX(Groups!I$2:'Groups'!I$228, MATCH(A145, Groups!A$2:'Groups'!A$228,0))</f>
        <v>Pittsburgh</v>
      </c>
      <c r="X145" s="3" t="str">
        <f>INDEX(Groups!J$2:'Groups'!J$228, MATCH(A145, Groups!A$2:'Groups'!A$228,0))</f>
        <v>Sub-county</v>
      </c>
      <c r="Y145" s="8">
        <f t="shared" si="10"/>
        <v>1</v>
      </c>
      <c r="Z145" s="8" t="b">
        <f t="shared" si="11"/>
        <v>1</v>
      </c>
      <c r="AD145" s="8">
        <v>1</v>
      </c>
      <c r="AE145" s="8">
        <v>1</v>
      </c>
      <c r="AF145" t="str">
        <f>INDEX(Groups!L$2:'Groups'!L$228, MATCH(A145, Groups!A$2:'Groups'!A$228,0))</f>
        <v>Pittsburgh</v>
      </c>
      <c r="AG145">
        <f>INDEX(Groups!M$2:'Groups'!M$228, MATCH(A145, Groups!A$2:'Groups'!A$228,0))</f>
        <v>0</v>
      </c>
      <c r="AH145">
        <f>COUNTIFS(RSVP!A$2:A$6364, I145)</f>
        <v>8</v>
      </c>
      <c r="AI145">
        <f>COUNTIFS(RSVP!A$2:A$6364, I145, RSVP!G$2:G$6364, 1)</f>
        <v>5</v>
      </c>
      <c r="AJ145" s="18">
        <f t="shared" si="12"/>
        <v>0.625</v>
      </c>
      <c r="AK145" t="str">
        <f>INDEX(Groups!N$2:'Groups'!N$228, MATCH(A145, Groups!A$2:'Groups'!A$228,0))</f>
        <v>Sub-county</v>
      </c>
    </row>
    <row r="146" spans="1:37" x14ac:dyDescent="0.2">
      <c r="A146">
        <v>3170512</v>
      </c>
      <c r="B146">
        <v>31</v>
      </c>
      <c r="C146" t="s">
        <v>377</v>
      </c>
      <c r="D146" t="s">
        <v>1</v>
      </c>
      <c r="E146" t="s">
        <v>3069</v>
      </c>
      <c r="F146">
        <v>-80.040000915500002</v>
      </c>
      <c r="G146">
        <v>40.549999237100003</v>
      </c>
      <c r="H146" t="s">
        <v>378</v>
      </c>
      <c r="I146">
        <v>224224592</v>
      </c>
      <c r="J146">
        <v>145</v>
      </c>
      <c r="K146" t="s">
        <v>411</v>
      </c>
      <c r="L146" t="s">
        <v>412</v>
      </c>
      <c r="Q146" t="s">
        <v>386</v>
      </c>
      <c r="R146" s="6">
        <v>0</v>
      </c>
      <c r="S146" s="6">
        <v>0</v>
      </c>
      <c r="T146" s="6">
        <v>0</v>
      </c>
      <c r="U146" s="6">
        <v>0</v>
      </c>
      <c r="V146" s="6">
        <v>0</v>
      </c>
      <c r="W146" s="3" t="str">
        <f>INDEX(Groups!I$2:'Groups'!I$228, MATCH(A146, Groups!A$2:'Groups'!A$228,0))</f>
        <v>Pittsburgh</v>
      </c>
      <c r="X146" s="3" t="str">
        <f>INDEX(Groups!J$2:'Groups'!J$228, MATCH(A146, Groups!A$2:'Groups'!A$228,0))</f>
        <v>Sub-county</v>
      </c>
      <c r="AD146" s="8">
        <v>1</v>
      </c>
      <c r="AE146" s="8">
        <v>1</v>
      </c>
      <c r="AF146" t="str">
        <f>INDEX(Groups!L$2:'Groups'!L$228, MATCH(A146, Groups!A$2:'Groups'!A$228,0))</f>
        <v>Pittsburgh</v>
      </c>
      <c r="AG146">
        <f>INDEX(Groups!M$2:'Groups'!M$228, MATCH(A146, Groups!A$2:'Groups'!A$228,0))</f>
        <v>0</v>
      </c>
      <c r="AH146">
        <f>COUNTIFS(RSVP!A$2:A$6364, I146)</f>
        <v>3</v>
      </c>
      <c r="AI146">
        <f>COUNTIFS(RSVP!A$2:A$6364, I146, RSVP!G$2:G$6364, 1)</f>
        <v>3</v>
      </c>
      <c r="AJ146" s="18">
        <f t="shared" si="12"/>
        <v>1</v>
      </c>
      <c r="AK146" t="str">
        <f>INDEX(Groups!N$2:'Groups'!N$228, MATCH(A146, Groups!A$2:'Groups'!A$228,0))</f>
        <v>Sub-county</v>
      </c>
    </row>
    <row r="147" spans="1:37" x14ac:dyDescent="0.2">
      <c r="A147">
        <v>3170512</v>
      </c>
      <c r="B147">
        <v>31</v>
      </c>
      <c r="C147" t="s">
        <v>377</v>
      </c>
      <c r="D147" t="s">
        <v>1</v>
      </c>
      <c r="E147" t="s">
        <v>3069</v>
      </c>
      <c r="F147">
        <v>-80.040000915500002</v>
      </c>
      <c r="G147">
        <v>40.549999237100003</v>
      </c>
      <c r="H147" t="s">
        <v>378</v>
      </c>
      <c r="I147">
        <v>224883033</v>
      </c>
      <c r="J147">
        <v>146</v>
      </c>
      <c r="K147" t="s">
        <v>413</v>
      </c>
      <c r="L147" t="s">
        <v>414</v>
      </c>
      <c r="M147" t="s">
        <v>2773</v>
      </c>
      <c r="N147" t="s">
        <v>392</v>
      </c>
      <c r="O147">
        <v>-79.942160000000001</v>
      </c>
      <c r="P147">
        <v>40.431978999999998</v>
      </c>
      <c r="Q147" t="s">
        <v>391</v>
      </c>
      <c r="R147" s="6" t="s">
        <v>2904</v>
      </c>
      <c r="S147" s="6" t="s">
        <v>2903</v>
      </c>
      <c r="T147" s="6" t="s">
        <v>2784</v>
      </c>
      <c r="U147" s="6" t="s">
        <v>2905</v>
      </c>
      <c r="V147" s="6" t="s">
        <v>2907</v>
      </c>
      <c r="W147" s="3" t="str">
        <f>INDEX(Groups!I$2:'Groups'!I$228, MATCH(A147, Groups!A$2:'Groups'!A$228,0))</f>
        <v>Pittsburgh</v>
      </c>
      <c r="X147" s="3" t="str">
        <f>INDEX(Groups!J$2:'Groups'!J$228, MATCH(A147, Groups!A$2:'Groups'!A$228,0))</f>
        <v>Sub-county</v>
      </c>
      <c r="Y147" s="8">
        <f t="shared" ref="Y147:Y160" si="13">IF(T147="Allegheny County", 1, )</f>
        <v>1</v>
      </c>
      <c r="Z147" s="8" t="b">
        <f t="shared" ref="Z147:Z160" si="14">ISNUMBER(SEARCH(W147,U147))</f>
        <v>1</v>
      </c>
      <c r="AD147" s="8">
        <v>1</v>
      </c>
      <c r="AE147" s="8">
        <v>1</v>
      </c>
      <c r="AF147" t="str">
        <f>INDEX(Groups!L$2:'Groups'!L$228, MATCH(A147, Groups!A$2:'Groups'!A$228,0))</f>
        <v>Pittsburgh</v>
      </c>
      <c r="AG147">
        <f>INDEX(Groups!M$2:'Groups'!M$228, MATCH(A147, Groups!A$2:'Groups'!A$228,0))</f>
        <v>0</v>
      </c>
      <c r="AH147">
        <f>COUNTIFS(RSVP!A$2:A$6364, I147)</f>
        <v>4</v>
      </c>
      <c r="AI147">
        <f>COUNTIFS(RSVP!A$2:A$6364, I147, RSVP!G$2:G$6364, 1)</f>
        <v>4</v>
      </c>
      <c r="AJ147" s="18">
        <f t="shared" si="12"/>
        <v>1</v>
      </c>
      <c r="AK147" t="str">
        <f>INDEX(Groups!N$2:'Groups'!N$228, MATCH(A147, Groups!A$2:'Groups'!A$228,0))</f>
        <v>Sub-county</v>
      </c>
    </row>
    <row r="148" spans="1:37" x14ac:dyDescent="0.2">
      <c r="A148">
        <v>3170512</v>
      </c>
      <c r="B148">
        <v>31</v>
      </c>
      <c r="C148" t="s">
        <v>377</v>
      </c>
      <c r="D148" t="s">
        <v>1</v>
      </c>
      <c r="E148" t="s">
        <v>3069</v>
      </c>
      <c r="F148">
        <v>-80.040000915500002</v>
      </c>
      <c r="G148">
        <v>40.549999237100003</v>
      </c>
      <c r="H148" t="s">
        <v>378</v>
      </c>
      <c r="I148">
        <v>224246247</v>
      </c>
      <c r="J148">
        <v>147</v>
      </c>
      <c r="K148" t="s">
        <v>415</v>
      </c>
      <c r="L148" t="s">
        <v>410</v>
      </c>
      <c r="M148" t="s">
        <v>2773</v>
      </c>
      <c r="N148" t="s">
        <v>392</v>
      </c>
      <c r="O148">
        <v>-79.942160000000001</v>
      </c>
      <c r="P148">
        <v>40.431978999999998</v>
      </c>
      <c r="Q148" t="s">
        <v>391</v>
      </c>
      <c r="R148" s="6" t="s">
        <v>2904</v>
      </c>
      <c r="S148" s="6" t="s">
        <v>2903</v>
      </c>
      <c r="T148" s="6" t="s">
        <v>2784</v>
      </c>
      <c r="U148" s="6" t="s">
        <v>2905</v>
      </c>
      <c r="V148" s="6" t="s">
        <v>2907</v>
      </c>
      <c r="W148" s="3" t="str">
        <f>INDEX(Groups!I$2:'Groups'!I$228, MATCH(A148, Groups!A$2:'Groups'!A$228,0))</f>
        <v>Pittsburgh</v>
      </c>
      <c r="X148" s="3" t="str">
        <f>INDEX(Groups!J$2:'Groups'!J$228, MATCH(A148, Groups!A$2:'Groups'!A$228,0))</f>
        <v>Sub-county</v>
      </c>
      <c r="Y148" s="8">
        <f t="shared" si="13"/>
        <v>1</v>
      </c>
      <c r="Z148" s="8" t="b">
        <f t="shared" si="14"/>
        <v>1</v>
      </c>
      <c r="AD148" s="8">
        <v>1</v>
      </c>
      <c r="AE148" s="8">
        <v>1</v>
      </c>
      <c r="AF148" t="str">
        <f>INDEX(Groups!L$2:'Groups'!L$228, MATCH(A148, Groups!A$2:'Groups'!A$228,0))</f>
        <v>Pittsburgh</v>
      </c>
      <c r="AG148">
        <f>INDEX(Groups!M$2:'Groups'!M$228, MATCH(A148, Groups!A$2:'Groups'!A$228,0))</f>
        <v>0</v>
      </c>
      <c r="AH148">
        <f>COUNTIFS(RSVP!A$2:A$6364, I148)</f>
        <v>8</v>
      </c>
      <c r="AI148">
        <f>COUNTIFS(RSVP!A$2:A$6364, I148, RSVP!G$2:G$6364, 1)</f>
        <v>7</v>
      </c>
      <c r="AJ148" s="18">
        <f t="shared" si="12"/>
        <v>0.875</v>
      </c>
      <c r="AK148" t="str">
        <f>INDEX(Groups!N$2:'Groups'!N$228, MATCH(A148, Groups!A$2:'Groups'!A$228,0))</f>
        <v>Sub-county</v>
      </c>
    </row>
    <row r="149" spans="1:37" x14ac:dyDescent="0.2">
      <c r="A149">
        <v>3170512</v>
      </c>
      <c r="B149">
        <v>31</v>
      </c>
      <c r="C149" t="s">
        <v>377</v>
      </c>
      <c r="D149" t="s">
        <v>1</v>
      </c>
      <c r="E149" t="s">
        <v>3069</v>
      </c>
      <c r="F149">
        <v>-80.040000915500002</v>
      </c>
      <c r="G149">
        <v>40.549999237100003</v>
      </c>
      <c r="H149" t="s">
        <v>378</v>
      </c>
      <c r="I149">
        <v>224561190</v>
      </c>
      <c r="J149">
        <v>148</v>
      </c>
      <c r="K149" t="s">
        <v>389</v>
      </c>
      <c r="L149" t="s">
        <v>396</v>
      </c>
      <c r="M149" t="s">
        <v>2773</v>
      </c>
      <c r="N149" t="s">
        <v>392</v>
      </c>
      <c r="O149">
        <v>-79.942160000000001</v>
      </c>
      <c r="P149">
        <v>40.431978999999998</v>
      </c>
      <c r="Q149" t="s">
        <v>391</v>
      </c>
      <c r="R149" s="6" t="s">
        <v>2904</v>
      </c>
      <c r="S149" s="6" t="s">
        <v>2903</v>
      </c>
      <c r="T149" s="6" t="s">
        <v>2784</v>
      </c>
      <c r="U149" s="6" t="s">
        <v>2905</v>
      </c>
      <c r="V149" s="6" t="s">
        <v>2907</v>
      </c>
      <c r="W149" s="3" t="str">
        <f>INDEX(Groups!I$2:'Groups'!I$228, MATCH(A149, Groups!A$2:'Groups'!A$228,0))</f>
        <v>Pittsburgh</v>
      </c>
      <c r="X149" s="3" t="str">
        <f>INDEX(Groups!J$2:'Groups'!J$228, MATCH(A149, Groups!A$2:'Groups'!A$228,0))</f>
        <v>Sub-county</v>
      </c>
      <c r="Y149" s="8">
        <f t="shared" si="13"/>
        <v>1</v>
      </c>
      <c r="Z149" s="8" t="b">
        <f t="shared" si="14"/>
        <v>1</v>
      </c>
      <c r="AD149" s="8">
        <v>1</v>
      </c>
      <c r="AE149" s="8">
        <v>1</v>
      </c>
      <c r="AF149" t="str">
        <f>INDEX(Groups!L$2:'Groups'!L$228, MATCH(A149, Groups!A$2:'Groups'!A$228,0))</f>
        <v>Pittsburgh</v>
      </c>
      <c r="AG149">
        <f>INDEX(Groups!M$2:'Groups'!M$228, MATCH(A149, Groups!A$2:'Groups'!A$228,0))</f>
        <v>0</v>
      </c>
      <c r="AH149">
        <f>COUNTIFS(RSVP!A$2:A$6364, I149)</f>
        <v>6</v>
      </c>
      <c r="AI149">
        <f>COUNTIFS(RSVP!A$2:A$6364, I149, RSVP!G$2:G$6364, 1)</f>
        <v>5</v>
      </c>
      <c r="AJ149" s="18">
        <f t="shared" si="12"/>
        <v>0.83333333333333337</v>
      </c>
      <c r="AK149" t="str">
        <f>INDEX(Groups!N$2:'Groups'!N$228, MATCH(A149, Groups!A$2:'Groups'!A$228,0))</f>
        <v>Sub-county</v>
      </c>
    </row>
    <row r="150" spans="1:37" x14ac:dyDescent="0.2">
      <c r="A150">
        <v>3170512</v>
      </c>
      <c r="B150">
        <v>31</v>
      </c>
      <c r="C150" t="s">
        <v>377</v>
      </c>
      <c r="D150" t="s">
        <v>1</v>
      </c>
      <c r="E150" t="s">
        <v>3069</v>
      </c>
      <c r="F150">
        <v>-80.040000915500002</v>
      </c>
      <c r="G150">
        <v>40.549999237100003</v>
      </c>
      <c r="H150" t="s">
        <v>378</v>
      </c>
      <c r="I150">
        <v>224840300</v>
      </c>
      <c r="J150">
        <v>149</v>
      </c>
      <c r="K150" t="s">
        <v>416</v>
      </c>
      <c r="L150" t="s">
        <v>417</v>
      </c>
      <c r="M150" t="s">
        <v>2863</v>
      </c>
      <c r="N150" t="s">
        <v>383</v>
      </c>
      <c r="O150">
        <v>-80.186040000000006</v>
      </c>
      <c r="P150">
        <v>40.491042999999998</v>
      </c>
      <c r="Q150" t="s">
        <v>381</v>
      </c>
      <c r="R150" s="6" t="s">
        <v>2904</v>
      </c>
      <c r="S150" s="6" t="s">
        <v>2903</v>
      </c>
      <c r="T150" s="6" t="s">
        <v>2784</v>
      </c>
      <c r="U150" s="6" t="s">
        <v>2808</v>
      </c>
      <c r="W150" s="3" t="str">
        <f>INDEX(Groups!I$2:'Groups'!I$228, MATCH(A150, Groups!A$2:'Groups'!A$228,0))</f>
        <v>Pittsburgh</v>
      </c>
      <c r="X150" s="3" t="str">
        <f>INDEX(Groups!J$2:'Groups'!J$228, MATCH(A150, Groups!A$2:'Groups'!A$228,0))</f>
        <v>Sub-county</v>
      </c>
      <c r="Y150" s="8">
        <f t="shared" si="13"/>
        <v>1</v>
      </c>
      <c r="Z150" s="8" t="b">
        <f t="shared" si="14"/>
        <v>0</v>
      </c>
      <c r="AD150" s="8">
        <v>1</v>
      </c>
      <c r="AE150" s="8">
        <v>1</v>
      </c>
      <c r="AF150" t="str">
        <f>INDEX(Groups!L$2:'Groups'!L$228, MATCH(A150, Groups!A$2:'Groups'!A$228,0))</f>
        <v>Pittsburgh</v>
      </c>
      <c r="AG150">
        <f>INDEX(Groups!M$2:'Groups'!M$228, MATCH(A150, Groups!A$2:'Groups'!A$228,0))</f>
        <v>0</v>
      </c>
      <c r="AH150">
        <f>COUNTIFS(RSVP!A$2:A$6364, I150)</f>
        <v>4</v>
      </c>
      <c r="AI150">
        <f>COUNTIFS(RSVP!A$2:A$6364, I150, RSVP!G$2:G$6364, 1)</f>
        <v>2</v>
      </c>
      <c r="AJ150" s="18">
        <f t="shared" si="12"/>
        <v>0.5</v>
      </c>
      <c r="AK150" t="str">
        <f>INDEX(Groups!N$2:'Groups'!N$228, MATCH(A150, Groups!A$2:'Groups'!A$228,0))</f>
        <v>Sub-county</v>
      </c>
    </row>
    <row r="151" spans="1:37" x14ac:dyDescent="0.2">
      <c r="A151">
        <v>3170512</v>
      </c>
      <c r="B151">
        <v>31</v>
      </c>
      <c r="C151" t="s">
        <v>377</v>
      </c>
      <c r="D151" t="s">
        <v>1</v>
      </c>
      <c r="E151" t="s">
        <v>3069</v>
      </c>
      <c r="F151">
        <v>-80.040000915500002</v>
      </c>
      <c r="G151">
        <v>40.549999237100003</v>
      </c>
      <c r="H151" t="s">
        <v>378</v>
      </c>
      <c r="I151">
        <v>224405082</v>
      </c>
      <c r="J151">
        <v>150</v>
      </c>
      <c r="K151" t="s">
        <v>393</v>
      </c>
      <c r="L151" t="s">
        <v>380</v>
      </c>
      <c r="M151" t="s">
        <v>2863</v>
      </c>
      <c r="N151" t="s">
        <v>383</v>
      </c>
      <c r="O151">
        <v>-80.186040000000006</v>
      </c>
      <c r="P151">
        <v>40.491042999999998</v>
      </c>
      <c r="Q151" t="s">
        <v>381</v>
      </c>
      <c r="R151" s="6" t="s">
        <v>2904</v>
      </c>
      <c r="S151" s="6" t="s">
        <v>2903</v>
      </c>
      <c r="T151" s="6" t="s">
        <v>2784</v>
      </c>
      <c r="U151" s="6" t="s">
        <v>2808</v>
      </c>
      <c r="W151" s="3" t="str">
        <f>INDEX(Groups!I$2:'Groups'!I$228, MATCH(A151, Groups!A$2:'Groups'!A$228,0))</f>
        <v>Pittsburgh</v>
      </c>
      <c r="X151" s="3" t="str">
        <f>INDEX(Groups!J$2:'Groups'!J$228, MATCH(A151, Groups!A$2:'Groups'!A$228,0))</f>
        <v>Sub-county</v>
      </c>
      <c r="Y151" s="8">
        <f t="shared" si="13"/>
        <v>1</v>
      </c>
      <c r="Z151" s="8" t="b">
        <f t="shared" si="14"/>
        <v>0</v>
      </c>
      <c r="AD151" s="8">
        <v>1</v>
      </c>
      <c r="AE151" s="8">
        <v>1</v>
      </c>
      <c r="AF151" t="str">
        <f>INDEX(Groups!L$2:'Groups'!L$228, MATCH(A151, Groups!A$2:'Groups'!A$228,0))</f>
        <v>Pittsburgh</v>
      </c>
      <c r="AG151">
        <f>INDEX(Groups!M$2:'Groups'!M$228, MATCH(A151, Groups!A$2:'Groups'!A$228,0))</f>
        <v>0</v>
      </c>
      <c r="AH151">
        <f>COUNTIFS(RSVP!A$2:A$6364, I151)</f>
        <v>5</v>
      </c>
      <c r="AI151">
        <f>COUNTIFS(RSVP!A$2:A$6364, I151, RSVP!G$2:G$6364, 1)</f>
        <v>3</v>
      </c>
      <c r="AJ151" s="18">
        <f t="shared" si="12"/>
        <v>0.6</v>
      </c>
      <c r="AK151" t="str">
        <f>INDEX(Groups!N$2:'Groups'!N$228, MATCH(A151, Groups!A$2:'Groups'!A$228,0))</f>
        <v>Sub-county</v>
      </c>
    </row>
    <row r="152" spans="1:37" x14ac:dyDescent="0.2">
      <c r="A152">
        <v>3170512</v>
      </c>
      <c r="B152">
        <v>31</v>
      </c>
      <c r="C152" t="s">
        <v>377</v>
      </c>
      <c r="D152" t="s">
        <v>1</v>
      </c>
      <c r="E152" t="s">
        <v>3069</v>
      </c>
      <c r="F152">
        <v>-80.040000915500002</v>
      </c>
      <c r="G152">
        <v>40.549999237100003</v>
      </c>
      <c r="H152" t="s">
        <v>378</v>
      </c>
      <c r="I152">
        <v>224623243</v>
      </c>
      <c r="J152">
        <v>151</v>
      </c>
      <c r="K152" t="s">
        <v>387</v>
      </c>
      <c r="L152" t="s">
        <v>385</v>
      </c>
      <c r="M152" t="s">
        <v>2773</v>
      </c>
      <c r="N152" t="s">
        <v>392</v>
      </c>
      <c r="O152">
        <v>-79.942160000000001</v>
      </c>
      <c r="P152">
        <v>40.431978999999998</v>
      </c>
      <c r="Q152" t="s">
        <v>391</v>
      </c>
      <c r="R152" s="6" t="s">
        <v>2904</v>
      </c>
      <c r="S152" s="6" t="s">
        <v>2903</v>
      </c>
      <c r="T152" s="6" t="s">
        <v>2784</v>
      </c>
      <c r="U152" s="6" t="s">
        <v>2905</v>
      </c>
      <c r="V152" s="6" t="s">
        <v>2907</v>
      </c>
      <c r="W152" s="3" t="str">
        <f>INDEX(Groups!I$2:'Groups'!I$228, MATCH(A152, Groups!A$2:'Groups'!A$228,0))</f>
        <v>Pittsburgh</v>
      </c>
      <c r="X152" s="3" t="str">
        <f>INDEX(Groups!J$2:'Groups'!J$228, MATCH(A152, Groups!A$2:'Groups'!A$228,0))</f>
        <v>Sub-county</v>
      </c>
      <c r="Y152" s="8">
        <f t="shared" si="13"/>
        <v>1</v>
      </c>
      <c r="Z152" s="8" t="b">
        <f t="shared" si="14"/>
        <v>1</v>
      </c>
      <c r="AD152" s="8">
        <v>1</v>
      </c>
      <c r="AE152" s="8">
        <v>1</v>
      </c>
      <c r="AF152" t="str">
        <f>INDEX(Groups!L$2:'Groups'!L$228, MATCH(A152, Groups!A$2:'Groups'!A$228,0))</f>
        <v>Pittsburgh</v>
      </c>
      <c r="AG152">
        <f>INDEX(Groups!M$2:'Groups'!M$228, MATCH(A152, Groups!A$2:'Groups'!A$228,0))</f>
        <v>0</v>
      </c>
      <c r="AH152">
        <f>COUNTIFS(RSVP!A$2:A$6364, I152)</f>
        <v>8</v>
      </c>
      <c r="AI152">
        <f>COUNTIFS(RSVP!A$2:A$6364, I152, RSVP!G$2:G$6364, 1)</f>
        <v>5</v>
      </c>
      <c r="AJ152" s="18">
        <f t="shared" si="12"/>
        <v>0.625</v>
      </c>
      <c r="AK152" t="str">
        <f>INDEX(Groups!N$2:'Groups'!N$228, MATCH(A152, Groups!A$2:'Groups'!A$228,0))</f>
        <v>Sub-county</v>
      </c>
    </row>
    <row r="153" spans="1:37" x14ac:dyDescent="0.2">
      <c r="A153">
        <v>3170512</v>
      </c>
      <c r="B153">
        <v>31</v>
      </c>
      <c r="C153" t="s">
        <v>377</v>
      </c>
      <c r="D153" t="s">
        <v>1</v>
      </c>
      <c r="E153" t="s">
        <v>3069</v>
      </c>
      <c r="F153">
        <v>-80.040000915500002</v>
      </c>
      <c r="G153">
        <v>40.549999237100003</v>
      </c>
      <c r="H153" t="s">
        <v>378</v>
      </c>
      <c r="I153">
        <v>224601822</v>
      </c>
      <c r="J153">
        <v>152</v>
      </c>
      <c r="K153" t="s">
        <v>401</v>
      </c>
      <c r="L153" t="s">
        <v>402</v>
      </c>
      <c r="M153" t="s">
        <v>2773</v>
      </c>
      <c r="N153" t="s">
        <v>392</v>
      </c>
      <c r="O153">
        <v>-79.942160000000001</v>
      </c>
      <c r="P153">
        <v>40.431978999999998</v>
      </c>
      <c r="Q153" t="s">
        <v>391</v>
      </c>
      <c r="R153" s="6" t="s">
        <v>2904</v>
      </c>
      <c r="S153" s="6" t="s">
        <v>2903</v>
      </c>
      <c r="T153" s="6" t="s">
        <v>2784</v>
      </c>
      <c r="U153" s="6" t="s">
        <v>2905</v>
      </c>
      <c r="V153" s="6" t="s">
        <v>2907</v>
      </c>
      <c r="W153" s="3" t="str">
        <f>INDEX(Groups!I$2:'Groups'!I$228, MATCH(A153, Groups!A$2:'Groups'!A$228,0))</f>
        <v>Pittsburgh</v>
      </c>
      <c r="X153" s="3" t="str">
        <f>INDEX(Groups!J$2:'Groups'!J$228, MATCH(A153, Groups!A$2:'Groups'!A$228,0))</f>
        <v>Sub-county</v>
      </c>
      <c r="Y153" s="8">
        <f t="shared" si="13"/>
        <v>1</v>
      </c>
      <c r="Z153" s="8" t="b">
        <f t="shared" si="14"/>
        <v>1</v>
      </c>
      <c r="AD153" s="8">
        <v>1</v>
      </c>
      <c r="AE153" s="8">
        <v>1</v>
      </c>
      <c r="AF153" t="str">
        <f>INDEX(Groups!L$2:'Groups'!L$228, MATCH(A153, Groups!A$2:'Groups'!A$228,0))</f>
        <v>Pittsburgh</v>
      </c>
      <c r="AG153">
        <f>INDEX(Groups!M$2:'Groups'!M$228, MATCH(A153, Groups!A$2:'Groups'!A$228,0))</f>
        <v>0</v>
      </c>
      <c r="AH153">
        <f>COUNTIFS(RSVP!A$2:A$6364, I153)</f>
        <v>8</v>
      </c>
      <c r="AI153">
        <f>COUNTIFS(RSVP!A$2:A$6364, I153, RSVP!G$2:G$6364, 1)</f>
        <v>7</v>
      </c>
      <c r="AJ153" s="18">
        <f t="shared" si="12"/>
        <v>0.875</v>
      </c>
      <c r="AK153" t="str">
        <f>INDEX(Groups!N$2:'Groups'!N$228, MATCH(A153, Groups!A$2:'Groups'!A$228,0))</f>
        <v>Sub-county</v>
      </c>
    </row>
    <row r="154" spans="1:37" x14ac:dyDescent="0.2">
      <c r="A154">
        <v>3170512</v>
      </c>
      <c r="B154">
        <v>31</v>
      </c>
      <c r="C154" t="s">
        <v>377</v>
      </c>
      <c r="D154" t="s">
        <v>1</v>
      </c>
      <c r="E154" t="s">
        <v>3069</v>
      </c>
      <c r="F154">
        <v>-80.040000915500002</v>
      </c>
      <c r="G154">
        <v>40.549999237100003</v>
      </c>
      <c r="H154" t="s">
        <v>378</v>
      </c>
      <c r="I154">
        <v>224323147</v>
      </c>
      <c r="J154">
        <v>153</v>
      </c>
      <c r="K154" t="s">
        <v>418</v>
      </c>
      <c r="L154" t="s">
        <v>419</v>
      </c>
      <c r="M154" t="s">
        <v>2863</v>
      </c>
      <c r="N154" t="s">
        <v>383</v>
      </c>
      <c r="O154">
        <v>-80.186040000000006</v>
      </c>
      <c r="P154">
        <v>40.491042999999998</v>
      </c>
      <c r="Q154" t="s">
        <v>381</v>
      </c>
      <c r="R154" s="6" t="s">
        <v>2904</v>
      </c>
      <c r="S154" s="6" t="s">
        <v>2903</v>
      </c>
      <c r="T154" s="6" t="s">
        <v>2784</v>
      </c>
      <c r="U154" s="6" t="s">
        <v>2808</v>
      </c>
      <c r="W154" s="3" t="str">
        <f>INDEX(Groups!I$2:'Groups'!I$228, MATCH(A154, Groups!A$2:'Groups'!A$228,0))</f>
        <v>Pittsburgh</v>
      </c>
      <c r="X154" s="3" t="str">
        <f>INDEX(Groups!J$2:'Groups'!J$228, MATCH(A154, Groups!A$2:'Groups'!A$228,0))</f>
        <v>Sub-county</v>
      </c>
      <c r="Y154" s="8">
        <f t="shared" si="13"/>
        <v>1</v>
      </c>
      <c r="Z154" s="8" t="b">
        <f t="shared" si="14"/>
        <v>0</v>
      </c>
      <c r="AD154" s="8">
        <v>1</v>
      </c>
      <c r="AE154" s="8">
        <v>1</v>
      </c>
      <c r="AF154" t="str">
        <f>INDEX(Groups!L$2:'Groups'!L$228, MATCH(A154, Groups!A$2:'Groups'!A$228,0))</f>
        <v>Pittsburgh</v>
      </c>
      <c r="AG154">
        <f>INDEX(Groups!M$2:'Groups'!M$228, MATCH(A154, Groups!A$2:'Groups'!A$228,0))</f>
        <v>0</v>
      </c>
      <c r="AH154">
        <f>COUNTIFS(RSVP!A$2:A$6364, I154)</f>
        <v>5</v>
      </c>
      <c r="AI154">
        <f>COUNTIFS(RSVP!A$2:A$6364, I154, RSVP!G$2:G$6364, 1)</f>
        <v>2</v>
      </c>
      <c r="AJ154" s="18">
        <f t="shared" si="12"/>
        <v>0.4</v>
      </c>
      <c r="AK154" t="str">
        <f>INDEX(Groups!N$2:'Groups'!N$228, MATCH(A154, Groups!A$2:'Groups'!A$228,0))</f>
        <v>Sub-county</v>
      </c>
    </row>
    <row r="155" spans="1:37" x14ac:dyDescent="0.2">
      <c r="A155">
        <v>3170512</v>
      </c>
      <c r="B155">
        <v>31</v>
      </c>
      <c r="C155" t="s">
        <v>377</v>
      </c>
      <c r="D155" t="s">
        <v>1</v>
      </c>
      <c r="E155" t="s">
        <v>3069</v>
      </c>
      <c r="F155">
        <v>-80.040000915500002</v>
      </c>
      <c r="G155">
        <v>40.549999237100003</v>
      </c>
      <c r="H155" t="s">
        <v>378</v>
      </c>
      <c r="I155">
        <v>224276238</v>
      </c>
      <c r="J155">
        <v>154</v>
      </c>
      <c r="K155" t="s">
        <v>407</v>
      </c>
      <c r="L155" t="s">
        <v>402</v>
      </c>
      <c r="M155" t="s">
        <v>2773</v>
      </c>
      <c r="N155" t="s">
        <v>392</v>
      </c>
      <c r="O155">
        <v>-79.942160000000001</v>
      </c>
      <c r="P155">
        <v>40.431978999999998</v>
      </c>
      <c r="Q155" t="s">
        <v>391</v>
      </c>
      <c r="R155" s="6" t="s">
        <v>2904</v>
      </c>
      <c r="S155" s="6" t="s">
        <v>2903</v>
      </c>
      <c r="T155" s="6" t="s">
        <v>2784</v>
      </c>
      <c r="U155" s="6" t="s">
        <v>2905</v>
      </c>
      <c r="V155" s="6" t="s">
        <v>2907</v>
      </c>
      <c r="W155" s="3" t="str">
        <f>INDEX(Groups!I$2:'Groups'!I$228, MATCH(A155, Groups!A$2:'Groups'!A$228,0))</f>
        <v>Pittsburgh</v>
      </c>
      <c r="X155" s="3" t="str">
        <f>INDEX(Groups!J$2:'Groups'!J$228, MATCH(A155, Groups!A$2:'Groups'!A$228,0))</f>
        <v>Sub-county</v>
      </c>
      <c r="Y155" s="8">
        <f t="shared" si="13"/>
        <v>1</v>
      </c>
      <c r="Z155" s="8" t="b">
        <f t="shared" si="14"/>
        <v>1</v>
      </c>
      <c r="AD155" s="8">
        <v>1</v>
      </c>
      <c r="AE155" s="8">
        <v>1</v>
      </c>
      <c r="AF155" t="str">
        <f>INDEX(Groups!L$2:'Groups'!L$228, MATCH(A155, Groups!A$2:'Groups'!A$228,0))</f>
        <v>Pittsburgh</v>
      </c>
      <c r="AG155">
        <f>INDEX(Groups!M$2:'Groups'!M$228, MATCH(A155, Groups!A$2:'Groups'!A$228,0))</f>
        <v>0</v>
      </c>
      <c r="AH155">
        <f>COUNTIFS(RSVP!A$2:A$6364, I155)</f>
        <v>8</v>
      </c>
      <c r="AI155">
        <f>COUNTIFS(RSVP!A$2:A$6364, I155, RSVP!G$2:G$6364, 1)</f>
        <v>6</v>
      </c>
      <c r="AJ155" s="18">
        <f t="shared" si="12"/>
        <v>0.75</v>
      </c>
      <c r="AK155" t="str">
        <f>INDEX(Groups!N$2:'Groups'!N$228, MATCH(A155, Groups!A$2:'Groups'!A$228,0))</f>
        <v>Sub-county</v>
      </c>
    </row>
    <row r="156" spans="1:37" x14ac:dyDescent="0.2">
      <c r="A156">
        <v>3170512</v>
      </c>
      <c r="B156">
        <v>31</v>
      </c>
      <c r="C156" t="s">
        <v>377</v>
      </c>
      <c r="D156" t="s">
        <v>1</v>
      </c>
      <c r="E156" t="s">
        <v>3069</v>
      </c>
      <c r="F156">
        <v>-80.040000915500002</v>
      </c>
      <c r="G156">
        <v>40.549999237100003</v>
      </c>
      <c r="H156" t="s">
        <v>378</v>
      </c>
      <c r="I156">
        <v>224266780</v>
      </c>
      <c r="J156">
        <v>155</v>
      </c>
      <c r="K156" t="s">
        <v>420</v>
      </c>
      <c r="L156" t="s">
        <v>421</v>
      </c>
      <c r="M156" t="s">
        <v>2773</v>
      </c>
      <c r="N156" t="s">
        <v>392</v>
      </c>
      <c r="O156">
        <v>-79.942160000000001</v>
      </c>
      <c r="P156">
        <v>40.431978999999998</v>
      </c>
      <c r="Q156" t="s">
        <v>391</v>
      </c>
      <c r="R156" s="6" t="s">
        <v>2904</v>
      </c>
      <c r="S156" s="6" t="s">
        <v>2903</v>
      </c>
      <c r="T156" s="6" t="s">
        <v>2784</v>
      </c>
      <c r="U156" s="6" t="s">
        <v>2905</v>
      </c>
      <c r="V156" s="6" t="s">
        <v>2907</v>
      </c>
      <c r="W156" s="3" t="str">
        <f>INDEX(Groups!I$2:'Groups'!I$228, MATCH(A156, Groups!A$2:'Groups'!A$228,0))</f>
        <v>Pittsburgh</v>
      </c>
      <c r="X156" s="3" t="str">
        <f>INDEX(Groups!J$2:'Groups'!J$228, MATCH(A156, Groups!A$2:'Groups'!A$228,0))</f>
        <v>Sub-county</v>
      </c>
      <c r="Y156" s="8">
        <f t="shared" si="13"/>
        <v>1</v>
      </c>
      <c r="Z156" s="8" t="b">
        <f t="shared" si="14"/>
        <v>1</v>
      </c>
      <c r="AD156" s="8">
        <v>1</v>
      </c>
      <c r="AE156" s="8">
        <v>1</v>
      </c>
      <c r="AF156" t="str">
        <f>INDEX(Groups!L$2:'Groups'!L$228, MATCH(A156, Groups!A$2:'Groups'!A$228,0))</f>
        <v>Pittsburgh</v>
      </c>
      <c r="AG156">
        <f>INDEX(Groups!M$2:'Groups'!M$228, MATCH(A156, Groups!A$2:'Groups'!A$228,0))</f>
        <v>0</v>
      </c>
      <c r="AH156">
        <f>COUNTIFS(RSVP!A$2:A$6364, I156)</f>
        <v>4</v>
      </c>
      <c r="AI156">
        <f>COUNTIFS(RSVP!A$2:A$6364, I156, RSVP!G$2:G$6364, 1)</f>
        <v>4</v>
      </c>
      <c r="AJ156" s="18">
        <f t="shared" si="12"/>
        <v>1</v>
      </c>
      <c r="AK156" t="str">
        <f>INDEX(Groups!N$2:'Groups'!N$228, MATCH(A156, Groups!A$2:'Groups'!A$228,0))</f>
        <v>Sub-county</v>
      </c>
    </row>
    <row r="157" spans="1:37" x14ac:dyDescent="0.2">
      <c r="A157">
        <v>3170512</v>
      </c>
      <c r="B157">
        <v>31</v>
      </c>
      <c r="C157" t="s">
        <v>377</v>
      </c>
      <c r="D157" t="s">
        <v>1</v>
      </c>
      <c r="E157" t="s">
        <v>3069</v>
      </c>
      <c r="F157">
        <v>-80.040000915500002</v>
      </c>
      <c r="G157">
        <v>40.549999237100003</v>
      </c>
      <c r="H157" t="s">
        <v>378</v>
      </c>
      <c r="I157">
        <v>224623084</v>
      </c>
      <c r="J157">
        <v>156</v>
      </c>
      <c r="K157" t="s">
        <v>384</v>
      </c>
      <c r="L157" t="s">
        <v>385</v>
      </c>
      <c r="M157" t="s">
        <v>2773</v>
      </c>
      <c r="N157" t="s">
        <v>392</v>
      </c>
      <c r="O157">
        <v>-79.942160000000001</v>
      </c>
      <c r="P157">
        <v>40.431978999999998</v>
      </c>
      <c r="Q157" t="s">
        <v>391</v>
      </c>
      <c r="R157" s="6" t="s">
        <v>2904</v>
      </c>
      <c r="S157" s="6" t="s">
        <v>2903</v>
      </c>
      <c r="T157" s="6" t="s">
        <v>2784</v>
      </c>
      <c r="U157" s="6" t="s">
        <v>2905</v>
      </c>
      <c r="V157" s="6" t="s">
        <v>2907</v>
      </c>
      <c r="W157" s="3" t="str">
        <f>INDEX(Groups!I$2:'Groups'!I$228, MATCH(A157, Groups!A$2:'Groups'!A$228,0))</f>
        <v>Pittsburgh</v>
      </c>
      <c r="X157" s="3" t="str">
        <f>INDEX(Groups!J$2:'Groups'!J$228, MATCH(A157, Groups!A$2:'Groups'!A$228,0))</f>
        <v>Sub-county</v>
      </c>
      <c r="Y157" s="8">
        <f t="shared" si="13"/>
        <v>1</v>
      </c>
      <c r="Z157" s="8" t="b">
        <f t="shared" si="14"/>
        <v>1</v>
      </c>
      <c r="AD157" s="8">
        <v>1</v>
      </c>
      <c r="AE157" s="8">
        <v>1</v>
      </c>
      <c r="AF157" t="str">
        <f>INDEX(Groups!L$2:'Groups'!L$228, MATCH(A157, Groups!A$2:'Groups'!A$228,0))</f>
        <v>Pittsburgh</v>
      </c>
      <c r="AG157">
        <f>INDEX(Groups!M$2:'Groups'!M$228, MATCH(A157, Groups!A$2:'Groups'!A$228,0))</f>
        <v>0</v>
      </c>
      <c r="AH157">
        <f>COUNTIFS(RSVP!A$2:A$6364, I157)</f>
        <v>8</v>
      </c>
      <c r="AI157">
        <f>COUNTIFS(RSVP!A$2:A$6364, I157, RSVP!G$2:G$6364, 1)</f>
        <v>6</v>
      </c>
      <c r="AJ157" s="18">
        <f t="shared" si="12"/>
        <v>0.75</v>
      </c>
      <c r="AK157" t="str">
        <f>INDEX(Groups!N$2:'Groups'!N$228, MATCH(A157, Groups!A$2:'Groups'!A$228,0))</f>
        <v>Sub-county</v>
      </c>
    </row>
    <row r="158" spans="1:37" x14ac:dyDescent="0.2">
      <c r="A158">
        <v>3170512</v>
      </c>
      <c r="B158">
        <v>31</v>
      </c>
      <c r="C158" t="s">
        <v>377</v>
      </c>
      <c r="D158" t="s">
        <v>1</v>
      </c>
      <c r="E158" t="s">
        <v>3069</v>
      </c>
      <c r="F158">
        <v>-80.040000915500002</v>
      </c>
      <c r="G158">
        <v>40.549999237100003</v>
      </c>
      <c r="H158" t="s">
        <v>378</v>
      </c>
      <c r="I158">
        <v>224772374</v>
      </c>
      <c r="J158">
        <v>157</v>
      </c>
      <c r="K158" t="s">
        <v>384</v>
      </c>
      <c r="L158" t="s">
        <v>385</v>
      </c>
      <c r="M158" t="s">
        <v>2773</v>
      </c>
      <c r="N158" t="s">
        <v>392</v>
      </c>
      <c r="O158">
        <v>-79.942160000000001</v>
      </c>
      <c r="P158">
        <v>40.431978999999998</v>
      </c>
      <c r="Q158" t="s">
        <v>391</v>
      </c>
      <c r="R158" s="6" t="s">
        <v>2904</v>
      </c>
      <c r="S158" s="6" t="s">
        <v>2903</v>
      </c>
      <c r="T158" s="6" t="s">
        <v>2784</v>
      </c>
      <c r="U158" s="6" t="s">
        <v>2905</v>
      </c>
      <c r="V158" s="6" t="s">
        <v>2907</v>
      </c>
      <c r="W158" s="3" t="str">
        <f>INDEX(Groups!I$2:'Groups'!I$228, MATCH(A158, Groups!A$2:'Groups'!A$228,0))</f>
        <v>Pittsburgh</v>
      </c>
      <c r="X158" s="3" t="str">
        <f>INDEX(Groups!J$2:'Groups'!J$228, MATCH(A158, Groups!A$2:'Groups'!A$228,0))</f>
        <v>Sub-county</v>
      </c>
      <c r="Y158" s="8">
        <f t="shared" si="13"/>
        <v>1</v>
      </c>
      <c r="Z158" s="8" t="b">
        <f t="shared" si="14"/>
        <v>1</v>
      </c>
      <c r="AD158" s="8">
        <v>1</v>
      </c>
      <c r="AE158" s="8">
        <v>1</v>
      </c>
      <c r="AF158" t="str">
        <f>INDEX(Groups!L$2:'Groups'!L$228, MATCH(A158, Groups!A$2:'Groups'!A$228,0))</f>
        <v>Pittsburgh</v>
      </c>
      <c r="AG158">
        <f>INDEX(Groups!M$2:'Groups'!M$228, MATCH(A158, Groups!A$2:'Groups'!A$228,0))</f>
        <v>0</v>
      </c>
      <c r="AH158">
        <f>COUNTIFS(RSVP!A$2:A$6364, I158)</f>
        <v>8</v>
      </c>
      <c r="AI158">
        <f>COUNTIFS(RSVP!A$2:A$6364, I158, RSVP!G$2:G$6364, 1)</f>
        <v>6</v>
      </c>
      <c r="AJ158" s="18">
        <f t="shared" si="12"/>
        <v>0.75</v>
      </c>
      <c r="AK158" t="str">
        <f>INDEX(Groups!N$2:'Groups'!N$228, MATCH(A158, Groups!A$2:'Groups'!A$228,0))</f>
        <v>Sub-county</v>
      </c>
    </row>
    <row r="159" spans="1:37" x14ac:dyDescent="0.2">
      <c r="A159">
        <v>3170512</v>
      </c>
      <c r="B159">
        <v>31</v>
      </c>
      <c r="C159" t="s">
        <v>377</v>
      </c>
      <c r="D159" t="s">
        <v>1</v>
      </c>
      <c r="E159" t="s">
        <v>3069</v>
      </c>
      <c r="F159">
        <v>-80.040000915500002</v>
      </c>
      <c r="G159">
        <v>40.549999237100003</v>
      </c>
      <c r="H159" t="s">
        <v>378</v>
      </c>
      <c r="I159">
        <v>224865119</v>
      </c>
      <c r="J159">
        <v>158</v>
      </c>
      <c r="K159" t="s">
        <v>384</v>
      </c>
      <c r="L159" t="s">
        <v>385</v>
      </c>
      <c r="M159" t="s">
        <v>2773</v>
      </c>
      <c r="N159" t="s">
        <v>392</v>
      </c>
      <c r="O159">
        <v>-79.942160000000001</v>
      </c>
      <c r="P159">
        <v>40.431978999999998</v>
      </c>
      <c r="Q159" t="s">
        <v>391</v>
      </c>
      <c r="R159" s="6" t="s">
        <v>2904</v>
      </c>
      <c r="S159" s="6" t="s">
        <v>2903</v>
      </c>
      <c r="T159" s="6" t="s">
        <v>2784</v>
      </c>
      <c r="U159" s="6" t="s">
        <v>2905</v>
      </c>
      <c r="V159" s="6" t="s">
        <v>2907</v>
      </c>
      <c r="W159" s="3" t="str">
        <f>INDEX(Groups!I$2:'Groups'!I$228, MATCH(A159, Groups!A$2:'Groups'!A$228,0))</f>
        <v>Pittsburgh</v>
      </c>
      <c r="X159" s="3" t="str">
        <f>INDEX(Groups!J$2:'Groups'!J$228, MATCH(A159, Groups!A$2:'Groups'!A$228,0))</f>
        <v>Sub-county</v>
      </c>
      <c r="Y159" s="8">
        <f t="shared" si="13"/>
        <v>1</v>
      </c>
      <c r="Z159" s="8" t="b">
        <f t="shared" si="14"/>
        <v>1</v>
      </c>
      <c r="AD159" s="8">
        <v>1</v>
      </c>
      <c r="AE159" s="8">
        <v>1</v>
      </c>
      <c r="AF159" t="str">
        <f>INDEX(Groups!L$2:'Groups'!L$228, MATCH(A159, Groups!A$2:'Groups'!A$228,0))</f>
        <v>Pittsburgh</v>
      </c>
      <c r="AG159">
        <f>INDEX(Groups!M$2:'Groups'!M$228, MATCH(A159, Groups!A$2:'Groups'!A$228,0))</f>
        <v>0</v>
      </c>
      <c r="AH159">
        <f>COUNTIFS(RSVP!A$2:A$6364, I159)</f>
        <v>8</v>
      </c>
      <c r="AI159">
        <f>COUNTIFS(RSVP!A$2:A$6364, I159, RSVP!G$2:G$6364, 1)</f>
        <v>6</v>
      </c>
      <c r="AJ159" s="18">
        <f t="shared" si="12"/>
        <v>0.75</v>
      </c>
      <c r="AK159" t="str">
        <f>INDEX(Groups!N$2:'Groups'!N$228, MATCH(A159, Groups!A$2:'Groups'!A$228,0))</f>
        <v>Sub-county</v>
      </c>
    </row>
    <row r="160" spans="1:37" x14ac:dyDescent="0.2">
      <c r="A160">
        <v>3170512</v>
      </c>
      <c r="B160">
        <v>31</v>
      </c>
      <c r="C160" t="s">
        <v>377</v>
      </c>
      <c r="D160" t="s">
        <v>1</v>
      </c>
      <c r="E160" t="s">
        <v>3069</v>
      </c>
      <c r="F160">
        <v>-80.040000915500002</v>
      </c>
      <c r="G160">
        <v>40.549999237100003</v>
      </c>
      <c r="H160" t="s">
        <v>378</v>
      </c>
      <c r="I160">
        <v>224755361</v>
      </c>
      <c r="J160">
        <v>159</v>
      </c>
      <c r="K160" t="s">
        <v>399</v>
      </c>
      <c r="L160" t="s">
        <v>400</v>
      </c>
      <c r="M160" t="s">
        <v>2773</v>
      </c>
      <c r="N160" t="s">
        <v>392</v>
      </c>
      <c r="O160">
        <v>-79.942160000000001</v>
      </c>
      <c r="P160">
        <v>40.431978999999998</v>
      </c>
      <c r="Q160" t="s">
        <v>391</v>
      </c>
      <c r="R160" s="6" t="s">
        <v>2904</v>
      </c>
      <c r="S160" s="6" t="s">
        <v>2903</v>
      </c>
      <c r="T160" s="6" t="s">
        <v>2784</v>
      </c>
      <c r="U160" s="6" t="s">
        <v>2905</v>
      </c>
      <c r="V160" s="6" t="s">
        <v>2907</v>
      </c>
      <c r="W160" s="3" t="str">
        <f>INDEX(Groups!I$2:'Groups'!I$228, MATCH(A160, Groups!A$2:'Groups'!A$228,0))</f>
        <v>Pittsburgh</v>
      </c>
      <c r="X160" s="3" t="str">
        <f>INDEX(Groups!J$2:'Groups'!J$228, MATCH(A160, Groups!A$2:'Groups'!A$228,0))</f>
        <v>Sub-county</v>
      </c>
      <c r="Y160" s="8">
        <f t="shared" si="13"/>
        <v>1</v>
      </c>
      <c r="Z160" s="8" t="b">
        <f t="shared" si="14"/>
        <v>1</v>
      </c>
      <c r="AD160" s="8">
        <v>1</v>
      </c>
      <c r="AE160" s="8">
        <v>1</v>
      </c>
      <c r="AF160" t="str">
        <f>INDEX(Groups!L$2:'Groups'!L$228, MATCH(A160, Groups!A$2:'Groups'!A$228,0))</f>
        <v>Pittsburgh</v>
      </c>
      <c r="AG160">
        <f>INDEX(Groups!M$2:'Groups'!M$228, MATCH(A160, Groups!A$2:'Groups'!A$228,0))</f>
        <v>0</v>
      </c>
      <c r="AH160">
        <f>COUNTIFS(RSVP!A$2:A$6364, I160)</f>
        <v>4</v>
      </c>
      <c r="AI160">
        <f>COUNTIFS(RSVP!A$2:A$6364, I160, RSVP!G$2:G$6364, 1)</f>
        <v>2</v>
      </c>
      <c r="AJ160" s="18">
        <f t="shared" si="12"/>
        <v>0.5</v>
      </c>
      <c r="AK160" t="str">
        <f>INDEX(Groups!N$2:'Groups'!N$228, MATCH(A160, Groups!A$2:'Groups'!A$228,0))</f>
        <v>Sub-county</v>
      </c>
    </row>
    <row r="161" spans="1:37" x14ac:dyDescent="0.2">
      <c r="A161">
        <v>276071</v>
      </c>
      <c r="B161">
        <v>24</v>
      </c>
      <c r="C161" t="s">
        <v>422</v>
      </c>
      <c r="D161" t="s">
        <v>1</v>
      </c>
      <c r="E161" t="s">
        <v>3070</v>
      </c>
      <c r="F161">
        <v>-80.040000915500002</v>
      </c>
      <c r="G161">
        <v>40.3800010681</v>
      </c>
      <c r="H161" t="s">
        <v>423</v>
      </c>
      <c r="I161" t="s">
        <v>3145</v>
      </c>
      <c r="J161">
        <v>160</v>
      </c>
      <c r="K161" t="s">
        <v>424</v>
      </c>
      <c r="L161" t="s">
        <v>425</v>
      </c>
      <c r="Q161" t="s">
        <v>386</v>
      </c>
      <c r="R161" s="6">
        <v>0</v>
      </c>
      <c r="S161" s="6">
        <v>0</v>
      </c>
      <c r="T161" s="6">
        <v>0</v>
      </c>
      <c r="U161" s="6">
        <v>0</v>
      </c>
      <c r="V161" s="6">
        <v>0</v>
      </c>
      <c r="W161" s="3" t="str">
        <f>INDEX(Groups!I$2:'Groups'!I$228, MATCH(A161, Groups!A$2:'Groups'!A$228,0))</f>
        <v>Greater Pittsburgh Area</v>
      </c>
      <c r="X161" s="3" t="str">
        <f>INDEX(Groups!J$2:'Groups'!J$228, MATCH(A161, Groups!A$2:'Groups'!A$228,0))</f>
        <v>CSA/MSA</v>
      </c>
      <c r="AF161" t="str">
        <f>INDEX(Groups!L$2:'Groups'!L$228, MATCH(A161, Groups!A$2:'Groups'!A$228,0))</f>
        <v>Greater Pittsburgh Area</v>
      </c>
      <c r="AG161">
        <f>INDEX(Groups!M$2:'Groups'!M$228, MATCH(A161, Groups!A$2:'Groups'!A$228,0))</f>
        <v>1</v>
      </c>
      <c r="AH161">
        <f>COUNTIFS(RSVP!A$2:A$6364, I161)</f>
        <v>3</v>
      </c>
      <c r="AI161">
        <f>COUNTIFS(RSVP!A$2:A$6364, I161, RSVP!G$2:G$6364, 1)</f>
        <v>3</v>
      </c>
      <c r="AJ161" s="18">
        <f t="shared" si="12"/>
        <v>1</v>
      </c>
      <c r="AK161" t="str">
        <f>INDEX(Groups!N$2:'Groups'!N$228, MATCH(A161, Groups!A$2:'Groups'!A$228,0))</f>
        <v>CSA/MSA</v>
      </c>
    </row>
    <row r="162" spans="1:37" x14ac:dyDescent="0.2">
      <c r="A162">
        <v>276071</v>
      </c>
      <c r="B162">
        <v>24</v>
      </c>
      <c r="C162" t="s">
        <v>422</v>
      </c>
      <c r="D162" t="s">
        <v>1</v>
      </c>
      <c r="E162" t="s">
        <v>3070</v>
      </c>
      <c r="F162">
        <v>-80.040000915500002</v>
      </c>
      <c r="G162">
        <v>40.3800010681</v>
      </c>
      <c r="H162" t="s">
        <v>423</v>
      </c>
      <c r="I162" t="s">
        <v>3151</v>
      </c>
      <c r="J162">
        <v>161</v>
      </c>
      <c r="K162" t="s">
        <v>426</v>
      </c>
      <c r="L162" t="s">
        <v>427</v>
      </c>
      <c r="Q162" t="s">
        <v>386</v>
      </c>
      <c r="R162" s="6">
        <v>0</v>
      </c>
      <c r="S162" s="6">
        <v>0</v>
      </c>
      <c r="T162" s="6">
        <v>0</v>
      </c>
      <c r="U162" s="6">
        <v>0</v>
      </c>
      <c r="V162" s="6">
        <v>0</v>
      </c>
      <c r="W162" s="3" t="str">
        <f>INDEX(Groups!I$2:'Groups'!I$228, MATCH(A162, Groups!A$2:'Groups'!A$228,0))</f>
        <v>Greater Pittsburgh Area</v>
      </c>
      <c r="X162" s="3" t="str">
        <f>INDEX(Groups!J$2:'Groups'!J$228, MATCH(A162, Groups!A$2:'Groups'!A$228,0))</f>
        <v>CSA/MSA</v>
      </c>
      <c r="AF162" t="str">
        <f>INDEX(Groups!L$2:'Groups'!L$228, MATCH(A162, Groups!A$2:'Groups'!A$228,0))</f>
        <v>Greater Pittsburgh Area</v>
      </c>
      <c r="AG162">
        <f>INDEX(Groups!M$2:'Groups'!M$228, MATCH(A162, Groups!A$2:'Groups'!A$228,0))</f>
        <v>1</v>
      </c>
      <c r="AH162">
        <f>COUNTIFS(RSVP!A$2:A$6364, I162)</f>
        <v>5</v>
      </c>
      <c r="AI162">
        <f>COUNTIFS(RSVP!A$2:A$6364, I162, RSVP!G$2:G$6364, 1)</f>
        <v>5</v>
      </c>
      <c r="AJ162" s="18">
        <f t="shared" si="12"/>
        <v>1</v>
      </c>
      <c r="AK162" t="str">
        <f>INDEX(Groups!N$2:'Groups'!N$228, MATCH(A162, Groups!A$2:'Groups'!A$228,0))</f>
        <v>CSA/MSA</v>
      </c>
    </row>
    <row r="163" spans="1:37" x14ac:dyDescent="0.2">
      <c r="A163">
        <v>276071</v>
      </c>
      <c r="B163">
        <v>24</v>
      </c>
      <c r="C163" t="s">
        <v>422</v>
      </c>
      <c r="D163" t="s">
        <v>1</v>
      </c>
      <c r="E163" t="s">
        <v>3070</v>
      </c>
      <c r="F163">
        <v>-80.040000915500002</v>
      </c>
      <c r="G163">
        <v>40.3800010681</v>
      </c>
      <c r="H163" t="s">
        <v>423</v>
      </c>
      <c r="I163" t="s">
        <v>3161</v>
      </c>
      <c r="J163">
        <v>162</v>
      </c>
      <c r="K163" t="s">
        <v>428</v>
      </c>
      <c r="L163" t="s">
        <v>429</v>
      </c>
      <c r="Q163" t="s">
        <v>386</v>
      </c>
      <c r="R163" s="6">
        <v>0</v>
      </c>
      <c r="S163" s="6">
        <v>0</v>
      </c>
      <c r="T163" s="6">
        <v>0</v>
      </c>
      <c r="U163" s="6">
        <v>0</v>
      </c>
      <c r="V163" s="6">
        <v>0</v>
      </c>
      <c r="W163" s="3" t="str">
        <f>INDEX(Groups!I$2:'Groups'!I$228, MATCH(A163, Groups!A$2:'Groups'!A$228,0))</f>
        <v>Greater Pittsburgh Area</v>
      </c>
      <c r="X163" s="3" t="str">
        <f>INDEX(Groups!J$2:'Groups'!J$228, MATCH(A163, Groups!A$2:'Groups'!A$228,0))</f>
        <v>CSA/MSA</v>
      </c>
      <c r="AF163" t="str">
        <f>INDEX(Groups!L$2:'Groups'!L$228, MATCH(A163, Groups!A$2:'Groups'!A$228,0))</f>
        <v>Greater Pittsburgh Area</v>
      </c>
      <c r="AG163">
        <f>INDEX(Groups!M$2:'Groups'!M$228, MATCH(A163, Groups!A$2:'Groups'!A$228,0))</f>
        <v>1</v>
      </c>
      <c r="AH163">
        <f>COUNTIFS(RSVP!A$2:A$6364, I163)</f>
        <v>3</v>
      </c>
      <c r="AI163">
        <f>COUNTIFS(RSVP!A$2:A$6364, I163, RSVP!G$2:G$6364, 1)</f>
        <v>3</v>
      </c>
      <c r="AJ163" s="18">
        <f t="shared" si="12"/>
        <v>1</v>
      </c>
      <c r="AK163" t="str">
        <f>INDEX(Groups!N$2:'Groups'!N$228, MATCH(A163, Groups!A$2:'Groups'!A$228,0))</f>
        <v>CSA/MSA</v>
      </c>
    </row>
    <row r="164" spans="1:37" x14ac:dyDescent="0.2">
      <c r="A164">
        <v>276071</v>
      </c>
      <c r="B164">
        <v>24</v>
      </c>
      <c r="C164" t="s">
        <v>422</v>
      </c>
      <c r="D164" t="s">
        <v>1</v>
      </c>
      <c r="E164" t="s">
        <v>3070</v>
      </c>
      <c r="F164">
        <v>-80.040000915500002</v>
      </c>
      <c r="G164">
        <v>40.3800010681</v>
      </c>
      <c r="H164" t="s">
        <v>423</v>
      </c>
      <c r="I164" t="s">
        <v>3152</v>
      </c>
      <c r="J164">
        <v>163</v>
      </c>
      <c r="K164" t="s">
        <v>426</v>
      </c>
      <c r="L164" t="s">
        <v>427</v>
      </c>
      <c r="Q164" t="s">
        <v>386</v>
      </c>
      <c r="R164" s="6">
        <v>0</v>
      </c>
      <c r="S164" s="6">
        <v>0</v>
      </c>
      <c r="T164" s="6">
        <v>0</v>
      </c>
      <c r="U164" s="6">
        <v>0</v>
      </c>
      <c r="V164" s="6">
        <v>0</v>
      </c>
      <c r="W164" s="3" t="str">
        <f>INDEX(Groups!I$2:'Groups'!I$228, MATCH(A164, Groups!A$2:'Groups'!A$228,0))</f>
        <v>Greater Pittsburgh Area</v>
      </c>
      <c r="X164" s="3" t="str">
        <f>INDEX(Groups!J$2:'Groups'!J$228, MATCH(A164, Groups!A$2:'Groups'!A$228,0))</f>
        <v>CSA/MSA</v>
      </c>
      <c r="AF164" t="str">
        <f>INDEX(Groups!L$2:'Groups'!L$228, MATCH(A164, Groups!A$2:'Groups'!A$228,0))</f>
        <v>Greater Pittsburgh Area</v>
      </c>
      <c r="AG164">
        <f>INDEX(Groups!M$2:'Groups'!M$228, MATCH(A164, Groups!A$2:'Groups'!A$228,0))</f>
        <v>1</v>
      </c>
      <c r="AH164">
        <f>COUNTIFS(RSVP!A$2:A$6364, I164)</f>
        <v>3</v>
      </c>
      <c r="AI164">
        <f>COUNTIFS(RSVP!A$2:A$6364, I164, RSVP!G$2:G$6364, 1)</f>
        <v>3</v>
      </c>
      <c r="AJ164" s="18">
        <f t="shared" si="12"/>
        <v>1</v>
      </c>
      <c r="AK164" t="str">
        <f>INDEX(Groups!N$2:'Groups'!N$228, MATCH(A164, Groups!A$2:'Groups'!A$228,0))</f>
        <v>CSA/MSA</v>
      </c>
    </row>
    <row r="165" spans="1:37" x14ac:dyDescent="0.2">
      <c r="A165">
        <v>276071</v>
      </c>
      <c r="B165">
        <v>24</v>
      </c>
      <c r="C165" t="s">
        <v>422</v>
      </c>
      <c r="D165" t="s">
        <v>1</v>
      </c>
      <c r="E165" t="s">
        <v>3070</v>
      </c>
      <c r="F165">
        <v>-80.040000915500002</v>
      </c>
      <c r="G165">
        <v>40.3800010681</v>
      </c>
      <c r="H165" t="s">
        <v>423</v>
      </c>
      <c r="I165" t="s">
        <v>3153</v>
      </c>
      <c r="J165">
        <v>164</v>
      </c>
      <c r="K165" t="s">
        <v>426</v>
      </c>
      <c r="L165" t="s">
        <v>427</v>
      </c>
      <c r="Q165" t="s">
        <v>386</v>
      </c>
      <c r="R165" s="6">
        <v>0</v>
      </c>
      <c r="S165" s="6">
        <v>0</v>
      </c>
      <c r="T165" s="6">
        <v>0</v>
      </c>
      <c r="U165" s="6">
        <v>0</v>
      </c>
      <c r="V165" s="6">
        <v>0</v>
      </c>
      <c r="W165" s="3" t="str">
        <f>INDEX(Groups!I$2:'Groups'!I$228, MATCH(A165, Groups!A$2:'Groups'!A$228,0))</f>
        <v>Greater Pittsburgh Area</v>
      </c>
      <c r="X165" s="3" t="str">
        <f>INDEX(Groups!J$2:'Groups'!J$228, MATCH(A165, Groups!A$2:'Groups'!A$228,0))</f>
        <v>CSA/MSA</v>
      </c>
      <c r="AF165" t="str">
        <f>INDEX(Groups!L$2:'Groups'!L$228, MATCH(A165, Groups!A$2:'Groups'!A$228,0))</f>
        <v>Greater Pittsburgh Area</v>
      </c>
      <c r="AG165">
        <f>INDEX(Groups!M$2:'Groups'!M$228, MATCH(A165, Groups!A$2:'Groups'!A$228,0))</f>
        <v>1</v>
      </c>
      <c r="AH165">
        <f>COUNTIFS(RSVP!A$2:A$6364, I165)</f>
        <v>3</v>
      </c>
      <c r="AI165">
        <f>COUNTIFS(RSVP!A$2:A$6364, I165, RSVP!G$2:G$6364, 1)</f>
        <v>3</v>
      </c>
      <c r="AJ165" s="18">
        <f t="shared" si="12"/>
        <v>1</v>
      </c>
      <c r="AK165" t="str">
        <f>INDEX(Groups!N$2:'Groups'!N$228, MATCH(A165, Groups!A$2:'Groups'!A$228,0))</f>
        <v>CSA/MSA</v>
      </c>
    </row>
    <row r="166" spans="1:37" x14ac:dyDescent="0.2">
      <c r="A166">
        <v>276071</v>
      </c>
      <c r="B166">
        <v>24</v>
      </c>
      <c r="C166" t="s">
        <v>422</v>
      </c>
      <c r="D166" t="s">
        <v>1</v>
      </c>
      <c r="E166" t="s">
        <v>3070</v>
      </c>
      <c r="F166">
        <v>-80.040000915500002</v>
      </c>
      <c r="G166">
        <v>40.3800010681</v>
      </c>
      <c r="H166" t="s">
        <v>423</v>
      </c>
      <c r="I166" t="s">
        <v>3154</v>
      </c>
      <c r="J166">
        <v>165</v>
      </c>
      <c r="K166" t="s">
        <v>426</v>
      </c>
      <c r="L166" t="s">
        <v>427</v>
      </c>
      <c r="Q166" t="s">
        <v>386</v>
      </c>
      <c r="R166" s="6">
        <v>0</v>
      </c>
      <c r="S166" s="6">
        <v>0</v>
      </c>
      <c r="T166" s="6">
        <v>0</v>
      </c>
      <c r="U166" s="6">
        <v>0</v>
      </c>
      <c r="V166" s="6">
        <v>0</v>
      </c>
      <c r="W166" s="3" t="str">
        <f>INDEX(Groups!I$2:'Groups'!I$228, MATCH(A166, Groups!A$2:'Groups'!A$228,0))</f>
        <v>Greater Pittsburgh Area</v>
      </c>
      <c r="X166" s="3" t="str">
        <f>INDEX(Groups!J$2:'Groups'!J$228, MATCH(A166, Groups!A$2:'Groups'!A$228,0))</f>
        <v>CSA/MSA</v>
      </c>
      <c r="AF166" t="str">
        <f>INDEX(Groups!L$2:'Groups'!L$228, MATCH(A166, Groups!A$2:'Groups'!A$228,0))</f>
        <v>Greater Pittsburgh Area</v>
      </c>
      <c r="AG166">
        <f>INDEX(Groups!M$2:'Groups'!M$228, MATCH(A166, Groups!A$2:'Groups'!A$228,0))</f>
        <v>1</v>
      </c>
      <c r="AH166">
        <f>COUNTIFS(RSVP!A$2:A$6364, I166)</f>
        <v>3</v>
      </c>
      <c r="AI166">
        <f>COUNTIFS(RSVP!A$2:A$6364, I166, RSVP!G$2:G$6364, 1)</f>
        <v>3</v>
      </c>
      <c r="AJ166" s="18">
        <f t="shared" si="12"/>
        <v>1</v>
      </c>
      <c r="AK166" t="str">
        <f>INDEX(Groups!N$2:'Groups'!N$228, MATCH(A166, Groups!A$2:'Groups'!A$228,0))</f>
        <v>CSA/MSA</v>
      </c>
    </row>
    <row r="167" spans="1:37" x14ac:dyDescent="0.2">
      <c r="A167">
        <v>276071</v>
      </c>
      <c r="B167">
        <v>24</v>
      </c>
      <c r="C167" t="s">
        <v>422</v>
      </c>
      <c r="D167" t="s">
        <v>1</v>
      </c>
      <c r="E167" t="s">
        <v>3070</v>
      </c>
      <c r="F167">
        <v>-80.040000915500002</v>
      </c>
      <c r="G167">
        <v>40.3800010681</v>
      </c>
      <c r="H167" t="s">
        <v>423</v>
      </c>
      <c r="I167" t="s">
        <v>3146</v>
      </c>
      <c r="J167">
        <v>166</v>
      </c>
      <c r="K167" t="s">
        <v>424</v>
      </c>
      <c r="L167" t="s">
        <v>425</v>
      </c>
      <c r="Q167" t="s">
        <v>386</v>
      </c>
      <c r="R167" s="6">
        <v>0</v>
      </c>
      <c r="S167" s="6">
        <v>0</v>
      </c>
      <c r="T167" s="6">
        <v>0</v>
      </c>
      <c r="U167" s="6">
        <v>0</v>
      </c>
      <c r="V167" s="6">
        <v>0</v>
      </c>
      <c r="W167" s="3" t="str">
        <f>INDEX(Groups!I$2:'Groups'!I$228, MATCH(A167, Groups!A$2:'Groups'!A$228,0))</f>
        <v>Greater Pittsburgh Area</v>
      </c>
      <c r="X167" s="3" t="str">
        <f>INDEX(Groups!J$2:'Groups'!J$228, MATCH(A167, Groups!A$2:'Groups'!A$228,0))</f>
        <v>CSA/MSA</v>
      </c>
      <c r="AF167" t="str">
        <f>INDEX(Groups!L$2:'Groups'!L$228, MATCH(A167, Groups!A$2:'Groups'!A$228,0))</f>
        <v>Greater Pittsburgh Area</v>
      </c>
      <c r="AG167">
        <f>INDEX(Groups!M$2:'Groups'!M$228, MATCH(A167, Groups!A$2:'Groups'!A$228,0))</f>
        <v>1</v>
      </c>
      <c r="AH167">
        <f>COUNTIFS(RSVP!A$2:A$6364, I167)</f>
        <v>3</v>
      </c>
      <c r="AI167">
        <f>COUNTIFS(RSVP!A$2:A$6364, I167, RSVP!G$2:G$6364, 1)</f>
        <v>3</v>
      </c>
      <c r="AJ167" s="18">
        <f t="shared" si="12"/>
        <v>1</v>
      </c>
      <c r="AK167" t="str">
        <f>INDEX(Groups!N$2:'Groups'!N$228, MATCH(A167, Groups!A$2:'Groups'!A$228,0))</f>
        <v>CSA/MSA</v>
      </c>
    </row>
    <row r="168" spans="1:37" x14ac:dyDescent="0.2">
      <c r="A168">
        <v>276071</v>
      </c>
      <c r="B168">
        <v>24</v>
      </c>
      <c r="C168" t="s">
        <v>422</v>
      </c>
      <c r="D168" t="s">
        <v>1</v>
      </c>
      <c r="E168" t="s">
        <v>3070</v>
      </c>
      <c r="F168">
        <v>-80.040000915500002</v>
      </c>
      <c r="G168">
        <v>40.3800010681</v>
      </c>
      <c r="H168" t="s">
        <v>423</v>
      </c>
      <c r="I168" t="s">
        <v>3162</v>
      </c>
      <c r="J168">
        <v>167</v>
      </c>
      <c r="K168" t="s">
        <v>428</v>
      </c>
      <c r="L168" t="s">
        <v>429</v>
      </c>
      <c r="Q168" t="s">
        <v>386</v>
      </c>
      <c r="R168" s="6">
        <v>0</v>
      </c>
      <c r="S168" s="6">
        <v>0</v>
      </c>
      <c r="T168" s="6">
        <v>0</v>
      </c>
      <c r="U168" s="6">
        <v>0</v>
      </c>
      <c r="V168" s="6">
        <v>0</v>
      </c>
      <c r="W168" s="3" t="str">
        <f>INDEX(Groups!I$2:'Groups'!I$228, MATCH(A168, Groups!A$2:'Groups'!A$228,0))</f>
        <v>Greater Pittsburgh Area</v>
      </c>
      <c r="X168" s="3" t="str">
        <f>INDEX(Groups!J$2:'Groups'!J$228, MATCH(A168, Groups!A$2:'Groups'!A$228,0))</f>
        <v>CSA/MSA</v>
      </c>
      <c r="AF168" t="str">
        <f>INDEX(Groups!L$2:'Groups'!L$228, MATCH(A168, Groups!A$2:'Groups'!A$228,0))</f>
        <v>Greater Pittsburgh Area</v>
      </c>
      <c r="AG168">
        <f>INDEX(Groups!M$2:'Groups'!M$228, MATCH(A168, Groups!A$2:'Groups'!A$228,0))</f>
        <v>1</v>
      </c>
      <c r="AH168">
        <f>COUNTIFS(RSVP!A$2:A$6364, I168)</f>
        <v>3</v>
      </c>
      <c r="AI168">
        <f>COUNTIFS(RSVP!A$2:A$6364, I168, RSVP!G$2:G$6364, 1)</f>
        <v>3</v>
      </c>
      <c r="AJ168" s="18">
        <f t="shared" si="12"/>
        <v>1</v>
      </c>
      <c r="AK168" t="str">
        <f>INDEX(Groups!N$2:'Groups'!N$228, MATCH(A168, Groups!A$2:'Groups'!A$228,0))</f>
        <v>CSA/MSA</v>
      </c>
    </row>
    <row r="169" spans="1:37" x14ac:dyDescent="0.2">
      <c r="A169">
        <v>276071</v>
      </c>
      <c r="B169">
        <v>24</v>
      </c>
      <c r="C169" t="s">
        <v>422</v>
      </c>
      <c r="D169" t="s">
        <v>1</v>
      </c>
      <c r="E169" t="s">
        <v>3070</v>
      </c>
      <c r="F169">
        <v>-80.040000915500002</v>
      </c>
      <c r="G169">
        <v>40.3800010681</v>
      </c>
      <c r="H169" t="s">
        <v>423</v>
      </c>
      <c r="I169" t="s">
        <v>3155</v>
      </c>
      <c r="J169">
        <v>168</v>
      </c>
      <c r="K169" t="s">
        <v>426</v>
      </c>
      <c r="L169" t="s">
        <v>427</v>
      </c>
      <c r="Q169" t="s">
        <v>386</v>
      </c>
      <c r="R169" s="6">
        <v>0</v>
      </c>
      <c r="S169" s="6">
        <v>0</v>
      </c>
      <c r="T169" s="6">
        <v>0</v>
      </c>
      <c r="U169" s="6">
        <v>0</v>
      </c>
      <c r="V169" s="6">
        <v>0</v>
      </c>
      <c r="W169" s="3" t="str">
        <f>INDEX(Groups!I$2:'Groups'!I$228, MATCH(A169, Groups!A$2:'Groups'!A$228,0))</f>
        <v>Greater Pittsburgh Area</v>
      </c>
      <c r="X169" s="3" t="str">
        <f>INDEX(Groups!J$2:'Groups'!J$228, MATCH(A169, Groups!A$2:'Groups'!A$228,0))</f>
        <v>CSA/MSA</v>
      </c>
      <c r="AF169" t="str">
        <f>INDEX(Groups!L$2:'Groups'!L$228, MATCH(A169, Groups!A$2:'Groups'!A$228,0))</f>
        <v>Greater Pittsburgh Area</v>
      </c>
      <c r="AG169">
        <f>INDEX(Groups!M$2:'Groups'!M$228, MATCH(A169, Groups!A$2:'Groups'!A$228,0))</f>
        <v>1</v>
      </c>
      <c r="AH169">
        <f>COUNTIFS(RSVP!A$2:A$6364, I169)</f>
        <v>3</v>
      </c>
      <c r="AI169">
        <f>COUNTIFS(RSVP!A$2:A$6364, I169, RSVP!G$2:G$6364, 1)</f>
        <v>3</v>
      </c>
      <c r="AJ169" s="18">
        <f t="shared" si="12"/>
        <v>1</v>
      </c>
      <c r="AK169" t="str">
        <f>INDEX(Groups!N$2:'Groups'!N$228, MATCH(A169, Groups!A$2:'Groups'!A$228,0))</f>
        <v>CSA/MSA</v>
      </c>
    </row>
    <row r="170" spans="1:37" x14ac:dyDescent="0.2">
      <c r="A170">
        <v>276071</v>
      </c>
      <c r="B170">
        <v>24</v>
      </c>
      <c r="C170" t="s">
        <v>422</v>
      </c>
      <c r="D170" t="s">
        <v>1</v>
      </c>
      <c r="E170" t="s">
        <v>3070</v>
      </c>
      <c r="F170">
        <v>-80.040000915500002</v>
      </c>
      <c r="G170">
        <v>40.3800010681</v>
      </c>
      <c r="H170" t="s">
        <v>423</v>
      </c>
      <c r="I170" t="s">
        <v>3147</v>
      </c>
      <c r="J170">
        <v>169</v>
      </c>
      <c r="K170" t="s">
        <v>424</v>
      </c>
      <c r="L170" t="s">
        <v>425</v>
      </c>
      <c r="Q170" t="s">
        <v>386</v>
      </c>
      <c r="R170" s="6">
        <v>0</v>
      </c>
      <c r="S170" s="6">
        <v>0</v>
      </c>
      <c r="T170" s="6">
        <v>0</v>
      </c>
      <c r="U170" s="6">
        <v>0</v>
      </c>
      <c r="V170" s="6">
        <v>0</v>
      </c>
      <c r="W170" s="3" t="str">
        <f>INDEX(Groups!I$2:'Groups'!I$228, MATCH(A170, Groups!A$2:'Groups'!A$228,0))</f>
        <v>Greater Pittsburgh Area</v>
      </c>
      <c r="X170" s="3" t="str">
        <f>INDEX(Groups!J$2:'Groups'!J$228, MATCH(A170, Groups!A$2:'Groups'!A$228,0))</f>
        <v>CSA/MSA</v>
      </c>
      <c r="AF170" t="str">
        <f>INDEX(Groups!L$2:'Groups'!L$228, MATCH(A170, Groups!A$2:'Groups'!A$228,0))</f>
        <v>Greater Pittsburgh Area</v>
      </c>
      <c r="AG170">
        <f>INDEX(Groups!M$2:'Groups'!M$228, MATCH(A170, Groups!A$2:'Groups'!A$228,0))</f>
        <v>1</v>
      </c>
      <c r="AH170">
        <f>COUNTIFS(RSVP!A$2:A$6364, I170)</f>
        <v>3</v>
      </c>
      <c r="AI170">
        <f>COUNTIFS(RSVP!A$2:A$6364, I170, RSVP!G$2:G$6364, 1)</f>
        <v>3</v>
      </c>
      <c r="AJ170" s="18">
        <f t="shared" si="12"/>
        <v>1</v>
      </c>
      <c r="AK170" t="str">
        <f>INDEX(Groups!N$2:'Groups'!N$228, MATCH(A170, Groups!A$2:'Groups'!A$228,0))</f>
        <v>CSA/MSA</v>
      </c>
    </row>
    <row r="171" spans="1:37" x14ac:dyDescent="0.2">
      <c r="A171">
        <v>276071</v>
      </c>
      <c r="B171">
        <v>24</v>
      </c>
      <c r="C171" t="s">
        <v>422</v>
      </c>
      <c r="D171" t="s">
        <v>1</v>
      </c>
      <c r="E171" t="s">
        <v>3070</v>
      </c>
      <c r="F171">
        <v>-80.040000915500002</v>
      </c>
      <c r="G171">
        <v>40.3800010681</v>
      </c>
      <c r="H171" t="s">
        <v>423</v>
      </c>
      <c r="I171" t="s">
        <v>3148</v>
      </c>
      <c r="J171">
        <v>170</v>
      </c>
      <c r="K171" t="s">
        <v>424</v>
      </c>
      <c r="L171" t="s">
        <v>425</v>
      </c>
      <c r="Q171" t="s">
        <v>386</v>
      </c>
      <c r="R171" s="6">
        <v>0</v>
      </c>
      <c r="S171" s="6">
        <v>0</v>
      </c>
      <c r="T171" s="6">
        <v>0</v>
      </c>
      <c r="U171" s="6">
        <v>0</v>
      </c>
      <c r="V171" s="6">
        <v>0</v>
      </c>
      <c r="W171" s="3" t="str">
        <f>INDEX(Groups!I$2:'Groups'!I$228, MATCH(A171, Groups!A$2:'Groups'!A$228,0))</f>
        <v>Greater Pittsburgh Area</v>
      </c>
      <c r="X171" s="3" t="str">
        <f>INDEX(Groups!J$2:'Groups'!J$228, MATCH(A171, Groups!A$2:'Groups'!A$228,0))</f>
        <v>CSA/MSA</v>
      </c>
      <c r="AF171" t="str">
        <f>INDEX(Groups!L$2:'Groups'!L$228, MATCH(A171, Groups!A$2:'Groups'!A$228,0))</f>
        <v>Greater Pittsburgh Area</v>
      </c>
      <c r="AG171">
        <f>INDEX(Groups!M$2:'Groups'!M$228, MATCH(A171, Groups!A$2:'Groups'!A$228,0))</f>
        <v>1</v>
      </c>
      <c r="AH171">
        <f>COUNTIFS(RSVP!A$2:A$6364, I171)</f>
        <v>3</v>
      </c>
      <c r="AI171">
        <f>COUNTIFS(RSVP!A$2:A$6364, I171, RSVP!G$2:G$6364, 1)</f>
        <v>3</v>
      </c>
      <c r="AJ171" s="18">
        <f t="shared" si="12"/>
        <v>1</v>
      </c>
      <c r="AK171" t="str">
        <f>INDEX(Groups!N$2:'Groups'!N$228, MATCH(A171, Groups!A$2:'Groups'!A$228,0))</f>
        <v>CSA/MSA</v>
      </c>
    </row>
    <row r="172" spans="1:37" x14ac:dyDescent="0.2">
      <c r="A172">
        <v>276071</v>
      </c>
      <c r="B172">
        <v>24</v>
      </c>
      <c r="C172" t="s">
        <v>422</v>
      </c>
      <c r="D172" t="s">
        <v>1</v>
      </c>
      <c r="E172" t="s">
        <v>3070</v>
      </c>
      <c r="F172">
        <v>-80.040000915500002</v>
      </c>
      <c r="G172">
        <v>40.3800010681</v>
      </c>
      <c r="H172" t="s">
        <v>423</v>
      </c>
      <c r="I172" t="s">
        <v>3156</v>
      </c>
      <c r="J172">
        <v>171</v>
      </c>
      <c r="K172" t="s">
        <v>426</v>
      </c>
      <c r="L172" t="s">
        <v>427</v>
      </c>
      <c r="Q172" t="s">
        <v>386</v>
      </c>
      <c r="R172" s="6">
        <v>0</v>
      </c>
      <c r="S172" s="6">
        <v>0</v>
      </c>
      <c r="T172" s="6">
        <v>0</v>
      </c>
      <c r="U172" s="6">
        <v>0</v>
      </c>
      <c r="V172" s="6">
        <v>0</v>
      </c>
      <c r="W172" s="3" t="str">
        <f>INDEX(Groups!I$2:'Groups'!I$228, MATCH(A172, Groups!A$2:'Groups'!A$228,0))</f>
        <v>Greater Pittsburgh Area</v>
      </c>
      <c r="X172" s="3" t="str">
        <f>INDEX(Groups!J$2:'Groups'!J$228, MATCH(A172, Groups!A$2:'Groups'!A$228,0))</f>
        <v>CSA/MSA</v>
      </c>
      <c r="AF172" t="str">
        <f>INDEX(Groups!L$2:'Groups'!L$228, MATCH(A172, Groups!A$2:'Groups'!A$228,0))</f>
        <v>Greater Pittsburgh Area</v>
      </c>
      <c r="AG172">
        <f>INDEX(Groups!M$2:'Groups'!M$228, MATCH(A172, Groups!A$2:'Groups'!A$228,0))</f>
        <v>1</v>
      </c>
      <c r="AH172">
        <f>COUNTIFS(RSVP!A$2:A$6364, I172)</f>
        <v>3</v>
      </c>
      <c r="AI172">
        <f>COUNTIFS(RSVP!A$2:A$6364, I172, RSVP!G$2:G$6364, 1)</f>
        <v>3</v>
      </c>
      <c r="AJ172" s="18">
        <f t="shared" si="12"/>
        <v>1</v>
      </c>
      <c r="AK172" t="str">
        <f>INDEX(Groups!N$2:'Groups'!N$228, MATCH(A172, Groups!A$2:'Groups'!A$228,0))</f>
        <v>CSA/MSA</v>
      </c>
    </row>
    <row r="173" spans="1:37" x14ac:dyDescent="0.2">
      <c r="A173">
        <v>276071</v>
      </c>
      <c r="B173">
        <v>24</v>
      </c>
      <c r="C173" t="s">
        <v>422</v>
      </c>
      <c r="D173" t="s">
        <v>1</v>
      </c>
      <c r="E173" t="s">
        <v>3070</v>
      </c>
      <c r="F173">
        <v>-80.040000915500002</v>
      </c>
      <c r="G173">
        <v>40.3800010681</v>
      </c>
      <c r="H173" t="s">
        <v>423</v>
      </c>
      <c r="I173" t="s">
        <v>3157</v>
      </c>
      <c r="J173">
        <v>172</v>
      </c>
      <c r="K173" t="s">
        <v>426</v>
      </c>
      <c r="L173" t="s">
        <v>427</v>
      </c>
      <c r="Q173" t="s">
        <v>386</v>
      </c>
      <c r="R173" s="6">
        <v>0</v>
      </c>
      <c r="S173" s="6">
        <v>0</v>
      </c>
      <c r="T173" s="6">
        <v>0</v>
      </c>
      <c r="U173" s="6">
        <v>0</v>
      </c>
      <c r="V173" s="6">
        <v>0</v>
      </c>
      <c r="W173" s="3" t="str">
        <f>INDEX(Groups!I$2:'Groups'!I$228, MATCH(A173, Groups!A$2:'Groups'!A$228,0))</f>
        <v>Greater Pittsburgh Area</v>
      </c>
      <c r="X173" s="3" t="str">
        <f>INDEX(Groups!J$2:'Groups'!J$228, MATCH(A173, Groups!A$2:'Groups'!A$228,0))</f>
        <v>CSA/MSA</v>
      </c>
      <c r="AF173" t="str">
        <f>INDEX(Groups!L$2:'Groups'!L$228, MATCH(A173, Groups!A$2:'Groups'!A$228,0))</f>
        <v>Greater Pittsburgh Area</v>
      </c>
      <c r="AG173">
        <f>INDEX(Groups!M$2:'Groups'!M$228, MATCH(A173, Groups!A$2:'Groups'!A$228,0))</f>
        <v>1</v>
      </c>
      <c r="AH173">
        <f>COUNTIFS(RSVP!A$2:A$6364, I173)</f>
        <v>3</v>
      </c>
      <c r="AI173">
        <f>COUNTIFS(RSVP!A$2:A$6364, I173, RSVP!G$2:G$6364, 1)</f>
        <v>3</v>
      </c>
      <c r="AJ173" s="18">
        <f t="shared" si="12"/>
        <v>1</v>
      </c>
      <c r="AK173" t="str">
        <f>INDEX(Groups!N$2:'Groups'!N$228, MATCH(A173, Groups!A$2:'Groups'!A$228,0))</f>
        <v>CSA/MSA</v>
      </c>
    </row>
    <row r="174" spans="1:37" x14ac:dyDescent="0.2">
      <c r="A174">
        <v>276071</v>
      </c>
      <c r="B174">
        <v>24</v>
      </c>
      <c r="C174" t="s">
        <v>422</v>
      </c>
      <c r="D174" t="s">
        <v>1</v>
      </c>
      <c r="E174" t="s">
        <v>3070</v>
      </c>
      <c r="F174">
        <v>-80.040000915500002</v>
      </c>
      <c r="G174">
        <v>40.3800010681</v>
      </c>
      <c r="H174" t="s">
        <v>423</v>
      </c>
      <c r="I174">
        <v>224158317</v>
      </c>
      <c r="J174">
        <v>173</v>
      </c>
      <c r="K174" t="s">
        <v>430</v>
      </c>
      <c r="L174" t="s">
        <v>431</v>
      </c>
      <c r="M174" t="s">
        <v>2773</v>
      </c>
      <c r="N174" t="s">
        <v>432</v>
      </c>
      <c r="O174">
        <v>-79.958076000000005</v>
      </c>
      <c r="P174">
        <v>40.436008000000001</v>
      </c>
      <c r="Q174" t="s">
        <v>145</v>
      </c>
      <c r="R174" s="6" t="s">
        <v>2904</v>
      </c>
      <c r="S174" s="6" t="s">
        <v>2903</v>
      </c>
      <c r="T174" s="6" t="s">
        <v>2784</v>
      </c>
      <c r="U174" s="6" t="s">
        <v>2905</v>
      </c>
      <c r="V174" s="6" t="s">
        <v>2928</v>
      </c>
      <c r="W174" s="3" t="str">
        <f>INDEX(Groups!I$2:'Groups'!I$228, MATCH(A174, Groups!A$2:'Groups'!A$228,0))</f>
        <v>Greater Pittsburgh Area</v>
      </c>
      <c r="X174" s="3" t="str">
        <f>INDEX(Groups!J$2:'Groups'!J$228, MATCH(A174, Groups!A$2:'Groups'!A$228,0))</f>
        <v>CSA/MSA</v>
      </c>
      <c r="Y174" s="8">
        <f>IF(T174="Allegheny County", 1, )</f>
        <v>1</v>
      </c>
      <c r="Z174" s="8" t="s">
        <v>3036</v>
      </c>
      <c r="AD174" s="8">
        <v>1</v>
      </c>
      <c r="AE174" s="8">
        <v>1</v>
      </c>
      <c r="AF174" t="str">
        <f>INDEX(Groups!L$2:'Groups'!L$228, MATCH(A174, Groups!A$2:'Groups'!A$228,0))</f>
        <v>Greater Pittsburgh Area</v>
      </c>
      <c r="AG174">
        <f>INDEX(Groups!M$2:'Groups'!M$228, MATCH(A174, Groups!A$2:'Groups'!A$228,0))</f>
        <v>1</v>
      </c>
      <c r="AH174">
        <f>COUNTIFS(RSVP!A$2:A$6364, I174)</f>
        <v>6</v>
      </c>
      <c r="AI174">
        <f>COUNTIFS(RSVP!A$2:A$6364, I174, RSVP!G$2:G$6364, 1)</f>
        <v>6</v>
      </c>
      <c r="AJ174" s="18">
        <f t="shared" si="12"/>
        <v>1</v>
      </c>
      <c r="AK174" t="str">
        <f>INDEX(Groups!N$2:'Groups'!N$228, MATCH(A174, Groups!A$2:'Groups'!A$228,0))</f>
        <v>CSA/MSA</v>
      </c>
    </row>
    <row r="175" spans="1:37" x14ac:dyDescent="0.2">
      <c r="A175">
        <v>276071</v>
      </c>
      <c r="B175">
        <v>24</v>
      </c>
      <c r="C175" t="s">
        <v>422</v>
      </c>
      <c r="D175" t="s">
        <v>1</v>
      </c>
      <c r="E175" t="s">
        <v>3070</v>
      </c>
      <c r="F175">
        <v>-80.040000915500002</v>
      </c>
      <c r="G175">
        <v>40.3800010681</v>
      </c>
      <c r="H175" t="s">
        <v>423</v>
      </c>
      <c r="I175">
        <v>224527342</v>
      </c>
      <c r="J175">
        <v>174</v>
      </c>
      <c r="K175" t="s">
        <v>433</v>
      </c>
      <c r="L175" t="s">
        <v>434</v>
      </c>
      <c r="M175" t="s">
        <v>2773</v>
      </c>
      <c r="N175" t="s">
        <v>435</v>
      </c>
      <c r="O175">
        <v>-79.948845000000006</v>
      </c>
      <c r="P175">
        <v>40.443424</v>
      </c>
      <c r="Q175" t="s">
        <v>329</v>
      </c>
      <c r="R175" s="6" t="s">
        <v>2904</v>
      </c>
      <c r="S175" s="6" t="s">
        <v>2903</v>
      </c>
      <c r="T175" s="6" t="s">
        <v>2784</v>
      </c>
      <c r="U175" s="6" t="s">
        <v>2905</v>
      </c>
      <c r="V175" s="6" t="s">
        <v>2902</v>
      </c>
      <c r="W175" s="3" t="str">
        <f>INDEX(Groups!I$2:'Groups'!I$228, MATCH(A175, Groups!A$2:'Groups'!A$228,0))</f>
        <v>Greater Pittsburgh Area</v>
      </c>
      <c r="X175" s="3" t="str">
        <f>INDEX(Groups!J$2:'Groups'!J$228, MATCH(A175, Groups!A$2:'Groups'!A$228,0))</f>
        <v>CSA/MSA</v>
      </c>
      <c r="Y175" s="8">
        <f>IF(T175="Allegheny County", 1, )</f>
        <v>1</v>
      </c>
      <c r="Z175" s="8" t="s">
        <v>3036</v>
      </c>
      <c r="AD175" s="8">
        <v>1</v>
      </c>
      <c r="AE175" s="8">
        <v>1</v>
      </c>
      <c r="AF175" t="str">
        <f>INDEX(Groups!L$2:'Groups'!L$228, MATCH(A175, Groups!A$2:'Groups'!A$228,0))</f>
        <v>Greater Pittsburgh Area</v>
      </c>
      <c r="AG175">
        <f>INDEX(Groups!M$2:'Groups'!M$228, MATCH(A175, Groups!A$2:'Groups'!A$228,0))</f>
        <v>1</v>
      </c>
      <c r="AH175">
        <f>COUNTIFS(RSVP!A$2:A$6364, I175)</f>
        <v>19</v>
      </c>
      <c r="AI175">
        <f>COUNTIFS(RSVP!A$2:A$6364, I175, RSVP!G$2:G$6364, 1)</f>
        <v>19</v>
      </c>
      <c r="AJ175" s="18">
        <f t="shared" si="12"/>
        <v>1</v>
      </c>
      <c r="AK175" t="str">
        <f>INDEX(Groups!N$2:'Groups'!N$228, MATCH(A175, Groups!A$2:'Groups'!A$228,0))</f>
        <v>CSA/MSA</v>
      </c>
    </row>
    <row r="176" spans="1:37" x14ac:dyDescent="0.2">
      <c r="A176">
        <v>276071</v>
      </c>
      <c r="B176">
        <v>24</v>
      </c>
      <c r="C176" t="s">
        <v>422</v>
      </c>
      <c r="D176" t="s">
        <v>1</v>
      </c>
      <c r="E176" t="s">
        <v>3070</v>
      </c>
      <c r="F176">
        <v>-80.040000915500002</v>
      </c>
      <c r="G176">
        <v>40.3800010681</v>
      </c>
      <c r="H176" t="s">
        <v>423</v>
      </c>
      <c r="I176">
        <v>224183878</v>
      </c>
      <c r="J176">
        <v>175</v>
      </c>
      <c r="K176" t="s">
        <v>433</v>
      </c>
      <c r="L176" t="s">
        <v>434</v>
      </c>
      <c r="M176" t="s">
        <v>2773</v>
      </c>
      <c r="N176" t="s">
        <v>435</v>
      </c>
      <c r="O176">
        <v>-79.948845000000006</v>
      </c>
      <c r="P176">
        <v>40.443424</v>
      </c>
      <c r="Q176" t="s">
        <v>329</v>
      </c>
      <c r="R176" s="6" t="s">
        <v>2904</v>
      </c>
      <c r="S176" s="6" t="s">
        <v>2903</v>
      </c>
      <c r="T176" s="6" t="s">
        <v>2784</v>
      </c>
      <c r="U176" s="6" t="s">
        <v>2905</v>
      </c>
      <c r="V176" s="6" t="s">
        <v>2902</v>
      </c>
      <c r="W176" s="3" t="str">
        <f>INDEX(Groups!I$2:'Groups'!I$228, MATCH(A176, Groups!A$2:'Groups'!A$228,0))</f>
        <v>Greater Pittsburgh Area</v>
      </c>
      <c r="X176" s="3" t="str">
        <f>INDEX(Groups!J$2:'Groups'!J$228, MATCH(A176, Groups!A$2:'Groups'!A$228,0))</f>
        <v>CSA/MSA</v>
      </c>
      <c r="Y176" s="8">
        <f>IF(T176="Allegheny County", 1, )</f>
        <v>1</v>
      </c>
      <c r="Z176" s="8" t="s">
        <v>3036</v>
      </c>
      <c r="AD176" s="8">
        <v>1</v>
      </c>
      <c r="AE176" s="8">
        <v>1</v>
      </c>
      <c r="AF176" t="str">
        <f>INDEX(Groups!L$2:'Groups'!L$228, MATCH(A176, Groups!A$2:'Groups'!A$228,0))</f>
        <v>Greater Pittsburgh Area</v>
      </c>
      <c r="AG176">
        <f>INDEX(Groups!M$2:'Groups'!M$228, MATCH(A176, Groups!A$2:'Groups'!A$228,0))</f>
        <v>1</v>
      </c>
      <c r="AH176">
        <f>COUNTIFS(RSVP!A$2:A$6364, I176)</f>
        <v>17</v>
      </c>
      <c r="AI176">
        <f>COUNTIFS(RSVP!A$2:A$6364, I176, RSVP!G$2:G$6364, 1)</f>
        <v>16</v>
      </c>
      <c r="AJ176" s="18">
        <f t="shared" si="12"/>
        <v>0.94117647058823528</v>
      </c>
      <c r="AK176" t="str">
        <f>INDEX(Groups!N$2:'Groups'!N$228, MATCH(A176, Groups!A$2:'Groups'!A$228,0))</f>
        <v>CSA/MSA</v>
      </c>
    </row>
    <row r="177" spans="1:37" x14ac:dyDescent="0.2">
      <c r="A177">
        <v>276071</v>
      </c>
      <c r="B177">
        <v>24</v>
      </c>
      <c r="C177" t="s">
        <v>422</v>
      </c>
      <c r="D177" t="s">
        <v>1</v>
      </c>
      <c r="E177" t="s">
        <v>3070</v>
      </c>
      <c r="F177">
        <v>-80.040000915500002</v>
      </c>
      <c r="G177">
        <v>40.3800010681</v>
      </c>
      <c r="H177" t="s">
        <v>423</v>
      </c>
      <c r="I177" t="s">
        <v>3149</v>
      </c>
      <c r="J177">
        <v>176</v>
      </c>
      <c r="K177" t="s">
        <v>424</v>
      </c>
      <c r="L177" t="s">
        <v>425</v>
      </c>
      <c r="Q177" t="s">
        <v>386</v>
      </c>
      <c r="R177" s="6">
        <v>0</v>
      </c>
      <c r="S177" s="6">
        <v>0</v>
      </c>
      <c r="T177" s="6">
        <v>0</v>
      </c>
      <c r="U177" s="6">
        <v>0</v>
      </c>
      <c r="V177" s="6">
        <v>0</v>
      </c>
      <c r="W177" s="3" t="str">
        <f>INDEX(Groups!I$2:'Groups'!I$228, MATCH(A177, Groups!A$2:'Groups'!A$228,0))</f>
        <v>Greater Pittsburgh Area</v>
      </c>
      <c r="X177" s="3" t="str">
        <f>INDEX(Groups!J$2:'Groups'!J$228, MATCH(A177, Groups!A$2:'Groups'!A$228,0))</f>
        <v>CSA/MSA</v>
      </c>
      <c r="AF177" t="str">
        <f>INDEX(Groups!L$2:'Groups'!L$228, MATCH(A177, Groups!A$2:'Groups'!A$228,0))</f>
        <v>Greater Pittsburgh Area</v>
      </c>
      <c r="AG177">
        <f>INDEX(Groups!M$2:'Groups'!M$228, MATCH(A177, Groups!A$2:'Groups'!A$228,0))</f>
        <v>1</v>
      </c>
      <c r="AH177">
        <f>COUNTIFS(RSVP!A$2:A$6364, I177)</f>
        <v>3</v>
      </c>
      <c r="AI177">
        <f>COUNTIFS(RSVP!A$2:A$6364, I177, RSVP!G$2:G$6364, 1)</f>
        <v>3</v>
      </c>
      <c r="AJ177" s="18">
        <f t="shared" si="12"/>
        <v>1</v>
      </c>
      <c r="AK177" t="str">
        <f>INDEX(Groups!N$2:'Groups'!N$228, MATCH(A177, Groups!A$2:'Groups'!A$228,0))</f>
        <v>CSA/MSA</v>
      </c>
    </row>
    <row r="178" spans="1:37" x14ac:dyDescent="0.2">
      <c r="A178">
        <v>276071</v>
      </c>
      <c r="B178">
        <v>24</v>
      </c>
      <c r="C178" t="s">
        <v>422</v>
      </c>
      <c r="D178" t="s">
        <v>1</v>
      </c>
      <c r="E178" t="s">
        <v>3070</v>
      </c>
      <c r="F178">
        <v>-80.040000915500002</v>
      </c>
      <c r="G178">
        <v>40.3800010681</v>
      </c>
      <c r="H178" t="s">
        <v>423</v>
      </c>
      <c r="I178" t="s">
        <v>3158</v>
      </c>
      <c r="J178">
        <v>177</v>
      </c>
      <c r="K178" t="s">
        <v>426</v>
      </c>
      <c r="L178" t="s">
        <v>427</v>
      </c>
      <c r="Q178" t="s">
        <v>386</v>
      </c>
      <c r="R178" s="6">
        <v>0</v>
      </c>
      <c r="S178" s="6">
        <v>0</v>
      </c>
      <c r="T178" s="6">
        <v>0</v>
      </c>
      <c r="U178" s="6">
        <v>0</v>
      </c>
      <c r="V178" s="6">
        <v>0</v>
      </c>
      <c r="W178" s="3" t="str">
        <f>INDEX(Groups!I$2:'Groups'!I$228, MATCH(A178, Groups!A$2:'Groups'!A$228,0))</f>
        <v>Greater Pittsburgh Area</v>
      </c>
      <c r="X178" s="3" t="str">
        <f>INDEX(Groups!J$2:'Groups'!J$228, MATCH(A178, Groups!A$2:'Groups'!A$228,0))</f>
        <v>CSA/MSA</v>
      </c>
      <c r="AF178" t="str">
        <f>INDEX(Groups!L$2:'Groups'!L$228, MATCH(A178, Groups!A$2:'Groups'!A$228,0))</f>
        <v>Greater Pittsburgh Area</v>
      </c>
      <c r="AG178">
        <f>INDEX(Groups!M$2:'Groups'!M$228, MATCH(A178, Groups!A$2:'Groups'!A$228,0))</f>
        <v>1</v>
      </c>
      <c r="AH178">
        <f>COUNTIFS(RSVP!A$2:A$6364, I178)</f>
        <v>3</v>
      </c>
      <c r="AI178">
        <f>COUNTIFS(RSVP!A$2:A$6364, I178, RSVP!G$2:G$6364, 1)</f>
        <v>3</v>
      </c>
      <c r="AJ178" s="18">
        <f t="shared" si="12"/>
        <v>1</v>
      </c>
      <c r="AK178" t="str">
        <f>INDEX(Groups!N$2:'Groups'!N$228, MATCH(A178, Groups!A$2:'Groups'!A$228,0))</f>
        <v>CSA/MSA</v>
      </c>
    </row>
    <row r="179" spans="1:37" x14ac:dyDescent="0.2">
      <c r="A179">
        <v>276071</v>
      </c>
      <c r="B179">
        <v>24</v>
      </c>
      <c r="C179" t="s">
        <v>422</v>
      </c>
      <c r="D179" t="s">
        <v>1</v>
      </c>
      <c r="E179" t="s">
        <v>3070</v>
      </c>
      <c r="F179">
        <v>-80.040000915500002</v>
      </c>
      <c r="G179">
        <v>40.3800010681</v>
      </c>
      <c r="H179" t="s">
        <v>423</v>
      </c>
      <c r="I179" t="s">
        <v>3150</v>
      </c>
      <c r="J179">
        <v>178</v>
      </c>
      <c r="K179" t="s">
        <v>424</v>
      </c>
      <c r="L179" t="s">
        <v>425</v>
      </c>
      <c r="Q179" t="s">
        <v>386</v>
      </c>
      <c r="R179" s="6">
        <v>0</v>
      </c>
      <c r="S179" s="6">
        <v>0</v>
      </c>
      <c r="T179" s="6">
        <v>0</v>
      </c>
      <c r="U179" s="6">
        <v>0</v>
      </c>
      <c r="V179" s="6">
        <v>0</v>
      </c>
      <c r="W179" s="3" t="str">
        <f>INDEX(Groups!I$2:'Groups'!I$228, MATCH(A179, Groups!A$2:'Groups'!A$228,0))</f>
        <v>Greater Pittsburgh Area</v>
      </c>
      <c r="X179" s="3" t="str">
        <f>INDEX(Groups!J$2:'Groups'!J$228, MATCH(A179, Groups!A$2:'Groups'!A$228,0))</f>
        <v>CSA/MSA</v>
      </c>
      <c r="AF179" t="str">
        <f>INDEX(Groups!L$2:'Groups'!L$228, MATCH(A179, Groups!A$2:'Groups'!A$228,0))</f>
        <v>Greater Pittsburgh Area</v>
      </c>
      <c r="AG179">
        <f>INDEX(Groups!M$2:'Groups'!M$228, MATCH(A179, Groups!A$2:'Groups'!A$228,0))</f>
        <v>1</v>
      </c>
      <c r="AH179">
        <f>COUNTIFS(RSVP!A$2:A$6364, I179)</f>
        <v>3</v>
      </c>
      <c r="AI179">
        <f>COUNTIFS(RSVP!A$2:A$6364, I179, RSVP!G$2:G$6364, 1)</f>
        <v>3</v>
      </c>
      <c r="AJ179" s="18">
        <f t="shared" si="12"/>
        <v>1</v>
      </c>
      <c r="AK179" t="str">
        <f>INDEX(Groups!N$2:'Groups'!N$228, MATCH(A179, Groups!A$2:'Groups'!A$228,0))</f>
        <v>CSA/MSA</v>
      </c>
    </row>
    <row r="180" spans="1:37" x14ac:dyDescent="0.2">
      <c r="A180">
        <v>276071</v>
      </c>
      <c r="B180">
        <v>24</v>
      </c>
      <c r="C180" t="s">
        <v>422</v>
      </c>
      <c r="D180" t="s">
        <v>1</v>
      </c>
      <c r="E180" t="s">
        <v>3070</v>
      </c>
      <c r="F180">
        <v>-80.040000915500002</v>
      </c>
      <c r="G180">
        <v>40.3800010681</v>
      </c>
      <c r="H180" t="s">
        <v>423</v>
      </c>
      <c r="I180" t="s">
        <v>3159</v>
      </c>
      <c r="J180">
        <v>179</v>
      </c>
      <c r="K180" t="s">
        <v>426</v>
      </c>
      <c r="L180" t="s">
        <v>427</v>
      </c>
      <c r="Q180" t="s">
        <v>386</v>
      </c>
      <c r="R180" s="6">
        <v>0</v>
      </c>
      <c r="S180" s="6">
        <v>0</v>
      </c>
      <c r="T180" s="6">
        <v>0</v>
      </c>
      <c r="U180" s="6">
        <v>0</v>
      </c>
      <c r="V180" s="6">
        <v>0</v>
      </c>
      <c r="W180" s="3" t="str">
        <f>INDEX(Groups!I$2:'Groups'!I$228, MATCH(A180, Groups!A$2:'Groups'!A$228,0))</f>
        <v>Greater Pittsburgh Area</v>
      </c>
      <c r="X180" s="3" t="str">
        <f>INDEX(Groups!J$2:'Groups'!J$228, MATCH(A180, Groups!A$2:'Groups'!A$228,0))</f>
        <v>CSA/MSA</v>
      </c>
      <c r="AF180" t="str">
        <f>INDEX(Groups!L$2:'Groups'!L$228, MATCH(A180, Groups!A$2:'Groups'!A$228,0))</f>
        <v>Greater Pittsburgh Area</v>
      </c>
      <c r="AG180">
        <f>INDEX(Groups!M$2:'Groups'!M$228, MATCH(A180, Groups!A$2:'Groups'!A$228,0))</f>
        <v>1</v>
      </c>
      <c r="AH180">
        <f>COUNTIFS(RSVP!A$2:A$6364, I180)</f>
        <v>3</v>
      </c>
      <c r="AI180">
        <f>COUNTIFS(RSVP!A$2:A$6364, I180, RSVP!G$2:G$6364, 1)</f>
        <v>3</v>
      </c>
      <c r="AJ180" s="18">
        <f t="shared" si="12"/>
        <v>1</v>
      </c>
      <c r="AK180" t="str">
        <f>INDEX(Groups!N$2:'Groups'!N$228, MATCH(A180, Groups!A$2:'Groups'!A$228,0))</f>
        <v>CSA/MSA</v>
      </c>
    </row>
    <row r="181" spans="1:37" x14ac:dyDescent="0.2">
      <c r="A181">
        <v>276071</v>
      </c>
      <c r="B181">
        <v>24</v>
      </c>
      <c r="C181" t="s">
        <v>422</v>
      </c>
      <c r="D181" t="s">
        <v>1</v>
      </c>
      <c r="E181" t="s">
        <v>3070</v>
      </c>
      <c r="F181">
        <v>-80.040000915500002</v>
      </c>
      <c r="G181">
        <v>40.3800010681</v>
      </c>
      <c r="H181" t="s">
        <v>423</v>
      </c>
      <c r="I181" t="s">
        <v>3160</v>
      </c>
      <c r="J181">
        <v>180</v>
      </c>
      <c r="K181" t="s">
        <v>426</v>
      </c>
      <c r="L181" t="s">
        <v>427</v>
      </c>
      <c r="Q181" t="s">
        <v>386</v>
      </c>
      <c r="R181" s="6">
        <v>0</v>
      </c>
      <c r="S181" s="6">
        <v>0</v>
      </c>
      <c r="T181" s="6">
        <v>0</v>
      </c>
      <c r="U181" s="6">
        <v>0</v>
      </c>
      <c r="V181" s="6">
        <v>0</v>
      </c>
      <c r="W181" s="3" t="str">
        <f>INDEX(Groups!I$2:'Groups'!I$228, MATCH(A181, Groups!A$2:'Groups'!A$228,0))</f>
        <v>Greater Pittsburgh Area</v>
      </c>
      <c r="X181" s="3" t="str">
        <f>INDEX(Groups!J$2:'Groups'!J$228, MATCH(A181, Groups!A$2:'Groups'!A$228,0))</f>
        <v>CSA/MSA</v>
      </c>
      <c r="AF181" t="str">
        <f>INDEX(Groups!L$2:'Groups'!L$228, MATCH(A181, Groups!A$2:'Groups'!A$228,0))</f>
        <v>Greater Pittsburgh Area</v>
      </c>
      <c r="AG181">
        <f>INDEX(Groups!M$2:'Groups'!M$228, MATCH(A181, Groups!A$2:'Groups'!A$228,0))</f>
        <v>1</v>
      </c>
      <c r="AH181">
        <f>COUNTIFS(RSVP!A$2:A$6364, I181)</f>
        <v>4</v>
      </c>
      <c r="AI181">
        <f>COUNTIFS(RSVP!A$2:A$6364, I181, RSVP!G$2:G$6364, 1)</f>
        <v>4</v>
      </c>
      <c r="AJ181" s="18">
        <f t="shared" si="12"/>
        <v>1</v>
      </c>
      <c r="AK181" t="str">
        <f>INDEX(Groups!N$2:'Groups'!N$228, MATCH(A181, Groups!A$2:'Groups'!A$228,0))</f>
        <v>CSA/MSA</v>
      </c>
    </row>
    <row r="182" spans="1:37" x14ac:dyDescent="0.2">
      <c r="A182">
        <v>276071</v>
      </c>
      <c r="B182">
        <v>24</v>
      </c>
      <c r="C182" t="s">
        <v>422</v>
      </c>
      <c r="D182" t="s">
        <v>1</v>
      </c>
      <c r="E182" t="s">
        <v>3070</v>
      </c>
      <c r="F182">
        <v>-80.040000915500002</v>
      </c>
      <c r="G182">
        <v>40.3800010681</v>
      </c>
      <c r="H182" t="s">
        <v>423</v>
      </c>
      <c r="I182" t="s">
        <v>3163</v>
      </c>
      <c r="J182">
        <v>181</v>
      </c>
      <c r="K182" t="s">
        <v>428</v>
      </c>
      <c r="L182" t="s">
        <v>429</v>
      </c>
      <c r="Q182" t="s">
        <v>386</v>
      </c>
      <c r="R182" s="6">
        <v>0</v>
      </c>
      <c r="S182" s="6">
        <v>0</v>
      </c>
      <c r="T182" s="6">
        <v>0</v>
      </c>
      <c r="U182" s="6">
        <v>0</v>
      </c>
      <c r="V182" s="6">
        <v>0</v>
      </c>
      <c r="W182" s="3" t="str">
        <f>INDEX(Groups!I$2:'Groups'!I$228, MATCH(A182, Groups!A$2:'Groups'!A$228,0))</f>
        <v>Greater Pittsburgh Area</v>
      </c>
      <c r="X182" s="3" t="str">
        <f>INDEX(Groups!J$2:'Groups'!J$228, MATCH(A182, Groups!A$2:'Groups'!A$228,0))</f>
        <v>CSA/MSA</v>
      </c>
      <c r="AF182" t="str">
        <f>INDEX(Groups!L$2:'Groups'!L$228, MATCH(A182, Groups!A$2:'Groups'!A$228,0))</f>
        <v>Greater Pittsburgh Area</v>
      </c>
      <c r="AG182">
        <f>INDEX(Groups!M$2:'Groups'!M$228, MATCH(A182, Groups!A$2:'Groups'!A$228,0))</f>
        <v>1</v>
      </c>
      <c r="AH182">
        <f>COUNTIFS(RSVP!A$2:A$6364, I182)</f>
        <v>3</v>
      </c>
      <c r="AI182">
        <f>COUNTIFS(RSVP!A$2:A$6364, I182, RSVP!G$2:G$6364, 1)</f>
        <v>3</v>
      </c>
      <c r="AJ182" s="18">
        <f t="shared" si="12"/>
        <v>1</v>
      </c>
      <c r="AK182" t="str">
        <f>INDEX(Groups!N$2:'Groups'!N$228, MATCH(A182, Groups!A$2:'Groups'!A$228,0))</f>
        <v>CSA/MSA</v>
      </c>
    </row>
    <row r="183" spans="1:37" x14ac:dyDescent="0.2">
      <c r="A183">
        <v>276071</v>
      </c>
      <c r="B183">
        <v>24</v>
      </c>
      <c r="C183" t="s">
        <v>422</v>
      </c>
      <c r="D183" t="s">
        <v>1</v>
      </c>
      <c r="E183" t="s">
        <v>3070</v>
      </c>
      <c r="F183">
        <v>-80.040000915500002</v>
      </c>
      <c r="G183">
        <v>40.3800010681</v>
      </c>
      <c r="H183" t="s">
        <v>423</v>
      </c>
      <c r="I183">
        <v>224597977</v>
      </c>
      <c r="J183">
        <v>182</v>
      </c>
      <c r="K183" t="s">
        <v>430</v>
      </c>
      <c r="L183" t="s">
        <v>436</v>
      </c>
      <c r="M183" t="s">
        <v>2773</v>
      </c>
      <c r="N183" t="s">
        <v>432</v>
      </c>
      <c r="O183">
        <v>-79.958076000000005</v>
      </c>
      <c r="P183">
        <v>40.436008000000001</v>
      </c>
      <c r="Q183" t="s">
        <v>145</v>
      </c>
      <c r="R183" s="6" t="s">
        <v>2904</v>
      </c>
      <c r="S183" s="6" t="s">
        <v>2903</v>
      </c>
      <c r="T183" s="6" t="s">
        <v>2784</v>
      </c>
      <c r="U183" s="6" t="s">
        <v>2905</v>
      </c>
      <c r="V183" s="6" t="s">
        <v>2928</v>
      </c>
      <c r="W183" s="3" t="str">
        <f>INDEX(Groups!I$2:'Groups'!I$228, MATCH(A183, Groups!A$2:'Groups'!A$228,0))</f>
        <v>Greater Pittsburgh Area</v>
      </c>
      <c r="X183" s="3" t="str">
        <f>INDEX(Groups!J$2:'Groups'!J$228, MATCH(A183, Groups!A$2:'Groups'!A$228,0))</f>
        <v>CSA/MSA</v>
      </c>
      <c r="Y183" s="8">
        <f>IF(T183="Allegheny County", 1, )</f>
        <v>1</v>
      </c>
      <c r="Z183" s="8" t="s">
        <v>3036</v>
      </c>
      <c r="AD183" s="8">
        <v>1</v>
      </c>
      <c r="AE183" s="8">
        <v>1</v>
      </c>
      <c r="AF183" t="str">
        <f>INDEX(Groups!L$2:'Groups'!L$228, MATCH(A183, Groups!A$2:'Groups'!A$228,0))</f>
        <v>Greater Pittsburgh Area</v>
      </c>
      <c r="AG183">
        <f>INDEX(Groups!M$2:'Groups'!M$228, MATCH(A183, Groups!A$2:'Groups'!A$228,0))</f>
        <v>1</v>
      </c>
      <c r="AH183">
        <f>COUNTIFS(RSVP!A$2:A$6364, I183)</f>
        <v>4</v>
      </c>
      <c r="AI183">
        <f>COUNTIFS(RSVP!A$2:A$6364, I183, RSVP!G$2:G$6364, 1)</f>
        <v>4</v>
      </c>
      <c r="AJ183" s="18">
        <f t="shared" si="12"/>
        <v>1</v>
      </c>
      <c r="AK183" t="str">
        <f>INDEX(Groups!N$2:'Groups'!N$228, MATCH(A183, Groups!A$2:'Groups'!A$228,0))</f>
        <v>CSA/MSA</v>
      </c>
    </row>
    <row r="184" spans="1:37" x14ac:dyDescent="0.2">
      <c r="A184">
        <v>276071</v>
      </c>
      <c r="B184">
        <v>24</v>
      </c>
      <c r="C184" t="s">
        <v>422</v>
      </c>
      <c r="D184" t="s">
        <v>1</v>
      </c>
      <c r="E184" t="s">
        <v>3070</v>
      </c>
      <c r="F184">
        <v>-80.040000915500002</v>
      </c>
      <c r="G184">
        <v>40.3800010681</v>
      </c>
      <c r="H184" t="s">
        <v>423</v>
      </c>
      <c r="I184" t="s">
        <v>3164</v>
      </c>
      <c r="J184">
        <v>183</v>
      </c>
      <c r="K184" t="s">
        <v>428</v>
      </c>
      <c r="L184" t="s">
        <v>429</v>
      </c>
      <c r="Q184" t="s">
        <v>386</v>
      </c>
      <c r="R184" s="6">
        <v>0</v>
      </c>
      <c r="S184" s="6">
        <v>0</v>
      </c>
      <c r="T184" s="6">
        <v>0</v>
      </c>
      <c r="U184" s="6">
        <v>0</v>
      </c>
      <c r="V184" s="6">
        <v>0</v>
      </c>
      <c r="W184" s="3" t="str">
        <f>INDEX(Groups!I$2:'Groups'!I$228, MATCH(A184, Groups!A$2:'Groups'!A$228,0))</f>
        <v>Greater Pittsburgh Area</v>
      </c>
      <c r="X184" s="3" t="str">
        <f>INDEX(Groups!J$2:'Groups'!J$228, MATCH(A184, Groups!A$2:'Groups'!A$228,0))</f>
        <v>CSA/MSA</v>
      </c>
      <c r="AF184" t="str">
        <f>INDEX(Groups!L$2:'Groups'!L$228, MATCH(A184, Groups!A$2:'Groups'!A$228,0))</f>
        <v>Greater Pittsburgh Area</v>
      </c>
      <c r="AG184">
        <f>INDEX(Groups!M$2:'Groups'!M$228, MATCH(A184, Groups!A$2:'Groups'!A$228,0))</f>
        <v>1</v>
      </c>
      <c r="AH184">
        <f>COUNTIFS(RSVP!A$2:A$6364, I184)</f>
        <v>3</v>
      </c>
      <c r="AI184">
        <f>COUNTIFS(RSVP!A$2:A$6364, I184, RSVP!G$2:G$6364, 1)</f>
        <v>3</v>
      </c>
      <c r="AJ184" s="18">
        <f t="shared" si="12"/>
        <v>1</v>
      </c>
      <c r="AK184" t="str">
        <f>INDEX(Groups!N$2:'Groups'!N$228, MATCH(A184, Groups!A$2:'Groups'!A$228,0))</f>
        <v>CSA/MSA</v>
      </c>
    </row>
    <row r="185" spans="1:37" x14ac:dyDescent="0.2">
      <c r="A185">
        <v>1782914</v>
      </c>
      <c r="B185">
        <v>20</v>
      </c>
      <c r="C185" t="s">
        <v>437</v>
      </c>
      <c r="D185" t="s">
        <v>1</v>
      </c>
      <c r="E185" t="s">
        <v>3080</v>
      </c>
      <c r="F185">
        <v>-79.949996948199995</v>
      </c>
      <c r="G185">
        <v>40.439998626700003</v>
      </c>
      <c r="H185" t="s">
        <v>438</v>
      </c>
      <c r="I185" t="s">
        <v>3235</v>
      </c>
      <c r="J185">
        <v>184</v>
      </c>
      <c r="K185" t="s">
        <v>439</v>
      </c>
      <c r="L185" t="s">
        <v>440</v>
      </c>
      <c r="M185" t="s">
        <v>2773</v>
      </c>
      <c r="N185" t="s">
        <v>442</v>
      </c>
      <c r="O185">
        <v>-79.922535999999994</v>
      </c>
      <c r="P185">
        <v>40.438136999999998</v>
      </c>
      <c r="Q185" t="s">
        <v>441</v>
      </c>
      <c r="R185" s="6" t="s">
        <v>2904</v>
      </c>
      <c r="S185" s="6" t="s">
        <v>2903</v>
      </c>
      <c r="T185" s="6" t="s">
        <v>2784</v>
      </c>
      <c r="U185" s="6" t="s">
        <v>2905</v>
      </c>
      <c r="V185" s="6" t="s">
        <v>2944</v>
      </c>
      <c r="W185" s="3" t="str">
        <f>INDEX(Groups!I$2:'Groups'!I$228, MATCH(A185, Groups!A$2:'Groups'!A$228,0))</f>
        <v>Pittsburgh</v>
      </c>
      <c r="X185" s="3" t="str">
        <f>INDEX(Groups!J$2:'Groups'!J$228, MATCH(A185, Groups!A$2:'Groups'!A$228,0))</f>
        <v>Sub-county</v>
      </c>
      <c r="Y185" s="8">
        <f t="shared" ref="Y185:Y202" si="15">IF(T185="Allegheny County", 1, )</f>
        <v>1</v>
      </c>
      <c r="Z185" s="8" t="b">
        <f t="shared" ref="Z185:Z202" si="16">ISNUMBER(SEARCH(W185,U185))</f>
        <v>1</v>
      </c>
      <c r="AD185" s="8">
        <v>1</v>
      </c>
      <c r="AE185" s="8">
        <v>1</v>
      </c>
      <c r="AF185" t="str">
        <f>INDEX(Groups!L$2:'Groups'!L$228, MATCH(A185, Groups!A$2:'Groups'!A$228,0))</f>
        <v>Pittsburgh</v>
      </c>
      <c r="AG185">
        <f>INDEX(Groups!M$2:'Groups'!M$228, MATCH(A185, Groups!A$2:'Groups'!A$228,0))</f>
        <v>0</v>
      </c>
      <c r="AH185">
        <f>COUNTIFS(RSVP!A$2:A$6364, I185)</f>
        <v>4</v>
      </c>
      <c r="AI185">
        <f>COUNTIFS(RSVP!A$2:A$6364, I185, RSVP!G$2:G$6364, 1)</f>
        <v>3</v>
      </c>
      <c r="AJ185" s="18">
        <f t="shared" si="12"/>
        <v>0.75</v>
      </c>
      <c r="AK185" t="str">
        <f>INDEX(Groups!N$2:'Groups'!N$228, MATCH(A185, Groups!A$2:'Groups'!A$228,0))</f>
        <v>Sub-county</v>
      </c>
    </row>
    <row r="186" spans="1:37" x14ac:dyDescent="0.2">
      <c r="A186">
        <v>1782914</v>
      </c>
      <c r="B186">
        <v>20</v>
      </c>
      <c r="C186" t="s">
        <v>437</v>
      </c>
      <c r="D186" t="s">
        <v>1</v>
      </c>
      <c r="E186" t="s">
        <v>3080</v>
      </c>
      <c r="F186">
        <v>-79.949996948199995</v>
      </c>
      <c r="G186">
        <v>40.439998626700003</v>
      </c>
      <c r="H186" t="s">
        <v>438</v>
      </c>
      <c r="I186" t="s">
        <v>3246</v>
      </c>
      <c r="J186">
        <v>185</v>
      </c>
      <c r="K186" t="s">
        <v>443</v>
      </c>
      <c r="L186" t="s">
        <v>444</v>
      </c>
      <c r="M186" t="s">
        <v>2773</v>
      </c>
      <c r="N186" t="s">
        <v>442</v>
      </c>
      <c r="O186">
        <v>-79.922535999999994</v>
      </c>
      <c r="P186">
        <v>40.438136999999998</v>
      </c>
      <c r="Q186" t="s">
        <v>441</v>
      </c>
      <c r="R186" s="6" t="s">
        <v>2904</v>
      </c>
      <c r="S186" s="6" t="s">
        <v>2903</v>
      </c>
      <c r="T186" s="6" t="s">
        <v>2784</v>
      </c>
      <c r="U186" s="6" t="s">
        <v>2905</v>
      </c>
      <c r="V186" s="6" t="s">
        <v>2944</v>
      </c>
      <c r="W186" s="3" t="str">
        <f>INDEX(Groups!I$2:'Groups'!I$228, MATCH(A186, Groups!A$2:'Groups'!A$228,0))</f>
        <v>Pittsburgh</v>
      </c>
      <c r="X186" s="3" t="str">
        <f>INDEX(Groups!J$2:'Groups'!J$228, MATCH(A186, Groups!A$2:'Groups'!A$228,0))</f>
        <v>Sub-county</v>
      </c>
      <c r="Y186" s="8">
        <f t="shared" si="15"/>
        <v>1</v>
      </c>
      <c r="Z186" s="8" t="b">
        <f t="shared" si="16"/>
        <v>1</v>
      </c>
      <c r="AD186" s="8">
        <v>1</v>
      </c>
      <c r="AE186" s="8">
        <v>1</v>
      </c>
      <c r="AF186" t="str">
        <f>INDEX(Groups!L$2:'Groups'!L$228, MATCH(A186, Groups!A$2:'Groups'!A$228,0))</f>
        <v>Pittsburgh</v>
      </c>
      <c r="AG186">
        <f>INDEX(Groups!M$2:'Groups'!M$228, MATCH(A186, Groups!A$2:'Groups'!A$228,0))</f>
        <v>0</v>
      </c>
      <c r="AH186">
        <f>COUNTIFS(RSVP!A$2:A$6364, I186)</f>
        <v>3</v>
      </c>
      <c r="AI186">
        <f>COUNTIFS(RSVP!A$2:A$6364, I186, RSVP!G$2:G$6364, 1)</f>
        <v>3</v>
      </c>
      <c r="AJ186" s="18">
        <f t="shared" si="12"/>
        <v>1</v>
      </c>
      <c r="AK186" t="str">
        <f>INDEX(Groups!N$2:'Groups'!N$228, MATCH(A186, Groups!A$2:'Groups'!A$228,0))</f>
        <v>Sub-county</v>
      </c>
    </row>
    <row r="187" spans="1:37" x14ac:dyDescent="0.2">
      <c r="A187">
        <v>1782914</v>
      </c>
      <c r="B187">
        <v>20</v>
      </c>
      <c r="C187" t="s">
        <v>437</v>
      </c>
      <c r="D187" t="s">
        <v>1</v>
      </c>
      <c r="E187" t="s">
        <v>3080</v>
      </c>
      <c r="F187">
        <v>-79.949996948199995</v>
      </c>
      <c r="G187">
        <v>40.439998626700003</v>
      </c>
      <c r="H187" t="s">
        <v>438</v>
      </c>
      <c r="I187" t="s">
        <v>3247</v>
      </c>
      <c r="J187">
        <v>186</v>
      </c>
      <c r="K187" t="s">
        <v>443</v>
      </c>
      <c r="L187" t="s">
        <v>444</v>
      </c>
      <c r="M187" t="s">
        <v>2773</v>
      </c>
      <c r="N187" t="s">
        <v>442</v>
      </c>
      <c r="O187">
        <v>-79.922535999999994</v>
      </c>
      <c r="P187">
        <v>40.438136999999998</v>
      </c>
      <c r="Q187" t="s">
        <v>441</v>
      </c>
      <c r="R187" s="6" t="s">
        <v>2904</v>
      </c>
      <c r="S187" s="6" t="s">
        <v>2903</v>
      </c>
      <c r="T187" s="6" t="s">
        <v>2784</v>
      </c>
      <c r="U187" s="6" t="s">
        <v>2905</v>
      </c>
      <c r="V187" s="6" t="s">
        <v>2944</v>
      </c>
      <c r="W187" s="3" t="str">
        <f>INDEX(Groups!I$2:'Groups'!I$228, MATCH(A187, Groups!A$2:'Groups'!A$228,0))</f>
        <v>Pittsburgh</v>
      </c>
      <c r="X187" s="3" t="str">
        <f>INDEX(Groups!J$2:'Groups'!J$228, MATCH(A187, Groups!A$2:'Groups'!A$228,0))</f>
        <v>Sub-county</v>
      </c>
      <c r="Y187" s="8">
        <f t="shared" si="15"/>
        <v>1</v>
      </c>
      <c r="Z187" s="8" t="b">
        <f t="shared" si="16"/>
        <v>1</v>
      </c>
      <c r="AD187" s="8">
        <v>1</v>
      </c>
      <c r="AE187" s="8">
        <v>1</v>
      </c>
      <c r="AF187" t="str">
        <f>INDEX(Groups!L$2:'Groups'!L$228, MATCH(A187, Groups!A$2:'Groups'!A$228,0))</f>
        <v>Pittsburgh</v>
      </c>
      <c r="AG187">
        <f>INDEX(Groups!M$2:'Groups'!M$228, MATCH(A187, Groups!A$2:'Groups'!A$228,0))</f>
        <v>0</v>
      </c>
      <c r="AH187">
        <f>COUNTIFS(RSVP!A$2:A$6364, I187)</f>
        <v>5</v>
      </c>
      <c r="AI187">
        <f>COUNTIFS(RSVP!A$2:A$6364, I187, RSVP!G$2:G$6364, 1)</f>
        <v>4</v>
      </c>
      <c r="AJ187" s="18">
        <f t="shared" si="12"/>
        <v>0.8</v>
      </c>
      <c r="AK187" t="str">
        <f>INDEX(Groups!N$2:'Groups'!N$228, MATCH(A187, Groups!A$2:'Groups'!A$228,0))</f>
        <v>Sub-county</v>
      </c>
    </row>
    <row r="188" spans="1:37" x14ac:dyDescent="0.2">
      <c r="A188">
        <v>1782914</v>
      </c>
      <c r="B188">
        <v>20</v>
      </c>
      <c r="C188" t="s">
        <v>437</v>
      </c>
      <c r="D188" t="s">
        <v>1</v>
      </c>
      <c r="E188" t="s">
        <v>3080</v>
      </c>
      <c r="F188">
        <v>-79.949996948199995</v>
      </c>
      <c r="G188">
        <v>40.439998626700003</v>
      </c>
      <c r="H188" t="s">
        <v>438</v>
      </c>
      <c r="I188" t="s">
        <v>3236</v>
      </c>
      <c r="J188">
        <v>187</v>
      </c>
      <c r="K188" t="s">
        <v>439</v>
      </c>
      <c r="L188" t="s">
        <v>440</v>
      </c>
      <c r="M188" t="s">
        <v>2773</v>
      </c>
      <c r="N188" t="s">
        <v>442</v>
      </c>
      <c r="O188">
        <v>-79.922535999999994</v>
      </c>
      <c r="P188">
        <v>40.438136999999998</v>
      </c>
      <c r="Q188" t="s">
        <v>441</v>
      </c>
      <c r="R188" s="6" t="s">
        <v>2904</v>
      </c>
      <c r="S188" s="6" t="s">
        <v>2903</v>
      </c>
      <c r="T188" s="6" t="s">
        <v>2784</v>
      </c>
      <c r="U188" s="6" t="s">
        <v>2905</v>
      </c>
      <c r="V188" s="6" t="s">
        <v>2944</v>
      </c>
      <c r="W188" s="3" t="str">
        <f>INDEX(Groups!I$2:'Groups'!I$228, MATCH(A188, Groups!A$2:'Groups'!A$228,0))</f>
        <v>Pittsburgh</v>
      </c>
      <c r="X188" s="3" t="str">
        <f>INDEX(Groups!J$2:'Groups'!J$228, MATCH(A188, Groups!A$2:'Groups'!A$228,0))</f>
        <v>Sub-county</v>
      </c>
      <c r="Y188" s="8">
        <f t="shared" si="15"/>
        <v>1</v>
      </c>
      <c r="Z188" s="8" t="b">
        <f t="shared" si="16"/>
        <v>1</v>
      </c>
      <c r="AD188" s="8">
        <v>1</v>
      </c>
      <c r="AE188" s="8">
        <v>1</v>
      </c>
      <c r="AF188" t="str">
        <f>INDEX(Groups!L$2:'Groups'!L$228, MATCH(A188, Groups!A$2:'Groups'!A$228,0))</f>
        <v>Pittsburgh</v>
      </c>
      <c r="AG188">
        <f>INDEX(Groups!M$2:'Groups'!M$228, MATCH(A188, Groups!A$2:'Groups'!A$228,0))</f>
        <v>0</v>
      </c>
      <c r="AH188">
        <f>COUNTIFS(RSVP!A$2:A$6364, I188)</f>
        <v>4</v>
      </c>
      <c r="AI188">
        <f>COUNTIFS(RSVP!A$2:A$6364, I188, RSVP!G$2:G$6364, 1)</f>
        <v>4</v>
      </c>
      <c r="AJ188" s="18">
        <f t="shared" si="12"/>
        <v>1</v>
      </c>
      <c r="AK188" t="str">
        <f>INDEX(Groups!N$2:'Groups'!N$228, MATCH(A188, Groups!A$2:'Groups'!A$228,0))</f>
        <v>Sub-county</v>
      </c>
    </row>
    <row r="189" spans="1:37" x14ac:dyDescent="0.2">
      <c r="A189">
        <v>1782914</v>
      </c>
      <c r="B189">
        <v>20</v>
      </c>
      <c r="C189" t="s">
        <v>437</v>
      </c>
      <c r="D189" t="s">
        <v>1</v>
      </c>
      <c r="E189" t="s">
        <v>3080</v>
      </c>
      <c r="F189">
        <v>-79.949996948199995</v>
      </c>
      <c r="G189">
        <v>40.439998626700003</v>
      </c>
      <c r="H189" t="s">
        <v>438</v>
      </c>
      <c r="I189" t="s">
        <v>3248</v>
      </c>
      <c r="J189">
        <v>188</v>
      </c>
      <c r="K189" t="s">
        <v>443</v>
      </c>
      <c r="L189" t="s">
        <v>444</v>
      </c>
      <c r="M189" t="s">
        <v>2773</v>
      </c>
      <c r="N189" t="s">
        <v>442</v>
      </c>
      <c r="O189">
        <v>-79.922535999999994</v>
      </c>
      <c r="P189">
        <v>40.438136999999998</v>
      </c>
      <c r="Q189" t="s">
        <v>441</v>
      </c>
      <c r="R189" s="6" t="s">
        <v>2904</v>
      </c>
      <c r="S189" s="6" t="s">
        <v>2903</v>
      </c>
      <c r="T189" s="6" t="s">
        <v>2784</v>
      </c>
      <c r="U189" s="6" t="s">
        <v>2905</v>
      </c>
      <c r="V189" s="6" t="s">
        <v>2944</v>
      </c>
      <c r="W189" s="3" t="str">
        <f>INDEX(Groups!I$2:'Groups'!I$228, MATCH(A189, Groups!A$2:'Groups'!A$228,0))</f>
        <v>Pittsburgh</v>
      </c>
      <c r="X189" s="3" t="str">
        <f>INDEX(Groups!J$2:'Groups'!J$228, MATCH(A189, Groups!A$2:'Groups'!A$228,0))</f>
        <v>Sub-county</v>
      </c>
      <c r="Y189" s="8">
        <f t="shared" si="15"/>
        <v>1</v>
      </c>
      <c r="Z189" s="8" t="b">
        <f t="shared" si="16"/>
        <v>1</v>
      </c>
      <c r="AD189" s="8">
        <v>1</v>
      </c>
      <c r="AE189" s="8">
        <v>1</v>
      </c>
      <c r="AF189" t="str">
        <f>INDEX(Groups!L$2:'Groups'!L$228, MATCH(A189, Groups!A$2:'Groups'!A$228,0))</f>
        <v>Pittsburgh</v>
      </c>
      <c r="AG189">
        <f>INDEX(Groups!M$2:'Groups'!M$228, MATCH(A189, Groups!A$2:'Groups'!A$228,0))</f>
        <v>0</v>
      </c>
      <c r="AH189">
        <f>COUNTIFS(RSVP!A$2:A$6364, I189)</f>
        <v>4</v>
      </c>
      <c r="AI189">
        <f>COUNTIFS(RSVP!A$2:A$6364, I189, RSVP!G$2:G$6364, 1)</f>
        <v>3</v>
      </c>
      <c r="AJ189" s="18">
        <f t="shared" si="12"/>
        <v>0.75</v>
      </c>
      <c r="AK189" t="str">
        <f>INDEX(Groups!N$2:'Groups'!N$228, MATCH(A189, Groups!A$2:'Groups'!A$228,0))</f>
        <v>Sub-county</v>
      </c>
    </row>
    <row r="190" spans="1:37" x14ac:dyDescent="0.2">
      <c r="A190">
        <v>1782914</v>
      </c>
      <c r="B190">
        <v>20</v>
      </c>
      <c r="C190" t="s">
        <v>437</v>
      </c>
      <c r="D190" t="s">
        <v>1</v>
      </c>
      <c r="E190" t="s">
        <v>3080</v>
      </c>
      <c r="F190">
        <v>-79.949996948199995</v>
      </c>
      <c r="G190">
        <v>40.439998626700003</v>
      </c>
      <c r="H190" t="s">
        <v>438</v>
      </c>
      <c r="I190" t="s">
        <v>3234</v>
      </c>
      <c r="J190">
        <v>189</v>
      </c>
      <c r="K190" t="s">
        <v>445</v>
      </c>
      <c r="L190" t="s">
        <v>446</v>
      </c>
      <c r="M190" t="s">
        <v>2773</v>
      </c>
      <c r="N190" t="s">
        <v>442</v>
      </c>
      <c r="O190">
        <v>-79.922535999999994</v>
      </c>
      <c r="P190">
        <v>40.438136999999998</v>
      </c>
      <c r="Q190" t="s">
        <v>441</v>
      </c>
      <c r="R190" s="6" t="s">
        <v>2904</v>
      </c>
      <c r="S190" s="6" t="s">
        <v>2903</v>
      </c>
      <c r="T190" s="6" t="s">
        <v>2784</v>
      </c>
      <c r="U190" s="6" t="s">
        <v>2905</v>
      </c>
      <c r="V190" s="6" t="s">
        <v>2944</v>
      </c>
      <c r="W190" s="3" t="str">
        <f>INDEX(Groups!I$2:'Groups'!I$228, MATCH(A190, Groups!A$2:'Groups'!A$228,0))</f>
        <v>Pittsburgh</v>
      </c>
      <c r="X190" s="3" t="str">
        <f>INDEX(Groups!J$2:'Groups'!J$228, MATCH(A190, Groups!A$2:'Groups'!A$228,0))</f>
        <v>Sub-county</v>
      </c>
      <c r="Y190" s="8">
        <f t="shared" si="15"/>
        <v>1</v>
      </c>
      <c r="Z190" s="8" t="b">
        <f t="shared" si="16"/>
        <v>1</v>
      </c>
      <c r="AD190" s="8">
        <v>1</v>
      </c>
      <c r="AE190" s="8">
        <v>1</v>
      </c>
      <c r="AF190" t="str">
        <f>INDEX(Groups!L$2:'Groups'!L$228, MATCH(A190, Groups!A$2:'Groups'!A$228,0))</f>
        <v>Pittsburgh</v>
      </c>
      <c r="AG190">
        <f>INDEX(Groups!M$2:'Groups'!M$228, MATCH(A190, Groups!A$2:'Groups'!A$228,0))</f>
        <v>0</v>
      </c>
      <c r="AH190">
        <f>COUNTIFS(RSVP!A$2:A$6364, I190)</f>
        <v>4</v>
      </c>
      <c r="AI190">
        <f>COUNTIFS(RSVP!A$2:A$6364, I190, RSVP!G$2:G$6364, 1)</f>
        <v>4</v>
      </c>
      <c r="AJ190" s="18">
        <f t="shared" si="12"/>
        <v>1</v>
      </c>
      <c r="AK190" t="str">
        <f>INDEX(Groups!N$2:'Groups'!N$228, MATCH(A190, Groups!A$2:'Groups'!A$228,0))</f>
        <v>Sub-county</v>
      </c>
    </row>
    <row r="191" spans="1:37" x14ac:dyDescent="0.2">
      <c r="A191">
        <v>1782914</v>
      </c>
      <c r="B191">
        <v>20</v>
      </c>
      <c r="C191" t="s">
        <v>437</v>
      </c>
      <c r="D191" t="s">
        <v>1</v>
      </c>
      <c r="E191" t="s">
        <v>3080</v>
      </c>
      <c r="F191">
        <v>-79.949996948199995</v>
      </c>
      <c r="G191">
        <v>40.439998626700003</v>
      </c>
      <c r="H191" t="s">
        <v>438</v>
      </c>
      <c r="I191" t="s">
        <v>3237</v>
      </c>
      <c r="J191">
        <v>190</v>
      </c>
      <c r="K191" t="s">
        <v>439</v>
      </c>
      <c r="L191" t="s">
        <v>440</v>
      </c>
      <c r="M191" t="s">
        <v>2773</v>
      </c>
      <c r="N191" t="s">
        <v>442</v>
      </c>
      <c r="O191">
        <v>-79.922535999999994</v>
      </c>
      <c r="P191">
        <v>40.438136999999998</v>
      </c>
      <c r="Q191" t="s">
        <v>441</v>
      </c>
      <c r="R191" s="6" t="s">
        <v>2904</v>
      </c>
      <c r="S191" s="6" t="s">
        <v>2903</v>
      </c>
      <c r="T191" s="6" t="s">
        <v>2784</v>
      </c>
      <c r="U191" s="6" t="s">
        <v>2905</v>
      </c>
      <c r="V191" s="6" t="s">
        <v>2944</v>
      </c>
      <c r="W191" s="3" t="str">
        <f>INDEX(Groups!I$2:'Groups'!I$228, MATCH(A191, Groups!A$2:'Groups'!A$228,0))</f>
        <v>Pittsburgh</v>
      </c>
      <c r="X191" s="3" t="str">
        <f>INDEX(Groups!J$2:'Groups'!J$228, MATCH(A191, Groups!A$2:'Groups'!A$228,0))</f>
        <v>Sub-county</v>
      </c>
      <c r="Y191" s="8">
        <f t="shared" si="15"/>
        <v>1</v>
      </c>
      <c r="Z191" s="8" t="b">
        <f t="shared" si="16"/>
        <v>1</v>
      </c>
      <c r="AD191" s="8">
        <v>1</v>
      </c>
      <c r="AE191" s="8">
        <v>1</v>
      </c>
      <c r="AF191" t="str">
        <f>INDEX(Groups!L$2:'Groups'!L$228, MATCH(A191, Groups!A$2:'Groups'!A$228,0))</f>
        <v>Pittsburgh</v>
      </c>
      <c r="AG191">
        <f>INDEX(Groups!M$2:'Groups'!M$228, MATCH(A191, Groups!A$2:'Groups'!A$228,0))</f>
        <v>0</v>
      </c>
      <c r="AH191">
        <f>COUNTIFS(RSVP!A$2:A$6364, I191)</f>
        <v>3</v>
      </c>
      <c r="AI191">
        <f>COUNTIFS(RSVP!A$2:A$6364, I191, RSVP!G$2:G$6364, 1)</f>
        <v>3</v>
      </c>
      <c r="AJ191" s="18">
        <f t="shared" si="12"/>
        <v>1</v>
      </c>
      <c r="AK191" t="str">
        <f>INDEX(Groups!N$2:'Groups'!N$228, MATCH(A191, Groups!A$2:'Groups'!A$228,0))</f>
        <v>Sub-county</v>
      </c>
    </row>
    <row r="192" spans="1:37" x14ac:dyDescent="0.2">
      <c r="A192">
        <v>1782914</v>
      </c>
      <c r="B192">
        <v>20</v>
      </c>
      <c r="C192" t="s">
        <v>437</v>
      </c>
      <c r="D192" t="s">
        <v>1</v>
      </c>
      <c r="E192" t="s">
        <v>3080</v>
      </c>
      <c r="F192">
        <v>-79.949996948199995</v>
      </c>
      <c r="G192">
        <v>40.439998626700003</v>
      </c>
      <c r="H192" t="s">
        <v>438</v>
      </c>
      <c r="I192" t="s">
        <v>3238</v>
      </c>
      <c r="J192">
        <v>191</v>
      </c>
      <c r="K192" t="s">
        <v>439</v>
      </c>
      <c r="L192" t="s">
        <v>440</v>
      </c>
      <c r="M192" t="s">
        <v>2773</v>
      </c>
      <c r="N192" t="s">
        <v>442</v>
      </c>
      <c r="O192">
        <v>-79.922535999999994</v>
      </c>
      <c r="P192">
        <v>40.438136999999998</v>
      </c>
      <c r="Q192" t="s">
        <v>441</v>
      </c>
      <c r="R192" s="6" t="s">
        <v>2904</v>
      </c>
      <c r="S192" s="6" t="s">
        <v>2903</v>
      </c>
      <c r="T192" s="6" t="s">
        <v>2784</v>
      </c>
      <c r="U192" s="6" t="s">
        <v>2905</v>
      </c>
      <c r="V192" s="6" t="s">
        <v>2944</v>
      </c>
      <c r="W192" s="3" t="str">
        <f>INDEX(Groups!I$2:'Groups'!I$228, MATCH(A192, Groups!A$2:'Groups'!A$228,0))</f>
        <v>Pittsburgh</v>
      </c>
      <c r="X192" s="3" t="str">
        <f>INDEX(Groups!J$2:'Groups'!J$228, MATCH(A192, Groups!A$2:'Groups'!A$228,0))</f>
        <v>Sub-county</v>
      </c>
      <c r="Y192" s="8">
        <f t="shared" si="15"/>
        <v>1</v>
      </c>
      <c r="Z192" s="8" t="b">
        <f t="shared" si="16"/>
        <v>1</v>
      </c>
      <c r="AD192" s="8">
        <v>1</v>
      </c>
      <c r="AE192" s="8">
        <v>1</v>
      </c>
      <c r="AF192" t="str">
        <f>INDEX(Groups!L$2:'Groups'!L$228, MATCH(A192, Groups!A$2:'Groups'!A$228,0))</f>
        <v>Pittsburgh</v>
      </c>
      <c r="AG192">
        <f>INDEX(Groups!M$2:'Groups'!M$228, MATCH(A192, Groups!A$2:'Groups'!A$228,0))</f>
        <v>0</v>
      </c>
      <c r="AH192">
        <f>COUNTIFS(RSVP!A$2:A$6364, I192)</f>
        <v>5</v>
      </c>
      <c r="AI192">
        <f>COUNTIFS(RSVP!A$2:A$6364, I192, RSVP!G$2:G$6364, 1)</f>
        <v>5</v>
      </c>
      <c r="AJ192" s="18">
        <f t="shared" si="12"/>
        <v>1</v>
      </c>
      <c r="AK192" t="str">
        <f>INDEX(Groups!N$2:'Groups'!N$228, MATCH(A192, Groups!A$2:'Groups'!A$228,0))</f>
        <v>Sub-county</v>
      </c>
    </row>
    <row r="193" spans="1:37" x14ac:dyDescent="0.2">
      <c r="A193">
        <v>1782914</v>
      </c>
      <c r="B193">
        <v>20</v>
      </c>
      <c r="C193" t="s">
        <v>437</v>
      </c>
      <c r="D193" t="s">
        <v>1</v>
      </c>
      <c r="E193" t="s">
        <v>3080</v>
      </c>
      <c r="F193">
        <v>-79.949996948199995</v>
      </c>
      <c r="G193">
        <v>40.439998626700003</v>
      </c>
      <c r="H193" t="s">
        <v>438</v>
      </c>
      <c r="I193" t="s">
        <v>3239</v>
      </c>
      <c r="J193">
        <v>192</v>
      </c>
      <c r="K193" t="s">
        <v>439</v>
      </c>
      <c r="L193" t="s">
        <v>447</v>
      </c>
      <c r="M193" t="s">
        <v>2773</v>
      </c>
      <c r="N193" t="s">
        <v>442</v>
      </c>
      <c r="O193">
        <v>-79.922535999999994</v>
      </c>
      <c r="P193">
        <v>40.438136999999998</v>
      </c>
      <c r="Q193" t="s">
        <v>441</v>
      </c>
      <c r="R193" s="6" t="s">
        <v>2904</v>
      </c>
      <c r="S193" s="6" t="s">
        <v>2903</v>
      </c>
      <c r="T193" s="6" t="s">
        <v>2784</v>
      </c>
      <c r="U193" s="6" t="s">
        <v>2905</v>
      </c>
      <c r="V193" s="6" t="s">
        <v>2944</v>
      </c>
      <c r="W193" s="3" t="str">
        <f>INDEX(Groups!I$2:'Groups'!I$228, MATCH(A193, Groups!A$2:'Groups'!A$228,0))</f>
        <v>Pittsburgh</v>
      </c>
      <c r="X193" s="3" t="str">
        <f>INDEX(Groups!J$2:'Groups'!J$228, MATCH(A193, Groups!A$2:'Groups'!A$228,0))</f>
        <v>Sub-county</v>
      </c>
      <c r="Y193" s="8">
        <f t="shared" si="15"/>
        <v>1</v>
      </c>
      <c r="Z193" s="8" t="b">
        <f t="shared" si="16"/>
        <v>1</v>
      </c>
      <c r="AD193" s="8">
        <v>1</v>
      </c>
      <c r="AE193" s="8">
        <v>1</v>
      </c>
      <c r="AF193" t="str">
        <f>INDEX(Groups!L$2:'Groups'!L$228, MATCH(A193, Groups!A$2:'Groups'!A$228,0))</f>
        <v>Pittsburgh</v>
      </c>
      <c r="AG193">
        <f>INDEX(Groups!M$2:'Groups'!M$228, MATCH(A193, Groups!A$2:'Groups'!A$228,0))</f>
        <v>0</v>
      </c>
      <c r="AH193">
        <f>COUNTIFS(RSVP!A$2:A$6364, I193)</f>
        <v>5</v>
      </c>
      <c r="AI193">
        <f>COUNTIFS(RSVP!A$2:A$6364, I193, RSVP!G$2:G$6364, 1)</f>
        <v>3</v>
      </c>
      <c r="AJ193" s="18">
        <f t="shared" si="12"/>
        <v>0.6</v>
      </c>
      <c r="AK193" t="str">
        <f>INDEX(Groups!N$2:'Groups'!N$228, MATCH(A193, Groups!A$2:'Groups'!A$228,0))</f>
        <v>Sub-county</v>
      </c>
    </row>
    <row r="194" spans="1:37" x14ac:dyDescent="0.2">
      <c r="A194">
        <v>1782914</v>
      </c>
      <c r="B194">
        <v>20</v>
      </c>
      <c r="C194" t="s">
        <v>437</v>
      </c>
      <c r="D194" t="s">
        <v>1</v>
      </c>
      <c r="E194" t="s">
        <v>3080</v>
      </c>
      <c r="F194">
        <v>-79.949996948199995</v>
      </c>
      <c r="G194">
        <v>40.439998626700003</v>
      </c>
      <c r="H194" t="s">
        <v>438</v>
      </c>
      <c r="I194" t="s">
        <v>3240</v>
      </c>
      <c r="J194">
        <v>193</v>
      </c>
      <c r="K194" t="s">
        <v>448</v>
      </c>
      <c r="L194" t="s">
        <v>449</v>
      </c>
      <c r="M194" t="s">
        <v>2773</v>
      </c>
      <c r="N194" t="s">
        <v>442</v>
      </c>
      <c r="O194">
        <v>-79.922535999999994</v>
      </c>
      <c r="P194">
        <v>40.438136999999998</v>
      </c>
      <c r="Q194" t="s">
        <v>441</v>
      </c>
      <c r="R194" s="6" t="s">
        <v>2904</v>
      </c>
      <c r="S194" s="6" t="s">
        <v>2903</v>
      </c>
      <c r="T194" s="6" t="s">
        <v>2784</v>
      </c>
      <c r="U194" s="6" t="s">
        <v>2905</v>
      </c>
      <c r="V194" s="6" t="s">
        <v>2944</v>
      </c>
      <c r="W194" s="3" t="str">
        <f>INDEX(Groups!I$2:'Groups'!I$228, MATCH(A194, Groups!A$2:'Groups'!A$228,0))</f>
        <v>Pittsburgh</v>
      </c>
      <c r="X194" s="3" t="str">
        <f>INDEX(Groups!J$2:'Groups'!J$228, MATCH(A194, Groups!A$2:'Groups'!A$228,0))</f>
        <v>Sub-county</v>
      </c>
      <c r="Y194" s="8">
        <f t="shared" si="15"/>
        <v>1</v>
      </c>
      <c r="Z194" s="8" t="b">
        <f t="shared" si="16"/>
        <v>1</v>
      </c>
      <c r="AD194" s="8">
        <v>1</v>
      </c>
      <c r="AE194" s="8">
        <v>1</v>
      </c>
      <c r="AF194" t="str">
        <f>INDEX(Groups!L$2:'Groups'!L$228, MATCH(A194, Groups!A$2:'Groups'!A$228,0))</f>
        <v>Pittsburgh</v>
      </c>
      <c r="AG194">
        <f>INDEX(Groups!M$2:'Groups'!M$228, MATCH(A194, Groups!A$2:'Groups'!A$228,0))</f>
        <v>0</v>
      </c>
      <c r="AH194">
        <f>COUNTIFS(RSVP!A$2:A$6364, I194)</f>
        <v>5</v>
      </c>
      <c r="AI194">
        <f>COUNTIFS(RSVP!A$2:A$6364, I194, RSVP!G$2:G$6364, 1)</f>
        <v>4</v>
      </c>
      <c r="AJ194" s="18">
        <f t="shared" si="12"/>
        <v>0.8</v>
      </c>
      <c r="AK194" t="str">
        <f>INDEX(Groups!N$2:'Groups'!N$228, MATCH(A194, Groups!A$2:'Groups'!A$228,0))</f>
        <v>Sub-county</v>
      </c>
    </row>
    <row r="195" spans="1:37" x14ac:dyDescent="0.2">
      <c r="A195">
        <v>1782914</v>
      </c>
      <c r="B195">
        <v>20</v>
      </c>
      <c r="C195" t="s">
        <v>437</v>
      </c>
      <c r="D195" t="s">
        <v>1</v>
      </c>
      <c r="E195" t="s">
        <v>3080</v>
      </c>
      <c r="F195">
        <v>-79.949996948199995</v>
      </c>
      <c r="G195">
        <v>40.439998626700003</v>
      </c>
      <c r="H195" t="s">
        <v>438</v>
      </c>
      <c r="I195">
        <v>224767860</v>
      </c>
      <c r="J195">
        <v>194</v>
      </c>
      <c r="K195" t="s">
        <v>450</v>
      </c>
      <c r="L195" t="s">
        <v>451</v>
      </c>
      <c r="M195" t="s">
        <v>2773</v>
      </c>
      <c r="N195" t="s">
        <v>453</v>
      </c>
      <c r="O195">
        <v>-79.999733000000006</v>
      </c>
      <c r="P195">
        <v>40.455264999999997</v>
      </c>
      <c r="Q195" t="s">
        <v>452</v>
      </c>
      <c r="R195" s="6" t="s">
        <v>2904</v>
      </c>
      <c r="S195" s="6" t="s">
        <v>2903</v>
      </c>
      <c r="T195" s="6" t="s">
        <v>2784</v>
      </c>
      <c r="U195" s="6" t="s">
        <v>2905</v>
      </c>
      <c r="V195" s="6" t="s">
        <v>2913</v>
      </c>
      <c r="W195" s="3" t="str">
        <f>INDEX(Groups!I$2:'Groups'!I$228, MATCH(A195, Groups!A$2:'Groups'!A$228,0))</f>
        <v>Pittsburgh</v>
      </c>
      <c r="X195" s="3" t="str">
        <f>INDEX(Groups!J$2:'Groups'!J$228, MATCH(A195, Groups!A$2:'Groups'!A$228,0))</f>
        <v>Sub-county</v>
      </c>
      <c r="Y195" s="8">
        <f t="shared" si="15"/>
        <v>1</v>
      </c>
      <c r="Z195" s="8" t="b">
        <f t="shared" si="16"/>
        <v>1</v>
      </c>
      <c r="AD195" s="8">
        <v>1</v>
      </c>
      <c r="AE195" s="8">
        <v>1</v>
      </c>
      <c r="AF195" t="str">
        <f>INDEX(Groups!L$2:'Groups'!L$228, MATCH(A195, Groups!A$2:'Groups'!A$228,0))</f>
        <v>Pittsburgh</v>
      </c>
      <c r="AG195">
        <f>INDEX(Groups!M$2:'Groups'!M$228, MATCH(A195, Groups!A$2:'Groups'!A$228,0))</f>
        <v>0</v>
      </c>
      <c r="AH195">
        <f>COUNTIFS(RSVP!A$2:A$6364, I195)</f>
        <v>5</v>
      </c>
      <c r="AI195">
        <f>COUNTIFS(RSVP!A$2:A$6364, I195, RSVP!G$2:G$6364, 1)</f>
        <v>4</v>
      </c>
      <c r="AJ195" s="18">
        <f t="shared" ref="AJ195:AJ258" si="17">AI195/AH195</f>
        <v>0.8</v>
      </c>
      <c r="AK195" t="str">
        <f>INDEX(Groups!N$2:'Groups'!N$228, MATCH(A195, Groups!A$2:'Groups'!A$228,0))</f>
        <v>Sub-county</v>
      </c>
    </row>
    <row r="196" spans="1:37" x14ac:dyDescent="0.2">
      <c r="A196">
        <v>1782914</v>
      </c>
      <c r="B196">
        <v>20</v>
      </c>
      <c r="C196" t="s">
        <v>437</v>
      </c>
      <c r="D196" t="s">
        <v>1</v>
      </c>
      <c r="E196" t="s">
        <v>3080</v>
      </c>
      <c r="F196">
        <v>-79.949996948199995</v>
      </c>
      <c r="G196">
        <v>40.439998626700003</v>
      </c>
      <c r="H196" t="s">
        <v>438</v>
      </c>
      <c r="I196">
        <v>224194870</v>
      </c>
      <c r="J196">
        <v>195</v>
      </c>
      <c r="K196" t="s">
        <v>454</v>
      </c>
      <c r="L196" t="s">
        <v>444</v>
      </c>
      <c r="M196" t="s">
        <v>2773</v>
      </c>
      <c r="N196" t="s">
        <v>442</v>
      </c>
      <c r="O196">
        <v>-79.922535999999994</v>
      </c>
      <c r="P196">
        <v>40.438136999999998</v>
      </c>
      <c r="Q196" t="s">
        <v>441</v>
      </c>
      <c r="R196" s="6" t="s">
        <v>2904</v>
      </c>
      <c r="S196" s="6" t="s">
        <v>2903</v>
      </c>
      <c r="T196" s="6" t="s">
        <v>2784</v>
      </c>
      <c r="U196" s="6" t="s">
        <v>2905</v>
      </c>
      <c r="V196" s="6" t="s">
        <v>2944</v>
      </c>
      <c r="W196" s="3" t="str">
        <f>INDEX(Groups!I$2:'Groups'!I$228, MATCH(A196, Groups!A$2:'Groups'!A$228,0))</f>
        <v>Pittsburgh</v>
      </c>
      <c r="X196" s="3" t="str">
        <f>INDEX(Groups!J$2:'Groups'!J$228, MATCH(A196, Groups!A$2:'Groups'!A$228,0))</f>
        <v>Sub-county</v>
      </c>
      <c r="Y196" s="8">
        <f t="shared" si="15"/>
        <v>1</v>
      </c>
      <c r="Z196" s="8" t="b">
        <f t="shared" si="16"/>
        <v>1</v>
      </c>
      <c r="AD196" s="8">
        <v>1</v>
      </c>
      <c r="AE196" s="8">
        <v>1</v>
      </c>
      <c r="AF196" t="str">
        <f>INDEX(Groups!L$2:'Groups'!L$228, MATCH(A196, Groups!A$2:'Groups'!A$228,0))</f>
        <v>Pittsburgh</v>
      </c>
      <c r="AG196">
        <f>INDEX(Groups!M$2:'Groups'!M$228, MATCH(A196, Groups!A$2:'Groups'!A$228,0))</f>
        <v>0</v>
      </c>
      <c r="AH196">
        <f>COUNTIFS(RSVP!A$2:A$6364, I196)</f>
        <v>6</v>
      </c>
      <c r="AI196">
        <f>COUNTIFS(RSVP!A$2:A$6364, I196, RSVP!G$2:G$6364, 1)</f>
        <v>6</v>
      </c>
      <c r="AJ196" s="18">
        <f t="shared" si="17"/>
        <v>1</v>
      </c>
      <c r="AK196" t="str">
        <f>INDEX(Groups!N$2:'Groups'!N$228, MATCH(A196, Groups!A$2:'Groups'!A$228,0))</f>
        <v>Sub-county</v>
      </c>
    </row>
    <row r="197" spans="1:37" x14ac:dyDescent="0.2">
      <c r="A197">
        <v>1782914</v>
      </c>
      <c r="B197">
        <v>20</v>
      </c>
      <c r="C197" t="s">
        <v>437</v>
      </c>
      <c r="D197" t="s">
        <v>1</v>
      </c>
      <c r="E197" t="s">
        <v>3080</v>
      </c>
      <c r="F197">
        <v>-79.949996948199995</v>
      </c>
      <c r="G197">
        <v>40.439998626700003</v>
      </c>
      <c r="H197" t="s">
        <v>438</v>
      </c>
      <c r="I197" t="s">
        <v>3241</v>
      </c>
      <c r="J197">
        <v>196</v>
      </c>
      <c r="K197" t="s">
        <v>448</v>
      </c>
      <c r="L197" t="s">
        <v>449</v>
      </c>
      <c r="M197" t="s">
        <v>2773</v>
      </c>
      <c r="N197" t="s">
        <v>442</v>
      </c>
      <c r="O197">
        <v>-79.922535999999994</v>
      </c>
      <c r="P197">
        <v>40.438136999999998</v>
      </c>
      <c r="Q197" t="s">
        <v>441</v>
      </c>
      <c r="R197" s="6" t="s">
        <v>2904</v>
      </c>
      <c r="S197" s="6" t="s">
        <v>2903</v>
      </c>
      <c r="T197" s="6" t="s">
        <v>2784</v>
      </c>
      <c r="U197" s="6" t="s">
        <v>2905</v>
      </c>
      <c r="V197" s="6" t="s">
        <v>2944</v>
      </c>
      <c r="W197" s="3" t="str">
        <f>INDEX(Groups!I$2:'Groups'!I$228, MATCH(A197, Groups!A$2:'Groups'!A$228,0))</f>
        <v>Pittsburgh</v>
      </c>
      <c r="X197" s="3" t="str">
        <f>INDEX(Groups!J$2:'Groups'!J$228, MATCH(A197, Groups!A$2:'Groups'!A$228,0))</f>
        <v>Sub-county</v>
      </c>
      <c r="Y197" s="8">
        <f t="shared" si="15"/>
        <v>1</v>
      </c>
      <c r="Z197" s="8" t="b">
        <f t="shared" si="16"/>
        <v>1</v>
      </c>
      <c r="AD197" s="8">
        <v>1</v>
      </c>
      <c r="AE197" s="8">
        <v>1</v>
      </c>
      <c r="AF197" t="str">
        <f>INDEX(Groups!L$2:'Groups'!L$228, MATCH(A197, Groups!A$2:'Groups'!A$228,0))</f>
        <v>Pittsburgh</v>
      </c>
      <c r="AG197">
        <f>INDEX(Groups!M$2:'Groups'!M$228, MATCH(A197, Groups!A$2:'Groups'!A$228,0))</f>
        <v>0</v>
      </c>
      <c r="AH197">
        <f>COUNTIFS(RSVP!A$2:A$6364, I197)</f>
        <v>5</v>
      </c>
      <c r="AI197">
        <f>COUNTIFS(RSVP!A$2:A$6364, I197, RSVP!G$2:G$6364, 1)</f>
        <v>5</v>
      </c>
      <c r="AJ197" s="18">
        <f t="shared" si="17"/>
        <v>1</v>
      </c>
      <c r="AK197" t="str">
        <f>INDEX(Groups!N$2:'Groups'!N$228, MATCH(A197, Groups!A$2:'Groups'!A$228,0))</f>
        <v>Sub-county</v>
      </c>
    </row>
    <row r="198" spans="1:37" x14ac:dyDescent="0.2">
      <c r="A198">
        <v>1782914</v>
      </c>
      <c r="B198">
        <v>20</v>
      </c>
      <c r="C198" t="s">
        <v>437</v>
      </c>
      <c r="D198" t="s">
        <v>1</v>
      </c>
      <c r="E198" t="s">
        <v>3080</v>
      </c>
      <c r="F198">
        <v>-79.949996948199995</v>
      </c>
      <c r="G198">
        <v>40.439998626700003</v>
      </c>
      <c r="H198" t="s">
        <v>438</v>
      </c>
      <c r="I198" t="s">
        <v>3242</v>
      </c>
      <c r="J198">
        <v>197</v>
      </c>
      <c r="K198" t="s">
        <v>448</v>
      </c>
      <c r="L198" t="s">
        <v>449</v>
      </c>
      <c r="M198" t="s">
        <v>2773</v>
      </c>
      <c r="N198" t="s">
        <v>442</v>
      </c>
      <c r="O198">
        <v>-79.922535999999994</v>
      </c>
      <c r="P198">
        <v>40.438136999999998</v>
      </c>
      <c r="Q198" t="s">
        <v>441</v>
      </c>
      <c r="R198" s="6" t="s">
        <v>2904</v>
      </c>
      <c r="S198" s="6" t="s">
        <v>2903</v>
      </c>
      <c r="T198" s="6" t="s">
        <v>2784</v>
      </c>
      <c r="U198" s="6" t="s">
        <v>2905</v>
      </c>
      <c r="V198" s="6" t="s">
        <v>2944</v>
      </c>
      <c r="W198" s="3" t="str">
        <f>INDEX(Groups!I$2:'Groups'!I$228, MATCH(A198, Groups!A$2:'Groups'!A$228,0))</f>
        <v>Pittsburgh</v>
      </c>
      <c r="X198" s="3" t="str">
        <f>INDEX(Groups!J$2:'Groups'!J$228, MATCH(A198, Groups!A$2:'Groups'!A$228,0))</f>
        <v>Sub-county</v>
      </c>
      <c r="Y198" s="8">
        <f t="shared" si="15"/>
        <v>1</v>
      </c>
      <c r="Z198" s="8" t="b">
        <f t="shared" si="16"/>
        <v>1</v>
      </c>
      <c r="AD198" s="8">
        <v>1</v>
      </c>
      <c r="AE198" s="8">
        <v>1</v>
      </c>
      <c r="AF198" t="str">
        <f>INDEX(Groups!L$2:'Groups'!L$228, MATCH(A198, Groups!A$2:'Groups'!A$228,0))</f>
        <v>Pittsburgh</v>
      </c>
      <c r="AG198">
        <f>INDEX(Groups!M$2:'Groups'!M$228, MATCH(A198, Groups!A$2:'Groups'!A$228,0))</f>
        <v>0</v>
      </c>
      <c r="AH198">
        <f>COUNTIFS(RSVP!A$2:A$6364, I198)</f>
        <v>6</v>
      </c>
      <c r="AI198">
        <f>COUNTIFS(RSVP!A$2:A$6364, I198, RSVP!G$2:G$6364, 1)</f>
        <v>5</v>
      </c>
      <c r="AJ198" s="18">
        <f t="shared" si="17"/>
        <v>0.83333333333333337</v>
      </c>
      <c r="AK198" t="str">
        <f>INDEX(Groups!N$2:'Groups'!N$228, MATCH(A198, Groups!A$2:'Groups'!A$228,0))</f>
        <v>Sub-county</v>
      </c>
    </row>
    <row r="199" spans="1:37" x14ac:dyDescent="0.2">
      <c r="A199">
        <v>1782914</v>
      </c>
      <c r="B199">
        <v>20</v>
      </c>
      <c r="C199" t="s">
        <v>437</v>
      </c>
      <c r="D199" t="s">
        <v>1</v>
      </c>
      <c r="E199" t="s">
        <v>3080</v>
      </c>
      <c r="F199">
        <v>-79.949996948199995</v>
      </c>
      <c r="G199">
        <v>40.439998626700003</v>
      </c>
      <c r="H199" t="s">
        <v>438</v>
      </c>
      <c r="I199" t="s">
        <v>3243</v>
      </c>
      <c r="J199">
        <v>198</v>
      </c>
      <c r="K199" t="s">
        <v>448</v>
      </c>
      <c r="L199" t="s">
        <v>455</v>
      </c>
      <c r="M199" t="s">
        <v>2773</v>
      </c>
      <c r="N199" t="s">
        <v>442</v>
      </c>
      <c r="O199">
        <v>-79.922535999999994</v>
      </c>
      <c r="P199">
        <v>40.438136999999998</v>
      </c>
      <c r="Q199" t="s">
        <v>441</v>
      </c>
      <c r="R199" s="6" t="s">
        <v>2904</v>
      </c>
      <c r="S199" s="6" t="s">
        <v>2903</v>
      </c>
      <c r="T199" s="6" t="s">
        <v>2784</v>
      </c>
      <c r="U199" s="6" t="s">
        <v>2905</v>
      </c>
      <c r="V199" s="6" t="s">
        <v>2944</v>
      </c>
      <c r="W199" s="3" t="str">
        <f>INDEX(Groups!I$2:'Groups'!I$228, MATCH(A199, Groups!A$2:'Groups'!A$228,0))</f>
        <v>Pittsburgh</v>
      </c>
      <c r="X199" s="3" t="str">
        <f>INDEX(Groups!J$2:'Groups'!J$228, MATCH(A199, Groups!A$2:'Groups'!A$228,0))</f>
        <v>Sub-county</v>
      </c>
      <c r="Y199" s="8">
        <f t="shared" si="15"/>
        <v>1</v>
      </c>
      <c r="Z199" s="8" t="b">
        <f t="shared" si="16"/>
        <v>1</v>
      </c>
      <c r="AD199" s="8">
        <v>1</v>
      </c>
      <c r="AE199" s="8">
        <v>1</v>
      </c>
      <c r="AF199" t="str">
        <f>INDEX(Groups!L$2:'Groups'!L$228, MATCH(A199, Groups!A$2:'Groups'!A$228,0))</f>
        <v>Pittsburgh</v>
      </c>
      <c r="AG199">
        <f>INDEX(Groups!M$2:'Groups'!M$228, MATCH(A199, Groups!A$2:'Groups'!A$228,0))</f>
        <v>0</v>
      </c>
      <c r="AH199">
        <f>COUNTIFS(RSVP!A$2:A$6364, I199)</f>
        <v>9</v>
      </c>
      <c r="AI199">
        <f>COUNTIFS(RSVP!A$2:A$6364, I199, RSVP!G$2:G$6364, 1)</f>
        <v>9</v>
      </c>
      <c r="AJ199" s="18">
        <f t="shared" si="17"/>
        <v>1</v>
      </c>
      <c r="AK199" t="str">
        <f>INDEX(Groups!N$2:'Groups'!N$228, MATCH(A199, Groups!A$2:'Groups'!A$228,0))</f>
        <v>Sub-county</v>
      </c>
    </row>
    <row r="200" spans="1:37" x14ac:dyDescent="0.2">
      <c r="A200">
        <v>1782914</v>
      </c>
      <c r="B200">
        <v>20</v>
      </c>
      <c r="C200" t="s">
        <v>437</v>
      </c>
      <c r="D200" t="s">
        <v>1</v>
      </c>
      <c r="E200" t="s">
        <v>3080</v>
      </c>
      <c r="F200">
        <v>-79.949996948199995</v>
      </c>
      <c r="G200">
        <v>40.439998626700003</v>
      </c>
      <c r="H200" t="s">
        <v>438</v>
      </c>
      <c r="I200" t="s">
        <v>3249</v>
      </c>
      <c r="J200">
        <v>199</v>
      </c>
      <c r="K200" t="s">
        <v>443</v>
      </c>
      <c r="L200" t="s">
        <v>444</v>
      </c>
      <c r="M200" t="s">
        <v>2773</v>
      </c>
      <c r="N200" t="s">
        <v>442</v>
      </c>
      <c r="O200">
        <v>-79.922535999999994</v>
      </c>
      <c r="P200">
        <v>40.438136999999998</v>
      </c>
      <c r="Q200" t="s">
        <v>441</v>
      </c>
      <c r="R200" s="6" t="s">
        <v>2904</v>
      </c>
      <c r="S200" s="6" t="s">
        <v>2903</v>
      </c>
      <c r="T200" s="6" t="s">
        <v>2784</v>
      </c>
      <c r="U200" s="6" t="s">
        <v>2905</v>
      </c>
      <c r="V200" s="6" t="s">
        <v>2944</v>
      </c>
      <c r="W200" s="3" t="str">
        <f>INDEX(Groups!I$2:'Groups'!I$228, MATCH(A200, Groups!A$2:'Groups'!A$228,0))</f>
        <v>Pittsburgh</v>
      </c>
      <c r="X200" s="3" t="str">
        <f>INDEX(Groups!J$2:'Groups'!J$228, MATCH(A200, Groups!A$2:'Groups'!A$228,0))</f>
        <v>Sub-county</v>
      </c>
      <c r="Y200" s="8">
        <f t="shared" si="15"/>
        <v>1</v>
      </c>
      <c r="Z200" s="8" t="b">
        <f t="shared" si="16"/>
        <v>1</v>
      </c>
      <c r="AD200" s="8">
        <v>1</v>
      </c>
      <c r="AE200" s="8">
        <v>1</v>
      </c>
      <c r="AF200" t="str">
        <f>INDEX(Groups!L$2:'Groups'!L$228, MATCH(A200, Groups!A$2:'Groups'!A$228,0))</f>
        <v>Pittsburgh</v>
      </c>
      <c r="AG200">
        <f>INDEX(Groups!M$2:'Groups'!M$228, MATCH(A200, Groups!A$2:'Groups'!A$228,0))</f>
        <v>0</v>
      </c>
      <c r="AH200">
        <f>COUNTIFS(RSVP!A$2:A$6364, I200)</f>
        <v>5</v>
      </c>
      <c r="AI200">
        <f>COUNTIFS(RSVP!A$2:A$6364, I200, RSVP!G$2:G$6364, 1)</f>
        <v>4</v>
      </c>
      <c r="AJ200" s="18">
        <f t="shared" si="17"/>
        <v>0.8</v>
      </c>
      <c r="AK200" t="str">
        <f>INDEX(Groups!N$2:'Groups'!N$228, MATCH(A200, Groups!A$2:'Groups'!A$228,0))</f>
        <v>Sub-county</v>
      </c>
    </row>
    <row r="201" spans="1:37" x14ac:dyDescent="0.2">
      <c r="A201">
        <v>1782914</v>
      </c>
      <c r="B201">
        <v>20</v>
      </c>
      <c r="C201" t="s">
        <v>437</v>
      </c>
      <c r="D201" t="s">
        <v>1</v>
      </c>
      <c r="E201" t="s">
        <v>3080</v>
      </c>
      <c r="F201">
        <v>-79.949996948199995</v>
      </c>
      <c r="G201">
        <v>40.439998626700003</v>
      </c>
      <c r="H201" t="s">
        <v>438</v>
      </c>
      <c r="I201" t="s">
        <v>3245</v>
      </c>
      <c r="J201">
        <v>200</v>
      </c>
      <c r="K201" t="s">
        <v>456</v>
      </c>
      <c r="L201" t="s">
        <v>457</v>
      </c>
      <c r="M201" t="s">
        <v>2773</v>
      </c>
      <c r="N201" t="s">
        <v>442</v>
      </c>
      <c r="O201">
        <v>-79.922535999999994</v>
      </c>
      <c r="P201">
        <v>40.438136999999998</v>
      </c>
      <c r="Q201" t="s">
        <v>441</v>
      </c>
      <c r="R201" s="6" t="s">
        <v>2904</v>
      </c>
      <c r="S201" s="6" t="s">
        <v>2903</v>
      </c>
      <c r="T201" s="6" t="s">
        <v>2784</v>
      </c>
      <c r="U201" s="6" t="s">
        <v>2905</v>
      </c>
      <c r="V201" s="6" t="s">
        <v>2944</v>
      </c>
      <c r="W201" s="3" t="str">
        <f>INDEX(Groups!I$2:'Groups'!I$228, MATCH(A201, Groups!A$2:'Groups'!A$228,0))</f>
        <v>Pittsburgh</v>
      </c>
      <c r="X201" s="3" t="str">
        <f>INDEX(Groups!J$2:'Groups'!J$228, MATCH(A201, Groups!A$2:'Groups'!A$228,0))</f>
        <v>Sub-county</v>
      </c>
      <c r="Y201" s="8">
        <f t="shared" si="15"/>
        <v>1</v>
      </c>
      <c r="Z201" s="8" t="b">
        <f t="shared" si="16"/>
        <v>1</v>
      </c>
      <c r="AD201" s="8">
        <v>1</v>
      </c>
      <c r="AE201" s="8">
        <v>1</v>
      </c>
      <c r="AF201" t="str">
        <f>INDEX(Groups!L$2:'Groups'!L$228, MATCH(A201, Groups!A$2:'Groups'!A$228,0))</f>
        <v>Pittsburgh</v>
      </c>
      <c r="AG201">
        <f>INDEX(Groups!M$2:'Groups'!M$228, MATCH(A201, Groups!A$2:'Groups'!A$228,0))</f>
        <v>0</v>
      </c>
      <c r="AH201">
        <f>COUNTIFS(RSVP!A$2:A$6364, I201)</f>
        <v>4</v>
      </c>
      <c r="AI201">
        <f>COUNTIFS(RSVP!A$2:A$6364, I201, RSVP!G$2:G$6364, 1)</f>
        <v>4</v>
      </c>
      <c r="AJ201" s="18">
        <f t="shared" si="17"/>
        <v>1</v>
      </c>
      <c r="AK201" t="str">
        <f>INDEX(Groups!N$2:'Groups'!N$228, MATCH(A201, Groups!A$2:'Groups'!A$228,0))</f>
        <v>Sub-county</v>
      </c>
    </row>
    <row r="202" spans="1:37" x14ac:dyDescent="0.2">
      <c r="A202">
        <v>1782914</v>
      </c>
      <c r="B202">
        <v>20</v>
      </c>
      <c r="C202" t="s">
        <v>437</v>
      </c>
      <c r="D202" t="s">
        <v>1</v>
      </c>
      <c r="E202" t="s">
        <v>3080</v>
      </c>
      <c r="F202">
        <v>-79.949996948199995</v>
      </c>
      <c r="G202">
        <v>40.439998626700003</v>
      </c>
      <c r="H202" t="s">
        <v>438</v>
      </c>
      <c r="I202" t="s">
        <v>3244</v>
      </c>
      <c r="J202">
        <v>201</v>
      </c>
      <c r="K202" t="s">
        <v>448</v>
      </c>
      <c r="L202" t="s">
        <v>449</v>
      </c>
      <c r="M202" t="s">
        <v>2773</v>
      </c>
      <c r="N202" t="s">
        <v>442</v>
      </c>
      <c r="O202">
        <v>-79.922535999999994</v>
      </c>
      <c r="P202">
        <v>40.438136999999998</v>
      </c>
      <c r="Q202" t="s">
        <v>441</v>
      </c>
      <c r="R202" s="6" t="s">
        <v>2904</v>
      </c>
      <c r="S202" s="6" t="s">
        <v>2903</v>
      </c>
      <c r="T202" s="6" t="s">
        <v>2784</v>
      </c>
      <c r="U202" s="6" t="s">
        <v>2905</v>
      </c>
      <c r="V202" s="6" t="s">
        <v>2944</v>
      </c>
      <c r="W202" s="3" t="str">
        <f>INDEX(Groups!I$2:'Groups'!I$228, MATCH(A202, Groups!A$2:'Groups'!A$228,0))</f>
        <v>Pittsburgh</v>
      </c>
      <c r="X202" s="3" t="str">
        <f>INDEX(Groups!J$2:'Groups'!J$228, MATCH(A202, Groups!A$2:'Groups'!A$228,0))</f>
        <v>Sub-county</v>
      </c>
      <c r="Y202" s="8">
        <f t="shared" si="15"/>
        <v>1</v>
      </c>
      <c r="Z202" s="8" t="b">
        <f t="shared" si="16"/>
        <v>1</v>
      </c>
      <c r="AD202" s="8">
        <v>1</v>
      </c>
      <c r="AE202" s="8">
        <v>1</v>
      </c>
      <c r="AF202" t="str">
        <f>INDEX(Groups!L$2:'Groups'!L$228, MATCH(A202, Groups!A$2:'Groups'!A$228,0))</f>
        <v>Pittsburgh</v>
      </c>
      <c r="AG202">
        <f>INDEX(Groups!M$2:'Groups'!M$228, MATCH(A202, Groups!A$2:'Groups'!A$228,0))</f>
        <v>0</v>
      </c>
      <c r="AH202">
        <f>COUNTIFS(RSVP!A$2:A$6364, I202)</f>
        <v>6</v>
      </c>
      <c r="AI202">
        <f>COUNTIFS(RSVP!A$2:A$6364, I202, RSVP!G$2:G$6364, 1)</f>
        <v>5</v>
      </c>
      <c r="AJ202" s="18">
        <f t="shared" si="17"/>
        <v>0.83333333333333337</v>
      </c>
      <c r="AK202" t="str">
        <f>INDEX(Groups!N$2:'Groups'!N$228, MATCH(A202, Groups!A$2:'Groups'!A$228,0))</f>
        <v>Sub-county</v>
      </c>
    </row>
    <row r="203" spans="1:37" x14ac:dyDescent="0.2">
      <c r="A203">
        <v>1782914</v>
      </c>
      <c r="B203">
        <v>20</v>
      </c>
      <c r="C203" t="s">
        <v>437</v>
      </c>
      <c r="D203" t="s">
        <v>1</v>
      </c>
      <c r="E203" t="s">
        <v>3080</v>
      </c>
      <c r="F203">
        <v>-79.949996948199995</v>
      </c>
      <c r="G203">
        <v>40.439998626700003</v>
      </c>
      <c r="H203" t="s">
        <v>438</v>
      </c>
      <c r="I203">
        <v>224197955</v>
      </c>
      <c r="J203">
        <v>202</v>
      </c>
      <c r="K203" t="s">
        <v>458</v>
      </c>
      <c r="L203" t="s">
        <v>459</v>
      </c>
      <c r="Q203" t="s">
        <v>386</v>
      </c>
      <c r="R203" s="6">
        <v>0</v>
      </c>
      <c r="S203" s="6">
        <v>0</v>
      </c>
      <c r="T203" s="6">
        <v>0</v>
      </c>
      <c r="U203" s="6">
        <v>0</v>
      </c>
      <c r="V203" s="6">
        <v>0</v>
      </c>
      <c r="W203" s="3" t="str">
        <f>INDEX(Groups!I$2:'Groups'!I$228, MATCH(A203, Groups!A$2:'Groups'!A$228,0))</f>
        <v>Pittsburgh</v>
      </c>
      <c r="X203" s="3" t="str">
        <f>INDEX(Groups!J$2:'Groups'!J$228, MATCH(A203, Groups!A$2:'Groups'!A$228,0))</f>
        <v>Sub-county</v>
      </c>
      <c r="AD203" s="8">
        <v>1</v>
      </c>
      <c r="AE203" s="8">
        <v>1</v>
      </c>
      <c r="AF203" t="str">
        <f>INDEX(Groups!L$2:'Groups'!L$228, MATCH(A203, Groups!A$2:'Groups'!A$228,0))</f>
        <v>Pittsburgh</v>
      </c>
      <c r="AG203">
        <f>INDEX(Groups!M$2:'Groups'!M$228, MATCH(A203, Groups!A$2:'Groups'!A$228,0))</f>
        <v>0</v>
      </c>
      <c r="AH203">
        <f>COUNTIFS(RSVP!A$2:A$6364, I203)</f>
        <v>8</v>
      </c>
      <c r="AI203">
        <f>COUNTIFS(RSVP!A$2:A$6364, I203, RSVP!G$2:G$6364, 1)</f>
        <v>7</v>
      </c>
      <c r="AJ203" s="18">
        <f t="shared" si="17"/>
        <v>0.875</v>
      </c>
      <c r="AK203" t="str">
        <f>INDEX(Groups!N$2:'Groups'!N$228, MATCH(A203, Groups!A$2:'Groups'!A$228,0))</f>
        <v>Sub-county</v>
      </c>
    </row>
    <row r="204" spans="1:37" x14ac:dyDescent="0.2">
      <c r="A204">
        <v>1782914</v>
      </c>
      <c r="B204">
        <v>20</v>
      </c>
      <c r="C204" t="s">
        <v>437</v>
      </c>
      <c r="D204" t="s">
        <v>1</v>
      </c>
      <c r="E204" t="s">
        <v>3080</v>
      </c>
      <c r="F204">
        <v>-79.949996948199995</v>
      </c>
      <c r="G204">
        <v>40.439998626700003</v>
      </c>
      <c r="H204" t="s">
        <v>438</v>
      </c>
      <c r="I204">
        <v>224644625</v>
      </c>
      <c r="J204">
        <v>203</v>
      </c>
      <c r="K204" t="s">
        <v>460</v>
      </c>
      <c r="L204" t="s">
        <v>461</v>
      </c>
      <c r="M204" t="s">
        <v>2773</v>
      </c>
      <c r="N204" t="s">
        <v>952</v>
      </c>
      <c r="O204">
        <v>-79.922545999999997</v>
      </c>
      <c r="P204">
        <v>40.438122</v>
      </c>
      <c r="Q204" t="s">
        <v>951</v>
      </c>
      <c r="R204" s="6" t="s">
        <v>2904</v>
      </c>
      <c r="S204" s="6" t="s">
        <v>2903</v>
      </c>
      <c r="T204" s="6" t="s">
        <v>2784</v>
      </c>
      <c r="U204" s="6" t="s">
        <v>2905</v>
      </c>
      <c r="V204" s="6" t="s">
        <v>2944</v>
      </c>
      <c r="W204" s="3" t="str">
        <f>INDEX(Groups!I$2:'Groups'!I$228, MATCH(A204, Groups!A$2:'Groups'!A$228,0))</f>
        <v>Pittsburgh</v>
      </c>
      <c r="X204" s="3" t="str">
        <f>INDEX(Groups!J$2:'Groups'!J$228, MATCH(A204, Groups!A$2:'Groups'!A$228,0))</f>
        <v>Sub-county</v>
      </c>
      <c r="Y204" s="8">
        <f t="shared" ref="Y204:Y241" si="18">IF(T204="Allegheny County", 1, )</f>
        <v>1</v>
      </c>
      <c r="Z204" s="8" t="b">
        <f t="shared" ref="Z204:Z223" si="19">ISNUMBER(SEARCH(W204,U204))</f>
        <v>1</v>
      </c>
      <c r="AD204" s="8">
        <v>1</v>
      </c>
      <c r="AE204" s="8">
        <v>1</v>
      </c>
      <c r="AF204" t="str">
        <f>INDEX(Groups!L$2:'Groups'!L$228, MATCH(A204, Groups!A$2:'Groups'!A$228,0))</f>
        <v>Pittsburgh</v>
      </c>
      <c r="AG204">
        <f>INDEX(Groups!M$2:'Groups'!M$228, MATCH(A204, Groups!A$2:'Groups'!A$228,0))</f>
        <v>0</v>
      </c>
      <c r="AH204">
        <f>COUNTIFS(RSVP!A$2:A$6364, I204)</f>
        <v>4</v>
      </c>
      <c r="AI204">
        <f>COUNTIFS(RSVP!A$2:A$6364, I204, RSVP!G$2:G$6364, 1)</f>
        <v>3</v>
      </c>
      <c r="AJ204" s="18">
        <f t="shared" si="17"/>
        <v>0.75</v>
      </c>
      <c r="AK204" t="str">
        <f>INDEX(Groups!N$2:'Groups'!N$228, MATCH(A204, Groups!A$2:'Groups'!A$228,0))</f>
        <v>Sub-county</v>
      </c>
    </row>
    <row r="205" spans="1:37" x14ac:dyDescent="0.2">
      <c r="A205">
        <v>1248801</v>
      </c>
      <c r="B205">
        <v>19</v>
      </c>
      <c r="C205" t="s">
        <v>462</v>
      </c>
      <c r="D205" t="s">
        <v>1</v>
      </c>
      <c r="E205" t="s">
        <v>3069</v>
      </c>
      <c r="F205">
        <v>-79.949996948199995</v>
      </c>
      <c r="G205">
        <v>40.470001220699999</v>
      </c>
      <c r="H205" t="s">
        <v>463</v>
      </c>
      <c r="I205">
        <v>224584892</v>
      </c>
      <c r="J205">
        <v>204</v>
      </c>
      <c r="K205" t="s">
        <v>464</v>
      </c>
      <c r="L205" t="s">
        <v>465</v>
      </c>
      <c r="M205" t="s">
        <v>2773</v>
      </c>
      <c r="N205" t="s">
        <v>467</v>
      </c>
      <c r="O205">
        <v>-79.888092</v>
      </c>
      <c r="P205">
        <v>40.432568000000003</v>
      </c>
      <c r="Q205" t="s">
        <v>466</v>
      </c>
      <c r="R205" s="6" t="s">
        <v>2904</v>
      </c>
      <c r="S205" s="6" t="s">
        <v>2903</v>
      </c>
      <c r="T205" s="6" t="s">
        <v>2784</v>
      </c>
      <c r="U205" s="6" t="s">
        <v>2951</v>
      </c>
      <c r="W205" s="3" t="str">
        <f>INDEX(Groups!I$2:'Groups'!I$228, MATCH(A205, Groups!A$2:'Groups'!A$228,0))</f>
        <v>Pittsburgh</v>
      </c>
      <c r="X205" s="3" t="str">
        <f>INDEX(Groups!J$2:'Groups'!J$228, MATCH(A205, Groups!A$2:'Groups'!A$228,0))</f>
        <v>Sub-county</v>
      </c>
      <c r="Y205" s="8">
        <f t="shared" si="18"/>
        <v>1</v>
      </c>
      <c r="Z205" s="8" t="b">
        <f t="shared" si="19"/>
        <v>0</v>
      </c>
      <c r="AD205" s="8">
        <v>1</v>
      </c>
      <c r="AE205" s="8">
        <v>1</v>
      </c>
      <c r="AF205" t="str">
        <f>INDEX(Groups!L$2:'Groups'!L$228, MATCH(A205, Groups!A$2:'Groups'!A$228,0))</f>
        <v>Pittsburgh</v>
      </c>
      <c r="AG205">
        <f>INDEX(Groups!M$2:'Groups'!M$228, MATCH(A205, Groups!A$2:'Groups'!A$228,0))</f>
        <v>0</v>
      </c>
      <c r="AH205">
        <f>COUNTIFS(RSVP!A$2:A$6364, I205)</f>
        <v>3</v>
      </c>
      <c r="AI205">
        <f>COUNTIFS(RSVP!A$2:A$6364, I205, RSVP!G$2:G$6364, 1)</f>
        <v>2</v>
      </c>
      <c r="AJ205" s="18">
        <f t="shared" si="17"/>
        <v>0.66666666666666663</v>
      </c>
      <c r="AK205" t="str">
        <f>INDEX(Groups!N$2:'Groups'!N$228, MATCH(A205, Groups!A$2:'Groups'!A$228,0))</f>
        <v>Sub-county</v>
      </c>
    </row>
    <row r="206" spans="1:37" x14ac:dyDescent="0.2">
      <c r="A206">
        <v>1248801</v>
      </c>
      <c r="B206">
        <v>19</v>
      </c>
      <c r="C206" t="s">
        <v>462</v>
      </c>
      <c r="D206" t="s">
        <v>1</v>
      </c>
      <c r="E206" t="s">
        <v>3069</v>
      </c>
      <c r="F206">
        <v>-79.949996948199995</v>
      </c>
      <c r="G206">
        <v>40.470001220699999</v>
      </c>
      <c r="H206" t="s">
        <v>463</v>
      </c>
      <c r="I206" t="s">
        <v>3176</v>
      </c>
      <c r="J206">
        <v>205</v>
      </c>
      <c r="K206" t="s">
        <v>468</v>
      </c>
      <c r="L206" t="s">
        <v>469</v>
      </c>
      <c r="M206" t="s">
        <v>471</v>
      </c>
      <c r="N206" t="s">
        <v>472</v>
      </c>
      <c r="O206">
        <v>-79.567157799999904</v>
      </c>
      <c r="P206">
        <v>40.276573399999997</v>
      </c>
      <c r="Q206" t="s">
        <v>470</v>
      </c>
      <c r="R206" s="6" t="s">
        <v>2904</v>
      </c>
      <c r="S206" s="6" t="s">
        <v>2903</v>
      </c>
      <c r="T206" s="6" t="s">
        <v>2917</v>
      </c>
      <c r="U206" s="6" t="s">
        <v>2952</v>
      </c>
      <c r="W206" s="3" t="str">
        <f>INDEX(Groups!I$2:'Groups'!I$228, MATCH(A206, Groups!A$2:'Groups'!A$228,0))</f>
        <v>Pittsburgh</v>
      </c>
      <c r="X206" s="3" t="str">
        <f>INDEX(Groups!J$2:'Groups'!J$228, MATCH(A206, Groups!A$2:'Groups'!A$228,0))</f>
        <v>Sub-county</v>
      </c>
      <c r="Y206" s="8">
        <f t="shared" si="18"/>
        <v>0</v>
      </c>
      <c r="Z206" s="8" t="b">
        <f t="shared" si="19"/>
        <v>0</v>
      </c>
      <c r="AD206" s="8">
        <v>1</v>
      </c>
      <c r="AE206" s="8">
        <v>1</v>
      </c>
      <c r="AF206" t="str">
        <f>INDEX(Groups!L$2:'Groups'!L$228, MATCH(A206, Groups!A$2:'Groups'!A$228,0))</f>
        <v>Pittsburgh</v>
      </c>
      <c r="AG206">
        <f>INDEX(Groups!M$2:'Groups'!M$228, MATCH(A206, Groups!A$2:'Groups'!A$228,0))</f>
        <v>0</v>
      </c>
      <c r="AH206">
        <f>COUNTIFS(RSVP!A$2:A$6364, I206)</f>
        <v>5</v>
      </c>
      <c r="AI206">
        <f>COUNTIFS(RSVP!A$2:A$6364, I206, RSVP!G$2:G$6364, 1)</f>
        <v>2</v>
      </c>
      <c r="AJ206" s="18">
        <f t="shared" si="17"/>
        <v>0.4</v>
      </c>
      <c r="AK206" t="str">
        <f>INDEX(Groups!N$2:'Groups'!N$228, MATCH(A206, Groups!A$2:'Groups'!A$228,0))</f>
        <v>Sub-county</v>
      </c>
    </row>
    <row r="207" spans="1:37" x14ac:dyDescent="0.2">
      <c r="A207">
        <v>1248801</v>
      </c>
      <c r="B207">
        <v>19</v>
      </c>
      <c r="C207" t="s">
        <v>462</v>
      </c>
      <c r="D207" t="s">
        <v>1</v>
      </c>
      <c r="E207" t="s">
        <v>3069</v>
      </c>
      <c r="F207">
        <v>-79.949996948199995</v>
      </c>
      <c r="G207">
        <v>40.470001220699999</v>
      </c>
      <c r="H207" t="s">
        <v>463</v>
      </c>
      <c r="I207">
        <v>224259555</v>
      </c>
      <c r="J207">
        <v>206</v>
      </c>
      <c r="K207" t="s">
        <v>473</v>
      </c>
      <c r="L207" t="s">
        <v>474</v>
      </c>
      <c r="M207" t="s">
        <v>2773</v>
      </c>
      <c r="N207" t="s">
        <v>475</v>
      </c>
      <c r="O207">
        <v>-80.021163999999999</v>
      </c>
      <c r="P207">
        <v>40.490067000000003</v>
      </c>
      <c r="Q207" t="s">
        <v>194</v>
      </c>
      <c r="R207" s="6" t="s">
        <v>2904</v>
      </c>
      <c r="S207" s="6" t="s">
        <v>2903</v>
      </c>
      <c r="T207" s="6" t="s">
        <v>2784</v>
      </c>
      <c r="U207" s="6" t="s">
        <v>2905</v>
      </c>
      <c r="V207" s="6" t="s">
        <v>2934</v>
      </c>
      <c r="W207" s="3" t="str">
        <f>INDEX(Groups!I$2:'Groups'!I$228, MATCH(A207, Groups!A$2:'Groups'!A$228,0))</f>
        <v>Pittsburgh</v>
      </c>
      <c r="X207" s="3" t="str">
        <f>INDEX(Groups!J$2:'Groups'!J$228, MATCH(A207, Groups!A$2:'Groups'!A$228,0))</f>
        <v>Sub-county</v>
      </c>
      <c r="Y207" s="8">
        <f t="shared" si="18"/>
        <v>1</v>
      </c>
      <c r="Z207" s="8" t="b">
        <f t="shared" si="19"/>
        <v>1</v>
      </c>
      <c r="AD207" s="8">
        <v>1</v>
      </c>
      <c r="AE207" s="8">
        <v>1</v>
      </c>
      <c r="AF207" t="str">
        <f>INDEX(Groups!L$2:'Groups'!L$228, MATCH(A207, Groups!A$2:'Groups'!A$228,0))</f>
        <v>Pittsburgh</v>
      </c>
      <c r="AG207">
        <f>INDEX(Groups!M$2:'Groups'!M$228, MATCH(A207, Groups!A$2:'Groups'!A$228,0))</f>
        <v>0</v>
      </c>
      <c r="AH207">
        <f>COUNTIFS(RSVP!A$2:A$6364, I207)</f>
        <v>11</v>
      </c>
      <c r="AI207">
        <f>COUNTIFS(RSVP!A$2:A$6364, I207, RSVP!G$2:G$6364, 1)</f>
        <v>11</v>
      </c>
      <c r="AJ207" s="18">
        <f t="shared" si="17"/>
        <v>1</v>
      </c>
      <c r="AK207" t="str">
        <f>INDEX(Groups!N$2:'Groups'!N$228, MATCH(A207, Groups!A$2:'Groups'!A$228,0))</f>
        <v>Sub-county</v>
      </c>
    </row>
    <row r="208" spans="1:37" x14ac:dyDescent="0.2">
      <c r="A208">
        <v>1248801</v>
      </c>
      <c r="B208">
        <v>19</v>
      </c>
      <c r="C208" t="s">
        <v>462</v>
      </c>
      <c r="D208" t="s">
        <v>1</v>
      </c>
      <c r="E208" t="s">
        <v>3069</v>
      </c>
      <c r="F208">
        <v>-79.949996948199995</v>
      </c>
      <c r="G208">
        <v>40.470001220699999</v>
      </c>
      <c r="H208" t="s">
        <v>463</v>
      </c>
      <c r="I208">
        <v>224714993</v>
      </c>
      <c r="J208">
        <v>207</v>
      </c>
      <c r="K208" t="s">
        <v>476</v>
      </c>
      <c r="L208" t="s">
        <v>465</v>
      </c>
      <c r="M208" t="s">
        <v>2773</v>
      </c>
      <c r="N208" t="s">
        <v>478</v>
      </c>
      <c r="O208">
        <v>-79.898383999999993</v>
      </c>
      <c r="P208">
        <v>40.431807999999997</v>
      </c>
      <c r="Q208" t="s">
        <v>477</v>
      </c>
      <c r="R208" s="6" t="s">
        <v>2904</v>
      </c>
      <c r="S208" s="6" t="s">
        <v>2903</v>
      </c>
      <c r="T208" s="6" t="s">
        <v>2784</v>
      </c>
      <c r="U208" s="6" t="s">
        <v>2905</v>
      </c>
      <c r="V208" s="6" t="s">
        <v>2953</v>
      </c>
      <c r="W208" s="3" t="str">
        <f>INDEX(Groups!I$2:'Groups'!I$228, MATCH(A208, Groups!A$2:'Groups'!A$228,0))</f>
        <v>Pittsburgh</v>
      </c>
      <c r="X208" s="3" t="str">
        <f>INDEX(Groups!J$2:'Groups'!J$228, MATCH(A208, Groups!A$2:'Groups'!A$228,0))</f>
        <v>Sub-county</v>
      </c>
      <c r="Y208" s="8">
        <f t="shared" si="18"/>
        <v>1</v>
      </c>
      <c r="Z208" s="8" t="b">
        <f t="shared" si="19"/>
        <v>1</v>
      </c>
      <c r="AD208" s="8">
        <v>1</v>
      </c>
      <c r="AE208" s="8">
        <v>1</v>
      </c>
      <c r="AF208" t="str">
        <f>INDEX(Groups!L$2:'Groups'!L$228, MATCH(A208, Groups!A$2:'Groups'!A$228,0))</f>
        <v>Pittsburgh</v>
      </c>
      <c r="AG208">
        <f>INDEX(Groups!M$2:'Groups'!M$228, MATCH(A208, Groups!A$2:'Groups'!A$228,0))</f>
        <v>0</v>
      </c>
      <c r="AH208">
        <f>COUNTIFS(RSVP!A$2:A$6364, I208)</f>
        <v>5</v>
      </c>
      <c r="AI208">
        <f>COUNTIFS(RSVP!A$2:A$6364, I208, RSVP!G$2:G$6364, 1)</f>
        <v>5</v>
      </c>
      <c r="AJ208" s="18">
        <f t="shared" si="17"/>
        <v>1</v>
      </c>
      <c r="AK208" t="str">
        <f>INDEX(Groups!N$2:'Groups'!N$228, MATCH(A208, Groups!A$2:'Groups'!A$228,0))</f>
        <v>Sub-county</v>
      </c>
    </row>
    <row r="209" spans="1:37" x14ac:dyDescent="0.2">
      <c r="A209">
        <v>1248801</v>
      </c>
      <c r="B209">
        <v>19</v>
      </c>
      <c r="C209" t="s">
        <v>462</v>
      </c>
      <c r="D209" t="s">
        <v>1</v>
      </c>
      <c r="E209" t="s">
        <v>3069</v>
      </c>
      <c r="F209">
        <v>-79.949996948199995</v>
      </c>
      <c r="G209">
        <v>40.470001220699999</v>
      </c>
      <c r="H209" t="s">
        <v>463</v>
      </c>
      <c r="I209">
        <v>224584838</v>
      </c>
      <c r="J209">
        <v>208</v>
      </c>
      <c r="K209" t="s">
        <v>476</v>
      </c>
      <c r="L209" t="s">
        <v>465</v>
      </c>
      <c r="M209" t="s">
        <v>2773</v>
      </c>
      <c r="N209" t="s">
        <v>478</v>
      </c>
      <c r="O209">
        <v>-79.898383999999993</v>
      </c>
      <c r="P209">
        <v>40.431807999999997</v>
      </c>
      <c r="Q209" t="s">
        <v>477</v>
      </c>
      <c r="R209" s="6" t="s">
        <v>2904</v>
      </c>
      <c r="S209" s="6" t="s">
        <v>2903</v>
      </c>
      <c r="T209" s="6" t="s">
        <v>2784</v>
      </c>
      <c r="U209" s="6" t="s">
        <v>2905</v>
      </c>
      <c r="V209" s="6" t="s">
        <v>2953</v>
      </c>
      <c r="W209" s="3" t="str">
        <f>INDEX(Groups!I$2:'Groups'!I$228, MATCH(A209, Groups!A$2:'Groups'!A$228,0))</f>
        <v>Pittsburgh</v>
      </c>
      <c r="X209" s="3" t="str">
        <f>INDEX(Groups!J$2:'Groups'!J$228, MATCH(A209, Groups!A$2:'Groups'!A$228,0))</f>
        <v>Sub-county</v>
      </c>
      <c r="Y209" s="8">
        <f t="shared" si="18"/>
        <v>1</v>
      </c>
      <c r="Z209" s="8" t="b">
        <f t="shared" si="19"/>
        <v>1</v>
      </c>
      <c r="AD209" s="8">
        <v>1</v>
      </c>
      <c r="AE209" s="8">
        <v>1</v>
      </c>
      <c r="AF209" t="str">
        <f>INDEX(Groups!L$2:'Groups'!L$228, MATCH(A209, Groups!A$2:'Groups'!A$228,0))</f>
        <v>Pittsburgh</v>
      </c>
      <c r="AG209">
        <f>INDEX(Groups!M$2:'Groups'!M$228, MATCH(A209, Groups!A$2:'Groups'!A$228,0))</f>
        <v>0</v>
      </c>
      <c r="AH209">
        <f>COUNTIFS(RSVP!A$2:A$6364, I209)</f>
        <v>10</v>
      </c>
      <c r="AI209">
        <f>COUNTIFS(RSVP!A$2:A$6364, I209, RSVP!G$2:G$6364, 1)</f>
        <v>9</v>
      </c>
      <c r="AJ209" s="18">
        <f t="shared" si="17"/>
        <v>0.9</v>
      </c>
      <c r="AK209" t="str">
        <f>INDEX(Groups!N$2:'Groups'!N$228, MATCH(A209, Groups!A$2:'Groups'!A$228,0))</f>
        <v>Sub-county</v>
      </c>
    </row>
    <row r="210" spans="1:37" x14ac:dyDescent="0.2">
      <c r="A210">
        <v>1248801</v>
      </c>
      <c r="B210">
        <v>19</v>
      </c>
      <c r="C210" t="s">
        <v>462</v>
      </c>
      <c r="D210" t="s">
        <v>1</v>
      </c>
      <c r="E210" t="s">
        <v>3069</v>
      </c>
      <c r="F210">
        <v>-79.949996948199995</v>
      </c>
      <c r="G210">
        <v>40.470001220699999</v>
      </c>
      <c r="H210" t="s">
        <v>463</v>
      </c>
      <c r="I210">
        <v>224340281</v>
      </c>
      <c r="J210">
        <v>209</v>
      </c>
      <c r="K210" t="s">
        <v>479</v>
      </c>
      <c r="L210" t="s">
        <v>480</v>
      </c>
      <c r="M210" t="s">
        <v>2773</v>
      </c>
      <c r="N210" t="s">
        <v>475</v>
      </c>
      <c r="O210">
        <v>-80.021163999999999</v>
      </c>
      <c r="P210">
        <v>40.490067000000003</v>
      </c>
      <c r="Q210" t="s">
        <v>194</v>
      </c>
      <c r="R210" s="6" t="s">
        <v>2904</v>
      </c>
      <c r="S210" s="6" t="s">
        <v>2903</v>
      </c>
      <c r="T210" s="6" t="s">
        <v>2784</v>
      </c>
      <c r="U210" s="6" t="s">
        <v>2905</v>
      </c>
      <c r="V210" s="6" t="s">
        <v>2934</v>
      </c>
      <c r="W210" s="3" t="str">
        <f>INDEX(Groups!I$2:'Groups'!I$228, MATCH(A210, Groups!A$2:'Groups'!A$228,0))</f>
        <v>Pittsburgh</v>
      </c>
      <c r="X210" s="3" t="str">
        <f>INDEX(Groups!J$2:'Groups'!J$228, MATCH(A210, Groups!A$2:'Groups'!A$228,0))</f>
        <v>Sub-county</v>
      </c>
      <c r="Y210" s="8">
        <f t="shared" si="18"/>
        <v>1</v>
      </c>
      <c r="Z210" s="8" t="b">
        <f t="shared" si="19"/>
        <v>1</v>
      </c>
      <c r="AD210" s="8">
        <v>1</v>
      </c>
      <c r="AE210" s="8">
        <v>1</v>
      </c>
      <c r="AF210" t="str">
        <f>INDEX(Groups!L$2:'Groups'!L$228, MATCH(A210, Groups!A$2:'Groups'!A$228,0))</f>
        <v>Pittsburgh</v>
      </c>
      <c r="AG210">
        <f>INDEX(Groups!M$2:'Groups'!M$228, MATCH(A210, Groups!A$2:'Groups'!A$228,0))</f>
        <v>0</v>
      </c>
      <c r="AH210">
        <f>COUNTIFS(RSVP!A$2:A$6364, I210)</f>
        <v>8</v>
      </c>
      <c r="AI210">
        <f>COUNTIFS(RSVP!A$2:A$6364, I210, RSVP!G$2:G$6364, 1)</f>
        <v>7</v>
      </c>
      <c r="AJ210" s="18">
        <f t="shared" si="17"/>
        <v>0.875</v>
      </c>
      <c r="AK210" t="str">
        <f>INDEX(Groups!N$2:'Groups'!N$228, MATCH(A210, Groups!A$2:'Groups'!A$228,0))</f>
        <v>Sub-county</v>
      </c>
    </row>
    <row r="211" spans="1:37" x14ac:dyDescent="0.2">
      <c r="A211">
        <v>1248801</v>
      </c>
      <c r="B211">
        <v>19</v>
      </c>
      <c r="C211" t="s">
        <v>462</v>
      </c>
      <c r="D211" t="s">
        <v>1</v>
      </c>
      <c r="E211" t="s">
        <v>3069</v>
      </c>
      <c r="F211">
        <v>-79.949996948199995</v>
      </c>
      <c r="G211">
        <v>40.470001220699999</v>
      </c>
      <c r="H211" t="s">
        <v>463</v>
      </c>
      <c r="I211" t="s">
        <v>3177</v>
      </c>
      <c r="J211">
        <v>210</v>
      </c>
      <c r="K211" t="s">
        <v>468</v>
      </c>
      <c r="L211" t="s">
        <v>469</v>
      </c>
      <c r="M211" t="s">
        <v>471</v>
      </c>
      <c r="N211" t="s">
        <v>472</v>
      </c>
      <c r="O211">
        <v>-79.567615000000004</v>
      </c>
      <c r="P211">
        <v>40.284339000000003</v>
      </c>
      <c r="Q211" t="s">
        <v>470</v>
      </c>
      <c r="R211" s="6" t="s">
        <v>2904</v>
      </c>
      <c r="S211" s="6" t="s">
        <v>2903</v>
      </c>
      <c r="T211" s="6" t="s">
        <v>2917</v>
      </c>
      <c r="U211" s="6" t="s">
        <v>2952</v>
      </c>
      <c r="W211" s="3" t="str">
        <f>INDEX(Groups!I$2:'Groups'!I$228, MATCH(A211, Groups!A$2:'Groups'!A$228,0))</f>
        <v>Pittsburgh</v>
      </c>
      <c r="X211" s="3" t="str">
        <f>INDEX(Groups!J$2:'Groups'!J$228, MATCH(A211, Groups!A$2:'Groups'!A$228,0))</f>
        <v>Sub-county</v>
      </c>
      <c r="Y211" s="8">
        <f t="shared" si="18"/>
        <v>0</v>
      </c>
      <c r="Z211" s="8" t="b">
        <f t="shared" si="19"/>
        <v>0</v>
      </c>
      <c r="AD211" s="8">
        <v>1</v>
      </c>
      <c r="AE211" s="8">
        <v>1</v>
      </c>
      <c r="AF211" t="str">
        <f>INDEX(Groups!L$2:'Groups'!L$228, MATCH(A211, Groups!A$2:'Groups'!A$228,0))</f>
        <v>Pittsburgh</v>
      </c>
      <c r="AG211">
        <f>INDEX(Groups!M$2:'Groups'!M$228, MATCH(A211, Groups!A$2:'Groups'!A$228,0))</f>
        <v>0</v>
      </c>
      <c r="AH211">
        <f>COUNTIFS(RSVP!A$2:A$6364, I211)</f>
        <v>4</v>
      </c>
      <c r="AI211">
        <f>COUNTIFS(RSVP!A$2:A$6364, I211, RSVP!G$2:G$6364, 1)</f>
        <v>1</v>
      </c>
      <c r="AJ211" s="18">
        <f t="shared" si="17"/>
        <v>0.25</v>
      </c>
      <c r="AK211" t="str">
        <f>INDEX(Groups!N$2:'Groups'!N$228, MATCH(A211, Groups!A$2:'Groups'!A$228,0))</f>
        <v>Sub-county</v>
      </c>
    </row>
    <row r="212" spans="1:37" x14ac:dyDescent="0.2">
      <c r="A212">
        <v>1248801</v>
      </c>
      <c r="B212">
        <v>19</v>
      </c>
      <c r="C212" t="s">
        <v>462</v>
      </c>
      <c r="D212" t="s">
        <v>1</v>
      </c>
      <c r="E212" t="s">
        <v>3069</v>
      </c>
      <c r="F212">
        <v>-79.949996948199995</v>
      </c>
      <c r="G212">
        <v>40.470001220699999</v>
      </c>
      <c r="H212" t="s">
        <v>463</v>
      </c>
      <c r="I212">
        <v>224657605</v>
      </c>
      <c r="J212">
        <v>211</v>
      </c>
      <c r="K212" t="s">
        <v>481</v>
      </c>
      <c r="L212" t="s">
        <v>482</v>
      </c>
      <c r="M212" t="s">
        <v>2773</v>
      </c>
      <c r="N212" t="s">
        <v>484</v>
      </c>
      <c r="O212">
        <v>-79.997467</v>
      </c>
      <c r="P212">
        <v>40.438338999999999</v>
      </c>
      <c r="Q212" t="s">
        <v>483</v>
      </c>
      <c r="R212" s="6" t="s">
        <v>2904</v>
      </c>
      <c r="S212" s="6" t="s">
        <v>2903</v>
      </c>
      <c r="T212" s="6" t="s">
        <v>2784</v>
      </c>
      <c r="U212" s="6" t="s">
        <v>2905</v>
      </c>
      <c r="V212" s="6" t="s">
        <v>2908</v>
      </c>
      <c r="W212" s="3" t="str">
        <f>INDEX(Groups!I$2:'Groups'!I$228, MATCH(A212, Groups!A$2:'Groups'!A$228,0))</f>
        <v>Pittsburgh</v>
      </c>
      <c r="X212" s="3" t="str">
        <f>INDEX(Groups!J$2:'Groups'!J$228, MATCH(A212, Groups!A$2:'Groups'!A$228,0))</f>
        <v>Sub-county</v>
      </c>
      <c r="Y212" s="8">
        <f t="shared" si="18"/>
        <v>1</v>
      </c>
      <c r="Z212" s="8" t="b">
        <f t="shared" si="19"/>
        <v>1</v>
      </c>
      <c r="AD212" s="8">
        <v>1</v>
      </c>
      <c r="AE212" s="8">
        <v>1</v>
      </c>
      <c r="AF212" t="str">
        <f>INDEX(Groups!L$2:'Groups'!L$228, MATCH(A212, Groups!A$2:'Groups'!A$228,0))</f>
        <v>Pittsburgh</v>
      </c>
      <c r="AG212">
        <f>INDEX(Groups!M$2:'Groups'!M$228, MATCH(A212, Groups!A$2:'Groups'!A$228,0))</f>
        <v>0</v>
      </c>
      <c r="AH212">
        <f>COUNTIFS(RSVP!A$2:A$6364, I212)</f>
        <v>4</v>
      </c>
      <c r="AI212">
        <f>COUNTIFS(RSVP!A$2:A$6364, I212, RSVP!G$2:G$6364, 1)</f>
        <v>3</v>
      </c>
      <c r="AJ212" s="18">
        <f t="shared" si="17"/>
        <v>0.75</v>
      </c>
      <c r="AK212" t="str">
        <f>INDEX(Groups!N$2:'Groups'!N$228, MATCH(A212, Groups!A$2:'Groups'!A$228,0))</f>
        <v>Sub-county</v>
      </c>
    </row>
    <row r="213" spans="1:37" x14ac:dyDescent="0.2">
      <c r="A213">
        <v>1248801</v>
      </c>
      <c r="B213">
        <v>19</v>
      </c>
      <c r="C213" t="s">
        <v>462</v>
      </c>
      <c r="D213" t="s">
        <v>1</v>
      </c>
      <c r="E213" t="s">
        <v>3069</v>
      </c>
      <c r="F213">
        <v>-79.949996948199995</v>
      </c>
      <c r="G213">
        <v>40.470001220699999</v>
      </c>
      <c r="H213" t="s">
        <v>463</v>
      </c>
      <c r="I213">
        <v>224796224</v>
      </c>
      <c r="J213">
        <v>212</v>
      </c>
      <c r="K213" t="s">
        <v>485</v>
      </c>
      <c r="L213" t="s">
        <v>486</v>
      </c>
      <c r="M213" t="s">
        <v>2773</v>
      </c>
      <c r="N213" t="s">
        <v>475</v>
      </c>
      <c r="O213">
        <v>-80.021163999999999</v>
      </c>
      <c r="P213">
        <v>40.490067000000003</v>
      </c>
      <c r="Q213" t="s">
        <v>194</v>
      </c>
      <c r="R213" s="6" t="s">
        <v>2904</v>
      </c>
      <c r="S213" s="6" t="s">
        <v>2903</v>
      </c>
      <c r="T213" s="6" t="s">
        <v>2784</v>
      </c>
      <c r="U213" s="6" t="s">
        <v>2905</v>
      </c>
      <c r="V213" s="6" t="s">
        <v>2934</v>
      </c>
      <c r="W213" s="3" t="str">
        <f>INDEX(Groups!I$2:'Groups'!I$228, MATCH(A213, Groups!A$2:'Groups'!A$228,0))</f>
        <v>Pittsburgh</v>
      </c>
      <c r="X213" s="3" t="str">
        <f>INDEX(Groups!J$2:'Groups'!J$228, MATCH(A213, Groups!A$2:'Groups'!A$228,0))</f>
        <v>Sub-county</v>
      </c>
      <c r="Y213" s="8">
        <f t="shared" si="18"/>
        <v>1</v>
      </c>
      <c r="Z213" s="8" t="b">
        <f t="shared" si="19"/>
        <v>1</v>
      </c>
      <c r="AD213" s="8">
        <v>1</v>
      </c>
      <c r="AE213" s="8">
        <v>1</v>
      </c>
      <c r="AF213" t="str">
        <f>INDEX(Groups!L$2:'Groups'!L$228, MATCH(A213, Groups!A$2:'Groups'!A$228,0))</f>
        <v>Pittsburgh</v>
      </c>
      <c r="AG213">
        <f>INDEX(Groups!M$2:'Groups'!M$228, MATCH(A213, Groups!A$2:'Groups'!A$228,0))</f>
        <v>0</v>
      </c>
      <c r="AH213">
        <f>COUNTIFS(RSVP!A$2:A$6364, I213)</f>
        <v>6</v>
      </c>
      <c r="AI213">
        <f>COUNTIFS(RSVP!A$2:A$6364, I213, RSVP!G$2:G$6364, 1)</f>
        <v>5</v>
      </c>
      <c r="AJ213" s="18">
        <f t="shared" si="17"/>
        <v>0.83333333333333337</v>
      </c>
      <c r="AK213" t="str">
        <f>INDEX(Groups!N$2:'Groups'!N$228, MATCH(A213, Groups!A$2:'Groups'!A$228,0))</f>
        <v>Sub-county</v>
      </c>
    </row>
    <row r="214" spans="1:37" x14ac:dyDescent="0.2">
      <c r="A214">
        <v>1248801</v>
      </c>
      <c r="B214">
        <v>19</v>
      </c>
      <c r="C214" t="s">
        <v>462</v>
      </c>
      <c r="D214" t="s">
        <v>1</v>
      </c>
      <c r="E214" t="s">
        <v>3069</v>
      </c>
      <c r="F214">
        <v>-79.949996948199995</v>
      </c>
      <c r="G214">
        <v>40.470001220699999</v>
      </c>
      <c r="H214" t="s">
        <v>463</v>
      </c>
      <c r="I214">
        <v>224307150</v>
      </c>
      <c r="J214">
        <v>213</v>
      </c>
      <c r="K214" t="s">
        <v>487</v>
      </c>
      <c r="L214" t="s">
        <v>488</v>
      </c>
      <c r="M214" t="s">
        <v>471</v>
      </c>
      <c r="N214" t="s">
        <v>472</v>
      </c>
      <c r="O214">
        <v>-79.564130000000006</v>
      </c>
      <c r="P214">
        <v>40.277355</v>
      </c>
      <c r="Q214" t="s">
        <v>470</v>
      </c>
      <c r="R214" s="6" t="s">
        <v>2904</v>
      </c>
      <c r="S214" s="6" t="s">
        <v>2903</v>
      </c>
      <c r="T214" s="6" t="s">
        <v>2917</v>
      </c>
      <c r="U214" s="6" t="s">
        <v>2952</v>
      </c>
      <c r="W214" s="3" t="str">
        <f>INDEX(Groups!I$2:'Groups'!I$228, MATCH(A214, Groups!A$2:'Groups'!A$228,0))</f>
        <v>Pittsburgh</v>
      </c>
      <c r="X214" s="3" t="str">
        <f>INDEX(Groups!J$2:'Groups'!J$228, MATCH(A214, Groups!A$2:'Groups'!A$228,0))</f>
        <v>Sub-county</v>
      </c>
      <c r="Y214" s="8">
        <f t="shared" si="18"/>
        <v>0</v>
      </c>
      <c r="Z214" s="8" t="b">
        <f t="shared" si="19"/>
        <v>0</v>
      </c>
      <c r="AD214" s="8">
        <v>1</v>
      </c>
      <c r="AE214" s="8">
        <v>1</v>
      </c>
      <c r="AF214" t="str">
        <f>INDEX(Groups!L$2:'Groups'!L$228, MATCH(A214, Groups!A$2:'Groups'!A$228,0))</f>
        <v>Pittsburgh</v>
      </c>
      <c r="AG214">
        <f>INDEX(Groups!M$2:'Groups'!M$228, MATCH(A214, Groups!A$2:'Groups'!A$228,0))</f>
        <v>0</v>
      </c>
      <c r="AH214">
        <f>COUNTIFS(RSVP!A$2:A$6364, I214)</f>
        <v>3</v>
      </c>
      <c r="AI214">
        <f>COUNTIFS(RSVP!A$2:A$6364, I214, RSVP!G$2:G$6364, 1)</f>
        <v>2</v>
      </c>
      <c r="AJ214" s="18">
        <f t="shared" si="17"/>
        <v>0.66666666666666663</v>
      </c>
      <c r="AK214" t="str">
        <f>INDEX(Groups!N$2:'Groups'!N$228, MATCH(A214, Groups!A$2:'Groups'!A$228,0))</f>
        <v>Sub-county</v>
      </c>
    </row>
    <row r="215" spans="1:37" x14ac:dyDescent="0.2">
      <c r="A215">
        <v>1248801</v>
      </c>
      <c r="B215">
        <v>19</v>
      </c>
      <c r="C215" t="s">
        <v>462</v>
      </c>
      <c r="D215" t="s">
        <v>1</v>
      </c>
      <c r="E215" t="s">
        <v>3069</v>
      </c>
      <c r="F215">
        <v>-79.949996948199995</v>
      </c>
      <c r="G215">
        <v>40.470001220699999</v>
      </c>
      <c r="H215" t="s">
        <v>463</v>
      </c>
      <c r="I215">
        <v>224208417</v>
      </c>
      <c r="J215">
        <v>214</v>
      </c>
      <c r="K215" t="s">
        <v>464</v>
      </c>
      <c r="L215" t="s">
        <v>465</v>
      </c>
      <c r="M215" t="s">
        <v>2773</v>
      </c>
      <c r="N215" t="s">
        <v>467</v>
      </c>
      <c r="O215">
        <v>-79.888092</v>
      </c>
      <c r="P215">
        <v>40.432568000000003</v>
      </c>
      <c r="Q215" t="s">
        <v>466</v>
      </c>
      <c r="R215" s="6" t="s">
        <v>2904</v>
      </c>
      <c r="S215" s="6" t="s">
        <v>2903</v>
      </c>
      <c r="T215" s="6" t="s">
        <v>2784</v>
      </c>
      <c r="U215" s="6" t="s">
        <v>2951</v>
      </c>
      <c r="W215" s="3" t="str">
        <f>INDEX(Groups!I$2:'Groups'!I$228, MATCH(A215, Groups!A$2:'Groups'!A$228,0))</f>
        <v>Pittsburgh</v>
      </c>
      <c r="X215" s="3" t="str">
        <f>INDEX(Groups!J$2:'Groups'!J$228, MATCH(A215, Groups!A$2:'Groups'!A$228,0))</f>
        <v>Sub-county</v>
      </c>
      <c r="Y215" s="8">
        <f t="shared" si="18"/>
        <v>1</v>
      </c>
      <c r="Z215" s="8" t="b">
        <f t="shared" si="19"/>
        <v>0</v>
      </c>
      <c r="AD215" s="8">
        <v>1</v>
      </c>
      <c r="AE215" s="8">
        <v>1</v>
      </c>
      <c r="AF215" t="str">
        <f>INDEX(Groups!L$2:'Groups'!L$228, MATCH(A215, Groups!A$2:'Groups'!A$228,0))</f>
        <v>Pittsburgh</v>
      </c>
      <c r="AG215">
        <f>INDEX(Groups!M$2:'Groups'!M$228, MATCH(A215, Groups!A$2:'Groups'!A$228,0))</f>
        <v>0</v>
      </c>
      <c r="AH215">
        <f>COUNTIFS(RSVP!A$2:A$6364, I215)</f>
        <v>13</v>
      </c>
      <c r="AI215">
        <f>COUNTIFS(RSVP!A$2:A$6364, I215, RSVP!G$2:G$6364, 1)</f>
        <v>12</v>
      </c>
      <c r="AJ215" s="18">
        <f t="shared" si="17"/>
        <v>0.92307692307692313</v>
      </c>
      <c r="AK215" t="str">
        <f>INDEX(Groups!N$2:'Groups'!N$228, MATCH(A215, Groups!A$2:'Groups'!A$228,0))</f>
        <v>Sub-county</v>
      </c>
    </row>
    <row r="216" spans="1:37" x14ac:dyDescent="0.2">
      <c r="A216">
        <v>1248801</v>
      </c>
      <c r="B216">
        <v>19</v>
      </c>
      <c r="C216" t="s">
        <v>462</v>
      </c>
      <c r="D216" t="s">
        <v>1</v>
      </c>
      <c r="E216" t="s">
        <v>3069</v>
      </c>
      <c r="F216">
        <v>-79.949996948199995</v>
      </c>
      <c r="G216">
        <v>40.470001220699999</v>
      </c>
      <c r="H216" t="s">
        <v>463</v>
      </c>
      <c r="I216" t="s">
        <v>3179</v>
      </c>
      <c r="J216">
        <v>215</v>
      </c>
      <c r="K216" t="s">
        <v>489</v>
      </c>
      <c r="L216" t="s">
        <v>490</v>
      </c>
      <c r="M216" t="s">
        <v>2773</v>
      </c>
      <c r="N216" t="s">
        <v>492</v>
      </c>
      <c r="O216">
        <v>-79.948149000000001</v>
      </c>
      <c r="P216">
        <v>40.440809000000002</v>
      </c>
      <c r="Q216" t="s">
        <v>491</v>
      </c>
      <c r="R216" s="6" t="s">
        <v>2904</v>
      </c>
      <c r="S216" s="6" t="s">
        <v>2903</v>
      </c>
      <c r="T216" s="6" t="s">
        <v>2784</v>
      </c>
      <c r="U216" s="6" t="s">
        <v>2905</v>
      </c>
      <c r="V216" s="6" t="s">
        <v>2907</v>
      </c>
      <c r="W216" s="3" t="str">
        <f>INDEX(Groups!I$2:'Groups'!I$228, MATCH(A216, Groups!A$2:'Groups'!A$228,0))</f>
        <v>Pittsburgh</v>
      </c>
      <c r="X216" s="3" t="str">
        <f>INDEX(Groups!J$2:'Groups'!J$228, MATCH(A216, Groups!A$2:'Groups'!A$228,0))</f>
        <v>Sub-county</v>
      </c>
      <c r="Y216" s="8">
        <f t="shared" si="18"/>
        <v>1</v>
      </c>
      <c r="Z216" s="8" t="b">
        <f t="shared" si="19"/>
        <v>1</v>
      </c>
      <c r="AD216" s="8">
        <v>1</v>
      </c>
      <c r="AE216" s="8">
        <v>1</v>
      </c>
      <c r="AF216" t="str">
        <f>INDEX(Groups!L$2:'Groups'!L$228, MATCH(A216, Groups!A$2:'Groups'!A$228,0))</f>
        <v>Pittsburgh</v>
      </c>
      <c r="AG216">
        <f>INDEX(Groups!M$2:'Groups'!M$228, MATCH(A216, Groups!A$2:'Groups'!A$228,0))</f>
        <v>0</v>
      </c>
      <c r="AH216">
        <f>COUNTIFS(RSVP!A$2:A$6364, I216)</f>
        <v>3</v>
      </c>
      <c r="AI216">
        <f>COUNTIFS(RSVP!A$2:A$6364, I216, RSVP!G$2:G$6364, 1)</f>
        <v>2</v>
      </c>
      <c r="AJ216" s="18">
        <f t="shared" si="17"/>
        <v>0.66666666666666663</v>
      </c>
      <c r="AK216" t="str">
        <f>INDEX(Groups!N$2:'Groups'!N$228, MATCH(A216, Groups!A$2:'Groups'!A$228,0))</f>
        <v>Sub-county</v>
      </c>
    </row>
    <row r="217" spans="1:37" x14ac:dyDescent="0.2">
      <c r="A217">
        <v>1248801</v>
      </c>
      <c r="B217">
        <v>19</v>
      </c>
      <c r="C217" t="s">
        <v>462</v>
      </c>
      <c r="D217" t="s">
        <v>1</v>
      </c>
      <c r="E217" t="s">
        <v>3069</v>
      </c>
      <c r="F217">
        <v>-79.949996948199995</v>
      </c>
      <c r="G217">
        <v>40.470001220699999</v>
      </c>
      <c r="H217" t="s">
        <v>463</v>
      </c>
      <c r="I217">
        <v>224584925</v>
      </c>
      <c r="J217">
        <v>216</v>
      </c>
      <c r="K217" t="s">
        <v>493</v>
      </c>
      <c r="L217" t="s">
        <v>465</v>
      </c>
      <c r="M217" t="s">
        <v>2773</v>
      </c>
      <c r="N217" t="s">
        <v>467</v>
      </c>
      <c r="O217">
        <v>-79.888092</v>
      </c>
      <c r="P217">
        <v>40.432568000000003</v>
      </c>
      <c r="Q217" t="s">
        <v>466</v>
      </c>
      <c r="R217" s="6" t="s">
        <v>2904</v>
      </c>
      <c r="S217" s="6" t="s">
        <v>2903</v>
      </c>
      <c r="T217" s="6" t="s">
        <v>2784</v>
      </c>
      <c r="U217" s="6" t="s">
        <v>2951</v>
      </c>
      <c r="W217" s="3" t="str">
        <f>INDEX(Groups!I$2:'Groups'!I$228, MATCH(A217, Groups!A$2:'Groups'!A$228,0))</f>
        <v>Pittsburgh</v>
      </c>
      <c r="X217" s="3" t="str">
        <f>INDEX(Groups!J$2:'Groups'!J$228, MATCH(A217, Groups!A$2:'Groups'!A$228,0))</f>
        <v>Sub-county</v>
      </c>
      <c r="Y217" s="8">
        <f t="shared" si="18"/>
        <v>1</v>
      </c>
      <c r="Z217" s="8" t="b">
        <f t="shared" si="19"/>
        <v>0</v>
      </c>
      <c r="AD217" s="8">
        <v>1</v>
      </c>
      <c r="AE217" s="8">
        <v>1</v>
      </c>
      <c r="AF217" t="str">
        <f>INDEX(Groups!L$2:'Groups'!L$228, MATCH(A217, Groups!A$2:'Groups'!A$228,0))</f>
        <v>Pittsburgh</v>
      </c>
      <c r="AG217">
        <f>INDEX(Groups!M$2:'Groups'!M$228, MATCH(A217, Groups!A$2:'Groups'!A$228,0))</f>
        <v>0</v>
      </c>
      <c r="AH217">
        <f>COUNTIFS(RSVP!A$2:A$6364, I217)</f>
        <v>15</v>
      </c>
      <c r="AI217">
        <f>COUNTIFS(RSVP!A$2:A$6364, I217, RSVP!G$2:G$6364, 1)</f>
        <v>11</v>
      </c>
      <c r="AJ217" s="18">
        <f t="shared" si="17"/>
        <v>0.73333333333333328</v>
      </c>
      <c r="AK217" t="str">
        <f>INDEX(Groups!N$2:'Groups'!N$228, MATCH(A217, Groups!A$2:'Groups'!A$228,0))</f>
        <v>Sub-county</v>
      </c>
    </row>
    <row r="218" spans="1:37" x14ac:dyDescent="0.2">
      <c r="A218">
        <v>1248801</v>
      </c>
      <c r="B218">
        <v>19</v>
      </c>
      <c r="C218" t="s">
        <v>462</v>
      </c>
      <c r="D218" t="s">
        <v>1</v>
      </c>
      <c r="E218" t="s">
        <v>3069</v>
      </c>
      <c r="F218">
        <v>-79.949996948199995</v>
      </c>
      <c r="G218">
        <v>40.470001220699999</v>
      </c>
      <c r="H218" t="s">
        <v>463</v>
      </c>
      <c r="I218" t="s">
        <v>3178</v>
      </c>
      <c r="J218">
        <v>217</v>
      </c>
      <c r="K218" t="s">
        <v>468</v>
      </c>
      <c r="L218" t="s">
        <v>469</v>
      </c>
      <c r="M218" t="s">
        <v>471</v>
      </c>
      <c r="N218" t="s">
        <v>472</v>
      </c>
      <c r="O218">
        <v>-79.567615000000004</v>
      </c>
      <c r="P218">
        <v>40.284339000000003</v>
      </c>
      <c r="Q218" t="s">
        <v>470</v>
      </c>
      <c r="R218" s="6" t="s">
        <v>2904</v>
      </c>
      <c r="S218" s="6" t="s">
        <v>2903</v>
      </c>
      <c r="T218" s="6" t="s">
        <v>2917</v>
      </c>
      <c r="U218" s="6" t="s">
        <v>2952</v>
      </c>
      <c r="W218" s="3" t="str">
        <f>INDEX(Groups!I$2:'Groups'!I$228, MATCH(A218, Groups!A$2:'Groups'!A$228,0))</f>
        <v>Pittsburgh</v>
      </c>
      <c r="X218" s="3" t="str">
        <f>INDEX(Groups!J$2:'Groups'!J$228, MATCH(A218, Groups!A$2:'Groups'!A$228,0))</f>
        <v>Sub-county</v>
      </c>
      <c r="Y218" s="8">
        <f t="shared" si="18"/>
        <v>0</v>
      </c>
      <c r="Z218" s="8" t="b">
        <f t="shared" si="19"/>
        <v>0</v>
      </c>
      <c r="AD218" s="8">
        <v>1</v>
      </c>
      <c r="AE218" s="8">
        <v>1</v>
      </c>
      <c r="AF218" t="str">
        <f>INDEX(Groups!L$2:'Groups'!L$228, MATCH(A218, Groups!A$2:'Groups'!A$228,0))</f>
        <v>Pittsburgh</v>
      </c>
      <c r="AG218">
        <f>INDEX(Groups!M$2:'Groups'!M$228, MATCH(A218, Groups!A$2:'Groups'!A$228,0))</f>
        <v>0</v>
      </c>
      <c r="AH218">
        <f>COUNTIFS(RSVP!A$2:A$6364, I218)</f>
        <v>3</v>
      </c>
      <c r="AI218">
        <f>COUNTIFS(RSVP!A$2:A$6364, I218, RSVP!G$2:G$6364, 1)</f>
        <v>2</v>
      </c>
      <c r="AJ218" s="18">
        <f t="shared" si="17"/>
        <v>0.66666666666666663</v>
      </c>
      <c r="AK218" t="str">
        <f>INDEX(Groups!N$2:'Groups'!N$228, MATCH(A218, Groups!A$2:'Groups'!A$228,0))</f>
        <v>Sub-county</v>
      </c>
    </row>
    <row r="219" spans="1:37" x14ac:dyDescent="0.2">
      <c r="A219">
        <v>1248801</v>
      </c>
      <c r="B219">
        <v>19</v>
      </c>
      <c r="C219" t="s">
        <v>462</v>
      </c>
      <c r="D219" t="s">
        <v>1</v>
      </c>
      <c r="E219" t="s">
        <v>3069</v>
      </c>
      <c r="F219">
        <v>-79.949996948199995</v>
      </c>
      <c r="G219">
        <v>40.470001220699999</v>
      </c>
      <c r="H219" t="s">
        <v>463</v>
      </c>
      <c r="I219">
        <v>224845511</v>
      </c>
      <c r="J219">
        <v>218</v>
      </c>
      <c r="K219" t="s">
        <v>476</v>
      </c>
      <c r="L219" t="s">
        <v>465</v>
      </c>
      <c r="M219" t="s">
        <v>2773</v>
      </c>
      <c r="N219" t="s">
        <v>478</v>
      </c>
      <c r="O219">
        <v>-79.898383999999993</v>
      </c>
      <c r="P219">
        <v>40.431807999999997</v>
      </c>
      <c r="Q219" t="s">
        <v>477</v>
      </c>
      <c r="R219" s="6" t="s">
        <v>2904</v>
      </c>
      <c r="S219" s="6" t="s">
        <v>2903</v>
      </c>
      <c r="T219" s="6" t="s">
        <v>2784</v>
      </c>
      <c r="U219" s="6" t="s">
        <v>2905</v>
      </c>
      <c r="V219" s="6" t="s">
        <v>2953</v>
      </c>
      <c r="W219" s="3" t="str">
        <f>INDEX(Groups!I$2:'Groups'!I$228, MATCH(A219, Groups!A$2:'Groups'!A$228,0))</f>
        <v>Pittsburgh</v>
      </c>
      <c r="X219" s="3" t="str">
        <f>INDEX(Groups!J$2:'Groups'!J$228, MATCH(A219, Groups!A$2:'Groups'!A$228,0))</f>
        <v>Sub-county</v>
      </c>
      <c r="Y219" s="8">
        <f t="shared" si="18"/>
        <v>1</v>
      </c>
      <c r="Z219" s="8" t="b">
        <f t="shared" si="19"/>
        <v>1</v>
      </c>
      <c r="AD219" s="8">
        <v>1</v>
      </c>
      <c r="AE219" s="8">
        <v>1</v>
      </c>
      <c r="AF219" t="str">
        <f>INDEX(Groups!L$2:'Groups'!L$228, MATCH(A219, Groups!A$2:'Groups'!A$228,0))</f>
        <v>Pittsburgh</v>
      </c>
      <c r="AG219">
        <f>INDEX(Groups!M$2:'Groups'!M$228, MATCH(A219, Groups!A$2:'Groups'!A$228,0))</f>
        <v>0</v>
      </c>
      <c r="AH219">
        <f>COUNTIFS(RSVP!A$2:A$6364, I219)</f>
        <v>5</v>
      </c>
      <c r="AI219">
        <f>COUNTIFS(RSVP!A$2:A$6364, I219, RSVP!G$2:G$6364, 1)</f>
        <v>4</v>
      </c>
      <c r="AJ219" s="18">
        <f t="shared" si="17"/>
        <v>0.8</v>
      </c>
      <c r="AK219" t="str">
        <f>INDEX(Groups!N$2:'Groups'!N$228, MATCH(A219, Groups!A$2:'Groups'!A$228,0))</f>
        <v>Sub-county</v>
      </c>
    </row>
    <row r="220" spans="1:37" x14ac:dyDescent="0.2">
      <c r="A220">
        <v>1248801</v>
      </c>
      <c r="B220">
        <v>19</v>
      </c>
      <c r="C220" t="s">
        <v>462</v>
      </c>
      <c r="D220" t="s">
        <v>1</v>
      </c>
      <c r="E220" t="s">
        <v>3069</v>
      </c>
      <c r="F220">
        <v>-79.949996948199995</v>
      </c>
      <c r="G220">
        <v>40.470001220699999</v>
      </c>
      <c r="H220" t="s">
        <v>463</v>
      </c>
      <c r="I220">
        <v>224561566</v>
      </c>
      <c r="J220">
        <v>219</v>
      </c>
      <c r="K220" t="s">
        <v>485</v>
      </c>
      <c r="L220" t="s">
        <v>486</v>
      </c>
      <c r="M220" t="s">
        <v>2773</v>
      </c>
      <c r="N220" t="s">
        <v>475</v>
      </c>
      <c r="O220">
        <v>-80.021163999999999</v>
      </c>
      <c r="P220">
        <v>40.490067000000003</v>
      </c>
      <c r="Q220" t="s">
        <v>194</v>
      </c>
      <c r="R220" s="6" t="s">
        <v>2904</v>
      </c>
      <c r="S220" s="6" t="s">
        <v>2903</v>
      </c>
      <c r="T220" s="6" t="s">
        <v>2784</v>
      </c>
      <c r="U220" s="6" t="s">
        <v>2905</v>
      </c>
      <c r="V220" s="6" t="s">
        <v>2934</v>
      </c>
      <c r="W220" s="3" t="str">
        <f>INDEX(Groups!I$2:'Groups'!I$228, MATCH(A220, Groups!A$2:'Groups'!A$228,0))</f>
        <v>Pittsburgh</v>
      </c>
      <c r="X220" s="3" t="str">
        <f>INDEX(Groups!J$2:'Groups'!J$228, MATCH(A220, Groups!A$2:'Groups'!A$228,0))</f>
        <v>Sub-county</v>
      </c>
      <c r="Y220" s="8">
        <f t="shared" si="18"/>
        <v>1</v>
      </c>
      <c r="Z220" s="8" t="b">
        <f t="shared" si="19"/>
        <v>1</v>
      </c>
      <c r="AD220" s="8">
        <v>1</v>
      </c>
      <c r="AE220" s="8">
        <v>1</v>
      </c>
      <c r="AF220" t="str">
        <f>INDEX(Groups!L$2:'Groups'!L$228, MATCH(A220, Groups!A$2:'Groups'!A$228,0))</f>
        <v>Pittsburgh</v>
      </c>
      <c r="AG220">
        <f>INDEX(Groups!M$2:'Groups'!M$228, MATCH(A220, Groups!A$2:'Groups'!A$228,0))</f>
        <v>0</v>
      </c>
      <c r="AH220">
        <f>COUNTIFS(RSVP!A$2:A$6364, I220)</f>
        <v>10</v>
      </c>
      <c r="AI220">
        <f>COUNTIFS(RSVP!A$2:A$6364, I220, RSVP!G$2:G$6364, 1)</f>
        <v>10</v>
      </c>
      <c r="AJ220" s="18">
        <f t="shared" si="17"/>
        <v>1</v>
      </c>
      <c r="AK220" t="str">
        <f>INDEX(Groups!N$2:'Groups'!N$228, MATCH(A220, Groups!A$2:'Groups'!A$228,0))</f>
        <v>Sub-county</v>
      </c>
    </row>
    <row r="221" spans="1:37" x14ac:dyDescent="0.2">
      <c r="A221">
        <v>1248801</v>
      </c>
      <c r="B221">
        <v>19</v>
      </c>
      <c r="C221" t="s">
        <v>462</v>
      </c>
      <c r="D221" t="s">
        <v>1</v>
      </c>
      <c r="E221" t="s">
        <v>3069</v>
      </c>
      <c r="F221">
        <v>-79.949996948199995</v>
      </c>
      <c r="G221">
        <v>40.470001220699999</v>
      </c>
      <c r="H221" t="s">
        <v>463</v>
      </c>
      <c r="I221">
        <v>224845524</v>
      </c>
      <c r="J221">
        <v>220</v>
      </c>
      <c r="K221" t="s">
        <v>494</v>
      </c>
      <c r="L221" t="s">
        <v>465</v>
      </c>
      <c r="M221" t="s">
        <v>2773</v>
      </c>
      <c r="N221" t="s">
        <v>478</v>
      </c>
      <c r="O221">
        <v>-79.898383999999993</v>
      </c>
      <c r="P221">
        <v>40.431807999999997</v>
      </c>
      <c r="Q221" t="s">
        <v>477</v>
      </c>
      <c r="R221" s="6" t="s">
        <v>2904</v>
      </c>
      <c r="S221" s="6" t="s">
        <v>2903</v>
      </c>
      <c r="T221" s="6" t="s">
        <v>2784</v>
      </c>
      <c r="U221" s="6" t="s">
        <v>2905</v>
      </c>
      <c r="V221" s="6" t="s">
        <v>2953</v>
      </c>
      <c r="W221" s="3" t="str">
        <f>INDEX(Groups!I$2:'Groups'!I$228, MATCH(A221, Groups!A$2:'Groups'!A$228,0))</f>
        <v>Pittsburgh</v>
      </c>
      <c r="X221" s="3" t="str">
        <f>INDEX(Groups!J$2:'Groups'!J$228, MATCH(A221, Groups!A$2:'Groups'!A$228,0))</f>
        <v>Sub-county</v>
      </c>
      <c r="Y221" s="8">
        <f t="shared" si="18"/>
        <v>1</v>
      </c>
      <c r="Z221" s="8" t="b">
        <f t="shared" si="19"/>
        <v>1</v>
      </c>
      <c r="AD221" s="8">
        <v>1</v>
      </c>
      <c r="AE221" s="8">
        <v>1</v>
      </c>
      <c r="AF221" t="str">
        <f>INDEX(Groups!L$2:'Groups'!L$228, MATCH(A221, Groups!A$2:'Groups'!A$228,0))</f>
        <v>Pittsburgh</v>
      </c>
      <c r="AG221">
        <f>INDEX(Groups!M$2:'Groups'!M$228, MATCH(A221, Groups!A$2:'Groups'!A$228,0))</f>
        <v>0</v>
      </c>
      <c r="AH221">
        <f>COUNTIFS(RSVP!A$2:A$6364, I221)</f>
        <v>9</v>
      </c>
      <c r="AI221">
        <f>COUNTIFS(RSVP!A$2:A$6364, I221, RSVP!G$2:G$6364, 1)</f>
        <v>7</v>
      </c>
      <c r="AJ221" s="18">
        <f t="shared" si="17"/>
        <v>0.77777777777777779</v>
      </c>
      <c r="AK221" t="str">
        <f>INDEX(Groups!N$2:'Groups'!N$228, MATCH(A221, Groups!A$2:'Groups'!A$228,0))</f>
        <v>Sub-county</v>
      </c>
    </row>
    <row r="222" spans="1:37" x14ac:dyDescent="0.2">
      <c r="A222">
        <v>1248801</v>
      </c>
      <c r="B222">
        <v>19</v>
      </c>
      <c r="C222" t="s">
        <v>462</v>
      </c>
      <c r="D222" t="s">
        <v>1</v>
      </c>
      <c r="E222" t="s">
        <v>3069</v>
      </c>
      <c r="F222">
        <v>-79.949996948199995</v>
      </c>
      <c r="G222">
        <v>40.470001220699999</v>
      </c>
      <c r="H222" t="s">
        <v>463</v>
      </c>
      <c r="I222" t="s">
        <v>3180</v>
      </c>
      <c r="J222">
        <v>221</v>
      </c>
      <c r="K222" t="s">
        <v>489</v>
      </c>
      <c r="L222" t="s">
        <v>490</v>
      </c>
      <c r="M222" t="s">
        <v>2773</v>
      </c>
      <c r="N222" t="s">
        <v>492</v>
      </c>
      <c r="O222">
        <v>-79.948149000000001</v>
      </c>
      <c r="P222">
        <v>40.440809000000002</v>
      </c>
      <c r="Q222" t="s">
        <v>491</v>
      </c>
      <c r="R222" s="6" t="s">
        <v>2904</v>
      </c>
      <c r="S222" s="6" t="s">
        <v>2903</v>
      </c>
      <c r="T222" s="6" t="s">
        <v>2784</v>
      </c>
      <c r="U222" s="6" t="s">
        <v>2905</v>
      </c>
      <c r="V222" s="6" t="s">
        <v>2907</v>
      </c>
      <c r="W222" s="3" t="str">
        <f>INDEX(Groups!I$2:'Groups'!I$228, MATCH(A222, Groups!A$2:'Groups'!A$228,0))</f>
        <v>Pittsburgh</v>
      </c>
      <c r="X222" s="3" t="str">
        <f>INDEX(Groups!J$2:'Groups'!J$228, MATCH(A222, Groups!A$2:'Groups'!A$228,0))</f>
        <v>Sub-county</v>
      </c>
      <c r="Y222" s="8">
        <f t="shared" si="18"/>
        <v>1</v>
      </c>
      <c r="Z222" s="8" t="b">
        <f t="shared" si="19"/>
        <v>1</v>
      </c>
      <c r="AD222" s="8">
        <v>1</v>
      </c>
      <c r="AE222" s="8">
        <v>1</v>
      </c>
      <c r="AF222" t="str">
        <f>INDEX(Groups!L$2:'Groups'!L$228, MATCH(A222, Groups!A$2:'Groups'!A$228,0))</f>
        <v>Pittsburgh</v>
      </c>
      <c r="AG222">
        <f>INDEX(Groups!M$2:'Groups'!M$228, MATCH(A222, Groups!A$2:'Groups'!A$228,0))</f>
        <v>0</v>
      </c>
      <c r="AH222">
        <f>COUNTIFS(RSVP!A$2:A$6364, I222)</f>
        <v>4</v>
      </c>
      <c r="AI222">
        <f>COUNTIFS(RSVP!A$2:A$6364, I222, RSVP!G$2:G$6364, 1)</f>
        <v>1</v>
      </c>
      <c r="AJ222" s="18">
        <f t="shared" si="17"/>
        <v>0.25</v>
      </c>
      <c r="AK222" t="str">
        <f>INDEX(Groups!N$2:'Groups'!N$228, MATCH(A222, Groups!A$2:'Groups'!A$228,0))</f>
        <v>Sub-county</v>
      </c>
    </row>
    <row r="223" spans="1:37" x14ac:dyDescent="0.2">
      <c r="A223">
        <v>1248801</v>
      </c>
      <c r="B223">
        <v>19</v>
      </c>
      <c r="C223" t="s">
        <v>462</v>
      </c>
      <c r="D223" t="s">
        <v>1</v>
      </c>
      <c r="E223" t="s">
        <v>3069</v>
      </c>
      <c r="F223">
        <v>-79.949996948199995</v>
      </c>
      <c r="G223">
        <v>40.470001220699999</v>
      </c>
      <c r="H223" t="s">
        <v>463</v>
      </c>
      <c r="I223">
        <v>224348286</v>
      </c>
      <c r="J223">
        <v>222</v>
      </c>
      <c r="K223" t="s">
        <v>464</v>
      </c>
      <c r="L223" t="s">
        <v>465</v>
      </c>
      <c r="M223" t="s">
        <v>2773</v>
      </c>
      <c r="N223" t="s">
        <v>467</v>
      </c>
      <c r="O223">
        <v>-79.888092</v>
      </c>
      <c r="P223">
        <v>40.432568000000003</v>
      </c>
      <c r="Q223" t="s">
        <v>466</v>
      </c>
      <c r="R223" s="6" t="s">
        <v>2904</v>
      </c>
      <c r="S223" s="6" t="s">
        <v>2903</v>
      </c>
      <c r="T223" s="6" t="s">
        <v>2784</v>
      </c>
      <c r="U223" s="6" t="s">
        <v>2951</v>
      </c>
      <c r="W223" s="3" t="str">
        <f>INDEX(Groups!I$2:'Groups'!I$228, MATCH(A223, Groups!A$2:'Groups'!A$228,0))</f>
        <v>Pittsburgh</v>
      </c>
      <c r="X223" s="3" t="str">
        <f>INDEX(Groups!J$2:'Groups'!J$228, MATCH(A223, Groups!A$2:'Groups'!A$228,0))</f>
        <v>Sub-county</v>
      </c>
      <c r="Y223" s="8">
        <f t="shared" si="18"/>
        <v>1</v>
      </c>
      <c r="Z223" s="8" t="b">
        <f t="shared" si="19"/>
        <v>0</v>
      </c>
      <c r="AD223" s="8">
        <v>1</v>
      </c>
      <c r="AE223" s="8">
        <v>1</v>
      </c>
      <c r="AF223" t="str">
        <f>INDEX(Groups!L$2:'Groups'!L$228, MATCH(A223, Groups!A$2:'Groups'!A$228,0))</f>
        <v>Pittsburgh</v>
      </c>
      <c r="AG223">
        <f>INDEX(Groups!M$2:'Groups'!M$228, MATCH(A223, Groups!A$2:'Groups'!A$228,0))</f>
        <v>0</v>
      </c>
      <c r="AH223">
        <f>COUNTIFS(RSVP!A$2:A$6364, I223)</f>
        <v>7</v>
      </c>
      <c r="AI223">
        <f>COUNTIFS(RSVP!A$2:A$6364, I223, RSVP!G$2:G$6364, 1)</f>
        <v>6</v>
      </c>
      <c r="AJ223" s="18">
        <f t="shared" si="17"/>
        <v>0.8571428571428571</v>
      </c>
      <c r="AK223" t="str">
        <f>INDEX(Groups!N$2:'Groups'!N$228, MATCH(A223, Groups!A$2:'Groups'!A$228,0))</f>
        <v>Sub-county</v>
      </c>
    </row>
    <row r="224" spans="1:37" x14ac:dyDescent="0.2">
      <c r="A224">
        <v>1773927</v>
      </c>
      <c r="B224">
        <v>18</v>
      </c>
      <c r="C224" t="s">
        <v>495</v>
      </c>
      <c r="D224" t="s">
        <v>1</v>
      </c>
      <c r="E224" t="s">
        <v>3068</v>
      </c>
      <c r="F224">
        <v>-79.919998168899994</v>
      </c>
      <c r="G224">
        <v>40.470001220699999</v>
      </c>
      <c r="H224" t="s">
        <v>496</v>
      </c>
      <c r="I224">
        <v>224352098</v>
      </c>
      <c r="J224">
        <v>223</v>
      </c>
      <c r="K224" t="s">
        <v>497</v>
      </c>
      <c r="L224" t="s">
        <v>498</v>
      </c>
      <c r="M224" t="s">
        <v>2773</v>
      </c>
      <c r="N224" t="s">
        <v>274</v>
      </c>
      <c r="O224">
        <v>-79.932975999999996</v>
      </c>
      <c r="P224">
        <v>40.451439000000001</v>
      </c>
      <c r="Q224" t="s">
        <v>273</v>
      </c>
      <c r="R224" s="6" t="s">
        <v>2904</v>
      </c>
      <c r="S224" s="6" t="s">
        <v>2903</v>
      </c>
      <c r="T224" s="6" t="s">
        <v>2784</v>
      </c>
      <c r="U224" s="6" t="s">
        <v>2905</v>
      </c>
      <c r="V224" s="6" t="s">
        <v>2936</v>
      </c>
      <c r="W224" s="3" t="str">
        <f>INDEX(Groups!I$2:'Groups'!I$228, MATCH(A224, Groups!A$2:'Groups'!A$228,0))</f>
        <v>Western PA Region</v>
      </c>
      <c r="X224" s="3" t="str">
        <f>INDEX(Groups!J$2:'Groups'!J$228, MATCH(A224, Groups!A$2:'Groups'!A$228,0))</f>
        <v>MSA</v>
      </c>
      <c r="Y224" s="8">
        <f t="shared" si="18"/>
        <v>1</v>
      </c>
      <c r="Z224" s="8" t="str">
        <f t="shared" ref="Z224:Z241" si="20">IF(ISNUMBER(SEARCH("Pittsburgh", U224)), "Pittsburgh City", "Non-Pitt")</f>
        <v>Pittsburgh City</v>
      </c>
      <c r="AD224" s="8">
        <v>1</v>
      </c>
      <c r="AE224" s="8">
        <v>1</v>
      </c>
      <c r="AF224" t="str">
        <f>INDEX(Groups!L$2:'Groups'!L$228, MATCH(A224, Groups!A$2:'Groups'!A$228,0))</f>
        <v>Western PA Region</v>
      </c>
      <c r="AG224">
        <f>INDEX(Groups!M$2:'Groups'!M$228, MATCH(A224, Groups!A$2:'Groups'!A$228,0))</f>
        <v>0</v>
      </c>
      <c r="AH224">
        <f>COUNTIFS(RSVP!A$2:A$6364, I224)</f>
        <v>17</v>
      </c>
      <c r="AI224">
        <f>COUNTIFS(RSVP!A$2:A$6364, I224, RSVP!G$2:G$6364, 1)</f>
        <v>17</v>
      </c>
      <c r="AJ224" s="18">
        <f t="shared" si="17"/>
        <v>1</v>
      </c>
      <c r="AK224" t="str">
        <f>INDEX(Groups!N$2:'Groups'!N$228, MATCH(A224, Groups!A$2:'Groups'!A$228,0))</f>
        <v>MSA</v>
      </c>
    </row>
    <row r="225" spans="1:37" x14ac:dyDescent="0.2">
      <c r="A225">
        <v>1773927</v>
      </c>
      <c r="B225">
        <v>18</v>
      </c>
      <c r="C225" t="s">
        <v>495</v>
      </c>
      <c r="D225" t="s">
        <v>1</v>
      </c>
      <c r="E225" t="s">
        <v>3068</v>
      </c>
      <c r="F225">
        <v>-79.919998168899994</v>
      </c>
      <c r="G225">
        <v>40.470001220699999</v>
      </c>
      <c r="H225" t="s">
        <v>496</v>
      </c>
      <c r="I225">
        <v>224847567</v>
      </c>
      <c r="J225">
        <v>224</v>
      </c>
      <c r="K225" t="s">
        <v>499</v>
      </c>
      <c r="L225" t="s">
        <v>500</v>
      </c>
      <c r="M225" t="s">
        <v>502</v>
      </c>
      <c r="N225" t="s">
        <v>503</v>
      </c>
      <c r="O225">
        <v>-80.014110000000002</v>
      </c>
      <c r="P225">
        <v>40.345280000000002</v>
      </c>
      <c r="Q225" t="s">
        <v>501</v>
      </c>
      <c r="R225" s="6" t="s">
        <v>2904</v>
      </c>
      <c r="S225" s="6" t="s">
        <v>2903</v>
      </c>
      <c r="T225" s="6" t="s">
        <v>2784</v>
      </c>
      <c r="U225" s="6" t="s">
        <v>2954</v>
      </c>
      <c r="W225" s="3" t="str">
        <f>INDEX(Groups!I$2:'Groups'!I$228, MATCH(A225, Groups!A$2:'Groups'!A$228,0))</f>
        <v>Western PA Region</v>
      </c>
      <c r="X225" s="3" t="str">
        <f>INDEX(Groups!J$2:'Groups'!J$228, MATCH(A225, Groups!A$2:'Groups'!A$228,0))</f>
        <v>MSA</v>
      </c>
      <c r="Y225" s="8">
        <f t="shared" si="18"/>
        <v>1</v>
      </c>
      <c r="Z225" s="8" t="str">
        <f t="shared" si="20"/>
        <v>Non-Pitt</v>
      </c>
      <c r="AD225" s="8">
        <v>1</v>
      </c>
      <c r="AE225" s="8">
        <v>1</v>
      </c>
      <c r="AF225" t="str">
        <f>INDEX(Groups!L$2:'Groups'!L$228, MATCH(A225, Groups!A$2:'Groups'!A$228,0))</f>
        <v>Western PA Region</v>
      </c>
      <c r="AG225">
        <f>INDEX(Groups!M$2:'Groups'!M$228, MATCH(A225, Groups!A$2:'Groups'!A$228,0))</f>
        <v>0</v>
      </c>
      <c r="AH225">
        <f>COUNTIFS(RSVP!A$2:A$6364, I225)</f>
        <v>4</v>
      </c>
      <c r="AI225">
        <f>COUNTIFS(RSVP!A$2:A$6364, I225, RSVP!G$2:G$6364, 1)</f>
        <v>4</v>
      </c>
      <c r="AJ225" s="18">
        <f t="shared" si="17"/>
        <v>1</v>
      </c>
      <c r="AK225" t="str">
        <f>INDEX(Groups!N$2:'Groups'!N$228, MATCH(A225, Groups!A$2:'Groups'!A$228,0))</f>
        <v>MSA</v>
      </c>
    </row>
    <row r="226" spans="1:37" x14ac:dyDescent="0.2">
      <c r="A226">
        <v>1773927</v>
      </c>
      <c r="B226">
        <v>18</v>
      </c>
      <c r="C226" t="s">
        <v>495</v>
      </c>
      <c r="D226" t="s">
        <v>1</v>
      </c>
      <c r="E226" t="s">
        <v>3068</v>
      </c>
      <c r="F226">
        <v>-79.919998168899994</v>
      </c>
      <c r="G226">
        <v>40.470001220699999</v>
      </c>
      <c r="H226" t="s">
        <v>496</v>
      </c>
      <c r="I226">
        <v>224690918</v>
      </c>
      <c r="J226">
        <v>225</v>
      </c>
      <c r="K226" t="s">
        <v>504</v>
      </c>
      <c r="L226" t="s">
        <v>505</v>
      </c>
      <c r="M226" t="s">
        <v>2773</v>
      </c>
      <c r="N226" t="s">
        <v>507</v>
      </c>
      <c r="O226">
        <v>-79.978386</v>
      </c>
      <c r="P226">
        <v>40.385337999999997</v>
      </c>
      <c r="Q226" t="s">
        <v>506</v>
      </c>
      <c r="R226" s="6" t="s">
        <v>2904</v>
      </c>
      <c r="S226" s="6" t="s">
        <v>2903</v>
      </c>
      <c r="T226" s="6" t="s">
        <v>2784</v>
      </c>
      <c r="U226" s="6" t="s">
        <v>2905</v>
      </c>
      <c r="V226" s="6" t="s">
        <v>2955</v>
      </c>
      <c r="W226" s="3" t="str">
        <f>INDEX(Groups!I$2:'Groups'!I$228, MATCH(A226, Groups!A$2:'Groups'!A$228,0))</f>
        <v>Western PA Region</v>
      </c>
      <c r="X226" s="3" t="str">
        <f>INDEX(Groups!J$2:'Groups'!J$228, MATCH(A226, Groups!A$2:'Groups'!A$228,0))</f>
        <v>MSA</v>
      </c>
      <c r="Y226" s="8">
        <f t="shared" si="18"/>
        <v>1</v>
      </c>
      <c r="Z226" s="8" t="str">
        <f t="shared" si="20"/>
        <v>Pittsburgh City</v>
      </c>
      <c r="AD226" s="8">
        <v>1</v>
      </c>
      <c r="AE226" s="8">
        <v>1</v>
      </c>
      <c r="AF226" t="str">
        <f>INDEX(Groups!L$2:'Groups'!L$228, MATCH(A226, Groups!A$2:'Groups'!A$228,0))</f>
        <v>Western PA Region</v>
      </c>
      <c r="AG226">
        <f>INDEX(Groups!M$2:'Groups'!M$228, MATCH(A226, Groups!A$2:'Groups'!A$228,0))</f>
        <v>0</v>
      </c>
      <c r="AH226">
        <f>COUNTIFS(RSVP!A$2:A$6364, I226)</f>
        <v>4</v>
      </c>
      <c r="AI226">
        <f>COUNTIFS(RSVP!A$2:A$6364, I226, RSVP!G$2:G$6364, 1)</f>
        <v>4</v>
      </c>
      <c r="AJ226" s="18">
        <f t="shared" si="17"/>
        <v>1</v>
      </c>
      <c r="AK226" t="str">
        <f>INDEX(Groups!N$2:'Groups'!N$228, MATCH(A226, Groups!A$2:'Groups'!A$228,0))</f>
        <v>MSA</v>
      </c>
    </row>
    <row r="227" spans="1:37" x14ac:dyDescent="0.2">
      <c r="A227">
        <v>1773927</v>
      </c>
      <c r="B227">
        <v>18</v>
      </c>
      <c r="C227" t="s">
        <v>495</v>
      </c>
      <c r="D227" t="s">
        <v>1</v>
      </c>
      <c r="E227" t="s">
        <v>3068</v>
      </c>
      <c r="F227">
        <v>-79.919998168899994</v>
      </c>
      <c r="G227">
        <v>40.470001220699999</v>
      </c>
      <c r="H227" t="s">
        <v>496</v>
      </c>
      <c r="I227">
        <v>224392015</v>
      </c>
      <c r="J227">
        <v>226</v>
      </c>
      <c r="K227" t="s">
        <v>298</v>
      </c>
      <c r="L227" t="s">
        <v>299</v>
      </c>
      <c r="M227" t="s">
        <v>2773</v>
      </c>
      <c r="N227" t="s">
        <v>53</v>
      </c>
      <c r="O227">
        <v>-80.000793000000002</v>
      </c>
      <c r="P227">
        <v>40.451824000000002</v>
      </c>
      <c r="Q227" t="s">
        <v>229</v>
      </c>
      <c r="R227" s="6" t="s">
        <v>2904</v>
      </c>
      <c r="S227" s="6" t="s">
        <v>2903</v>
      </c>
      <c r="T227" s="6" t="s">
        <v>2784</v>
      </c>
      <c r="U227" s="6" t="s">
        <v>2905</v>
      </c>
      <c r="V227" s="6" t="s">
        <v>2913</v>
      </c>
      <c r="W227" s="3" t="str">
        <f>INDEX(Groups!I$2:'Groups'!I$228, MATCH(A227, Groups!A$2:'Groups'!A$228,0))</f>
        <v>Western PA Region</v>
      </c>
      <c r="X227" s="3" t="str">
        <f>INDEX(Groups!J$2:'Groups'!J$228, MATCH(A227, Groups!A$2:'Groups'!A$228,0))</f>
        <v>MSA</v>
      </c>
      <c r="Y227" s="8">
        <f t="shared" si="18"/>
        <v>1</v>
      </c>
      <c r="Z227" s="8" t="str">
        <f t="shared" si="20"/>
        <v>Pittsburgh City</v>
      </c>
      <c r="AD227" s="8">
        <v>1</v>
      </c>
      <c r="AE227" s="8">
        <v>1</v>
      </c>
      <c r="AF227" t="str">
        <f>INDEX(Groups!L$2:'Groups'!L$228, MATCH(A227, Groups!A$2:'Groups'!A$228,0))</f>
        <v>Western PA Region</v>
      </c>
      <c r="AG227">
        <f>INDEX(Groups!M$2:'Groups'!M$228, MATCH(A227, Groups!A$2:'Groups'!A$228,0))</f>
        <v>0</v>
      </c>
      <c r="AH227">
        <f>COUNTIFS(RSVP!A$2:A$6364, I227)</f>
        <v>4</v>
      </c>
      <c r="AI227">
        <f>COUNTIFS(RSVP!A$2:A$6364, I227, RSVP!G$2:G$6364, 1)</f>
        <v>4</v>
      </c>
      <c r="AJ227" s="18">
        <f t="shared" si="17"/>
        <v>1</v>
      </c>
      <c r="AK227" t="str">
        <f>INDEX(Groups!N$2:'Groups'!N$228, MATCH(A227, Groups!A$2:'Groups'!A$228,0))</f>
        <v>MSA</v>
      </c>
    </row>
    <row r="228" spans="1:37" x14ac:dyDescent="0.2">
      <c r="A228">
        <v>1773927</v>
      </c>
      <c r="B228">
        <v>18</v>
      </c>
      <c r="C228" t="s">
        <v>495</v>
      </c>
      <c r="D228" t="s">
        <v>1</v>
      </c>
      <c r="E228" t="s">
        <v>3068</v>
      </c>
      <c r="F228">
        <v>-79.919998168899994</v>
      </c>
      <c r="G228">
        <v>40.470001220699999</v>
      </c>
      <c r="H228" t="s">
        <v>496</v>
      </c>
      <c r="I228">
        <v>224205611</v>
      </c>
      <c r="J228">
        <v>227</v>
      </c>
      <c r="K228" t="s">
        <v>508</v>
      </c>
      <c r="L228" t="s">
        <v>509</v>
      </c>
      <c r="M228" t="s">
        <v>207</v>
      </c>
      <c r="N228" t="s">
        <v>511</v>
      </c>
      <c r="O228">
        <v>-80.050629000000001</v>
      </c>
      <c r="P228">
        <v>40.632927000000002</v>
      </c>
      <c r="Q228" t="s">
        <v>510</v>
      </c>
      <c r="R228" s="6" t="s">
        <v>2904</v>
      </c>
      <c r="S228" s="6" t="s">
        <v>2903</v>
      </c>
      <c r="T228" s="6" t="s">
        <v>2784</v>
      </c>
      <c r="U228" s="6" t="s">
        <v>2935</v>
      </c>
      <c r="W228" s="3" t="str">
        <f>INDEX(Groups!I$2:'Groups'!I$228, MATCH(A228, Groups!A$2:'Groups'!A$228,0))</f>
        <v>Western PA Region</v>
      </c>
      <c r="X228" s="3" t="str">
        <f>INDEX(Groups!J$2:'Groups'!J$228, MATCH(A228, Groups!A$2:'Groups'!A$228,0))</f>
        <v>MSA</v>
      </c>
      <c r="Y228" s="8">
        <f t="shared" si="18"/>
        <v>1</v>
      </c>
      <c r="Z228" s="8" t="str">
        <f t="shared" si="20"/>
        <v>Non-Pitt</v>
      </c>
      <c r="AD228" s="8">
        <v>1</v>
      </c>
      <c r="AE228" s="8">
        <v>1</v>
      </c>
      <c r="AF228" t="str">
        <f>INDEX(Groups!L$2:'Groups'!L$228, MATCH(A228, Groups!A$2:'Groups'!A$228,0))</f>
        <v>Western PA Region</v>
      </c>
      <c r="AG228">
        <f>INDEX(Groups!M$2:'Groups'!M$228, MATCH(A228, Groups!A$2:'Groups'!A$228,0))</f>
        <v>0</v>
      </c>
      <c r="AH228">
        <f>COUNTIFS(RSVP!A$2:A$6364, I228)</f>
        <v>29</v>
      </c>
      <c r="AI228">
        <f>COUNTIFS(RSVP!A$2:A$6364, I228, RSVP!G$2:G$6364, 1)</f>
        <v>29</v>
      </c>
      <c r="AJ228" s="18">
        <f t="shared" si="17"/>
        <v>1</v>
      </c>
      <c r="AK228" t="str">
        <f>INDEX(Groups!N$2:'Groups'!N$228, MATCH(A228, Groups!A$2:'Groups'!A$228,0))</f>
        <v>MSA</v>
      </c>
    </row>
    <row r="229" spans="1:37" x14ac:dyDescent="0.2">
      <c r="A229">
        <v>1773927</v>
      </c>
      <c r="B229">
        <v>18</v>
      </c>
      <c r="C229" t="s">
        <v>495</v>
      </c>
      <c r="D229" t="s">
        <v>1</v>
      </c>
      <c r="E229" t="s">
        <v>3068</v>
      </c>
      <c r="F229">
        <v>-79.919998168899994</v>
      </c>
      <c r="G229">
        <v>40.470001220699999</v>
      </c>
      <c r="H229" t="s">
        <v>496</v>
      </c>
      <c r="I229">
        <v>224709767</v>
      </c>
      <c r="J229">
        <v>228</v>
      </c>
      <c r="K229" t="s">
        <v>512</v>
      </c>
      <c r="L229" t="s">
        <v>513</v>
      </c>
      <c r="M229" t="s">
        <v>2829</v>
      </c>
      <c r="N229" t="s">
        <v>515</v>
      </c>
      <c r="O229">
        <v>-79.763419999999996</v>
      </c>
      <c r="P229">
        <v>40.420403</v>
      </c>
      <c r="Q229" t="s">
        <v>514</v>
      </c>
      <c r="R229" s="6" t="s">
        <v>2904</v>
      </c>
      <c r="S229" s="6" t="s">
        <v>2903</v>
      </c>
      <c r="T229" s="6" t="s">
        <v>2784</v>
      </c>
      <c r="U229" s="6" t="s">
        <v>2939</v>
      </c>
      <c r="W229" s="3" t="str">
        <f>INDEX(Groups!I$2:'Groups'!I$228, MATCH(A229, Groups!A$2:'Groups'!A$228,0))</f>
        <v>Western PA Region</v>
      </c>
      <c r="X229" s="3" t="str">
        <f>INDEX(Groups!J$2:'Groups'!J$228, MATCH(A229, Groups!A$2:'Groups'!A$228,0))</f>
        <v>MSA</v>
      </c>
      <c r="Y229" s="8">
        <f t="shared" si="18"/>
        <v>1</v>
      </c>
      <c r="Z229" s="8" t="str">
        <f t="shared" si="20"/>
        <v>Non-Pitt</v>
      </c>
      <c r="AD229" s="8">
        <v>1</v>
      </c>
      <c r="AE229" s="8">
        <v>1</v>
      </c>
      <c r="AF229" t="str">
        <f>INDEX(Groups!L$2:'Groups'!L$228, MATCH(A229, Groups!A$2:'Groups'!A$228,0))</f>
        <v>Western PA Region</v>
      </c>
      <c r="AG229">
        <f>INDEX(Groups!M$2:'Groups'!M$228, MATCH(A229, Groups!A$2:'Groups'!A$228,0))</f>
        <v>0</v>
      </c>
      <c r="AH229">
        <f>COUNTIFS(RSVP!A$2:A$6364, I229)</f>
        <v>3</v>
      </c>
      <c r="AI229">
        <f>COUNTIFS(RSVP!A$2:A$6364, I229, RSVP!G$2:G$6364, 1)</f>
        <v>3</v>
      </c>
      <c r="AJ229" s="18">
        <f t="shared" si="17"/>
        <v>1</v>
      </c>
      <c r="AK229" t="str">
        <f>INDEX(Groups!N$2:'Groups'!N$228, MATCH(A229, Groups!A$2:'Groups'!A$228,0))</f>
        <v>MSA</v>
      </c>
    </row>
    <row r="230" spans="1:37" x14ac:dyDescent="0.2">
      <c r="A230">
        <v>1773927</v>
      </c>
      <c r="B230">
        <v>18</v>
      </c>
      <c r="C230" t="s">
        <v>495</v>
      </c>
      <c r="D230" t="s">
        <v>1</v>
      </c>
      <c r="E230" t="s">
        <v>3068</v>
      </c>
      <c r="F230">
        <v>-79.919998168899994</v>
      </c>
      <c r="G230">
        <v>40.470001220699999</v>
      </c>
      <c r="H230" t="s">
        <v>496</v>
      </c>
      <c r="I230">
        <v>223880757</v>
      </c>
      <c r="J230">
        <v>229</v>
      </c>
      <c r="K230" t="s">
        <v>516</v>
      </c>
      <c r="L230" t="s">
        <v>517</v>
      </c>
      <c r="M230" t="s">
        <v>519</v>
      </c>
      <c r="N230" t="s">
        <v>520</v>
      </c>
      <c r="O230">
        <v>-79.797353000000001</v>
      </c>
      <c r="P230">
        <v>40.168537000000001</v>
      </c>
      <c r="Q230" t="s">
        <v>518</v>
      </c>
      <c r="R230" s="6" t="s">
        <v>2904</v>
      </c>
      <c r="S230" s="6" t="s">
        <v>2903</v>
      </c>
      <c r="T230" s="6" t="s">
        <v>2917</v>
      </c>
      <c r="U230" s="6" t="s">
        <v>2933</v>
      </c>
      <c r="W230" s="3" t="str">
        <f>INDEX(Groups!I$2:'Groups'!I$228, MATCH(A230, Groups!A$2:'Groups'!A$228,0))</f>
        <v>Western PA Region</v>
      </c>
      <c r="X230" s="3" t="str">
        <f>INDEX(Groups!J$2:'Groups'!J$228, MATCH(A230, Groups!A$2:'Groups'!A$228,0))</f>
        <v>MSA</v>
      </c>
      <c r="Y230" s="8">
        <f t="shared" si="18"/>
        <v>0</v>
      </c>
      <c r="Z230" s="8" t="str">
        <f t="shared" si="20"/>
        <v>Non-Pitt</v>
      </c>
      <c r="AD230" s="8">
        <v>1</v>
      </c>
      <c r="AE230" s="8">
        <v>1</v>
      </c>
      <c r="AF230" t="str">
        <f>INDEX(Groups!L$2:'Groups'!L$228, MATCH(A230, Groups!A$2:'Groups'!A$228,0))</f>
        <v>Western PA Region</v>
      </c>
      <c r="AG230">
        <f>INDEX(Groups!M$2:'Groups'!M$228, MATCH(A230, Groups!A$2:'Groups'!A$228,0))</f>
        <v>0</v>
      </c>
      <c r="AH230">
        <f>COUNTIFS(RSVP!A$2:A$6364, I230)</f>
        <v>4</v>
      </c>
      <c r="AI230">
        <f>COUNTIFS(RSVP!A$2:A$6364, I230, RSVP!G$2:G$6364, 1)</f>
        <v>4</v>
      </c>
      <c r="AJ230" s="18">
        <f t="shared" si="17"/>
        <v>1</v>
      </c>
      <c r="AK230" t="str">
        <f>INDEX(Groups!N$2:'Groups'!N$228, MATCH(A230, Groups!A$2:'Groups'!A$228,0))</f>
        <v>MSA</v>
      </c>
    </row>
    <row r="231" spans="1:37" x14ac:dyDescent="0.2">
      <c r="A231">
        <v>1773927</v>
      </c>
      <c r="B231">
        <v>18</v>
      </c>
      <c r="C231" t="s">
        <v>495</v>
      </c>
      <c r="D231" t="s">
        <v>1</v>
      </c>
      <c r="E231" t="s">
        <v>3068</v>
      </c>
      <c r="F231">
        <v>-79.919998168899994</v>
      </c>
      <c r="G231">
        <v>40.470001220699999</v>
      </c>
      <c r="H231" t="s">
        <v>496</v>
      </c>
      <c r="I231">
        <v>224709472</v>
      </c>
      <c r="J231">
        <v>230</v>
      </c>
      <c r="K231" t="s">
        <v>227</v>
      </c>
      <c r="L231" t="s">
        <v>228</v>
      </c>
      <c r="M231" t="s">
        <v>2773</v>
      </c>
      <c r="N231" t="s">
        <v>53</v>
      </c>
      <c r="O231">
        <v>-80.000793000000002</v>
      </c>
      <c r="P231">
        <v>40.451824000000002</v>
      </c>
      <c r="Q231" t="s">
        <v>229</v>
      </c>
      <c r="R231" s="6" t="s">
        <v>2904</v>
      </c>
      <c r="S231" s="6" t="s">
        <v>2903</v>
      </c>
      <c r="T231" s="6" t="s">
        <v>2784</v>
      </c>
      <c r="U231" s="6" t="s">
        <v>2905</v>
      </c>
      <c r="V231" s="6" t="s">
        <v>2913</v>
      </c>
      <c r="W231" s="3" t="str">
        <f>INDEX(Groups!I$2:'Groups'!I$228, MATCH(A231, Groups!A$2:'Groups'!A$228,0))</f>
        <v>Western PA Region</v>
      </c>
      <c r="X231" s="3" t="str">
        <f>INDEX(Groups!J$2:'Groups'!J$228, MATCH(A231, Groups!A$2:'Groups'!A$228,0))</f>
        <v>MSA</v>
      </c>
      <c r="Y231" s="8">
        <f t="shared" si="18"/>
        <v>1</v>
      </c>
      <c r="Z231" s="8" t="str">
        <f t="shared" si="20"/>
        <v>Pittsburgh City</v>
      </c>
      <c r="AD231" s="8">
        <v>1</v>
      </c>
      <c r="AE231" s="8">
        <v>1</v>
      </c>
      <c r="AF231" t="str">
        <f>INDEX(Groups!L$2:'Groups'!L$228, MATCH(A231, Groups!A$2:'Groups'!A$228,0))</f>
        <v>Western PA Region</v>
      </c>
      <c r="AG231">
        <f>INDEX(Groups!M$2:'Groups'!M$228, MATCH(A231, Groups!A$2:'Groups'!A$228,0))</f>
        <v>0</v>
      </c>
      <c r="AH231">
        <f>COUNTIFS(RSVP!A$2:A$6364, I231)</f>
        <v>4</v>
      </c>
      <c r="AI231">
        <f>COUNTIFS(RSVP!A$2:A$6364, I231, RSVP!G$2:G$6364, 1)</f>
        <v>4</v>
      </c>
      <c r="AJ231" s="18">
        <f t="shared" si="17"/>
        <v>1</v>
      </c>
      <c r="AK231" t="str">
        <f>INDEX(Groups!N$2:'Groups'!N$228, MATCH(A231, Groups!A$2:'Groups'!A$228,0))</f>
        <v>MSA</v>
      </c>
    </row>
    <row r="232" spans="1:37" x14ac:dyDescent="0.2">
      <c r="A232">
        <v>1773927</v>
      </c>
      <c r="B232">
        <v>18</v>
      </c>
      <c r="C232" t="s">
        <v>495</v>
      </c>
      <c r="D232" t="s">
        <v>1</v>
      </c>
      <c r="E232" t="s">
        <v>3068</v>
      </c>
      <c r="F232">
        <v>-79.919998168899994</v>
      </c>
      <c r="G232">
        <v>40.470001220699999</v>
      </c>
      <c r="H232" t="s">
        <v>496</v>
      </c>
      <c r="I232">
        <v>224678728</v>
      </c>
      <c r="J232">
        <v>231</v>
      </c>
      <c r="K232" t="s">
        <v>521</v>
      </c>
      <c r="L232" t="s">
        <v>522</v>
      </c>
      <c r="M232" t="s">
        <v>2773</v>
      </c>
      <c r="N232" t="s">
        <v>524</v>
      </c>
      <c r="O232">
        <v>-80.033798000000004</v>
      </c>
      <c r="P232">
        <v>40.441302999999998</v>
      </c>
      <c r="Q232" t="s">
        <v>523</v>
      </c>
      <c r="R232" s="6" t="s">
        <v>2904</v>
      </c>
      <c r="S232" s="6" t="s">
        <v>2903</v>
      </c>
      <c r="T232" s="6" t="s">
        <v>2784</v>
      </c>
      <c r="U232" s="6" t="s">
        <v>2905</v>
      </c>
      <c r="V232" s="6" t="s">
        <v>2956</v>
      </c>
      <c r="W232" s="3" t="str">
        <f>INDEX(Groups!I$2:'Groups'!I$228, MATCH(A232, Groups!A$2:'Groups'!A$228,0))</f>
        <v>Western PA Region</v>
      </c>
      <c r="X232" s="3" t="str">
        <f>INDEX(Groups!J$2:'Groups'!J$228, MATCH(A232, Groups!A$2:'Groups'!A$228,0))</f>
        <v>MSA</v>
      </c>
      <c r="Y232" s="8">
        <f t="shared" si="18"/>
        <v>1</v>
      </c>
      <c r="Z232" s="8" t="str">
        <f t="shared" si="20"/>
        <v>Pittsburgh City</v>
      </c>
      <c r="AD232" s="8">
        <v>1</v>
      </c>
      <c r="AE232" s="8">
        <v>1</v>
      </c>
      <c r="AF232" t="str">
        <f>INDEX(Groups!L$2:'Groups'!L$228, MATCH(A232, Groups!A$2:'Groups'!A$228,0))</f>
        <v>Western PA Region</v>
      </c>
      <c r="AG232">
        <f>INDEX(Groups!M$2:'Groups'!M$228, MATCH(A232, Groups!A$2:'Groups'!A$228,0))</f>
        <v>0</v>
      </c>
      <c r="AH232">
        <f>COUNTIFS(RSVP!A$2:A$6364, I232)</f>
        <v>4</v>
      </c>
      <c r="AI232">
        <f>COUNTIFS(RSVP!A$2:A$6364, I232, RSVP!G$2:G$6364, 1)</f>
        <v>4</v>
      </c>
      <c r="AJ232" s="18">
        <f t="shared" si="17"/>
        <v>1</v>
      </c>
      <c r="AK232" t="str">
        <f>INDEX(Groups!N$2:'Groups'!N$228, MATCH(A232, Groups!A$2:'Groups'!A$228,0))</f>
        <v>MSA</v>
      </c>
    </row>
    <row r="233" spans="1:37" x14ac:dyDescent="0.2">
      <c r="A233">
        <v>1773927</v>
      </c>
      <c r="B233">
        <v>18</v>
      </c>
      <c r="C233" t="s">
        <v>495</v>
      </c>
      <c r="D233" t="s">
        <v>1</v>
      </c>
      <c r="E233" t="s">
        <v>3068</v>
      </c>
      <c r="F233">
        <v>-79.919998168899994</v>
      </c>
      <c r="G233">
        <v>40.470001220699999</v>
      </c>
      <c r="H233" t="s">
        <v>496</v>
      </c>
      <c r="I233">
        <v>224291019</v>
      </c>
      <c r="J233">
        <v>232</v>
      </c>
      <c r="K233" t="s">
        <v>525</v>
      </c>
      <c r="L233" t="s">
        <v>526</v>
      </c>
      <c r="M233" t="s">
        <v>2773</v>
      </c>
      <c r="N233" t="s">
        <v>93</v>
      </c>
      <c r="O233">
        <v>-80.017593000000005</v>
      </c>
      <c r="P233">
        <v>40.365307000000001</v>
      </c>
      <c r="Q233" t="s">
        <v>92</v>
      </c>
      <c r="R233" s="6" t="s">
        <v>2904</v>
      </c>
      <c r="S233" s="6" t="s">
        <v>2903</v>
      </c>
      <c r="T233" s="6" t="s">
        <v>2784</v>
      </c>
      <c r="U233" s="6" t="s">
        <v>2920</v>
      </c>
      <c r="W233" s="3" t="str">
        <f>INDEX(Groups!I$2:'Groups'!I$228, MATCH(A233, Groups!A$2:'Groups'!A$228,0))</f>
        <v>Western PA Region</v>
      </c>
      <c r="X233" s="3" t="str">
        <f>INDEX(Groups!J$2:'Groups'!J$228, MATCH(A233, Groups!A$2:'Groups'!A$228,0))</f>
        <v>MSA</v>
      </c>
      <c r="Y233" s="8">
        <f t="shared" si="18"/>
        <v>1</v>
      </c>
      <c r="Z233" s="8" t="str">
        <f t="shared" si="20"/>
        <v>Non-Pitt</v>
      </c>
      <c r="AD233" s="8">
        <v>1</v>
      </c>
      <c r="AE233" s="8">
        <v>1</v>
      </c>
      <c r="AF233" t="str">
        <f>INDEX(Groups!L$2:'Groups'!L$228, MATCH(A233, Groups!A$2:'Groups'!A$228,0))</f>
        <v>Western PA Region</v>
      </c>
      <c r="AG233">
        <f>INDEX(Groups!M$2:'Groups'!M$228, MATCH(A233, Groups!A$2:'Groups'!A$228,0))</f>
        <v>0</v>
      </c>
      <c r="AH233">
        <f>COUNTIFS(RSVP!A$2:A$6364, I233)</f>
        <v>3</v>
      </c>
      <c r="AI233">
        <f>COUNTIFS(RSVP!A$2:A$6364, I233, RSVP!G$2:G$6364, 1)</f>
        <v>3</v>
      </c>
      <c r="AJ233" s="18">
        <f t="shared" si="17"/>
        <v>1</v>
      </c>
      <c r="AK233" t="str">
        <f>INDEX(Groups!N$2:'Groups'!N$228, MATCH(A233, Groups!A$2:'Groups'!A$228,0))</f>
        <v>MSA</v>
      </c>
    </row>
    <row r="234" spans="1:37" x14ac:dyDescent="0.2">
      <c r="A234">
        <v>1773927</v>
      </c>
      <c r="B234">
        <v>18</v>
      </c>
      <c r="C234" t="s">
        <v>495</v>
      </c>
      <c r="D234" t="s">
        <v>1</v>
      </c>
      <c r="E234" t="s">
        <v>3068</v>
      </c>
      <c r="F234">
        <v>-79.919998168899994</v>
      </c>
      <c r="G234">
        <v>40.470001220699999</v>
      </c>
      <c r="H234" t="s">
        <v>496</v>
      </c>
      <c r="I234">
        <v>224190000</v>
      </c>
      <c r="J234">
        <v>233</v>
      </c>
      <c r="K234" t="s">
        <v>339</v>
      </c>
      <c r="L234" t="s">
        <v>340</v>
      </c>
      <c r="M234" t="s">
        <v>2773</v>
      </c>
      <c r="N234" t="s">
        <v>528</v>
      </c>
      <c r="O234">
        <v>-79.963922999999994</v>
      </c>
      <c r="P234">
        <v>40.465831000000001</v>
      </c>
      <c r="Q234" t="s">
        <v>527</v>
      </c>
      <c r="R234" s="6" t="s">
        <v>2904</v>
      </c>
      <c r="S234" s="6" t="s">
        <v>2903</v>
      </c>
      <c r="T234" s="6" t="s">
        <v>2784</v>
      </c>
      <c r="U234" s="6" t="s">
        <v>2905</v>
      </c>
      <c r="V234" s="6" t="s">
        <v>2921</v>
      </c>
      <c r="W234" s="3" t="str">
        <f>INDEX(Groups!I$2:'Groups'!I$228, MATCH(A234, Groups!A$2:'Groups'!A$228,0))</f>
        <v>Western PA Region</v>
      </c>
      <c r="X234" s="3" t="str">
        <f>INDEX(Groups!J$2:'Groups'!J$228, MATCH(A234, Groups!A$2:'Groups'!A$228,0))</f>
        <v>MSA</v>
      </c>
      <c r="Y234" s="8">
        <f t="shared" si="18"/>
        <v>1</v>
      </c>
      <c r="Z234" s="8" t="str">
        <f t="shared" si="20"/>
        <v>Pittsburgh City</v>
      </c>
      <c r="AD234" s="8">
        <v>1</v>
      </c>
      <c r="AE234" s="8">
        <v>1</v>
      </c>
      <c r="AF234" t="str">
        <f>INDEX(Groups!L$2:'Groups'!L$228, MATCH(A234, Groups!A$2:'Groups'!A$228,0))</f>
        <v>Western PA Region</v>
      </c>
      <c r="AG234">
        <f>INDEX(Groups!M$2:'Groups'!M$228, MATCH(A234, Groups!A$2:'Groups'!A$228,0))</f>
        <v>0</v>
      </c>
      <c r="AH234">
        <f>COUNTIFS(RSVP!A$2:A$6364, I234)</f>
        <v>3</v>
      </c>
      <c r="AI234">
        <f>COUNTIFS(RSVP!A$2:A$6364, I234, RSVP!G$2:G$6364, 1)</f>
        <v>3</v>
      </c>
      <c r="AJ234" s="18">
        <f t="shared" si="17"/>
        <v>1</v>
      </c>
      <c r="AK234" t="str">
        <f>INDEX(Groups!N$2:'Groups'!N$228, MATCH(A234, Groups!A$2:'Groups'!A$228,0))</f>
        <v>MSA</v>
      </c>
    </row>
    <row r="235" spans="1:37" x14ac:dyDescent="0.2">
      <c r="A235">
        <v>1773927</v>
      </c>
      <c r="B235">
        <v>18</v>
      </c>
      <c r="C235" t="s">
        <v>495</v>
      </c>
      <c r="D235" t="s">
        <v>1</v>
      </c>
      <c r="E235" t="s">
        <v>3068</v>
      </c>
      <c r="F235">
        <v>-79.919998168899994</v>
      </c>
      <c r="G235">
        <v>40.470001220699999</v>
      </c>
      <c r="H235" t="s">
        <v>496</v>
      </c>
      <c r="I235">
        <v>224693216</v>
      </c>
      <c r="J235">
        <v>234</v>
      </c>
      <c r="K235" t="s">
        <v>529</v>
      </c>
      <c r="L235" t="s">
        <v>530</v>
      </c>
      <c r="M235" t="s">
        <v>2773</v>
      </c>
      <c r="N235" t="s">
        <v>532</v>
      </c>
      <c r="O235">
        <v>-79.994079999999997</v>
      </c>
      <c r="P235">
        <v>40.421764000000003</v>
      </c>
      <c r="Q235" t="s">
        <v>531</v>
      </c>
      <c r="R235" s="6" t="s">
        <v>2904</v>
      </c>
      <c r="S235" s="6" t="s">
        <v>2903</v>
      </c>
      <c r="T235" s="6" t="s">
        <v>2784</v>
      </c>
      <c r="U235" s="6" t="s">
        <v>2905</v>
      </c>
      <c r="V235" s="6" t="s">
        <v>2957</v>
      </c>
      <c r="W235" s="3" t="str">
        <f>INDEX(Groups!I$2:'Groups'!I$228, MATCH(A235, Groups!A$2:'Groups'!A$228,0))</f>
        <v>Western PA Region</v>
      </c>
      <c r="X235" s="3" t="str">
        <f>INDEX(Groups!J$2:'Groups'!J$228, MATCH(A235, Groups!A$2:'Groups'!A$228,0))</f>
        <v>MSA</v>
      </c>
      <c r="Y235" s="8">
        <f t="shared" si="18"/>
        <v>1</v>
      </c>
      <c r="Z235" s="8" t="str">
        <f t="shared" si="20"/>
        <v>Pittsburgh City</v>
      </c>
      <c r="AD235" s="8">
        <v>1</v>
      </c>
      <c r="AE235" s="8">
        <v>1</v>
      </c>
      <c r="AF235" t="str">
        <f>INDEX(Groups!L$2:'Groups'!L$228, MATCH(A235, Groups!A$2:'Groups'!A$228,0))</f>
        <v>Western PA Region</v>
      </c>
      <c r="AG235">
        <f>INDEX(Groups!M$2:'Groups'!M$228, MATCH(A235, Groups!A$2:'Groups'!A$228,0))</f>
        <v>0</v>
      </c>
      <c r="AH235">
        <f>COUNTIFS(RSVP!A$2:A$6364, I235)</f>
        <v>3</v>
      </c>
      <c r="AI235">
        <f>COUNTIFS(RSVP!A$2:A$6364, I235, RSVP!G$2:G$6364, 1)</f>
        <v>3</v>
      </c>
      <c r="AJ235" s="18">
        <f t="shared" si="17"/>
        <v>1</v>
      </c>
      <c r="AK235" t="str">
        <f>INDEX(Groups!N$2:'Groups'!N$228, MATCH(A235, Groups!A$2:'Groups'!A$228,0))</f>
        <v>MSA</v>
      </c>
    </row>
    <row r="236" spans="1:37" x14ac:dyDescent="0.2">
      <c r="A236">
        <v>1773927</v>
      </c>
      <c r="B236">
        <v>18</v>
      </c>
      <c r="C236" t="s">
        <v>495</v>
      </c>
      <c r="D236" t="s">
        <v>1</v>
      </c>
      <c r="E236" t="s">
        <v>3068</v>
      </c>
      <c r="F236">
        <v>-79.919998168899994</v>
      </c>
      <c r="G236">
        <v>40.470001220699999</v>
      </c>
      <c r="H236" t="s">
        <v>496</v>
      </c>
      <c r="I236">
        <v>224252040</v>
      </c>
      <c r="J236">
        <v>235</v>
      </c>
      <c r="K236" t="s">
        <v>533</v>
      </c>
      <c r="L236" t="s">
        <v>534</v>
      </c>
      <c r="M236" t="s">
        <v>2773</v>
      </c>
      <c r="N236" t="s">
        <v>536</v>
      </c>
      <c r="O236">
        <v>-79.964393999999999</v>
      </c>
      <c r="P236">
        <v>40.462440000000001</v>
      </c>
      <c r="Q236" t="s">
        <v>535</v>
      </c>
      <c r="R236" s="6" t="s">
        <v>2904</v>
      </c>
      <c r="S236" s="6" t="s">
        <v>2903</v>
      </c>
      <c r="T236" s="6" t="s">
        <v>2784</v>
      </c>
      <c r="U236" s="6" t="s">
        <v>2905</v>
      </c>
      <c r="V236" s="6" t="s">
        <v>2921</v>
      </c>
      <c r="W236" s="3" t="str">
        <f>INDEX(Groups!I$2:'Groups'!I$228, MATCH(A236, Groups!A$2:'Groups'!A$228,0))</f>
        <v>Western PA Region</v>
      </c>
      <c r="X236" s="3" t="str">
        <f>INDEX(Groups!J$2:'Groups'!J$228, MATCH(A236, Groups!A$2:'Groups'!A$228,0))</f>
        <v>MSA</v>
      </c>
      <c r="Y236" s="8">
        <f t="shared" si="18"/>
        <v>1</v>
      </c>
      <c r="Z236" s="8" t="str">
        <f t="shared" si="20"/>
        <v>Pittsburgh City</v>
      </c>
      <c r="AD236" s="8">
        <v>1</v>
      </c>
      <c r="AE236" s="8">
        <v>1</v>
      </c>
      <c r="AF236" t="str">
        <f>INDEX(Groups!L$2:'Groups'!L$228, MATCH(A236, Groups!A$2:'Groups'!A$228,0))</f>
        <v>Western PA Region</v>
      </c>
      <c r="AG236">
        <f>INDEX(Groups!M$2:'Groups'!M$228, MATCH(A236, Groups!A$2:'Groups'!A$228,0))</f>
        <v>0</v>
      </c>
      <c r="AH236">
        <f>COUNTIFS(RSVP!A$2:A$6364, I236)</f>
        <v>6</v>
      </c>
      <c r="AI236">
        <f>COUNTIFS(RSVP!A$2:A$6364, I236, RSVP!G$2:G$6364, 1)</f>
        <v>6</v>
      </c>
      <c r="AJ236" s="18">
        <f t="shared" si="17"/>
        <v>1</v>
      </c>
      <c r="AK236" t="str">
        <f>INDEX(Groups!N$2:'Groups'!N$228, MATCH(A236, Groups!A$2:'Groups'!A$228,0))</f>
        <v>MSA</v>
      </c>
    </row>
    <row r="237" spans="1:37" x14ac:dyDescent="0.2">
      <c r="A237">
        <v>1773927</v>
      </c>
      <c r="B237">
        <v>18</v>
      </c>
      <c r="C237" t="s">
        <v>495</v>
      </c>
      <c r="D237" t="s">
        <v>1</v>
      </c>
      <c r="E237" t="s">
        <v>3068</v>
      </c>
      <c r="F237">
        <v>-79.919998168899994</v>
      </c>
      <c r="G237">
        <v>40.470001220699999</v>
      </c>
      <c r="H237" t="s">
        <v>496</v>
      </c>
      <c r="I237">
        <v>223817591</v>
      </c>
      <c r="J237">
        <v>236</v>
      </c>
      <c r="K237" t="s">
        <v>537</v>
      </c>
      <c r="L237" t="s">
        <v>538</v>
      </c>
      <c r="M237" t="s">
        <v>2773</v>
      </c>
      <c r="N237" t="s">
        <v>540</v>
      </c>
      <c r="O237">
        <v>-80.177848999999995</v>
      </c>
      <c r="P237">
        <v>40.446178000000003</v>
      </c>
      <c r="Q237" t="s">
        <v>539</v>
      </c>
      <c r="R237" s="6" t="s">
        <v>2904</v>
      </c>
      <c r="S237" s="6" t="s">
        <v>2903</v>
      </c>
      <c r="T237" s="6" t="s">
        <v>2784</v>
      </c>
      <c r="U237" s="6" t="s">
        <v>2958</v>
      </c>
      <c r="W237" s="3" t="str">
        <f>INDEX(Groups!I$2:'Groups'!I$228, MATCH(A237, Groups!A$2:'Groups'!A$228,0))</f>
        <v>Western PA Region</v>
      </c>
      <c r="X237" s="3" t="str">
        <f>INDEX(Groups!J$2:'Groups'!J$228, MATCH(A237, Groups!A$2:'Groups'!A$228,0))</f>
        <v>MSA</v>
      </c>
      <c r="Y237" s="8">
        <f t="shared" si="18"/>
        <v>1</v>
      </c>
      <c r="Z237" s="8" t="str">
        <f t="shared" si="20"/>
        <v>Non-Pitt</v>
      </c>
      <c r="AD237" s="8">
        <v>1</v>
      </c>
      <c r="AE237" s="8">
        <v>1</v>
      </c>
      <c r="AF237" t="str">
        <f>INDEX(Groups!L$2:'Groups'!L$228, MATCH(A237, Groups!A$2:'Groups'!A$228,0))</f>
        <v>Western PA Region</v>
      </c>
      <c r="AG237">
        <f>INDEX(Groups!M$2:'Groups'!M$228, MATCH(A237, Groups!A$2:'Groups'!A$228,0))</f>
        <v>0</v>
      </c>
      <c r="AH237">
        <f>COUNTIFS(RSVP!A$2:A$6364, I237)</f>
        <v>15</v>
      </c>
      <c r="AI237">
        <f>COUNTIFS(RSVP!A$2:A$6364, I237, RSVP!G$2:G$6364, 1)</f>
        <v>15</v>
      </c>
      <c r="AJ237" s="18">
        <f t="shared" si="17"/>
        <v>1</v>
      </c>
      <c r="AK237" t="str">
        <f>INDEX(Groups!N$2:'Groups'!N$228, MATCH(A237, Groups!A$2:'Groups'!A$228,0))</f>
        <v>MSA</v>
      </c>
    </row>
    <row r="238" spans="1:37" x14ac:dyDescent="0.2">
      <c r="A238">
        <v>1773927</v>
      </c>
      <c r="B238">
        <v>18</v>
      </c>
      <c r="C238" t="s">
        <v>495</v>
      </c>
      <c r="D238" t="s">
        <v>1</v>
      </c>
      <c r="E238" t="s">
        <v>3068</v>
      </c>
      <c r="F238">
        <v>-79.919998168899994</v>
      </c>
      <c r="G238">
        <v>40.470001220699999</v>
      </c>
      <c r="H238" t="s">
        <v>496</v>
      </c>
      <c r="I238" t="s">
        <v>3233</v>
      </c>
      <c r="J238">
        <v>237</v>
      </c>
      <c r="K238" t="s">
        <v>541</v>
      </c>
      <c r="L238" t="s">
        <v>542</v>
      </c>
      <c r="M238" t="s">
        <v>2773</v>
      </c>
      <c r="N238" t="s">
        <v>158</v>
      </c>
      <c r="O238">
        <v>-80.003710999999996</v>
      </c>
      <c r="P238">
        <v>40.432541999999998</v>
      </c>
      <c r="Q238" t="s">
        <v>157</v>
      </c>
      <c r="R238" s="6" t="s">
        <v>2904</v>
      </c>
      <c r="S238" s="6" t="s">
        <v>2903</v>
      </c>
      <c r="T238" s="6" t="s">
        <v>2784</v>
      </c>
      <c r="U238" s="6" t="s">
        <v>2905</v>
      </c>
      <c r="V238" s="6" t="s">
        <v>2929</v>
      </c>
      <c r="W238" s="3" t="str">
        <f>INDEX(Groups!I$2:'Groups'!I$228, MATCH(A238, Groups!A$2:'Groups'!A$228,0))</f>
        <v>Western PA Region</v>
      </c>
      <c r="X238" s="3" t="str">
        <f>INDEX(Groups!J$2:'Groups'!J$228, MATCH(A238, Groups!A$2:'Groups'!A$228,0))</f>
        <v>MSA</v>
      </c>
      <c r="Y238" s="8">
        <f t="shared" si="18"/>
        <v>1</v>
      </c>
      <c r="Z238" s="8" t="str">
        <f t="shared" si="20"/>
        <v>Pittsburgh City</v>
      </c>
      <c r="AD238" s="8">
        <v>1</v>
      </c>
      <c r="AE238" s="8">
        <v>1</v>
      </c>
      <c r="AF238" t="str">
        <f>INDEX(Groups!L$2:'Groups'!L$228, MATCH(A238, Groups!A$2:'Groups'!A$228,0))</f>
        <v>Western PA Region</v>
      </c>
      <c r="AG238">
        <f>INDEX(Groups!M$2:'Groups'!M$228, MATCH(A238, Groups!A$2:'Groups'!A$228,0))</f>
        <v>0</v>
      </c>
      <c r="AH238">
        <f>COUNTIFS(RSVP!A$2:A$6364, I238)</f>
        <v>12</v>
      </c>
      <c r="AI238">
        <f>COUNTIFS(RSVP!A$2:A$6364, I238, RSVP!G$2:G$6364, 1)</f>
        <v>11</v>
      </c>
      <c r="AJ238" s="18">
        <f t="shared" si="17"/>
        <v>0.91666666666666663</v>
      </c>
      <c r="AK238" t="str">
        <f>INDEX(Groups!N$2:'Groups'!N$228, MATCH(A238, Groups!A$2:'Groups'!A$228,0))</f>
        <v>MSA</v>
      </c>
    </row>
    <row r="239" spans="1:37" x14ac:dyDescent="0.2">
      <c r="A239">
        <v>1773927</v>
      </c>
      <c r="B239">
        <v>18</v>
      </c>
      <c r="C239" t="s">
        <v>495</v>
      </c>
      <c r="D239" t="s">
        <v>1</v>
      </c>
      <c r="E239" t="s">
        <v>3068</v>
      </c>
      <c r="F239">
        <v>-79.919998168899994</v>
      </c>
      <c r="G239">
        <v>40.470001220699999</v>
      </c>
      <c r="H239" t="s">
        <v>496</v>
      </c>
      <c r="I239">
        <v>224136441</v>
      </c>
      <c r="J239">
        <v>238</v>
      </c>
      <c r="K239" t="s">
        <v>543</v>
      </c>
      <c r="L239" t="s">
        <v>544</v>
      </c>
      <c r="M239" t="s">
        <v>2773</v>
      </c>
      <c r="N239" t="s">
        <v>546</v>
      </c>
      <c r="O239">
        <v>-80.010818</v>
      </c>
      <c r="P239">
        <v>40.445937999999998</v>
      </c>
      <c r="Q239" t="s">
        <v>545</v>
      </c>
      <c r="R239" s="6" t="s">
        <v>2904</v>
      </c>
      <c r="S239" s="6" t="s">
        <v>2903</v>
      </c>
      <c r="T239" s="6" t="s">
        <v>2784</v>
      </c>
      <c r="U239" s="6" t="s">
        <v>2905</v>
      </c>
      <c r="V239" s="6" t="s">
        <v>2940</v>
      </c>
      <c r="W239" s="3" t="str">
        <f>INDEX(Groups!I$2:'Groups'!I$228, MATCH(A239, Groups!A$2:'Groups'!A$228,0))</f>
        <v>Western PA Region</v>
      </c>
      <c r="X239" s="3" t="str">
        <f>INDEX(Groups!J$2:'Groups'!J$228, MATCH(A239, Groups!A$2:'Groups'!A$228,0))</f>
        <v>MSA</v>
      </c>
      <c r="Y239" s="8">
        <f t="shared" si="18"/>
        <v>1</v>
      </c>
      <c r="Z239" s="8" t="str">
        <f t="shared" si="20"/>
        <v>Pittsburgh City</v>
      </c>
      <c r="AD239" s="8">
        <v>1</v>
      </c>
      <c r="AE239" s="8">
        <v>1</v>
      </c>
      <c r="AF239" t="str">
        <f>INDEX(Groups!L$2:'Groups'!L$228, MATCH(A239, Groups!A$2:'Groups'!A$228,0))</f>
        <v>Western PA Region</v>
      </c>
      <c r="AG239">
        <f>INDEX(Groups!M$2:'Groups'!M$228, MATCH(A239, Groups!A$2:'Groups'!A$228,0))</f>
        <v>0</v>
      </c>
      <c r="AH239">
        <f>COUNTIFS(RSVP!A$2:A$6364, I239)</f>
        <v>7</v>
      </c>
      <c r="AI239">
        <f>COUNTIFS(RSVP!A$2:A$6364, I239, RSVP!G$2:G$6364, 1)</f>
        <v>7</v>
      </c>
      <c r="AJ239" s="18">
        <f t="shared" si="17"/>
        <v>1</v>
      </c>
      <c r="AK239" t="str">
        <f>INDEX(Groups!N$2:'Groups'!N$228, MATCH(A239, Groups!A$2:'Groups'!A$228,0))</f>
        <v>MSA</v>
      </c>
    </row>
    <row r="240" spans="1:37" x14ac:dyDescent="0.2">
      <c r="A240">
        <v>1773927</v>
      </c>
      <c r="B240">
        <v>18</v>
      </c>
      <c r="C240" t="s">
        <v>495</v>
      </c>
      <c r="D240" t="s">
        <v>1</v>
      </c>
      <c r="E240" t="s">
        <v>3068</v>
      </c>
      <c r="F240">
        <v>-79.919998168899994</v>
      </c>
      <c r="G240">
        <v>40.470001220699999</v>
      </c>
      <c r="H240" t="s">
        <v>496</v>
      </c>
      <c r="I240">
        <v>224390062</v>
      </c>
      <c r="J240">
        <v>239</v>
      </c>
      <c r="K240" t="s">
        <v>547</v>
      </c>
      <c r="L240" t="s">
        <v>548</v>
      </c>
      <c r="M240" t="s">
        <v>2773</v>
      </c>
      <c r="N240" t="s">
        <v>550</v>
      </c>
      <c r="O240">
        <v>-79.877234999999999</v>
      </c>
      <c r="P240">
        <v>40.486952000000002</v>
      </c>
      <c r="Q240" t="s">
        <v>549</v>
      </c>
      <c r="R240" s="6" t="s">
        <v>2904</v>
      </c>
      <c r="S240" s="6" t="s">
        <v>2903</v>
      </c>
      <c r="T240" s="6" t="s">
        <v>2784</v>
      </c>
      <c r="U240" s="6" t="s">
        <v>2959</v>
      </c>
      <c r="W240" s="3" t="str">
        <f>INDEX(Groups!I$2:'Groups'!I$228, MATCH(A240, Groups!A$2:'Groups'!A$228,0))</f>
        <v>Western PA Region</v>
      </c>
      <c r="X240" s="3" t="str">
        <f>INDEX(Groups!J$2:'Groups'!J$228, MATCH(A240, Groups!A$2:'Groups'!A$228,0))</f>
        <v>MSA</v>
      </c>
      <c r="Y240" s="8">
        <f t="shared" si="18"/>
        <v>1</v>
      </c>
      <c r="Z240" s="8" t="str">
        <f t="shared" si="20"/>
        <v>Non-Pitt</v>
      </c>
      <c r="AD240" s="8">
        <v>1</v>
      </c>
      <c r="AE240" s="8">
        <v>1</v>
      </c>
      <c r="AF240" t="str">
        <f>INDEX(Groups!L$2:'Groups'!L$228, MATCH(A240, Groups!A$2:'Groups'!A$228,0))</f>
        <v>Western PA Region</v>
      </c>
      <c r="AG240">
        <f>INDEX(Groups!M$2:'Groups'!M$228, MATCH(A240, Groups!A$2:'Groups'!A$228,0))</f>
        <v>0</v>
      </c>
      <c r="AH240">
        <f>COUNTIFS(RSVP!A$2:A$6364, I240)</f>
        <v>11</v>
      </c>
      <c r="AI240">
        <f>COUNTIFS(RSVP!A$2:A$6364, I240, RSVP!G$2:G$6364, 1)</f>
        <v>11</v>
      </c>
      <c r="AJ240" s="18">
        <f t="shared" si="17"/>
        <v>1</v>
      </c>
      <c r="AK240" t="str">
        <f>INDEX(Groups!N$2:'Groups'!N$228, MATCH(A240, Groups!A$2:'Groups'!A$228,0))</f>
        <v>MSA</v>
      </c>
    </row>
    <row r="241" spans="1:37" x14ac:dyDescent="0.2">
      <c r="A241">
        <v>1773927</v>
      </c>
      <c r="B241">
        <v>18</v>
      </c>
      <c r="C241" t="s">
        <v>495</v>
      </c>
      <c r="D241" t="s">
        <v>1</v>
      </c>
      <c r="E241" t="s">
        <v>3068</v>
      </c>
      <c r="F241">
        <v>-79.919998168899994</v>
      </c>
      <c r="G241">
        <v>40.470001220699999</v>
      </c>
      <c r="H241" t="s">
        <v>496</v>
      </c>
      <c r="I241">
        <v>224433396</v>
      </c>
      <c r="J241">
        <v>240</v>
      </c>
      <c r="K241" t="s">
        <v>551</v>
      </c>
      <c r="L241" t="s">
        <v>552</v>
      </c>
      <c r="M241" t="s">
        <v>2873</v>
      </c>
      <c r="N241" t="s">
        <v>554</v>
      </c>
      <c r="O241">
        <v>-80.110648999999995</v>
      </c>
      <c r="P241">
        <v>40.684097000000001</v>
      </c>
      <c r="Q241" t="s">
        <v>553</v>
      </c>
      <c r="R241" s="6" t="s">
        <v>2904</v>
      </c>
      <c r="S241" s="6" t="s">
        <v>2903</v>
      </c>
      <c r="T241" s="6" t="s">
        <v>2931</v>
      </c>
      <c r="U241" s="6" t="s">
        <v>2930</v>
      </c>
      <c r="W241" s="3" t="str">
        <f>INDEX(Groups!I$2:'Groups'!I$228, MATCH(A241, Groups!A$2:'Groups'!A$228,0))</f>
        <v>Western PA Region</v>
      </c>
      <c r="X241" s="3" t="str">
        <f>INDEX(Groups!J$2:'Groups'!J$228, MATCH(A241, Groups!A$2:'Groups'!A$228,0))</f>
        <v>MSA</v>
      </c>
      <c r="Y241" s="8">
        <f t="shared" si="18"/>
        <v>0</v>
      </c>
      <c r="Z241" s="8" t="str">
        <f t="shared" si="20"/>
        <v>Non-Pitt</v>
      </c>
      <c r="AD241" s="8">
        <v>1</v>
      </c>
      <c r="AE241" s="8">
        <v>1</v>
      </c>
      <c r="AF241" t="str">
        <f>INDEX(Groups!L$2:'Groups'!L$228, MATCH(A241, Groups!A$2:'Groups'!A$228,0))</f>
        <v>Western PA Region</v>
      </c>
      <c r="AG241">
        <f>INDEX(Groups!M$2:'Groups'!M$228, MATCH(A241, Groups!A$2:'Groups'!A$228,0))</f>
        <v>0</v>
      </c>
      <c r="AH241">
        <f>COUNTIFS(RSVP!A$2:A$6364, I241)</f>
        <v>5</v>
      </c>
      <c r="AI241">
        <f>COUNTIFS(RSVP!A$2:A$6364, I241, RSVP!G$2:G$6364, 1)</f>
        <v>3</v>
      </c>
      <c r="AJ241" s="18">
        <f t="shared" si="17"/>
        <v>0.6</v>
      </c>
      <c r="AK241" t="str">
        <f>INDEX(Groups!N$2:'Groups'!N$228, MATCH(A241, Groups!A$2:'Groups'!A$228,0))</f>
        <v>MSA</v>
      </c>
    </row>
    <row r="242" spans="1:37" x14ac:dyDescent="0.2">
      <c r="A242">
        <v>11064482</v>
      </c>
      <c r="B242">
        <v>16</v>
      </c>
      <c r="C242" t="s">
        <v>555</v>
      </c>
      <c r="D242" t="s">
        <v>556</v>
      </c>
      <c r="E242" t="s">
        <v>3075</v>
      </c>
      <c r="F242">
        <v>-80.110000610399993</v>
      </c>
      <c r="G242">
        <v>40.709999084499998</v>
      </c>
      <c r="H242" t="s">
        <v>557</v>
      </c>
      <c r="I242">
        <v>224673412</v>
      </c>
      <c r="J242">
        <v>241</v>
      </c>
      <c r="K242" t="s">
        <v>558</v>
      </c>
      <c r="L242" t="s">
        <v>559</v>
      </c>
      <c r="M242" t="s">
        <v>2780</v>
      </c>
      <c r="N242" t="s">
        <v>561</v>
      </c>
      <c r="O242">
        <v>-80.105698000000004</v>
      </c>
      <c r="P242">
        <v>40.692698999999998</v>
      </c>
      <c r="Q242" t="s">
        <v>560</v>
      </c>
      <c r="R242" s="6" t="s">
        <v>2904</v>
      </c>
      <c r="S242" s="6" t="s">
        <v>2903</v>
      </c>
      <c r="T242" s="6" t="s">
        <v>2931</v>
      </c>
      <c r="U242" s="6" t="s">
        <v>2930</v>
      </c>
      <c r="W242" s="3" t="str">
        <f>INDEX(Groups!I$2:'Groups'!I$228, MATCH(A242, Groups!A$2:'Groups'!A$228,0))</f>
        <v>Cranberry township</v>
      </c>
      <c r="X242" s="3" t="str">
        <f>INDEX(Groups!J$2:'Groups'!J$228, MATCH(A242, Groups!A$2:'Groups'!A$228,0))</f>
        <v>Sub-county</v>
      </c>
      <c r="Y242" s="8">
        <f t="shared" ref="Y242:Y257" si="21">IF(T242="Butler County", 1, )</f>
        <v>1</v>
      </c>
      <c r="Z242" s="8" t="b">
        <f t="shared" ref="Z242:Z284" si="22">ISNUMBER(SEARCH(W242,U242))</f>
        <v>1</v>
      </c>
      <c r="AD242" s="8">
        <v>1</v>
      </c>
      <c r="AE242" s="8">
        <v>1</v>
      </c>
      <c r="AF242" t="str">
        <f>INDEX(Groups!L$2:'Groups'!L$228, MATCH(A242, Groups!A$2:'Groups'!A$228,0))</f>
        <v>Cranberry Twp</v>
      </c>
      <c r="AG242">
        <f>INDEX(Groups!M$2:'Groups'!M$228, MATCH(A242, Groups!A$2:'Groups'!A$228,0))</f>
        <v>0</v>
      </c>
      <c r="AH242">
        <f>COUNTIFS(RSVP!A$2:A$6364, I242)</f>
        <v>5</v>
      </c>
      <c r="AI242">
        <f>COUNTIFS(RSVP!A$2:A$6364, I242, RSVP!G$2:G$6364, 1)</f>
        <v>1</v>
      </c>
      <c r="AJ242" s="18">
        <f t="shared" si="17"/>
        <v>0.2</v>
      </c>
      <c r="AK242" t="str">
        <f>INDEX(Groups!N$2:'Groups'!N$228, MATCH(A242, Groups!A$2:'Groups'!A$228,0))</f>
        <v>Sub-county</v>
      </c>
    </row>
    <row r="243" spans="1:37" x14ac:dyDescent="0.2">
      <c r="A243">
        <v>11064482</v>
      </c>
      <c r="B243">
        <v>16</v>
      </c>
      <c r="C243" t="s">
        <v>555</v>
      </c>
      <c r="D243" t="s">
        <v>556</v>
      </c>
      <c r="E243" t="s">
        <v>3075</v>
      </c>
      <c r="F243">
        <v>-80.110000610399993</v>
      </c>
      <c r="G243">
        <v>40.709999084499998</v>
      </c>
      <c r="H243" t="s">
        <v>557</v>
      </c>
      <c r="I243">
        <v>224548991</v>
      </c>
      <c r="J243">
        <v>242</v>
      </c>
      <c r="K243" t="s">
        <v>562</v>
      </c>
      <c r="L243" t="s">
        <v>563</v>
      </c>
      <c r="M243" t="s">
        <v>2780</v>
      </c>
      <c r="N243" t="s">
        <v>561</v>
      </c>
      <c r="O243">
        <v>-80.105698000000004</v>
      </c>
      <c r="P243">
        <v>40.692698999999998</v>
      </c>
      <c r="Q243" t="s">
        <v>560</v>
      </c>
      <c r="R243" s="6" t="s">
        <v>2904</v>
      </c>
      <c r="S243" s="6" t="s">
        <v>2903</v>
      </c>
      <c r="T243" s="6" t="s">
        <v>2931</v>
      </c>
      <c r="U243" s="6" t="s">
        <v>2930</v>
      </c>
      <c r="W243" s="3" t="str">
        <f>INDEX(Groups!I$2:'Groups'!I$228, MATCH(A243, Groups!A$2:'Groups'!A$228,0))</f>
        <v>Cranberry township</v>
      </c>
      <c r="X243" s="3" t="str">
        <f>INDEX(Groups!J$2:'Groups'!J$228, MATCH(A243, Groups!A$2:'Groups'!A$228,0))</f>
        <v>Sub-county</v>
      </c>
      <c r="Y243" s="8">
        <f t="shared" si="21"/>
        <v>1</v>
      </c>
      <c r="Z243" s="8" t="b">
        <f t="shared" si="22"/>
        <v>1</v>
      </c>
      <c r="AD243" s="8">
        <v>1</v>
      </c>
      <c r="AE243" s="8">
        <v>1</v>
      </c>
      <c r="AF243" t="str">
        <f>INDEX(Groups!L$2:'Groups'!L$228, MATCH(A243, Groups!A$2:'Groups'!A$228,0))</f>
        <v>Cranberry Twp</v>
      </c>
      <c r="AG243">
        <f>INDEX(Groups!M$2:'Groups'!M$228, MATCH(A243, Groups!A$2:'Groups'!A$228,0))</f>
        <v>0</v>
      </c>
      <c r="AH243">
        <f>COUNTIFS(RSVP!A$2:A$6364, I243)</f>
        <v>5</v>
      </c>
      <c r="AI243">
        <f>COUNTIFS(RSVP!A$2:A$6364, I243, RSVP!G$2:G$6364, 1)</f>
        <v>2</v>
      </c>
      <c r="AJ243" s="18">
        <f t="shared" si="17"/>
        <v>0.4</v>
      </c>
      <c r="AK243" t="str">
        <f>INDEX(Groups!N$2:'Groups'!N$228, MATCH(A243, Groups!A$2:'Groups'!A$228,0))</f>
        <v>Sub-county</v>
      </c>
    </row>
    <row r="244" spans="1:37" x14ac:dyDescent="0.2">
      <c r="A244">
        <v>11064482</v>
      </c>
      <c r="B244">
        <v>16</v>
      </c>
      <c r="C244" t="s">
        <v>555</v>
      </c>
      <c r="D244" t="s">
        <v>556</v>
      </c>
      <c r="E244" t="s">
        <v>3075</v>
      </c>
      <c r="F244">
        <v>-80.110000610399993</v>
      </c>
      <c r="G244">
        <v>40.709999084499998</v>
      </c>
      <c r="H244" t="s">
        <v>557</v>
      </c>
      <c r="I244">
        <v>224673357</v>
      </c>
      <c r="J244">
        <v>243</v>
      </c>
      <c r="K244" t="s">
        <v>564</v>
      </c>
      <c r="L244" t="s">
        <v>565</v>
      </c>
      <c r="M244" t="s">
        <v>2780</v>
      </c>
      <c r="N244" t="s">
        <v>561</v>
      </c>
      <c r="O244">
        <v>-80.105698000000004</v>
      </c>
      <c r="P244">
        <v>40.692698999999998</v>
      </c>
      <c r="Q244" t="s">
        <v>560</v>
      </c>
      <c r="R244" s="6" t="s">
        <v>2904</v>
      </c>
      <c r="S244" s="6" t="s">
        <v>2903</v>
      </c>
      <c r="T244" s="6" t="s">
        <v>2931</v>
      </c>
      <c r="U244" s="6" t="s">
        <v>2930</v>
      </c>
      <c r="W244" s="3" t="str">
        <f>INDEX(Groups!I$2:'Groups'!I$228, MATCH(A244, Groups!A$2:'Groups'!A$228,0))</f>
        <v>Cranberry township</v>
      </c>
      <c r="X244" s="3" t="str">
        <f>INDEX(Groups!J$2:'Groups'!J$228, MATCH(A244, Groups!A$2:'Groups'!A$228,0))</f>
        <v>Sub-county</v>
      </c>
      <c r="Y244" s="8">
        <f t="shared" si="21"/>
        <v>1</v>
      </c>
      <c r="Z244" s="8" t="b">
        <f t="shared" si="22"/>
        <v>1</v>
      </c>
      <c r="AD244" s="8">
        <v>1</v>
      </c>
      <c r="AE244" s="8">
        <v>1</v>
      </c>
      <c r="AF244" t="str">
        <f>INDEX(Groups!L$2:'Groups'!L$228, MATCH(A244, Groups!A$2:'Groups'!A$228,0))</f>
        <v>Cranberry Twp</v>
      </c>
      <c r="AG244">
        <f>INDEX(Groups!M$2:'Groups'!M$228, MATCH(A244, Groups!A$2:'Groups'!A$228,0))</f>
        <v>0</v>
      </c>
      <c r="AH244">
        <f>COUNTIFS(RSVP!A$2:A$6364, I244)</f>
        <v>4</v>
      </c>
      <c r="AI244">
        <f>COUNTIFS(RSVP!A$2:A$6364, I244, RSVP!G$2:G$6364, 1)</f>
        <v>1</v>
      </c>
      <c r="AJ244" s="18">
        <f t="shared" si="17"/>
        <v>0.25</v>
      </c>
      <c r="AK244" t="str">
        <f>INDEX(Groups!N$2:'Groups'!N$228, MATCH(A244, Groups!A$2:'Groups'!A$228,0))</f>
        <v>Sub-county</v>
      </c>
    </row>
    <row r="245" spans="1:37" x14ac:dyDescent="0.2">
      <c r="A245">
        <v>11064482</v>
      </c>
      <c r="B245">
        <v>16</v>
      </c>
      <c r="C245" t="s">
        <v>555</v>
      </c>
      <c r="D245" t="s">
        <v>556</v>
      </c>
      <c r="E245" t="s">
        <v>3075</v>
      </c>
      <c r="F245">
        <v>-80.110000610399993</v>
      </c>
      <c r="G245">
        <v>40.709999084499998</v>
      </c>
      <c r="H245" t="s">
        <v>557</v>
      </c>
      <c r="I245">
        <v>224720912</v>
      </c>
      <c r="J245">
        <v>244</v>
      </c>
      <c r="K245" t="s">
        <v>566</v>
      </c>
      <c r="L245" t="s">
        <v>567</v>
      </c>
      <c r="M245" t="s">
        <v>2780</v>
      </c>
      <c r="N245" t="s">
        <v>561</v>
      </c>
      <c r="O245">
        <v>-80.105698000000004</v>
      </c>
      <c r="P245">
        <v>40.692698999999998</v>
      </c>
      <c r="Q245" t="s">
        <v>560</v>
      </c>
      <c r="R245" s="6" t="s">
        <v>2904</v>
      </c>
      <c r="S245" s="6" t="s">
        <v>2903</v>
      </c>
      <c r="T245" s="6" t="s">
        <v>2931</v>
      </c>
      <c r="U245" s="6" t="s">
        <v>2930</v>
      </c>
      <c r="W245" s="3" t="str">
        <f>INDEX(Groups!I$2:'Groups'!I$228, MATCH(A245, Groups!A$2:'Groups'!A$228,0))</f>
        <v>Cranberry township</v>
      </c>
      <c r="X245" s="3" t="str">
        <f>INDEX(Groups!J$2:'Groups'!J$228, MATCH(A245, Groups!A$2:'Groups'!A$228,0))</f>
        <v>Sub-county</v>
      </c>
      <c r="Y245" s="8">
        <f t="shared" si="21"/>
        <v>1</v>
      </c>
      <c r="Z245" s="8" t="b">
        <f t="shared" si="22"/>
        <v>1</v>
      </c>
      <c r="AD245" s="8">
        <v>1</v>
      </c>
      <c r="AE245" s="8">
        <v>1</v>
      </c>
      <c r="AF245" t="str">
        <f>INDEX(Groups!L$2:'Groups'!L$228, MATCH(A245, Groups!A$2:'Groups'!A$228,0))</f>
        <v>Cranberry Twp</v>
      </c>
      <c r="AG245">
        <f>INDEX(Groups!M$2:'Groups'!M$228, MATCH(A245, Groups!A$2:'Groups'!A$228,0))</f>
        <v>0</v>
      </c>
      <c r="AH245">
        <f>COUNTIFS(RSVP!A$2:A$6364, I245)</f>
        <v>6</v>
      </c>
      <c r="AI245">
        <f>COUNTIFS(RSVP!A$2:A$6364, I245, RSVP!G$2:G$6364, 1)</f>
        <v>2</v>
      </c>
      <c r="AJ245" s="18">
        <f t="shared" si="17"/>
        <v>0.33333333333333331</v>
      </c>
      <c r="AK245" t="str">
        <f>INDEX(Groups!N$2:'Groups'!N$228, MATCH(A245, Groups!A$2:'Groups'!A$228,0))</f>
        <v>Sub-county</v>
      </c>
    </row>
    <row r="246" spans="1:37" x14ac:dyDescent="0.2">
      <c r="A246">
        <v>11064482</v>
      </c>
      <c r="B246">
        <v>16</v>
      </c>
      <c r="C246" t="s">
        <v>555</v>
      </c>
      <c r="D246" t="s">
        <v>556</v>
      </c>
      <c r="E246" t="s">
        <v>3075</v>
      </c>
      <c r="F246">
        <v>-80.110000610399993</v>
      </c>
      <c r="G246">
        <v>40.709999084499998</v>
      </c>
      <c r="H246" t="s">
        <v>557</v>
      </c>
      <c r="I246">
        <v>224769182</v>
      </c>
      <c r="J246">
        <v>245</v>
      </c>
      <c r="K246" t="s">
        <v>568</v>
      </c>
      <c r="L246" t="s">
        <v>569</v>
      </c>
      <c r="M246" t="s">
        <v>2780</v>
      </c>
      <c r="N246" t="s">
        <v>561</v>
      </c>
      <c r="O246">
        <v>-80.105698000000004</v>
      </c>
      <c r="P246">
        <v>40.692698999999998</v>
      </c>
      <c r="Q246" t="s">
        <v>560</v>
      </c>
      <c r="R246" s="6" t="s">
        <v>2904</v>
      </c>
      <c r="S246" s="6" t="s">
        <v>2903</v>
      </c>
      <c r="T246" s="6" t="s">
        <v>2931</v>
      </c>
      <c r="U246" s="6" t="s">
        <v>2930</v>
      </c>
      <c r="W246" s="3" t="str">
        <f>INDEX(Groups!I$2:'Groups'!I$228, MATCH(A246, Groups!A$2:'Groups'!A$228,0))</f>
        <v>Cranberry township</v>
      </c>
      <c r="X246" s="3" t="str">
        <f>INDEX(Groups!J$2:'Groups'!J$228, MATCH(A246, Groups!A$2:'Groups'!A$228,0))</f>
        <v>Sub-county</v>
      </c>
      <c r="Y246" s="8">
        <f t="shared" si="21"/>
        <v>1</v>
      </c>
      <c r="Z246" s="8" t="b">
        <f t="shared" si="22"/>
        <v>1</v>
      </c>
      <c r="AD246" s="8">
        <v>1</v>
      </c>
      <c r="AE246" s="8">
        <v>1</v>
      </c>
      <c r="AF246" t="str">
        <f>INDEX(Groups!L$2:'Groups'!L$228, MATCH(A246, Groups!A$2:'Groups'!A$228,0))</f>
        <v>Cranberry Twp</v>
      </c>
      <c r="AG246">
        <f>INDEX(Groups!M$2:'Groups'!M$228, MATCH(A246, Groups!A$2:'Groups'!A$228,0))</f>
        <v>0</v>
      </c>
      <c r="AH246">
        <f>COUNTIFS(RSVP!A$2:A$6364, I246)</f>
        <v>9</v>
      </c>
      <c r="AI246">
        <f>COUNTIFS(RSVP!A$2:A$6364, I246, RSVP!G$2:G$6364, 1)</f>
        <v>2</v>
      </c>
      <c r="AJ246" s="18">
        <f t="shared" si="17"/>
        <v>0.22222222222222221</v>
      </c>
      <c r="AK246" t="str">
        <f>INDEX(Groups!N$2:'Groups'!N$228, MATCH(A246, Groups!A$2:'Groups'!A$228,0))</f>
        <v>Sub-county</v>
      </c>
    </row>
    <row r="247" spans="1:37" x14ac:dyDescent="0.2">
      <c r="A247">
        <v>11064482</v>
      </c>
      <c r="B247">
        <v>16</v>
      </c>
      <c r="C247" t="s">
        <v>555</v>
      </c>
      <c r="D247" t="s">
        <v>556</v>
      </c>
      <c r="E247" t="s">
        <v>3075</v>
      </c>
      <c r="F247">
        <v>-80.110000610399993</v>
      </c>
      <c r="G247">
        <v>40.709999084499998</v>
      </c>
      <c r="H247" t="s">
        <v>557</v>
      </c>
      <c r="I247">
        <v>224598242</v>
      </c>
      <c r="J247">
        <v>246</v>
      </c>
      <c r="K247" t="s">
        <v>570</v>
      </c>
      <c r="L247" t="s">
        <v>571</v>
      </c>
      <c r="M247" t="s">
        <v>2780</v>
      </c>
      <c r="N247" t="s">
        <v>561</v>
      </c>
      <c r="O247">
        <v>-80.105698000000004</v>
      </c>
      <c r="P247">
        <v>40.692698999999998</v>
      </c>
      <c r="Q247" t="s">
        <v>560</v>
      </c>
      <c r="R247" s="6" t="s">
        <v>2904</v>
      </c>
      <c r="S247" s="6" t="s">
        <v>2903</v>
      </c>
      <c r="T247" s="6" t="s">
        <v>2931</v>
      </c>
      <c r="U247" s="6" t="s">
        <v>2930</v>
      </c>
      <c r="W247" s="3" t="str">
        <f>INDEX(Groups!I$2:'Groups'!I$228, MATCH(A247, Groups!A$2:'Groups'!A$228,0))</f>
        <v>Cranberry township</v>
      </c>
      <c r="X247" s="3" t="str">
        <f>INDEX(Groups!J$2:'Groups'!J$228, MATCH(A247, Groups!A$2:'Groups'!A$228,0))</f>
        <v>Sub-county</v>
      </c>
      <c r="Y247" s="8">
        <f t="shared" si="21"/>
        <v>1</v>
      </c>
      <c r="Z247" s="8" t="b">
        <f t="shared" si="22"/>
        <v>1</v>
      </c>
      <c r="AD247" s="8">
        <v>1</v>
      </c>
      <c r="AE247" s="8">
        <v>1</v>
      </c>
      <c r="AF247" t="str">
        <f>INDEX(Groups!L$2:'Groups'!L$228, MATCH(A247, Groups!A$2:'Groups'!A$228,0))</f>
        <v>Cranberry Twp</v>
      </c>
      <c r="AG247">
        <f>INDEX(Groups!M$2:'Groups'!M$228, MATCH(A247, Groups!A$2:'Groups'!A$228,0))</f>
        <v>0</v>
      </c>
      <c r="AH247">
        <f>COUNTIFS(RSVP!A$2:A$6364, I247)</f>
        <v>6</v>
      </c>
      <c r="AI247">
        <f>COUNTIFS(RSVP!A$2:A$6364, I247, RSVP!G$2:G$6364, 1)</f>
        <v>2</v>
      </c>
      <c r="AJ247" s="18">
        <f t="shared" si="17"/>
        <v>0.33333333333333331</v>
      </c>
      <c r="AK247" t="str">
        <f>INDEX(Groups!N$2:'Groups'!N$228, MATCH(A247, Groups!A$2:'Groups'!A$228,0))</f>
        <v>Sub-county</v>
      </c>
    </row>
    <row r="248" spans="1:37" x14ac:dyDescent="0.2">
      <c r="A248">
        <v>11064482</v>
      </c>
      <c r="B248">
        <v>16</v>
      </c>
      <c r="C248" t="s">
        <v>555</v>
      </c>
      <c r="D248" t="s">
        <v>556</v>
      </c>
      <c r="E248" t="s">
        <v>3075</v>
      </c>
      <c r="F248">
        <v>-80.110000610399993</v>
      </c>
      <c r="G248">
        <v>40.709999084499998</v>
      </c>
      <c r="H248" t="s">
        <v>557</v>
      </c>
      <c r="I248">
        <v>224673376</v>
      </c>
      <c r="J248">
        <v>247</v>
      </c>
      <c r="K248" t="s">
        <v>562</v>
      </c>
      <c r="L248" t="s">
        <v>563</v>
      </c>
      <c r="M248" t="s">
        <v>2780</v>
      </c>
      <c r="N248" t="s">
        <v>561</v>
      </c>
      <c r="O248">
        <v>-80.105698000000004</v>
      </c>
      <c r="P248">
        <v>40.692698999999998</v>
      </c>
      <c r="Q248" t="s">
        <v>560</v>
      </c>
      <c r="R248" s="6" t="s">
        <v>2904</v>
      </c>
      <c r="S248" s="6" t="s">
        <v>2903</v>
      </c>
      <c r="T248" s="6" t="s">
        <v>2931</v>
      </c>
      <c r="U248" s="6" t="s">
        <v>2930</v>
      </c>
      <c r="W248" s="3" t="str">
        <f>INDEX(Groups!I$2:'Groups'!I$228, MATCH(A248, Groups!A$2:'Groups'!A$228,0))</f>
        <v>Cranberry township</v>
      </c>
      <c r="X248" s="3" t="str">
        <f>INDEX(Groups!J$2:'Groups'!J$228, MATCH(A248, Groups!A$2:'Groups'!A$228,0))</f>
        <v>Sub-county</v>
      </c>
      <c r="Y248" s="8">
        <f t="shared" si="21"/>
        <v>1</v>
      </c>
      <c r="Z248" s="8" t="b">
        <f t="shared" si="22"/>
        <v>1</v>
      </c>
      <c r="AD248" s="8">
        <v>1</v>
      </c>
      <c r="AE248" s="8">
        <v>1</v>
      </c>
      <c r="AF248" t="str">
        <f>INDEX(Groups!L$2:'Groups'!L$228, MATCH(A248, Groups!A$2:'Groups'!A$228,0))</f>
        <v>Cranberry Twp</v>
      </c>
      <c r="AG248">
        <f>INDEX(Groups!M$2:'Groups'!M$228, MATCH(A248, Groups!A$2:'Groups'!A$228,0))</f>
        <v>0</v>
      </c>
      <c r="AH248">
        <f>COUNTIFS(RSVP!A$2:A$6364, I248)</f>
        <v>6</v>
      </c>
      <c r="AI248">
        <f>COUNTIFS(RSVP!A$2:A$6364, I248, RSVP!G$2:G$6364, 1)</f>
        <v>3</v>
      </c>
      <c r="AJ248" s="18">
        <f t="shared" si="17"/>
        <v>0.5</v>
      </c>
      <c r="AK248" t="str">
        <f>INDEX(Groups!N$2:'Groups'!N$228, MATCH(A248, Groups!A$2:'Groups'!A$228,0))</f>
        <v>Sub-county</v>
      </c>
    </row>
    <row r="249" spans="1:37" x14ac:dyDescent="0.2">
      <c r="A249">
        <v>11064482</v>
      </c>
      <c r="B249">
        <v>16</v>
      </c>
      <c r="C249" t="s">
        <v>555</v>
      </c>
      <c r="D249" t="s">
        <v>556</v>
      </c>
      <c r="E249" t="s">
        <v>3075</v>
      </c>
      <c r="F249">
        <v>-80.110000610399993</v>
      </c>
      <c r="G249">
        <v>40.709999084499998</v>
      </c>
      <c r="H249" t="s">
        <v>557</v>
      </c>
      <c r="I249">
        <v>224521263</v>
      </c>
      <c r="J249">
        <v>248</v>
      </c>
      <c r="K249" t="s">
        <v>572</v>
      </c>
      <c r="L249" t="s">
        <v>573</v>
      </c>
      <c r="M249" t="s">
        <v>2780</v>
      </c>
      <c r="N249" t="s">
        <v>561</v>
      </c>
      <c r="O249">
        <v>-80.105698000000004</v>
      </c>
      <c r="P249">
        <v>40.692698999999998</v>
      </c>
      <c r="Q249" t="s">
        <v>560</v>
      </c>
      <c r="R249" s="6" t="s">
        <v>2904</v>
      </c>
      <c r="S249" s="6" t="s">
        <v>2903</v>
      </c>
      <c r="T249" s="6" t="s">
        <v>2931</v>
      </c>
      <c r="U249" s="6" t="s">
        <v>2930</v>
      </c>
      <c r="W249" s="3" t="str">
        <f>INDEX(Groups!I$2:'Groups'!I$228, MATCH(A249, Groups!A$2:'Groups'!A$228,0))</f>
        <v>Cranberry township</v>
      </c>
      <c r="X249" s="3" t="str">
        <f>INDEX(Groups!J$2:'Groups'!J$228, MATCH(A249, Groups!A$2:'Groups'!A$228,0))</f>
        <v>Sub-county</v>
      </c>
      <c r="Y249" s="8">
        <f t="shared" si="21"/>
        <v>1</v>
      </c>
      <c r="Z249" s="8" t="b">
        <f t="shared" si="22"/>
        <v>1</v>
      </c>
      <c r="AD249" s="8">
        <v>1</v>
      </c>
      <c r="AE249" s="8">
        <v>1</v>
      </c>
      <c r="AF249" t="str">
        <f>INDEX(Groups!L$2:'Groups'!L$228, MATCH(A249, Groups!A$2:'Groups'!A$228,0))</f>
        <v>Cranberry Twp</v>
      </c>
      <c r="AG249">
        <f>INDEX(Groups!M$2:'Groups'!M$228, MATCH(A249, Groups!A$2:'Groups'!A$228,0))</f>
        <v>0</v>
      </c>
      <c r="AH249">
        <f>COUNTIFS(RSVP!A$2:A$6364, I249)</f>
        <v>7</v>
      </c>
      <c r="AI249">
        <f>COUNTIFS(RSVP!A$2:A$6364, I249, RSVP!G$2:G$6364, 1)</f>
        <v>2</v>
      </c>
      <c r="AJ249" s="18">
        <f t="shared" si="17"/>
        <v>0.2857142857142857</v>
      </c>
      <c r="AK249" t="str">
        <f>INDEX(Groups!N$2:'Groups'!N$228, MATCH(A249, Groups!A$2:'Groups'!A$228,0))</f>
        <v>Sub-county</v>
      </c>
    </row>
    <row r="250" spans="1:37" x14ac:dyDescent="0.2">
      <c r="A250">
        <v>11064482</v>
      </c>
      <c r="B250">
        <v>16</v>
      </c>
      <c r="C250" t="s">
        <v>555</v>
      </c>
      <c r="D250" t="s">
        <v>556</v>
      </c>
      <c r="E250" t="s">
        <v>3075</v>
      </c>
      <c r="F250">
        <v>-80.110000610399993</v>
      </c>
      <c r="G250">
        <v>40.709999084499998</v>
      </c>
      <c r="H250" t="s">
        <v>557</v>
      </c>
      <c r="I250">
        <v>224109760</v>
      </c>
      <c r="J250">
        <v>249</v>
      </c>
      <c r="K250" t="s">
        <v>574</v>
      </c>
      <c r="L250" t="s">
        <v>575</v>
      </c>
      <c r="M250" t="s">
        <v>2780</v>
      </c>
      <c r="N250" t="s">
        <v>561</v>
      </c>
      <c r="O250">
        <v>-80.105698000000004</v>
      </c>
      <c r="P250">
        <v>40.692698999999998</v>
      </c>
      <c r="Q250" t="s">
        <v>560</v>
      </c>
      <c r="R250" s="6" t="s">
        <v>2904</v>
      </c>
      <c r="S250" s="6" t="s">
        <v>2903</v>
      </c>
      <c r="T250" s="6" t="s">
        <v>2931</v>
      </c>
      <c r="U250" s="6" t="s">
        <v>2930</v>
      </c>
      <c r="W250" s="3" t="str">
        <f>INDEX(Groups!I$2:'Groups'!I$228, MATCH(A250, Groups!A$2:'Groups'!A$228,0))</f>
        <v>Cranberry township</v>
      </c>
      <c r="X250" s="3" t="str">
        <f>INDEX(Groups!J$2:'Groups'!J$228, MATCH(A250, Groups!A$2:'Groups'!A$228,0))</f>
        <v>Sub-county</v>
      </c>
      <c r="Y250" s="8">
        <f t="shared" si="21"/>
        <v>1</v>
      </c>
      <c r="Z250" s="8" t="b">
        <f t="shared" si="22"/>
        <v>1</v>
      </c>
      <c r="AD250" s="8">
        <v>1</v>
      </c>
      <c r="AE250" s="8">
        <v>1</v>
      </c>
      <c r="AF250" t="str">
        <f>INDEX(Groups!L$2:'Groups'!L$228, MATCH(A250, Groups!A$2:'Groups'!A$228,0))</f>
        <v>Cranberry Twp</v>
      </c>
      <c r="AG250">
        <f>INDEX(Groups!M$2:'Groups'!M$228, MATCH(A250, Groups!A$2:'Groups'!A$228,0))</f>
        <v>0</v>
      </c>
      <c r="AH250">
        <f>COUNTIFS(RSVP!A$2:A$6364, I250)</f>
        <v>9</v>
      </c>
      <c r="AI250">
        <f>COUNTIFS(RSVP!A$2:A$6364, I250, RSVP!G$2:G$6364, 1)</f>
        <v>1</v>
      </c>
      <c r="AJ250" s="18">
        <f t="shared" si="17"/>
        <v>0.1111111111111111</v>
      </c>
      <c r="AK250" t="str">
        <f>INDEX(Groups!N$2:'Groups'!N$228, MATCH(A250, Groups!A$2:'Groups'!A$228,0))</f>
        <v>Sub-county</v>
      </c>
    </row>
    <row r="251" spans="1:37" x14ac:dyDescent="0.2">
      <c r="A251">
        <v>11064482</v>
      </c>
      <c r="B251">
        <v>16</v>
      </c>
      <c r="C251" t="s">
        <v>555</v>
      </c>
      <c r="D251" t="s">
        <v>556</v>
      </c>
      <c r="E251" t="s">
        <v>3075</v>
      </c>
      <c r="F251">
        <v>-80.110000610399993</v>
      </c>
      <c r="G251">
        <v>40.709999084499998</v>
      </c>
      <c r="H251" t="s">
        <v>557</v>
      </c>
      <c r="I251">
        <v>224287265</v>
      </c>
      <c r="J251">
        <v>250</v>
      </c>
      <c r="K251" t="s">
        <v>568</v>
      </c>
      <c r="L251" t="s">
        <v>569</v>
      </c>
      <c r="M251" t="s">
        <v>2780</v>
      </c>
      <c r="N251" t="s">
        <v>561</v>
      </c>
      <c r="O251">
        <v>-80.105698000000004</v>
      </c>
      <c r="P251">
        <v>40.692698999999998</v>
      </c>
      <c r="Q251" t="s">
        <v>560</v>
      </c>
      <c r="R251" s="6" t="s">
        <v>2904</v>
      </c>
      <c r="S251" s="6" t="s">
        <v>2903</v>
      </c>
      <c r="T251" s="6" t="s">
        <v>2931</v>
      </c>
      <c r="U251" s="6" t="s">
        <v>2930</v>
      </c>
      <c r="W251" s="3" t="str">
        <f>INDEX(Groups!I$2:'Groups'!I$228, MATCH(A251, Groups!A$2:'Groups'!A$228,0))</f>
        <v>Cranberry township</v>
      </c>
      <c r="X251" s="3" t="str">
        <f>INDEX(Groups!J$2:'Groups'!J$228, MATCH(A251, Groups!A$2:'Groups'!A$228,0))</f>
        <v>Sub-county</v>
      </c>
      <c r="Y251" s="8">
        <f t="shared" si="21"/>
        <v>1</v>
      </c>
      <c r="Z251" s="8" t="b">
        <f t="shared" si="22"/>
        <v>1</v>
      </c>
      <c r="AD251" s="8">
        <v>1</v>
      </c>
      <c r="AE251" s="8">
        <v>1</v>
      </c>
      <c r="AF251" t="str">
        <f>INDEX(Groups!L$2:'Groups'!L$228, MATCH(A251, Groups!A$2:'Groups'!A$228,0))</f>
        <v>Cranberry Twp</v>
      </c>
      <c r="AG251">
        <f>INDEX(Groups!M$2:'Groups'!M$228, MATCH(A251, Groups!A$2:'Groups'!A$228,0))</f>
        <v>0</v>
      </c>
      <c r="AH251">
        <f>COUNTIFS(RSVP!A$2:A$6364, I251)</f>
        <v>6</v>
      </c>
      <c r="AI251">
        <f>COUNTIFS(RSVP!A$2:A$6364, I251, RSVP!G$2:G$6364, 1)</f>
        <v>1</v>
      </c>
      <c r="AJ251" s="18">
        <f t="shared" si="17"/>
        <v>0.16666666666666666</v>
      </c>
      <c r="AK251" t="str">
        <f>INDEX(Groups!N$2:'Groups'!N$228, MATCH(A251, Groups!A$2:'Groups'!A$228,0))</f>
        <v>Sub-county</v>
      </c>
    </row>
    <row r="252" spans="1:37" x14ac:dyDescent="0.2">
      <c r="A252">
        <v>11064482</v>
      </c>
      <c r="B252">
        <v>16</v>
      </c>
      <c r="C252" t="s">
        <v>555</v>
      </c>
      <c r="D252" t="s">
        <v>556</v>
      </c>
      <c r="E252" t="s">
        <v>3075</v>
      </c>
      <c r="F252">
        <v>-80.110000610399993</v>
      </c>
      <c r="G252">
        <v>40.709999084499998</v>
      </c>
      <c r="H252" t="s">
        <v>557</v>
      </c>
      <c r="I252">
        <v>224538641</v>
      </c>
      <c r="J252">
        <v>251</v>
      </c>
      <c r="K252" t="s">
        <v>568</v>
      </c>
      <c r="L252" t="s">
        <v>569</v>
      </c>
      <c r="M252" t="s">
        <v>2780</v>
      </c>
      <c r="N252" t="s">
        <v>561</v>
      </c>
      <c r="O252">
        <v>-80.105698000000004</v>
      </c>
      <c r="P252">
        <v>40.692698999999998</v>
      </c>
      <c r="Q252" t="s">
        <v>560</v>
      </c>
      <c r="R252" s="6" t="s">
        <v>2904</v>
      </c>
      <c r="S252" s="6" t="s">
        <v>2903</v>
      </c>
      <c r="T252" s="6" t="s">
        <v>2931</v>
      </c>
      <c r="U252" s="6" t="s">
        <v>2930</v>
      </c>
      <c r="W252" s="3" t="str">
        <f>INDEX(Groups!I$2:'Groups'!I$228, MATCH(A252, Groups!A$2:'Groups'!A$228,0))</f>
        <v>Cranberry township</v>
      </c>
      <c r="X252" s="3" t="str">
        <f>INDEX(Groups!J$2:'Groups'!J$228, MATCH(A252, Groups!A$2:'Groups'!A$228,0))</f>
        <v>Sub-county</v>
      </c>
      <c r="Y252" s="8">
        <f t="shared" si="21"/>
        <v>1</v>
      </c>
      <c r="Z252" s="8" t="b">
        <f t="shared" si="22"/>
        <v>1</v>
      </c>
      <c r="AD252" s="8">
        <v>1</v>
      </c>
      <c r="AE252" s="8">
        <v>1</v>
      </c>
      <c r="AF252" t="str">
        <f>INDEX(Groups!L$2:'Groups'!L$228, MATCH(A252, Groups!A$2:'Groups'!A$228,0))</f>
        <v>Cranberry Twp</v>
      </c>
      <c r="AG252">
        <f>INDEX(Groups!M$2:'Groups'!M$228, MATCH(A252, Groups!A$2:'Groups'!A$228,0))</f>
        <v>0</v>
      </c>
      <c r="AH252">
        <f>COUNTIFS(RSVP!A$2:A$6364, I252)</f>
        <v>7</v>
      </c>
      <c r="AI252">
        <f>COUNTIFS(RSVP!A$2:A$6364, I252, RSVP!G$2:G$6364, 1)</f>
        <v>2</v>
      </c>
      <c r="AJ252" s="18">
        <f t="shared" si="17"/>
        <v>0.2857142857142857</v>
      </c>
      <c r="AK252" t="str">
        <f>INDEX(Groups!N$2:'Groups'!N$228, MATCH(A252, Groups!A$2:'Groups'!A$228,0))</f>
        <v>Sub-county</v>
      </c>
    </row>
    <row r="253" spans="1:37" x14ac:dyDescent="0.2">
      <c r="A253">
        <v>11064482</v>
      </c>
      <c r="B253">
        <v>16</v>
      </c>
      <c r="C253" t="s">
        <v>555</v>
      </c>
      <c r="D253" t="s">
        <v>556</v>
      </c>
      <c r="E253" t="s">
        <v>3075</v>
      </c>
      <c r="F253">
        <v>-80.110000610399993</v>
      </c>
      <c r="G253">
        <v>40.709999084499998</v>
      </c>
      <c r="H253" t="s">
        <v>557</v>
      </c>
      <c r="I253">
        <v>224810471</v>
      </c>
      <c r="J253">
        <v>252</v>
      </c>
      <c r="K253" t="s">
        <v>576</v>
      </c>
      <c r="L253" t="s">
        <v>577</v>
      </c>
      <c r="M253" t="s">
        <v>2780</v>
      </c>
      <c r="N253" t="s">
        <v>561</v>
      </c>
      <c r="O253">
        <v>-80.105698000000004</v>
      </c>
      <c r="P253">
        <v>40.692698999999998</v>
      </c>
      <c r="Q253" t="s">
        <v>560</v>
      </c>
      <c r="R253" s="6" t="s">
        <v>2904</v>
      </c>
      <c r="S253" s="6" t="s">
        <v>2903</v>
      </c>
      <c r="T253" s="6" t="s">
        <v>2931</v>
      </c>
      <c r="U253" s="6" t="s">
        <v>2930</v>
      </c>
      <c r="W253" s="3" t="str">
        <f>INDEX(Groups!I$2:'Groups'!I$228, MATCH(A253, Groups!A$2:'Groups'!A$228,0))</f>
        <v>Cranberry township</v>
      </c>
      <c r="X253" s="3" t="str">
        <f>INDEX(Groups!J$2:'Groups'!J$228, MATCH(A253, Groups!A$2:'Groups'!A$228,0))</f>
        <v>Sub-county</v>
      </c>
      <c r="Y253" s="8">
        <f t="shared" si="21"/>
        <v>1</v>
      </c>
      <c r="Z253" s="8" t="b">
        <f t="shared" si="22"/>
        <v>1</v>
      </c>
      <c r="AD253" s="8">
        <v>1</v>
      </c>
      <c r="AE253" s="8">
        <v>1</v>
      </c>
      <c r="AF253" t="str">
        <f>INDEX(Groups!L$2:'Groups'!L$228, MATCH(A253, Groups!A$2:'Groups'!A$228,0))</f>
        <v>Cranberry Twp</v>
      </c>
      <c r="AG253">
        <f>INDEX(Groups!M$2:'Groups'!M$228, MATCH(A253, Groups!A$2:'Groups'!A$228,0))</f>
        <v>0</v>
      </c>
      <c r="AH253">
        <f>COUNTIFS(RSVP!A$2:A$6364, I253)</f>
        <v>4</v>
      </c>
      <c r="AI253">
        <f>COUNTIFS(RSVP!A$2:A$6364, I253, RSVP!G$2:G$6364, 1)</f>
        <v>1</v>
      </c>
      <c r="AJ253" s="18">
        <f t="shared" si="17"/>
        <v>0.25</v>
      </c>
      <c r="AK253" t="str">
        <f>INDEX(Groups!N$2:'Groups'!N$228, MATCH(A253, Groups!A$2:'Groups'!A$228,0))</f>
        <v>Sub-county</v>
      </c>
    </row>
    <row r="254" spans="1:37" x14ac:dyDescent="0.2">
      <c r="A254">
        <v>11064482</v>
      </c>
      <c r="B254">
        <v>16</v>
      </c>
      <c r="C254" t="s">
        <v>555</v>
      </c>
      <c r="D254" t="s">
        <v>556</v>
      </c>
      <c r="E254" t="s">
        <v>3075</v>
      </c>
      <c r="F254">
        <v>-80.110000610399993</v>
      </c>
      <c r="G254">
        <v>40.709999084499998</v>
      </c>
      <c r="H254" t="s">
        <v>557</v>
      </c>
      <c r="I254">
        <v>224266735</v>
      </c>
      <c r="J254">
        <v>253</v>
      </c>
      <c r="K254" t="s">
        <v>578</v>
      </c>
      <c r="L254" t="s">
        <v>579</v>
      </c>
      <c r="M254" t="s">
        <v>2780</v>
      </c>
      <c r="N254" t="s">
        <v>561</v>
      </c>
      <c r="O254">
        <v>-80.105698000000004</v>
      </c>
      <c r="P254">
        <v>40.692698999999998</v>
      </c>
      <c r="Q254" t="s">
        <v>560</v>
      </c>
      <c r="R254" s="6" t="s">
        <v>2904</v>
      </c>
      <c r="S254" s="6" t="s">
        <v>2903</v>
      </c>
      <c r="T254" s="6" t="s">
        <v>2931</v>
      </c>
      <c r="U254" s="6" t="s">
        <v>2930</v>
      </c>
      <c r="W254" s="3" t="str">
        <f>INDEX(Groups!I$2:'Groups'!I$228, MATCH(A254, Groups!A$2:'Groups'!A$228,0))</f>
        <v>Cranberry township</v>
      </c>
      <c r="X254" s="3" t="str">
        <f>INDEX(Groups!J$2:'Groups'!J$228, MATCH(A254, Groups!A$2:'Groups'!A$228,0))</f>
        <v>Sub-county</v>
      </c>
      <c r="Y254" s="8">
        <f t="shared" si="21"/>
        <v>1</v>
      </c>
      <c r="Z254" s="8" t="b">
        <f t="shared" si="22"/>
        <v>1</v>
      </c>
      <c r="AD254" s="8">
        <v>1</v>
      </c>
      <c r="AE254" s="8">
        <v>1</v>
      </c>
      <c r="AF254" t="str">
        <f>INDEX(Groups!L$2:'Groups'!L$228, MATCH(A254, Groups!A$2:'Groups'!A$228,0))</f>
        <v>Cranberry Twp</v>
      </c>
      <c r="AG254">
        <f>INDEX(Groups!M$2:'Groups'!M$228, MATCH(A254, Groups!A$2:'Groups'!A$228,0))</f>
        <v>0</v>
      </c>
      <c r="AH254">
        <f>COUNTIFS(RSVP!A$2:A$6364, I254)</f>
        <v>4</v>
      </c>
      <c r="AI254">
        <f>COUNTIFS(RSVP!A$2:A$6364, I254, RSVP!G$2:G$6364, 1)</f>
        <v>1</v>
      </c>
      <c r="AJ254" s="18">
        <f t="shared" si="17"/>
        <v>0.25</v>
      </c>
      <c r="AK254" t="str">
        <f>INDEX(Groups!N$2:'Groups'!N$228, MATCH(A254, Groups!A$2:'Groups'!A$228,0))</f>
        <v>Sub-county</v>
      </c>
    </row>
    <row r="255" spans="1:37" x14ac:dyDescent="0.2">
      <c r="A255">
        <v>11064482</v>
      </c>
      <c r="B255">
        <v>16</v>
      </c>
      <c r="C255" t="s">
        <v>555</v>
      </c>
      <c r="D255" t="s">
        <v>556</v>
      </c>
      <c r="E255" t="s">
        <v>3075</v>
      </c>
      <c r="F255">
        <v>-80.110000610399993</v>
      </c>
      <c r="G255">
        <v>40.709999084499998</v>
      </c>
      <c r="H255" t="s">
        <v>557</v>
      </c>
      <c r="I255">
        <v>224532897</v>
      </c>
      <c r="J255">
        <v>254</v>
      </c>
      <c r="K255" t="s">
        <v>580</v>
      </c>
      <c r="L255" t="s">
        <v>581</v>
      </c>
      <c r="M255" t="s">
        <v>2780</v>
      </c>
      <c r="N255" t="s">
        <v>561</v>
      </c>
      <c r="O255">
        <v>-80.105698000000004</v>
      </c>
      <c r="P255">
        <v>40.692698999999998</v>
      </c>
      <c r="Q255" t="s">
        <v>560</v>
      </c>
      <c r="R255" s="6" t="s">
        <v>2904</v>
      </c>
      <c r="S255" s="6" t="s">
        <v>2903</v>
      </c>
      <c r="T255" s="6" t="s">
        <v>2931</v>
      </c>
      <c r="U255" s="6" t="s">
        <v>2930</v>
      </c>
      <c r="W255" s="3" t="str">
        <f>INDEX(Groups!I$2:'Groups'!I$228, MATCH(A255, Groups!A$2:'Groups'!A$228,0))</f>
        <v>Cranberry township</v>
      </c>
      <c r="X255" s="3" t="str">
        <f>INDEX(Groups!J$2:'Groups'!J$228, MATCH(A255, Groups!A$2:'Groups'!A$228,0))</f>
        <v>Sub-county</v>
      </c>
      <c r="Y255" s="8">
        <f t="shared" si="21"/>
        <v>1</v>
      </c>
      <c r="Z255" s="8" t="b">
        <f t="shared" si="22"/>
        <v>1</v>
      </c>
      <c r="AD255" s="8">
        <v>1</v>
      </c>
      <c r="AE255" s="8">
        <v>1</v>
      </c>
      <c r="AF255" t="str">
        <f>INDEX(Groups!L$2:'Groups'!L$228, MATCH(A255, Groups!A$2:'Groups'!A$228,0))</f>
        <v>Cranberry Twp</v>
      </c>
      <c r="AG255">
        <f>INDEX(Groups!M$2:'Groups'!M$228, MATCH(A255, Groups!A$2:'Groups'!A$228,0))</f>
        <v>0</v>
      </c>
      <c r="AH255">
        <f>COUNTIFS(RSVP!A$2:A$6364, I255)</f>
        <v>3</v>
      </c>
      <c r="AI255">
        <f>COUNTIFS(RSVP!A$2:A$6364, I255, RSVP!G$2:G$6364, 1)</f>
        <v>1</v>
      </c>
      <c r="AJ255" s="18">
        <f t="shared" si="17"/>
        <v>0.33333333333333331</v>
      </c>
      <c r="AK255" t="str">
        <f>INDEX(Groups!N$2:'Groups'!N$228, MATCH(A255, Groups!A$2:'Groups'!A$228,0))</f>
        <v>Sub-county</v>
      </c>
    </row>
    <row r="256" spans="1:37" x14ac:dyDescent="0.2">
      <c r="A256">
        <v>11064482</v>
      </c>
      <c r="B256">
        <v>16</v>
      </c>
      <c r="C256" t="s">
        <v>555</v>
      </c>
      <c r="D256" t="s">
        <v>556</v>
      </c>
      <c r="E256" t="s">
        <v>3075</v>
      </c>
      <c r="F256">
        <v>-80.110000610399993</v>
      </c>
      <c r="G256">
        <v>40.709999084499998</v>
      </c>
      <c r="H256" t="s">
        <v>557</v>
      </c>
      <c r="I256">
        <v>224908870</v>
      </c>
      <c r="J256">
        <v>255</v>
      </c>
      <c r="K256" t="s">
        <v>582</v>
      </c>
      <c r="L256" t="s">
        <v>583</v>
      </c>
      <c r="M256" t="s">
        <v>2780</v>
      </c>
      <c r="N256" t="s">
        <v>561</v>
      </c>
      <c r="O256">
        <v>-80.105698000000004</v>
      </c>
      <c r="P256">
        <v>40.692698999999998</v>
      </c>
      <c r="Q256" t="s">
        <v>560</v>
      </c>
      <c r="R256" s="6" t="s">
        <v>2904</v>
      </c>
      <c r="S256" s="6" t="s">
        <v>2903</v>
      </c>
      <c r="T256" s="6" t="s">
        <v>2931</v>
      </c>
      <c r="U256" s="6" t="s">
        <v>2930</v>
      </c>
      <c r="W256" s="3" t="str">
        <f>INDEX(Groups!I$2:'Groups'!I$228, MATCH(A256, Groups!A$2:'Groups'!A$228,0))</f>
        <v>Cranberry township</v>
      </c>
      <c r="X256" s="3" t="str">
        <f>INDEX(Groups!J$2:'Groups'!J$228, MATCH(A256, Groups!A$2:'Groups'!A$228,0))</f>
        <v>Sub-county</v>
      </c>
      <c r="Y256" s="8">
        <f t="shared" si="21"/>
        <v>1</v>
      </c>
      <c r="Z256" s="8" t="b">
        <f t="shared" si="22"/>
        <v>1</v>
      </c>
      <c r="AD256" s="8">
        <v>1</v>
      </c>
      <c r="AE256" s="8">
        <v>1</v>
      </c>
      <c r="AF256" t="str">
        <f>INDEX(Groups!L$2:'Groups'!L$228, MATCH(A256, Groups!A$2:'Groups'!A$228,0))</f>
        <v>Cranberry Twp</v>
      </c>
      <c r="AG256">
        <f>INDEX(Groups!M$2:'Groups'!M$228, MATCH(A256, Groups!A$2:'Groups'!A$228,0))</f>
        <v>0</v>
      </c>
      <c r="AH256">
        <f>COUNTIFS(RSVP!A$2:A$6364, I256)</f>
        <v>3</v>
      </c>
      <c r="AI256">
        <f>COUNTIFS(RSVP!A$2:A$6364, I256, RSVP!G$2:G$6364, 1)</f>
        <v>1</v>
      </c>
      <c r="AJ256" s="18">
        <f t="shared" si="17"/>
        <v>0.33333333333333331</v>
      </c>
      <c r="AK256" t="str">
        <f>INDEX(Groups!N$2:'Groups'!N$228, MATCH(A256, Groups!A$2:'Groups'!A$228,0))</f>
        <v>Sub-county</v>
      </c>
    </row>
    <row r="257" spans="1:37" x14ac:dyDescent="0.2">
      <c r="A257">
        <v>11064482</v>
      </c>
      <c r="B257">
        <v>16</v>
      </c>
      <c r="C257" t="s">
        <v>555</v>
      </c>
      <c r="D257" t="s">
        <v>556</v>
      </c>
      <c r="E257" t="s">
        <v>3075</v>
      </c>
      <c r="F257">
        <v>-80.110000610399993</v>
      </c>
      <c r="G257">
        <v>40.709999084499998</v>
      </c>
      <c r="H257" t="s">
        <v>557</v>
      </c>
      <c r="I257">
        <v>224810550</v>
      </c>
      <c r="J257">
        <v>256</v>
      </c>
      <c r="K257" t="s">
        <v>562</v>
      </c>
      <c r="L257" t="s">
        <v>563</v>
      </c>
      <c r="M257" t="s">
        <v>2780</v>
      </c>
      <c r="N257" t="s">
        <v>561</v>
      </c>
      <c r="O257">
        <v>-80.105698000000004</v>
      </c>
      <c r="P257">
        <v>40.692698999999998</v>
      </c>
      <c r="Q257" t="s">
        <v>560</v>
      </c>
      <c r="R257" s="6" t="s">
        <v>2904</v>
      </c>
      <c r="S257" s="6" t="s">
        <v>2903</v>
      </c>
      <c r="T257" s="6" t="s">
        <v>2931</v>
      </c>
      <c r="U257" s="6" t="s">
        <v>2930</v>
      </c>
      <c r="W257" s="3" t="str">
        <f>INDEX(Groups!I$2:'Groups'!I$228, MATCH(A257, Groups!A$2:'Groups'!A$228,0))</f>
        <v>Cranberry township</v>
      </c>
      <c r="X257" s="3" t="str">
        <f>INDEX(Groups!J$2:'Groups'!J$228, MATCH(A257, Groups!A$2:'Groups'!A$228,0))</f>
        <v>Sub-county</v>
      </c>
      <c r="Y257" s="8">
        <f t="shared" si="21"/>
        <v>1</v>
      </c>
      <c r="Z257" s="8" t="b">
        <f t="shared" si="22"/>
        <v>1</v>
      </c>
      <c r="AD257" s="8">
        <v>1</v>
      </c>
      <c r="AE257" s="8">
        <v>1</v>
      </c>
      <c r="AF257" t="str">
        <f>INDEX(Groups!L$2:'Groups'!L$228, MATCH(A257, Groups!A$2:'Groups'!A$228,0))</f>
        <v>Cranberry Twp</v>
      </c>
      <c r="AG257">
        <f>INDEX(Groups!M$2:'Groups'!M$228, MATCH(A257, Groups!A$2:'Groups'!A$228,0))</f>
        <v>0</v>
      </c>
      <c r="AH257">
        <f>COUNTIFS(RSVP!A$2:A$6364, I257)</f>
        <v>6</v>
      </c>
      <c r="AI257">
        <f>COUNTIFS(RSVP!A$2:A$6364, I257, RSVP!G$2:G$6364, 1)</f>
        <v>3</v>
      </c>
      <c r="AJ257" s="18">
        <f t="shared" si="17"/>
        <v>0.5</v>
      </c>
      <c r="AK257" t="str">
        <f>INDEX(Groups!N$2:'Groups'!N$228, MATCH(A257, Groups!A$2:'Groups'!A$228,0))</f>
        <v>Sub-county</v>
      </c>
    </row>
    <row r="258" spans="1:37" x14ac:dyDescent="0.2">
      <c r="A258">
        <v>85432</v>
      </c>
      <c r="B258">
        <v>15</v>
      </c>
      <c r="C258" t="s">
        <v>584</v>
      </c>
      <c r="D258" t="s">
        <v>1</v>
      </c>
      <c r="E258" t="s">
        <v>3072</v>
      </c>
      <c r="F258">
        <v>-79.889999389600007</v>
      </c>
      <c r="G258">
        <v>40.430000305199997</v>
      </c>
      <c r="H258" t="s">
        <v>585</v>
      </c>
      <c r="I258" t="s">
        <v>3136</v>
      </c>
      <c r="J258">
        <v>257</v>
      </c>
      <c r="K258" t="s">
        <v>586</v>
      </c>
      <c r="L258" t="s">
        <v>587</v>
      </c>
      <c r="M258" t="s">
        <v>2773</v>
      </c>
      <c r="N258" t="s">
        <v>589</v>
      </c>
      <c r="O258">
        <v>-79.893478000000002</v>
      </c>
      <c r="P258">
        <v>40.430318</v>
      </c>
      <c r="Q258" t="s">
        <v>588</v>
      </c>
      <c r="R258" s="6" t="s">
        <v>2904</v>
      </c>
      <c r="S258" s="6" t="s">
        <v>2903</v>
      </c>
      <c r="T258" s="6" t="s">
        <v>2784</v>
      </c>
      <c r="U258" s="6" t="s">
        <v>2960</v>
      </c>
      <c r="W258" s="3" t="str">
        <f>INDEX(Groups!I$2:'Groups'!I$228, MATCH(A258, Groups!A$2:'Groups'!A$228,0))</f>
        <v>Pittsburgh</v>
      </c>
      <c r="X258" s="3" t="str">
        <f>INDEX(Groups!J$2:'Groups'!J$228, MATCH(A258, Groups!A$2:'Groups'!A$228,0))</f>
        <v>Sub-county</v>
      </c>
      <c r="Y258" s="8">
        <f t="shared" ref="Y258:Y289" si="23">IF(T258="Allegheny County", 1, )</f>
        <v>1</v>
      </c>
      <c r="Z258" s="8" t="b">
        <f t="shared" si="22"/>
        <v>0</v>
      </c>
      <c r="AD258" s="8">
        <v>1</v>
      </c>
      <c r="AE258" s="8">
        <v>1</v>
      </c>
      <c r="AF258" t="str">
        <f>INDEX(Groups!L$2:'Groups'!L$228, MATCH(A258, Groups!A$2:'Groups'!A$228,0))</f>
        <v>Pittsburgh</v>
      </c>
      <c r="AG258">
        <f>INDEX(Groups!M$2:'Groups'!M$228, MATCH(A258, Groups!A$2:'Groups'!A$228,0))</f>
        <v>0</v>
      </c>
      <c r="AH258">
        <f>COUNTIFS(RSVP!A$2:A$6364, I258)</f>
        <v>3</v>
      </c>
      <c r="AI258">
        <f>COUNTIFS(RSVP!A$2:A$6364, I258, RSVP!G$2:G$6364, 1)</f>
        <v>3</v>
      </c>
      <c r="AJ258" s="18">
        <f t="shared" si="17"/>
        <v>1</v>
      </c>
      <c r="AK258" t="str">
        <f>INDEX(Groups!N$2:'Groups'!N$228, MATCH(A258, Groups!A$2:'Groups'!A$228,0))</f>
        <v>Sub-county</v>
      </c>
    </row>
    <row r="259" spans="1:37" x14ac:dyDescent="0.2">
      <c r="A259">
        <v>85432</v>
      </c>
      <c r="B259">
        <v>15</v>
      </c>
      <c r="C259" t="s">
        <v>584</v>
      </c>
      <c r="D259" t="s">
        <v>1</v>
      </c>
      <c r="E259" t="s">
        <v>3072</v>
      </c>
      <c r="F259">
        <v>-79.889999389600007</v>
      </c>
      <c r="G259">
        <v>40.430000305199997</v>
      </c>
      <c r="H259" t="s">
        <v>585</v>
      </c>
      <c r="I259" t="s">
        <v>3140</v>
      </c>
      <c r="J259">
        <v>258</v>
      </c>
      <c r="K259" t="s">
        <v>590</v>
      </c>
      <c r="L259" t="s">
        <v>591</v>
      </c>
      <c r="M259" t="s">
        <v>2773</v>
      </c>
      <c r="N259" t="s">
        <v>589</v>
      </c>
      <c r="O259">
        <v>-79.893478000000002</v>
      </c>
      <c r="P259">
        <v>40.430318</v>
      </c>
      <c r="Q259" t="s">
        <v>588</v>
      </c>
      <c r="R259" s="6" t="s">
        <v>2904</v>
      </c>
      <c r="S259" s="6" t="s">
        <v>2903</v>
      </c>
      <c r="T259" s="6" t="s">
        <v>2784</v>
      </c>
      <c r="U259" s="6" t="s">
        <v>2960</v>
      </c>
      <c r="W259" s="3" t="str">
        <f>INDEX(Groups!I$2:'Groups'!I$228, MATCH(A259, Groups!A$2:'Groups'!A$228,0))</f>
        <v>Pittsburgh</v>
      </c>
      <c r="X259" s="3" t="str">
        <f>INDEX(Groups!J$2:'Groups'!J$228, MATCH(A259, Groups!A$2:'Groups'!A$228,0))</f>
        <v>Sub-county</v>
      </c>
      <c r="Y259" s="8">
        <f t="shared" si="23"/>
        <v>1</v>
      </c>
      <c r="Z259" s="8" t="b">
        <f t="shared" si="22"/>
        <v>0</v>
      </c>
      <c r="AD259" s="8">
        <v>1</v>
      </c>
      <c r="AE259" s="8">
        <v>1</v>
      </c>
      <c r="AF259" t="str">
        <f>INDEX(Groups!L$2:'Groups'!L$228, MATCH(A259, Groups!A$2:'Groups'!A$228,0))</f>
        <v>Pittsburgh</v>
      </c>
      <c r="AG259">
        <f>INDEX(Groups!M$2:'Groups'!M$228, MATCH(A259, Groups!A$2:'Groups'!A$228,0))</f>
        <v>0</v>
      </c>
      <c r="AH259">
        <f>COUNTIFS(RSVP!A$2:A$6364, I259)</f>
        <v>3</v>
      </c>
      <c r="AI259">
        <f>COUNTIFS(RSVP!A$2:A$6364, I259, RSVP!G$2:G$6364, 1)</f>
        <v>3</v>
      </c>
      <c r="AJ259" s="18">
        <f t="shared" ref="AJ259:AJ322" si="24">AI259/AH259</f>
        <v>1</v>
      </c>
      <c r="AK259" t="str">
        <f>INDEX(Groups!N$2:'Groups'!N$228, MATCH(A259, Groups!A$2:'Groups'!A$228,0))</f>
        <v>Sub-county</v>
      </c>
    </row>
    <row r="260" spans="1:37" x14ac:dyDescent="0.2">
      <c r="A260">
        <v>85432</v>
      </c>
      <c r="B260">
        <v>15</v>
      </c>
      <c r="C260" t="s">
        <v>584</v>
      </c>
      <c r="D260" t="s">
        <v>1</v>
      </c>
      <c r="E260" t="s">
        <v>3072</v>
      </c>
      <c r="F260">
        <v>-79.889999389600007</v>
      </c>
      <c r="G260">
        <v>40.430000305199997</v>
      </c>
      <c r="H260" t="s">
        <v>585</v>
      </c>
      <c r="I260" t="s">
        <v>3131</v>
      </c>
      <c r="J260">
        <v>259</v>
      </c>
      <c r="K260" t="s">
        <v>592</v>
      </c>
      <c r="L260" t="s">
        <v>593</v>
      </c>
      <c r="M260" t="s">
        <v>2773</v>
      </c>
      <c r="N260" t="s">
        <v>589</v>
      </c>
      <c r="O260">
        <v>-79.893478000000002</v>
      </c>
      <c r="P260">
        <v>40.430318</v>
      </c>
      <c r="Q260" t="s">
        <v>588</v>
      </c>
      <c r="R260" s="6" t="s">
        <v>2904</v>
      </c>
      <c r="S260" s="6" t="s">
        <v>2903</v>
      </c>
      <c r="T260" s="6" t="s">
        <v>2784</v>
      </c>
      <c r="U260" s="6" t="s">
        <v>2960</v>
      </c>
      <c r="W260" s="3" t="str">
        <f>INDEX(Groups!I$2:'Groups'!I$228, MATCH(A260, Groups!A$2:'Groups'!A$228,0))</f>
        <v>Pittsburgh</v>
      </c>
      <c r="X260" s="3" t="str">
        <f>INDEX(Groups!J$2:'Groups'!J$228, MATCH(A260, Groups!A$2:'Groups'!A$228,0))</f>
        <v>Sub-county</v>
      </c>
      <c r="Y260" s="8">
        <f t="shared" si="23"/>
        <v>1</v>
      </c>
      <c r="Z260" s="8" t="b">
        <f t="shared" si="22"/>
        <v>0</v>
      </c>
      <c r="AD260" s="8">
        <v>1</v>
      </c>
      <c r="AE260" s="8">
        <v>1</v>
      </c>
      <c r="AF260" t="str">
        <f>INDEX(Groups!L$2:'Groups'!L$228, MATCH(A260, Groups!A$2:'Groups'!A$228,0))</f>
        <v>Pittsburgh</v>
      </c>
      <c r="AG260">
        <f>INDEX(Groups!M$2:'Groups'!M$228, MATCH(A260, Groups!A$2:'Groups'!A$228,0))</f>
        <v>0</v>
      </c>
      <c r="AH260">
        <f>COUNTIFS(RSVP!A$2:A$6364, I260)</f>
        <v>3</v>
      </c>
      <c r="AI260">
        <f>COUNTIFS(RSVP!A$2:A$6364, I260, RSVP!G$2:G$6364, 1)</f>
        <v>2</v>
      </c>
      <c r="AJ260" s="18">
        <f t="shared" si="24"/>
        <v>0.66666666666666663</v>
      </c>
      <c r="AK260" t="str">
        <f>INDEX(Groups!N$2:'Groups'!N$228, MATCH(A260, Groups!A$2:'Groups'!A$228,0))</f>
        <v>Sub-county</v>
      </c>
    </row>
    <row r="261" spans="1:37" x14ac:dyDescent="0.2">
      <c r="A261">
        <v>85432</v>
      </c>
      <c r="B261">
        <v>15</v>
      </c>
      <c r="C261" t="s">
        <v>584</v>
      </c>
      <c r="D261" t="s">
        <v>1</v>
      </c>
      <c r="E261" t="s">
        <v>3072</v>
      </c>
      <c r="F261">
        <v>-79.889999389600007</v>
      </c>
      <c r="G261">
        <v>40.430000305199997</v>
      </c>
      <c r="H261" t="s">
        <v>585</v>
      </c>
      <c r="I261" t="s">
        <v>3137</v>
      </c>
      <c r="J261">
        <v>260</v>
      </c>
      <c r="K261" t="s">
        <v>586</v>
      </c>
      <c r="L261" t="s">
        <v>587</v>
      </c>
      <c r="M261" t="s">
        <v>2773</v>
      </c>
      <c r="N261" t="s">
        <v>589</v>
      </c>
      <c r="O261">
        <v>-79.893478000000002</v>
      </c>
      <c r="P261">
        <v>40.430318</v>
      </c>
      <c r="Q261" t="s">
        <v>588</v>
      </c>
      <c r="R261" s="6" t="s">
        <v>2904</v>
      </c>
      <c r="S261" s="6" t="s">
        <v>2903</v>
      </c>
      <c r="T261" s="6" t="s">
        <v>2784</v>
      </c>
      <c r="U261" s="6" t="s">
        <v>2960</v>
      </c>
      <c r="W261" s="3" t="str">
        <f>INDEX(Groups!I$2:'Groups'!I$228, MATCH(A261, Groups!A$2:'Groups'!A$228,0))</f>
        <v>Pittsburgh</v>
      </c>
      <c r="X261" s="3" t="str">
        <f>INDEX(Groups!J$2:'Groups'!J$228, MATCH(A261, Groups!A$2:'Groups'!A$228,0))</f>
        <v>Sub-county</v>
      </c>
      <c r="Y261" s="8">
        <f t="shared" si="23"/>
        <v>1</v>
      </c>
      <c r="Z261" s="8" t="b">
        <f t="shared" si="22"/>
        <v>0</v>
      </c>
      <c r="AD261" s="8">
        <v>1</v>
      </c>
      <c r="AE261" s="8">
        <v>1</v>
      </c>
      <c r="AF261" t="str">
        <f>INDEX(Groups!L$2:'Groups'!L$228, MATCH(A261, Groups!A$2:'Groups'!A$228,0))</f>
        <v>Pittsburgh</v>
      </c>
      <c r="AG261">
        <f>INDEX(Groups!M$2:'Groups'!M$228, MATCH(A261, Groups!A$2:'Groups'!A$228,0))</f>
        <v>0</v>
      </c>
      <c r="AH261">
        <f>COUNTIFS(RSVP!A$2:A$6364, I261)</f>
        <v>3</v>
      </c>
      <c r="AI261">
        <f>COUNTIFS(RSVP!A$2:A$6364, I261, RSVP!G$2:G$6364, 1)</f>
        <v>3</v>
      </c>
      <c r="AJ261" s="18">
        <f t="shared" si="24"/>
        <v>1</v>
      </c>
      <c r="AK261" t="str">
        <f>INDEX(Groups!N$2:'Groups'!N$228, MATCH(A261, Groups!A$2:'Groups'!A$228,0))</f>
        <v>Sub-county</v>
      </c>
    </row>
    <row r="262" spans="1:37" x14ac:dyDescent="0.2">
      <c r="A262">
        <v>85432</v>
      </c>
      <c r="B262">
        <v>15</v>
      </c>
      <c r="C262" t="s">
        <v>584</v>
      </c>
      <c r="D262" t="s">
        <v>1</v>
      </c>
      <c r="E262" t="s">
        <v>3072</v>
      </c>
      <c r="F262">
        <v>-79.889999389600007</v>
      </c>
      <c r="G262">
        <v>40.430000305199997</v>
      </c>
      <c r="H262" t="s">
        <v>585</v>
      </c>
      <c r="I262" t="s">
        <v>3134</v>
      </c>
      <c r="J262">
        <v>261</v>
      </c>
      <c r="K262" t="s">
        <v>594</v>
      </c>
      <c r="L262" t="s">
        <v>595</v>
      </c>
      <c r="M262" t="s">
        <v>2773</v>
      </c>
      <c r="N262" t="s">
        <v>589</v>
      </c>
      <c r="O262">
        <v>-79.893478000000002</v>
      </c>
      <c r="P262">
        <v>40.430318</v>
      </c>
      <c r="Q262" t="s">
        <v>588</v>
      </c>
      <c r="R262" s="6" t="s">
        <v>2904</v>
      </c>
      <c r="S262" s="6" t="s">
        <v>2903</v>
      </c>
      <c r="T262" s="6" t="s">
        <v>2784</v>
      </c>
      <c r="U262" s="6" t="s">
        <v>2960</v>
      </c>
      <c r="W262" s="3" t="str">
        <f>INDEX(Groups!I$2:'Groups'!I$228, MATCH(A262, Groups!A$2:'Groups'!A$228,0))</f>
        <v>Pittsburgh</v>
      </c>
      <c r="X262" s="3" t="str">
        <f>INDEX(Groups!J$2:'Groups'!J$228, MATCH(A262, Groups!A$2:'Groups'!A$228,0))</f>
        <v>Sub-county</v>
      </c>
      <c r="Y262" s="8">
        <f t="shared" si="23"/>
        <v>1</v>
      </c>
      <c r="Z262" s="8" t="b">
        <f t="shared" si="22"/>
        <v>0</v>
      </c>
      <c r="AD262" s="8">
        <v>1</v>
      </c>
      <c r="AE262" s="8">
        <v>1</v>
      </c>
      <c r="AF262" t="str">
        <f>INDEX(Groups!L$2:'Groups'!L$228, MATCH(A262, Groups!A$2:'Groups'!A$228,0))</f>
        <v>Pittsburgh</v>
      </c>
      <c r="AG262">
        <f>INDEX(Groups!M$2:'Groups'!M$228, MATCH(A262, Groups!A$2:'Groups'!A$228,0))</f>
        <v>0</v>
      </c>
      <c r="AH262">
        <f>COUNTIFS(RSVP!A$2:A$6364, I262)</f>
        <v>10</v>
      </c>
      <c r="AI262">
        <f>COUNTIFS(RSVP!A$2:A$6364, I262, RSVP!G$2:G$6364, 1)</f>
        <v>8</v>
      </c>
      <c r="AJ262" s="18">
        <f t="shared" si="24"/>
        <v>0.8</v>
      </c>
      <c r="AK262" t="str">
        <f>INDEX(Groups!N$2:'Groups'!N$228, MATCH(A262, Groups!A$2:'Groups'!A$228,0))</f>
        <v>Sub-county</v>
      </c>
    </row>
    <row r="263" spans="1:37" x14ac:dyDescent="0.2">
      <c r="A263">
        <v>85432</v>
      </c>
      <c r="B263">
        <v>15</v>
      </c>
      <c r="C263" t="s">
        <v>584</v>
      </c>
      <c r="D263" t="s">
        <v>1</v>
      </c>
      <c r="E263" t="s">
        <v>3072</v>
      </c>
      <c r="F263">
        <v>-79.889999389600007</v>
      </c>
      <c r="G263">
        <v>40.430000305199997</v>
      </c>
      <c r="H263" t="s">
        <v>585</v>
      </c>
      <c r="I263" t="s">
        <v>3133</v>
      </c>
      <c r="J263">
        <v>262</v>
      </c>
      <c r="K263" t="s">
        <v>596</v>
      </c>
      <c r="L263" t="s">
        <v>597</v>
      </c>
      <c r="M263" t="s">
        <v>2773</v>
      </c>
      <c r="N263" t="s">
        <v>589</v>
      </c>
      <c r="O263">
        <v>-79.893478000000002</v>
      </c>
      <c r="P263">
        <v>40.430318</v>
      </c>
      <c r="Q263" t="s">
        <v>588</v>
      </c>
      <c r="R263" s="6" t="s">
        <v>2904</v>
      </c>
      <c r="S263" s="6" t="s">
        <v>2903</v>
      </c>
      <c r="T263" s="6" t="s">
        <v>2784</v>
      </c>
      <c r="U263" s="6" t="s">
        <v>2960</v>
      </c>
      <c r="W263" s="3" t="str">
        <f>INDEX(Groups!I$2:'Groups'!I$228, MATCH(A263, Groups!A$2:'Groups'!A$228,0))</f>
        <v>Pittsburgh</v>
      </c>
      <c r="X263" s="3" t="str">
        <f>INDEX(Groups!J$2:'Groups'!J$228, MATCH(A263, Groups!A$2:'Groups'!A$228,0))</f>
        <v>Sub-county</v>
      </c>
      <c r="Y263" s="8">
        <f t="shared" si="23"/>
        <v>1</v>
      </c>
      <c r="Z263" s="8" t="b">
        <f t="shared" si="22"/>
        <v>0</v>
      </c>
      <c r="AD263" s="8">
        <v>1</v>
      </c>
      <c r="AE263" s="8">
        <v>1</v>
      </c>
      <c r="AF263" t="str">
        <f>INDEX(Groups!L$2:'Groups'!L$228, MATCH(A263, Groups!A$2:'Groups'!A$228,0))</f>
        <v>Pittsburgh</v>
      </c>
      <c r="AG263">
        <f>INDEX(Groups!M$2:'Groups'!M$228, MATCH(A263, Groups!A$2:'Groups'!A$228,0))</f>
        <v>0</v>
      </c>
      <c r="AH263">
        <f>COUNTIFS(RSVP!A$2:A$6364, I263)</f>
        <v>3</v>
      </c>
      <c r="AI263">
        <f>COUNTIFS(RSVP!A$2:A$6364, I263, RSVP!G$2:G$6364, 1)</f>
        <v>2</v>
      </c>
      <c r="AJ263" s="18">
        <f t="shared" si="24"/>
        <v>0.66666666666666663</v>
      </c>
      <c r="AK263" t="str">
        <f>INDEX(Groups!N$2:'Groups'!N$228, MATCH(A263, Groups!A$2:'Groups'!A$228,0))</f>
        <v>Sub-county</v>
      </c>
    </row>
    <row r="264" spans="1:37" x14ac:dyDescent="0.2">
      <c r="A264">
        <v>85432</v>
      </c>
      <c r="B264">
        <v>15</v>
      </c>
      <c r="C264" t="s">
        <v>584</v>
      </c>
      <c r="D264" t="s">
        <v>1</v>
      </c>
      <c r="E264" t="s">
        <v>3072</v>
      </c>
      <c r="F264">
        <v>-79.889999389600007</v>
      </c>
      <c r="G264">
        <v>40.430000305199997</v>
      </c>
      <c r="H264" t="s">
        <v>585</v>
      </c>
      <c r="I264">
        <v>224651792</v>
      </c>
      <c r="J264">
        <v>263</v>
      </c>
      <c r="K264" t="s">
        <v>598</v>
      </c>
      <c r="L264" t="s">
        <v>599</v>
      </c>
      <c r="M264" t="s">
        <v>2773</v>
      </c>
      <c r="N264" t="s">
        <v>601</v>
      </c>
      <c r="O264">
        <v>-79.992615000000001</v>
      </c>
      <c r="P264">
        <v>40.446491000000002</v>
      </c>
      <c r="Q264" t="s">
        <v>600</v>
      </c>
      <c r="R264" s="6" t="s">
        <v>2904</v>
      </c>
      <c r="S264" s="6" t="s">
        <v>2903</v>
      </c>
      <c r="T264" s="6" t="s">
        <v>2784</v>
      </c>
      <c r="U264" s="6" t="s">
        <v>2905</v>
      </c>
      <c r="V264" s="6" t="s">
        <v>2961</v>
      </c>
      <c r="W264" s="3" t="str">
        <f>INDEX(Groups!I$2:'Groups'!I$228, MATCH(A264, Groups!A$2:'Groups'!A$228,0))</f>
        <v>Pittsburgh</v>
      </c>
      <c r="X264" s="3" t="str">
        <f>INDEX(Groups!J$2:'Groups'!J$228, MATCH(A264, Groups!A$2:'Groups'!A$228,0))</f>
        <v>Sub-county</v>
      </c>
      <c r="Y264" s="8">
        <f t="shared" si="23"/>
        <v>1</v>
      </c>
      <c r="Z264" s="8" t="b">
        <f t="shared" si="22"/>
        <v>1</v>
      </c>
      <c r="AD264" s="8">
        <v>1</v>
      </c>
      <c r="AE264" s="8">
        <v>1</v>
      </c>
      <c r="AF264" t="str">
        <f>INDEX(Groups!L$2:'Groups'!L$228, MATCH(A264, Groups!A$2:'Groups'!A$228,0))</f>
        <v>Pittsburgh</v>
      </c>
      <c r="AG264">
        <f>INDEX(Groups!M$2:'Groups'!M$228, MATCH(A264, Groups!A$2:'Groups'!A$228,0))</f>
        <v>0</v>
      </c>
      <c r="AH264">
        <f>COUNTIFS(RSVP!A$2:A$6364, I264)</f>
        <v>4</v>
      </c>
      <c r="AI264">
        <f>COUNTIFS(RSVP!A$2:A$6364, I264, RSVP!G$2:G$6364, 1)</f>
        <v>4</v>
      </c>
      <c r="AJ264" s="18">
        <f t="shared" si="24"/>
        <v>1</v>
      </c>
      <c r="AK264" t="str">
        <f>INDEX(Groups!N$2:'Groups'!N$228, MATCH(A264, Groups!A$2:'Groups'!A$228,0))</f>
        <v>Sub-county</v>
      </c>
    </row>
    <row r="265" spans="1:37" x14ac:dyDescent="0.2">
      <c r="A265">
        <v>85432</v>
      </c>
      <c r="B265">
        <v>15</v>
      </c>
      <c r="C265" t="s">
        <v>584</v>
      </c>
      <c r="D265" t="s">
        <v>1</v>
      </c>
      <c r="E265" t="s">
        <v>3072</v>
      </c>
      <c r="F265">
        <v>-79.889999389600007</v>
      </c>
      <c r="G265">
        <v>40.430000305199997</v>
      </c>
      <c r="H265" t="s">
        <v>585</v>
      </c>
      <c r="I265" t="s">
        <v>3141</v>
      </c>
      <c r="J265">
        <v>264</v>
      </c>
      <c r="K265" t="s">
        <v>590</v>
      </c>
      <c r="L265" t="s">
        <v>591</v>
      </c>
      <c r="M265" t="s">
        <v>2773</v>
      </c>
      <c r="N265" t="s">
        <v>589</v>
      </c>
      <c r="O265">
        <v>-79.893478000000002</v>
      </c>
      <c r="P265">
        <v>40.430318</v>
      </c>
      <c r="Q265" t="s">
        <v>588</v>
      </c>
      <c r="R265" s="6" t="s">
        <v>2904</v>
      </c>
      <c r="S265" s="6" t="s">
        <v>2903</v>
      </c>
      <c r="T265" s="6" t="s">
        <v>2784</v>
      </c>
      <c r="U265" s="6" t="s">
        <v>2960</v>
      </c>
      <c r="W265" s="3" t="str">
        <f>INDEX(Groups!I$2:'Groups'!I$228, MATCH(A265, Groups!A$2:'Groups'!A$228,0))</f>
        <v>Pittsburgh</v>
      </c>
      <c r="X265" s="3" t="str">
        <f>INDEX(Groups!J$2:'Groups'!J$228, MATCH(A265, Groups!A$2:'Groups'!A$228,0))</f>
        <v>Sub-county</v>
      </c>
      <c r="Y265" s="8">
        <f t="shared" si="23"/>
        <v>1</v>
      </c>
      <c r="Z265" s="8" t="b">
        <f t="shared" si="22"/>
        <v>0</v>
      </c>
      <c r="AD265" s="8">
        <v>1</v>
      </c>
      <c r="AE265" s="8">
        <v>1</v>
      </c>
      <c r="AF265" t="str">
        <f>INDEX(Groups!L$2:'Groups'!L$228, MATCH(A265, Groups!A$2:'Groups'!A$228,0))</f>
        <v>Pittsburgh</v>
      </c>
      <c r="AG265">
        <f>INDEX(Groups!M$2:'Groups'!M$228, MATCH(A265, Groups!A$2:'Groups'!A$228,0))</f>
        <v>0</v>
      </c>
      <c r="AH265">
        <f>COUNTIFS(RSVP!A$2:A$6364, I265)</f>
        <v>3</v>
      </c>
      <c r="AI265">
        <f>COUNTIFS(RSVP!A$2:A$6364, I265, RSVP!G$2:G$6364, 1)</f>
        <v>2</v>
      </c>
      <c r="AJ265" s="18">
        <f t="shared" si="24"/>
        <v>0.66666666666666663</v>
      </c>
      <c r="AK265" t="str">
        <f>INDEX(Groups!N$2:'Groups'!N$228, MATCH(A265, Groups!A$2:'Groups'!A$228,0))</f>
        <v>Sub-county</v>
      </c>
    </row>
    <row r="266" spans="1:37" x14ac:dyDescent="0.2">
      <c r="A266">
        <v>85432</v>
      </c>
      <c r="B266">
        <v>15</v>
      </c>
      <c r="C266" t="s">
        <v>584</v>
      </c>
      <c r="D266" t="s">
        <v>1</v>
      </c>
      <c r="E266" t="s">
        <v>3072</v>
      </c>
      <c r="F266">
        <v>-79.889999389600007</v>
      </c>
      <c r="G266">
        <v>40.430000305199997</v>
      </c>
      <c r="H266" t="s">
        <v>585</v>
      </c>
      <c r="I266" t="s">
        <v>3138</v>
      </c>
      <c r="J266">
        <v>265</v>
      </c>
      <c r="K266" t="s">
        <v>586</v>
      </c>
      <c r="L266" t="s">
        <v>587</v>
      </c>
      <c r="M266" t="s">
        <v>2773</v>
      </c>
      <c r="N266" t="s">
        <v>589</v>
      </c>
      <c r="O266">
        <v>-79.893478000000002</v>
      </c>
      <c r="P266">
        <v>40.430318</v>
      </c>
      <c r="Q266" t="s">
        <v>588</v>
      </c>
      <c r="R266" s="6" t="s">
        <v>2904</v>
      </c>
      <c r="S266" s="6" t="s">
        <v>2903</v>
      </c>
      <c r="T266" s="6" t="s">
        <v>2784</v>
      </c>
      <c r="U266" s="6" t="s">
        <v>2960</v>
      </c>
      <c r="W266" s="3" t="str">
        <f>INDEX(Groups!I$2:'Groups'!I$228, MATCH(A266, Groups!A$2:'Groups'!A$228,0))</f>
        <v>Pittsburgh</v>
      </c>
      <c r="X266" s="3" t="str">
        <f>INDEX(Groups!J$2:'Groups'!J$228, MATCH(A266, Groups!A$2:'Groups'!A$228,0))</f>
        <v>Sub-county</v>
      </c>
      <c r="Y266" s="8">
        <f t="shared" si="23"/>
        <v>1</v>
      </c>
      <c r="Z266" s="8" t="b">
        <f t="shared" si="22"/>
        <v>0</v>
      </c>
      <c r="AD266" s="8">
        <v>1</v>
      </c>
      <c r="AE266" s="8">
        <v>1</v>
      </c>
      <c r="AF266" t="str">
        <f>INDEX(Groups!L$2:'Groups'!L$228, MATCH(A266, Groups!A$2:'Groups'!A$228,0))</f>
        <v>Pittsburgh</v>
      </c>
      <c r="AG266">
        <f>INDEX(Groups!M$2:'Groups'!M$228, MATCH(A266, Groups!A$2:'Groups'!A$228,0))</f>
        <v>0</v>
      </c>
      <c r="AH266">
        <f>COUNTIFS(RSVP!A$2:A$6364, I266)</f>
        <v>3</v>
      </c>
      <c r="AI266">
        <f>COUNTIFS(RSVP!A$2:A$6364, I266, RSVP!G$2:G$6364, 1)</f>
        <v>3</v>
      </c>
      <c r="AJ266" s="18">
        <f t="shared" si="24"/>
        <v>1</v>
      </c>
      <c r="AK266" t="str">
        <f>INDEX(Groups!N$2:'Groups'!N$228, MATCH(A266, Groups!A$2:'Groups'!A$228,0))</f>
        <v>Sub-county</v>
      </c>
    </row>
    <row r="267" spans="1:37" x14ac:dyDescent="0.2">
      <c r="A267">
        <v>85432</v>
      </c>
      <c r="B267">
        <v>15</v>
      </c>
      <c r="C267" t="s">
        <v>584</v>
      </c>
      <c r="D267" t="s">
        <v>1</v>
      </c>
      <c r="E267" t="s">
        <v>3072</v>
      </c>
      <c r="F267">
        <v>-79.889999389600007</v>
      </c>
      <c r="G267">
        <v>40.430000305199997</v>
      </c>
      <c r="H267" t="s">
        <v>585</v>
      </c>
      <c r="I267" t="s">
        <v>3142</v>
      </c>
      <c r="J267">
        <v>266</v>
      </c>
      <c r="K267" t="s">
        <v>590</v>
      </c>
      <c r="L267" t="s">
        <v>591</v>
      </c>
      <c r="M267" t="s">
        <v>2773</v>
      </c>
      <c r="N267" t="s">
        <v>589</v>
      </c>
      <c r="O267">
        <v>-79.893478000000002</v>
      </c>
      <c r="P267">
        <v>40.430318</v>
      </c>
      <c r="Q267" t="s">
        <v>588</v>
      </c>
      <c r="R267" s="6" t="s">
        <v>2904</v>
      </c>
      <c r="S267" s="6" t="s">
        <v>2903</v>
      </c>
      <c r="T267" s="6" t="s">
        <v>2784</v>
      </c>
      <c r="U267" s="6" t="s">
        <v>2960</v>
      </c>
      <c r="W267" s="3" t="str">
        <f>INDEX(Groups!I$2:'Groups'!I$228, MATCH(A267, Groups!A$2:'Groups'!A$228,0))</f>
        <v>Pittsburgh</v>
      </c>
      <c r="X267" s="3" t="str">
        <f>INDEX(Groups!J$2:'Groups'!J$228, MATCH(A267, Groups!A$2:'Groups'!A$228,0))</f>
        <v>Sub-county</v>
      </c>
      <c r="Y267" s="8">
        <f t="shared" si="23"/>
        <v>1</v>
      </c>
      <c r="Z267" s="8" t="b">
        <f t="shared" si="22"/>
        <v>0</v>
      </c>
      <c r="AD267" s="8">
        <v>1</v>
      </c>
      <c r="AE267" s="8">
        <v>1</v>
      </c>
      <c r="AF267" t="str">
        <f>INDEX(Groups!L$2:'Groups'!L$228, MATCH(A267, Groups!A$2:'Groups'!A$228,0))</f>
        <v>Pittsburgh</v>
      </c>
      <c r="AG267">
        <f>INDEX(Groups!M$2:'Groups'!M$228, MATCH(A267, Groups!A$2:'Groups'!A$228,0))</f>
        <v>0</v>
      </c>
      <c r="AH267">
        <f>COUNTIFS(RSVP!A$2:A$6364, I267)</f>
        <v>3</v>
      </c>
      <c r="AI267">
        <f>COUNTIFS(RSVP!A$2:A$6364, I267, RSVP!G$2:G$6364, 1)</f>
        <v>3</v>
      </c>
      <c r="AJ267" s="18">
        <f t="shared" si="24"/>
        <v>1</v>
      </c>
      <c r="AK267" t="str">
        <f>INDEX(Groups!N$2:'Groups'!N$228, MATCH(A267, Groups!A$2:'Groups'!A$228,0))</f>
        <v>Sub-county</v>
      </c>
    </row>
    <row r="268" spans="1:37" x14ac:dyDescent="0.2">
      <c r="A268">
        <v>85432</v>
      </c>
      <c r="B268">
        <v>15</v>
      </c>
      <c r="C268" t="s">
        <v>584</v>
      </c>
      <c r="D268" t="s">
        <v>1</v>
      </c>
      <c r="E268" t="s">
        <v>3072</v>
      </c>
      <c r="F268">
        <v>-79.889999389600007</v>
      </c>
      <c r="G268">
        <v>40.430000305199997</v>
      </c>
      <c r="H268" t="s">
        <v>585</v>
      </c>
      <c r="I268" t="s">
        <v>3143</v>
      </c>
      <c r="J268">
        <v>267</v>
      </c>
      <c r="K268" t="s">
        <v>590</v>
      </c>
      <c r="L268" t="s">
        <v>591</v>
      </c>
      <c r="M268" t="s">
        <v>2773</v>
      </c>
      <c r="N268" t="s">
        <v>589</v>
      </c>
      <c r="O268">
        <v>-79.893478000000002</v>
      </c>
      <c r="P268">
        <v>40.430318</v>
      </c>
      <c r="Q268" t="s">
        <v>588</v>
      </c>
      <c r="R268" s="6" t="s">
        <v>2904</v>
      </c>
      <c r="S268" s="6" t="s">
        <v>2903</v>
      </c>
      <c r="T268" s="6" t="s">
        <v>2784</v>
      </c>
      <c r="U268" s="6" t="s">
        <v>2960</v>
      </c>
      <c r="W268" s="3" t="str">
        <f>INDEX(Groups!I$2:'Groups'!I$228, MATCH(A268, Groups!A$2:'Groups'!A$228,0))</f>
        <v>Pittsburgh</v>
      </c>
      <c r="X268" s="3" t="str">
        <f>INDEX(Groups!J$2:'Groups'!J$228, MATCH(A268, Groups!A$2:'Groups'!A$228,0))</f>
        <v>Sub-county</v>
      </c>
      <c r="Y268" s="8">
        <f t="shared" si="23"/>
        <v>1</v>
      </c>
      <c r="Z268" s="8" t="b">
        <f t="shared" si="22"/>
        <v>0</v>
      </c>
      <c r="AD268" s="8">
        <v>1</v>
      </c>
      <c r="AE268" s="8">
        <v>1</v>
      </c>
      <c r="AF268" t="str">
        <f>INDEX(Groups!L$2:'Groups'!L$228, MATCH(A268, Groups!A$2:'Groups'!A$228,0))</f>
        <v>Pittsburgh</v>
      </c>
      <c r="AG268">
        <f>INDEX(Groups!M$2:'Groups'!M$228, MATCH(A268, Groups!A$2:'Groups'!A$228,0))</f>
        <v>0</v>
      </c>
      <c r="AH268">
        <f>COUNTIFS(RSVP!A$2:A$6364, I268)</f>
        <v>6</v>
      </c>
      <c r="AI268">
        <f>COUNTIFS(RSVP!A$2:A$6364, I268, RSVP!G$2:G$6364, 1)</f>
        <v>5</v>
      </c>
      <c r="AJ268" s="18">
        <f t="shared" si="24"/>
        <v>0.83333333333333337</v>
      </c>
      <c r="AK268" t="str">
        <f>INDEX(Groups!N$2:'Groups'!N$228, MATCH(A268, Groups!A$2:'Groups'!A$228,0))</f>
        <v>Sub-county</v>
      </c>
    </row>
    <row r="269" spans="1:37" x14ac:dyDescent="0.2">
      <c r="A269">
        <v>85432</v>
      </c>
      <c r="B269">
        <v>15</v>
      </c>
      <c r="C269" t="s">
        <v>584</v>
      </c>
      <c r="D269" t="s">
        <v>1</v>
      </c>
      <c r="E269" t="s">
        <v>3072</v>
      </c>
      <c r="F269">
        <v>-79.889999389600007</v>
      </c>
      <c r="G269">
        <v>40.430000305199997</v>
      </c>
      <c r="H269" t="s">
        <v>585</v>
      </c>
      <c r="I269" t="s">
        <v>3135</v>
      </c>
      <c r="J269">
        <v>268</v>
      </c>
      <c r="K269" t="s">
        <v>602</v>
      </c>
      <c r="L269" t="s">
        <v>603</v>
      </c>
      <c r="M269" t="s">
        <v>2773</v>
      </c>
      <c r="N269" t="s">
        <v>589</v>
      </c>
      <c r="O269">
        <v>-79.893478000000002</v>
      </c>
      <c r="P269">
        <v>40.430318</v>
      </c>
      <c r="Q269" t="s">
        <v>588</v>
      </c>
      <c r="R269" s="6" t="s">
        <v>2904</v>
      </c>
      <c r="S269" s="6" t="s">
        <v>2903</v>
      </c>
      <c r="T269" s="6" t="s">
        <v>2784</v>
      </c>
      <c r="U269" s="6" t="s">
        <v>2960</v>
      </c>
      <c r="W269" s="3" t="str">
        <f>INDEX(Groups!I$2:'Groups'!I$228, MATCH(A269, Groups!A$2:'Groups'!A$228,0))</f>
        <v>Pittsburgh</v>
      </c>
      <c r="X269" s="3" t="str">
        <f>INDEX(Groups!J$2:'Groups'!J$228, MATCH(A269, Groups!A$2:'Groups'!A$228,0))</f>
        <v>Sub-county</v>
      </c>
      <c r="Y269" s="8">
        <f t="shared" si="23"/>
        <v>1</v>
      </c>
      <c r="Z269" s="8" t="b">
        <f t="shared" si="22"/>
        <v>0</v>
      </c>
      <c r="AD269" s="8">
        <v>1</v>
      </c>
      <c r="AE269" s="8">
        <v>1</v>
      </c>
      <c r="AF269" t="str">
        <f>INDEX(Groups!L$2:'Groups'!L$228, MATCH(A269, Groups!A$2:'Groups'!A$228,0))</f>
        <v>Pittsburgh</v>
      </c>
      <c r="AG269">
        <f>INDEX(Groups!M$2:'Groups'!M$228, MATCH(A269, Groups!A$2:'Groups'!A$228,0))</f>
        <v>0</v>
      </c>
      <c r="AH269">
        <f>COUNTIFS(RSVP!A$2:A$6364, I269)</f>
        <v>3</v>
      </c>
      <c r="AI269">
        <f>COUNTIFS(RSVP!A$2:A$6364, I269, RSVP!G$2:G$6364, 1)</f>
        <v>3</v>
      </c>
      <c r="AJ269" s="18">
        <f t="shared" si="24"/>
        <v>1</v>
      </c>
      <c r="AK269" t="str">
        <f>INDEX(Groups!N$2:'Groups'!N$228, MATCH(A269, Groups!A$2:'Groups'!A$228,0))</f>
        <v>Sub-county</v>
      </c>
    </row>
    <row r="270" spans="1:37" x14ac:dyDescent="0.2">
      <c r="A270">
        <v>85432</v>
      </c>
      <c r="B270">
        <v>15</v>
      </c>
      <c r="C270" t="s">
        <v>584</v>
      </c>
      <c r="D270" t="s">
        <v>1</v>
      </c>
      <c r="E270" t="s">
        <v>3072</v>
      </c>
      <c r="F270">
        <v>-79.889999389600007</v>
      </c>
      <c r="G270">
        <v>40.430000305199997</v>
      </c>
      <c r="H270" t="s">
        <v>585</v>
      </c>
      <c r="I270" t="s">
        <v>3139</v>
      </c>
      <c r="J270">
        <v>269</v>
      </c>
      <c r="K270" t="s">
        <v>586</v>
      </c>
      <c r="L270" t="s">
        <v>587</v>
      </c>
      <c r="M270" t="s">
        <v>2773</v>
      </c>
      <c r="N270" t="s">
        <v>589</v>
      </c>
      <c r="O270">
        <v>-79.893478000000002</v>
      </c>
      <c r="P270">
        <v>40.430318</v>
      </c>
      <c r="Q270" t="s">
        <v>588</v>
      </c>
      <c r="R270" s="6" t="s">
        <v>2904</v>
      </c>
      <c r="S270" s="6" t="s">
        <v>2903</v>
      </c>
      <c r="T270" s="6" t="s">
        <v>2784</v>
      </c>
      <c r="U270" s="6" t="s">
        <v>2960</v>
      </c>
      <c r="W270" s="3" t="str">
        <f>INDEX(Groups!I$2:'Groups'!I$228, MATCH(A270, Groups!A$2:'Groups'!A$228,0))</f>
        <v>Pittsburgh</v>
      </c>
      <c r="X270" s="3" t="str">
        <f>INDEX(Groups!J$2:'Groups'!J$228, MATCH(A270, Groups!A$2:'Groups'!A$228,0))</f>
        <v>Sub-county</v>
      </c>
      <c r="Y270" s="8">
        <f t="shared" si="23"/>
        <v>1</v>
      </c>
      <c r="Z270" s="8" t="b">
        <f t="shared" si="22"/>
        <v>0</v>
      </c>
      <c r="AD270" s="8">
        <v>1</v>
      </c>
      <c r="AE270" s="8">
        <v>1</v>
      </c>
      <c r="AF270" t="str">
        <f>INDEX(Groups!L$2:'Groups'!L$228, MATCH(A270, Groups!A$2:'Groups'!A$228,0))</f>
        <v>Pittsburgh</v>
      </c>
      <c r="AG270">
        <f>INDEX(Groups!M$2:'Groups'!M$228, MATCH(A270, Groups!A$2:'Groups'!A$228,0))</f>
        <v>0</v>
      </c>
      <c r="AH270">
        <f>COUNTIFS(RSVP!A$2:A$6364, I270)</f>
        <v>4</v>
      </c>
      <c r="AI270">
        <f>COUNTIFS(RSVP!A$2:A$6364, I270, RSVP!G$2:G$6364, 1)</f>
        <v>4</v>
      </c>
      <c r="AJ270" s="18">
        <f t="shared" si="24"/>
        <v>1</v>
      </c>
      <c r="AK270" t="str">
        <f>INDEX(Groups!N$2:'Groups'!N$228, MATCH(A270, Groups!A$2:'Groups'!A$228,0))</f>
        <v>Sub-county</v>
      </c>
    </row>
    <row r="271" spans="1:37" x14ac:dyDescent="0.2">
      <c r="A271">
        <v>85432</v>
      </c>
      <c r="B271">
        <v>15</v>
      </c>
      <c r="C271" t="s">
        <v>584</v>
      </c>
      <c r="D271" t="s">
        <v>1</v>
      </c>
      <c r="E271" t="s">
        <v>3072</v>
      </c>
      <c r="F271">
        <v>-79.889999389600007</v>
      </c>
      <c r="G271">
        <v>40.430000305199997</v>
      </c>
      <c r="H271" t="s">
        <v>585</v>
      </c>
      <c r="I271" t="s">
        <v>3132</v>
      </c>
      <c r="J271">
        <v>270</v>
      </c>
      <c r="K271" t="s">
        <v>592</v>
      </c>
      <c r="L271" t="s">
        <v>593</v>
      </c>
      <c r="M271" t="s">
        <v>2773</v>
      </c>
      <c r="N271" t="s">
        <v>589</v>
      </c>
      <c r="O271">
        <v>-79.893478000000002</v>
      </c>
      <c r="P271">
        <v>40.430318</v>
      </c>
      <c r="Q271" t="s">
        <v>588</v>
      </c>
      <c r="R271" s="6" t="s">
        <v>2904</v>
      </c>
      <c r="S271" s="6" t="s">
        <v>2903</v>
      </c>
      <c r="T271" s="6" t="s">
        <v>2784</v>
      </c>
      <c r="U271" s="6" t="s">
        <v>2960</v>
      </c>
      <c r="W271" s="3" t="str">
        <f>INDEX(Groups!I$2:'Groups'!I$228, MATCH(A271, Groups!A$2:'Groups'!A$228,0))</f>
        <v>Pittsburgh</v>
      </c>
      <c r="X271" s="3" t="str">
        <f>INDEX(Groups!J$2:'Groups'!J$228, MATCH(A271, Groups!A$2:'Groups'!A$228,0))</f>
        <v>Sub-county</v>
      </c>
      <c r="Y271" s="8">
        <f t="shared" si="23"/>
        <v>1</v>
      </c>
      <c r="Z271" s="8" t="b">
        <f t="shared" si="22"/>
        <v>0</v>
      </c>
      <c r="AD271" s="8">
        <v>1</v>
      </c>
      <c r="AE271" s="8">
        <v>1</v>
      </c>
      <c r="AF271" t="str">
        <f>INDEX(Groups!L$2:'Groups'!L$228, MATCH(A271, Groups!A$2:'Groups'!A$228,0))</f>
        <v>Pittsburgh</v>
      </c>
      <c r="AG271">
        <f>INDEX(Groups!M$2:'Groups'!M$228, MATCH(A271, Groups!A$2:'Groups'!A$228,0))</f>
        <v>0</v>
      </c>
      <c r="AH271">
        <f>COUNTIFS(RSVP!A$2:A$6364, I271)</f>
        <v>3</v>
      </c>
      <c r="AI271">
        <f>COUNTIFS(RSVP!A$2:A$6364, I271, RSVP!G$2:G$6364, 1)</f>
        <v>2</v>
      </c>
      <c r="AJ271" s="18">
        <f t="shared" si="24"/>
        <v>0.66666666666666663</v>
      </c>
      <c r="AK271" t="str">
        <f>INDEX(Groups!N$2:'Groups'!N$228, MATCH(A271, Groups!A$2:'Groups'!A$228,0))</f>
        <v>Sub-county</v>
      </c>
    </row>
    <row r="272" spans="1:37" x14ac:dyDescent="0.2">
      <c r="A272">
        <v>3349842</v>
      </c>
      <c r="B272">
        <v>13</v>
      </c>
      <c r="C272" t="s">
        <v>604</v>
      </c>
      <c r="D272" t="s">
        <v>1</v>
      </c>
      <c r="E272" t="s">
        <v>3074</v>
      </c>
      <c r="F272">
        <v>-80.040000915500002</v>
      </c>
      <c r="G272">
        <v>40.549999237100003</v>
      </c>
      <c r="H272" t="s">
        <v>605</v>
      </c>
      <c r="I272" t="s">
        <v>3264</v>
      </c>
      <c r="J272">
        <v>271</v>
      </c>
      <c r="K272" t="s">
        <v>606</v>
      </c>
      <c r="L272" t="s">
        <v>607</v>
      </c>
      <c r="M272" t="s">
        <v>2773</v>
      </c>
      <c r="N272" t="s">
        <v>609</v>
      </c>
      <c r="O272">
        <v>-79.997032000000004</v>
      </c>
      <c r="P272">
        <v>40.597487999999998</v>
      </c>
      <c r="Q272" t="s">
        <v>608</v>
      </c>
      <c r="R272" s="6" t="s">
        <v>2904</v>
      </c>
      <c r="S272" s="6" t="s">
        <v>2903</v>
      </c>
      <c r="T272" s="6" t="s">
        <v>2784</v>
      </c>
      <c r="U272" s="6" t="s">
        <v>2911</v>
      </c>
      <c r="W272" s="3" t="str">
        <f>INDEX(Groups!I$2:'Groups'!I$228, MATCH(A272, Groups!A$2:'Groups'!A$228,0))</f>
        <v>Pittsburgh</v>
      </c>
      <c r="X272" s="3" t="str">
        <f>INDEX(Groups!J$2:'Groups'!J$228, MATCH(A272, Groups!A$2:'Groups'!A$228,0))</f>
        <v>Sub-county</v>
      </c>
      <c r="Y272" s="8">
        <f t="shared" si="23"/>
        <v>1</v>
      </c>
      <c r="Z272" s="8" t="b">
        <f t="shared" si="22"/>
        <v>0</v>
      </c>
      <c r="AD272" s="8">
        <v>1</v>
      </c>
      <c r="AE272" s="8">
        <v>1</v>
      </c>
      <c r="AF272" t="str">
        <f>INDEX(Groups!L$2:'Groups'!L$228, MATCH(A272, Groups!A$2:'Groups'!A$228,0))</f>
        <v>Pittsburgh</v>
      </c>
      <c r="AG272">
        <f>INDEX(Groups!M$2:'Groups'!M$228, MATCH(A272, Groups!A$2:'Groups'!A$228,0))</f>
        <v>0</v>
      </c>
      <c r="AH272">
        <f>COUNTIFS(RSVP!A$2:A$6364, I272)</f>
        <v>4</v>
      </c>
      <c r="AI272">
        <f>COUNTIFS(RSVP!A$2:A$6364, I272, RSVP!G$2:G$6364, 1)</f>
        <v>2</v>
      </c>
      <c r="AJ272" s="18">
        <f t="shared" si="24"/>
        <v>0.5</v>
      </c>
      <c r="AK272" t="str">
        <f>INDEX(Groups!N$2:'Groups'!N$228, MATCH(A272, Groups!A$2:'Groups'!A$228,0))</f>
        <v>Sub-county</v>
      </c>
    </row>
    <row r="273" spans="1:37" x14ac:dyDescent="0.2">
      <c r="A273">
        <v>3349842</v>
      </c>
      <c r="B273">
        <v>13</v>
      </c>
      <c r="C273" t="s">
        <v>604</v>
      </c>
      <c r="D273" t="s">
        <v>1</v>
      </c>
      <c r="E273" t="s">
        <v>3074</v>
      </c>
      <c r="F273">
        <v>-80.040000915500002</v>
      </c>
      <c r="G273">
        <v>40.549999237100003</v>
      </c>
      <c r="H273" t="s">
        <v>605</v>
      </c>
      <c r="I273">
        <v>224371951</v>
      </c>
      <c r="J273">
        <v>272</v>
      </c>
      <c r="K273" t="s">
        <v>610</v>
      </c>
      <c r="L273" t="s">
        <v>611</v>
      </c>
      <c r="M273" t="s">
        <v>2773</v>
      </c>
      <c r="N273" t="s">
        <v>613</v>
      </c>
      <c r="O273">
        <v>-80.008774000000003</v>
      </c>
      <c r="P273">
        <v>40.544635999999997</v>
      </c>
      <c r="Q273" t="s">
        <v>612</v>
      </c>
      <c r="R273" s="6" t="s">
        <v>2904</v>
      </c>
      <c r="S273" s="6" t="s">
        <v>2903</v>
      </c>
      <c r="T273" s="6" t="s">
        <v>2784</v>
      </c>
      <c r="U273" s="6" t="s">
        <v>2926</v>
      </c>
      <c r="W273" s="3" t="str">
        <f>INDEX(Groups!I$2:'Groups'!I$228, MATCH(A273, Groups!A$2:'Groups'!A$228,0))</f>
        <v>Pittsburgh</v>
      </c>
      <c r="X273" s="3" t="str">
        <f>INDEX(Groups!J$2:'Groups'!J$228, MATCH(A273, Groups!A$2:'Groups'!A$228,0))</f>
        <v>Sub-county</v>
      </c>
      <c r="Y273" s="8">
        <f t="shared" si="23"/>
        <v>1</v>
      </c>
      <c r="Z273" s="8" t="b">
        <f t="shared" si="22"/>
        <v>0</v>
      </c>
      <c r="AD273" s="8">
        <v>1</v>
      </c>
      <c r="AE273" s="8">
        <v>1</v>
      </c>
      <c r="AF273" t="str">
        <f>INDEX(Groups!L$2:'Groups'!L$228, MATCH(A273, Groups!A$2:'Groups'!A$228,0))</f>
        <v>Pittsburgh</v>
      </c>
      <c r="AG273">
        <f>INDEX(Groups!M$2:'Groups'!M$228, MATCH(A273, Groups!A$2:'Groups'!A$228,0))</f>
        <v>0</v>
      </c>
      <c r="AH273">
        <f>COUNTIFS(RSVP!A$2:A$6364, I273)</f>
        <v>4</v>
      </c>
      <c r="AI273">
        <f>COUNTIFS(RSVP!A$2:A$6364, I273, RSVP!G$2:G$6364, 1)</f>
        <v>3</v>
      </c>
      <c r="AJ273" s="18">
        <f t="shared" si="24"/>
        <v>0.75</v>
      </c>
      <c r="AK273" t="str">
        <f>INDEX(Groups!N$2:'Groups'!N$228, MATCH(A273, Groups!A$2:'Groups'!A$228,0))</f>
        <v>Sub-county</v>
      </c>
    </row>
    <row r="274" spans="1:37" x14ac:dyDescent="0.2">
      <c r="A274">
        <v>3349842</v>
      </c>
      <c r="B274">
        <v>13</v>
      </c>
      <c r="C274" t="s">
        <v>604</v>
      </c>
      <c r="D274" t="s">
        <v>1</v>
      </c>
      <c r="E274" t="s">
        <v>3074</v>
      </c>
      <c r="F274">
        <v>-80.040000915500002</v>
      </c>
      <c r="G274">
        <v>40.549999237100003</v>
      </c>
      <c r="H274" t="s">
        <v>605</v>
      </c>
      <c r="I274" t="s">
        <v>3265</v>
      </c>
      <c r="J274">
        <v>273</v>
      </c>
      <c r="K274" t="s">
        <v>606</v>
      </c>
      <c r="L274" t="s">
        <v>614</v>
      </c>
      <c r="M274" t="s">
        <v>2773</v>
      </c>
      <c r="N274" t="s">
        <v>609</v>
      </c>
      <c r="O274">
        <v>-79.997032000000004</v>
      </c>
      <c r="P274">
        <v>40.597487999999998</v>
      </c>
      <c r="Q274" t="s">
        <v>608</v>
      </c>
      <c r="R274" s="6" t="s">
        <v>2904</v>
      </c>
      <c r="S274" s="6" t="s">
        <v>2903</v>
      </c>
      <c r="T274" s="6" t="s">
        <v>2784</v>
      </c>
      <c r="U274" s="6" t="s">
        <v>2911</v>
      </c>
      <c r="W274" s="3" t="str">
        <f>INDEX(Groups!I$2:'Groups'!I$228, MATCH(A274, Groups!A$2:'Groups'!A$228,0))</f>
        <v>Pittsburgh</v>
      </c>
      <c r="X274" s="3" t="str">
        <f>INDEX(Groups!J$2:'Groups'!J$228, MATCH(A274, Groups!A$2:'Groups'!A$228,0))</f>
        <v>Sub-county</v>
      </c>
      <c r="Y274" s="8">
        <f t="shared" si="23"/>
        <v>1</v>
      </c>
      <c r="Z274" s="8" t="b">
        <f t="shared" si="22"/>
        <v>0</v>
      </c>
      <c r="AD274" s="8">
        <v>1</v>
      </c>
      <c r="AE274" s="8">
        <v>1</v>
      </c>
      <c r="AF274" t="str">
        <f>INDEX(Groups!L$2:'Groups'!L$228, MATCH(A274, Groups!A$2:'Groups'!A$228,0))</f>
        <v>Pittsburgh</v>
      </c>
      <c r="AG274">
        <f>INDEX(Groups!M$2:'Groups'!M$228, MATCH(A274, Groups!A$2:'Groups'!A$228,0))</f>
        <v>0</v>
      </c>
      <c r="AH274">
        <f>COUNTIFS(RSVP!A$2:A$6364, I274)</f>
        <v>3</v>
      </c>
      <c r="AI274">
        <f>COUNTIFS(RSVP!A$2:A$6364, I274, RSVP!G$2:G$6364, 1)</f>
        <v>3</v>
      </c>
      <c r="AJ274" s="18">
        <f t="shared" si="24"/>
        <v>1</v>
      </c>
      <c r="AK274" t="str">
        <f>INDEX(Groups!N$2:'Groups'!N$228, MATCH(A274, Groups!A$2:'Groups'!A$228,0))</f>
        <v>Sub-county</v>
      </c>
    </row>
    <row r="275" spans="1:37" x14ac:dyDescent="0.2">
      <c r="A275">
        <v>3349842</v>
      </c>
      <c r="B275">
        <v>13</v>
      </c>
      <c r="C275" t="s">
        <v>604</v>
      </c>
      <c r="D275" t="s">
        <v>1</v>
      </c>
      <c r="E275" t="s">
        <v>3074</v>
      </c>
      <c r="F275">
        <v>-80.040000915500002</v>
      </c>
      <c r="G275">
        <v>40.549999237100003</v>
      </c>
      <c r="H275" t="s">
        <v>605</v>
      </c>
      <c r="I275">
        <v>224492089</v>
      </c>
      <c r="J275">
        <v>274</v>
      </c>
      <c r="K275" t="s">
        <v>615</v>
      </c>
      <c r="L275" t="s">
        <v>616</v>
      </c>
      <c r="M275" t="s">
        <v>2773</v>
      </c>
      <c r="N275" t="s">
        <v>618</v>
      </c>
      <c r="O275">
        <v>-79.972679999999997</v>
      </c>
      <c r="P275">
        <v>40.471232999999998</v>
      </c>
      <c r="Q275" t="s">
        <v>617</v>
      </c>
      <c r="R275" s="6" t="s">
        <v>2904</v>
      </c>
      <c r="S275" s="6" t="s">
        <v>2903</v>
      </c>
      <c r="T275" s="6" t="s">
        <v>2784</v>
      </c>
      <c r="U275" s="6" t="s">
        <v>2945</v>
      </c>
      <c r="W275" s="3" t="str">
        <f>INDEX(Groups!I$2:'Groups'!I$228, MATCH(A275, Groups!A$2:'Groups'!A$228,0))</f>
        <v>Pittsburgh</v>
      </c>
      <c r="X275" s="3" t="str">
        <f>INDEX(Groups!J$2:'Groups'!J$228, MATCH(A275, Groups!A$2:'Groups'!A$228,0))</f>
        <v>Sub-county</v>
      </c>
      <c r="Y275" s="8">
        <f t="shared" si="23"/>
        <v>1</v>
      </c>
      <c r="Z275" s="8" t="b">
        <f t="shared" si="22"/>
        <v>0</v>
      </c>
      <c r="AD275" s="8">
        <v>1</v>
      </c>
      <c r="AE275" s="8">
        <v>1</v>
      </c>
      <c r="AF275" t="str">
        <f>INDEX(Groups!L$2:'Groups'!L$228, MATCH(A275, Groups!A$2:'Groups'!A$228,0))</f>
        <v>Pittsburgh</v>
      </c>
      <c r="AG275">
        <f>INDEX(Groups!M$2:'Groups'!M$228, MATCH(A275, Groups!A$2:'Groups'!A$228,0))</f>
        <v>0</v>
      </c>
      <c r="AH275">
        <f>COUNTIFS(RSVP!A$2:A$6364, I275)</f>
        <v>6</v>
      </c>
      <c r="AI275">
        <f>COUNTIFS(RSVP!A$2:A$6364, I275, RSVP!G$2:G$6364, 1)</f>
        <v>3</v>
      </c>
      <c r="AJ275" s="18">
        <f t="shared" si="24"/>
        <v>0.5</v>
      </c>
      <c r="AK275" t="str">
        <f>INDEX(Groups!N$2:'Groups'!N$228, MATCH(A275, Groups!A$2:'Groups'!A$228,0))</f>
        <v>Sub-county</v>
      </c>
    </row>
    <row r="276" spans="1:37" x14ac:dyDescent="0.2">
      <c r="A276">
        <v>3349842</v>
      </c>
      <c r="B276">
        <v>13</v>
      </c>
      <c r="C276" t="s">
        <v>604</v>
      </c>
      <c r="D276" t="s">
        <v>1</v>
      </c>
      <c r="E276" t="s">
        <v>3074</v>
      </c>
      <c r="F276">
        <v>-80.040000915500002</v>
      </c>
      <c r="G276">
        <v>40.549999237100003</v>
      </c>
      <c r="H276" t="s">
        <v>605</v>
      </c>
      <c r="I276" t="s">
        <v>3266</v>
      </c>
      <c r="J276">
        <v>275</v>
      </c>
      <c r="K276" t="s">
        <v>606</v>
      </c>
      <c r="L276" t="s">
        <v>619</v>
      </c>
      <c r="M276" t="s">
        <v>2773</v>
      </c>
      <c r="N276" t="s">
        <v>609</v>
      </c>
      <c r="O276">
        <v>-79.997032000000004</v>
      </c>
      <c r="P276">
        <v>40.597487999999998</v>
      </c>
      <c r="Q276" t="s">
        <v>608</v>
      </c>
      <c r="R276" s="6" t="s">
        <v>2904</v>
      </c>
      <c r="S276" s="6" t="s">
        <v>2903</v>
      </c>
      <c r="T276" s="6" t="s">
        <v>2784</v>
      </c>
      <c r="U276" s="6" t="s">
        <v>2911</v>
      </c>
      <c r="W276" s="3" t="str">
        <f>INDEX(Groups!I$2:'Groups'!I$228, MATCH(A276, Groups!A$2:'Groups'!A$228,0))</f>
        <v>Pittsburgh</v>
      </c>
      <c r="X276" s="3" t="str">
        <f>INDEX(Groups!J$2:'Groups'!J$228, MATCH(A276, Groups!A$2:'Groups'!A$228,0))</f>
        <v>Sub-county</v>
      </c>
      <c r="Y276" s="8">
        <f t="shared" si="23"/>
        <v>1</v>
      </c>
      <c r="Z276" s="8" t="b">
        <f t="shared" si="22"/>
        <v>0</v>
      </c>
      <c r="AD276" s="8">
        <v>1</v>
      </c>
      <c r="AE276" s="8">
        <v>1</v>
      </c>
      <c r="AF276" t="str">
        <f>INDEX(Groups!L$2:'Groups'!L$228, MATCH(A276, Groups!A$2:'Groups'!A$228,0))</f>
        <v>Pittsburgh</v>
      </c>
      <c r="AG276">
        <f>INDEX(Groups!M$2:'Groups'!M$228, MATCH(A276, Groups!A$2:'Groups'!A$228,0))</f>
        <v>0</v>
      </c>
      <c r="AH276">
        <f>COUNTIFS(RSVP!A$2:A$6364, I276)</f>
        <v>5</v>
      </c>
      <c r="AI276">
        <f>COUNTIFS(RSVP!A$2:A$6364, I276, RSVP!G$2:G$6364, 1)</f>
        <v>3</v>
      </c>
      <c r="AJ276" s="18">
        <f t="shared" si="24"/>
        <v>0.6</v>
      </c>
      <c r="AK276" t="str">
        <f>INDEX(Groups!N$2:'Groups'!N$228, MATCH(A276, Groups!A$2:'Groups'!A$228,0))</f>
        <v>Sub-county</v>
      </c>
    </row>
    <row r="277" spans="1:37" x14ac:dyDescent="0.2">
      <c r="A277">
        <v>3349842</v>
      </c>
      <c r="B277">
        <v>13</v>
      </c>
      <c r="C277" t="s">
        <v>604</v>
      </c>
      <c r="D277" t="s">
        <v>1</v>
      </c>
      <c r="E277" t="s">
        <v>3074</v>
      </c>
      <c r="F277">
        <v>-80.040000915500002</v>
      </c>
      <c r="G277">
        <v>40.549999237100003</v>
      </c>
      <c r="H277" t="s">
        <v>605</v>
      </c>
      <c r="I277" t="s">
        <v>3267</v>
      </c>
      <c r="J277">
        <v>276</v>
      </c>
      <c r="K277" t="s">
        <v>606</v>
      </c>
      <c r="L277" t="s">
        <v>607</v>
      </c>
      <c r="M277" t="s">
        <v>2773</v>
      </c>
      <c r="N277" t="s">
        <v>609</v>
      </c>
      <c r="O277">
        <v>-79.997032000000004</v>
      </c>
      <c r="P277">
        <v>40.597487999999998</v>
      </c>
      <c r="Q277" t="s">
        <v>608</v>
      </c>
      <c r="R277" s="6" t="s">
        <v>2904</v>
      </c>
      <c r="S277" s="6" t="s">
        <v>2903</v>
      </c>
      <c r="T277" s="6" t="s">
        <v>2784</v>
      </c>
      <c r="U277" s="6" t="s">
        <v>2911</v>
      </c>
      <c r="W277" s="3" t="str">
        <f>INDEX(Groups!I$2:'Groups'!I$228, MATCH(A277, Groups!A$2:'Groups'!A$228,0))</f>
        <v>Pittsburgh</v>
      </c>
      <c r="X277" s="3" t="str">
        <f>INDEX(Groups!J$2:'Groups'!J$228, MATCH(A277, Groups!A$2:'Groups'!A$228,0))</f>
        <v>Sub-county</v>
      </c>
      <c r="Y277" s="8">
        <f t="shared" si="23"/>
        <v>1</v>
      </c>
      <c r="Z277" s="8" t="b">
        <f t="shared" si="22"/>
        <v>0</v>
      </c>
      <c r="AD277" s="8">
        <v>1</v>
      </c>
      <c r="AE277" s="8">
        <v>1</v>
      </c>
      <c r="AF277" t="str">
        <f>INDEX(Groups!L$2:'Groups'!L$228, MATCH(A277, Groups!A$2:'Groups'!A$228,0))</f>
        <v>Pittsburgh</v>
      </c>
      <c r="AG277">
        <f>INDEX(Groups!M$2:'Groups'!M$228, MATCH(A277, Groups!A$2:'Groups'!A$228,0))</f>
        <v>0</v>
      </c>
      <c r="AH277">
        <f>COUNTIFS(RSVP!A$2:A$6364, I277)</f>
        <v>4</v>
      </c>
      <c r="AI277">
        <f>COUNTIFS(RSVP!A$2:A$6364, I277, RSVP!G$2:G$6364, 1)</f>
        <v>3</v>
      </c>
      <c r="AJ277" s="18">
        <f t="shared" si="24"/>
        <v>0.75</v>
      </c>
      <c r="AK277" t="str">
        <f>INDEX(Groups!N$2:'Groups'!N$228, MATCH(A277, Groups!A$2:'Groups'!A$228,0))</f>
        <v>Sub-county</v>
      </c>
    </row>
    <row r="278" spans="1:37" x14ac:dyDescent="0.2">
      <c r="A278">
        <v>3349842</v>
      </c>
      <c r="B278">
        <v>13</v>
      </c>
      <c r="C278" t="s">
        <v>604</v>
      </c>
      <c r="D278" t="s">
        <v>1</v>
      </c>
      <c r="E278" t="s">
        <v>3074</v>
      </c>
      <c r="F278">
        <v>-80.040000915500002</v>
      </c>
      <c r="G278">
        <v>40.549999237100003</v>
      </c>
      <c r="H278" t="s">
        <v>605</v>
      </c>
      <c r="I278" t="s">
        <v>3268</v>
      </c>
      <c r="J278">
        <v>277</v>
      </c>
      <c r="K278" t="s">
        <v>606</v>
      </c>
      <c r="L278" t="s">
        <v>607</v>
      </c>
      <c r="M278" t="s">
        <v>2773</v>
      </c>
      <c r="N278" t="s">
        <v>609</v>
      </c>
      <c r="O278">
        <v>-79.997032000000004</v>
      </c>
      <c r="P278">
        <v>40.597487999999998</v>
      </c>
      <c r="Q278" t="s">
        <v>608</v>
      </c>
      <c r="R278" s="6" t="s">
        <v>2904</v>
      </c>
      <c r="S278" s="6" t="s">
        <v>2903</v>
      </c>
      <c r="T278" s="6" t="s">
        <v>2784</v>
      </c>
      <c r="U278" s="6" t="s">
        <v>2911</v>
      </c>
      <c r="W278" s="3" t="str">
        <f>INDEX(Groups!I$2:'Groups'!I$228, MATCH(A278, Groups!A$2:'Groups'!A$228,0))</f>
        <v>Pittsburgh</v>
      </c>
      <c r="X278" s="3" t="str">
        <f>INDEX(Groups!J$2:'Groups'!J$228, MATCH(A278, Groups!A$2:'Groups'!A$228,0))</f>
        <v>Sub-county</v>
      </c>
      <c r="Y278" s="8">
        <f t="shared" si="23"/>
        <v>1</v>
      </c>
      <c r="Z278" s="8" t="b">
        <f t="shared" si="22"/>
        <v>0</v>
      </c>
      <c r="AD278" s="8">
        <v>1</v>
      </c>
      <c r="AE278" s="8">
        <v>1</v>
      </c>
      <c r="AF278" t="str">
        <f>INDEX(Groups!L$2:'Groups'!L$228, MATCH(A278, Groups!A$2:'Groups'!A$228,0))</f>
        <v>Pittsburgh</v>
      </c>
      <c r="AG278">
        <f>INDEX(Groups!M$2:'Groups'!M$228, MATCH(A278, Groups!A$2:'Groups'!A$228,0))</f>
        <v>0</v>
      </c>
      <c r="AH278">
        <f>COUNTIFS(RSVP!A$2:A$6364, I278)</f>
        <v>4</v>
      </c>
      <c r="AI278">
        <f>COUNTIFS(RSVP!A$2:A$6364, I278, RSVP!G$2:G$6364, 1)</f>
        <v>2</v>
      </c>
      <c r="AJ278" s="18">
        <f t="shared" si="24"/>
        <v>0.5</v>
      </c>
      <c r="AK278" t="str">
        <f>INDEX(Groups!N$2:'Groups'!N$228, MATCH(A278, Groups!A$2:'Groups'!A$228,0))</f>
        <v>Sub-county</v>
      </c>
    </row>
    <row r="279" spans="1:37" x14ac:dyDescent="0.2">
      <c r="A279">
        <v>3349842</v>
      </c>
      <c r="B279">
        <v>13</v>
      </c>
      <c r="C279" t="s">
        <v>604</v>
      </c>
      <c r="D279" t="s">
        <v>1</v>
      </c>
      <c r="E279" t="s">
        <v>3074</v>
      </c>
      <c r="F279">
        <v>-80.040000915500002</v>
      </c>
      <c r="G279">
        <v>40.549999237100003</v>
      </c>
      <c r="H279" t="s">
        <v>605</v>
      </c>
      <c r="I279">
        <v>224281840</v>
      </c>
      <c r="J279">
        <v>278</v>
      </c>
      <c r="K279" t="s">
        <v>620</v>
      </c>
      <c r="L279" t="s">
        <v>621</v>
      </c>
      <c r="M279" t="s">
        <v>30</v>
      </c>
      <c r="N279" t="s">
        <v>623</v>
      </c>
      <c r="O279">
        <v>-79.927279999999996</v>
      </c>
      <c r="P279">
        <v>40.570587000000003</v>
      </c>
      <c r="Q279" t="s">
        <v>622</v>
      </c>
      <c r="R279" s="6" t="s">
        <v>2904</v>
      </c>
      <c r="S279" s="6" t="s">
        <v>2903</v>
      </c>
      <c r="T279" s="6" t="s">
        <v>2784</v>
      </c>
      <c r="U279" s="6" t="s">
        <v>2910</v>
      </c>
      <c r="W279" s="3" t="str">
        <f>INDEX(Groups!I$2:'Groups'!I$228, MATCH(A279, Groups!A$2:'Groups'!A$228,0))</f>
        <v>Pittsburgh</v>
      </c>
      <c r="X279" s="3" t="str">
        <f>INDEX(Groups!J$2:'Groups'!J$228, MATCH(A279, Groups!A$2:'Groups'!A$228,0))</f>
        <v>Sub-county</v>
      </c>
      <c r="Y279" s="8">
        <f t="shared" si="23"/>
        <v>1</v>
      </c>
      <c r="Z279" s="8" t="b">
        <f t="shared" si="22"/>
        <v>0</v>
      </c>
      <c r="AD279" s="8">
        <v>1</v>
      </c>
      <c r="AE279" s="8">
        <v>1</v>
      </c>
      <c r="AF279" t="str">
        <f>INDEX(Groups!L$2:'Groups'!L$228, MATCH(A279, Groups!A$2:'Groups'!A$228,0))</f>
        <v>Pittsburgh</v>
      </c>
      <c r="AG279">
        <f>INDEX(Groups!M$2:'Groups'!M$228, MATCH(A279, Groups!A$2:'Groups'!A$228,0))</f>
        <v>0</v>
      </c>
      <c r="AH279">
        <f>COUNTIFS(RSVP!A$2:A$6364, I279)</f>
        <v>6</v>
      </c>
      <c r="AI279">
        <f>COUNTIFS(RSVP!A$2:A$6364, I279, RSVP!G$2:G$6364, 1)</f>
        <v>2</v>
      </c>
      <c r="AJ279" s="18">
        <f t="shared" si="24"/>
        <v>0.33333333333333331</v>
      </c>
      <c r="AK279" t="str">
        <f>INDEX(Groups!N$2:'Groups'!N$228, MATCH(A279, Groups!A$2:'Groups'!A$228,0))</f>
        <v>Sub-county</v>
      </c>
    </row>
    <row r="280" spans="1:37" x14ac:dyDescent="0.2">
      <c r="A280">
        <v>3349842</v>
      </c>
      <c r="B280">
        <v>13</v>
      </c>
      <c r="C280" t="s">
        <v>604</v>
      </c>
      <c r="D280" t="s">
        <v>1</v>
      </c>
      <c r="E280" t="s">
        <v>3074</v>
      </c>
      <c r="F280">
        <v>-80.040000915500002</v>
      </c>
      <c r="G280">
        <v>40.549999237100003</v>
      </c>
      <c r="H280" t="s">
        <v>605</v>
      </c>
      <c r="I280" t="s">
        <v>3269</v>
      </c>
      <c r="J280">
        <v>279</v>
      </c>
      <c r="K280" t="s">
        <v>606</v>
      </c>
      <c r="L280" t="s">
        <v>614</v>
      </c>
      <c r="M280" t="s">
        <v>2773</v>
      </c>
      <c r="N280" t="s">
        <v>609</v>
      </c>
      <c r="O280">
        <v>-79.997032000000004</v>
      </c>
      <c r="P280">
        <v>40.597487999999998</v>
      </c>
      <c r="Q280" t="s">
        <v>608</v>
      </c>
      <c r="R280" s="6" t="s">
        <v>2904</v>
      </c>
      <c r="S280" s="6" t="s">
        <v>2903</v>
      </c>
      <c r="T280" s="6" t="s">
        <v>2784</v>
      </c>
      <c r="U280" s="6" t="s">
        <v>2911</v>
      </c>
      <c r="W280" s="3" t="str">
        <f>INDEX(Groups!I$2:'Groups'!I$228, MATCH(A280, Groups!A$2:'Groups'!A$228,0))</f>
        <v>Pittsburgh</v>
      </c>
      <c r="X280" s="3" t="str">
        <f>INDEX(Groups!J$2:'Groups'!J$228, MATCH(A280, Groups!A$2:'Groups'!A$228,0))</f>
        <v>Sub-county</v>
      </c>
      <c r="Y280" s="8">
        <f t="shared" si="23"/>
        <v>1</v>
      </c>
      <c r="Z280" s="8" t="b">
        <f t="shared" si="22"/>
        <v>0</v>
      </c>
      <c r="AD280" s="8">
        <v>1</v>
      </c>
      <c r="AE280" s="8">
        <v>1</v>
      </c>
      <c r="AF280" t="str">
        <f>INDEX(Groups!L$2:'Groups'!L$228, MATCH(A280, Groups!A$2:'Groups'!A$228,0))</f>
        <v>Pittsburgh</v>
      </c>
      <c r="AG280">
        <f>INDEX(Groups!M$2:'Groups'!M$228, MATCH(A280, Groups!A$2:'Groups'!A$228,0))</f>
        <v>0</v>
      </c>
      <c r="AH280">
        <f>COUNTIFS(RSVP!A$2:A$6364, I280)</f>
        <v>4</v>
      </c>
      <c r="AI280">
        <f>COUNTIFS(RSVP!A$2:A$6364, I280, RSVP!G$2:G$6364, 1)</f>
        <v>2</v>
      </c>
      <c r="AJ280" s="18">
        <f t="shared" si="24"/>
        <v>0.5</v>
      </c>
      <c r="AK280" t="str">
        <f>INDEX(Groups!N$2:'Groups'!N$228, MATCH(A280, Groups!A$2:'Groups'!A$228,0))</f>
        <v>Sub-county</v>
      </c>
    </row>
    <row r="281" spans="1:37" x14ac:dyDescent="0.2">
      <c r="A281">
        <v>3349842</v>
      </c>
      <c r="B281">
        <v>13</v>
      </c>
      <c r="C281" t="s">
        <v>604</v>
      </c>
      <c r="D281" t="s">
        <v>1</v>
      </c>
      <c r="E281" t="s">
        <v>3074</v>
      </c>
      <c r="F281">
        <v>-80.040000915500002</v>
      </c>
      <c r="G281">
        <v>40.549999237100003</v>
      </c>
      <c r="H281" t="s">
        <v>605</v>
      </c>
      <c r="I281" t="s">
        <v>3270</v>
      </c>
      <c r="J281">
        <v>280</v>
      </c>
      <c r="K281" t="s">
        <v>606</v>
      </c>
      <c r="L281" t="s">
        <v>614</v>
      </c>
      <c r="M281" t="s">
        <v>2773</v>
      </c>
      <c r="N281" t="s">
        <v>609</v>
      </c>
      <c r="O281">
        <v>-79.997032000000004</v>
      </c>
      <c r="P281">
        <v>40.597487999999998</v>
      </c>
      <c r="Q281" t="s">
        <v>608</v>
      </c>
      <c r="R281" s="6" t="s">
        <v>2904</v>
      </c>
      <c r="S281" s="6" t="s">
        <v>2903</v>
      </c>
      <c r="T281" s="6" t="s">
        <v>2784</v>
      </c>
      <c r="U281" s="6" t="s">
        <v>2911</v>
      </c>
      <c r="W281" s="3" t="str">
        <f>INDEX(Groups!I$2:'Groups'!I$228, MATCH(A281, Groups!A$2:'Groups'!A$228,0))</f>
        <v>Pittsburgh</v>
      </c>
      <c r="X281" s="3" t="str">
        <f>INDEX(Groups!J$2:'Groups'!J$228, MATCH(A281, Groups!A$2:'Groups'!A$228,0))</f>
        <v>Sub-county</v>
      </c>
      <c r="Y281" s="8">
        <f t="shared" si="23"/>
        <v>1</v>
      </c>
      <c r="Z281" s="8" t="b">
        <f t="shared" si="22"/>
        <v>0</v>
      </c>
      <c r="AD281" s="8">
        <v>1</v>
      </c>
      <c r="AE281" s="8">
        <v>1</v>
      </c>
      <c r="AF281" t="str">
        <f>INDEX(Groups!L$2:'Groups'!L$228, MATCH(A281, Groups!A$2:'Groups'!A$228,0))</f>
        <v>Pittsburgh</v>
      </c>
      <c r="AG281">
        <f>INDEX(Groups!M$2:'Groups'!M$228, MATCH(A281, Groups!A$2:'Groups'!A$228,0))</f>
        <v>0</v>
      </c>
      <c r="AH281">
        <f>COUNTIFS(RSVP!A$2:A$6364, I281)</f>
        <v>5</v>
      </c>
      <c r="AI281">
        <f>COUNTIFS(RSVP!A$2:A$6364, I281, RSVP!G$2:G$6364, 1)</f>
        <v>3</v>
      </c>
      <c r="AJ281" s="18">
        <f t="shared" si="24"/>
        <v>0.6</v>
      </c>
      <c r="AK281" t="str">
        <f>INDEX(Groups!N$2:'Groups'!N$228, MATCH(A281, Groups!A$2:'Groups'!A$228,0))</f>
        <v>Sub-county</v>
      </c>
    </row>
    <row r="282" spans="1:37" x14ac:dyDescent="0.2">
      <c r="A282">
        <v>3349842</v>
      </c>
      <c r="B282">
        <v>13</v>
      </c>
      <c r="C282" t="s">
        <v>604</v>
      </c>
      <c r="D282" t="s">
        <v>1</v>
      </c>
      <c r="E282" t="s">
        <v>3074</v>
      </c>
      <c r="F282">
        <v>-80.040000915500002</v>
      </c>
      <c r="G282">
        <v>40.549999237100003</v>
      </c>
      <c r="H282" t="s">
        <v>605</v>
      </c>
      <c r="I282">
        <v>224606195</v>
      </c>
      <c r="J282">
        <v>281</v>
      </c>
      <c r="K282" t="s">
        <v>624</v>
      </c>
      <c r="L282" t="s">
        <v>625</v>
      </c>
      <c r="M282" t="s">
        <v>30</v>
      </c>
      <c r="N282" t="s">
        <v>627</v>
      </c>
      <c r="O282">
        <v>-80.006659999999997</v>
      </c>
      <c r="P282">
        <v>40.588664999999999</v>
      </c>
      <c r="Q282" t="s">
        <v>626</v>
      </c>
      <c r="R282" s="6" t="s">
        <v>2904</v>
      </c>
      <c r="S282" s="6" t="s">
        <v>2903</v>
      </c>
      <c r="T282" s="6" t="s">
        <v>2784</v>
      </c>
      <c r="U282" s="6" t="s">
        <v>2911</v>
      </c>
      <c r="W282" s="3" t="str">
        <f>INDEX(Groups!I$2:'Groups'!I$228, MATCH(A282, Groups!A$2:'Groups'!A$228,0))</f>
        <v>Pittsburgh</v>
      </c>
      <c r="X282" s="3" t="str">
        <f>INDEX(Groups!J$2:'Groups'!J$228, MATCH(A282, Groups!A$2:'Groups'!A$228,0))</f>
        <v>Sub-county</v>
      </c>
      <c r="Y282" s="8">
        <f t="shared" si="23"/>
        <v>1</v>
      </c>
      <c r="Z282" s="8" t="b">
        <f t="shared" si="22"/>
        <v>0</v>
      </c>
      <c r="AD282" s="8">
        <v>1</v>
      </c>
      <c r="AE282" s="8">
        <v>1</v>
      </c>
      <c r="AF282" t="str">
        <f>INDEX(Groups!L$2:'Groups'!L$228, MATCH(A282, Groups!A$2:'Groups'!A$228,0))</f>
        <v>Pittsburgh</v>
      </c>
      <c r="AG282">
        <f>INDEX(Groups!M$2:'Groups'!M$228, MATCH(A282, Groups!A$2:'Groups'!A$228,0))</f>
        <v>0</v>
      </c>
      <c r="AH282">
        <f>COUNTIFS(RSVP!A$2:A$6364, I282)</f>
        <v>9</v>
      </c>
      <c r="AI282">
        <f>COUNTIFS(RSVP!A$2:A$6364, I282, RSVP!G$2:G$6364, 1)</f>
        <v>5</v>
      </c>
      <c r="AJ282" s="18">
        <f t="shared" si="24"/>
        <v>0.55555555555555558</v>
      </c>
      <c r="AK282" t="str">
        <f>INDEX(Groups!N$2:'Groups'!N$228, MATCH(A282, Groups!A$2:'Groups'!A$228,0))</f>
        <v>Sub-county</v>
      </c>
    </row>
    <row r="283" spans="1:37" x14ac:dyDescent="0.2">
      <c r="A283">
        <v>3349842</v>
      </c>
      <c r="B283">
        <v>13</v>
      </c>
      <c r="C283" t="s">
        <v>604</v>
      </c>
      <c r="D283" t="s">
        <v>1</v>
      </c>
      <c r="E283" t="s">
        <v>3074</v>
      </c>
      <c r="F283">
        <v>-80.040000915500002</v>
      </c>
      <c r="G283">
        <v>40.549999237100003</v>
      </c>
      <c r="H283" t="s">
        <v>605</v>
      </c>
      <c r="I283">
        <v>224689198</v>
      </c>
      <c r="J283">
        <v>282</v>
      </c>
      <c r="K283" t="s">
        <v>628</v>
      </c>
      <c r="L283" t="s">
        <v>629</v>
      </c>
      <c r="M283" t="s">
        <v>2773</v>
      </c>
      <c r="N283" t="s">
        <v>613</v>
      </c>
      <c r="O283">
        <v>-80.009389999999996</v>
      </c>
      <c r="P283">
        <v>40.542659999999998</v>
      </c>
      <c r="Q283" t="s">
        <v>612</v>
      </c>
      <c r="R283" s="6" t="s">
        <v>2904</v>
      </c>
      <c r="S283" s="6" t="s">
        <v>2903</v>
      </c>
      <c r="T283" s="6" t="s">
        <v>2784</v>
      </c>
      <c r="U283" s="6" t="s">
        <v>2926</v>
      </c>
      <c r="W283" s="3" t="str">
        <f>INDEX(Groups!I$2:'Groups'!I$228, MATCH(A283, Groups!A$2:'Groups'!A$228,0))</f>
        <v>Pittsburgh</v>
      </c>
      <c r="X283" s="3" t="str">
        <f>INDEX(Groups!J$2:'Groups'!J$228, MATCH(A283, Groups!A$2:'Groups'!A$228,0))</f>
        <v>Sub-county</v>
      </c>
      <c r="Y283" s="8">
        <f t="shared" si="23"/>
        <v>1</v>
      </c>
      <c r="Z283" s="8" t="b">
        <f t="shared" si="22"/>
        <v>0</v>
      </c>
      <c r="AD283" s="8">
        <v>1</v>
      </c>
      <c r="AE283" s="8">
        <v>1</v>
      </c>
      <c r="AF283" t="str">
        <f>INDEX(Groups!L$2:'Groups'!L$228, MATCH(A283, Groups!A$2:'Groups'!A$228,0))</f>
        <v>Pittsburgh</v>
      </c>
      <c r="AG283">
        <f>INDEX(Groups!M$2:'Groups'!M$228, MATCH(A283, Groups!A$2:'Groups'!A$228,0))</f>
        <v>0</v>
      </c>
      <c r="AH283">
        <f>COUNTIFS(RSVP!A$2:A$6364, I283)</f>
        <v>4</v>
      </c>
      <c r="AI283">
        <f>COUNTIFS(RSVP!A$2:A$6364, I283, RSVP!G$2:G$6364, 1)</f>
        <v>2</v>
      </c>
      <c r="AJ283" s="18">
        <f t="shared" si="24"/>
        <v>0.5</v>
      </c>
      <c r="AK283" t="str">
        <f>INDEX(Groups!N$2:'Groups'!N$228, MATCH(A283, Groups!A$2:'Groups'!A$228,0))</f>
        <v>Sub-county</v>
      </c>
    </row>
    <row r="284" spans="1:37" x14ac:dyDescent="0.2">
      <c r="A284">
        <v>3349842</v>
      </c>
      <c r="B284">
        <v>13</v>
      </c>
      <c r="C284" t="s">
        <v>604</v>
      </c>
      <c r="D284" t="s">
        <v>1</v>
      </c>
      <c r="E284" t="s">
        <v>3074</v>
      </c>
      <c r="F284">
        <v>-80.040000915500002</v>
      </c>
      <c r="G284">
        <v>40.549999237100003</v>
      </c>
      <c r="H284" t="s">
        <v>605</v>
      </c>
      <c r="I284">
        <v>224761689</v>
      </c>
      <c r="J284">
        <v>283</v>
      </c>
      <c r="K284" t="s">
        <v>630</v>
      </c>
      <c r="L284" t="s">
        <v>631</v>
      </c>
      <c r="M284" t="s">
        <v>2773</v>
      </c>
      <c r="N284" t="s">
        <v>609</v>
      </c>
      <c r="O284">
        <v>-79.997032000000004</v>
      </c>
      <c r="P284">
        <v>40.597487999999998</v>
      </c>
      <c r="Q284" t="s">
        <v>608</v>
      </c>
      <c r="R284" s="6" t="s">
        <v>2904</v>
      </c>
      <c r="S284" s="6" t="s">
        <v>2903</v>
      </c>
      <c r="T284" s="6" t="s">
        <v>2784</v>
      </c>
      <c r="U284" s="6" t="s">
        <v>2911</v>
      </c>
      <c r="W284" s="3" t="str">
        <f>INDEX(Groups!I$2:'Groups'!I$228, MATCH(A284, Groups!A$2:'Groups'!A$228,0))</f>
        <v>Pittsburgh</v>
      </c>
      <c r="X284" s="3" t="str">
        <f>INDEX(Groups!J$2:'Groups'!J$228, MATCH(A284, Groups!A$2:'Groups'!A$228,0))</f>
        <v>Sub-county</v>
      </c>
      <c r="Y284" s="8">
        <f t="shared" si="23"/>
        <v>1</v>
      </c>
      <c r="Z284" s="8" t="b">
        <f t="shared" si="22"/>
        <v>0</v>
      </c>
      <c r="AD284" s="8">
        <v>1</v>
      </c>
      <c r="AE284" s="8">
        <v>1</v>
      </c>
      <c r="AF284" t="str">
        <f>INDEX(Groups!L$2:'Groups'!L$228, MATCH(A284, Groups!A$2:'Groups'!A$228,0))</f>
        <v>Pittsburgh</v>
      </c>
      <c r="AG284">
        <f>INDEX(Groups!M$2:'Groups'!M$228, MATCH(A284, Groups!A$2:'Groups'!A$228,0))</f>
        <v>0</v>
      </c>
      <c r="AH284">
        <f>COUNTIFS(RSVP!A$2:A$6364, I284)</f>
        <v>8</v>
      </c>
      <c r="AI284">
        <f>COUNTIFS(RSVP!A$2:A$6364, I284, RSVP!G$2:G$6364, 1)</f>
        <v>5</v>
      </c>
      <c r="AJ284" s="18">
        <f t="shared" si="24"/>
        <v>0.625</v>
      </c>
      <c r="AK284" t="str">
        <f>INDEX(Groups!N$2:'Groups'!N$228, MATCH(A284, Groups!A$2:'Groups'!A$228,0))</f>
        <v>Sub-county</v>
      </c>
    </row>
    <row r="285" spans="1:37" x14ac:dyDescent="0.2">
      <c r="A285">
        <v>6060022</v>
      </c>
      <c r="B285">
        <v>13</v>
      </c>
      <c r="C285" t="s">
        <v>632</v>
      </c>
      <c r="D285" t="s">
        <v>1</v>
      </c>
      <c r="E285" t="s">
        <v>3082</v>
      </c>
      <c r="F285">
        <v>-79.949996948199995</v>
      </c>
      <c r="G285">
        <v>40.430000305199997</v>
      </c>
      <c r="H285" t="s">
        <v>633</v>
      </c>
      <c r="I285">
        <v>221993862</v>
      </c>
      <c r="J285">
        <v>284</v>
      </c>
      <c r="K285" t="s">
        <v>634</v>
      </c>
      <c r="L285" t="s">
        <v>635</v>
      </c>
      <c r="M285" t="s">
        <v>2880</v>
      </c>
      <c r="N285" t="s">
        <v>637</v>
      </c>
      <c r="O285">
        <v>-80.045219000000003</v>
      </c>
      <c r="P285">
        <v>40.377372999999999</v>
      </c>
      <c r="Q285" t="s">
        <v>636</v>
      </c>
      <c r="R285" s="6" t="s">
        <v>2904</v>
      </c>
      <c r="S285" s="6" t="s">
        <v>2903</v>
      </c>
      <c r="T285" s="6" t="s">
        <v>2784</v>
      </c>
      <c r="U285" s="6" t="s">
        <v>2962</v>
      </c>
      <c r="W285" s="3" t="str">
        <f>INDEX(Groups!I$2:'Groups'!I$228, MATCH(A285, Groups!A$2:'Groups'!A$228,0))</f>
        <v>Greater Pittsburgh Area</v>
      </c>
      <c r="X285" s="3" t="str">
        <f>INDEX(Groups!J$2:'Groups'!J$228, MATCH(A285, Groups!A$2:'Groups'!A$228,0))</f>
        <v>CSA/MSA</v>
      </c>
      <c r="Y285" s="8">
        <f t="shared" si="23"/>
        <v>1</v>
      </c>
      <c r="Z285" s="8" t="str">
        <f>IF(ISNUMBER(SEARCH("Pittsburgh", U285)), "Pittsburgh City", "Non-Pitt")</f>
        <v>Non-Pitt</v>
      </c>
      <c r="AD285" s="8">
        <v>1</v>
      </c>
      <c r="AE285" s="8">
        <v>1</v>
      </c>
      <c r="AF285" t="str">
        <f>INDEX(Groups!L$2:'Groups'!L$228, MATCH(A285, Groups!A$2:'Groups'!A$228,0))</f>
        <v>Greater Pittsburgh Area</v>
      </c>
      <c r="AG285">
        <f>INDEX(Groups!M$2:'Groups'!M$228, MATCH(A285, Groups!A$2:'Groups'!A$228,0))</f>
        <v>1</v>
      </c>
      <c r="AH285">
        <f>COUNTIFS(RSVP!A$2:A$6364, I285)</f>
        <v>26</v>
      </c>
      <c r="AI285">
        <f>COUNTIFS(RSVP!A$2:A$6364, I285, RSVP!G$2:G$6364, 1)</f>
        <v>26</v>
      </c>
      <c r="AJ285" s="18">
        <f t="shared" si="24"/>
        <v>1</v>
      </c>
      <c r="AK285" t="str">
        <f>INDEX(Groups!N$2:'Groups'!N$228, MATCH(A285, Groups!A$2:'Groups'!A$228,0))</f>
        <v>CSA/MSA</v>
      </c>
    </row>
    <row r="286" spans="1:37" x14ac:dyDescent="0.2">
      <c r="A286">
        <v>6060022</v>
      </c>
      <c r="B286">
        <v>13</v>
      </c>
      <c r="C286" t="s">
        <v>632</v>
      </c>
      <c r="D286" t="s">
        <v>1</v>
      </c>
      <c r="E286" t="s">
        <v>3082</v>
      </c>
      <c r="F286">
        <v>-79.949996948199995</v>
      </c>
      <c r="G286">
        <v>40.430000305199997</v>
      </c>
      <c r="H286" t="s">
        <v>633</v>
      </c>
      <c r="I286" t="s">
        <v>3288</v>
      </c>
      <c r="J286">
        <v>285</v>
      </c>
      <c r="K286" t="s">
        <v>638</v>
      </c>
      <c r="L286" t="s">
        <v>639</v>
      </c>
      <c r="M286" t="s">
        <v>2773</v>
      </c>
      <c r="N286" t="s">
        <v>641</v>
      </c>
      <c r="O286">
        <v>-80.048316999999997</v>
      </c>
      <c r="P286">
        <v>40.365284000000003</v>
      </c>
      <c r="Q286" t="s">
        <v>640</v>
      </c>
      <c r="R286" s="6" t="s">
        <v>2904</v>
      </c>
      <c r="S286" s="6" t="s">
        <v>2903</v>
      </c>
      <c r="T286" s="6" t="s">
        <v>2784</v>
      </c>
      <c r="U286" s="6" t="s">
        <v>2962</v>
      </c>
      <c r="W286" s="3" t="str">
        <f>INDEX(Groups!I$2:'Groups'!I$228, MATCH(A286, Groups!A$2:'Groups'!A$228,0))</f>
        <v>Greater Pittsburgh Area</v>
      </c>
      <c r="X286" s="3" t="str">
        <f>INDEX(Groups!J$2:'Groups'!J$228, MATCH(A286, Groups!A$2:'Groups'!A$228,0))</f>
        <v>CSA/MSA</v>
      </c>
      <c r="Y286" s="8">
        <f t="shared" si="23"/>
        <v>1</v>
      </c>
      <c r="Z286" s="8" t="str">
        <f>IF(ISNUMBER(SEARCH("Pittsburgh", U286)), "Pittsburgh City", "Non-Pitt")</f>
        <v>Non-Pitt</v>
      </c>
      <c r="AD286" s="8">
        <v>1</v>
      </c>
      <c r="AE286" s="8">
        <v>1</v>
      </c>
      <c r="AF286" t="str">
        <f>INDEX(Groups!L$2:'Groups'!L$228, MATCH(A286, Groups!A$2:'Groups'!A$228,0))</f>
        <v>Greater Pittsburgh Area</v>
      </c>
      <c r="AG286">
        <f>INDEX(Groups!M$2:'Groups'!M$228, MATCH(A286, Groups!A$2:'Groups'!A$228,0))</f>
        <v>1</v>
      </c>
      <c r="AH286">
        <f>COUNTIFS(RSVP!A$2:A$6364, I286)</f>
        <v>6</v>
      </c>
      <c r="AI286">
        <f>COUNTIFS(RSVP!A$2:A$6364, I286, RSVP!G$2:G$6364, 1)</f>
        <v>6</v>
      </c>
      <c r="AJ286" s="18">
        <f t="shared" si="24"/>
        <v>1</v>
      </c>
      <c r="AK286" t="str">
        <f>INDEX(Groups!N$2:'Groups'!N$228, MATCH(A286, Groups!A$2:'Groups'!A$228,0))</f>
        <v>CSA/MSA</v>
      </c>
    </row>
    <row r="287" spans="1:37" x14ac:dyDescent="0.2">
      <c r="A287">
        <v>6060022</v>
      </c>
      <c r="B287">
        <v>13</v>
      </c>
      <c r="C287" t="s">
        <v>632</v>
      </c>
      <c r="D287" t="s">
        <v>1</v>
      </c>
      <c r="E287" t="s">
        <v>3082</v>
      </c>
      <c r="F287">
        <v>-79.949996948199995</v>
      </c>
      <c r="G287">
        <v>40.430000305199997</v>
      </c>
      <c r="H287" t="s">
        <v>633</v>
      </c>
      <c r="I287" t="s">
        <v>3287</v>
      </c>
      <c r="J287">
        <v>286</v>
      </c>
      <c r="K287" t="s">
        <v>642</v>
      </c>
      <c r="L287" t="s">
        <v>643</v>
      </c>
      <c r="M287" t="s">
        <v>2880</v>
      </c>
      <c r="N287" t="s">
        <v>637</v>
      </c>
      <c r="O287">
        <v>-80.045219000000003</v>
      </c>
      <c r="P287">
        <v>40.377372999999999</v>
      </c>
      <c r="Q287" t="s">
        <v>636</v>
      </c>
      <c r="R287" s="6" t="s">
        <v>2904</v>
      </c>
      <c r="S287" s="6" t="s">
        <v>2903</v>
      </c>
      <c r="T287" s="6" t="s">
        <v>2784</v>
      </c>
      <c r="U287" s="6" t="s">
        <v>2962</v>
      </c>
      <c r="W287" s="3" t="str">
        <f>INDEX(Groups!I$2:'Groups'!I$228, MATCH(A287, Groups!A$2:'Groups'!A$228,0))</f>
        <v>Greater Pittsburgh Area</v>
      </c>
      <c r="X287" s="3" t="str">
        <f>INDEX(Groups!J$2:'Groups'!J$228, MATCH(A287, Groups!A$2:'Groups'!A$228,0))</f>
        <v>CSA/MSA</v>
      </c>
      <c r="Y287" s="8">
        <f t="shared" si="23"/>
        <v>1</v>
      </c>
      <c r="Z287" s="8" t="str">
        <f>IF(ISNUMBER(SEARCH("Pittsburgh", U287)), "Pittsburgh City", "Non-Pitt")</f>
        <v>Non-Pitt</v>
      </c>
      <c r="AD287" s="8">
        <v>1</v>
      </c>
      <c r="AE287" s="8">
        <v>1</v>
      </c>
      <c r="AF287" t="str">
        <f>INDEX(Groups!L$2:'Groups'!L$228, MATCH(A287, Groups!A$2:'Groups'!A$228,0))</f>
        <v>Greater Pittsburgh Area</v>
      </c>
      <c r="AG287">
        <f>INDEX(Groups!M$2:'Groups'!M$228, MATCH(A287, Groups!A$2:'Groups'!A$228,0))</f>
        <v>1</v>
      </c>
      <c r="AH287">
        <f>COUNTIFS(RSVP!A$2:A$6364, I287)</f>
        <v>8</v>
      </c>
      <c r="AI287">
        <f>COUNTIFS(RSVP!A$2:A$6364, I287, RSVP!G$2:G$6364, 1)</f>
        <v>8</v>
      </c>
      <c r="AJ287" s="18">
        <f t="shared" si="24"/>
        <v>1</v>
      </c>
      <c r="AK287" t="str">
        <f>INDEX(Groups!N$2:'Groups'!N$228, MATCH(A287, Groups!A$2:'Groups'!A$228,0))</f>
        <v>CSA/MSA</v>
      </c>
    </row>
    <row r="288" spans="1:37" x14ac:dyDescent="0.2">
      <c r="A288">
        <v>6060022</v>
      </c>
      <c r="B288">
        <v>13</v>
      </c>
      <c r="C288" t="s">
        <v>632</v>
      </c>
      <c r="D288" t="s">
        <v>1</v>
      </c>
      <c r="E288" t="s">
        <v>3082</v>
      </c>
      <c r="F288">
        <v>-79.949996948199995</v>
      </c>
      <c r="G288">
        <v>40.430000305199997</v>
      </c>
      <c r="H288" t="s">
        <v>633</v>
      </c>
      <c r="I288" t="s">
        <v>3284</v>
      </c>
      <c r="J288">
        <v>287</v>
      </c>
      <c r="K288" t="s">
        <v>644</v>
      </c>
      <c r="L288" t="s">
        <v>645</v>
      </c>
      <c r="M288" t="s">
        <v>2773</v>
      </c>
      <c r="N288" t="s">
        <v>647</v>
      </c>
      <c r="O288">
        <v>-79.960457000000005</v>
      </c>
      <c r="P288">
        <v>40.470444000000001</v>
      </c>
      <c r="Q288" t="s">
        <v>646</v>
      </c>
      <c r="R288" s="6" t="s">
        <v>2904</v>
      </c>
      <c r="S288" s="6" t="s">
        <v>2903</v>
      </c>
      <c r="T288" s="6" t="s">
        <v>2784</v>
      </c>
      <c r="U288" s="6" t="s">
        <v>2905</v>
      </c>
      <c r="V288" s="6" t="s">
        <v>2963</v>
      </c>
      <c r="W288" s="3" t="str">
        <f>INDEX(Groups!I$2:'Groups'!I$228, MATCH(A288, Groups!A$2:'Groups'!A$228,0))</f>
        <v>Greater Pittsburgh Area</v>
      </c>
      <c r="X288" s="3" t="str">
        <f>INDEX(Groups!J$2:'Groups'!J$228, MATCH(A288, Groups!A$2:'Groups'!A$228,0))</f>
        <v>CSA/MSA</v>
      </c>
      <c r="Y288" s="8">
        <f t="shared" si="23"/>
        <v>1</v>
      </c>
      <c r="Z288" s="8" t="str">
        <f>IF(ISNUMBER(SEARCH("Pittsburgh", U288)), "Pittsburgh City", "Non-Pitt")</f>
        <v>Pittsburgh City</v>
      </c>
      <c r="AD288" s="8">
        <v>1</v>
      </c>
      <c r="AE288" s="8">
        <v>1</v>
      </c>
      <c r="AF288" t="str">
        <f>INDEX(Groups!L$2:'Groups'!L$228, MATCH(A288, Groups!A$2:'Groups'!A$228,0))</f>
        <v>Greater Pittsburgh Area</v>
      </c>
      <c r="AG288">
        <f>INDEX(Groups!M$2:'Groups'!M$228, MATCH(A288, Groups!A$2:'Groups'!A$228,0))</f>
        <v>1</v>
      </c>
      <c r="AH288">
        <f>COUNTIFS(RSVP!A$2:A$6364, I288)</f>
        <v>12</v>
      </c>
      <c r="AI288">
        <f>COUNTIFS(RSVP!A$2:A$6364, I288, RSVP!G$2:G$6364, 1)</f>
        <v>12</v>
      </c>
      <c r="AJ288" s="18">
        <f t="shared" si="24"/>
        <v>1</v>
      </c>
      <c r="AK288" t="str">
        <f>INDEX(Groups!N$2:'Groups'!N$228, MATCH(A288, Groups!A$2:'Groups'!A$228,0))</f>
        <v>CSA/MSA</v>
      </c>
    </row>
    <row r="289" spans="1:37" x14ac:dyDescent="0.2">
      <c r="A289">
        <v>6060022</v>
      </c>
      <c r="B289">
        <v>13</v>
      </c>
      <c r="C289" t="s">
        <v>632</v>
      </c>
      <c r="D289" t="s">
        <v>1</v>
      </c>
      <c r="E289" t="s">
        <v>3082</v>
      </c>
      <c r="F289">
        <v>-79.949996948199995</v>
      </c>
      <c r="G289">
        <v>40.430000305199997</v>
      </c>
      <c r="H289" t="s">
        <v>633</v>
      </c>
      <c r="I289" t="s">
        <v>3283</v>
      </c>
      <c r="J289">
        <v>288</v>
      </c>
      <c r="K289" t="s">
        <v>648</v>
      </c>
      <c r="L289" t="s">
        <v>649</v>
      </c>
      <c r="M289" t="s">
        <v>2773</v>
      </c>
      <c r="N289" t="s">
        <v>650</v>
      </c>
      <c r="O289">
        <v>-79.892112999999995</v>
      </c>
      <c r="P289">
        <v>40.438136999999998</v>
      </c>
      <c r="Q289" t="s">
        <v>365</v>
      </c>
      <c r="R289" s="6" t="s">
        <v>2904</v>
      </c>
      <c r="S289" s="6" t="s">
        <v>2903</v>
      </c>
      <c r="T289" s="6" t="s">
        <v>2784</v>
      </c>
      <c r="U289" s="6" t="s">
        <v>2948</v>
      </c>
      <c r="W289" s="3" t="str">
        <f>INDEX(Groups!I$2:'Groups'!I$228, MATCH(A289, Groups!A$2:'Groups'!A$228,0))</f>
        <v>Greater Pittsburgh Area</v>
      </c>
      <c r="X289" s="3" t="str">
        <f>INDEX(Groups!J$2:'Groups'!J$228, MATCH(A289, Groups!A$2:'Groups'!A$228,0))</f>
        <v>CSA/MSA</v>
      </c>
      <c r="Y289" s="8">
        <f t="shared" si="23"/>
        <v>1</v>
      </c>
      <c r="Z289" s="8" t="str">
        <f>IF(ISNUMBER(SEARCH("Pittsburgh", U289)), "Pittsburgh City", "Non-Pitt")</f>
        <v>Non-Pitt</v>
      </c>
      <c r="AD289" s="8">
        <v>1</v>
      </c>
      <c r="AE289" s="8">
        <v>1</v>
      </c>
      <c r="AF289" t="str">
        <f>INDEX(Groups!L$2:'Groups'!L$228, MATCH(A289, Groups!A$2:'Groups'!A$228,0))</f>
        <v>Greater Pittsburgh Area</v>
      </c>
      <c r="AG289">
        <f>INDEX(Groups!M$2:'Groups'!M$228, MATCH(A289, Groups!A$2:'Groups'!A$228,0))</f>
        <v>1</v>
      </c>
      <c r="AH289">
        <f>COUNTIFS(RSVP!A$2:A$6364, I289)</f>
        <v>15</v>
      </c>
      <c r="AI289">
        <f>COUNTIFS(RSVP!A$2:A$6364, I289, RSVP!G$2:G$6364, 1)</f>
        <v>15</v>
      </c>
      <c r="AJ289" s="18">
        <f t="shared" si="24"/>
        <v>1</v>
      </c>
      <c r="AK289" t="str">
        <f>INDEX(Groups!N$2:'Groups'!N$228, MATCH(A289, Groups!A$2:'Groups'!A$228,0))</f>
        <v>CSA/MSA</v>
      </c>
    </row>
    <row r="290" spans="1:37" x14ac:dyDescent="0.2">
      <c r="A290">
        <v>6060022</v>
      </c>
      <c r="B290">
        <v>13</v>
      </c>
      <c r="C290" t="s">
        <v>632</v>
      </c>
      <c r="D290" t="s">
        <v>1</v>
      </c>
      <c r="E290" t="s">
        <v>3082</v>
      </c>
      <c r="F290">
        <v>-79.949996948199995</v>
      </c>
      <c r="G290">
        <v>40.430000305199997</v>
      </c>
      <c r="H290" t="s">
        <v>633</v>
      </c>
      <c r="I290">
        <v>223767093</v>
      </c>
      <c r="J290">
        <v>289</v>
      </c>
      <c r="K290" t="s">
        <v>651</v>
      </c>
      <c r="L290" t="s">
        <v>652</v>
      </c>
      <c r="Q290" t="s">
        <v>386</v>
      </c>
      <c r="R290" s="6">
        <v>0</v>
      </c>
      <c r="S290" s="6">
        <v>0</v>
      </c>
      <c r="T290" s="6">
        <v>0</v>
      </c>
      <c r="U290" s="6">
        <v>0</v>
      </c>
      <c r="V290" s="6">
        <v>0</v>
      </c>
      <c r="W290" s="3" t="str">
        <f>INDEX(Groups!I$2:'Groups'!I$228, MATCH(A290, Groups!A$2:'Groups'!A$228,0))</f>
        <v>Greater Pittsburgh Area</v>
      </c>
      <c r="X290" s="3" t="str">
        <f>INDEX(Groups!J$2:'Groups'!J$228, MATCH(A290, Groups!A$2:'Groups'!A$228,0))</f>
        <v>CSA/MSA</v>
      </c>
      <c r="AF290" t="str">
        <f>INDEX(Groups!L$2:'Groups'!L$228, MATCH(A290, Groups!A$2:'Groups'!A$228,0))</f>
        <v>Greater Pittsburgh Area</v>
      </c>
      <c r="AG290">
        <f>INDEX(Groups!M$2:'Groups'!M$228, MATCH(A290, Groups!A$2:'Groups'!A$228,0))</f>
        <v>1</v>
      </c>
      <c r="AH290">
        <f>COUNTIFS(RSVP!A$2:A$6364, I290)</f>
        <v>16</v>
      </c>
      <c r="AI290">
        <f>COUNTIFS(RSVP!A$2:A$6364, I290, RSVP!G$2:G$6364, 1)</f>
        <v>16</v>
      </c>
      <c r="AJ290" s="18">
        <f t="shared" si="24"/>
        <v>1</v>
      </c>
      <c r="AK290" t="str">
        <f>INDEX(Groups!N$2:'Groups'!N$228, MATCH(A290, Groups!A$2:'Groups'!A$228,0))</f>
        <v>CSA/MSA</v>
      </c>
    </row>
    <row r="291" spans="1:37" x14ac:dyDescent="0.2">
      <c r="A291">
        <v>6060022</v>
      </c>
      <c r="B291">
        <v>13</v>
      </c>
      <c r="C291" t="s">
        <v>632</v>
      </c>
      <c r="D291" t="s">
        <v>1</v>
      </c>
      <c r="E291" t="s">
        <v>3082</v>
      </c>
      <c r="F291">
        <v>-79.949996948199995</v>
      </c>
      <c r="G291">
        <v>40.430000305199997</v>
      </c>
      <c r="H291" t="s">
        <v>633</v>
      </c>
      <c r="I291">
        <v>221993908</v>
      </c>
      <c r="J291">
        <v>290</v>
      </c>
      <c r="K291" t="s">
        <v>653</v>
      </c>
      <c r="L291" t="s">
        <v>654</v>
      </c>
      <c r="M291" t="s">
        <v>2773</v>
      </c>
      <c r="N291" t="s">
        <v>656</v>
      </c>
      <c r="O291">
        <v>-80.017257999999998</v>
      </c>
      <c r="P291">
        <v>40.428550999999999</v>
      </c>
      <c r="Q291" t="s">
        <v>655</v>
      </c>
      <c r="R291" s="6" t="s">
        <v>2904</v>
      </c>
      <c r="S291" s="6" t="s">
        <v>2903</v>
      </c>
      <c r="T291" s="6" t="s">
        <v>2784</v>
      </c>
      <c r="U291" s="6" t="s">
        <v>2905</v>
      </c>
      <c r="V291" s="6" t="s">
        <v>2964</v>
      </c>
      <c r="W291" s="3" t="str">
        <f>INDEX(Groups!I$2:'Groups'!I$228, MATCH(A291, Groups!A$2:'Groups'!A$228,0))</f>
        <v>Greater Pittsburgh Area</v>
      </c>
      <c r="X291" s="3" t="str">
        <f>INDEX(Groups!J$2:'Groups'!J$228, MATCH(A291, Groups!A$2:'Groups'!A$228,0))</f>
        <v>CSA/MSA</v>
      </c>
      <c r="Y291" s="8">
        <f>IF(T291="Allegheny County", 1, )</f>
        <v>1</v>
      </c>
      <c r="Z291" s="8" t="str">
        <f>IF(ISNUMBER(SEARCH("Pittsburgh", U291)), "Pittsburgh City", "Non-Pitt")</f>
        <v>Pittsburgh City</v>
      </c>
      <c r="AD291" s="8">
        <v>1</v>
      </c>
      <c r="AE291" s="8">
        <v>1</v>
      </c>
      <c r="AF291" t="str">
        <f>INDEX(Groups!L$2:'Groups'!L$228, MATCH(A291, Groups!A$2:'Groups'!A$228,0))</f>
        <v>Greater Pittsburgh Area</v>
      </c>
      <c r="AG291">
        <f>INDEX(Groups!M$2:'Groups'!M$228, MATCH(A291, Groups!A$2:'Groups'!A$228,0))</f>
        <v>1</v>
      </c>
      <c r="AH291">
        <f>COUNTIFS(RSVP!A$2:A$6364, I291)</f>
        <v>24</v>
      </c>
      <c r="AI291">
        <f>COUNTIFS(RSVP!A$2:A$6364, I291, RSVP!G$2:G$6364, 1)</f>
        <v>22</v>
      </c>
      <c r="AJ291" s="18">
        <f t="shared" si="24"/>
        <v>0.91666666666666663</v>
      </c>
      <c r="AK291" t="str">
        <f>INDEX(Groups!N$2:'Groups'!N$228, MATCH(A291, Groups!A$2:'Groups'!A$228,0))</f>
        <v>CSA/MSA</v>
      </c>
    </row>
    <row r="292" spans="1:37" x14ac:dyDescent="0.2">
      <c r="A292">
        <v>6060022</v>
      </c>
      <c r="B292">
        <v>13</v>
      </c>
      <c r="C292" t="s">
        <v>632</v>
      </c>
      <c r="D292" t="s">
        <v>1</v>
      </c>
      <c r="E292" t="s">
        <v>3082</v>
      </c>
      <c r="F292">
        <v>-79.949996948199995</v>
      </c>
      <c r="G292">
        <v>40.430000305199997</v>
      </c>
      <c r="H292" t="s">
        <v>633</v>
      </c>
      <c r="I292">
        <v>224537387</v>
      </c>
      <c r="J292">
        <v>291</v>
      </c>
      <c r="K292" t="s">
        <v>657</v>
      </c>
      <c r="L292" t="s">
        <v>658</v>
      </c>
      <c r="M292" t="s">
        <v>660</v>
      </c>
      <c r="N292" t="s">
        <v>661</v>
      </c>
      <c r="O292">
        <v>-79.909813</v>
      </c>
      <c r="P292">
        <v>40.407271999999999</v>
      </c>
      <c r="Q292" t="s">
        <v>659</v>
      </c>
      <c r="R292" s="6" t="s">
        <v>2904</v>
      </c>
      <c r="S292" s="6" t="s">
        <v>2903</v>
      </c>
      <c r="T292" s="6" t="s">
        <v>2784</v>
      </c>
      <c r="U292" s="6" t="s">
        <v>2965</v>
      </c>
      <c r="W292" s="3" t="str">
        <f>INDEX(Groups!I$2:'Groups'!I$228, MATCH(A292, Groups!A$2:'Groups'!A$228,0))</f>
        <v>Greater Pittsburgh Area</v>
      </c>
      <c r="X292" s="3" t="str">
        <f>INDEX(Groups!J$2:'Groups'!J$228, MATCH(A292, Groups!A$2:'Groups'!A$228,0))</f>
        <v>CSA/MSA</v>
      </c>
      <c r="Y292" s="8">
        <f>IF(T292="Allegheny County", 1, )</f>
        <v>1</v>
      </c>
      <c r="Z292" s="8" t="str">
        <f>IF(ISNUMBER(SEARCH("Pittsburgh", U292)), "Pittsburgh City", "Non-Pitt")</f>
        <v>Non-Pitt</v>
      </c>
      <c r="AD292" s="8">
        <v>1</v>
      </c>
      <c r="AE292" s="8">
        <v>1</v>
      </c>
      <c r="AF292" t="str">
        <f>INDEX(Groups!L$2:'Groups'!L$228, MATCH(A292, Groups!A$2:'Groups'!A$228,0))</f>
        <v>Greater Pittsburgh Area</v>
      </c>
      <c r="AG292">
        <f>INDEX(Groups!M$2:'Groups'!M$228, MATCH(A292, Groups!A$2:'Groups'!A$228,0))</f>
        <v>1</v>
      </c>
      <c r="AH292">
        <f>COUNTIFS(RSVP!A$2:A$6364, I292)</f>
        <v>16</v>
      </c>
      <c r="AI292">
        <f>COUNTIFS(RSVP!A$2:A$6364, I292, RSVP!G$2:G$6364, 1)</f>
        <v>16</v>
      </c>
      <c r="AJ292" s="18">
        <f t="shared" si="24"/>
        <v>1</v>
      </c>
      <c r="AK292" t="str">
        <f>INDEX(Groups!N$2:'Groups'!N$228, MATCH(A292, Groups!A$2:'Groups'!A$228,0))</f>
        <v>CSA/MSA</v>
      </c>
    </row>
    <row r="293" spans="1:37" x14ac:dyDescent="0.2">
      <c r="A293">
        <v>6060022</v>
      </c>
      <c r="B293">
        <v>13</v>
      </c>
      <c r="C293" t="s">
        <v>632</v>
      </c>
      <c r="D293" t="s">
        <v>1</v>
      </c>
      <c r="E293" t="s">
        <v>3082</v>
      </c>
      <c r="F293">
        <v>-79.949996948199995</v>
      </c>
      <c r="G293">
        <v>40.430000305199997</v>
      </c>
      <c r="H293" t="s">
        <v>633</v>
      </c>
      <c r="I293" t="s">
        <v>3286</v>
      </c>
      <c r="J293">
        <v>292</v>
      </c>
      <c r="K293" t="s">
        <v>662</v>
      </c>
      <c r="L293" t="s">
        <v>663</v>
      </c>
      <c r="M293" t="s">
        <v>2773</v>
      </c>
      <c r="N293" t="s">
        <v>650</v>
      </c>
      <c r="O293">
        <v>-79.892112999999995</v>
      </c>
      <c r="P293">
        <v>40.438136999999998</v>
      </c>
      <c r="Q293" t="s">
        <v>365</v>
      </c>
      <c r="R293" s="6" t="s">
        <v>2904</v>
      </c>
      <c r="S293" s="6" t="s">
        <v>2903</v>
      </c>
      <c r="T293" s="6" t="s">
        <v>2784</v>
      </c>
      <c r="U293" s="6" t="s">
        <v>2948</v>
      </c>
      <c r="W293" s="3" t="str">
        <f>INDEX(Groups!I$2:'Groups'!I$228, MATCH(A293, Groups!A$2:'Groups'!A$228,0))</f>
        <v>Greater Pittsburgh Area</v>
      </c>
      <c r="X293" s="3" t="str">
        <f>INDEX(Groups!J$2:'Groups'!J$228, MATCH(A293, Groups!A$2:'Groups'!A$228,0))</f>
        <v>CSA/MSA</v>
      </c>
      <c r="Y293" s="8">
        <f>IF(T293="Allegheny County", 1, )</f>
        <v>1</v>
      </c>
      <c r="Z293" s="8" t="str">
        <f>IF(ISNUMBER(SEARCH("Pittsburgh", U293)), "Pittsburgh City", "Non-Pitt")</f>
        <v>Non-Pitt</v>
      </c>
      <c r="AD293" s="8">
        <v>1</v>
      </c>
      <c r="AE293" s="8">
        <v>1</v>
      </c>
      <c r="AF293" t="str">
        <f>INDEX(Groups!L$2:'Groups'!L$228, MATCH(A293, Groups!A$2:'Groups'!A$228,0))</f>
        <v>Greater Pittsburgh Area</v>
      </c>
      <c r="AG293">
        <f>INDEX(Groups!M$2:'Groups'!M$228, MATCH(A293, Groups!A$2:'Groups'!A$228,0))</f>
        <v>1</v>
      </c>
      <c r="AH293">
        <f>COUNTIFS(RSVP!A$2:A$6364, I293)</f>
        <v>13</v>
      </c>
      <c r="AI293">
        <f>COUNTIFS(RSVP!A$2:A$6364, I293, RSVP!G$2:G$6364, 1)</f>
        <v>13</v>
      </c>
      <c r="AJ293" s="18">
        <f t="shared" si="24"/>
        <v>1</v>
      </c>
      <c r="AK293" t="str">
        <f>INDEX(Groups!N$2:'Groups'!N$228, MATCH(A293, Groups!A$2:'Groups'!A$228,0))</f>
        <v>CSA/MSA</v>
      </c>
    </row>
    <row r="294" spans="1:37" x14ac:dyDescent="0.2">
      <c r="A294">
        <v>6060022</v>
      </c>
      <c r="B294">
        <v>13</v>
      </c>
      <c r="C294" t="s">
        <v>632</v>
      </c>
      <c r="D294" t="s">
        <v>1</v>
      </c>
      <c r="E294" t="s">
        <v>3082</v>
      </c>
      <c r="F294">
        <v>-79.949996948199995</v>
      </c>
      <c r="G294">
        <v>40.430000305199997</v>
      </c>
      <c r="H294" t="s">
        <v>633</v>
      </c>
      <c r="I294">
        <v>223767103</v>
      </c>
      <c r="J294">
        <v>293</v>
      </c>
      <c r="K294" t="s">
        <v>651</v>
      </c>
      <c r="L294" t="s">
        <v>664</v>
      </c>
      <c r="Q294" t="s">
        <v>386</v>
      </c>
      <c r="R294" s="6">
        <v>0</v>
      </c>
      <c r="S294" s="6">
        <v>0</v>
      </c>
      <c r="T294" s="6">
        <v>0</v>
      </c>
      <c r="U294" s="6">
        <v>0</v>
      </c>
      <c r="V294" s="6">
        <v>0</v>
      </c>
      <c r="W294" s="3" t="str">
        <f>INDEX(Groups!I$2:'Groups'!I$228, MATCH(A294, Groups!A$2:'Groups'!A$228,0))</f>
        <v>Greater Pittsburgh Area</v>
      </c>
      <c r="X294" s="3" t="str">
        <f>INDEX(Groups!J$2:'Groups'!J$228, MATCH(A294, Groups!A$2:'Groups'!A$228,0))</f>
        <v>CSA/MSA</v>
      </c>
      <c r="AF294" t="str">
        <f>INDEX(Groups!L$2:'Groups'!L$228, MATCH(A294, Groups!A$2:'Groups'!A$228,0))</f>
        <v>Greater Pittsburgh Area</v>
      </c>
      <c r="AG294">
        <f>INDEX(Groups!M$2:'Groups'!M$228, MATCH(A294, Groups!A$2:'Groups'!A$228,0))</f>
        <v>1</v>
      </c>
      <c r="AH294">
        <f>COUNTIFS(RSVP!A$2:A$6364, I294)</f>
        <v>20</v>
      </c>
      <c r="AI294">
        <f>COUNTIFS(RSVP!A$2:A$6364, I294, RSVP!G$2:G$6364, 1)</f>
        <v>20</v>
      </c>
      <c r="AJ294" s="18">
        <f t="shared" si="24"/>
        <v>1</v>
      </c>
      <c r="AK294" t="str">
        <f>INDEX(Groups!N$2:'Groups'!N$228, MATCH(A294, Groups!A$2:'Groups'!A$228,0))</f>
        <v>CSA/MSA</v>
      </c>
    </row>
    <row r="295" spans="1:37" x14ac:dyDescent="0.2">
      <c r="A295">
        <v>6060022</v>
      </c>
      <c r="B295">
        <v>13</v>
      </c>
      <c r="C295" t="s">
        <v>632</v>
      </c>
      <c r="D295" t="s">
        <v>1</v>
      </c>
      <c r="E295" t="s">
        <v>3082</v>
      </c>
      <c r="F295">
        <v>-79.949996948199995</v>
      </c>
      <c r="G295">
        <v>40.430000305199997</v>
      </c>
      <c r="H295" t="s">
        <v>633</v>
      </c>
      <c r="I295" t="s">
        <v>3282</v>
      </c>
      <c r="J295">
        <v>294</v>
      </c>
      <c r="K295" t="s">
        <v>665</v>
      </c>
      <c r="L295" t="s">
        <v>666</v>
      </c>
      <c r="M295" t="s">
        <v>2773</v>
      </c>
      <c r="N295" t="s">
        <v>668</v>
      </c>
      <c r="O295">
        <v>-80.081695999999994</v>
      </c>
      <c r="P295">
        <v>40.584347000000001</v>
      </c>
      <c r="Q295" t="s">
        <v>667</v>
      </c>
      <c r="R295" s="6" t="s">
        <v>2904</v>
      </c>
      <c r="S295" s="6" t="s">
        <v>2903</v>
      </c>
      <c r="T295" s="6" t="s">
        <v>2784</v>
      </c>
      <c r="U295" s="6" t="s">
        <v>2966</v>
      </c>
      <c r="W295" s="3" t="str">
        <f>INDEX(Groups!I$2:'Groups'!I$228, MATCH(A295, Groups!A$2:'Groups'!A$228,0))</f>
        <v>Greater Pittsburgh Area</v>
      </c>
      <c r="X295" s="3" t="str">
        <f>INDEX(Groups!J$2:'Groups'!J$228, MATCH(A295, Groups!A$2:'Groups'!A$228,0))</f>
        <v>CSA/MSA</v>
      </c>
      <c r="Y295" s="8">
        <f t="shared" ref="Y295:Y326" si="25">IF(T295="Allegheny County", 1, )</f>
        <v>1</v>
      </c>
      <c r="Z295" s="8" t="str">
        <f>IF(ISNUMBER(SEARCH("Pittsburgh", U295)), "Pittsburgh City", "Non-Pitt")</f>
        <v>Non-Pitt</v>
      </c>
      <c r="AD295" s="8">
        <v>1</v>
      </c>
      <c r="AE295" s="8">
        <v>1</v>
      </c>
      <c r="AF295" t="str">
        <f>INDEX(Groups!L$2:'Groups'!L$228, MATCH(A295, Groups!A$2:'Groups'!A$228,0))</f>
        <v>Greater Pittsburgh Area</v>
      </c>
      <c r="AG295">
        <f>INDEX(Groups!M$2:'Groups'!M$228, MATCH(A295, Groups!A$2:'Groups'!A$228,0))</f>
        <v>1</v>
      </c>
      <c r="AH295">
        <f>COUNTIFS(RSVP!A$2:A$6364, I295)</f>
        <v>14</v>
      </c>
      <c r="AI295">
        <f>COUNTIFS(RSVP!A$2:A$6364, I295, RSVP!G$2:G$6364, 1)</f>
        <v>14</v>
      </c>
      <c r="AJ295" s="18">
        <f t="shared" si="24"/>
        <v>1</v>
      </c>
      <c r="AK295" t="str">
        <f>INDEX(Groups!N$2:'Groups'!N$228, MATCH(A295, Groups!A$2:'Groups'!A$228,0))</f>
        <v>CSA/MSA</v>
      </c>
    </row>
    <row r="296" spans="1:37" x14ac:dyDescent="0.2">
      <c r="A296">
        <v>6060022</v>
      </c>
      <c r="B296">
        <v>13</v>
      </c>
      <c r="C296" t="s">
        <v>632</v>
      </c>
      <c r="D296" t="s">
        <v>1</v>
      </c>
      <c r="E296" t="s">
        <v>3082</v>
      </c>
      <c r="F296">
        <v>-79.949996948199995</v>
      </c>
      <c r="G296">
        <v>40.430000305199997</v>
      </c>
      <c r="H296" t="s">
        <v>633</v>
      </c>
      <c r="I296" t="s">
        <v>3285</v>
      </c>
      <c r="J296">
        <v>295</v>
      </c>
      <c r="K296" t="s">
        <v>669</v>
      </c>
      <c r="L296" t="s">
        <v>670</v>
      </c>
      <c r="M296" t="s">
        <v>2773</v>
      </c>
      <c r="N296" t="s">
        <v>668</v>
      </c>
      <c r="O296">
        <v>-80.081695999999994</v>
      </c>
      <c r="P296">
        <v>40.584347000000001</v>
      </c>
      <c r="Q296" t="s">
        <v>667</v>
      </c>
      <c r="R296" s="6" t="s">
        <v>2904</v>
      </c>
      <c r="S296" s="6" t="s">
        <v>2903</v>
      </c>
      <c r="T296" s="6" t="s">
        <v>2784</v>
      </c>
      <c r="U296" s="6" t="s">
        <v>2966</v>
      </c>
      <c r="W296" s="3" t="str">
        <f>INDEX(Groups!I$2:'Groups'!I$228, MATCH(A296, Groups!A$2:'Groups'!A$228,0))</f>
        <v>Greater Pittsburgh Area</v>
      </c>
      <c r="X296" s="3" t="str">
        <f>INDEX(Groups!J$2:'Groups'!J$228, MATCH(A296, Groups!A$2:'Groups'!A$228,0))</f>
        <v>CSA/MSA</v>
      </c>
      <c r="Y296" s="8">
        <f t="shared" si="25"/>
        <v>1</v>
      </c>
      <c r="Z296" s="8" t="str">
        <f>IF(ISNUMBER(SEARCH("Pittsburgh", U296)), "Pittsburgh City", "Non-Pitt")</f>
        <v>Non-Pitt</v>
      </c>
      <c r="AD296" s="8">
        <v>1</v>
      </c>
      <c r="AE296" s="8">
        <v>1</v>
      </c>
      <c r="AF296" t="str">
        <f>INDEX(Groups!L$2:'Groups'!L$228, MATCH(A296, Groups!A$2:'Groups'!A$228,0))</f>
        <v>Greater Pittsburgh Area</v>
      </c>
      <c r="AG296">
        <f>INDEX(Groups!M$2:'Groups'!M$228, MATCH(A296, Groups!A$2:'Groups'!A$228,0))</f>
        <v>1</v>
      </c>
      <c r="AH296">
        <f>COUNTIFS(RSVP!A$2:A$6364, I296)</f>
        <v>11</v>
      </c>
      <c r="AI296">
        <f>COUNTIFS(RSVP!A$2:A$6364, I296, RSVP!G$2:G$6364, 1)</f>
        <v>11</v>
      </c>
      <c r="AJ296" s="18">
        <f t="shared" si="24"/>
        <v>1</v>
      </c>
      <c r="AK296" t="str">
        <f>INDEX(Groups!N$2:'Groups'!N$228, MATCH(A296, Groups!A$2:'Groups'!A$228,0))</f>
        <v>CSA/MSA</v>
      </c>
    </row>
    <row r="297" spans="1:37" x14ac:dyDescent="0.2">
      <c r="A297">
        <v>6060022</v>
      </c>
      <c r="B297">
        <v>13</v>
      </c>
      <c r="C297" t="s">
        <v>632</v>
      </c>
      <c r="D297" t="s">
        <v>1</v>
      </c>
      <c r="E297" t="s">
        <v>3082</v>
      </c>
      <c r="F297">
        <v>-79.949996948199995</v>
      </c>
      <c r="G297">
        <v>40.430000305199997</v>
      </c>
      <c r="H297" t="s">
        <v>633</v>
      </c>
      <c r="I297" t="s">
        <v>3289</v>
      </c>
      <c r="J297">
        <v>296</v>
      </c>
      <c r="K297" t="s">
        <v>671</v>
      </c>
      <c r="L297" t="s">
        <v>672</v>
      </c>
      <c r="M297" t="s">
        <v>2773</v>
      </c>
      <c r="N297" t="s">
        <v>650</v>
      </c>
      <c r="O297">
        <v>-79.892112999999995</v>
      </c>
      <c r="P297">
        <v>40.438136999999998</v>
      </c>
      <c r="Q297" t="s">
        <v>365</v>
      </c>
      <c r="R297" s="6" t="s">
        <v>2904</v>
      </c>
      <c r="S297" s="6" t="s">
        <v>2903</v>
      </c>
      <c r="T297" s="6" t="s">
        <v>2784</v>
      </c>
      <c r="U297" s="6" t="s">
        <v>2948</v>
      </c>
      <c r="W297" s="3" t="str">
        <f>INDEX(Groups!I$2:'Groups'!I$228, MATCH(A297, Groups!A$2:'Groups'!A$228,0))</f>
        <v>Greater Pittsburgh Area</v>
      </c>
      <c r="X297" s="3" t="str">
        <f>INDEX(Groups!J$2:'Groups'!J$228, MATCH(A297, Groups!A$2:'Groups'!A$228,0))</f>
        <v>CSA/MSA</v>
      </c>
      <c r="Y297" s="8">
        <f t="shared" si="25"/>
        <v>1</v>
      </c>
      <c r="Z297" s="8" t="str">
        <f>IF(ISNUMBER(SEARCH("Pittsburgh", U297)), "Pittsburgh City", "Non-Pitt")</f>
        <v>Non-Pitt</v>
      </c>
      <c r="AD297" s="8">
        <v>1</v>
      </c>
      <c r="AE297" s="8">
        <v>1</v>
      </c>
      <c r="AF297" t="str">
        <f>INDEX(Groups!L$2:'Groups'!L$228, MATCH(A297, Groups!A$2:'Groups'!A$228,0))</f>
        <v>Greater Pittsburgh Area</v>
      </c>
      <c r="AG297">
        <f>INDEX(Groups!M$2:'Groups'!M$228, MATCH(A297, Groups!A$2:'Groups'!A$228,0))</f>
        <v>1</v>
      </c>
      <c r="AH297">
        <f>COUNTIFS(RSVP!A$2:A$6364, I297)</f>
        <v>14</v>
      </c>
      <c r="AI297">
        <f>COUNTIFS(RSVP!A$2:A$6364, I297, RSVP!G$2:G$6364, 1)</f>
        <v>13</v>
      </c>
      <c r="AJ297" s="18">
        <f t="shared" si="24"/>
        <v>0.9285714285714286</v>
      </c>
      <c r="AK297" t="str">
        <f>INDEX(Groups!N$2:'Groups'!N$228, MATCH(A297, Groups!A$2:'Groups'!A$228,0))</f>
        <v>CSA/MSA</v>
      </c>
    </row>
    <row r="298" spans="1:37" x14ac:dyDescent="0.2">
      <c r="A298">
        <v>12039332</v>
      </c>
      <c r="B298">
        <v>11</v>
      </c>
      <c r="C298" t="s">
        <v>673</v>
      </c>
      <c r="D298" t="s">
        <v>1</v>
      </c>
      <c r="E298" t="s">
        <v>3069</v>
      </c>
      <c r="F298">
        <v>-79.989997863799999</v>
      </c>
      <c r="G298">
        <v>40.450000762899997</v>
      </c>
      <c r="H298" t="s">
        <v>674</v>
      </c>
      <c r="I298" t="s">
        <v>3319</v>
      </c>
      <c r="J298">
        <v>297</v>
      </c>
      <c r="K298" t="s">
        <v>675</v>
      </c>
      <c r="L298" t="s">
        <v>676</v>
      </c>
      <c r="M298" t="s">
        <v>2773</v>
      </c>
      <c r="N298" t="s">
        <v>678</v>
      </c>
      <c r="O298">
        <v>-79.943919999999906</v>
      </c>
      <c r="P298">
        <v>40.496240999999998</v>
      </c>
      <c r="Q298" t="s">
        <v>677</v>
      </c>
      <c r="R298" s="6" t="s">
        <v>2904</v>
      </c>
      <c r="S298" s="6" t="s">
        <v>2903</v>
      </c>
      <c r="T298" s="6" t="s">
        <v>2784</v>
      </c>
      <c r="U298" s="6" t="s">
        <v>2967</v>
      </c>
      <c r="W298" s="3" t="str">
        <f>INDEX(Groups!I$2:'Groups'!I$228, MATCH(A298, Groups!A$2:'Groups'!A$228,0))</f>
        <v>Pittsburgh</v>
      </c>
      <c r="X298" s="3" t="str">
        <f>INDEX(Groups!J$2:'Groups'!J$228, MATCH(A298, Groups!A$2:'Groups'!A$228,0))</f>
        <v>Sub-county</v>
      </c>
      <c r="Y298" s="8">
        <f t="shared" si="25"/>
        <v>1</v>
      </c>
      <c r="Z298" s="8" t="b">
        <f t="shared" ref="Z298:Z318" si="26">ISNUMBER(SEARCH(W298,U298))</f>
        <v>0</v>
      </c>
      <c r="AD298" s="8">
        <v>1</v>
      </c>
      <c r="AE298" s="8">
        <v>1</v>
      </c>
      <c r="AF298" t="str">
        <f>INDEX(Groups!L$2:'Groups'!L$228, MATCH(A298, Groups!A$2:'Groups'!A$228,0))</f>
        <v>Pittsburgh</v>
      </c>
      <c r="AG298">
        <f>INDEX(Groups!M$2:'Groups'!M$228, MATCH(A298, Groups!A$2:'Groups'!A$228,0))</f>
        <v>0</v>
      </c>
      <c r="AH298">
        <f>COUNTIFS(RSVP!A$2:A$6364, I298)</f>
        <v>6</v>
      </c>
      <c r="AI298">
        <f>COUNTIFS(RSVP!A$2:A$6364, I298, RSVP!G$2:G$6364, 1)</f>
        <v>4</v>
      </c>
      <c r="AJ298" s="18">
        <f t="shared" si="24"/>
        <v>0.66666666666666663</v>
      </c>
      <c r="AK298" t="str">
        <f>INDEX(Groups!N$2:'Groups'!N$228, MATCH(A298, Groups!A$2:'Groups'!A$228,0))</f>
        <v>Sub-county</v>
      </c>
    </row>
    <row r="299" spans="1:37" x14ac:dyDescent="0.2">
      <c r="A299">
        <v>12039332</v>
      </c>
      <c r="B299">
        <v>11</v>
      </c>
      <c r="C299" t="s">
        <v>673</v>
      </c>
      <c r="D299" t="s">
        <v>1</v>
      </c>
      <c r="E299" t="s">
        <v>3069</v>
      </c>
      <c r="F299">
        <v>-79.989997863799999</v>
      </c>
      <c r="G299">
        <v>40.450000762899997</v>
      </c>
      <c r="H299" t="s">
        <v>674</v>
      </c>
      <c r="I299" t="s">
        <v>3312</v>
      </c>
      <c r="J299">
        <v>298</v>
      </c>
      <c r="K299" t="s">
        <v>679</v>
      </c>
      <c r="L299" t="s">
        <v>680</v>
      </c>
      <c r="M299" t="s">
        <v>2773</v>
      </c>
      <c r="N299" t="s">
        <v>678</v>
      </c>
      <c r="O299">
        <v>-79.943919999999906</v>
      </c>
      <c r="P299">
        <v>40.496240999999998</v>
      </c>
      <c r="Q299" t="s">
        <v>677</v>
      </c>
      <c r="R299" s="6" t="s">
        <v>2904</v>
      </c>
      <c r="S299" s="6" t="s">
        <v>2903</v>
      </c>
      <c r="T299" s="6" t="s">
        <v>2784</v>
      </c>
      <c r="U299" s="6" t="s">
        <v>2967</v>
      </c>
      <c r="W299" s="3" t="str">
        <f>INDEX(Groups!I$2:'Groups'!I$228, MATCH(A299, Groups!A$2:'Groups'!A$228,0))</f>
        <v>Pittsburgh</v>
      </c>
      <c r="X299" s="3" t="str">
        <f>INDEX(Groups!J$2:'Groups'!J$228, MATCH(A299, Groups!A$2:'Groups'!A$228,0))</f>
        <v>Sub-county</v>
      </c>
      <c r="Y299" s="8">
        <f t="shared" si="25"/>
        <v>1</v>
      </c>
      <c r="Z299" s="8" t="b">
        <f t="shared" si="26"/>
        <v>0</v>
      </c>
      <c r="AD299" s="8">
        <v>1</v>
      </c>
      <c r="AE299" s="8">
        <v>1</v>
      </c>
      <c r="AF299" t="str">
        <f>INDEX(Groups!L$2:'Groups'!L$228, MATCH(A299, Groups!A$2:'Groups'!A$228,0))</f>
        <v>Pittsburgh</v>
      </c>
      <c r="AG299">
        <f>INDEX(Groups!M$2:'Groups'!M$228, MATCH(A299, Groups!A$2:'Groups'!A$228,0))</f>
        <v>0</v>
      </c>
      <c r="AH299">
        <f>COUNTIFS(RSVP!A$2:A$6364, I299)</f>
        <v>9</v>
      </c>
      <c r="AI299">
        <f>COUNTIFS(RSVP!A$2:A$6364, I299, RSVP!G$2:G$6364, 1)</f>
        <v>5</v>
      </c>
      <c r="AJ299" s="18">
        <f t="shared" si="24"/>
        <v>0.55555555555555558</v>
      </c>
      <c r="AK299" t="str">
        <f>INDEX(Groups!N$2:'Groups'!N$228, MATCH(A299, Groups!A$2:'Groups'!A$228,0))</f>
        <v>Sub-county</v>
      </c>
    </row>
    <row r="300" spans="1:37" x14ac:dyDescent="0.2">
      <c r="A300">
        <v>12039332</v>
      </c>
      <c r="B300">
        <v>11</v>
      </c>
      <c r="C300" t="s">
        <v>673</v>
      </c>
      <c r="D300" t="s">
        <v>1</v>
      </c>
      <c r="E300" t="s">
        <v>3069</v>
      </c>
      <c r="F300">
        <v>-79.989997863799999</v>
      </c>
      <c r="G300">
        <v>40.450000762899997</v>
      </c>
      <c r="H300" t="s">
        <v>674</v>
      </c>
      <c r="I300" t="s">
        <v>3313</v>
      </c>
      <c r="J300">
        <v>299</v>
      </c>
      <c r="K300" t="s">
        <v>679</v>
      </c>
      <c r="L300" t="s">
        <v>680</v>
      </c>
      <c r="M300" t="s">
        <v>2773</v>
      </c>
      <c r="N300" t="s">
        <v>678</v>
      </c>
      <c r="O300">
        <v>-79.943919999999906</v>
      </c>
      <c r="P300">
        <v>40.496240999999998</v>
      </c>
      <c r="Q300" t="s">
        <v>677</v>
      </c>
      <c r="R300" s="6" t="s">
        <v>2904</v>
      </c>
      <c r="S300" s="6" t="s">
        <v>2903</v>
      </c>
      <c r="T300" s="6" t="s">
        <v>2784</v>
      </c>
      <c r="U300" s="6" t="s">
        <v>2967</v>
      </c>
      <c r="W300" s="3" t="str">
        <f>INDEX(Groups!I$2:'Groups'!I$228, MATCH(A300, Groups!A$2:'Groups'!A$228,0))</f>
        <v>Pittsburgh</v>
      </c>
      <c r="X300" s="3" t="str">
        <f>INDEX(Groups!J$2:'Groups'!J$228, MATCH(A300, Groups!A$2:'Groups'!A$228,0))</f>
        <v>Sub-county</v>
      </c>
      <c r="Y300" s="8">
        <f t="shared" si="25"/>
        <v>1</v>
      </c>
      <c r="Z300" s="8" t="b">
        <f t="shared" si="26"/>
        <v>0</v>
      </c>
      <c r="AD300" s="8">
        <v>1</v>
      </c>
      <c r="AE300" s="8">
        <v>1</v>
      </c>
      <c r="AF300" t="str">
        <f>INDEX(Groups!L$2:'Groups'!L$228, MATCH(A300, Groups!A$2:'Groups'!A$228,0))</f>
        <v>Pittsburgh</v>
      </c>
      <c r="AG300">
        <f>INDEX(Groups!M$2:'Groups'!M$228, MATCH(A300, Groups!A$2:'Groups'!A$228,0))</f>
        <v>0</v>
      </c>
      <c r="AH300">
        <f>COUNTIFS(RSVP!A$2:A$6364, I300)</f>
        <v>6</v>
      </c>
      <c r="AI300">
        <f>COUNTIFS(RSVP!A$2:A$6364, I300, RSVP!G$2:G$6364, 1)</f>
        <v>2</v>
      </c>
      <c r="AJ300" s="18">
        <f t="shared" si="24"/>
        <v>0.33333333333333331</v>
      </c>
      <c r="AK300" t="str">
        <f>INDEX(Groups!N$2:'Groups'!N$228, MATCH(A300, Groups!A$2:'Groups'!A$228,0))</f>
        <v>Sub-county</v>
      </c>
    </row>
    <row r="301" spans="1:37" x14ac:dyDescent="0.2">
      <c r="A301">
        <v>12039332</v>
      </c>
      <c r="B301">
        <v>11</v>
      </c>
      <c r="C301" t="s">
        <v>673</v>
      </c>
      <c r="D301" t="s">
        <v>1</v>
      </c>
      <c r="E301" t="s">
        <v>3069</v>
      </c>
      <c r="F301">
        <v>-79.989997863799999</v>
      </c>
      <c r="G301">
        <v>40.450000762899997</v>
      </c>
      <c r="H301" t="s">
        <v>674</v>
      </c>
      <c r="I301" t="s">
        <v>3320</v>
      </c>
      <c r="J301">
        <v>300</v>
      </c>
      <c r="K301" t="s">
        <v>675</v>
      </c>
      <c r="L301" t="s">
        <v>676</v>
      </c>
      <c r="M301" t="s">
        <v>2773</v>
      </c>
      <c r="N301" t="s">
        <v>678</v>
      </c>
      <c r="O301">
        <v>-79.943919999999906</v>
      </c>
      <c r="P301">
        <v>40.496240999999998</v>
      </c>
      <c r="Q301" t="s">
        <v>677</v>
      </c>
      <c r="R301" s="6" t="s">
        <v>2904</v>
      </c>
      <c r="S301" s="6" t="s">
        <v>2903</v>
      </c>
      <c r="T301" s="6" t="s">
        <v>2784</v>
      </c>
      <c r="U301" s="6" t="s">
        <v>2967</v>
      </c>
      <c r="W301" s="3" t="str">
        <f>INDEX(Groups!I$2:'Groups'!I$228, MATCH(A301, Groups!A$2:'Groups'!A$228,0))</f>
        <v>Pittsburgh</v>
      </c>
      <c r="X301" s="3" t="str">
        <f>INDEX(Groups!J$2:'Groups'!J$228, MATCH(A301, Groups!A$2:'Groups'!A$228,0))</f>
        <v>Sub-county</v>
      </c>
      <c r="Y301" s="8">
        <f t="shared" si="25"/>
        <v>1</v>
      </c>
      <c r="Z301" s="8" t="b">
        <f t="shared" si="26"/>
        <v>0</v>
      </c>
      <c r="AD301" s="8">
        <v>1</v>
      </c>
      <c r="AE301" s="8">
        <v>1</v>
      </c>
      <c r="AF301" t="str">
        <f>INDEX(Groups!L$2:'Groups'!L$228, MATCH(A301, Groups!A$2:'Groups'!A$228,0))</f>
        <v>Pittsburgh</v>
      </c>
      <c r="AG301">
        <f>INDEX(Groups!M$2:'Groups'!M$228, MATCH(A301, Groups!A$2:'Groups'!A$228,0))</f>
        <v>0</v>
      </c>
      <c r="AH301">
        <f>COUNTIFS(RSVP!A$2:A$6364, I301)</f>
        <v>3</v>
      </c>
      <c r="AI301">
        <f>COUNTIFS(RSVP!A$2:A$6364, I301, RSVP!G$2:G$6364, 1)</f>
        <v>3</v>
      </c>
      <c r="AJ301" s="18">
        <f t="shared" si="24"/>
        <v>1</v>
      </c>
      <c r="AK301" t="str">
        <f>INDEX(Groups!N$2:'Groups'!N$228, MATCH(A301, Groups!A$2:'Groups'!A$228,0))</f>
        <v>Sub-county</v>
      </c>
    </row>
    <row r="302" spans="1:37" x14ac:dyDescent="0.2">
      <c r="A302">
        <v>12039332</v>
      </c>
      <c r="B302">
        <v>11</v>
      </c>
      <c r="C302" t="s">
        <v>673</v>
      </c>
      <c r="D302" t="s">
        <v>1</v>
      </c>
      <c r="E302" t="s">
        <v>3069</v>
      </c>
      <c r="F302">
        <v>-79.989997863799999</v>
      </c>
      <c r="G302">
        <v>40.450000762899997</v>
      </c>
      <c r="H302" t="s">
        <v>674</v>
      </c>
      <c r="I302" t="s">
        <v>3314</v>
      </c>
      <c r="J302">
        <v>301</v>
      </c>
      <c r="K302" t="s">
        <v>679</v>
      </c>
      <c r="L302" t="s">
        <v>680</v>
      </c>
      <c r="M302" t="s">
        <v>2773</v>
      </c>
      <c r="N302" t="s">
        <v>678</v>
      </c>
      <c r="O302">
        <v>-79.943919999999906</v>
      </c>
      <c r="P302">
        <v>40.496240999999998</v>
      </c>
      <c r="Q302" t="s">
        <v>677</v>
      </c>
      <c r="R302" s="6" t="s">
        <v>2904</v>
      </c>
      <c r="S302" s="6" t="s">
        <v>2903</v>
      </c>
      <c r="T302" s="6" t="s">
        <v>2784</v>
      </c>
      <c r="U302" s="6" t="s">
        <v>2967</v>
      </c>
      <c r="W302" s="3" t="str">
        <f>INDEX(Groups!I$2:'Groups'!I$228, MATCH(A302, Groups!A$2:'Groups'!A$228,0))</f>
        <v>Pittsburgh</v>
      </c>
      <c r="X302" s="3" t="str">
        <f>INDEX(Groups!J$2:'Groups'!J$228, MATCH(A302, Groups!A$2:'Groups'!A$228,0))</f>
        <v>Sub-county</v>
      </c>
      <c r="Y302" s="8">
        <f t="shared" si="25"/>
        <v>1</v>
      </c>
      <c r="Z302" s="8" t="b">
        <f t="shared" si="26"/>
        <v>0</v>
      </c>
      <c r="AD302" s="8">
        <v>1</v>
      </c>
      <c r="AE302" s="8">
        <v>1</v>
      </c>
      <c r="AF302" t="str">
        <f>INDEX(Groups!L$2:'Groups'!L$228, MATCH(A302, Groups!A$2:'Groups'!A$228,0))</f>
        <v>Pittsburgh</v>
      </c>
      <c r="AG302">
        <f>INDEX(Groups!M$2:'Groups'!M$228, MATCH(A302, Groups!A$2:'Groups'!A$228,0))</f>
        <v>0</v>
      </c>
      <c r="AH302">
        <f>COUNTIFS(RSVP!A$2:A$6364, I302)</f>
        <v>5</v>
      </c>
      <c r="AI302">
        <f>COUNTIFS(RSVP!A$2:A$6364, I302, RSVP!G$2:G$6364, 1)</f>
        <v>3</v>
      </c>
      <c r="AJ302" s="18">
        <f t="shared" si="24"/>
        <v>0.6</v>
      </c>
      <c r="AK302" t="str">
        <f>INDEX(Groups!N$2:'Groups'!N$228, MATCH(A302, Groups!A$2:'Groups'!A$228,0))</f>
        <v>Sub-county</v>
      </c>
    </row>
    <row r="303" spans="1:37" x14ac:dyDescent="0.2">
      <c r="A303">
        <v>12039332</v>
      </c>
      <c r="B303">
        <v>11</v>
      </c>
      <c r="C303" t="s">
        <v>673</v>
      </c>
      <c r="D303" t="s">
        <v>1</v>
      </c>
      <c r="E303" t="s">
        <v>3069</v>
      </c>
      <c r="F303">
        <v>-79.989997863799999</v>
      </c>
      <c r="G303">
        <v>40.450000762899997</v>
      </c>
      <c r="H303" t="s">
        <v>674</v>
      </c>
      <c r="I303" t="s">
        <v>3316</v>
      </c>
      <c r="J303">
        <v>302</v>
      </c>
      <c r="K303" t="s">
        <v>681</v>
      </c>
      <c r="L303" t="s">
        <v>682</v>
      </c>
      <c r="M303" t="s">
        <v>2773</v>
      </c>
      <c r="N303" t="s">
        <v>678</v>
      </c>
      <c r="O303">
        <v>-79.943919999999906</v>
      </c>
      <c r="P303">
        <v>40.496240999999998</v>
      </c>
      <c r="Q303" t="s">
        <v>677</v>
      </c>
      <c r="R303" s="6" t="s">
        <v>2904</v>
      </c>
      <c r="S303" s="6" t="s">
        <v>2903</v>
      </c>
      <c r="T303" s="6" t="s">
        <v>2784</v>
      </c>
      <c r="U303" s="6" t="s">
        <v>2967</v>
      </c>
      <c r="W303" s="3" t="str">
        <f>INDEX(Groups!I$2:'Groups'!I$228, MATCH(A303, Groups!A$2:'Groups'!A$228,0))</f>
        <v>Pittsburgh</v>
      </c>
      <c r="X303" s="3" t="str">
        <f>INDEX(Groups!J$2:'Groups'!J$228, MATCH(A303, Groups!A$2:'Groups'!A$228,0))</f>
        <v>Sub-county</v>
      </c>
      <c r="Y303" s="8">
        <f t="shared" si="25"/>
        <v>1</v>
      </c>
      <c r="Z303" s="8" t="b">
        <f t="shared" si="26"/>
        <v>0</v>
      </c>
      <c r="AD303" s="8">
        <v>1</v>
      </c>
      <c r="AE303" s="8">
        <v>1</v>
      </c>
      <c r="AF303" t="str">
        <f>INDEX(Groups!L$2:'Groups'!L$228, MATCH(A303, Groups!A$2:'Groups'!A$228,0))</f>
        <v>Pittsburgh</v>
      </c>
      <c r="AG303">
        <f>INDEX(Groups!M$2:'Groups'!M$228, MATCH(A303, Groups!A$2:'Groups'!A$228,0))</f>
        <v>0</v>
      </c>
      <c r="AH303">
        <f>COUNTIFS(RSVP!A$2:A$6364, I303)</f>
        <v>4</v>
      </c>
      <c r="AI303">
        <f>COUNTIFS(RSVP!A$2:A$6364, I303, RSVP!G$2:G$6364, 1)</f>
        <v>2</v>
      </c>
      <c r="AJ303" s="18">
        <f t="shared" si="24"/>
        <v>0.5</v>
      </c>
      <c r="AK303" t="str">
        <f>INDEX(Groups!N$2:'Groups'!N$228, MATCH(A303, Groups!A$2:'Groups'!A$228,0))</f>
        <v>Sub-county</v>
      </c>
    </row>
    <row r="304" spans="1:37" x14ac:dyDescent="0.2">
      <c r="A304">
        <v>12039332</v>
      </c>
      <c r="B304">
        <v>11</v>
      </c>
      <c r="C304" t="s">
        <v>673</v>
      </c>
      <c r="D304" t="s">
        <v>1</v>
      </c>
      <c r="E304" t="s">
        <v>3069</v>
      </c>
      <c r="F304">
        <v>-79.989997863799999</v>
      </c>
      <c r="G304">
        <v>40.450000762899997</v>
      </c>
      <c r="H304" t="s">
        <v>674</v>
      </c>
      <c r="I304" t="s">
        <v>3315</v>
      </c>
      <c r="J304">
        <v>303</v>
      </c>
      <c r="K304" t="s">
        <v>679</v>
      </c>
      <c r="L304" t="s">
        <v>680</v>
      </c>
      <c r="M304" t="s">
        <v>2773</v>
      </c>
      <c r="N304" t="s">
        <v>678</v>
      </c>
      <c r="O304">
        <v>-79.943919999999906</v>
      </c>
      <c r="P304">
        <v>40.496240999999998</v>
      </c>
      <c r="Q304" t="s">
        <v>677</v>
      </c>
      <c r="R304" s="6" t="s">
        <v>2904</v>
      </c>
      <c r="S304" s="6" t="s">
        <v>2903</v>
      </c>
      <c r="T304" s="6" t="s">
        <v>2784</v>
      </c>
      <c r="U304" s="6" t="s">
        <v>2967</v>
      </c>
      <c r="W304" s="3" t="str">
        <f>INDEX(Groups!I$2:'Groups'!I$228, MATCH(A304, Groups!A$2:'Groups'!A$228,0))</f>
        <v>Pittsburgh</v>
      </c>
      <c r="X304" s="3" t="str">
        <f>INDEX(Groups!J$2:'Groups'!J$228, MATCH(A304, Groups!A$2:'Groups'!A$228,0))</f>
        <v>Sub-county</v>
      </c>
      <c r="Y304" s="8">
        <f t="shared" si="25"/>
        <v>1</v>
      </c>
      <c r="Z304" s="8" t="b">
        <f t="shared" si="26"/>
        <v>0</v>
      </c>
      <c r="AD304" s="8">
        <v>1</v>
      </c>
      <c r="AE304" s="8">
        <v>1</v>
      </c>
      <c r="AF304" t="str">
        <f>INDEX(Groups!L$2:'Groups'!L$228, MATCH(A304, Groups!A$2:'Groups'!A$228,0))</f>
        <v>Pittsburgh</v>
      </c>
      <c r="AG304">
        <f>INDEX(Groups!M$2:'Groups'!M$228, MATCH(A304, Groups!A$2:'Groups'!A$228,0))</f>
        <v>0</v>
      </c>
      <c r="AH304">
        <f>COUNTIFS(RSVP!A$2:A$6364, I304)</f>
        <v>8</v>
      </c>
      <c r="AI304">
        <f>COUNTIFS(RSVP!A$2:A$6364, I304, RSVP!G$2:G$6364, 1)</f>
        <v>5</v>
      </c>
      <c r="AJ304" s="18">
        <f t="shared" si="24"/>
        <v>0.625</v>
      </c>
      <c r="AK304" t="str">
        <f>INDEX(Groups!N$2:'Groups'!N$228, MATCH(A304, Groups!A$2:'Groups'!A$228,0))</f>
        <v>Sub-county</v>
      </c>
    </row>
    <row r="305" spans="1:37" x14ac:dyDescent="0.2">
      <c r="A305">
        <v>12039332</v>
      </c>
      <c r="B305">
        <v>11</v>
      </c>
      <c r="C305" t="s">
        <v>673</v>
      </c>
      <c r="D305" t="s">
        <v>1</v>
      </c>
      <c r="E305" t="s">
        <v>3069</v>
      </c>
      <c r="F305">
        <v>-79.989997863799999</v>
      </c>
      <c r="G305">
        <v>40.450000762899997</v>
      </c>
      <c r="H305" t="s">
        <v>674</v>
      </c>
      <c r="I305" t="s">
        <v>3321</v>
      </c>
      <c r="J305">
        <v>304</v>
      </c>
      <c r="K305" t="s">
        <v>675</v>
      </c>
      <c r="L305" t="s">
        <v>676</v>
      </c>
      <c r="M305" t="s">
        <v>2773</v>
      </c>
      <c r="N305" t="s">
        <v>678</v>
      </c>
      <c r="O305">
        <v>-79.943919999999906</v>
      </c>
      <c r="P305">
        <v>40.496240999999998</v>
      </c>
      <c r="Q305" t="s">
        <v>677</v>
      </c>
      <c r="R305" s="6" t="s">
        <v>2904</v>
      </c>
      <c r="S305" s="6" t="s">
        <v>2903</v>
      </c>
      <c r="T305" s="6" t="s">
        <v>2784</v>
      </c>
      <c r="U305" s="6" t="s">
        <v>2967</v>
      </c>
      <c r="W305" s="3" t="str">
        <f>INDEX(Groups!I$2:'Groups'!I$228, MATCH(A305, Groups!A$2:'Groups'!A$228,0))</f>
        <v>Pittsburgh</v>
      </c>
      <c r="X305" s="3" t="str">
        <f>INDEX(Groups!J$2:'Groups'!J$228, MATCH(A305, Groups!A$2:'Groups'!A$228,0))</f>
        <v>Sub-county</v>
      </c>
      <c r="Y305" s="8">
        <f t="shared" si="25"/>
        <v>1</v>
      </c>
      <c r="Z305" s="8" t="b">
        <f t="shared" si="26"/>
        <v>0</v>
      </c>
      <c r="AD305" s="8">
        <v>1</v>
      </c>
      <c r="AE305" s="8">
        <v>1</v>
      </c>
      <c r="AF305" t="str">
        <f>INDEX(Groups!L$2:'Groups'!L$228, MATCH(A305, Groups!A$2:'Groups'!A$228,0))</f>
        <v>Pittsburgh</v>
      </c>
      <c r="AG305">
        <f>INDEX(Groups!M$2:'Groups'!M$228, MATCH(A305, Groups!A$2:'Groups'!A$228,0))</f>
        <v>0</v>
      </c>
      <c r="AH305">
        <f>COUNTIFS(RSVP!A$2:A$6364, I305)</f>
        <v>5</v>
      </c>
      <c r="AI305">
        <f>COUNTIFS(RSVP!A$2:A$6364, I305, RSVP!G$2:G$6364, 1)</f>
        <v>3</v>
      </c>
      <c r="AJ305" s="18">
        <f t="shared" si="24"/>
        <v>0.6</v>
      </c>
      <c r="AK305" t="str">
        <f>INDEX(Groups!N$2:'Groups'!N$228, MATCH(A305, Groups!A$2:'Groups'!A$228,0))</f>
        <v>Sub-county</v>
      </c>
    </row>
    <row r="306" spans="1:37" x14ac:dyDescent="0.2">
      <c r="A306">
        <v>12039332</v>
      </c>
      <c r="B306">
        <v>11</v>
      </c>
      <c r="C306" t="s">
        <v>673</v>
      </c>
      <c r="D306" t="s">
        <v>1</v>
      </c>
      <c r="E306" t="s">
        <v>3069</v>
      </c>
      <c r="F306">
        <v>-79.989997863799999</v>
      </c>
      <c r="G306">
        <v>40.450000762899997</v>
      </c>
      <c r="H306" t="s">
        <v>674</v>
      </c>
      <c r="I306" t="s">
        <v>3317</v>
      </c>
      <c r="J306">
        <v>305</v>
      </c>
      <c r="K306" t="s">
        <v>681</v>
      </c>
      <c r="L306" t="s">
        <v>682</v>
      </c>
      <c r="M306" t="s">
        <v>2773</v>
      </c>
      <c r="N306" t="s">
        <v>678</v>
      </c>
      <c r="O306">
        <v>-79.943919999999906</v>
      </c>
      <c r="P306">
        <v>40.496240999999998</v>
      </c>
      <c r="Q306" t="s">
        <v>677</v>
      </c>
      <c r="R306" s="6" t="s">
        <v>2904</v>
      </c>
      <c r="S306" s="6" t="s">
        <v>2903</v>
      </c>
      <c r="T306" s="6" t="s">
        <v>2784</v>
      </c>
      <c r="U306" s="6" t="s">
        <v>2967</v>
      </c>
      <c r="W306" s="3" t="str">
        <f>INDEX(Groups!I$2:'Groups'!I$228, MATCH(A306, Groups!A$2:'Groups'!A$228,0))</f>
        <v>Pittsburgh</v>
      </c>
      <c r="X306" s="3" t="str">
        <f>INDEX(Groups!J$2:'Groups'!J$228, MATCH(A306, Groups!A$2:'Groups'!A$228,0))</f>
        <v>Sub-county</v>
      </c>
      <c r="Y306" s="8">
        <f t="shared" si="25"/>
        <v>1</v>
      </c>
      <c r="Z306" s="8" t="b">
        <f t="shared" si="26"/>
        <v>0</v>
      </c>
      <c r="AD306" s="8">
        <v>1</v>
      </c>
      <c r="AE306" s="8">
        <v>1</v>
      </c>
      <c r="AF306" t="str">
        <f>INDEX(Groups!L$2:'Groups'!L$228, MATCH(A306, Groups!A$2:'Groups'!A$228,0))</f>
        <v>Pittsburgh</v>
      </c>
      <c r="AG306">
        <f>INDEX(Groups!M$2:'Groups'!M$228, MATCH(A306, Groups!A$2:'Groups'!A$228,0))</f>
        <v>0</v>
      </c>
      <c r="AH306">
        <f>COUNTIFS(RSVP!A$2:A$6364, I306)</f>
        <v>4</v>
      </c>
      <c r="AI306">
        <f>COUNTIFS(RSVP!A$2:A$6364, I306, RSVP!G$2:G$6364, 1)</f>
        <v>2</v>
      </c>
      <c r="AJ306" s="18">
        <f t="shared" si="24"/>
        <v>0.5</v>
      </c>
      <c r="AK306" t="str">
        <f>INDEX(Groups!N$2:'Groups'!N$228, MATCH(A306, Groups!A$2:'Groups'!A$228,0))</f>
        <v>Sub-county</v>
      </c>
    </row>
    <row r="307" spans="1:37" x14ac:dyDescent="0.2">
      <c r="A307">
        <v>12039332</v>
      </c>
      <c r="B307">
        <v>11</v>
      </c>
      <c r="C307" t="s">
        <v>673</v>
      </c>
      <c r="D307" t="s">
        <v>1</v>
      </c>
      <c r="E307" t="s">
        <v>3069</v>
      </c>
      <c r="F307">
        <v>-79.989997863799999</v>
      </c>
      <c r="G307">
        <v>40.450000762899997</v>
      </c>
      <c r="H307" t="s">
        <v>674</v>
      </c>
      <c r="I307" t="s">
        <v>3318</v>
      </c>
      <c r="J307">
        <v>306</v>
      </c>
      <c r="K307" t="s">
        <v>681</v>
      </c>
      <c r="L307" t="s">
        <v>682</v>
      </c>
      <c r="M307" t="s">
        <v>2773</v>
      </c>
      <c r="N307" t="s">
        <v>678</v>
      </c>
      <c r="O307">
        <v>-79.943919999999906</v>
      </c>
      <c r="P307">
        <v>40.496240999999998</v>
      </c>
      <c r="Q307" t="s">
        <v>677</v>
      </c>
      <c r="R307" s="6" t="s">
        <v>2904</v>
      </c>
      <c r="S307" s="6" t="s">
        <v>2903</v>
      </c>
      <c r="T307" s="6" t="s">
        <v>2784</v>
      </c>
      <c r="U307" s="6" t="s">
        <v>2967</v>
      </c>
      <c r="W307" s="3" t="str">
        <f>INDEX(Groups!I$2:'Groups'!I$228, MATCH(A307, Groups!A$2:'Groups'!A$228,0))</f>
        <v>Pittsburgh</v>
      </c>
      <c r="X307" s="3" t="str">
        <f>INDEX(Groups!J$2:'Groups'!J$228, MATCH(A307, Groups!A$2:'Groups'!A$228,0))</f>
        <v>Sub-county</v>
      </c>
      <c r="Y307" s="8">
        <f t="shared" si="25"/>
        <v>1</v>
      </c>
      <c r="Z307" s="8" t="b">
        <f t="shared" si="26"/>
        <v>0</v>
      </c>
      <c r="AD307" s="8">
        <v>1</v>
      </c>
      <c r="AE307" s="8">
        <v>1</v>
      </c>
      <c r="AF307" t="str">
        <f>INDEX(Groups!L$2:'Groups'!L$228, MATCH(A307, Groups!A$2:'Groups'!A$228,0))</f>
        <v>Pittsburgh</v>
      </c>
      <c r="AG307">
        <f>INDEX(Groups!M$2:'Groups'!M$228, MATCH(A307, Groups!A$2:'Groups'!A$228,0))</f>
        <v>0</v>
      </c>
      <c r="AH307">
        <f>COUNTIFS(RSVP!A$2:A$6364, I307)</f>
        <v>3</v>
      </c>
      <c r="AI307">
        <f>COUNTIFS(RSVP!A$2:A$6364, I307, RSVP!G$2:G$6364, 1)</f>
        <v>3</v>
      </c>
      <c r="AJ307" s="18">
        <f t="shared" si="24"/>
        <v>1</v>
      </c>
      <c r="AK307" t="str">
        <f>INDEX(Groups!N$2:'Groups'!N$228, MATCH(A307, Groups!A$2:'Groups'!A$228,0))</f>
        <v>Sub-county</v>
      </c>
    </row>
    <row r="308" spans="1:37" x14ac:dyDescent="0.2">
      <c r="A308">
        <v>12039332</v>
      </c>
      <c r="B308">
        <v>11</v>
      </c>
      <c r="C308" t="s">
        <v>673</v>
      </c>
      <c r="D308" t="s">
        <v>1</v>
      </c>
      <c r="E308" t="s">
        <v>3069</v>
      </c>
      <c r="F308">
        <v>-79.989997863799999</v>
      </c>
      <c r="G308">
        <v>40.450000762899997</v>
      </c>
      <c r="H308" t="s">
        <v>674</v>
      </c>
      <c r="I308" t="s">
        <v>3322</v>
      </c>
      <c r="J308">
        <v>307</v>
      </c>
      <c r="K308" t="s">
        <v>675</v>
      </c>
      <c r="L308" t="s">
        <v>676</v>
      </c>
      <c r="M308" t="s">
        <v>2773</v>
      </c>
      <c r="N308" t="s">
        <v>678</v>
      </c>
      <c r="O308">
        <v>-79.943919999999906</v>
      </c>
      <c r="P308">
        <v>40.496240999999998</v>
      </c>
      <c r="Q308" t="s">
        <v>677</v>
      </c>
      <c r="R308" s="6" t="s">
        <v>2904</v>
      </c>
      <c r="S308" s="6" t="s">
        <v>2903</v>
      </c>
      <c r="T308" s="6" t="s">
        <v>2784</v>
      </c>
      <c r="U308" s="6" t="s">
        <v>2967</v>
      </c>
      <c r="W308" s="3" t="str">
        <f>INDEX(Groups!I$2:'Groups'!I$228, MATCH(A308, Groups!A$2:'Groups'!A$228,0))</f>
        <v>Pittsburgh</v>
      </c>
      <c r="X308" s="3" t="str">
        <f>INDEX(Groups!J$2:'Groups'!J$228, MATCH(A308, Groups!A$2:'Groups'!A$228,0))</f>
        <v>Sub-county</v>
      </c>
      <c r="Y308" s="8">
        <f t="shared" si="25"/>
        <v>1</v>
      </c>
      <c r="Z308" s="8" t="b">
        <f t="shared" si="26"/>
        <v>0</v>
      </c>
      <c r="AD308" s="8">
        <v>1</v>
      </c>
      <c r="AE308" s="8">
        <v>1</v>
      </c>
      <c r="AF308" t="str">
        <f>INDEX(Groups!L$2:'Groups'!L$228, MATCH(A308, Groups!A$2:'Groups'!A$228,0))</f>
        <v>Pittsburgh</v>
      </c>
      <c r="AG308">
        <f>INDEX(Groups!M$2:'Groups'!M$228, MATCH(A308, Groups!A$2:'Groups'!A$228,0))</f>
        <v>0</v>
      </c>
      <c r="AH308">
        <f>COUNTIFS(RSVP!A$2:A$6364, I308)</f>
        <v>8</v>
      </c>
      <c r="AI308">
        <f>COUNTIFS(RSVP!A$2:A$6364, I308, RSVP!G$2:G$6364, 1)</f>
        <v>5</v>
      </c>
      <c r="AJ308" s="18">
        <f t="shared" si="24"/>
        <v>0.625</v>
      </c>
      <c r="AK308" t="str">
        <f>INDEX(Groups!N$2:'Groups'!N$228, MATCH(A308, Groups!A$2:'Groups'!A$228,0))</f>
        <v>Sub-county</v>
      </c>
    </row>
    <row r="309" spans="1:37" x14ac:dyDescent="0.2">
      <c r="A309">
        <v>1318900</v>
      </c>
      <c r="B309">
        <v>10</v>
      </c>
      <c r="C309" t="s">
        <v>683</v>
      </c>
      <c r="D309" t="s">
        <v>1</v>
      </c>
      <c r="E309" t="s">
        <v>3087</v>
      </c>
      <c r="F309">
        <v>-79.949996948199995</v>
      </c>
      <c r="G309">
        <v>40.439998626700003</v>
      </c>
      <c r="H309" t="s">
        <v>684</v>
      </c>
      <c r="I309">
        <v>223273978</v>
      </c>
      <c r="J309">
        <v>308</v>
      </c>
      <c r="K309" t="s">
        <v>685</v>
      </c>
      <c r="L309" t="s">
        <v>686</v>
      </c>
      <c r="M309" t="s">
        <v>2773</v>
      </c>
      <c r="N309" t="s">
        <v>688</v>
      </c>
      <c r="O309">
        <v>-80.002187000000006</v>
      </c>
      <c r="P309">
        <v>40.442723999999998</v>
      </c>
      <c r="Q309" t="s">
        <v>687</v>
      </c>
      <c r="R309" s="6" t="s">
        <v>2904</v>
      </c>
      <c r="S309" s="6" t="s">
        <v>2903</v>
      </c>
      <c r="T309" s="6" t="s">
        <v>2784</v>
      </c>
      <c r="U309" s="6" t="s">
        <v>2905</v>
      </c>
      <c r="V309" s="6" t="s">
        <v>2908</v>
      </c>
      <c r="W309" s="3" t="str">
        <f>INDEX(Groups!I$2:'Groups'!I$228, MATCH(A309, Groups!A$2:'Groups'!A$228,0))</f>
        <v>Pittsburgh</v>
      </c>
      <c r="X309" s="3" t="str">
        <f>INDEX(Groups!J$2:'Groups'!J$228, MATCH(A309, Groups!A$2:'Groups'!A$228,0))</f>
        <v>Sub-county</v>
      </c>
      <c r="Y309" s="8">
        <f t="shared" si="25"/>
        <v>1</v>
      </c>
      <c r="Z309" s="8" t="b">
        <f t="shared" si="26"/>
        <v>1</v>
      </c>
      <c r="AD309" s="8">
        <v>1</v>
      </c>
      <c r="AE309" s="8">
        <v>1</v>
      </c>
      <c r="AF309" t="str">
        <f>INDEX(Groups!L$2:'Groups'!L$228, MATCH(A309, Groups!A$2:'Groups'!A$228,0))</f>
        <v>Pittsburgh</v>
      </c>
      <c r="AG309">
        <f>INDEX(Groups!M$2:'Groups'!M$228, MATCH(A309, Groups!A$2:'Groups'!A$228,0))</f>
        <v>0</v>
      </c>
      <c r="AH309">
        <f>COUNTIFS(RSVP!A$2:A$6364, I309)</f>
        <v>9</v>
      </c>
      <c r="AI309">
        <f>COUNTIFS(RSVP!A$2:A$6364, I309, RSVP!G$2:G$6364, 1)</f>
        <v>5</v>
      </c>
      <c r="AJ309" s="18">
        <f t="shared" si="24"/>
        <v>0.55555555555555558</v>
      </c>
      <c r="AK309" t="str">
        <f>INDEX(Groups!N$2:'Groups'!N$228, MATCH(A309, Groups!A$2:'Groups'!A$228,0))</f>
        <v>Sub-county</v>
      </c>
    </row>
    <row r="310" spans="1:37" x14ac:dyDescent="0.2">
      <c r="A310">
        <v>1318900</v>
      </c>
      <c r="B310">
        <v>10</v>
      </c>
      <c r="C310" t="s">
        <v>683</v>
      </c>
      <c r="D310" t="s">
        <v>1</v>
      </c>
      <c r="E310" t="s">
        <v>3087</v>
      </c>
      <c r="F310">
        <v>-79.949996948199995</v>
      </c>
      <c r="G310">
        <v>40.439998626700003</v>
      </c>
      <c r="H310" t="s">
        <v>684</v>
      </c>
      <c r="I310">
        <v>224047412</v>
      </c>
      <c r="J310">
        <v>309</v>
      </c>
      <c r="K310" t="s">
        <v>689</v>
      </c>
      <c r="L310" t="s">
        <v>690</v>
      </c>
      <c r="M310" t="s">
        <v>2773</v>
      </c>
      <c r="N310" t="s">
        <v>692</v>
      </c>
      <c r="O310">
        <v>-79.999229999999997</v>
      </c>
      <c r="P310">
        <v>40.442610000000002</v>
      </c>
      <c r="Q310" t="s">
        <v>691</v>
      </c>
      <c r="R310" s="6" t="s">
        <v>2904</v>
      </c>
      <c r="S310" s="6" t="s">
        <v>2903</v>
      </c>
      <c r="T310" s="6" t="s">
        <v>2784</v>
      </c>
      <c r="U310" s="6" t="s">
        <v>2905</v>
      </c>
      <c r="V310" s="6" t="s">
        <v>2908</v>
      </c>
      <c r="W310" s="3" t="str">
        <f>INDEX(Groups!I$2:'Groups'!I$228, MATCH(A310, Groups!A$2:'Groups'!A$228,0))</f>
        <v>Pittsburgh</v>
      </c>
      <c r="X310" s="3" t="str">
        <f>INDEX(Groups!J$2:'Groups'!J$228, MATCH(A310, Groups!A$2:'Groups'!A$228,0))</f>
        <v>Sub-county</v>
      </c>
      <c r="Y310" s="8">
        <f t="shared" si="25"/>
        <v>1</v>
      </c>
      <c r="Z310" s="8" t="b">
        <f t="shared" si="26"/>
        <v>1</v>
      </c>
      <c r="AD310" s="8">
        <v>1</v>
      </c>
      <c r="AE310" s="8">
        <v>1</v>
      </c>
      <c r="AF310" t="str">
        <f>INDEX(Groups!L$2:'Groups'!L$228, MATCH(A310, Groups!A$2:'Groups'!A$228,0))</f>
        <v>Pittsburgh</v>
      </c>
      <c r="AG310">
        <f>INDEX(Groups!M$2:'Groups'!M$228, MATCH(A310, Groups!A$2:'Groups'!A$228,0))</f>
        <v>0</v>
      </c>
      <c r="AH310">
        <f>COUNTIFS(RSVP!A$2:A$6364, I310)</f>
        <v>6</v>
      </c>
      <c r="AI310">
        <f>COUNTIFS(RSVP!A$2:A$6364, I310, RSVP!G$2:G$6364, 1)</f>
        <v>5</v>
      </c>
      <c r="AJ310" s="18">
        <f t="shared" si="24"/>
        <v>0.83333333333333337</v>
      </c>
      <c r="AK310" t="str">
        <f>INDEX(Groups!N$2:'Groups'!N$228, MATCH(A310, Groups!A$2:'Groups'!A$228,0))</f>
        <v>Sub-county</v>
      </c>
    </row>
    <row r="311" spans="1:37" x14ac:dyDescent="0.2">
      <c r="A311">
        <v>1318900</v>
      </c>
      <c r="B311">
        <v>10</v>
      </c>
      <c r="C311" t="s">
        <v>683</v>
      </c>
      <c r="D311" t="s">
        <v>1</v>
      </c>
      <c r="E311" t="s">
        <v>3087</v>
      </c>
      <c r="F311">
        <v>-79.949996948199995</v>
      </c>
      <c r="G311">
        <v>40.439998626700003</v>
      </c>
      <c r="H311" t="s">
        <v>684</v>
      </c>
      <c r="I311">
        <v>224167603</v>
      </c>
      <c r="J311">
        <v>310</v>
      </c>
      <c r="K311" t="s">
        <v>693</v>
      </c>
      <c r="L311" t="s">
        <v>694</v>
      </c>
      <c r="M311" t="s">
        <v>2773</v>
      </c>
      <c r="N311" t="s">
        <v>696</v>
      </c>
      <c r="O311">
        <v>-79.947922000000005</v>
      </c>
      <c r="P311">
        <v>40.461078999999998</v>
      </c>
      <c r="Q311" t="s">
        <v>695</v>
      </c>
      <c r="R311" s="6" t="s">
        <v>2904</v>
      </c>
      <c r="S311" s="6" t="s">
        <v>2903</v>
      </c>
      <c r="T311" s="6" t="s">
        <v>2784</v>
      </c>
      <c r="U311" s="6" t="s">
        <v>2905</v>
      </c>
      <c r="V311" s="6" t="s">
        <v>2924</v>
      </c>
      <c r="W311" s="3" t="str">
        <f>INDEX(Groups!I$2:'Groups'!I$228, MATCH(A311, Groups!A$2:'Groups'!A$228,0))</f>
        <v>Pittsburgh</v>
      </c>
      <c r="X311" s="3" t="str">
        <f>INDEX(Groups!J$2:'Groups'!J$228, MATCH(A311, Groups!A$2:'Groups'!A$228,0))</f>
        <v>Sub-county</v>
      </c>
      <c r="Y311" s="8">
        <f t="shared" si="25"/>
        <v>1</v>
      </c>
      <c r="Z311" s="8" t="b">
        <f t="shared" si="26"/>
        <v>1</v>
      </c>
      <c r="AD311" s="8">
        <v>1</v>
      </c>
      <c r="AE311" s="8">
        <v>1</v>
      </c>
      <c r="AF311" t="str">
        <f>INDEX(Groups!L$2:'Groups'!L$228, MATCH(A311, Groups!A$2:'Groups'!A$228,0))</f>
        <v>Pittsburgh</v>
      </c>
      <c r="AG311">
        <f>INDEX(Groups!M$2:'Groups'!M$228, MATCH(A311, Groups!A$2:'Groups'!A$228,0))</f>
        <v>0</v>
      </c>
      <c r="AH311">
        <f>COUNTIFS(RSVP!A$2:A$6364, I311)</f>
        <v>21</v>
      </c>
      <c r="AI311">
        <f>COUNTIFS(RSVP!A$2:A$6364, I311, RSVP!G$2:G$6364, 1)</f>
        <v>14</v>
      </c>
      <c r="AJ311" s="18">
        <f t="shared" si="24"/>
        <v>0.66666666666666663</v>
      </c>
      <c r="AK311" t="str">
        <f>INDEX(Groups!N$2:'Groups'!N$228, MATCH(A311, Groups!A$2:'Groups'!A$228,0))</f>
        <v>Sub-county</v>
      </c>
    </row>
    <row r="312" spans="1:37" x14ac:dyDescent="0.2">
      <c r="A312">
        <v>1318900</v>
      </c>
      <c r="B312">
        <v>10</v>
      </c>
      <c r="C312" t="s">
        <v>683</v>
      </c>
      <c r="D312" t="s">
        <v>1</v>
      </c>
      <c r="E312" t="s">
        <v>3087</v>
      </c>
      <c r="F312">
        <v>-79.949996948199995</v>
      </c>
      <c r="G312">
        <v>40.439998626700003</v>
      </c>
      <c r="H312" t="s">
        <v>684</v>
      </c>
      <c r="I312">
        <v>224190220</v>
      </c>
      <c r="J312">
        <v>311</v>
      </c>
      <c r="K312" t="s">
        <v>697</v>
      </c>
      <c r="L312" t="s">
        <v>698</v>
      </c>
      <c r="M312" t="s">
        <v>2773</v>
      </c>
      <c r="N312" t="s">
        <v>528</v>
      </c>
      <c r="O312">
        <v>-79.963922999999994</v>
      </c>
      <c r="P312">
        <v>40.465831000000001</v>
      </c>
      <c r="Q312" t="s">
        <v>527</v>
      </c>
      <c r="R312" s="6" t="s">
        <v>2904</v>
      </c>
      <c r="S312" s="6" t="s">
        <v>2903</v>
      </c>
      <c r="T312" s="6" t="s">
        <v>2784</v>
      </c>
      <c r="U312" s="6" t="s">
        <v>2905</v>
      </c>
      <c r="V312" s="6" t="s">
        <v>2921</v>
      </c>
      <c r="W312" s="3" t="str">
        <f>INDEX(Groups!I$2:'Groups'!I$228, MATCH(A312, Groups!A$2:'Groups'!A$228,0))</f>
        <v>Pittsburgh</v>
      </c>
      <c r="X312" s="3" t="str">
        <f>INDEX(Groups!J$2:'Groups'!J$228, MATCH(A312, Groups!A$2:'Groups'!A$228,0))</f>
        <v>Sub-county</v>
      </c>
      <c r="Y312" s="8">
        <f t="shared" si="25"/>
        <v>1</v>
      </c>
      <c r="Z312" s="8" t="b">
        <f t="shared" si="26"/>
        <v>1</v>
      </c>
      <c r="AD312" s="8">
        <v>1</v>
      </c>
      <c r="AE312" s="8">
        <v>1</v>
      </c>
      <c r="AF312" t="str">
        <f>INDEX(Groups!L$2:'Groups'!L$228, MATCH(A312, Groups!A$2:'Groups'!A$228,0))</f>
        <v>Pittsburgh</v>
      </c>
      <c r="AG312">
        <f>INDEX(Groups!M$2:'Groups'!M$228, MATCH(A312, Groups!A$2:'Groups'!A$228,0))</f>
        <v>0</v>
      </c>
      <c r="AH312">
        <f>COUNTIFS(RSVP!A$2:A$6364, I312)</f>
        <v>12</v>
      </c>
      <c r="AI312">
        <f>COUNTIFS(RSVP!A$2:A$6364, I312, RSVP!G$2:G$6364, 1)</f>
        <v>7</v>
      </c>
      <c r="AJ312" s="18">
        <f t="shared" si="24"/>
        <v>0.58333333333333337</v>
      </c>
      <c r="AK312" t="str">
        <f>INDEX(Groups!N$2:'Groups'!N$228, MATCH(A312, Groups!A$2:'Groups'!A$228,0))</f>
        <v>Sub-county</v>
      </c>
    </row>
    <row r="313" spans="1:37" x14ac:dyDescent="0.2">
      <c r="A313">
        <v>1318900</v>
      </c>
      <c r="B313">
        <v>10</v>
      </c>
      <c r="C313" t="s">
        <v>683</v>
      </c>
      <c r="D313" t="s">
        <v>1</v>
      </c>
      <c r="E313" t="s">
        <v>3087</v>
      </c>
      <c r="F313">
        <v>-79.949996948199995</v>
      </c>
      <c r="G313">
        <v>40.439998626700003</v>
      </c>
      <c r="H313" t="s">
        <v>684</v>
      </c>
      <c r="I313">
        <v>219537970</v>
      </c>
      <c r="J313">
        <v>312</v>
      </c>
      <c r="K313" t="s">
        <v>699</v>
      </c>
      <c r="L313" t="s">
        <v>700</v>
      </c>
      <c r="M313" t="s">
        <v>2773</v>
      </c>
      <c r="N313" t="s">
        <v>346</v>
      </c>
      <c r="O313">
        <v>-79.933409999999995</v>
      </c>
      <c r="P313">
        <v>40.451419999999999</v>
      </c>
      <c r="Q313" t="s">
        <v>345</v>
      </c>
      <c r="R313" s="6" t="s">
        <v>2904</v>
      </c>
      <c r="S313" s="6" t="s">
        <v>2903</v>
      </c>
      <c r="T313" s="6" t="s">
        <v>2784</v>
      </c>
      <c r="U313" s="6" t="s">
        <v>2905</v>
      </c>
      <c r="V313" s="6" t="s">
        <v>2936</v>
      </c>
      <c r="W313" s="3" t="str">
        <f>INDEX(Groups!I$2:'Groups'!I$228, MATCH(A313, Groups!A$2:'Groups'!A$228,0))</f>
        <v>Pittsburgh</v>
      </c>
      <c r="X313" s="3" t="str">
        <f>INDEX(Groups!J$2:'Groups'!J$228, MATCH(A313, Groups!A$2:'Groups'!A$228,0))</f>
        <v>Sub-county</v>
      </c>
      <c r="Y313" s="8">
        <f t="shared" si="25"/>
        <v>1</v>
      </c>
      <c r="Z313" s="8" t="b">
        <f t="shared" si="26"/>
        <v>1</v>
      </c>
      <c r="AD313" s="8">
        <v>1</v>
      </c>
      <c r="AE313" s="8">
        <v>1</v>
      </c>
      <c r="AF313" t="str">
        <f>INDEX(Groups!L$2:'Groups'!L$228, MATCH(A313, Groups!A$2:'Groups'!A$228,0))</f>
        <v>Pittsburgh</v>
      </c>
      <c r="AG313">
        <f>INDEX(Groups!M$2:'Groups'!M$228, MATCH(A313, Groups!A$2:'Groups'!A$228,0))</f>
        <v>0</v>
      </c>
      <c r="AH313">
        <f>COUNTIFS(RSVP!A$2:A$6364, I313)</f>
        <v>39</v>
      </c>
      <c r="AI313">
        <f>COUNTIFS(RSVP!A$2:A$6364, I313, RSVP!G$2:G$6364, 1)</f>
        <v>32</v>
      </c>
      <c r="AJ313" s="18">
        <f t="shared" si="24"/>
        <v>0.82051282051282048</v>
      </c>
      <c r="AK313" t="str">
        <f>INDEX(Groups!N$2:'Groups'!N$228, MATCH(A313, Groups!A$2:'Groups'!A$228,0))</f>
        <v>Sub-county</v>
      </c>
    </row>
    <row r="314" spans="1:37" x14ac:dyDescent="0.2">
      <c r="A314">
        <v>1318900</v>
      </c>
      <c r="B314">
        <v>10</v>
      </c>
      <c r="C314" t="s">
        <v>683</v>
      </c>
      <c r="D314" t="s">
        <v>1</v>
      </c>
      <c r="E314" t="s">
        <v>3087</v>
      </c>
      <c r="F314">
        <v>-79.949996948199995</v>
      </c>
      <c r="G314">
        <v>40.439998626700003</v>
      </c>
      <c r="H314" t="s">
        <v>684</v>
      </c>
      <c r="I314">
        <v>224648306</v>
      </c>
      <c r="J314">
        <v>313</v>
      </c>
      <c r="K314" t="s">
        <v>701</v>
      </c>
      <c r="L314" t="s">
        <v>702</v>
      </c>
      <c r="M314" t="s">
        <v>2773</v>
      </c>
      <c r="N314" t="s">
        <v>703</v>
      </c>
      <c r="O314">
        <v>-80.003494000000003</v>
      </c>
      <c r="P314">
        <v>40.452224999999999</v>
      </c>
      <c r="Q314" t="s">
        <v>64</v>
      </c>
      <c r="R314" s="6" t="s">
        <v>2904</v>
      </c>
      <c r="S314" s="6" t="s">
        <v>2903</v>
      </c>
      <c r="T314" s="6" t="s">
        <v>2784</v>
      </c>
      <c r="U314" s="6" t="s">
        <v>2905</v>
      </c>
      <c r="V314" s="6" t="s">
        <v>2915</v>
      </c>
      <c r="W314" s="3" t="str">
        <f>INDEX(Groups!I$2:'Groups'!I$228, MATCH(A314, Groups!A$2:'Groups'!A$228,0))</f>
        <v>Pittsburgh</v>
      </c>
      <c r="X314" s="3" t="str">
        <f>INDEX(Groups!J$2:'Groups'!J$228, MATCH(A314, Groups!A$2:'Groups'!A$228,0))</f>
        <v>Sub-county</v>
      </c>
      <c r="Y314" s="8">
        <f t="shared" si="25"/>
        <v>1</v>
      </c>
      <c r="Z314" s="8" t="b">
        <f t="shared" si="26"/>
        <v>1</v>
      </c>
      <c r="AD314" s="8">
        <v>1</v>
      </c>
      <c r="AE314" s="8">
        <v>1</v>
      </c>
      <c r="AF314" t="str">
        <f>INDEX(Groups!L$2:'Groups'!L$228, MATCH(A314, Groups!A$2:'Groups'!A$228,0))</f>
        <v>Pittsburgh</v>
      </c>
      <c r="AG314">
        <f>INDEX(Groups!M$2:'Groups'!M$228, MATCH(A314, Groups!A$2:'Groups'!A$228,0))</f>
        <v>0</v>
      </c>
      <c r="AH314">
        <f>COUNTIFS(RSVP!A$2:A$6364, I314)</f>
        <v>5</v>
      </c>
      <c r="AI314">
        <f>COUNTIFS(RSVP!A$2:A$6364, I314, RSVP!G$2:G$6364, 1)</f>
        <v>3</v>
      </c>
      <c r="AJ314" s="18">
        <f t="shared" si="24"/>
        <v>0.6</v>
      </c>
      <c r="AK314" t="str">
        <f>INDEX(Groups!N$2:'Groups'!N$228, MATCH(A314, Groups!A$2:'Groups'!A$228,0))</f>
        <v>Sub-county</v>
      </c>
    </row>
    <row r="315" spans="1:37" x14ac:dyDescent="0.2">
      <c r="A315">
        <v>1318900</v>
      </c>
      <c r="B315">
        <v>10</v>
      </c>
      <c r="C315" t="s">
        <v>683</v>
      </c>
      <c r="D315" t="s">
        <v>1</v>
      </c>
      <c r="E315" t="s">
        <v>3087</v>
      </c>
      <c r="F315">
        <v>-79.949996948199995</v>
      </c>
      <c r="G315">
        <v>40.439998626700003</v>
      </c>
      <c r="H315" t="s">
        <v>684</v>
      </c>
      <c r="I315">
        <v>224075825</v>
      </c>
      <c r="J315">
        <v>314</v>
      </c>
      <c r="K315" t="s">
        <v>704</v>
      </c>
      <c r="L315" t="s">
        <v>705</v>
      </c>
      <c r="M315" t="s">
        <v>2881</v>
      </c>
      <c r="N315" t="s">
        <v>707</v>
      </c>
      <c r="O315">
        <v>-79.972046000000006</v>
      </c>
      <c r="P315">
        <v>40.478785999999999</v>
      </c>
      <c r="Q315" t="s">
        <v>706</v>
      </c>
      <c r="R315" s="6" t="s">
        <v>2904</v>
      </c>
      <c r="S315" s="6" t="s">
        <v>2903</v>
      </c>
      <c r="T315" s="6" t="s">
        <v>2784</v>
      </c>
      <c r="U315" s="6" t="s">
        <v>2945</v>
      </c>
      <c r="W315" s="3" t="str">
        <f>INDEX(Groups!I$2:'Groups'!I$228, MATCH(A315, Groups!A$2:'Groups'!A$228,0))</f>
        <v>Pittsburgh</v>
      </c>
      <c r="X315" s="3" t="str">
        <f>INDEX(Groups!J$2:'Groups'!J$228, MATCH(A315, Groups!A$2:'Groups'!A$228,0))</f>
        <v>Sub-county</v>
      </c>
      <c r="Y315" s="8">
        <f t="shared" si="25"/>
        <v>1</v>
      </c>
      <c r="Z315" s="8" t="b">
        <f t="shared" si="26"/>
        <v>0</v>
      </c>
      <c r="AD315" s="8">
        <v>1</v>
      </c>
      <c r="AE315" s="8">
        <v>1</v>
      </c>
      <c r="AF315" t="str">
        <f>INDEX(Groups!L$2:'Groups'!L$228, MATCH(A315, Groups!A$2:'Groups'!A$228,0))</f>
        <v>Pittsburgh</v>
      </c>
      <c r="AG315">
        <f>INDEX(Groups!M$2:'Groups'!M$228, MATCH(A315, Groups!A$2:'Groups'!A$228,0))</f>
        <v>0</v>
      </c>
      <c r="AH315">
        <f>COUNTIFS(RSVP!A$2:A$6364, I315)</f>
        <v>8</v>
      </c>
      <c r="AI315">
        <f>COUNTIFS(RSVP!A$2:A$6364, I315, RSVP!G$2:G$6364, 1)</f>
        <v>7</v>
      </c>
      <c r="AJ315" s="18">
        <f t="shared" si="24"/>
        <v>0.875</v>
      </c>
      <c r="AK315" t="str">
        <f>INDEX(Groups!N$2:'Groups'!N$228, MATCH(A315, Groups!A$2:'Groups'!A$228,0))</f>
        <v>Sub-county</v>
      </c>
    </row>
    <row r="316" spans="1:37" x14ac:dyDescent="0.2">
      <c r="A316">
        <v>1318900</v>
      </c>
      <c r="B316">
        <v>10</v>
      </c>
      <c r="C316" t="s">
        <v>683</v>
      </c>
      <c r="D316" t="s">
        <v>1</v>
      </c>
      <c r="E316" t="s">
        <v>3087</v>
      </c>
      <c r="F316">
        <v>-79.949996948199995</v>
      </c>
      <c r="G316">
        <v>40.439998626700003</v>
      </c>
      <c r="H316" t="s">
        <v>684</v>
      </c>
      <c r="I316">
        <v>223193650</v>
      </c>
      <c r="J316">
        <v>315</v>
      </c>
      <c r="K316" t="s">
        <v>708</v>
      </c>
      <c r="L316" t="s">
        <v>709</v>
      </c>
      <c r="M316" t="s">
        <v>2773</v>
      </c>
      <c r="N316" t="s">
        <v>711</v>
      </c>
      <c r="O316">
        <v>-79.998633999999996</v>
      </c>
      <c r="P316">
        <v>40.442822</v>
      </c>
      <c r="Q316" t="s">
        <v>710</v>
      </c>
      <c r="R316" s="6" t="s">
        <v>2904</v>
      </c>
      <c r="S316" s="6" t="s">
        <v>2903</v>
      </c>
      <c r="T316" s="6" t="s">
        <v>2784</v>
      </c>
      <c r="U316" s="6" t="s">
        <v>2905</v>
      </c>
      <c r="V316" s="6" t="s">
        <v>2908</v>
      </c>
      <c r="W316" s="3" t="str">
        <f>INDEX(Groups!I$2:'Groups'!I$228, MATCH(A316, Groups!A$2:'Groups'!A$228,0))</f>
        <v>Pittsburgh</v>
      </c>
      <c r="X316" s="3" t="str">
        <f>INDEX(Groups!J$2:'Groups'!J$228, MATCH(A316, Groups!A$2:'Groups'!A$228,0))</f>
        <v>Sub-county</v>
      </c>
      <c r="Y316" s="8">
        <f t="shared" si="25"/>
        <v>1</v>
      </c>
      <c r="Z316" s="8" t="b">
        <f t="shared" si="26"/>
        <v>1</v>
      </c>
      <c r="AD316" s="8">
        <v>1</v>
      </c>
      <c r="AE316" s="8">
        <v>1</v>
      </c>
      <c r="AF316" t="str">
        <f>INDEX(Groups!L$2:'Groups'!L$228, MATCH(A316, Groups!A$2:'Groups'!A$228,0))</f>
        <v>Pittsburgh</v>
      </c>
      <c r="AG316">
        <f>INDEX(Groups!M$2:'Groups'!M$228, MATCH(A316, Groups!A$2:'Groups'!A$228,0))</f>
        <v>0</v>
      </c>
      <c r="AH316">
        <f>COUNTIFS(RSVP!A$2:A$6364, I316)</f>
        <v>7</v>
      </c>
      <c r="AI316">
        <f>COUNTIFS(RSVP!A$2:A$6364, I316, RSVP!G$2:G$6364, 1)</f>
        <v>6</v>
      </c>
      <c r="AJ316" s="18">
        <f t="shared" si="24"/>
        <v>0.8571428571428571</v>
      </c>
      <c r="AK316" t="str">
        <f>INDEX(Groups!N$2:'Groups'!N$228, MATCH(A316, Groups!A$2:'Groups'!A$228,0))</f>
        <v>Sub-county</v>
      </c>
    </row>
    <row r="317" spans="1:37" x14ac:dyDescent="0.2">
      <c r="A317">
        <v>1318900</v>
      </c>
      <c r="B317">
        <v>10</v>
      </c>
      <c r="C317" t="s">
        <v>683</v>
      </c>
      <c r="D317" t="s">
        <v>1</v>
      </c>
      <c r="E317" t="s">
        <v>3087</v>
      </c>
      <c r="F317">
        <v>-79.949996948199995</v>
      </c>
      <c r="G317">
        <v>40.439998626700003</v>
      </c>
      <c r="H317" t="s">
        <v>684</v>
      </c>
      <c r="I317">
        <v>223527142</v>
      </c>
      <c r="J317">
        <v>316</v>
      </c>
      <c r="K317" t="s">
        <v>712</v>
      </c>
      <c r="L317" t="s">
        <v>713</v>
      </c>
      <c r="M317" t="s">
        <v>2773</v>
      </c>
      <c r="N317" t="s">
        <v>647</v>
      </c>
      <c r="O317">
        <v>-79.960457000000005</v>
      </c>
      <c r="P317">
        <v>40.470444000000001</v>
      </c>
      <c r="Q317" t="s">
        <v>646</v>
      </c>
      <c r="R317" s="6" t="s">
        <v>2904</v>
      </c>
      <c r="S317" s="6" t="s">
        <v>2903</v>
      </c>
      <c r="T317" s="6" t="s">
        <v>2784</v>
      </c>
      <c r="U317" s="6" t="s">
        <v>2905</v>
      </c>
      <c r="V317" s="6" t="s">
        <v>2963</v>
      </c>
      <c r="W317" s="3" t="str">
        <f>INDEX(Groups!I$2:'Groups'!I$228, MATCH(A317, Groups!A$2:'Groups'!A$228,0))</f>
        <v>Pittsburgh</v>
      </c>
      <c r="X317" s="3" t="str">
        <f>INDEX(Groups!J$2:'Groups'!J$228, MATCH(A317, Groups!A$2:'Groups'!A$228,0))</f>
        <v>Sub-county</v>
      </c>
      <c r="Y317" s="8">
        <f t="shared" si="25"/>
        <v>1</v>
      </c>
      <c r="Z317" s="8" t="b">
        <f t="shared" si="26"/>
        <v>1</v>
      </c>
      <c r="AD317" s="8">
        <v>1</v>
      </c>
      <c r="AE317" s="8">
        <v>1</v>
      </c>
      <c r="AF317" t="str">
        <f>INDEX(Groups!L$2:'Groups'!L$228, MATCH(A317, Groups!A$2:'Groups'!A$228,0))</f>
        <v>Pittsburgh</v>
      </c>
      <c r="AG317">
        <f>INDEX(Groups!M$2:'Groups'!M$228, MATCH(A317, Groups!A$2:'Groups'!A$228,0))</f>
        <v>0</v>
      </c>
      <c r="AH317">
        <f>COUNTIFS(RSVP!A$2:A$6364, I317)</f>
        <v>6</v>
      </c>
      <c r="AI317">
        <f>COUNTIFS(RSVP!A$2:A$6364, I317, RSVP!G$2:G$6364, 1)</f>
        <v>5</v>
      </c>
      <c r="AJ317" s="18">
        <f t="shared" si="24"/>
        <v>0.83333333333333337</v>
      </c>
      <c r="AK317" t="str">
        <f>INDEX(Groups!N$2:'Groups'!N$228, MATCH(A317, Groups!A$2:'Groups'!A$228,0))</f>
        <v>Sub-county</v>
      </c>
    </row>
    <row r="318" spans="1:37" x14ac:dyDescent="0.2">
      <c r="A318">
        <v>1318900</v>
      </c>
      <c r="B318">
        <v>10</v>
      </c>
      <c r="C318" t="s">
        <v>683</v>
      </c>
      <c r="D318" t="s">
        <v>1</v>
      </c>
      <c r="E318" t="s">
        <v>3087</v>
      </c>
      <c r="F318">
        <v>-79.949996948199995</v>
      </c>
      <c r="G318">
        <v>40.439998626700003</v>
      </c>
      <c r="H318" t="s">
        <v>684</v>
      </c>
      <c r="I318">
        <v>224709591</v>
      </c>
      <c r="J318">
        <v>317</v>
      </c>
      <c r="K318" t="s">
        <v>714</v>
      </c>
      <c r="L318" t="s">
        <v>715</v>
      </c>
      <c r="M318" t="s">
        <v>2829</v>
      </c>
      <c r="N318" t="s">
        <v>515</v>
      </c>
      <c r="O318">
        <v>-79.763419999999996</v>
      </c>
      <c r="P318">
        <v>40.420403</v>
      </c>
      <c r="Q318" t="s">
        <v>514</v>
      </c>
      <c r="R318" s="6" t="s">
        <v>2904</v>
      </c>
      <c r="S318" s="6" t="s">
        <v>2903</v>
      </c>
      <c r="T318" s="6" t="s">
        <v>2784</v>
      </c>
      <c r="U318" s="6" t="s">
        <v>2939</v>
      </c>
      <c r="W318" s="3" t="str">
        <f>INDEX(Groups!I$2:'Groups'!I$228, MATCH(A318, Groups!A$2:'Groups'!A$228,0))</f>
        <v>Pittsburgh</v>
      </c>
      <c r="X318" s="3" t="str">
        <f>INDEX(Groups!J$2:'Groups'!J$228, MATCH(A318, Groups!A$2:'Groups'!A$228,0))</f>
        <v>Sub-county</v>
      </c>
      <c r="Y318" s="8">
        <f t="shared" si="25"/>
        <v>1</v>
      </c>
      <c r="Z318" s="8" t="b">
        <f t="shared" si="26"/>
        <v>0</v>
      </c>
      <c r="AD318" s="8">
        <v>1</v>
      </c>
      <c r="AE318" s="8">
        <v>1</v>
      </c>
      <c r="AF318" t="str">
        <f>INDEX(Groups!L$2:'Groups'!L$228, MATCH(A318, Groups!A$2:'Groups'!A$228,0))</f>
        <v>Pittsburgh</v>
      </c>
      <c r="AG318">
        <f>INDEX(Groups!M$2:'Groups'!M$228, MATCH(A318, Groups!A$2:'Groups'!A$228,0))</f>
        <v>0</v>
      </c>
      <c r="AH318">
        <f>COUNTIFS(RSVP!A$2:A$6364, I318)</f>
        <v>8</v>
      </c>
      <c r="AI318">
        <f>COUNTIFS(RSVP!A$2:A$6364, I318, RSVP!G$2:G$6364, 1)</f>
        <v>6</v>
      </c>
      <c r="AJ318" s="18">
        <f t="shared" si="24"/>
        <v>0.75</v>
      </c>
      <c r="AK318" t="str">
        <f>INDEX(Groups!N$2:'Groups'!N$228, MATCH(A318, Groups!A$2:'Groups'!A$228,0))</f>
        <v>Sub-county</v>
      </c>
    </row>
    <row r="319" spans="1:37" x14ac:dyDescent="0.2">
      <c r="A319">
        <v>17359182</v>
      </c>
      <c r="B319">
        <v>10</v>
      </c>
      <c r="C319" t="s">
        <v>716</v>
      </c>
      <c r="D319" t="s">
        <v>1</v>
      </c>
      <c r="E319" t="s">
        <v>3085</v>
      </c>
      <c r="F319">
        <v>-80.040000915500002</v>
      </c>
      <c r="G319">
        <v>40.3800010681</v>
      </c>
      <c r="H319" t="s">
        <v>717</v>
      </c>
      <c r="I319">
        <v>224364018</v>
      </c>
      <c r="J319">
        <v>318</v>
      </c>
      <c r="K319" t="s">
        <v>718</v>
      </c>
      <c r="L319" t="s">
        <v>465</v>
      </c>
      <c r="M319" t="s">
        <v>2773</v>
      </c>
      <c r="N319" t="s">
        <v>719</v>
      </c>
      <c r="O319">
        <v>-80.043082999999996</v>
      </c>
      <c r="P319">
        <v>40.396965000000002</v>
      </c>
      <c r="Q319" t="s">
        <v>718</v>
      </c>
      <c r="R319" s="6" t="s">
        <v>2904</v>
      </c>
      <c r="S319" s="6" t="s">
        <v>2903</v>
      </c>
      <c r="T319" s="6" t="s">
        <v>2784</v>
      </c>
      <c r="U319" s="6" t="s">
        <v>2914</v>
      </c>
      <c r="W319" s="3" t="str">
        <f>INDEX(Groups!I$2:'Groups'!I$228, MATCH(A319, Groups!A$2:'Groups'!A$228,0))</f>
        <v>South Hills</v>
      </c>
      <c r="X319" s="3" t="str">
        <f>INDEX(Groups!J$2:'Groups'!J$228, MATCH(A319, Groups!A$2:'Groups'!A$228,0))</f>
        <v>Region</v>
      </c>
      <c r="Y319" s="8">
        <f t="shared" si="25"/>
        <v>1</v>
      </c>
      <c r="AA319" s="8" t="b">
        <f t="shared" ref="AA319:AA328" si="27">OR(ISNUMBER(SEARCH("Dormont", U319)), ISNUMBER(SEARCH("Mount Lebanon", U319)),ISNUMBER(SEARCH("Castle Shannon", U319)),ISNUMBER(SEARCH("Green Tree", U319)),ISNUMBER(SEARCH("Bethel Park", U319)), ISNUMBER(SEARCH("Baldwin", U319)), ISNUMBER(SEARCH("Collier", U319)), ISNUMBER(SEARCH("Peters", U319)), ISNUMBER(SEARCH("Scott", U319)),ISNUMBER(SEARCH("South Park", U319)), ISNUMBER(SEARCH("Upper St. Clair", U319)),ISNUMBER(SEARCH("Brentwood", U319)),ISNUMBER(SEARCH("Bridgeville", U319)), ISNUMBER(SEARCH("Heidelberg", U319)), ISNUMBER(SEARCH("Whitehall", U319)), ISNUMBER(SEARCH("Pleasant Hills", U319)),ISNUMBER(SEARCH("Jefferson Hills", U319)), ISNUMBER(SEARCH("West Mifflin", U319)) )</f>
        <v>1</v>
      </c>
      <c r="AD319" s="8">
        <v>1</v>
      </c>
      <c r="AE319" s="8">
        <v>1</v>
      </c>
      <c r="AF319" t="str">
        <f>INDEX(Groups!L$2:'Groups'!L$228, MATCH(A319, Groups!A$2:'Groups'!A$228,0))</f>
        <v>Entire Metro Area</v>
      </c>
      <c r="AG319">
        <f>INDEX(Groups!M$2:'Groups'!M$228, MATCH(A319, Groups!A$2:'Groups'!A$228,0))</f>
        <v>1</v>
      </c>
      <c r="AH319">
        <f>COUNTIFS(RSVP!A$2:A$6364, I319)</f>
        <v>4</v>
      </c>
      <c r="AI319">
        <f>COUNTIFS(RSVP!A$2:A$6364, I319, RSVP!G$2:G$6364, 1)</f>
        <v>4</v>
      </c>
      <c r="AJ319" s="18">
        <f t="shared" si="24"/>
        <v>1</v>
      </c>
      <c r="AK319" t="str">
        <f>INDEX(Groups!N$2:'Groups'!N$228, MATCH(A319, Groups!A$2:'Groups'!A$228,0))</f>
        <v>CSA/MSA</v>
      </c>
    </row>
    <row r="320" spans="1:37" x14ac:dyDescent="0.2">
      <c r="A320">
        <v>17359182</v>
      </c>
      <c r="B320">
        <v>10</v>
      </c>
      <c r="C320" t="s">
        <v>716</v>
      </c>
      <c r="D320" t="s">
        <v>1</v>
      </c>
      <c r="E320" t="s">
        <v>3085</v>
      </c>
      <c r="F320">
        <v>-80.040000915500002</v>
      </c>
      <c r="G320">
        <v>40.3800010681</v>
      </c>
      <c r="H320" t="s">
        <v>717</v>
      </c>
      <c r="I320">
        <v>224392391</v>
      </c>
      <c r="J320">
        <v>319</v>
      </c>
      <c r="K320" t="s">
        <v>720</v>
      </c>
      <c r="L320" t="s">
        <v>721</v>
      </c>
      <c r="M320" t="s">
        <v>2882</v>
      </c>
      <c r="N320" t="s">
        <v>723</v>
      </c>
      <c r="O320">
        <v>-80.044815</v>
      </c>
      <c r="P320">
        <v>40.379455999999998</v>
      </c>
      <c r="Q320" t="s">
        <v>722</v>
      </c>
      <c r="R320" s="6" t="s">
        <v>2904</v>
      </c>
      <c r="S320" s="6" t="s">
        <v>2903</v>
      </c>
      <c r="T320" s="6" t="s">
        <v>2784</v>
      </c>
      <c r="U320" s="6" t="s">
        <v>2962</v>
      </c>
      <c r="W320" s="3" t="str">
        <f>INDEX(Groups!I$2:'Groups'!I$228, MATCH(A320, Groups!A$2:'Groups'!A$228,0))</f>
        <v>South Hills</v>
      </c>
      <c r="X320" s="3" t="str">
        <f>INDEX(Groups!J$2:'Groups'!J$228, MATCH(A320, Groups!A$2:'Groups'!A$228,0))</f>
        <v>Region</v>
      </c>
      <c r="Y320" s="8">
        <f t="shared" si="25"/>
        <v>1</v>
      </c>
      <c r="AA320" s="8" t="b">
        <f t="shared" si="27"/>
        <v>1</v>
      </c>
      <c r="AD320" s="8">
        <v>1</v>
      </c>
      <c r="AE320" s="8">
        <v>1</v>
      </c>
      <c r="AF320" t="str">
        <f>INDEX(Groups!L$2:'Groups'!L$228, MATCH(A320, Groups!A$2:'Groups'!A$228,0))</f>
        <v>Entire Metro Area</v>
      </c>
      <c r="AG320">
        <f>INDEX(Groups!M$2:'Groups'!M$228, MATCH(A320, Groups!A$2:'Groups'!A$228,0))</f>
        <v>1</v>
      </c>
      <c r="AH320">
        <f>COUNTIFS(RSVP!A$2:A$6364, I320)</f>
        <v>3</v>
      </c>
      <c r="AI320">
        <f>COUNTIFS(RSVP!A$2:A$6364, I320, RSVP!G$2:G$6364, 1)</f>
        <v>3</v>
      </c>
      <c r="AJ320" s="18">
        <f t="shared" si="24"/>
        <v>1</v>
      </c>
      <c r="AK320" t="str">
        <f>INDEX(Groups!N$2:'Groups'!N$228, MATCH(A320, Groups!A$2:'Groups'!A$228,0))</f>
        <v>CSA/MSA</v>
      </c>
    </row>
    <row r="321" spans="1:37" x14ac:dyDescent="0.2">
      <c r="A321">
        <v>17359182</v>
      </c>
      <c r="B321">
        <v>10</v>
      </c>
      <c r="C321" t="s">
        <v>716</v>
      </c>
      <c r="D321" t="s">
        <v>1</v>
      </c>
      <c r="E321" t="s">
        <v>3085</v>
      </c>
      <c r="F321">
        <v>-80.040000915500002</v>
      </c>
      <c r="G321">
        <v>40.3800010681</v>
      </c>
      <c r="H321" t="s">
        <v>717</v>
      </c>
      <c r="I321">
        <v>224363550</v>
      </c>
      <c r="J321">
        <v>320</v>
      </c>
      <c r="K321" t="s">
        <v>724</v>
      </c>
      <c r="L321" t="s">
        <v>725</v>
      </c>
      <c r="M321" t="s">
        <v>2773</v>
      </c>
      <c r="N321" t="s">
        <v>727</v>
      </c>
      <c r="O321">
        <v>-80.002555999999998</v>
      </c>
      <c r="P321">
        <v>40.440345999999998</v>
      </c>
      <c r="Q321" t="s">
        <v>726</v>
      </c>
      <c r="R321" s="6" t="s">
        <v>2904</v>
      </c>
      <c r="S321" s="6" t="s">
        <v>2903</v>
      </c>
      <c r="T321" s="6" t="s">
        <v>2784</v>
      </c>
      <c r="U321" s="6" t="s">
        <v>2905</v>
      </c>
      <c r="V321" s="6" t="s">
        <v>2908</v>
      </c>
      <c r="W321" s="3" t="str">
        <f>INDEX(Groups!I$2:'Groups'!I$228, MATCH(A321, Groups!A$2:'Groups'!A$228,0))</f>
        <v>South Hills</v>
      </c>
      <c r="X321" s="3" t="str">
        <f>INDEX(Groups!J$2:'Groups'!J$228, MATCH(A321, Groups!A$2:'Groups'!A$228,0))</f>
        <v>Region</v>
      </c>
      <c r="Y321" s="8">
        <f t="shared" si="25"/>
        <v>1</v>
      </c>
      <c r="AA321" s="8" t="b">
        <f t="shared" si="27"/>
        <v>0</v>
      </c>
      <c r="AD321" s="8">
        <v>1</v>
      </c>
      <c r="AE321" s="8">
        <v>1</v>
      </c>
      <c r="AF321" t="str">
        <f>INDEX(Groups!L$2:'Groups'!L$228, MATCH(A321, Groups!A$2:'Groups'!A$228,0))</f>
        <v>Entire Metro Area</v>
      </c>
      <c r="AG321">
        <f>INDEX(Groups!M$2:'Groups'!M$228, MATCH(A321, Groups!A$2:'Groups'!A$228,0))</f>
        <v>1</v>
      </c>
      <c r="AH321">
        <f>COUNTIFS(RSVP!A$2:A$6364, I321)</f>
        <v>3</v>
      </c>
      <c r="AI321">
        <f>COUNTIFS(RSVP!A$2:A$6364, I321, RSVP!G$2:G$6364, 1)</f>
        <v>3</v>
      </c>
      <c r="AJ321" s="18">
        <f t="shared" si="24"/>
        <v>1</v>
      </c>
      <c r="AK321" t="str">
        <f>INDEX(Groups!N$2:'Groups'!N$228, MATCH(A321, Groups!A$2:'Groups'!A$228,0))</f>
        <v>CSA/MSA</v>
      </c>
    </row>
    <row r="322" spans="1:37" x14ac:dyDescent="0.2">
      <c r="A322">
        <v>17359182</v>
      </c>
      <c r="B322">
        <v>10</v>
      </c>
      <c r="C322" t="s">
        <v>716</v>
      </c>
      <c r="D322" t="s">
        <v>1</v>
      </c>
      <c r="E322" t="s">
        <v>3085</v>
      </c>
      <c r="F322">
        <v>-80.040000915500002</v>
      </c>
      <c r="G322">
        <v>40.3800010681</v>
      </c>
      <c r="H322" t="s">
        <v>717</v>
      </c>
      <c r="I322">
        <v>224591687</v>
      </c>
      <c r="J322">
        <v>321</v>
      </c>
      <c r="K322" t="s">
        <v>728</v>
      </c>
      <c r="L322" t="s">
        <v>729</v>
      </c>
      <c r="M322" t="s">
        <v>502</v>
      </c>
      <c r="N322" t="s">
        <v>503</v>
      </c>
      <c r="O322">
        <v>-80.014110000000002</v>
      </c>
      <c r="P322">
        <v>40.345280000000002</v>
      </c>
      <c r="Q322" t="s">
        <v>501</v>
      </c>
      <c r="R322" s="6" t="s">
        <v>2904</v>
      </c>
      <c r="S322" s="6" t="s">
        <v>2903</v>
      </c>
      <c r="T322" s="6" t="s">
        <v>2784</v>
      </c>
      <c r="U322" s="6" t="s">
        <v>2954</v>
      </c>
      <c r="W322" s="3" t="str">
        <f>INDEX(Groups!I$2:'Groups'!I$228, MATCH(A322, Groups!A$2:'Groups'!A$228,0))</f>
        <v>South Hills</v>
      </c>
      <c r="X322" s="3" t="str">
        <f>INDEX(Groups!J$2:'Groups'!J$228, MATCH(A322, Groups!A$2:'Groups'!A$228,0))</f>
        <v>Region</v>
      </c>
      <c r="Y322" s="8">
        <f t="shared" si="25"/>
        <v>1</v>
      </c>
      <c r="AA322" s="8" t="b">
        <f t="shared" si="27"/>
        <v>1</v>
      </c>
      <c r="AD322" s="8">
        <v>1</v>
      </c>
      <c r="AE322" s="8">
        <v>1</v>
      </c>
      <c r="AF322" t="str">
        <f>INDEX(Groups!L$2:'Groups'!L$228, MATCH(A322, Groups!A$2:'Groups'!A$228,0))</f>
        <v>Entire Metro Area</v>
      </c>
      <c r="AG322">
        <f>INDEX(Groups!M$2:'Groups'!M$228, MATCH(A322, Groups!A$2:'Groups'!A$228,0))</f>
        <v>1</v>
      </c>
      <c r="AH322">
        <f>COUNTIFS(RSVP!A$2:A$6364, I322)</f>
        <v>7</v>
      </c>
      <c r="AI322">
        <f>COUNTIFS(RSVP!A$2:A$6364, I322, RSVP!G$2:G$6364, 1)</f>
        <v>7</v>
      </c>
      <c r="AJ322" s="18">
        <f t="shared" si="24"/>
        <v>1</v>
      </c>
      <c r="AK322" t="str">
        <f>INDEX(Groups!N$2:'Groups'!N$228, MATCH(A322, Groups!A$2:'Groups'!A$228,0))</f>
        <v>CSA/MSA</v>
      </c>
    </row>
    <row r="323" spans="1:37" x14ac:dyDescent="0.2">
      <c r="A323">
        <v>17359182</v>
      </c>
      <c r="B323">
        <v>10</v>
      </c>
      <c r="C323" t="s">
        <v>716</v>
      </c>
      <c r="D323" t="s">
        <v>1</v>
      </c>
      <c r="E323" t="s">
        <v>3085</v>
      </c>
      <c r="F323">
        <v>-80.040000915500002</v>
      </c>
      <c r="G323">
        <v>40.3800010681</v>
      </c>
      <c r="H323" t="s">
        <v>717</v>
      </c>
      <c r="I323">
        <v>224363971</v>
      </c>
      <c r="J323">
        <v>322</v>
      </c>
      <c r="K323" t="s">
        <v>730</v>
      </c>
      <c r="L323" t="s">
        <v>465</v>
      </c>
      <c r="M323" t="s">
        <v>2773</v>
      </c>
      <c r="N323" t="s">
        <v>732</v>
      </c>
      <c r="O323">
        <v>-80.011673000000002</v>
      </c>
      <c r="P323">
        <v>40.445869000000002</v>
      </c>
      <c r="Q323" t="s">
        <v>731</v>
      </c>
      <c r="R323" s="6" t="s">
        <v>2904</v>
      </c>
      <c r="S323" s="6" t="s">
        <v>2903</v>
      </c>
      <c r="T323" s="6" t="s">
        <v>2784</v>
      </c>
      <c r="U323" s="6" t="s">
        <v>2905</v>
      </c>
      <c r="V323" s="6" t="s">
        <v>2940</v>
      </c>
      <c r="W323" s="3" t="str">
        <f>INDEX(Groups!I$2:'Groups'!I$228, MATCH(A323, Groups!A$2:'Groups'!A$228,0))</f>
        <v>South Hills</v>
      </c>
      <c r="X323" s="3" t="str">
        <f>INDEX(Groups!J$2:'Groups'!J$228, MATCH(A323, Groups!A$2:'Groups'!A$228,0))</f>
        <v>Region</v>
      </c>
      <c r="Y323" s="8">
        <f t="shared" si="25"/>
        <v>1</v>
      </c>
      <c r="AA323" s="8" t="b">
        <f t="shared" si="27"/>
        <v>0</v>
      </c>
      <c r="AD323" s="8">
        <v>1</v>
      </c>
      <c r="AE323" s="8">
        <v>1</v>
      </c>
      <c r="AF323" t="str">
        <f>INDEX(Groups!L$2:'Groups'!L$228, MATCH(A323, Groups!A$2:'Groups'!A$228,0))</f>
        <v>Entire Metro Area</v>
      </c>
      <c r="AG323">
        <f>INDEX(Groups!M$2:'Groups'!M$228, MATCH(A323, Groups!A$2:'Groups'!A$228,0))</f>
        <v>1</v>
      </c>
      <c r="AH323">
        <f>COUNTIFS(RSVP!A$2:A$6364, I323)</f>
        <v>6</v>
      </c>
      <c r="AI323">
        <f>COUNTIFS(RSVP!A$2:A$6364, I323, RSVP!G$2:G$6364, 1)</f>
        <v>6</v>
      </c>
      <c r="AJ323" s="18">
        <f t="shared" ref="AJ323:AJ386" si="28">AI323/AH323</f>
        <v>1</v>
      </c>
      <c r="AK323" t="str">
        <f>INDEX(Groups!N$2:'Groups'!N$228, MATCH(A323, Groups!A$2:'Groups'!A$228,0))</f>
        <v>CSA/MSA</v>
      </c>
    </row>
    <row r="324" spans="1:37" x14ac:dyDescent="0.2">
      <c r="A324">
        <v>17359182</v>
      </c>
      <c r="B324">
        <v>10</v>
      </c>
      <c r="C324" t="s">
        <v>716</v>
      </c>
      <c r="D324" t="s">
        <v>1</v>
      </c>
      <c r="E324" t="s">
        <v>3085</v>
      </c>
      <c r="F324">
        <v>-80.040000915500002</v>
      </c>
      <c r="G324">
        <v>40.3800010681</v>
      </c>
      <c r="H324" t="s">
        <v>717</v>
      </c>
      <c r="I324">
        <v>224363707</v>
      </c>
      <c r="J324">
        <v>323</v>
      </c>
      <c r="K324" t="s">
        <v>733</v>
      </c>
      <c r="L324" t="s">
        <v>465</v>
      </c>
      <c r="M324" t="s">
        <v>84</v>
      </c>
      <c r="N324" t="s">
        <v>734</v>
      </c>
      <c r="O324">
        <v>-80.001671000000002</v>
      </c>
      <c r="P324">
        <v>40.309330000000003</v>
      </c>
      <c r="Q324" t="s">
        <v>733</v>
      </c>
      <c r="R324" s="6" t="s">
        <v>2904</v>
      </c>
      <c r="S324" s="6" t="s">
        <v>2903</v>
      </c>
      <c r="T324" s="6" t="s">
        <v>2784</v>
      </c>
      <c r="U324" s="6" t="s">
        <v>2919</v>
      </c>
      <c r="W324" s="3" t="str">
        <f>INDEX(Groups!I$2:'Groups'!I$228, MATCH(A324, Groups!A$2:'Groups'!A$228,0))</f>
        <v>South Hills</v>
      </c>
      <c r="X324" s="3" t="str">
        <f>INDEX(Groups!J$2:'Groups'!J$228, MATCH(A324, Groups!A$2:'Groups'!A$228,0))</f>
        <v>Region</v>
      </c>
      <c r="Y324" s="8">
        <f t="shared" si="25"/>
        <v>1</v>
      </c>
      <c r="AA324" s="8" t="b">
        <f t="shared" si="27"/>
        <v>1</v>
      </c>
      <c r="AD324" s="8">
        <v>1</v>
      </c>
      <c r="AE324" s="8">
        <v>1</v>
      </c>
      <c r="AF324" t="str">
        <f>INDEX(Groups!L$2:'Groups'!L$228, MATCH(A324, Groups!A$2:'Groups'!A$228,0))</f>
        <v>Entire Metro Area</v>
      </c>
      <c r="AG324">
        <f>INDEX(Groups!M$2:'Groups'!M$228, MATCH(A324, Groups!A$2:'Groups'!A$228,0))</f>
        <v>1</v>
      </c>
      <c r="AH324">
        <f>COUNTIFS(RSVP!A$2:A$6364, I324)</f>
        <v>5</v>
      </c>
      <c r="AI324">
        <f>COUNTIFS(RSVP!A$2:A$6364, I324, RSVP!G$2:G$6364, 1)</f>
        <v>5</v>
      </c>
      <c r="AJ324" s="18">
        <f t="shared" si="28"/>
        <v>1</v>
      </c>
      <c r="AK324" t="str">
        <f>INDEX(Groups!N$2:'Groups'!N$228, MATCH(A324, Groups!A$2:'Groups'!A$228,0))</f>
        <v>CSA/MSA</v>
      </c>
    </row>
    <row r="325" spans="1:37" x14ac:dyDescent="0.2">
      <c r="A325">
        <v>17359182</v>
      </c>
      <c r="B325">
        <v>10</v>
      </c>
      <c r="C325" t="s">
        <v>716</v>
      </c>
      <c r="D325" t="s">
        <v>1</v>
      </c>
      <c r="E325" t="s">
        <v>3085</v>
      </c>
      <c r="F325">
        <v>-80.040000915500002</v>
      </c>
      <c r="G325">
        <v>40.3800010681</v>
      </c>
      <c r="H325" t="s">
        <v>717</v>
      </c>
      <c r="I325">
        <v>224363926</v>
      </c>
      <c r="J325">
        <v>324</v>
      </c>
      <c r="K325" t="s">
        <v>735</v>
      </c>
      <c r="L325" t="s">
        <v>736</v>
      </c>
      <c r="M325" t="s">
        <v>2773</v>
      </c>
      <c r="N325" t="s">
        <v>738</v>
      </c>
      <c r="O325">
        <v>-80.076804999999993</v>
      </c>
      <c r="P325">
        <v>40.336601000000002</v>
      </c>
      <c r="Q325" t="s">
        <v>737</v>
      </c>
      <c r="R325" s="6" t="s">
        <v>2904</v>
      </c>
      <c r="S325" s="6" t="s">
        <v>2903</v>
      </c>
      <c r="T325" s="6" t="s">
        <v>2784</v>
      </c>
      <c r="U325" s="6" t="s">
        <v>2925</v>
      </c>
      <c r="W325" s="3" t="str">
        <f>INDEX(Groups!I$2:'Groups'!I$228, MATCH(A325, Groups!A$2:'Groups'!A$228,0))</f>
        <v>South Hills</v>
      </c>
      <c r="X325" s="3" t="str">
        <f>INDEX(Groups!J$2:'Groups'!J$228, MATCH(A325, Groups!A$2:'Groups'!A$228,0))</f>
        <v>Region</v>
      </c>
      <c r="Y325" s="8">
        <f t="shared" si="25"/>
        <v>1</v>
      </c>
      <c r="AA325" s="8" t="b">
        <f t="shared" si="27"/>
        <v>1</v>
      </c>
      <c r="AD325" s="8">
        <v>1</v>
      </c>
      <c r="AE325" s="8">
        <v>1</v>
      </c>
      <c r="AF325" t="str">
        <f>INDEX(Groups!L$2:'Groups'!L$228, MATCH(A325, Groups!A$2:'Groups'!A$228,0))</f>
        <v>Entire Metro Area</v>
      </c>
      <c r="AG325">
        <f>INDEX(Groups!M$2:'Groups'!M$228, MATCH(A325, Groups!A$2:'Groups'!A$228,0))</f>
        <v>1</v>
      </c>
      <c r="AH325">
        <f>COUNTIFS(RSVP!A$2:A$6364, I325)</f>
        <v>5</v>
      </c>
      <c r="AI325">
        <f>COUNTIFS(RSVP!A$2:A$6364, I325, RSVP!G$2:G$6364, 1)</f>
        <v>5</v>
      </c>
      <c r="AJ325" s="18">
        <f t="shared" si="28"/>
        <v>1</v>
      </c>
      <c r="AK325" t="str">
        <f>INDEX(Groups!N$2:'Groups'!N$228, MATCH(A325, Groups!A$2:'Groups'!A$228,0))</f>
        <v>CSA/MSA</v>
      </c>
    </row>
    <row r="326" spans="1:37" x14ac:dyDescent="0.2">
      <c r="A326">
        <v>17359182</v>
      </c>
      <c r="B326">
        <v>10</v>
      </c>
      <c r="C326" t="s">
        <v>716</v>
      </c>
      <c r="D326" t="s">
        <v>1</v>
      </c>
      <c r="E326" t="s">
        <v>3085</v>
      </c>
      <c r="F326">
        <v>-80.040000915500002</v>
      </c>
      <c r="G326">
        <v>40.3800010681</v>
      </c>
      <c r="H326" t="s">
        <v>717</v>
      </c>
      <c r="I326">
        <v>224364077</v>
      </c>
      <c r="J326">
        <v>325</v>
      </c>
      <c r="K326" t="s">
        <v>739</v>
      </c>
      <c r="L326" t="s">
        <v>740</v>
      </c>
      <c r="M326" t="s">
        <v>2773</v>
      </c>
      <c r="N326" t="s">
        <v>741</v>
      </c>
      <c r="O326">
        <v>-80.056290000000004</v>
      </c>
      <c r="P326">
        <v>40.375281999999999</v>
      </c>
      <c r="Q326" t="s">
        <v>739</v>
      </c>
      <c r="R326" s="6" t="s">
        <v>2904</v>
      </c>
      <c r="S326" s="6" t="s">
        <v>2903</v>
      </c>
      <c r="T326" s="6" t="s">
        <v>2784</v>
      </c>
      <c r="U326" s="6" t="s">
        <v>2962</v>
      </c>
      <c r="W326" s="3" t="str">
        <f>INDEX(Groups!I$2:'Groups'!I$228, MATCH(A326, Groups!A$2:'Groups'!A$228,0))</f>
        <v>South Hills</v>
      </c>
      <c r="X326" s="3" t="str">
        <f>INDEX(Groups!J$2:'Groups'!J$228, MATCH(A326, Groups!A$2:'Groups'!A$228,0))</f>
        <v>Region</v>
      </c>
      <c r="Y326" s="8">
        <f t="shared" si="25"/>
        <v>1</v>
      </c>
      <c r="AA326" s="8" t="b">
        <f t="shared" si="27"/>
        <v>1</v>
      </c>
      <c r="AD326" s="8">
        <v>1</v>
      </c>
      <c r="AE326" s="8">
        <v>1</v>
      </c>
      <c r="AF326" t="str">
        <f>INDEX(Groups!L$2:'Groups'!L$228, MATCH(A326, Groups!A$2:'Groups'!A$228,0))</f>
        <v>Entire Metro Area</v>
      </c>
      <c r="AG326">
        <f>INDEX(Groups!M$2:'Groups'!M$228, MATCH(A326, Groups!A$2:'Groups'!A$228,0))</f>
        <v>1</v>
      </c>
      <c r="AH326">
        <f>COUNTIFS(RSVP!A$2:A$6364, I326)</f>
        <v>7</v>
      </c>
      <c r="AI326">
        <f>COUNTIFS(RSVP!A$2:A$6364, I326, RSVP!G$2:G$6364, 1)</f>
        <v>7</v>
      </c>
      <c r="AJ326" s="18">
        <f t="shared" si="28"/>
        <v>1</v>
      </c>
      <c r="AK326" t="str">
        <f>INDEX(Groups!N$2:'Groups'!N$228, MATCH(A326, Groups!A$2:'Groups'!A$228,0))</f>
        <v>CSA/MSA</v>
      </c>
    </row>
    <row r="327" spans="1:37" x14ac:dyDescent="0.2">
      <c r="A327">
        <v>17359182</v>
      </c>
      <c r="B327">
        <v>10</v>
      </c>
      <c r="C327" t="s">
        <v>716</v>
      </c>
      <c r="D327" t="s">
        <v>1</v>
      </c>
      <c r="E327" t="s">
        <v>3085</v>
      </c>
      <c r="F327">
        <v>-80.040000915500002</v>
      </c>
      <c r="G327">
        <v>40.3800010681</v>
      </c>
      <c r="H327" t="s">
        <v>717</v>
      </c>
      <c r="I327">
        <v>224363745</v>
      </c>
      <c r="J327">
        <v>326</v>
      </c>
      <c r="K327" t="s">
        <v>742</v>
      </c>
      <c r="L327" t="s">
        <v>465</v>
      </c>
      <c r="M327" t="s">
        <v>743</v>
      </c>
      <c r="N327" t="s">
        <v>744</v>
      </c>
      <c r="O327">
        <v>-80.062146999999996</v>
      </c>
      <c r="P327">
        <v>40.278449000000002</v>
      </c>
      <c r="Q327" t="s">
        <v>742</v>
      </c>
      <c r="R327" s="6" t="s">
        <v>2904</v>
      </c>
      <c r="S327" s="6" t="s">
        <v>2903</v>
      </c>
      <c r="T327" s="6" t="s">
        <v>2943</v>
      </c>
      <c r="U327" s="6" t="s">
        <v>2968</v>
      </c>
      <c r="W327" s="3" t="str">
        <f>INDEX(Groups!I$2:'Groups'!I$228, MATCH(A327, Groups!A$2:'Groups'!A$228,0))</f>
        <v>South Hills</v>
      </c>
      <c r="X327" s="3" t="str">
        <f>INDEX(Groups!J$2:'Groups'!J$228, MATCH(A327, Groups!A$2:'Groups'!A$228,0))</f>
        <v>Region</v>
      </c>
      <c r="Y327" s="8">
        <v>1</v>
      </c>
      <c r="AA327" s="8" t="b">
        <f t="shared" si="27"/>
        <v>1</v>
      </c>
      <c r="AD327" s="8">
        <v>1</v>
      </c>
      <c r="AE327" s="8">
        <v>1</v>
      </c>
      <c r="AF327" t="str">
        <f>INDEX(Groups!L$2:'Groups'!L$228, MATCH(A327, Groups!A$2:'Groups'!A$228,0))</f>
        <v>Entire Metro Area</v>
      </c>
      <c r="AG327">
        <f>INDEX(Groups!M$2:'Groups'!M$228, MATCH(A327, Groups!A$2:'Groups'!A$228,0))</f>
        <v>1</v>
      </c>
      <c r="AH327">
        <f>COUNTIFS(RSVP!A$2:A$6364, I327)</f>
        <v>3</v>
      </c>
      <c r="AI327">
        <f>COUNTIFS(RSVP!A$2:A$6364, I327, RSVP!G$2:G$6364, 1)</f>
        <v>3</v>
      </c>
      <c r="AJ327" s="18">
        <f t="shared" si="28"/>
        <v>1</v>
      </c>
      <c r="AK327" t="str">
        <f>INDEX(Groups!N$2:'Groups'!N$228, MATCH(A327, Groups!A$2:'Groups'!A$228,0))</f>
        <v>CSA/MSA</v>
      </c>
    </row>
    <row r="328" spans="1:37" x14ac:dyDescent="0.2">
      <c r="A328">
        <v>17359182</v>
      </c>
      <c r="B328">
        <v>10</v>
      </c>
      <c r="C328" t="s">
        <v>716</v>
      </c>
      <c r="D328" t="s">
        <v>1</v>
      </c>
      <c r="E328" t="s">
        <v>3085</v>
      </c>
      <c r="F328">
        <v>-80.040000915500002</v>
      </c>
      <c r="G328">
        <v>40.3800010681</v>
      </c>
      <c r="H328" t="s">
        <v>717</v>
      </c>
      <c r="I328">
        <v>224363809</v>
      </c>
      <c r="J328">
        <v>327</v>
      </c>
      <c r="K328" t="s">
        <v>745</v>
      </c>
      <c r="L328" t="s">
        <v>746</v>
      </c>
      <c r="M328" t="s">
        <v>748</v>
      </c>
      <c r="N328" t="s">
        <v>749</v>
      </c>
      <c r="O328">
        <v>-80.147957000000005</v>
      </c>
      <c r="P328">
        <v>40.546413000000001</v>
      </c>
      <c r="Q328" t="s">
        <v>747</v>
      </c>
      <c r="R328" s="6" t="s">
        <v>2904</v>
      </c>
      <c r="S328" s="6" t="s">
        <v>2903</v>
      </c>
      <c r="T328" s="6" t="s">
        <v>2784</v>
      </c>
      <c r="U328" s="6" t="s">
        <v>2969</v>
      </c>
      <c r="W328" s="3" t="str">
        <f>INDEX(Groups!I$2:'Groups'!I$228, MATCH(A328, Groups!A$2:'Groups'!A$228,0))</f>
        <v>South Hills</v>
      </c>
      <c r="X328" s="3" t="str">
        <f>INDEX(Groups!J$2:'Groups'!J$228, MATCH(A328, Groups!A$2:'Groups'!A$228,0))</f>
        <v>Region</v>
      </c>
      <c r="Y328" s="8">
        <f>IF(T328="Allegheny County", 1, )</f>
        <v>1</v>
      </c>
      <c r="AA328" s="8" t="b">
        <f t="shared" si="27"/>
        <v>0</v>
      </c>
      <c r="AD328" s="8">
        <v>1</v>
      </c>
      <c r="AE328" s="8">
        <v>1</v>
      </c>
      <c r="AF328" t="str">
        <f>INDEX(Groups!L$2:'Groups'!L$228, MATCH(A328, Groups!A$2:'Groups'!A$228,0))</f>
        <v>Entire Metro Area</v>
      </c>
      <c r="AG328">
        <f>INDEX(Groups!M$2:'Groups'!M$228, MATCH(A328, Groups!A$2:'Groups'!A$228,0))</f>
        <v>1</v>
      </c>
      <c r="AH328">
        <f>COUNTIFS(RSVP!A$2:A$6364, I328)</f>
        <v>3</v>
      </c>
      <c r="AI328">
        <f>COUNTIFS(RSVP!A$2:A$6364, I328, RSVP!G$2:G$6364, 1)</f>
        <v>3</v>
      </c>
      <c r="AJ328" s="18">
        <f t="shared" si="28"/>
        <v>1</v>
      </c>
      <c r="AK328" t="str">
        <f>INDEX(Groups!N$2:'Groups'!N$228, MATCH(A328, Groups!A$2:'Groups'!A$228,0))</f>
        <v>CSA/MSA</v>
      </c>
    </row>
    <row r="329" spans="1:37" x14ac:dyDescent="0.2">
      <c r="A329">
        <v>1791087</v>
      </c>
      <c r="B329">
        <v>10</v>
      </c>
      <c r="C329" t="s">
        <v>750</v>
      </c>
      <c r="D329" t="s">
        <v>1</v>
      </c>
      <c r="E329" t="s">
        <v>3074</v>
      </c>
      <c r="F329">
        <v>-79.919998168899994</v>
      </c>
      <c r="G329">
        <v>40.470001220699999</v>
      </c>
      <c r="H329" t="s">
        <v>751</v>
      </c>
      <c r="I329" t="s">
        <v>3252</v>
      </c>
      <c r="J329">
        <v>328</v>
      </c>
      <c r="K329" t="s">
        <v>752</v>
      </c>
      <c r="L329" t="s">
        <v>753</v>
      </c>
      <c r="M329" t="s">
        <v>2773</v>
      </c>
      <c r="N329" t="s">
        <v>755</v>
      </c>
      <c r="O329">
        <v>-79.933609000000004</v>
      </c>
      <c r="P329">
        <v>40.453491</v>
      </c>
      <c r="Q329" t="s">
        <v>754</v>
      </c>
      <c r="R329" s="6" t="s">
        <v>2904</v>
      </c>
      <c r="S329" s="6" t="s">
        <v>2903</v>
      </c>
      <c r="T329" s="6" t="s">
        <v>2784</v>
      </c>
      <c r="U329" s="6" t="s">
        <v>2905</v>
      </c>
      <c r="V329" s="6" t="s">
        <v>2936</v>
      </c>
      <c r="W329" s="3" t="str">
        <f>INDEX(Groups!I$2:'Groups'!I$228, MATCH(A329, Groups!A$2:'Groups'!A$228,0))</f>
        <v>Pittsburgh</v>
      </c>
      <c r="X329" s="3" t="str">
        <f>INDEX(Groups!J$2:'Groups'!J$228, MATCH(A329, Groups!A$2:'Groups'!A$228,0))</f>
        <v>Sub-county</v>
      </c>
      <c r="Y329" s="8">
        <f>IF(T329="Allegheny County", 1, )</f>
        <v>1</v>
      </c>
      <c r="Z329" s="8" t="b">
        <f>ISNUMBER(SEARCH(W329,U329))</f>
        <v>1</v>
      </c>
      <c r="AD329" s="8">
        <v>1</v>
      </c>
      <c r="AE329" s="8">
        <v>1</v>
      </c>
      <c r="AF329" t="str">
        <f>INDEX(Groups!L$2:'Groups'!L$228, MATCH(A329, Groups!A$2:'Groups'!A$228,0))</f>
        <v>Pittsburgh</v>
      </c>
      <c r="AG329">
        <f>INDEX(Groups!M$2:'Groups'!M$228, MATCH(A329, Groups!A$2:'Groups'!A$228,0))</f>
        <v>0</v>
      </c>
      <c r="AH329">
        <f>COUNTIFS(RSVP!A$2:A$6364, I329)</f>
        <v>7</v>
      </c>
      <c r="AI329">
        <f>COUNTIFS(RSVP!A$2:A$6364, I329, RSVP!G$2:G$6364, 1)</f>
        <v>7</v>
      </c>
      <c r="AJ329" s="18">
        <f t="shared" si="28"/>
        <v>1</v>
      </c>
      <c r="AK329" t="str">
        <f>INDEX(Groups!N$2:'Groups'!N$228, MATCH(A329, Groups!A$2:'Groups'!A$228,0))</f>
        <v>Sub-county</v>
      </c>
    </row>
    <row r="330" spans="1:37" x14ac:dyDescent="0.2">
      <c r="A330">
        <v>1791087</v>
      </c>
      <c r="B330">
        <v>10</v>
      </c>
      <c r="C330" t="s">
        <v>750</v>
      </c>
      <c r="D330" t="s">
        <v>1</v>
      </c>
      <c r="E330" t="s">
        <v>3074</v>
      </c>
      <c r="F330">
        <v>-79.919998168899994</v>
      </c>
      <c r="G330">
        <v>40.470001220699999</v>
      </c>
      <c r="H330" t="s">
        <v>751</v>
      </c>
      <c r="I330" t="s">
        <v>3250</v>
      </c>
      <c r="J330">
        <v>329</v>
      </c>
      <c r="K330" t="s">
        <v>756</v>
      </c>
      <c r="L330" t="s">
        <v>757</v>
      </c>
      <c r="Q330" t="s">
        <v>386</v>
      </c>
      <c r="R330" s="6">
        <v>0</v>
      </c>
      <c r="S330" s="6">
        <v>0</v>
      </c>
      <c r="T330" s="6">
        <v>0</v>
      </c>
      <c r="U330" s="6">
        <v>0</v>
      </c>
      <c r="V330" s="6">
        <v>0</v>
      </c>
      <c r="W330" s="3" t="str">
        <f>INDEX(Groups!I$2:'Groups'!I$228, MATCH(A330, Groups!A$2:'Groups'!A$228,0))</f>
        <v>Pittsburgh</v>
      </c>
      <c r="X330" s="3" t="str">
        <f>INDEX(Groups!J$2:'Groups'!J$228, MATCH(A330, Groups!A$2:'Groups'!A$228,0))</f>
        <v>Sub-county</v>
      </c>
      <c r="AD330" s="8">
        <v>1</v>
      </c>
      <c r="AE330" s="8">
        <v>1</v>
      </c>
      <c r="AF330" t="str">
        <f>INDEX(Groups!L$2:'Groups'!L$228, MATCH(A330, Groups!A$2:'Groups'!A$228,0))</f>
        <v>Pittsburgh</v>
      </c>
      <c r="AG330">
        <f>INDEX(Groups!M$2:'Groups'!M$228, MATCH(A330, Groups!A$2:'Groups'!A$228,0))</f>
        <v>0</v>
      </c>
      <c r="AH330">
        <f>COUNTIFS(RSVP!A$2:A$6364, I330)</f>
        <v>3</v>
      </c>
      <c r="AI330">
        <f>COUNTIFS(RSVP!A$2:A$6364, I330, RSVP!G$2:G$6364, 1)</f>
        <v>3</v>
      </c>
      <c r="AJ330" s="18">
        <f t="shared" si="28"/>
        <v>1</v>
      </c>
      <c r="AK330" t="str">
        <f>INDEX(Groups!N$2:'Groups'!N$228, MATCH(A330, Groups!A$2:'Groups'!A$228,0))</f>
        <v>Sub-county</v>
      </c>
    </row>
    <row r="331" spans="1:37" x14ac:dyDescent="0.2">
      <c r="A331">
        <v>1791087</v>
      </c>
      <c r="B331">
        <v>10</v>
      </c>
      <c r="C331" t="s">
        <v>750</v>
      </c>
      <c r="D331" t="s">
        <v>1</v>
      </c>
      <c r="E331" t="s">
        <v>3074</v>
      </c>
      <c r="F331">
        <v>-79.919998168899994</v>
      </c>
      <c r="G331">
        <v>40.470001220699999</v>
      </c>
      <c r="H331" t="s">
        <v>751</v>
      </c>
      <c r="I331" t="s">
        <v>3256</v>
      </c>
      <c r="J331">
        <v>330</v>
      </c>
      <c r="K331" t="s">
        <v>758</v>
      </c>
      <c r="L331" t="s">
        <v>759</v>
      </c>
      <c r="M331" t="s">
        <v>2773</v>
      </c>
      <c r="N331" t="s">
        <v>755</v>
      </c>
      <c r="O331">
        <v>-79.933609000000004</v>
      </c>
      <c r="P331">
        <v>40.453491</v>
      </c>
      <c r="Q331" t="s">
        <v>754</v>
      </c>
      <c r="R331" s="6" t="s">
        <v>2904</v>
      </c>
      <c r="S331" s="6" t="s">
        <v>2903</v>
      </c>
      <c r="T331" s="6" t="s">
        <v>2784</v>
      </c>
      <c r="U331" s="6" t="s">
        <v>2905</v>
      </c>
      <c r="V331" s="6" t="s">
        <v>2936</v>
      </c>
      <c r="W331" s="3" t="str">
        <f>INDEX(Groups!I$2:'Groups'!I$228, MATCH(A331, Groups!A$2:'Groups'!A$228,0))</f>
        <v>Pittsburgh</v>
      </c>
      <c r="X331" s="3" t="str">
        <f>INDEX(Groups!J$2:'Groups'!J$228, MATCH(A331, Groups!A$2:'Groups'!A$228,0))</f>
        <v>Sub-county</v>
      </c>
      <c r="Y331" s="8">
        <f>IF(T331="Allegheny County", 1, )</f>
        <v>1</v>
      </c>
      <c r="Z331" s="8" t="b">
        <f>ISNUMBER(SEARCH(W331,U331))</f>
        <v>1</v>
      </c>
      <c r="AD331" s="8">
        <v>1</v>
      </c>
      <c r="AE331" s="8">
        <v>1</v>
      </c>
      <c r="AF331" t="str">
        <f>INDEX(Groups!L$2:'Groups'!L$228, MATCH(A331, Groups!A$2:'Groups'!A$228,0))</f>
        <v>Pittsburgh</v>
      </c>
      <c r="AG331">
        <f>INDEX(Groups!M$2:'Groups'!M$228, MATCH(A331, Groups!A$2:'Groups'!A$228,0))</f>
        <v>0</v>
      </c>
      <c r="AH331">
        <f>COUNTIFS(RSVP!A$2:A$6364, I331)</f>
        <v>3</v>
      </c>
      <c r="AI331">
        <f>COUNTIFS(RSVP!A$2:A$6364, I331, RSVP!G$2:G$6364, 1)</f>
        <v>3</v>
      </c>
      <c r="AJ331" s="18">
        <f t="shared" si="28"/>
        <v>1</v>
      </c>
      <c r="AK331" t="str">
        <f>INDEX(Groups!N$2:'Groups'!N$228, MATCH(A331, Groups!A$2:'Groups'!A$228,0))</f>
        <v>Sub-county</v>
      </c>
    </row>
    <row r="332" spans="1:37" x14ac:dyDescent="0.2">
      <c r="A332">
        <v>1791087</v>
      </c>
      <c r="B332">
        <v>10</v>
      </c>
      <c r="C332" t="s">
        <v>750</v>
      </c>
      <c r="D332" t="s">
        <v>1</v>
      </c>
      <c r="E332" t="s">
        <v>3074</v>
      </c>
      <c r="F332">
        <v>-79.919998168899994</v>
      </c>
      <c r="G332">
        <v>40.470001220699999</v>
      </c>
      <c r="H332" t="s">
        <v>751</v>
      </c>
      <c r="I332" t="s">
        <v>3257</v>
      </c>
      <c r="J332">
        <v>331</v>
      </c>
      <c r="K332" t="s">
        <v>758</v>
      </c>
      <c r="L332" t="s">
        <v>759</v>
      </c>
      <c r="M332" t="s">
        <v>2773</v>
      </c>
      <c r="N332" t="s">
        <v>755</v>
      </c>
      <c r="O332">
        <v>-79.933609000000004</v>
      </c>
      <c r="P332">
        <v>40.453491</v>
      </c>
      <c r="Q332" t="s">
        <v>754</v>
      </c>
      <c r="R332" s="6" t="s">
        <v>2904</v>
      </c>
      <c r="S332" s="6" t="s">
        <v>2903</v>
      </c>
      <c r="T332" s="6" t="s">
        <v>2784</v>
      </c>
      <c r="U332" s="6" t="s">
        <v>2905</v>
      </c>
      <c r="V332" s="6" t="s">
        <v>2936</v>
      </c>
      <c r="W332" s="3" t="str">
        <f>INDEX(Groups!I$2:'Groups'!I$228, MATCH(A332, Groups!A$2:'Groups'!A$228,0))</f>
        <v>Pittsburgh</v>
      </c>
      <c r="X332" s="3" t="str">
        <f>INDEX(Groups!J$2:'Groups'!J$228, MATCH(A332, Groups!A$2:'Groups'!A$228,0))</f>
        <v>Sub-county</v>
      </c>
      <c r="Y332" s="8">
        <f>IF(T332="Allegheny County", 1, )</f>
        <v>1</v>
      </c>
      <c r="Z332" s="8" t="b">
        <f>ISNUMBER(SEARCH(W332,U332))</f>
        <v>1</v>
      </c>
      <c r="AD332" s="8">
        <v>1</v>
      </c>
      <c r="AE332" s="8">
        <v>1</v>
      </c>
      <c r="AF332" t="str">
        <f>INDEX(Groups!L$2:'Groups'!L$228, MATCH(A332, Groups!A$2:'Groups'!A$228,0))</f>
        <v>Pittsburgh</v>
      </c>
      <c r="AG332">
        <f>INDEX(Groups!M$2:'Groups'!M$228, MATCH(A332, Groups!A$2:'Groups'!A$228,0))</f>
        <v>0</v>
      </c>
      <c r="AH332">
        <f>COUNTIFS(RSVP!A$2:A$6364, I332)</f>
        <v>3</v>
      </c>
      <c r="AI332">
        <f>COUNTIFS(RSVP!A$2:A$6364, I332, RSVP!G$2:G$6364, 1)</f>
        <v>3</v>
      </c>
      <c r="AJ332" s="18">
        <f t="shared" si="28"/>
        <v>1</v>
      </c>
      <c r="AK332" t="str">
        <f>INDEX(Groups!N$2:'Groups'!N$228, MATCH(A332, Groups!A$2:'Groups'!A$228,0))</f>
        <v>Sub-county</v>
      </c>
    </row>
    <row r="333" spans="1:37" x14ac:dyDescent="0.2">
      <c r="A333">
        <v>1791087</v>
      </c>
      <c r="B333">
        <v>10</v>
      </c>
      <c r="C333" t="s">
        <v>750</v>
      </c>
      <c r="D333" t="s">
        <v>1</v>
      </c>
      <c r="E333" t="s">
        <v>3074</v>
      </c>
      <c r="F333">
        <v>-79.919998168899994</v>
      </c>
      <c r="G333">
        <v>40.470001220699999</v>
      </c>
      <c r="H333" t="s">
        <v>751</v>
      </c>
      <c r="I333" t="s">
        <v>3253</v>
      </c>
      <c r="J333">
        <v>332</v>
      </c>
      <c r="K333" t="s">
        <v>752</v>
      </c>
      <c r="L333" t="s">
        <v>753</v>
      </c>
      <c r="M333" t="s">
        <v>2773</v>
      </c>
      <c r="N333" t="s">
        <v>755</v>
      </c>
      <c r="O333">
        <v>-79.933609000000004</v>
      </c>
      <c r="P333">
        <v>40.453491</v>
      </c>
      <c r="Q333" t="s">
        <v>754</v>
      </c>
      <c r="R333" s="6" t="s">
        <v>2904</v>
      </c>
      <c r="S333" s="6" t="s">
        <v>2903</v>
      </c>
      <c r="T333" s="6" t="s">
        <v>2784</v>
      </c>
      <c r="U333" s="6" t="s">
        <v>2905</v>
      </c>
      <c r="V333" s="6" t="s">
        <v>2936</v>
      </c>
      <c r="W333" s="3" t="str">
        <f>INDEX(Groups!I$2:'Groups'!I$228, MATCH(A333, Groups!A$2:'Groups'!A$228,0))</f>
        <v>Pittsburgh</v>
      </c>
      <c r="X333" s="3" t="str">
        <f>INDEX(Groups!J$2:'Groups'!J$228, MATCH(A333, Groups!A$2:'Groups'!A$228,0))</f>
        <v>Sub-county</v>
      </c>
      <c r="Y333" s="8">
        <f>IF(T333="Allegheny County", 1, )</f>
        <v>1</v>
      </c>
      <c r="Z333" s="8" t="b">
        <f>ISNUMBER(SEARCH(W333,U333))</f>
        <v>1</v>
      </c>
      <c r="AD333" s="8">
        <v>1</v>
      </c>
      <c r="AE333" s="8">
        <v>1</v>
      </c>
      <c r="AF333" t="str">
        <f>INDEX(Groups!L$2:'Groups'!L$228, MATCH(A333, Groups!A$2:'Groups'!A$228,0))</f>
        <v>Pittsburgh</v>
      </c>
      <c r="AG333">
        <f>INDEX(Groups!M$2:'Groups'!M$228, MATCH(A333, Groups!A$2:'Groups'!A$228,0))</f>
        <v>0</v>
      </c>
      <c r="AH333">
        <f>COUNTIFS(RSVP!A$2:A$6364, I333)</f>
        <v>6</v>
      </c>
      <c r="AI333">
        <f>COUNTIFS(RSVP!A$2:A$6364, I333, RSVP!G$2:G$6364, 1)</f>
        <v>6</v>
      </c>
      <c r="AJ333" s="18">
        <f t="shared" si="28"/>
        <v>1</v>
      </c>
      <c r="AK333" t="str">
        <f>INDEX(Groups!N$2:'Groups'!N$228, MATCH(A333, Groups!A$2:'Groups'!A$228,0))</f>
        <v>Sub-county</v>
      </c>
    </row>
    <row r="334" spans="1:37" x14ac:dyDescent="0.2">
      <c r="A334">
        <v>1791087</v>
      </c>
      <c r="B334">
        <v>10</v>
      </c>
      <c r="C334" t="s">
        <v>750</v>
      </c>
      <c r="D334" t="s">
        <v>1</v>
      </c>
      <c r="E334" t="s">
        <v>3074</v>
      </c>
      <c r="F334">
        <v>-79.919998168899994</v>
      </c>
      <c r="G334">
        <v>40.470001220699999</v>
      </c>
      <c r="H334" t="s">
        <v>751</v>
      </c>
      <c r="I334" t="s">
        <v>3258</v>
      </c>
      <c r="J334">
        <v>333</v>
      </c>
      <c r="K334" t="s">
        <v>758</v>
      </c>
      <c r="L334" t="s">
        <v>759</v>
      </c>
      <c r="M334" t="s">
        <v>2773</v>
      </c>
      <c r="N334" t="s">
        <v>755</v>
      </c>
      <c r="O334">
        <v>-79.933609000000004</v>
      </c>
      <c r="P334">
        <v>40.453491</v>
      </c>
      <c r="Q334" t="s">
        <v>754</v>
      </c>
      <c r="R334" s="6" t="s">
        <v>2904</v>
      </c>
      <c r="S334" s="6" t="s">
        <v>2903</v>
      </c>
      <c r="T334" s="6" t="s">
        <v>2784</v>
      </c>
      <c r="U334" s="6" t="s">
        <v>2905</v>
      </c>
      <c r="V334" s="6" t="s">
        <v>2936</v>
      </c>
      <c r="W334" s="3" t="str">
        <f>INDEX(Groups!I$2:'Groups'!I$228, MATCH(A334, Groups!A$2:'Groups'!A$228,0))</f>
        <v>Pittsburgh</v>
      </c>
      <c r="X334" s="3" t="str">
        <f>INDEX(Groups!J$2:'Groups'!J$228, MATCH(A334, Groups!A$2:'Groups'!A$228,0))</f>
        <v>Sub-county</v>
      </c>
      <c r="Y334" s="8">
        <f>IF(T334="Allegheny County", 1, )</f>
        <v>1</v>
      </c>
      <c r="Z334" s="8" t="b">
        <f>ISNUMBER(SEARCH(W334,U334))</f>
        <v>1</v>
      </c>
      <c r="AD334" s="8">
        <v>1</v>
      </c>
      <c r="AE334" s="8">
        <v>1</v>
      </c>
      <c r="AF334" t="str">
        <f>INDEX(Groups!L$2:'Groups'!L$228, MATCH(A334, Groups!A$2:'Groups'!A$228,0))</f>
        <v>Pittsburgh</v>
      </c>
      <c r="AG334">
        <f>INDEX(Groups!M$2:'Groups'!M$228, MATCH(A334, Groups!A$2:'Groups'!A$228,0))</f>
        <v>0</v>
      </c>
      <c r="AH334">
        <f>COUNTIFS(RSVP!A$2:A$6364, I334)</f>
        <v>4</v>
      </c>
      <c r="AI334">
        <f>COUNTIFS(RSVP!A$2:A$6364, I334, RSVP!G$2:G$6364, 1)</f>
        <v>4</v>
      </c>
      <c r="AJ334" s="18">
        <f t="shared" si="28"/>
        <v>1</v>
      </c>
      <c r="AK334" t="str">
        <f>INDEX(Groups!N$2:'Groups'!N$228, MATCH(A334, Groups!A$2:'Groups'!A$228,0))</f>
        <v>Sub-county</v>
      </c>
    </row>
    <row r="335" spans="1:37" x14ac:dyDescent="0.2">
      <c r="A335">
        <v>1791087</v>
      </c>
      <c r="B335">
        <v>10</v>
      </c>
      <c r="C335" t="s">
        <v>750</v>
      </c>
      <c r="D335" t="s">
        <v>1</v>
      </c>
      <c r="E335" t="s">
        <v>3074</v>
      </c>
      <c r="F335">
        <v>-79.919998168899994</v>
      </c>
      <c r="G335">
        <v>40.470001220699999</v>
      </c>
      <c r="H335" t="s">
        <v>751</v>
      </c>
      <c r="I335" t="s">
        <v>3254</v>
      </c>
      <c r="J335">
        <v>334</v>
      </c>
      <c r="K335" t="s">
        <v>752</v>
      </c>
      <c r="L335" t="s">
        <v>753</v>
      </c>
      <c r="M335" t="s">
        <v>2773</v>
      </c>
      <c r="N335" t="s">
        <v>755</v>
      </c>
      <c r="O335">
        <v>-79.933609000000004</v>
      </c>
      <c r="P335">
        <v>40.453491</v>
      </c>
      <c r="Q335" t="s">
        <v>754</v>
      </c>
      <c r="R335" s="6" t="s">
        <v>2904</v>
      </c>
      <c r="S335" s="6" t="s">
        <v>2903</v>
      </c>
      <c r="T335" s="6" t="s">
        <v>2784</v>
      </c>
      <c r="U335" s="6" t="s">
        <v>2905</v>
      </c>
      <c r="V335" s="6" t="s">
        <v>2936</v>
      </c>
      <c r="W335" s="3" t="str">
        <f>INDEX(Groups!I$2:'Groups'!I$228, MATCH(A335, Groups!A$2:'Groups'!A$228,0))</f>
        <v>Pittsburgh</v>
      </c>
      <c r="X335" s="3" t="str">
        <f>INDEX(Groups!J$2:'Groups'!J$228, MATCH(A335, Groups!A$2:'Groups'!A$228,0))</f>
        <v>Sub-county</v>
      </c>
      <c r="Y335" s="8">
        <f>IF(T335="Allegheny County", 1, )</f>
        <v>1</v>
      </c>
      <c r="Z335" s="8" t="b">
        <f>ISNUMBER(SEARCH(W335,U335))</f>
        <v>1</v>
      </c>
      <c r="AD335" s="8">
        <v>1</v>
      </c>
      <c r="AE335" s="8">
        <v>1</v>
      </c>
      <c r="AF335" t="str">
        <f>INDEX(Groups!L$2:'Groups'!L$228, MATCH(A335, Groups!A$2:'Groups'!A$228,0))</f>
        <v>Pittsburgh</v>
      </c>
      <c r="AG335">
        <f>INDEX(Groups!M$2:'Groups'!M$228, MATCH(A335, Groups!A$2:'Groups'!A$228,0))</f>
        <v>0</v>
      </c>
      <c r="AH335">
        <f>COUNTIFS(RSVP!A$2:A$6364, I335)</f>
        <v>5</v>
      </c>
      <c r="AI335">
        <f>COUNTIFS(RSVP!A$2:A$6364, I335, RSVP!G$2:G$6364, 1)</f>
        <v>5</v>
      </c>
      <c r="AJ335" s="18">
        <f t="shared" si="28"/>
        <v>1</v>
      </c>
      <c r="AK335" t="str">
        <f>INDEX(Groups!N$2:'Groups'!N$228, MATCH(A335, Groups!A$2:'Groups'!A$228,0))</f>
        <v>Sub-county</v>
      </c>
    </row>
    <row r="336" spans="1:37" x14ac:dyDescent="0.2">
      <c r="A336">
        <v>1791087</v>
      </c>
      <c r="B336">
        <v>10</v>
      </c>
      <c r="C336" t="s">
        <v>750</v>
      </c>
      <c r="D336" t="s">
        <v>1</v>
      </c>
      <c r="E336" t="s">
        <v>3074</v>
      </c>
      <c r="F336">
        <v>-79.919998168899994</v>
      </c>
      <c r="G336">
        <v>40.470001220699999</v>
      </c>
      <c r="H336" t="s">
        <v>751</v>
      </c>
      <c r="I336" t="s">
        <v>3251</v>
      </c>
      <c r="J336">
        <v>335</v>
      </c>
      <c r="K336" t="s">
        <v>756</v>
      </c>
      <c r="L336" t="s">
        <v>757</v>
      </c>
      <c r="Q336" t="s">
        <v>386</v>
      </c>
      <c r="R336" s="6">
        <v>0</v>
      </c>
      <c r="S336" s="6">
        <v>0</v>
      </c>
      <c r="T336" s="6">
        <v>0</v>
      </c>
      <c r="U336" s="6">
        <v>0</v>
      </c>
      <c r="V336" s="6">
        <v>0</v>
      </c>
      <c r="W336" s="3" t="str">
        <f>INDEX(Groups!I$2:'Groups'!I$228, MATCH(A336, Groups!A$2:'Groups'!A$228,0))</f>
        <v>Pittsburgh</v>
      </c>
      <c r="X336" s="3" t="str">
        <f>INDEX(Groups!J$2:'Groups'!J$228, MATCH(A336, Groups!A$2:'Groups'!A$228,0))</f>
        <v>Sub-county</v>
      </c>
      <c r="AD336" s="8">
        <v>1</v>
      </c>
      <c r="AE336" s="8">
        <v>1</v>
      </c>
      <c r="AF336" t="str">
        <f>INDEX(Groups!L$2:'Groups'!L$228, MATCH(A336, Groups!A$2:'Groups'!A$228,0))</f>
        <v>Pittsburgh</v>
      </c>
      <c r="AG336">
        <f>INDEX(Groups!M$2:'Groups'!M$228, MATCH(A336, Groups!A$2:'Groups'!A$228,0))</f>
        <v>0</v>
      </c>
      <c r="AH336">
        <f>COUNTIFS(RSVP!A$2:A$6364, I336)</f>
        <v>3</v>
      </c>
      <c r="AI336">
        <f>COUNTIFS(RSVP!A$2:A$6364, I336, RSVP!G$2:G$6364, 1)</f>
        <v>3</v>
      </c>
      <c r="AJ336" s="18">
        <f t="shared" si="28"/>
        <v>1</v>
      </c>
      <c r="AK336" t="str">
        <f>INDEX(Groups!N$2:'Groups'!N$228, MATCH(A336, Groups!A$2:'Groups'!A$228,0))</f>
        <v>Sub-county</v>
      </c>
    </row>
    <row r="337" spans="1:37" x14ac:dyDescent="0.2">
      <c r="A337">
        <v>1791087</v>
      </c>
      <c r="B337">
        <v>10</v>
      </c>
      <c r="C337" t="s">
        <v>750</v>
      </c>
      <c r="D337" t="s">
        <v>1</v>
      </c>
      <c r="E337" t="s">
        <v>3074</v>
      </c>
      <c r="F337">
        <v>-79.919998168899994</v>
      </c>
      <c r="G337">
        <v>40.470001220699999</v>
      </c>
      <c r="H337" t="s">
        <v>751</v>
      </c>
      <c r="I337" t="s">
        <v>3259</v>
      </c>
      <c r="J337">
        <v>336</v>
      </c>
      <c r="K337" t="s">
        <v>758</v>
      </c>
      <c r="L337" t="s">
        <v>759</v>
      </c>
      <c r="M337" t="s">
        <v>2773</v>
      </c>
      <c r="N337" t="s">
        <v>755</v>
      </c>
      <c r="O337">
        <v>-79.933609000000004</v>
      </c>
      <c r="P337">
        <v>40.453491</v>
      </c>
      <c r="Q337" t="s">
        <v>754</v>
      </c>
      <c r="R337" s="6" t="s">
        <v>2904</v>
      </c>
      <c r="S337" s="6" t="s">
        <v>2903</v>
      </c>
      <c r="T337" s="6" t="s">
        <v>2784</v>
      </c>
      <c r="U337" s="6" t="s">
        <v>2905</v>
      </c>
      <c r="V337" s="6" t="s">
        <v>2936</v>
      </c>
      <c r="W337" s="3" t="str">
        <f>INDEX(Groups!I$2:'Groups'!I$228, MATCH(A337, Groups!A$2:'Groups'!A$228,0))</f>
        <v>Pittsburgh</v>
      </c>
      <c r="X337" s="3" t="str">
        <f>INDEX(Groups!J$2:'Groups'!J$228, MATCH(A337, Groups!A$2:'Groups'!A$228,0))</f>
        <v>Sub-county</v>
      </c>
      <c r="Y337" s="8">
        <f t="shared" ref="Y337:Y352" si="29">IF(T337="Allegheny County", 1, )</f>
        <v>1</v>
      </c>
      <c r="Z337" s="8" t="b">
        <f t="shared" ref="Z337:Z352" si="30">ISNUMBER(SEARCH(W337,U337))</f>
        <v>1</v>
      </c>
      <c r="AD337" s="8">
        <v>1</v>
      </c>
      <c r="AE337" s="8">
        <v>1</v>
      </c>
      <c r="AF337" t="str">
        <f>INDEX(Groups!L$2:'Groups'!L$228, MATCH(A337, Groups!A$2:'Groups'!A$228,0))</f>
        <v>Pittsburgh</v>
      </c>
      <c r="AG337">
        <f>INDEX(Groups!M$2:'Groups'!M$228, MATCH(A337, Groups!A$2:'Groups'!A$228,0))</f>
        <v>0</v>
      </c>
      <c r="AH337">
        <f>COUNTIFS(RSVP!A$2:A$6364, I337)</f>
        <v>3</v>
      </c>
      <c r="AI337">
        <f>COUNTIFS(RSVP!A$2:A$6364, I337, RSVP!G$2:G$6364, 1)</f>
        <v>3</v>
      </c>
      <c r="AJ337" s="18">
        <f t="shared" si="28"/>
        <v>1</v>
      </c>
      <c r="AK337" t="str">
        <f>INDEX(Groups!N$2:'Groups'!N$228, MATCH(A337, Groups!A$2:'Groups'!A$228,0))</f>
        <v>Sub-county</v>
      </c>
    </row>
    <row r="338" spans="1:37" x14ac:dyDescent="0.2">
      <c r="A338">
        <v>1791087</v>
      </c>
      <c r="B338">
        <v>10</v>
      </c>
      <c r="C338" t="s">
        <v>750</v>
      </c>
      <c r="D338" t="s">
        <v>1</v>
      </c>
      <c r="E338" t="s">
        <v>3074</v>
      </c>
      <c r="F338">
        <v>-79.919998168899994</v>
      </c>
      <c r="G338">
        <v>40.470001220699999</v>
      </c>
      <c r="H338" t="s">
        <v>751</v>
      </c>
      <c r="I338" t="s">
        <v>3255</v>
      </c>
      <c r="J338">
        <v>337</v>
      </c>
      <c r="K338" t="s">
        <v>752</v>
      </c>
      <c r="L338" t="s">
        <v>753</v>
      </c>
      <c r="M338" t="s">
        <v>2773</v>
      </c>
      <c r="N338" t="s">
        <v>755</v>
      </c>
      <c r="O338">
        <v>-79.933609000000004</v>
      </c>
      <c r="P338">
        <v>40.453491</v>
      </c>
      <c r="Q338" t="s">
        <v>754</v>
      </c>
      <c r="R338" s="6" t="s">
        <v>2904</v>
      </c>
      <c r="S338" s="6" t="s">
        <v>2903</v>
      </c>
      <c r="T338" s="6" t="s">
        <v>2784</v>
      </c>
      <c r="U338" s="6" t="s">
        <v>2905</v>
      </c>
      <c r="V338" s="6" t="s">
        <v>2936</v>
      </c>
      <c r="W338" s="3" t="str">
        <f>INDEX(Groups!I$2:'Groups'!I$228, MATCH(A338, Groups!A$2:'Groups'!A$228,0))</f>
        <v>Pittsburgh</v>
      </c>
      <c r="X338" s="3" t="str">
        <f>INDEX(Groups!J$2:'Groups'!J$228, MATCH(A338, Groups!A$2:'Groups'!A$228,0))</f>
        <v>Sub-county</v>
      </c>
      <c r="Y338" s="8">
        <f t="shared" si="29"/>
        <v>1</v>
      </c>
      <c r="Z338" s="8" t="b">
        <f t="shared" si="30"/>
        <v>1</v>
      </c>
      <c r="AD338" s="8">
        <v>1</v>
      </c>
      <c r="AE338" s="8">
        <v>1</v>
      </c>
      <c r="AF338" t="str">
        <f>INDEX(Groups!L$2:'Groups'!L$228, MATCH(A338, Groups!A$2:'Groups'!A$228,0))</f>
        <v>Pittsburgh</v>
      </c>
      <c r="AG338">
        <f>INDEX(Groups!M$2:'Groups'!M$228, MATCH(A338, Groups!A$2:'Groups'!A$228,0))</f>
        <v>0</v>
      </c>
      <c r="AH338">
        <f>COUNTIFS(RSVP!A$2:A$6364, I338)</f>
        <v>4</v>
      </c>
      <c r="AI338">
        <f>COUNTIFS(RSVP!A$2:A$6364, I338, RSVP!G$2:G$6364, 1)</f>
        <v>4</v>
      </c>
      <c r="AJ338" s="18">
        <f t="shared" si="28"/>
        <v>1</v>
      </c>
      <c r="AK338" t="str">
        <f>INDEX(Groups!N$2:'Groups'!N$228, MATCH(A338, Groups!A$2:'Groups'!A$228,0))</f>
        <v>Sub-county</v>
      </c>
    </row>
    <row r="339" spans="1:37" x14ac:dyDescent="0.2">
      <c r="A339">
        <v>1718733</v>
      </c>
      <c r="B339">
        <v>9</v>
      </c>
      <c r="C339" t="s">
        <v>760</v>
      </c>
      <c r="D339" t="s">
        <v>1</v>
      </c>
      <c r="E339" t="s">
        <v>3076</v>
      </c>
      <c r="F339">
        <v>-80.040000915500002</v>
      </c>
      <c r="G339">
        <v>40.400001525900002</v>
      </c>
      <c r="H339" t="s">
        <v>761</v>
      </c>
      <c r="I339" t="s">
        <v>3197</v>
      </c>
      <c r="J339">
        <v>338</v>
      </c>
      <c r="K339" t="s">
        <v>762</v>
      </c>
      <c r="L339" t="s">
        <v>763</v>
      </c>
      <c r="M339" t="s">
        <v>2773</v>
      </c>
      <c r="N339" t="s">
        <v>765</v>
      </c>
      <c r="O339">
        <v>-79.984970000000004</v>
      </c>
      <c r="P339">
        <v>40.451526999999999</v>
      </c>
      <c r="Q339" t="s">
        <v>764</v>
      </c>
      <c r="R339" s="6" t="s">
        <v>2904</v>
      </c>
      <c r="S339" s="6" t="s">
        <v>2903</v>
      </c>
      <c r="T339" s="6" t="s">
        <v>2784</v>
      </c>
      <c r="U339" s="6" t="s">
        <v>2905</v>
      </c>
      <c r="V339" s="6" t="s">
        <v>2961</v>
      </c>
      <c r="W339" s="3" t="str">
        <f>INDEX(Groups!I$2:'Groups'!I$228, MATCH(A339, Groups!A$2:'Groups'!A$228,0))</f>
        <v>Pittsburgh</v>
      </c>
      <c r="X339" s="3" t="str">
        <f>INDEX(Groups!J$2:'Groups'!J$228, MATCH(A339, Groups!A$2:'Groups'!A$228,0))</f>
        <v>Sub-county</v>
      </c>
      <c r="Y339" s="8">
        <f t="shared" si="29"/>
        <v>1</v>
      </c>
      <c r="Z339" s="8" t="b">
        <f t="shared" si="30"/>
        <v>1</v>
      </c>
      <c r="AD339" s="8">
        <v>1</v>
      </c>
      <c r="AE339" s="8">
        <v>1</v>
      </c>
      <c r="AF339" t="str">
        <f>INDEX(Groups!L$2:'Groups'!L$228, MATCH(A339, Groups!A$2:'Groups'!A$228,0))</f>
        <v>Pittsburgh</v>
      </c>
      <c r="AG339">
        <f>INDEX(Groups!M$2:'Groups'!M$228, MATCH(A339, Groups!A$2:'Groups'!A$228,0))</f>
        <v>0</v>
      </c>
      <c r="AH339">
        <f>COUNTIFS(RSVP!A$2:A$6364, I339)</f>
        <v>7</v>
      </c>
      <c r="AI339">
        <f>COUNTIFS(RSVP!A$2:A$6364, I339, RSVP!G$2:G$6364, 1)</f>
        <v>5</v>
      </c>
      <c r="AJ339" s="18">
        <f t="shared" si="28"/>
        <v>0.7142857142857143</v>
      </c>
      <c r="AK339" t="str">
        <f>INDEX(Groups!N$2:'Groups'!N$228, MATCH(A339, Groups!A$2:'Groups'!A$228,0))</f>
        <v>Sub-county</v>
      </c>
    </row>
    <row r="340" spans="1:37" x14ac:dyDescent="0.2">
      <c r="A340">
        <v>1718733</v>
      </c>
      <c r="B340">
        <v>9</v>
      </c>
      <c r="C340" t="s">
        <v>760</v>
      </c>
      <c r="D340" t="s">
        <v>1</v>
      </c>
      <c r="E340" t="s">
        <v>3076</v>
      </c>
      <c r="F340">
        <v>-80.040000915500002</v>
      </c>
      <c r="G340">
        <v>40.400001525900002</v>
      </c>
      <c r="H340" t="s">
        <v>761</v>
      </c>
      <c r="I340" t="s">
        <v>3198</v>
      </c>
      <c r="J340">
        <v>339</v>
      </c>
      <c r="K340" t="s">
        <v>766</v>
      </c>
      <c r="L340" t="s">
        <v>767</v>
      </c>
      <c r="M340" t="s">
        <v>2773</v>
      </c>
      <c r="N340" t="s">
        <v>769</v>
      </c>
      <c r="O340">
        <v>-79.979331999999999</v>
      </c>
      <c r="P340">
        <v>40.428696000000002</v>
      </c>
      <c r="Q340" t="s">
        <v>768</v>
      </c>
      <c r="R340" s="6" t="s">
        <v>2904</v>
      </c>
      <c r="S340" s="6" t="s">
        <v>2903</v>
      </c>
      <c r="T340" s="6" t="s">
        <v>2784</v>
      </c>
      <c r="U340" s="6" t="s">
        <v>2905</v>
      </c>
      <c r="V340" s="6" t="s">
        <v>2909</v>
      </c>
      <c r="W340" s="3" t="str">
        <f>INDEX(Groups!I$2:'Groups'!I$228, MATCH(A340, Groups!A$2:'Groups'!A$228,0))</f>
        <v>Pittsburgh</v>
      </c>
      <c r="X340" s="3" t="str">
        <f>INDEX(Groups!J$2:'Groups'!J$228, MATCH(A340, Groups!A$2:'Groups'!A$228,0))</f>
        <v>Sub-county</v>
      </c>
      <c r="Y340" s="8">
        <f t="shared" si="29"/>
        <v>1</v>
      </c>
      <c r="Z340" s="8" t="b">
        <f t="shared" si="30"/>
        <v>1</v>
      </c>
      <c r="AD340" s="8">
        <v>1</v>
      </c>
      <c r="AE340" s="8">
        <v>1</v>
      </c>
      <c r="AF340" t="str">
        <f>INDEX(Groups!L$2:'Groups'!L$228, MATCH(A340, Groups!A$2:'Groups'!A$228,0))</f>
        <v>Pittsburgh</v>
      </c>
      <c r="AG340">
        <f>INDEX(Groups!M$2:'Groups'!M$228, MATCH(A340, Groups!A$2:'Groups'!A$228,0))</f>
        <v>0</v>
      </c>
      <c r="AH340">
        <f>COUNTIFS(RSVP!A$2:A$6364, I340)</f>
        <v>4</v>
      </c>
      <c r="AI340">
        <f>COUNTIFS(RSVP!A$2:A$6364, I340, RSVP!G$2:G$6364, 1)</f>
        <v>3</v>
      </c>
      <c r="AJ340" s="18">
        <f t="shared" si="28"/>
        <v>0.75</v>
      </c>
      <c r="AK340" t="str">
        <f>INDEX(Groups!N$2:'Groups'!N$228, MATCH(A340, Groups!A$2:'Groups'!A$228,0))</f>
        <v>Sub-county</v>
      </c>
    </row>
    <row r="341" spans="1:37" x14ac:dyDescent="0.2">
      <c r="A341">
        <v>1718733</v>
      </c>
      <c r="B341">
        <v>9</v>
      </c>
      <c r="C341" t="s">
        <v>760</v>
      </c>
      <c r="D341" t="s">
        <v>1</v>
      </c>
      <c r="E341" t="s">
        <v>3076</v>
      </c>
      <c r="F341">
        <v>-80.040000915500002</v>
      </c>
      <c r="G341">
        <v>40.400001525900002</v>
      </c>
      <c r="H341" t="s">
        <v>761</v>
      </c>
      <c r="I341" t="s">
        <v>3193</v>
      </c>
      <c r="J341">
        <v>340</v>
      </c>
      <c r="K341" t="s">
        <v>770</v>
      </c>
      <c r="L341" t="s">
        <v>771</v>
      </c>
      <c r="M341" t="s">
        <v>2773</v>
      </c>
      <c r="N341" t="s">
        <v>773</v>
      </c>
      <c r="O341">
        <v>-79.909891000000002</v>
      </c>
      <c r="P341">
        <v>40.457782000000002</v>
      </c>
      <c r="Q341" t="s">
        <v>772</v>
      </c>
      <c r="R341" s="6" t="s">
        <v>2904</v>
      </c>
      <c r="S341" s="6" t="s">
        <v>2903</v>
      </c>
      <c r="T341" s="6" t="s">
        <v>2784</v>
      </c>
      <c r="U341" s="6" t="s">
        <v>2905</v>
      </c>
      <c r="V341" s="6" t="s">
        <v>2927</v>
      </c>
      <c r="W341" s="3" t="str">
        <f>INDEX(Groups!I$2:'Groups'!I$228, MATCH(A341, Groups!A$2:'Groups'!A$228,0))</f>
        <v>Pittsburgh</v>
      </c>
      <c r="X341" s="3" t="str">
        <f>INDEX(Groups!J$2:'Groups'!J$228, MATCH(A341, Groups!A$2:'Groups'!A$228,0))</f>
        <v>Sub-county</v>
      </c>
      <c r="Y341" s="8">
        <f t="shared" si="29"/>
        <v>1</v>
      </c>
      <c r="Z341" s="8" t="b">
        <f t="shared" si="30"/>
        <v>1</v>
      </c>
      <c r="AD341" s="8">
        <v>1</v>
      </c>
      <c r="AE341" s="8">
        <v>1</v>
      </c>
      <c r="AF341" t="str">
        <f>INDEX(Groups!L$2:'Groups'!L$228, MATCH(A341, Groups!A$2:'Groups'!A$228,0))</f>
        <v>Pittsburgh</v>
      </c>
      <c r="AG341">
        <f>INDEX(Groups!M$2:'Groups'!M$228, MATCH(A341, Groups!A$2:'Groups'!A$228,0))</f>
        <v>0</v>
      </c>
      <c r="AH341">
        <f>COUNTIFS(RSVP!A$2:A$6364, I341)</f>
        <v>4</v>
      </c>
      <c r="AI341">
        <f>COUNTIFS(RSVP!A$2:A$6364, I341, RSVP!G$2:G$6364, 1)</f>
        <v>4</v>
      </c>
      <c r="AJ341" s="18">
        <f t="shared" si="28"/>
        <v>1</v>
      </c>
      <c r="AK341" t="str">
        <f>INDEX(Groups!N$2:'Groups'!N$228, MATCH(A341, Groups!A$2:'Groups'!A$228,0))</f>
        <v>Sub-county</v>
      </c>
    </row>
    <row r="342" spans="1:37" x14ac:dyDescent="0.2">
      <c r="A342">
        <v>1718733</v>
      </c>
      <c r="B342">
        <v>9</v>
      </c>
      <c r="C342" t="s">
        <v>760</v>
      </c>
      <c r="D342" t="s">
        <v>1</v>
      </c>
      <c r="E342" t="s">
        <v>3076</v>
      </c>
      <c r="F342">
        <v>-80.040000915500002</v>
      </c>
      <c r="G342">
        <v>40.400001525900002</v>
      </c>
      <c r="H342" t="s">
        <v>761</v>
      </c>
      <c r="I342" t="s">
        <v>3194</v>
      </c>
      <c r="J342">
        <v>341</v>
      </c>
      <c r="K342" t="s">
        <v>770</v>
      </c>
      <c r="L342" t="s">
        <v>771</v>
      </c>
      <c r="M342" t="s">
        <v>2773</v>
      </c>
      <c r="N342" t="s">
        <v>773</v>
      </c>
      <c r="O342">
        <v>-79.909891000000002</v>
      </c>
      <c r="P342">
        <v>40.457782000000002</v>
      </c>
      <c r="Q342" t="s">
        <v>772</v>
      </c>
      <c r="R342" s="6" t="s">
        <v>2904</v>
      </c>
      <c r="S342" s="6" t="s">
        <v>2903</v>
      </c>
      <c r="T342" s="6" t="s">
        <v>2784</v>
      </c>
      <c r="U342" s="6" t="s">
        <v>2905</v>
      </c>
      <c r="V342" s="6" t="s">
        <v>2927</v>
      </c>
      <c r="W342" s="3" t="str">
        <f>INDEX(Groups!I$2:'Groups'!I$228, MATCH(A342, Groups!A$2:'Groups'!A$228,0))</f>
        <v>Pittsburgh</v>
      </c>
      <c r="X342" s="3" t="str">
        <f>INDEX(Groups!J$2:'Groups'!J$228, MATCH(A342, Groups!A$2:'Groups'!A$228,0))</f>
        <v>Sub-county</v>
      </c>
      <c r="Y342" s="8">
        <f t="shared" si="29"/>
        <v>1</v>
      </c>
      <c r="Z342" s="8" t="b">
        <f t="shared" si="30"/>
        <v>1</v>
      </c>
      <c r="AD342" s="8">
        <v>1</v>
      </c>
      <c r="AE342" s="8">
        <v>1</v>
      </c>
      <c r="AF342" t="str">
        <f>INDEX(Groups!L$2:'Groups'!L$228, MATCH(A342, Groups!A$2:'Groups'!A$228,0))</f>
        <v>Pittsburgh</v>
      </c>
      <c r="AG342">
        <f>INDEX(Groups!M$2:'Groups'!M$228, MATCH(A342, Groups!A$2:'Groups'!A$228,0))</f>
        <v>0</v>
      </c>
      <c r="AH342">
        <f>COUNTIFS(RSVP!A$2:A$6364, I342)</f>
        <v>4</v>
      </c>
      <c r="AI342">
        <f>COUNTIFS(RSVP!A$2:A$6364, I342, RSVP!G$2:G$6364, 1)</f>
        <v>4</v>
      </c>
      <c r="AJ342" s="18">
        <f t="shared" si="28"/>
        <v>1</v>
      </c>
      <c r="AK342" t="str">
        <f>INDEX(Groups!N$2:'Groups'!N$228, MATCH(A342, Groups!A$2:'Groups'!A$228,0))</f>
        <v>Sub-county</v>
      </c>
    </row>
    <row r="343" spans="1:37" x14ac:dyDescent="0.2">
      <c r="A343">
        <v>1718733</v>
      </c>
      <c r="B343">
        <v>9</v>
      </c>
      <c r="C343" t="s">
        <v>760</v>
      </c>
      <c r="D343" t="s">
        <v>1</v>
      </c>
      <c r="E343" t="s">
        <v>3076</v>
      </c>
      <c r="F343">
        <v>-80.040000915500002</v>
      </c>
      <c r="G343">
        <v>40.400001525900002</v>
      </c>
      <c r="H343" t="s">
        <v>761</v>
      </c>
      <c r="I343" t="s">
        <v>3195</v>
      </c>
      <c r="J343">
        <v>342</v>
      </c>
      <c r="K343" t="s">
        <v>770</v>
      </c>
      <c r="L343" t="s">
        <v>771</v>
      </c>
      <c r="M343" t="s">
        <v>2773</v>
      </c>
      <c r="N343" t="s">
        <v>773</v>
      </c>
      <c r="O343">
        <v>-79.909891000000002</v>
      </c>
      <c r="P343">
        <v>40.457782000000002</v>
      </c>
      <c r="Q343" t="s">
        <v>772</v>
      </c>
      <c r="R343" s="6" t="s">
        <v>2904</v>
      </c>
      <c r="S343" s="6" t="s">
        <v>2903</v>
      </c>
      <c r="T343" s="6" t="s">
        <v>2784</v>
      </c>
      <c r="U343" s="6" t="s">
        <v>2905</v>
      </c>
      <c r="V343" s="6" t="s">
        <v>2927</v>
      </c>
      <c r="W343" s="3" t="str">
        <f>INDEX(Groups!I$2:'Groups'!I$228, MATCH(A343, Groups!A$2:'Groups'!A$228,0))</f>
        <v>Pittsburgh</v>
      </c>
      <c r="X343" s="3" t="str">
        <f>INDEX(Groups!J$2:'Groups'!J$228, MATCH(A343, Groups!A$2:'Groups'!A$228,0))</f>
        <v>Sub-county</v>
      </c>
      <c r="Y343" s="8">
        <f t="shared" si="29"/>
        <v>1</v>
      </c>
      <c r="Z343" s="8" t="b">
        <f t="shared" si="30"/>
        <v>1</v>
      </c>
      <c r="AD343" s="8">
        <v>1</v>
      </c>
      <c r="AE343" s="8">
        <v>1</v>
      </c>
      <c r="AF343" t="str">
        <f>INDEX(Groups!L$2:'Groups'!L$228, MATCH(A343, Groups!A$2:'Groups'!A$228,0))</f>
        <v>Pittsburgh</v>
      </c>
      <c r="AG343">
        <f>INDEX(Groups!M$2:'Groups'!M$228, MATCH(A343, Groups!A$2:'Groups'!A$228,0))</f>
        <v>0</v>
      </c>
      <c r="AH343">
        <f>COUNTIFS(RSVP!A$2:A$6364, I343)</f>
        <v>3</v>
      </c>
      <c r="AI343">
        <f>COUNTIFS(RSVP!A$2:A$6364, I343, RSVP!G$2:G$6364, 1)</f>
        <v>3</v>
      </c>
      <c r="AJ343" s="18">
        <f t="shared" si="28"/>
        <v>1</v>
      </c>
      <c r="AK343" t="str">
        <f>INDEX(Groups!N$2:'Groups'!N$228, MATCH(A343, Groups!A$2:'Groups'!A$228,0))</f>
        <v>Sub-county</v>
      </c>
    </row>
    <row r="344" spans="1:37" x14ac:dyDescent="0.2">
      <c r="A344">
        <v>1718733</v>
      </c>
      <c r="B344">
        <v>9</v>
      </c>
      <c r="C344" t="s">
        <v>760</v>
      </c>
      <c r="D344" t="s">
        <v>1</v>
      </c>
      <c r="E344" t="s">
        <v>3076</v>
      </c>
      <c r="F344">
        <v>-80.040000915500002</v>
      </c>
      <c r="G344">
        <v>40.400001525900002</v>
      </c>
      <c r="H344" t="s">
        <v>761</v>
      </c>
      <c r="I344" t="s">
        <v>3199</v>
      </c>
      <c r="J344">
        <v>343</v>
      </c>
      <c r="K344" t="s">
        <v>766</v>
      </c>
      <c r="L344" t="s">
        <v>767</v>
      </c>
      <c r="M344" t="s">
        <v>2773</v>
      </c>
      <c r="N344" t="s">
        <v>769</v>
      </c>
      <c r="O344">
        <v>-79.979331999999999</v>
      </c>
      <c r="P344">
        <v>40.428696000000002</v>
      </c>
      <c r="Q344" t="s">
        <v>768</v>
      </c>
      <c r="R344" s="6" t="s">
        <v>2904</v>
      </c>
      <c r="S344" s="6" t="s">
        <v>2903</v>
      </c>
      <c r="T344" s="6" t="s">
        <v>2784</v>
      </c>
      <c r="U344" s="6" t="s">
        <v>2905</v>
      </c>
      <c r="V344" s="6" t="s">
        <v>2909</v>
      </c>
      <c r="W344" s="3" t="str">
        <f>INDEX(Groups!I$2:'Groups'!I$228, MATCH(A344, Groups!A$2:'Groups'!A$228,0))</f>
        <v>Pittsburgh</v>
      </c>
      <c r="X344" s="3" t="str">
        <f>INDEX(Groups!J$2:'Groups'!J$228, MATCH(A344, Groups!A$2:'Groups'!A$228,0))</f>
        <v>Sub-county</v>
      </c>
      <c r="Y344" s="8">
        <f t="shared" si="29"/>
        <v>1</v>
      </c>
      <c r="Z344" s="8" t="b">
        <f t="shared" si="30"/>
        <v>1</v>
      </c>
      <c r="AD344" s="8">
        <v>1</v>
      </c>
      <c r="AE344" s="8">
        <v>1</v>
      </c>
      <c r="AF344" t="str">
        <f>INDEX(Groups!L$2:'Groups'!L$228, MATCH(A344, Groups!A$2:'Groups'!A$228,0))</f>
        <v>Pittsburgh</v>
      </c>
      <c r="AG344">
        <f>INDEX(Groups!M$2:'Groups'!M$228, MATCH(A344, Groups!A$2:'Groups'!A$228,0))</f>
        <v>0</v>
      </c>
      <c r="AH344">
        <f>COUNTIFS(RSVP!A$2:A$6364, I344)</f>
        <v>5</v>
      </c>
      <c r="AI344">
        <f>COUNTIFS(RSVP!A$2:A$6364, I344, RSVP!G$2:G$6364, 1)</f>
        <v>5</v>
      </c>
      <c r="AJ344" s="18">
        <f t="shared" si="28"/>
        <v>1</v>
      </c>
      <c r="AK344" t="str">
        <f>INDEX(Groups!N$2:'Groups'!N$228, MATCH(A344, Groups!A$2:'Groups'!A$228,0))</f>
        <v>Sub-county</v>
      </c>
    </row>
    <row r="345" spans="1:37" x14ac:dyDescent="0.2">
      <c r="A345">
        <v>1718733</v>
      </c>
      <c r="B345">
        <v>9</v>
      </c>
      <c r="C345" t="s">
        <v>760</v>
      </c>
      <c r="D345" t="s">
        <v>1</v>
      </c>
      <c r="E345" t="s">
        <v>3076</v>
      </c>
      <c r="F345">
        <v>-80.040000915500002</v>
      </c>
      <c r="G345">
        <v>40.400001525900002</v>
      </c>
      <c r="H345" t="s">
        <v>761</v>
      </c>
      <c r="I345" t="s">
        <v>3196</v>
      </c>
      <c r="J345">
        <v>344</v>
      </c>
      <c r="K345" t="s">
        <v>770</v>
      </c>
      <c r="L345" t="s">
        <v>771</v>
      </c>
      <c r="M345" t="s">
        <v>2773</v>
      </c>
      <c r="N345" t="s">
        <v>773</v>
      </c>
      <c r="O345">
        <v>-79.909891000000002</v>
      </c>
      <c r="P345">
        <v>40.457782000000002</v>
      </c>
      <c r="Q345" t="s">
        <v>772</v>
      </c>
      <c r="R345" s="6" t="s">
        <v>2904</v>
      </c>
      <c r="S345" s="6" t="s">
        <v>2903</v>
      </c>
      <c r="T345" s="6" t="s">
        <v>2784</v>
      </c>
      <c r="U345" s="6" t="s">
        <v>2905</v>
      </c>
      <c r="V345" s="6" t="s">
        <v>2927</v>
      </c>
      <c r="W345" s="3" t="str">
        <f>INDEX(Groups!I$2:'Groups'!I$228, MATCH(A345, Groups!A$2:'Groups'!A$228,0))</f>
        <v>Pittsburgh</v>
      </c>
      <c r="X345" s="3" t="str">
        <f>INDEX(Groups!J$2:'Groups'!J$228, MATCH(A345, Groups!A$2:'Groups'!A$228,0))</f>
        <v>Sub-county</v>
      </c>
      <c r="Y345" s="8">
        <f t="shared" si="29"/>
        <v>1</v>
      </c>
      <c r="Z345" s="8" t="b">
        <f t="shared" si="30"/>
        <v>1</v>
      </c>
      <c r="AD345" s="8">
        <v>1</v>
      </c>
      <c r="AE345" s="8">
        <v>1</v>
      </c>
      <c r="AF345" t="str">
        <f>INDEX(Groups!L$2:'Groups'!L$228, MATCH(A345, Groups!A$2:'Groups'!A$228,0))</f>
        <v>Pittsburgh</v>
      </c>
      <c r="AG345">
        <f>INDEX(Groups!M$2:'Groups'!M$228, MATCH(A345, Groups!A$2:'Groups'!A$228,0))</f>
        <v>0</v>
      </c>
      <c r="AH345">
        <f>COUNTIFS(RSVP!A$2:A$6364, I345)</f>
        <v>4</v>
      </c>
      <c r="AI345">
        <f>COUNTIFS(RSVP!A$2:A$6364, I345, RSVP!G$2:G$6364, 1)</f>
        <v>4</v>
      </c>
      <c r="AJ345" s="18">
        <f t="shared" si="28"/>
        <v>1</v>
      </c>
      <c r="AK345" t="str">
        <f>INDEX(Groups!N$2:'Groups'!N$228, MATCH(A345, Groups!A$2:'Groups'!A$228,0))</f>
        <v>Sub-county</v>
      </c>
    </row>
    <row r="346" spans="1:37" x14ac:dyDescent="0.2">
      <c r="A346">
        <v>1718733</v>
      </c>
      <c r="B346">
        <v>9</v>
      </c>
      <c r="C346" t="s">
        <v>760</v>
      </c>
      <c r="D346" t="s">
        <v>1</v>
      </c>
      <c r="E346" t="s">
        <v>3076</v>
      </c>
      <c r="F346">
        <v>-80.040000915500002</v>
      </c>
      <c r="G346">
        <v>40.400001525900002</v>
      </c>
      <c r="H346" t="s">
        <v>761</v>
      </c>
      <c r="I346">
        <v>224398770</v>
      </c>
      <c r="J346">
        <v>345</v>
      </c>
      <c r="K346" t="s">
        <v>774</v>
      </c>
      <c r="L346" t="s">
        <v>775</v>
      </c>
      <c r="M346" t="s">
        <v>2773</v>
      </c>
      <c r="N346" t="s">
        <v>26</v>
      </c>
      <c r="O346">
        <v>-79.982551999999998</v>
      </c>
      <c r="P346">
        <v>40.428871000000001</v>
      </c>
      <c r="Q346" t="s">
        <v>25</v>
      </c>
      <c r="R346" s="6" t="s">
        <v>2904</v>
      </c>
      <c r="S346" s="6" t="s">
        <v>2903</v>
      </c>
      <c r="T346" s="6" t="s">
        <v>2784</v>
      </c>
      <c r="U346" s="6" t="s">
        <v>2905</v>
      </c>
      <c r="V346" s="6" t="s">
        <v>2909</v>
      </c>
      <c r="W346" s="3" t="str">
        <f>INDEX(Groups!I$2:'Groups'!I$228, MATCH(A346, Groups!A$2:'Groups'!A$228,0))</f>
        <v>Pittsburgh</v>
      </c>
      <c r="X346" s="3" t="str">
        <f>INDEX(Groups!J$2:'Groups'!J$228, MATCH(A346, Groups!A$2:'Groups'!A$228,0))</f>
        <v>Sub-county</v>
      </c>
      <c r="Y346" s="8">
        <f t="shared" si="29"/>
        <v>1</v>
      </c>
      <c r="Z346" s="8" t="b">
        <f t="shared" si="30"/>
        <v>1</v>
      </c>
      <c r="AD346" s="8">
        <v>1</v>
      </c>
      <c r="AE346" s="8">
        <v>1</v>
      </c>
      <c r="AF346" t="str">
        <f>INDEX(Groups!L$2:'Groups'!L$228, MATCH(A346, Groups!A$2:'Groups'!A$228,0))</f>
        <v>Pittsburgh</v>
      </c>
      <c r="AG346">
        <f>INDEX(Groups!M$2:'Groups'!M$228, MATCH(A346, Groups!A$2:'Groups'!A$228,0))</f>
        <v>0</v>
      </c>
      <c r="AH346">
        <f>COUNTIFS(RSVP!A$2:A$6364, I346)</f>
        <v>9</v>
      </c>
      <c r="AI346">
        <f>COUNTIFS(RSVP!A$2:A$6364, I346, RSVP!G$2:G$6364, 1)</f>
        <v>6</v>
      </c>
      <c r="AJ346" s="18">
        <f t="shared" si="28"/>
        <v>0.66666666666666663</v>
      </c>
      <c r="AK346" t="str">
        <f>INDEX(Groups!N$2:'Groups'!N$228, MATCH(A346, Groups!A$2:'Groups'!A$228,0))</f>
        <v>Sub-county</v>
      </c>
    </row>
    <row r="347" spans="1:37" x14ac:dyDescent="0.2">
      <c r="A347">
        <v>1718733</v>
      </c>
      <c r="B347">
        <v>9</v>
      </c>
      <c r="C347" t="s">
        <v>760</v>
      </c>
      <c r="D347" t="s">
        <v>1</v>
      </c>
      <c r="E347" t="s">
        <v>3076</v>
      </c>
      <c r="F347">
        <v>-80.040000915500002</v>
      </c>
      <c r="G347">
        <v>40.400001525900002</v>
      </c>
      <c r="H347" t="s">
        <v>761</v>
      </c>
      <c r="I347">
        <v>224783569</v>
      </c>
      <c r="J347">
        <v>346</v>
      </c>
      <c r="K347" t="s">
        <v>776</v>
      </c>
      <c r="L347" t="s">
        <v>777</v>
      </c>
      <c r="M347" t="s">
        <v>2773</v>
      </c>
      <c r="N347" t="s">
        <v>779</v>
      </c>
      <c r="O347">
        <v>-80.007423000000003</v>
      </c>
      <c r="P347">
        <v>40.516350000000003</v>
      </c>
      <c r="Q347" t="s">
        <v>778</v>
      </c>
      <c r="R347" s="6" t="s">
        <v>2904</v>
      </c>
      <c r="S347" s="6" t="s">
        <v>2903</v>
      </c>
      <c r="T347" s="6" t="s">
        <v>2784</v>
      </c>
      <c r="U347" s="6" t="s">
        <v>2926</v>
      </c>
      <c r="W347" s="3" t="str">
        <f>INDEX(Groups!I$2:'Groups'!I$228, MATCH(A347, Groups!A$2:'Groups'!A$228,0))</f>
        <v>Pittsburgh</v>
      </c>
      <c r="X347" s="3" t="str">
        <f>INDEX(Groups!J$2:'Groups'!J$228, MATCH(A347, Groups!A$2:'Groups'!A$228,0))</f>
        <v>Sub-county</v>
      </c>
      <c r="Y347" s="8">
        <f t="shared" si="29"/>
        <v>1</v>
      </c>
      <c r="Z347" s="8" t="b">
        <f t="shared" si="30"/>
        <v>0</v>
      </c>
      <c r="AD347" s="8">
        <v>1</v>
      </c>
      <c r="AE347" s="8">
        <v>1</v>
      </c>
      <c r="AF347" t="str">
        <f>INDEX(Groups!L$2:'Groups'!L$228, MATCH(A347, Groups!A$2:'Groups'!A$228,0))</f>
        <v>Pittsburgh</v>
      </c>
      <c r="AG347">
        <f>INDEX(Groups!M$2:'Groups'!M$228, MATCH(A347, Groups!A$2:'Groups'!A$228,0))</f>
        <v>0</v>
      </c>
      <c r="AH347">
        <f>COUNTIFS(RSVP!A$2:A$6364, I347)</f>
        <v>4</v>
      </c>
      <c r="AI347">
        <f>COUNTIFS(RSVP!A$2:A$6364, I347, RSVP!G$2:G$6364, 1)</f>
        <v>1</v>
      </c>
      <c r="AJ347" s="18">
        <f t="shared" si="28"/>
        <v>0.25</v>
      </c>
      <c r="AK347" t="str">
        <f>INDEX(Groups!N$2:'Groups'!N$228, MATCH(A347, Groups!A$2:'Groups'!A$228,0))</f>
        <v>Sub-county</v>
      </c>
    </row>
    <row r="348" spans="1:37" x14ac:dyDescent="0.2">
      <c r="A348">
        <v>17099012</v>
      </c>
      <c r="B348">
        <v>9</v>
      </c>
      <c r="C348" t="s">
        <v>780</v>
      </c>
      <c r="D348" t="s">
        <v>1</v>
      </c>
      <c r="E348" t="s">
        <v>3088</v>
      </c>
      <c r="F348">
        <v>-79.949996948199995</v>
      </c>
      <c r="G348">
        <v>40.470001220699999</v>
      </c>
      <c r="H348" t="s">
        <v>781</v>
      </c>
      <c r="I348">
        <v>224448033</v>
      </c>
      <c r="J348">
        <v>347</v>
      </c>
      <c r="K348" t="s">
        <v>782</v>
      </c>
      <c r="L348" t="s">
        <v>783</v>
      </c>
      <c r="M348" t="s">
        <v>502</v>
      </c>
      <c r="N348" t="s">
        <v>785</v>
      </c>
      <c r="O348">
        <v>-80.023544000000001</v>
      </c>
      <c r="P348">
        <v>40.332680000000003</v>
      </c>
      <c r="Q348" t="s">
        <v>784</v>
      </c>
      <c r="R348" s="6" t="s">
        <v>2904</v>
      </c>
      <c r="S348" s="6" t="s">
        <v>2903</v>
      </c>
      <c r="T348" s="6" t="s">
        <v>2784</v>
      </c>
      <c r="U348" s="6" t="s">
        <v>2954</v>
      </c>
      <c r="W348" s="3" t="str">
        <f>INDEX(Groups!I$2:'Groups'!I$228, MATCH(A348, Groups!A$2:'Groups'!A$228,0))</f>
        <v>Pittsburgh</v>
      </c>
      <c r="X348" s="3" t="str">
        <f>INDEX(Groups!J$2:'Groups'!J$228, MATCH(A348, Groups!A$2:'Groups'!A$228,0))</f>
        <v>Sub-county</v>
      </c>
      <c r="Y348" s="8">
        <f t="shared" si="29"/>
        <v>1</v>
      </c>
      <c r="Z348" s="8" t="b">
        <f t="shared" si="30"/>
        <v>0</v>
      </c>
      <c r="AD348" s="8">
        <v>1</v>
      </c>
      <c r="AE348" s="8">
        <v>1</v>
      </c>
      <c r="AF348" t="str">
        <f>INDEX(Groups!L$2:'Groups'!L$228, MATCH(A348, Groups!A$2:'Groups'!A$228,0))</f>
        <v>Pittsburgh</v>
      </c>
      <c r="AG348">
        <f>INDEX(Groups!M$2:'Groups'!M$228, MATCH(A348, Groups!A$2:'Groups'!A$228,0))</f>
        <v>0</v>
      </c>
      <c r="AH348">
        <f>COUNTIFS(RSVP!A$2:A$6364, I348)</f>
        <v>10</v>
      </c>
      <c r="AI348">
        <f>COUNTIFS(RSVP!A$2:A$6364, I348, RSVP!G$2:G$6364, 1)</f>
        <v>6</v>
      </c>
      <c r="AJ348" s="18">
        <f t="shared" si="28"/>
        <v>0.6</v>
      </c>
      <c r="AK348" t="str">
        <f>INDEX(Groups!N$2:'Groups'!N$228, MATCH(A348, Groups!A$2:'Groups'!A$228,0))</f>
        <v>Sub-county</v>
      </c>
    </row>
    <row r="349" spans="1:37" x14ac:dyDescent="0.2">
      <c r="A349">
        <v>17099012</v>
      </c>
      <c r="B349">
        <v>9</v>
      </c>
      <c r="C349" t="s">
        <v>780</v>
      </c>
      <c r="D349" t="s">
        <v>1</v>
      </c>
      <c r="E349" t="s">
        <v>3088</v>
      </c>
      <c r="F349">
        <v>-79.949996948199995</v>
      </c>
      <c r="G349">
        <v>40.470001220699999</v>
      </c>
      <c r="H349" t="s">
        <v>781</v>
      </c>
      <c r="I349">
        <v>224083346</v>
      </c>
      <c r="J349">
        <v>348</v>
      </c>
      <c r="K349" t="s">
        <v>786</v>
      </c>
      <c r="L349" t="s">
        <v>787</v>
      </c>
      <c r="M349" t="s">
        <v>2883</v>
      </c>
      <c r="N349" t="s">
        <v>789</v>
      </c>
      <c r="O349">
        <v>-79.870812000000001</v>
      </c>
      <c r="P349">
        <v>40.393504999999998</v>
      </c>
      <c r="Q349" t="s">
        <v>788</v>
      </c>
      <c r="R349" s="6" t="s">
        <v>2904</v>
      </c>
      <c r="S349" s="6" t="s">
        <v>2903</v>
      </c>
      <c r="T349" s="6" t="s">
        <v>2784</v>
      </c>
      <c r="U349" s="6" t="s">
        <v>2970</v>
      </c>
      <c r="W349" s="3" t="str">
        <f>INDEX(Groups!I$2:'Groups'!I$228, MATCH(A349, Groups!A$2:'Groups'!A$228,0))</f>
        <v>Pittsburgh</v>
      </c>
      <c r="X349" s="3" t="str">
        <f>INDEX(Groups!J$2:'Groups'!J$228, MATCH(A349, Groups!A$2:'Groups'!A$228,0))</f>
        <v>Sub-county</v>
      </c>
      <c r="Y349" s="8">
        <f t="shared" si="29"/>
        <v>1</v>
      </c>
      <c r="Z349" s="8" t="b">
        <f t="shared" si="30"/>
        <v>0</v>
      </c>
      <c r="AD349" s="8">
        <v>1</v>
      </c>
      <c r="AE349" s="8">
        <v>1</v>
      </c>
      <c r="AF349" t="str">
        <f>INDEX(Groups!L$2:'Groups'!L$228, MATCH(A349, Groups!A$2:'Groups'!A$228,0))</f>
        <v>Pittsburgh</v>
      </c>
      <c r="AG349">
        <f>INDEX(Groups!M$2:'Groups'!M$228, MATCH(A349, Groups!A$2:'Groups'!A$228,0))</f>
        <v>0</v>
      </c>
      <c r="AH349">
        <f>COUNTIFS(RSVP!A$2:A$6364, I349)</f>
        <v>3</v>
      </c>
      <c r="AI349">
        <f>COUNTIFS(RSVP!A$2:A$6364, I349, RSVP!G$2:G$6364, 1)</f>
        <v>2</v>
      </c>
      <c r="AJ349" s="18">
        <f t="shared" si="28"/>
        <v>0.66666666666666663</v>
      </c>
      <c r="AK349" t="str">
        <f>INDEX(Groups!N$2:'Groups'!N$228, MATCH(A349, Groups!A$2:'Groups'!A$228,0))</f>
        <v>Sub-county</v>
      </c>
    </row>
    <row r="350" spans="1:37" x14ac:dyDescent="0.2">
      <c r="A350">
        <v>17099012</v>
      </c>
      <c r="B350">
        <v>9</v>
      </c>
      <c r="C350" t="s">
        <v>780</v>
      </c>
      <c r="D350" t="s">
        <v>1</v>
      </c>
      <c r="E350" t="s">
        <v>3088</v>
      </c>
      <c r="F350">
        <v>-79.949996948199995</v>
      </c>
      <c r="G350">
        <v>40.470001220699999</v>
      </c>
      <c r="H350" t="s">
        <v>781</v>
      </c>
      <c r="I350">
        <v>223890951</v>
      </c>
      <c r="J350">
        <v>349</v>
      </c>
      <c r="K350" t="s">
        <v>790</v>
      </c>
      <c r="L350" t="s">
        <v>791</v>
      </c>
      <c r="M350" t="s">
        <v>2773</v>
      </c>
      <c r="N350" t="s">
        <v>793</v>
      </c>
      <c r="O350">
        <v>-80.021232999999995</v>
      </c>
      <c r="P350">
        <v>40.394665000000003</v>
      </c>
      <c r="Q350" t="s">
        <v>792</v>
      </c>
      <c r="R350" s="6" t="s">
        <v>2904</v>
      </c>
      <c r="S350" s="6" t="s">
        <v>2903</v>
      </c>
      <c r="T350" s="6" t="s">
        <v>2784</v>
      </c>
      <c r="U350" s="6" t="s">
        <v>2905</v>
      </c>
      <c r="V350" s="6" t="s">
        <v>2932</v>
      </c>
      <c r="W350" s="3" t="str">
        <f>INDEX(Groups!I$2:'Groups'!I$228, MATCH(A350, Groups!A$2:'Groups'!A$228,0))</f>
        <v>Pittsburgh</v>
      </c>
      <c r="X350" s="3" t="str">
        <f>INDEX(Groups!J$2:'Groups'!J$228, MATCH(A350, Groups!A$2:'Groups'!A$228,0))</f>
        <v>Sub-county</v>
      </c>
      <c r="Y350" s="8">
        <f t="shared" si="29"/>
        <v>1</v>
      </c>
      <c r="Z350" s="8" t="b">
        <f t="shared" si="30"/>
        <v>1</v>
      </c>
      <c r="AD350" s="8">
        <v>1</v>
      </c>
      <c r="AE350" s="8">
        <v>1</v>
      </c>
      <c r="AF350" t="str">
        <f>INDEX(Groups!L$2:'Groups'!L$228, MATCH(A350, Groups!A$2:'Groups'!A$228,0))</f>
        <v>Pittsburgh</v>
      </c>
      <c r="AG350">
        <f>INDEX(Groups!M$2:'Groups'!M$228, MATCH(A350, Groups!A$2:'Groups'!A$228,0))</f>
        <v>0</v>
      </c>
      <c r="AH350">
        <f>COUNTIFS(RSVP!A$2:A$6364, I350)</f>
        <v>14</v>
      </c>
      <c r="AI350">
        <f>COUNTIFS(RSVP!A$2:A$6364, I350, RSVP!G$2:G$6364, 1)</f>
        <v>11</v>
      </c>
      <c r="AJ350" s="18">
        <f t="shared" si="28"/>
        <v>0.7857142857142857</v>
      </c>
      <c r="AK350" t="str">
        <f>INDEX(Groups!N$2:'Groups'!N$228, MATCH(A350, Groups!A$2:'Groups'!A$228,0))</f>
        <v>Sub-county</v>
      </c>
    </row>
    <row r="351" spans="1:37" x14ac:dyDescent="0.2">
      <c r="A351">
        <v>17099012</v>
      </c>
      <c r="B351">
        <v>9</v>
      </c>
      <c r="C351" t="s">
        <v>780</v>
      </c>
      <c r="D351" t="s">
        <v>1</v>
      </c>
      <c r="E351" t="s">
        <v>3088</v>
      </c>
      <c r="F351">
        <v>-79.949996948199995</v>
      </c>
      <c r="G351">
        <v>40.470001220699999</v>
      </c>
      <c r="H351" t="s">
        <v>781</v>
      </c>
      <c r="I351">
        <v>223097105</v>
      </c>
      <c r="J351">
        <v>350</v>
      </c>
      <c r="K351" t="s">
        <v>794</v>
      </c>
      <c r="L351" t="s">
        <v>795</v>
      </c>
      <c r="M351" t="s">
        <v>2773</v>
      </c>
      <c r="N351" t="s">
        <v>797</v>
      </c>
      <c r="O351">
        <v>-80.004065999999995</v>
      </c>
      <c r="P351">
        <v>40.433166999999997</v>
      </c>
      <c r="Q351" t="s">
        <v>796</v>
      </c>
      <c r="R351" s="6" t="s">
        <v>2904</v>
      </c>
      <c r="S351" s="6" t="s">
        <v>2903</v>
      </c>
      <c r="T351" s="6" t="s">
        <v>2784</v>
      </c>
      <c r="U351" s="6" t="s">
        <v>2905</v>
      </c>
      <c r="V351" s="6" t="s">
        <v>2929</v>
      </c>
      <c r="W351" s="3" t="str">
        <f>INDEX(Groups!I$2:'Groups'!I$228, MATCH(A351, Groups!A$2:'Groups'!A$228,0))</f>
        <v>Pittsburgh</v>
      </c>
      <c r="X351" s="3" t="str">
        <f>INDEX(Groups!J$2:'Groups'!J$228, MATCH(A351, Groups!A$2:'Groups'!A$228,0))</f>
        <v>Sub-county</v>
      </c>
      <c r="Y351" s="8">
        <f t="shared" si="29"/>
        <v>1</v>
      </c>
      <c r="Z351" s="8" t="b">
        <f t="shared" si="30"/>
        <v>1</v>
      </c>
      <c r="AD351" s="8">
        <v>1</v>
      </c>
      <c r="AE351" s="8">
        <v>1</v>
      </c>
      <c r="AF351" t="str">
        <f>INDEX(Groups!L$2:'Groups'!L$228, MATCH(A351, Groups!A$2:'Groups'!A$228,0))</f>
        <v>Pittsburgh</v>
      </c>
      <c r="AG351">
        <f>INDEX(Groups!M$2:'Groups'!M$228, MATCH(A351, Groups!A$2:'Groups'!A$228,0))</f>
        <v>0</v>
      </c>
      <c r="AH351">
        <f>COUNTIFS(RSVP!A$2:A$6364, I351)</f>
        <v>3</v>
      </c>
      <c r="AI351">
        <f>COUNTIFS(RSVP!A$2:A$6364, I351, RSVP!G$2:G$6364, 1)</f>
        <v>3</v>
      </c>
      <c r="AJ351" s="18">
        <f t="shared" si="28"/>
        <v>1</v>
      </c>
      <c r="AK351" t="str">
        <f>INDEX(Groups!N$2:'Groups'!N$228, MATCH(A351, Groups!A$2:'Groups'!A$228,0))</f>
        <v>Sub-county</v>
      </c>
    </row>
    <row r="352" spans="1:37" x14ac:dyDescent="0.2">
      <c r="A352">
        <v>17099012</v>
      </c>
      <c r="B352">
        <v>9</v>
      </c>
      <c r="C352" t="s">
        <v>780</v>
      </c>
      <c r="D352" t="s">
        <v>1</v>
      </c>
      <c r="E352" t="s">
        <v>3088</v>
      </c>
      <c r="F352">
        <v>-79.949996948199995</v>
      </c>
      <c r="G352">
        <v>40.470001220699999</v>
      </c>
      <c r="H352" t="s">
        <v>781</v>
      </c>
      <c r="I352">
        <v>224581836</v>
      </c>
      <c r="J352">
        <v>351</v>
      </c>
      <c r="K352" t="s">
        <v>798</v>
      </c>
      <c r="L352" t="s">
        <v>799</v>
      </c>
      <c r="M352" t="s">
        <v>2773</v>
      </c>
      <c r="N352" t="s">
        <v>801</v>
      </c>
      <c r="O352">
        <v>-79.987617</v>
      </c>
      <c r="P352">
        <v>40.449604000000001</v>
      </c>
      <c r="Q352" t="s">
        <v>800</v>
      </c>
      <c r="R352" s="6" t="s">
        <v>2904</v>
      </c>
      <c r="S352" s="6" t="s">
        <v>2903</v>
      </c>
      <c r="T352" s="6" t="s">
        <v>2784</v>
      </c>
      <c r="U352" s="6" t="s">
        <v>2905</v>
      </c>
      <c r="V352" s="6" t="s">
        <v>2961</v>
      </c>
      <c r="W352" s="3" t="str">
        <f>INDEX(Groups!I$2:'Groups'!I$228, MATCH(A352, Groups!A$2:'Groups'!A$228,0))</f>
        <v>Pittsburgh</v>
      </c>
      <c r="X352" s="3" t="str">
        <f>INDEX(Groups!J$2:'Groups'!J$228, MATCH(A352, Groups!A$2:'Groups'!A$228,0))</f>
        <v>Sub-county</v>
      </c>
      <c r="Y352" s="8">
        <f t="shared" si="29"/>
        <v>1</v>
      </c>
      <c r="Z352" s="8" t="b">
        <f t="shared" si="30"/>
        <v>1</v>
      </c>
      <c r="AD352" s="8">
        <v>1</v>
      </c>
      <c r="AE352" s="8">
        <v>1</v>
      </c>
      <c r="AF352" t="str">
        <f>INDEX(Groups!L$2:'Groups'!L$228, MATCH(A352, Groups!A$2:'Groups'!A$228,0))</f>
        <v>Pittsburgh</v>
      </c>
      <c r="AG352">
        <f>INDEX(Groups!M$2:'Groups'!M$228, MATCH(A352, Groups!A$2:'Groups'!A$228,0))</f>
        <v>0</v>
      </c>
      <c r="AH352">
        <f>COUNTIFS(RSVP!A$2:A$6364, I352)</f>
        <v>4</v>
      </c>
      <c r="AI352">
        <f>COUNTIFS(RSVP!A$2:A$6364, I352, RSVP!G$2:G$6364, 1)</f>
        <v>2</v>
      </c>
      <c r="AJ352" s="18">
        <f t="shared" si="28"/>
        <v>0.5</v>
      </c>
      <c r="AK352" t="str">
        <f>INDEX(Groups!N$2:'Groups'!N$228, MATCH(A352, Groups!A$2:'Groups'!A$228,0))</f>
        <v>Sub-county</v>
      </c>
    </row>
    <row r="353" spans="1:37" x14ac:dyDescent="0.2">
      <c r="A353">
        <v>17099012</v>
      </c>
      <c r="B353">
        <v>9</v>
      </c>
      <c r="C353" t="s">
        <v>780</v>
      </c>
      <c r="D353" t="s">
        <v>1</v>
      </c>
      <c r="E353" t="s">
        <v>3088</v>
      </c>
      <c r="F353">
        <v>-79.949996948199995</v>
      </c>
      <c r="G353">
        <v>40.470001220699999</v>
      </c>
      <c r="H353" t="s">
        <v>781</v>
      </c>
      <c r="I353">
        <v>224262020</v>
      </c>
      <c r="J353">
        <v>352</v>
      </c>
      <c r="K353" t="s">
        <v>802</v>
      </c>
      <c r="L353" t="s">
        <v>803</v>
      </c>
      <c r="Q353" t="s">
        <v>386</v>
      </c>
      <c r="R353" s="6">
        <v>0</v>
      </c>
      <c r="S353" s="6">
        <v>0</v>
      </c>
      <c r="T353" s="6">
        <v>0</v>
      </c>
      <c r="U353" s="6">
        <v>0</v>
      </c>
      <c r="V353" s="6">
        <v>0</v>
      </c>
      <c r="W353" s="3" t="str">
        <f>INDEX(Groups!I$2:'Groups'!I$228, MATCH(A353, Groups!A$2:'Groups'!A$228,0))</f>
        <v>Pittsburgh</v>
      </c>
      <c r="X353" s="3" t="str">
        <f>INDEX(Groups!J$2:'Groups'!J$228, MATCH(A353, Groups!A$2:'Groups'!A$228,0))</f>
        <v>Sub-county</v>
      </c>
      <c r="AD353" s="8">
        <v>1</v>
      </c>
      <c r="AE353" s="8">
        <v>1</v>
      </c>
      <c r="AF353" t="str">
        <f>INDEX(Groups!L$2:'Groups'!L$228, MATCH(A353, Groups!A$2:'Groups'!A$228,0))</f>
        <v>Pittsburgh</v>
      </c>
      <c r="AG353">
        <f>INDEX(Groups!M$2:'Groups'!M$228, MATCH(A353, Groups!A$2:'Groups'!A$228,0))</f>
        <v>0</v>
      </c>
      <c r="AH353">
        <f>COUNTIFS(RSVP!A$2:A$6364, I353)</f>
        <v>10</v>
      </c>
      <c r="AI353">
        <f>COUNTIFS(RSVP!A$2:A$6364, I353, RSVP!G$2:G$6364, 1)</f>
        <v>7</v>
      </c>
      <c r="AJ353" s="18">
        <f t="shared" si="28"/>
        <v>0.7</v>
      </c>
      <c r="AK353" t="str">
        <f>INDEX(Groups!N$2:'Groups'!N$228, MATCH(A353, Groups!A$2:'Groups'!A$228,0))</f>
        <v>Sub-county</v>
      </c>
    </row>
    <row r="354" spans="1:37" x14ac:dyDescent="0.2">
      <c r="A354">
        <v>17099012</v>
      </c>
      <c r="B354">
        <v>9</v>
      </c>
      <c r="C354" t="s">
        <v>780</v>
      </c>
      <c r="D354" t="s">
        <v>1</v>
      </c>
      <c r="E354" t="s">
        <v>3088</v>
      </c>
      <c r="F354">
        <v>-79.949996948199995</v>
      </c>
      <c r="G354">
        <v>40.470001220699999</v>
      </c>
      <c r="H354" t="s">
        <v>781</v>
      </c>
      <c r="I354">
        <v>224701819</v>
      </c>
      <c r="J354">
        <v>353</v>
      </c>
      <c r="K354" t="s">
        <v>804</v>
      </c>
      <c r="L354" t="s">
        <v>805</v>
      </c>
      <c r="Q354" t="s">
        <v>386</v>
      </c>
      <c r="R354" s="6">
        <v>0</v>
      </c>
      <c r="S354" s="6">
        <v>0</v>
      </c>
      <c r="T354" s="6">
        <v>0</v>
      </c>
      <c r="U354" s="6">
        <v>0</v>
      </c>
      <c r="V354" s="6">
        <v>0</v>
      </c>
      <c r="W354" s="3" t="str">
        <f>INDEX(Groups!I$2:'Groups'!I$228, MATCH(A354, Groups!A$2:'Groups'!A$228,0))</f>
        <v>Pittsburgh</v>
      </c>
      <c r="X354" s="3" t="str">
        <f>INDEX(Groups!J$2:'Groups'!J$228, MATCH(A354, Groups!A$2:'Groups'!A$228,0))</f>
        <v>Sub-county</v>
      </c>
      <c r="AD354" s="8">
        <v>1</v>
      </c>
      <c r="AE354" s="8">
        <v>1</v>
      </c>
      <c r="AF354" t="str">
        <f>INDEX(Groups!L$2:'Groups'!L$228, MATCH(A354, Groups!A$2:'Groups'!A$228,0))</f>
        <v>Pittsburgh</v>
      </c>
      <c r="AG354">
        <f>INDEX(Groups!M$2:'Groups'!M$228, MATCH(A354, Groups!A$2:'Groups'!A$228,0))</f>
        <v>0</v>
      </c>
      <c r="AH354">
        <f>COUNTIFS(RSVP!A$2:A$6364, I354)</f>
        <v>8</v>
      </c>
      <c r="AI354">
        <f>COUNTIFS(RSVP!A$2:A$6364, I354, RSVP!G$2:G$6364, 1)</f>
        <v>7</v>
      </c>
      <c r="AJ354" s="18">
        <f t="shared" si="28"/>
        <v>0.875</v>
      </c>
      <c r="AK354" t="str">
        <f>INDEX(Groups!N$2:'Groups'!N$228, MATCH(A354, Groups!A$2:'Groups'!A$228,0))</f>
        <v>Sub-county</v>
      </c>
    </row>
    <row r="355" spans="1:37" x14ac:dyDescent="0.2">
      <c r="A355">
        <v>17099012</v>
      </c>
      <c r="B355">
        <v>9</v>
      </c>
      <c r="C355" t="s">
        <v>780</v>
      </c>
      <c r="D355" t="s">
        <v>1</v>
      </c>
      <c r="E355" t="s">
        <v>3088</v>
      </c>
      <c r="F355">
        <v>-79.949996948199995</v>
      </c>
      <c r="G355">
        <v>40.470001220699999</v>
      </c>
      <c r="H355" t="s">
        <v>781</v>
      </c>
      <c r="I355">
        <v>224722839</v>
      </c>
      <c r="J355">
        <v>354</v>
      </c>
      <c r="K355" t="s">
        <v>806</v>
      </c>
      <c r="L355" t="s">
        <v>807</v>
      </c>
      <c r="M355" t="s">
        <v>2894</v>
      </c>
      <c r="O355">
        <v>-80.235016000000002</v>
      </c>
      <c r="P355">
        <v>40.371473999999999</v>
      </c>
      <c r="Q355" t="s">
        <v>386</v>
      </c>
      <c r="R355" s="6" t="s">
        <v>2904</v>
      </c>
      <c r="S355" s="6" t="s">
        <v>2903</v>
      </c>
      <c r="T355" s="6" t="s">
        <v>2943</v>
      </c>
      <c r="U355" s="6" t="s">
        <v>2971</v>
      </c>
      <c r="W355" s="3" t="str">
        <f>INDEX(Groups!I$2:'Groups'!I$228, MATCH(A355, Groups!A$2:'Groups'!A$228,0))</f>
        <v>Pittsburgh</v>
      </c>
      <c r="X355" s="3" t="str">
        <f>INDEX(Groups!J$2:'Groups'!J$228, MATCH(A355, Groups!A$2:'Groups'!A$228,0))</f>
        <v>Sub-county</v>
      </c>
      <c r="Y355" s="8">
        <f t="shared" ref="Y355:Y365" si="31">IF(T355="Allegheny County", 1, )</f>
        <v>0</v>
      </c>
      <c r="Z355" s="8" t="b">
        <f t="shared" ref="Z355:Z365" si="32">ISNUMBER(SEARCH(W355,U355))</f>
        <v>0</v>
      </c>
      <c r="AD355" s="8">
        <v>1</v>
      </c>
      <c r="AE355" s="8">
        <v>1</v>
      </c>
      <c r="AF355" t="str">
        <f>INDEX(Groups!L$2:'Groups'!L$228, MATCH(A355, Groups!A$2:'Groups'!A$228,0))</f>
        <v>Pittsburgh</v>
      </c>
      <c r="AG355">
        <f>INDEX(Groups!M$2:'Groups'!M$228, MATCH(A355, Groups!A$2:'Groups'!A$228,0))</f>
        <v>0</v>
      </c>
      <c r="AH355">
        <f>COUNTIFS(RSVP!A$2:A$6364, I355)</f>
        <v>7</v>
      </c>
      <c r="AI355">
        <f>COUNTIFS(RSVP!A$2:A$6364, I355, RSVP!G$2:G$6364, 1)</f>
        <v>2</v>
      </c>
      <c r="AJ355" s="18">
        <f t="shared" si="28"/>
        <v>0.2857142857142857</v>
      </c>
      <c r="AK355" t="str">
        <f>INDEX(Groups!N$2:'Groups'!N$228, MATCH(A355, Groups!A$2:'Groups'!A$228,0))</f>
        <v>Sub-county</v>
      </c>
    </row>
    <row r="356" spans="1:37" x14ac:dyDescent="0.2">
      <c r="A356">
        <v>17099012</v>
      </c>
      <c r="B356">
        <v>9</v>
      </c>
      <c r="C356" t="s">
        <v>780</v>
      </c>
      <c r="D356" t="s">
        <v>1</v>
      </c>
      <c r="E356" t="s">
        <v>3088</v>
      </c>
      <c r="F356">
        <v>-79.949996948199995</v>
      </c>
      <c r="G356">
        <v>40.470001220699999</v>
      </c>
      <c r="H356" t="s">
        <v>781</v>
      </c>
      <c r="I356">
        <v>224282270</v>
      </c>
      <c r="J356">
        <v>355</v>
      </c>
      <c r="K356" t="s">
        <v>808</v>
      </c>
      <c r="L356" t="s">
        <v>809</v>
      </c>
      <c r="M356" t="s">
        <v>2773</v>
      </c>
      <c r="N356">
        <v>15226</v>
      </c>
      <c r="O356">
        <v>-80.015861999999998</v>
      </c>
      <c r="P356">
        <v>40.398570999999997</v>
      </c>
      <c r="Q356" t="s">
        <v>810</v>
      </c>
      <c r="R356" s="6" t="s">
        <v>2904</v>
      </c>
      <c r="S356" s="6" t="s">
        <v>2903</v>
      </c>
      <c r="T356" s="6" t="s">
        <v>2784</v>
      </c>
      <c r="U356" s="6" t="s">
        <v>2905</v>
      </c>
      <c r="V356" s="6" t="s">
        <v>2932</v>
      </c>
      <c r="W356" s="3" t="str">
        <f>INDEX(Groups!I$2:'Groups'!I$228, MATCH(A356, Groups!A$2:'Groups'!A$228,0))</f>
        <v>Pittsburgh</v>
      </c>
      <c r="X356" s="3" t="str">
        <f>INDEX(Groups!J$2:'Groups'!J$228, MATCH(A356, Groups!A$2:'Groups'!A$228,0))</f>
        <v>Sub-county</v>
      </c>
      <c r="Y356" s="8">
        <f t="shared" si="31"/>
        <v>1</v>
      </c>
      <c r="Z356" s="8" t="b">
        <f t="shared" si="32"/>
        <v>1</v>
      </c>
      <c r="AD356" s="8">
        <v>1</v>
      </c>
      <c r="AE356" s="8">
        <v>1</v>
      </c>
      <c r="AF356" t="str">
        <f>INDEX(Groups!L$2:'Groups'!L$228, MATCH(A356, Groups!A$2:'Groups'!A$228,0))</f>
        <v>Pittsburgh</v>
      </c>
      <c r="AG356">
        <f>INDEX(Groups!M$2:'Groups'!M$228, MATCH(A356, Groups!A$2:'Groups'!A$228,0))</f>
        <v>0</v>
      </c>
      <c r="AH356">
        <f>COUNTIFS(RSVP!A$2:A$6364, I356)</f>
        <v>3</v>
      </c>
      <c r="AI356">
        <f>COUNTIFS(RSVP!A$2:A$6364, I356, RSVP!G$2:G$6364, 1)</f>
        <v>2</v>
      </c>
      <c r="AJ356" s="18">
        <f t="shared" si="28"/>
        <v>0.66666666666666663</v>
      </c>
      <c r="AK356" t="str">
        <f>INDEX(Groups!N$2:'Groups'!N$228, MATCH(A356, Groups!A$2:'Groups'!A$228,0))</f>
        <v>Sub-county</v>
      </c>
    </row>
    <row r="357" spans="1:37" x14ac:dyDescent="0.2">
      <c r="A357">
        <v>1141992</v>
      </c>
      <c r="B357">
        <v>9</v>
      </c>
      <c r="C357" t="s">
        <v>811</v>
      </c>
      <c r="D357" t="s">
        <v>1</v>
      </c>
      <c r="E357" t="s">
        <v>3068</v>
      </c>
      <c r="F357">
        <v>-79.980003356899999</v>
      </c>
      <c r="G357">
        <v>40.419998168900001</v>
      </c>
      <c r="H357" t="s">
        <v>812</v>
      </c>
      <c r="I357">
        <v>224133624</v>
      </c>
      <c r="J357">
        <v>356</v>
      </c>
      <c r="K357" t="s">
        <v>813</v>
      </c>
      <c r="L357" t="s">
        <v>814</v>
      </c>
      <c r="M357" t="s">
        <v>2773</v>
      </c>
      <c r="N357" t="s">
        <v>815</v>
      </c>
      <c r="O357">
        <v>-80.017371999999995</v>
      </c>
      <c r="P357">
        <v>40.446075</v>
      </c>
      <c r="Q357" t="s">
        <v>48</v>
      </c>
      <c r="R357" s="6" t="s">
        <v>2904</v>
      </c>
      <c r="S357" s="6" t="s">
        <v>2903</v>
      </c>
      <c r="T357" s="6" t="s">
        <v>2784</v>
      </c>
      <c r="U357" s="6" t="s">
        <v>2905</v>
      </c>
      <c r="V357" s="6" t="s">
        <v>2912</v>
      </c>
      <c r="W357" s="3" t="str">
        <f>INDEX(Groups!I$2:'Groups'!I$228, MATCH(A357, Groups!A$2:'Groups'!A$228,0))</f>
        <v>Pittsburgh</v>
      </c>
      <c r="X357" s="3" t="str">
        <f>INDEX(Groups!J$2:'Groups'!J$228, MATCH(A357, Groups!A$2:'Groups'!A$228,0))</f>
        <v>Sub-county</v>
      </c>
      <c r="Y357" s="8">
        <f t="shared" si="31"/>
        <v>1</v>
      </c>
      <c r="Z357" s="8" t="b">
        <f t="shared" si="32"/>
        <v>1</v>
      </c>
      <c r="AD357" s="8">
        <v>1</v>
      </c>
      <c r="AE357" s="8">
        <v>1</v>
      </c>
      <c r="AF357" t="str">
        <f>INDEX(Groups!L$2:'Groups'!L$228, MATCH(A357, Groups!A$2:'Groups'!A$228,0))</f>
        <v>Pittsburgh</v>
      </c>
      <c r="AG357">
        <f>INDEX(Groups!M$2:'Groups'!M$228, MATCH(A357, Groups!A$2:'Groups'!A$228,0))</f>
        <v>0</v>
      </c>
      <c r="AH357">
        <f>COUNTIFS(RSVP!A$2:A$6364, I357)</f>
        <v>18</v>
      </c>
      <c r="AI357">
        <f>COUNTIFS(RSVP!A$2:A$6364, I357, RSVP!G$2:G$6364, 1)</f>
        <v>14</v>
      </c>
      <c r="AJ357" s="18">
        <f t="shared" si="28"/>
        <v>0.77777777777777779</v>
      </c>
      <c r="AK357" t="str">
        <f>INDEX(Groups!N$2:'Groups'!N$228, MATCH(A357, Groups!A$2:'Groups'!A$228,0))</f>
        <v>Sub-county</v>
      </c>
    </row>
    <row r="358" spans="1:37" x14ac:dyDescent="0.2">
      <c r="A358">
        <v>1141992</v>
      </c>
      <c r="B358">
        <v>9</v>
      </c>
      <c r="C358" t="s">
        <v>811</v>
      </c>
      <c r="D358" t="s">
        <v>1</v>
      </c>
      <c r="E358" t="s">
        <v>3068</v>
      </c>
      <c r="F358">
        <v>-79.980003356899999</v>
      </c>
      <c r="G358">
        <v>40.419998168900001</v>
      </c>
      <c r="H358" t="s">
        <v>812</v>
      </c>
      <c r="I358">
        <v>224032167</v>
      </c>
      <c r="J358">
        <v>357</v>
      </c>
      <c r="K358" t="s">
        <v>816</v>
      </c>
      <c r="L358" t="s">
        <v>817</v>
      </c>
      <c r="M358" t="s">
        <v>2773</v>
      </c>
      <c r="N358" t="s">
        <v>819</v>
      </c>
      <c r="O358">
        <v>-80.003710999999996</v>
      </c>
      <c r="P358">
        <v>40.432541999999998</v>
      </c>
      <c r="Q358" t="s">
        <v>818</v>
      </c>
      <c r="R358" s="6" t="s">
        <v>2904</v>
      </c>
      <c r="S358" s="6" t="s">
        <v>2903</v>
      </c>
      <c r="T358" s="6" t="s">
        <v>2784</v>
      </c>
      <c r="U358" s="6" t="s">
        <v>2905</v>
      </c>
      <c r="V358" s="6" t="s">
        <v>2929</v>
      </c>
      <c r="W358" s="3" t="str">
        <f>INDEX(Groups!I$2:'Groups'!I$228, MATCH(A358, Groups!A$2:'Groups'!A$228,0))</f>
        <v>Pittsburgh</v>
      </c>
      <c r="X358" s="3" t="str">
        <f>INDEX(Groups!J$2:'Groups'!J$228, MATCH(A358, Groups!A$2:'Groups'!A$228,0))</f>
        <v>Sub-county</v>
      </c>
      <c r="Y358" s="8">
        <f t="shared" si="31"/>
        <v>1</v>
      </c>
      <c r="Z358" s="8" t="b">
        <f t="shared" si="32"/>
        <v>1</v>
      </c>
      <c r="AD358" s="8">
        <v>1</v>
      </c>
      <c r="AE358" s="8">
        <v>1</v>
      </c>
      <c r="AF358" t="str">
        <f>INDEX(Groups!L$2:'Groups'!L$228, MATCH(A358, Groups!A$2:'Groups'!A$228,0))</f>
        <v>Pittsburgh</v>
      </c>
      <c r="AG358">
        <f>INDEX(Groups!M$2:'Groups'!M$228, MATCH(A358, Groups!A$2:'Groups'!A$228,0))</f>
        <v>0</v>
      </c>
      <c r="AH358">
        <f>COUNTIFS(RSVP!A$2:A$6364, I358)</f>
        <v>15</v>
      </c>
      <c r="AI358">
        <f>COUNTIFS(RSVP!A$2:A$6364, I358, RSVP!G$2:G$6364, 1)</f>
        <v>13</v>
      </c>
      <c r="AJ358" s="18">
        <f t="shared" si="28"/>
        <v>0.8666666666666667</v>
      </c>
      <c r="AK358" t="str">
        <f>INDEX(Groups!N$2:'Groups'!N$228, MATCH(A358, Groups!A$2:'Groups'!A$228,0))</f>
        <v>Sub-county</v>
      </c>
    </row>
    <row r="359" spans="1:37" x14ac:dyDescent="0.2">
      <c r="A359">
        <v>1141992</v>
      </c>
      <c r="B359">
        <v>9</v>
      </c>
      <c r="C359" t="s">
        <v>811</v>
      </c>
      <c r="D359" t="s">
        <v>1</v>
      </c>
      <c r="E359" t="s">
        <v>3068</v>
      </c>
      <c r="F359">
        <v>-79.980003356899999</v>
      </c>
      <c r="G359">
        <v>40.419998168900001</v>
      </c>
      <c r="H359" t="s">
        <v>812</v>
      </c>
      <c r="I359">
        <v>224228582</v>
      </c>
      <c r="J359">
        <v>358</v>
      </c>
      <c r="K359" t="s">
        <v>820</v>
      </c>
      <c r="L359" t="s">
        <v>821</v>
      </c>
      <c r="M359" t="s">
        <v>207</v>
      </c>
      <c r="N359" t="s">
        <v>823</v>
      </c>
      <c r="O359">
        <v>-80.054848000000007</v>
      </c>
      <c r="P359">
        <v>40.626677000000001</v>
      </c>
      <c r="Q359" t="s">
        <v>822</v>
      </c>
      <c r="R359" s="6" t="s">
        <v>2904</v>
      </c>
      <c r="S359" s="6" t="s">
        <v>2903</v>
      </c>
      <c r="T359" s="6" t="s">
        <v>2784</v>
      </c>
      <c r="U359" s="6" t="s">
        <v>2935</v>
      </c>
      <c r="W359" s="3" t="str">
        <f>INDEX(Groups!I$2:'Groups'!I$228, MATCH(A359, Groups!A$2:'Groups'!A$228,0))</f>
        <v>Pittsburgh</v>
      </c>
      <c r="X359" s="3" t="str">
        <f>INDEX(Groups!J$2:'Groups'!J$228, MATCH(A359, Groups!A$2:'Groups'!A$228,0))</f>
        <v>Sub-county</v>
      </c>
      <c r="Y359" s="8">
        <f t="shared" si="31"/>
        <v>1</v>
      </c>
      <c r="Z359" s="8" t="b">
        <f t="shared" si="32"/>
        <v>0</v>
      </c>
      <c r="AD359" s="8">
        <v>1</v>
      </c>
      <c r="AE359" s="8">
        <v>1</v>
      </c>
      <c r="AF359" t="str">
        <f>INDEX(Groups!L$2:'Groups'!L$228, MATCH(A359, Groups!A$2:'Groups'!A$228,0))</f>
        <v>Pittsburgh</v>
      </c>
      <c r="AG359">
        <f>INDEX(Groups!M$2:'Groups'!M$228, MATCH(A359, Groups!A$2:'Groups'!A$228,0))</f>
        <v>0</v>
      </c>
      <c r="AH359">
        <f>COUNTIFS(RSVP!A$2:A$6364, I359)</f>
        <v>17</v>
      </c>
      <c r="AI359">
        <f>COUNTIFS(RSVP!A$2:A$6364, I359, RSVP!G$2:G$6364, 1)</f>
        <v>13</v>
      </c>
      <c r="AJ359" s="18">
        <f t="shared" si="28"/>
        <v>0.76470588235294112</v>
      </c>
      <c r="AK359" t="str">
        <f>INDEX(Groups!N$2:'Groups'!N$228, MATCH(A359, Groups!A$2:'Groups'!A$228,0))</f>
        <v>Sub-county</v>
      </c>
    </row>
    <row r="360" spans="1:37" x14ac:dyDescent="0.2">
      <c r="A360">
        <v>1141992</v>
      </c>
      <c r="B360">
        <v>9</v>
      </c>
      <c r="C360" t="s">
        <v>811</v>
      </c>
      <c r="D360" t="s">
        <v>1</v>
      </c>
      <c r="E360" t="s">
        <v>3068</v>
      </c>
      <c r="F360">
        <v>-79.980003356899999</v>
      </c>
      <c r="G360">
        <v>40.419998168900001</v>
      </c>
      <c r="H360" t="s">
        <v>812</v>
      </c>
      <c r="I360">
        <v>224333684</v>
      </c>
      <c r="J360">
        <v>359</v>
      </c>
      <c r="K360" t="s">
        <v>824</v>
      </c>
      <c r="L360" t="s">
        <v>825</v>
      </c>
      <c r="M360" t="s">
        <v>2773</v>
      </c>
      <c r="N360" t="s">
        <v>827</v>
      </c>
      <c r="O360">
        <v>-80.005486000000005</v>
      </c>
      <c r="P360">
        <v>40.433948999999998</v>
      </c>
      <c r="Q360" t="s">
        <v>826</v>
      </c>
      <c r="R360" s="6" t="s">
        <v>2904</v>
      </c>
      <c r="S360" s="6" t="s">
        <v>2903</v>
      </c>
      <c r="T360" s="6" t="s">
        <v>2784</v>
      </c>
      <c r="U360" s="6" t="s">
        <v>2905</v>
      </c>
      <c r="V360" s="6" t="s">
        <v>2929</v>
      </c>
      <c r="W360" s="3" t="str">
        <f>INDEX(Groups!I$2:'Groups'!I$228, MATCH(A360, Groups!A$2:'Groups'!A$228,0))</f>
        <v>Pittsburgh</v>
      </c>
      <c r="X360" s="3" t="str">
        <f>INDEX(Groups!J$2:'Groups'!J$228, MATCH(A360, Groups!A$2:'Groups'!A$228,0))</f>
        <v>Sub-county</v>
      </c>
      <c r="Y360" s="8">
        <f t="shared" si="31"/>
        <v>1</v>
      </c>
      <c r="Z360" s="8" t="b">
        <f t="shared" si="32"/>
        <v>1</v>
      </c>
      <c r="AD360" s="8">
        <v>1</v>
      </c>
      <c r="AE360" s="8">
        <v>1</v>
      </c>
      <c r="AF360" t="str">
        <f>INDEX(Groups!L$2:'Groups'!L$228, MATCH(A360, Groups!A$2:'Groups'!A$228,0))</f>
        <v>Pittsburgh</v>
      </c>
      <c r="AG360">
        <f>INDEX(Groups!M$2:'Groups'!M$228, MATCH(A360, Groups!A$2:'Groups'!A$228,0))</f>
        <v>0</v>
      </c>
      <c r="AH360">
        <f>COUNTIFS(RSVP!A$2:A$6364, I360)</f>
        <v>4</v>
      </c>
      <c r="AI360">
        <f>COUNTIFS(RSVP!A$2:A$6364, I360, RSVP!G$2:G$6364, 1)</f>
        <v>3</v>
      </c>
      <c r="AJ360" s="18">
        <f t="shared" si="28"/>
        <v>0.75</v>
      </c>
      <c r="AK360" t="str">
        <f>INDEX(Groups!N$2:'Groups'!N$228, MATCH(A360, Groups!A$2:'Groups'!A$228,0))</f>
        <v>Sub-county</v>
      </c>
    </row>
    <row r="361" spans="1:37" x14ac:dyDescent="0.2">
      <c r="A361">
        <v>1141992</v>
      </c>
      <c r="B361">
        <v>9</v>
      </c>
      <c r="C361" t="s">
        <v>811</v>
      </c>
      <c r="D361" t="s">
        <v>1</v>
      </c>
      <c r="E361" t="s">
        <v>3068</v>
      </c>
      <c r="F361">
        <v>-79.980003356899999</v>
      </c>
      <c r="G361">
        <v>40.419998168900001</v>
      </c>
      <c r="H361" t="s">
        <v>812</v>
      </c>
      <c r="I361">
        <v>224027233</v>
      </c>
      <c r="J361">
        <v>360</v>
      </c>
      <c r="K361" t="s">
        <v>828</v>
      </c>
      <c r="L361" t="s">
        <v>829</v>
      </c>
      <c r="M361" t="s">
        <v>2773</v>
      </c>
      <c r="N361" t="s">
        <v>831</v>
      </c>
      <c r="O361">
        <v>-79.957462000000007</v>
      </c>
      <c r="P361">
        <v>40.423226999999997</v>
      </c>
      <c r="Q361" t="s">
        <v>830</v>
      </c>
      <c r="R361" s="6" t="s">
        <v>2904</v>
      </c>
      <c r="S361" s="6" t="s">
        <v>2903</v>
      </c>
      <c r="T361" s="6" t="s">
        <v>2784</v>
      </c>
      <c r="U361" s="6" t="s">
        <v>2905</v>
      </c>
      <c r="V361" s="6" t="s">
        <v>2909</v>
      </c>
      <c r="W361" s="3" t="str">
        <f>INDEX(Groups!I$2:'Groups'!I$228, MATCH(A361, Groups!A$2:'Groups'!A$228,0))</f>
        <v>Pittsburgh</v>
      </c>
      <c r="X361" s="3" t="str">
        <f>INDEX(Groups!J$2:'Groups'!J$228, MATCH(A361, Groups!A$2:'Groups'!A$228,0))</f>
        <v>Sub-county</v>
      </c>
      <c r="Y361" s="8">
        <f t="shared" si="31"/>
        <v>1</v>
      </c>
      <c r="Z361" s="8" t="b">
        <f t="shared" si="32"/>
        <v>1</v>
      </c>
      <c r="AD361" s="8">
        <v>1</v>
      </c>
      <c r="AE361" s="8">
        <v>1</v>
      </c>
      <c r="AF361" t="str">
        <f>INDEX(Groups!L$2:'Groups'!L$228, MATCH(A361, Groups!A$2:'Groups'!A$228,0))</f>
        <v>Pittsburgh</v>
      </c>
      <c r="AG361">
        <f>INDEX(Groups!M$2:'Groups'!M$228, MATCH(A361, Groups!A$2:'Groups'!A$228,0))</f>
        <v>0</v>
      </c>
      <c r="AH361">
        <f>COUNTIFS(RSVP!A$2:A$6364, I361)</f>
        <v>24</v>
      </c>
      <c r="AI361">
        <f>COUNTIFS(RSVP!A$2:A$6364, I361, RSVP!G$2:G$6364, 1)</f>
        <v>21</v>
      </c>
      <c r="AJ361" s="18">
        <f t="shared" si="28"/>
        <v>0.875</v>
      </c>
      <c r="AK361" t="str">
        <f>INDEX(Groups!N$2:'Groups'!N$228, MATCH(A361, Groups!A$2:'Groups'!A$228,0))</f>
        <v>Sub-county</v>
      </c>
    </row>
    <row r="362" spans="1:37" x14ac:dyDescent="0.2">
      <c r="A362">
        <v>1141992</v>
      </c>
      <c r="B362">
        <v>9</v>
      </c>
      <c r="C362" t="s">
        <v>811</v>
      </c>
      <c r="D362" t="s">
        <v>1</v>
      </c>
      <c r="E362" t="s">
        <v>3068</v>
      </c>
      <c r="F362">
        <v>-79.980003356899999</v>
      </c>
      <c r="G362">
        <v>40.419998168900001</v>
      </c>
      <c r="H362" t="s">
        <v>812</v>
      </c>
      <c r="I362">
        <v>224720565</v>
      </c>
      <c r="J362">
        <v>361</v>
      </c>
      <c r="K362" t="s">
        <v>832</v>
      </c>
      <c r="L362" t="s">
        <v>833</v>
      </c>
      <c r="M362" t="s">
        <v>2773</v>
      </c>
      <c r="N362" t="s">
        <v>392</v>
      </c>
      <c r="O362">
        <v>-79.942160000000001</v>
      </c>
      <c r="P362">
        <v>40.431978999999998</v>
      </c>
      <c r="Q362" t="s">
        <v>391</v>
      </c>
      <c r="R362" s="6" t="s">
        <v>2904</v>
      </c>
      <c r="S362" s="6" t="s">
        <v>2903</v>
      </c>
      <c r="T362" s="6" t="s">
        <v>2784</v>
      </c>
      <c r="U362" s="6" t="s">
        <v>2905</v>
      </c>
      <c r="V362" s="6" t="s">
        <v>2907</v>
      </c>
      <c r="W362" s="3" t="str">
        <f>INDEX(Groups!I$2:'Groups'!I$228, MATCH(A362, Groups!A$2:'Groups'!A$228,0))</f>
        <v>Pittsburgh</v>
      </c>
      <c r="X362" s="3" t="str">
        <f>INDEX(Groups!J$2:'Groups'!J$228, MATCH(A362, Groups!A$2:'Groups'!A$228,0))</f>
        <v>Sub-county</v>
      </c>
      <c r="Y362" s="8">
        <f t="shared" si="31"/>
        <v>1</v>
      </c>
      <c r="Z362" s="8" t="b">
        <f t="shared" si="32"/>
        <v>1</v>
      </c>
      <c r="AD362" s="8">
        <v>1</v>
      </c>
      <c r="AE362" s="8">
        <v>1</v>
      </c>
      <c r="AF362" t="str">
        <f>INDEX(Groups!L$2:'Groups'!L$228, MATCH(A362, Groups!A$2:'Groups'!A$228,0))</f>
        <v>Pittsburgh</v>
      </c>
      <c r="AG362">
        <f>INDEX(Groups!M$2:'Groups'!M$228, MATCH(A362, Groups!A$2:'Groups'!A$228,0))</f>
        <v>0</v>
      </c>
      <c r="AH362">
        <f>COUNTIFS(RSVP!A$2:A$6364, I362)</f>
        <v>4</v>
      </c>
      <c r="AI362">
        <f>COUNTIFS(RSVP!A$2:A$6364, I362, RSVP!G$2:G$6364, 1)</f>
        <v>4</v>
      </c>
      <c r="AJ362" s="18">
        <f t="shared" si="28"/>
        <v>1</v>
      </c>
      <c r="AK362" t="str">
        <f>INDEX(Groups!N$2:'Groups'!N$228, MATCH(A362, Groups!A$2:'Groups'!A$228,0))</f>
        <v>Sub-county</v>
      </c>
    </row>
    <row r="363" spans="1:37" x14ac:dyDescent="0.2">
      <c r="A363">
        <v>1141992</v>
      </c>
      <c r="B363">
        <v>9</v>
      </c>
      <c r="C363" t="s">
        <v>811</v>
      </c>
      <c r="D363" t="s">
        <v>1</v>
      </c>
      <c r="E363" t="s">
        <v>3068</v>
      </c>
      <c r="F363">
        <v>-79.980003356899999</v>
      </c>
      <c r="G363">
        <v>40.419998168900001</v>
      </c>
      <c r="H363" t="s">
        <v>812</v>
      </c>
      <c r="I363">
        <v>224136644</v>
      </c>
      <c r="J363">
        <v>362</v>
      </c>
      <c r="K363" t="s">
        <v>543</v>
      </c>
      <c r="L363" t="s">
        <v>834</v>
      </c>
      <c r="M363" t="s">
        <v>2773</v>
      </c>
      <c r="N363" t="s">
        <v>546</v>
      </c>
      <c r="O363">
        <v>-80.010818</v>
      </c>
      <c r="P363">
        <v>40.445937999999998</v>
      </c>
      <c r="Q363" t="s">
        <v>545</v>
      </c>
      <c r="R363" s="6" t="s">
        <v>2904</v>
      </c>
      <c r="S363" s="6" t="s">
        <v>2903</v>
      </c>
      <c r="T363" s="6" t="s">
        <v>2784</v>
      </c>
      <c r="U363" s="6" t="s">
        <v>2905</v>
      </c>
      <c r="V363" s="6" t="s">
        <v>2940</v>
      </c>
      <c r="W363" s="3" t="str">
        <f>INDEX(Groups!I$2:'Groups'!I$228, MATCH(A363, Groups!A$2:'Groups'!A$228,0))</f>
        <v>Pittsburgh</v>
      </c>
      <c r="X363" s="3" t="str">
        <f>INDEX(Groups!J$2:'Groups'!J$228, MATCH(A363, Groups!A$2:'Groups'!A$228,0))</f>
        <v>Sub-county</v>
      </c>
      <c r="Y363" s="8">
        <f t="shared" si="31"/>
        <v>1</v>
      </c>
      <c r="Z363" s="8" t="b">
        <f t="shared" si="32"/>
        <v>1</v>
      </c>
      <c r="AD363" s="8">
        <v>1</v>
      </c>
      <c r="AE363" s="8">
        <v>1</v>
      </c>
      <c r="AF363" t="str">
        <f>INDEX(Groups!L$2:'Groups'!L$228, MATCH(A363, Groups!A$2:'Groups'!A$228,0))</f>
        <v>Pittsburgh</v>
      </c>
      <c r="AG363">
        <f>INDEX(Groups!M$2:'Groups'!M$228, MATCH(A363, Groups!A$2:'Groups'!A$228,0))</f>
        <v>0</v>
      </c>
      <c r="AH363">
        <f>COUNTIFS(RSVP!A$2:A$6364, I363)</f>
        <v>6</v>
      </c>
      <c r="AI363">
        <f>COUNTIFS(RSVP!A$2:A$6364, I363, RSVP!G$2:G$6364, 1)</f>
        <v>6</v>
      </c>
      <c r="AJ363" s="18">
        <f t="shared" si="28"/>
        <v>1</v>
      </c>
      <c r="AK363" t="str">
        <f>INDEX(Groups!N$2:'Groups'!N$228, MATCH(A363, Groups!A$2:'Groups'!A$228,0))</f>
        <v>Sub-county</v>
      </c>
    </row>
    <row r="364" spans="1:37" x14ac:dyDescent="0.2">
      <c r="A364">
        <v>1141992</v>
      </c>
      <c r="B364">
        <v>9</v>
      </c>
      <c r="C364" t="s">
        <v>811</v>
      </c>
      <c r="D364" t="s">
        <v>1</v>
      </c>
      <c r="E364" t="s">
        <v>3068</v>
      </c>
      <c r="F364">
        <v>-79.980003356899999</v>
      </c>
      <c r="G364">
        <v>40.419998168900001</v>
      </c>
      <c r="H364" t="s">
        <v>812</v>
      </c>
      <c r="I364">
        <v>224673498</v>
      </c>
      <c r="J364">
        <v>363</v>
      </c>
      <c r="K364" t="s">
        <v>835</v>
      </c>
      <c r="L364" t="s">
        <v>836</v>
      </c>
      <c r="M364" t="s">
        <v>2773</v>
      </c>
      <c r="N364" t="s">
        <v>838</v>
      </c>
      <c r="O364">
        <v>-79.972335999999999</v>
      </c>
      <c r="P364">
        <v>40.428294999999999</v>
      </c>
      <c r="Q364" t="s">
        <v>837</v>
      </c>
      <c r="R364" s="6" t="s">
        <v>2904</v>
      </c>
      <c r="S364" s="6" t="s">
        <v>2903</v>
      </c>
      <c r="T364" s="6" t="s">
        <v>2784</v>
      </c>
      <c r="U364" s="6" t="s">
        <v>2905</v>
      </c>
      <c r="V364" s="6" t="s">
        <v>2909</v>
      </c>
      <c r="W364" s="3" t="str">
        <f>INDEX(Groups!I$2:'Groups'!I$228, MATCH(A364, Groups!A$2:'Groups'!A$228,0))</f>
        <v>Pittsburgh</v>
      </c>
      <c r="X364" s="3" t="str">
        <f>INDEX(Groups!J$2:'Groups'!J$228, MATCH(A364, Groups!A$2:'Groups'!A$228,0))</f>
        <v>Sub-county</v>
      </c>
      <c r="Y364" s="8">
        <f t="shared" si="31"/>
        <v>1</v>
      </c>
      <c r="Z364" s="8" t="b">
        <f t="shared" si="32"/>
        <v>1</v>
      </c>
      <c r="AD364" s="8">
        <v>1</v>
      </c>
      <c r="AE364" s="8">
        <v>1</v>
      </c>
      <c r="AF364" t="str">
        <f>INDEX(Groups!L$2:'Groups'!L$228, MATCH(A364, Groups!A$2:'Groups'!A$228,0))</f>
        <v>Pittsburgh</v>
      </c>
      <c r="AG364">
        <f>INDEX(Groups!M$2:'Groups'!M$228, MATCH(A364, Groups!A$2:'Groups'!A$228,0))</f>
        <v>0</v>
      </c>
      <c r="AH364">
        <f>COUNTIFS(RSVP!A$2:A$6364, I364)</f>
        <v>11</v>
      </c>
      <c r="AI364">
        <f>COUNTIFS(RSVP!A$2:A$6364, I364, RSVP!G$2:G$6364, 1)</f>
        <v>10</v>
      </c>
      <c r="AJ364" s="18">
        <f t="shared" si="28"/>
        <v>0.90909090909090906</v>
      </c>
      <c r="AK364" t="str">
        <f>INDEX(Groups!N$2:'Groups'!N$228, MATCH(A364, Groups!A$2:'Groups'!A$228,0))</f>
        <v>Sub-county</v>
      </c>
    </row>
    <row r="365" spans="1:37" x14ac:dyDescent="0.2">
      <c r="A365">
        <v>1141992</v>
      </c>
      <c r="B365">
        <v>9</v>
      </c>
      <c r="C365" t="s">
        <v>811</v>
      </c>
      <c r="D365" t="s">
        <v>1</v>
      </c>
      <c r="E365" t="s">
        <v>3068</v>
      </c>
      <c r="F365">
        <v>-79.980003356899999</v>
      </c>
      <c r="G365">
        <v>40.419998168900001</v>
      </c>
      <c r="H365" t="s">
        <v>812</v>
      </c>
      <c r="I365">
        <v>224695599</v>
      </c>
      <c r="J365">
        <v>364</v>
      </c>
      <c r="K365" t="s">
        <v>497</v>
      </c>
      <c r="L365" t="s">
        <v>839</v>
      </c>
      <c r="M365" t="s">
        <v>2773</v>
      </c>
      <c r="N365" t="s">
        <v>274</v>
      </c>
      <c r="O365">
        <v>-79.932975999999996</v>
      </c>
      <c r="P365">
        <v>40.451439000000001</v>
      </c>
      <c r="Q365" t="s">
        <v>273</v>
      </c>
      <c r="R365" s="6" t="s">
        <v>2904</v>
      </c>
      <c r="S365" s="6" t="s">
        <v>2903</v>
      </c>
      <c r="T365" s="6" t="s">
        <v>2784</v>
      </c>
      <c r="U365" s="6" t="s">
        <v>2905</v>
      </c>
      <c r="V365" s="6" t="s">
        <v>2936</v>
      </c>
      <c r="W365" s="3" t="str">
        <f>INDEX(Groups!I$2:'Groups'!I$228, MATCH(A365, Groups!A$2:'Groups'!A$228,0))</f>
        <v>Pittsburgh</v>
      </c>
      <c r="X365" s="3" t="str">
        <f>INDEX(Groups!J$2:'Groups'!J$228, MATCH(A365, Groups!A$2:'Groups'!A$228,0))</f>
        <v>Sub-county</v>
      </c>
      <c r="Y365" s="8">
        <f t="shared" si="31"/>
        <v>1</v>
      </c>
      <c r="Z365" s="8" t="b">
        <f t="shared" si="32"/>
        <v>1</v>
      </c>
      <c r="AD365" s="8">
        <v>1</v>
      </c>
      <c r="AE365" s="8">
        <v>1</v>
      </c>
      <c r="AF365" t="str">
        <f>INDEX(Groups!L$2:'Groups'!L$228, MATCH(A365, Groups!A$2:'Groups'!A$228,0))</f>
        <v>Pittsburgh</v>
      </c>
      <c r="AG365">
        <f>INDEX(Groups!M$2:'Groups'!M$228, MATCH(A365, Groups!A$2:'Groups'!A$228,0))</f>
        <v>0</v>
      </c>
      <c r="AH365">
        <f>COUNTIFS(RSVP!A$2:A$6364, I365)</f>
        <v>7</v>
      </c>
      <c r="AI365">
        <f>COUNTIFS(RSVP!A$2:A$6364, I365, RSVP!G$2:G$6364, 1)</f>
        <v>7</v>
      </c>
      <c r="AJ365" s="18">
        <f t="shared" si="28"/>
        <v>1</v>
      </c>
      <c r="AK365" t="str">
        <f>INDEX(Groups!N$2:'Groups'!N$228, MATCH(A365, Groups!A$2:'Groups'!A$228,0))</f>
        <v>Sub-county</v>
      </c>
    </row>
    <row r="366" spans="1:37" x14ac:dyDescent="0.2">
      <c r="A366">
        <v>1349042</v>
      </c>
      <c r="B366">
        <v>8</v>
      </c>
      <c r="C366" t="s">
        <v>840</v>
      </c>
      <c r="D366" t="s">
        <v>1</v>
      </c>
      <c r="E366" t="s">
        <v>3075</v>
      </c>
      <c r="F366">
        <v>-79.919998168899994</v>
      </c>
      <c r="G366">
        <v>40.430000305199997</v>
      </c>
      <c r="H366" t="s">
        <v>841</v>
      </c>
      <c r="I366">
        <v>224151826</v>
      </c>
      <c r="J366">
        <v>365</v>
      </c>
      <c r="K366" t="s">
        <v>842</v>
      </c>
      <c r="L366" t="s">
        <v>843</v>
      </c>
      <c r="Q366" t="s">
        <v>386</v>
      </c>
      <c r="R366" s="6">
        <v>0</v>
      </c>
      <c r="S366" s="6">
        <v>0</v>
      </c>
      <c r="T366" s="6">
        <v>0</v>
      </c>
      <c r="U366" s="6">
        <v>0</v>
      </c>
      <c r="V366" s="6">
        <v>0</v>
      </c>
      <c r="W366" s="3" t="str">
        <f>INDEX(Groups!I$2:'Groups'!I$228, MATCH(A366, Groups!A$2:'Groups'!A$228,0))</f>
        <v>Pittsburgh</v>
      </c>
      <c r="X366" s="3" t="str">
        <f>INDEX(Groups!J$2:'Groups'!J$228, MATCH(A366, Groups!A$2:'Groups'!A$228,0))</f>
        <v>Sub-county</v>
      </c>
      <c r="AD366" s="8">
        <v>1</v>
      </c>
      <c r="AE366" s="8">
        <v>1</v>
      </c>
      <c r="AF366" t="str">
        <f>INDEX(Groups!L$2:'Groups'!L$228, MATCH(A366, Groups!A$2:'Groups'!A$228,0))</f>
        <v>Greater Pittsburgh Area</v>
      </c>
      <c r="AG366">
        <f>INDEX(Groups!M$2:'Groups'!M$228, MATCH(A366, Groups!A$2:'Groups'!A$228,0))</f>
        <v>1</v>
      </c>
      <c r="AH366">
        <f>COUNTIFS(RSVP!A$2:A$6364, I366)</f>
        <v>7</v>
      </c>
      <c r="AI366">
        <f>COUNTIFS(RSVP!A$2:A$6364, I366, RSVP!G$2:G$6364, 1)</f>
        <v>7</v>
      </c>
      <c r="AJ366" s="18">
        <f t="shared" si="28"/>
        <v>1</v>
      </c>
      <c r="AK366" t="str">
        <f>INDEX(Groups!N$2:'Groups'!N$228, MATCH(A366, Groups!A$2:'Groups'!A$228,0))</f>
        <v>CSA/MSA</v>
      </c>
    </row>
    <row r="367" spans="1:37" x14ac:dyDescent="0.2">
      <c r="A367">
        <v>1349042</v>
      </c>
      <c r="B367">
        <v>8</v>
      </c>
      <c r="C367" t="s">
        <v>840</v>
      </c>
      <c r="D367" t="s">
        <v>1</v>
      </c>
      <c r="E367" t="s">
        <v>3075</v>
      </c>
      <c r="F367">
        <v>-79.919998168899994</v>
      </c>
      <c r="G367">
        <v>40.430000305199997</v>
      </c>
      <c r="H367" t="s">
        <v>841</v>
      </c>
      <c r="I367">
        <v>223615163</v>
      </c>
      <c r="J367">
        <v>366</v>
      </c>
      <c r="K367" t="s">
        <v>844</v>
      </c>
      <c r="L367" t="s">
        <v>845</v>
      </c>
      <c r="M367" t="s">
        <v>2780</v>
      </c>
      <c r="N367" t="s">
        <v>847</v>
      </c>
      <c r="O367">
        <v>-80.141834899999907</v>
      </c>
      <c r="P367">
        <v>40.703401199999902</v>
      </c>
      <c r="Q367" t="s">
        <v>846</v>
      </c>
      <c r="R367" s="6" t="s">
        <v>2904</v>
      </c>
      <c r="S367" s="6" t="s">
        <v>2903</v>
      </c>
      <c r="T367" s="6" t="s">
        <v>2931</v>
      </c>
      <c r="U367" s="6" t="s">
        <v>2930</v>
      </c>
      <c r="W367" s="3" t="str">
        <f>INDEX(Groups!I$2:'Groups'!I$228, MATCH(A367, Groups!A$2:'Groups'!A$228,0))</f>
        <v>Pittsburgh</v>
      </c>
      <c r="X367" s="3" t="str">
        <f>INDEX(Groups!J$2:'Groups'!J$228, MATCH(A367, Groups!A$2:'Groups'!A$228,0))</f>
        <v>Sub-county</v>
      </c>
      <c r="Y367" s="8">
        <f t="shared" ref="Y367:Y398" si="33">IF(T367="Allegheny County", 1, )</f>
        <v>0</v>
      </c>
      <c r="Z367" s="8" t="b">
        <f t="shared" ref="Z367:Z373" si="34">ISNUMBER(SEARCH(W367,U367))</f>
        <v>0</v>
      </c>
      <c r="AD367" s="8">
        <v>1</v>
      </c>
      <c r="AE367" s="8">
        <v>1</v>
      </c>
      <c r="AF367" t="str">
        <f>INDEX(Groups!L$2:'Groups'!L$228, MATCH(A367, Groups!A$2:'Groups'!A$228,0))</f>
        <v>Greater Pittsburgh Area</v>
      </c>
      <c r="AG367">
        <f>INDEX(Groups!M$2:'Groups'!M$228, MATCH(A367, Groups!A$2:'Groups'!A$228,0))</f>
        <v>1</v>
      </c>
      <c r="AH367">
        <f>COUNTIFS(RSVP!A$2:A$6364, I367)</f>
        <v>5</v>
      </c>
      <c r="AI367">
        <f>COUNTIFS(RSVP!A$2:A$6364, I367, RSVP!G$2:G$6364, 1)</f>
        <v>4</v>
      </c>
      <c r="AJ367" s="18">
        <f t="shared" si="28"/>
        <v>0.8</v>
      </c>
      <c r="AK367" t="str">
        <f>INDEX(Groups!N$2:'Groups'!N$228, MATCH(A367, Groups!A$2:'Groups'!A$228,0))</f>
        <v>CSA/MSA</v>
      </c>
    </row>
    <row r="368" spans="1:37" x14ac:dyDescent="0.2">
      <c r="A368">
        <v>1349042</v>
      </c>
      <c r="B368">
        <v>8</v>
      </c>
      <c r="C368" t="s">
        <v>840</v>
      </c>
      <c r="D368" t="s">
        <v>1</v>
      </c>
      <c r="E368" t="s">
        <v>3075</v>
      </c>
      <c r="F368">
        <v>-79.919998168899994</v>
      </c>
      <c r="G368">
        <v>40.430000305199997</v>
      </c>
      <c r="H368" t="s">
        <v>841</v>
      </c>
      <c r="I368">
        <v>224539409</v>
      </c>
      <c r="J368">
        <v>367</v>
      </c>
      <c r="K368" t="s">
        <v>371</v>
      </c>
      <c r="L368" t="s">
        <v>372</v>
      </c>
      <c r="M368" t="s">
        <v>2773</v>
      </c>
      <c r="N368" t="s">
        <v>288</v>
      </c>
      <c r="O368">
        <v>-80.033187999999996</v>
      </c>
      <c r="P368">
        <v>40.404533000000001</v>
      </c>
      <c r="Q368" t="s">
        <v>287</v>
      </c>
      <c r="R368" s="6" t="s">
        <v>2904</v>
      </c>
      <c r="S368" s="6" t="s">
        <v>2903</v>
      </c>
      <c r="T368" s="6" t="s">
        <v>2784</v>
      </c>
      <c r="U368" s="6" t="s">
        <v>2905</v>
      </c>
      <c r="V368" s="6" t="s">
        <v>2918</v>
      </c>
      <c r="W368" s="3" t="str">
        <f>INDEX(Groups!I$2:'Groups'!I$228, MATCH(A368, Groups!A$2:'Groups'!A$228,0))</f>
        <v>Pittsburgh</v>
      </c>
      <c r="X368" s="3" t="str">
        <f>INDEX(Groups!J$2:'Groups'!J$228, MATCH(A368, Groups!A$2:'Groups'!A$228,0))</f>
        <v>Sub-county</v>
      </c>
      <c r="Y368" s="8">
        <f t="shared" si="33"/>
        <v>1</v>
      </c>
      <c r="Z368" s="8" t="b">
        <f t="shared" si="34"/>
        <v>1</v>
      </c>
      <c r="AD368" s="8">
        <v>1</v>
      </c>
      <c r="AE368" s="8">
        <v>1</v>
      </c>
      <c r="AF368" t="str">
        <f>INDEX(Groups!L$2:'Groups'!L$228, MATCH(A368, Groups!A$2:'Groups'!A$228,0))</f>
        <v>Greater Pittsburgh Area</v>
      </c>
      <c r="AG368">
        <f>INDEX(Groups!M$2:'Groups'!M$228, MATCH(A368, Groups!A$2:'Groups'!A$228,0))</f>
        <v>1</v>
      </c>
      <c r="AH368">
        <f>COUNTIFS(RSVP!A$2:A$6364, I368)</f>
        <v>3</v>
      </c>
      <c r="AI368">
        <f>COUNTIFS(RSVP!A$2:A$6364, I368, RSVP!G$2:G$6364, 1)</f>
        <v>3</v>
      </c>
      <c r="AJ368" s="18">
        <f t="shared" si="28"/>
        <v>1</v>
      </c>
      <c r="AK368" t="str">
        <f>INDEX(Groups!N$2:'Groups'!N$228, MATCH(A368, Groups!A$2:'Groups'!A$228,0))</f>
        <v>CSA/MSA</v>
      </c>
    </row>
    <row r="369" spans="1:37" x14ac:dyDescent="0.2">
      <c r="A369">
        <v>1349042</v>
      </c>
      <c r="B369">
        <v>8</v>
      </c>
      <c r="C369" t="s">
        <v>840</v>
      </c>
      <c r="D369" t="s">
        <v>1</v>
      </c>
      <c r="E369" t="s">
        <v>3075</v>
      </c>
      <c r="F369">
        <v>-79.919998168899994</v>
      </c>
      <c r="G369">
        <v>40.430000305199997</v>
      </c>
      <c r="H369" t="s">
        <v>841</v>
      </c>
      <c r="I369">
        <v>223688079</v>
      </c>
      <c r="J369">
        <v>368</v>
      </c>
      <c r="K369" t="s">
        <v>848</v>
      </c>
      <c r="L369" t="s">
        <v>849</v>
      </c>
      <c r="M369" t="s">
        <v>2773</v>
      </c>
      <c r="N369" t="s">
        <v>851</v>
      </c>
      <c r="O369">
        <v>-80.033928000000003</v>
      </c>
      <c r="P369">
        <v>40.372467</v>
      </c>
      <c r="Q369" t="s">
        <v>850</v>
      </c>
      <c r="R369" s="6" t="s">
        <v>2904</v>
      </c>
      <c r="S369" s="6" t="s">
        <v>2903</v>
      </c>
      <c r="T369" s="6" t="s">
        <v>2784</v>
      </c>
      <c r="U369" s="6" t="s">
        <v>2962</v>
      </c>
      <c r="W369" s="3" t="str">
        <f>INDEX(Groups!I$2:'Groups'!I$228, MATCH(A369, Groups!A$2:'Groups'!A$228,0))</f>
        <v>Pittsburgh</v>
      </c>
      <c r="X369" s="3" t="str">
        <f>INDEX(Groups!J$2:'Groups'!J$228, MATCH(A369, Groups!A$2:'Groups'!A$228,0))</f>
        <v>Sub-county</v>
      </c>
      <c r="Y369" s="8">
        <f t="shared" si="33"/>
        <v>1</v>
      </c>
      <c r="Z369" s="8" t="b">
        <f t="shared" si="34"/>
        <v>0</v>
      </c>
      <c r="AD369" s="8">
        <v>1</v>
      </c>
      <c r="AE369" s="8">
        <v>1</v>
      </c>
      <c r="AF369" t="str">
        <f>INDEX(Groups!L$2:'Groups'!L$228, MATCH(A369, Groups!A$2:'Groups'!A$228,0))</f>
        <v>Greater Pittsburgh Area</v>
      </c>
      <c r="AG369">
        <f>INDEX(Groups!M$2:'Groups'!M$228, MATCH(A369, Groups!A$2:'Groups'!A$228,0))</f>
        <v>1</v>
      </c>
      <c r="AH369">
        <f>COUNTIFS(RSVP!A$2:A$6364, I369)</f>
        <v>3</v>
      </c>
      <c r="AI369">
        <f>COUNTIFS(RSVP!A$2:A$6364, I369, RSVP!G$2:G$6364, 1)</f>
        <v>3</v>
      </c>
      <c r="AJ369" s="18">
        <f t="shared" si="28"/>
        <v>1</v>
      </c>
      <c r="AK369" t="str">
        <f>INDEX(Groups!N$2:'Groups'!N$228, MATCH(A369, Groups!A$2:'Groups'!A$228,0))</f>
        <v>CSA/MSA</v>
      </c>
    </row>
    <row r="370" spans="1:37" x14ac:dyDescent="0.2">
      <c r="A370">
        <v>1349042</v>
      </c>
      <c r="B370">
        <v>8</v>
      </c>
      <c r="C370" t="s">
        <v>840</v>
      </c>
      <c r="D370" t="s">
        <v>1</v>
      </c>
      <c r="E370" t="s">
        <v>3075</v>
      </c>
      <c r="F370">
        <v>-79.919998168899994</v>
      </c>
      <c r="G370">
        <v>40.430000305199997</v>
      </c>
      <c r="H370" t="s">
        <v>841</v>
      </c>
      <c r="I370">
        <v>224539771</v>
      </c>
      <c r="J370">
        <v>369</v>
      </c>
      <c r="K370" t="s">
        <v>285</v>
      </c>
      <c r="L370" t="s">
        <v>286</v>
      </c>
      <c r="M370" t="s">
        <v>2773</v>
      </c>
      <c r="N370" t="s">
        <v>288</v>
      </c>
      <c r="O370">
        <v>-80.033187999999996</v>
      </c>
      <c r="P370">
        <v>40.404533000000001</v>
      </c>
      <c r="Q370" t="s">
        <v>287</v>
      </c>
      <c r="R370" s="6" t="s">
        <v>2904</v>
      </c>
      <c r="S370" s="6" t="s">
        <v>2903</v>
      </c>
      <c r="T370" s="6" t="s">
        <v>2784</v>
      </c>
      <c r="U370" s="6" t="s">
        <v>2905</v>
      </c>
      <c r="V370" s="6" t="s">
        <v>2918</v>
      </c>
      <c r="W370" s="3" t="str">
        <f>INDEX(Groups!I$2:'Groups'!I$228, MATCH(A370, Groups!A$2:'Groups'!A$228,0))</f>
        <v>Pittsburgh</v>
      </c>
      <c r="X370" s="3" t="str">
        <f>INDEX(Groups!J$2:'Groups'!J$228, MATCH(A370, Groups!A$2:'Groups'!A$228,0))</f>
        <v>Sub-county</v>
      </c>
      <c r="Y370" s="8">
        <f t="shared" si="33"/>
        <v>1</v>
      </c>
      <c r="Z370" s="8" t="b">
        <f t="shared" si="34"/>
        <v>1</v>
      </c>
      <c r="AD370" s="8">
        <v>1</v>
      </c>
      <c r="AE370" s="8">
        <v>1</v>
      </c>
      <c r="AF370" t="str">
        <f>INDEX(Groups!L$2:'Groups'!L$228, MATCH(A370, Groups!A$2:'Groups'!A$228,0))</f>
        <v>Greater Pittsburgh Area</v>
      </c>
      <c r="AG370">
        <f>INDEX(Groups!M$2:'Groups'!M$228, MATCH(A370, Groups!A$2:'Groups'!A$228,0))</f>
        <v>1</v>
      </c>
      <c r="AH370">
        <f>COUNTIFS(RSVP!A$2:A$6364, I370)</f>
        <v>3</v>
      </c>
      <c r="AI370">
        <f>COUNTIFS(RSVP!A$2:A$6364, I370, RSVP!G$2:G$6364, 1)</f>
        <v>3</v>
      </c>
      <c r="AJ370" s="18">
        <f t="shared" si="28"/>
        <v>1</v>
      </c>
      <c r="AK370" t="str">
        <f>INDEX(Groups!N$2:'Groups'!N$228, MATCH(A370, Groups!A$2:'Groups'!A$228,0))</f>
        <v>CSA/MSA</v>
      </c>
    </row>
    <row r="371" spans="1:37" x14ac:dyDescent="0.2">
      <c r="A371">
        <v>1349042</v>
      </c>
      <c r="B371">
        <v>8</v>
      </c>
      <c r="C371" t="s">
        <v>840</v>
      </c>
      <c r="D371" t="s">
        <v>1</v>
      </c>
      <c r="E371" t="s">
        <v>3075</v>
      </c>
      <c r="F371">
        <v>-79.919998168899994</v>
      </c>
      <c r="G371">
        <v>40.430000305199997</v>
      </c>
      <c r="H371" t="s">
        <v>841</v>
      </c>
      <c r="I371">
        <v>224130289</v>
      </c>
      <c r="J371">
        <v>370</v>
      </c>
      <c r="K371" t="s">
        <v>852</v>
      </c>
      <c r="L371" t="s">
        <v>853</v>
      </c>
      <c r="M371" t="s">
        <v>2773</v>
      </c>
      <c r="N371" t="s">
        <v>855</v>
      </c>
      <c r="O371">
        <v>-80.040719999999993</v>
      </c>
      <c r="P371">
        <v>40.403489999999998</v>
      </c>
      <c r="Q371" t="s">
        <v>854</v>
      </c>
      <c r="R371" s="6" t="s">
        <v>2904</v>
      </c>
      <c r="S371" s="6" t="s">
        <v>2903</v>
      </c>
      <c r="T371" s="6" t="s">
        <v>2784</v>
      </c>
      <c r="U371" s="6" t="s">
        <v>2905</v>
      </c>
      <c r="V371" s="6" t="s">
        <v>2972</v>
      </c>
      <c r="W371" s="3" t="str">
        <f>INDEX(Groups!I$2:'Groups'!I$228, MATCH(A371, Groups!A$2:'Groups'!A$228,0))</f>
        <v>Pittsburgh</v>
      </c>
      <c r="X371" s="3" t="str">
        <f>INDEX(Groups!J$2:'Groups'!J$228, MATCH(A371, Groups!A$2:'Groups'!A$228,0))</f>
        <v>Sub-county</v>
      </c>
      <c r="Y371" s="8">
        <f t="shared" si="33"/>
        <v>1</v>
      </c>
      <c r="Z371" s="8" t="b">
        <f t="shared" si="34"/>
        <v>1</v>
      </c>
      <c r="AD371" s="8">
        <v>1</v>
      </c>
      <c r="AE371" s="8">
        <v>1</v>
      </c>
      <c r="AF371" t="str">
        <f>INDEX(Groups!L$2:'Groups'!L$228, MATCH(A371, Groups!A$2:'Groups'!A$228,0))</f>
        <v>Greater Pittsburgh Area</v>
      </c>
      <c r="AG371">
        <f>INDEX(Groups!M$2:'Groups'!M$228, MATCH(A371, Groups!A$2:'Groups'!A$228,0))</f>
        <v>1</v>
      </c>
      <c r="AH371">
        <f>COUNTIFS(RSVP!A$2:A$6364, I371)</f>
        <v>5</v>
      </c>
      <c r="AI371">
        <f>COUNTIFS(RSVP!A$2:A$6364, I371, RSVP!G$2:G$6364, 1)</f>
        <v>5</v>
      </c>
      <c r="AJ371" s="18">
        <f t="shared" si="28"/>
        <v>1</v>
      </c>
      <c r="AK371" t="str">
        <f>INDEX(Groups!N$2:'Groups'!N$228, MATCH(A371, Groups!A$2:'Groups'!A$228,0))</f>
        <v>CSA/MSA</v>
      </c>
    </row>
    <row r="372" spans="1:37" x14ac:dyDescent="0.2">
      <c r="A372">
        <v>1349042</v>
      </c>
      <c r="B372">
        <v>8</v>
      </c>
      <c r="C372" t="s">
        <v>840</v>
      </c>
      <c r="D372" t="s">
        <v>1</v>
      </c>
      <c r="E372" t="s">
        <v>3075</v>
      </c>
      <c r="F372">
        <v>-79.919998168899994</v>
      </c>
      <c r="G372">
        <v>40.430000305199997</v>
      </c>
      <c r="H372" t="s">
        <v>841</v>
      </c>
      <c r="I372">
        <v>224477760</v>
      </c>
      <c r="J372">
        <v>371</v>
      </c>
      <c r="K372" t="s">
        <v>856</v>
      </c>
      <c r="L372" t="s">
        <v>857</v>
      </c>
      <c r="M372" t="s">
        <v>2773</v>
      </c>
      <c r="N372" t="s">
        <v>859</v>
      </c>
      <c r="O372">
        <v>-79.957313999999997</v>
      </c>
      <c r="P372">
        <v>40.555495999999998</v>
      </c>
      <c r="Q372" t="s">
        <v>858</v>
      </c>
      <c r="R372" s="6" t="s">
        <v>2904</v>
      </c>
      <c r="S372" s="6" t="s">
        <v>2903</v>
      </c>
      <c r="T372" s="6" t="s">
        <v>2784</v>
      </c>
      <c r="U372" s="6" t="s">
        <v>2910</v>
      </c>
      <c r="W372" s="3" t="str">
        <f>INDEX(Groups!I$2:'Groups'!I$228, MATCH(A372, Groups!A$2:'Groups'!A$228,0))</f>
        <v>Pittsburgh</v>
      </c>
      <c r="X372" s="3" t="str">
        <f>INDEX(Groups!J$2:'Groups'!J$228, MATCH(A372, Groups!A$2:'Groups'!A$228,0))</f>
        <v>Sub-county</v>
      </c>
      <c r="Y372" s="8">
        <f t="shared" si="33"/>
        <v>1</v>
      </c>
      <c r="Z372" s="8" t="b">
        <f t="shared" si="34"/>
        <v>0</v>
      </c>
      <c r="AD372" s="8">
        <v>1</v>
      </c>
      <c r="AE372" s="8">
        <v>1</v>
      </c>
      <c r="AF372" t="str">
        <f>INDEX(Groups!L$2:'Groups'!L$228, MATCH(A372, Groups!A$2:'Groups'!A$228,0))</f>
        <v>Greater Pittsburgh Area</v>
      </c>
      <c r="AG372">
        <f>INDEX(Groups!M$2:'Groups'!M$228, MATCH(A372, Groups!A$2:'Groups'!A$228,0))</f>
        <v>1</v>
      </c>
      <c r="AH372">
        <f>COUNTIFS(RSVP!A$2:A$6364, I372)</f>
        <v>3</v>
      </c>
      <c r="AI372">
        <f>COUNTIFS(RSVP!A$2:A$6364, I372, RSVP!G$2:G$6364, 1)</f>
        <v>3</v>
      </c>
      <c r="AJ372" s="18">
        <f t="shared" si="28"/>
        <v>1</v>
      </c>
      <c r="AK372" t="str">
        <f>INDEX(Groups!N$2:'Groups'!N$228, MATCH(A372, Groups!A$2:'Groups'!A$228,0))</f>
        <v>CSA/MSA</v>
      </c>
    </row>
    <row r="373" spans="1:37" x14ac:dyDescent="0.2">
      <c r="A373">
        <v>1349042</v>
      </c>
      <c r="B373">
        <v>8</v>
      </c>
      <c r="C373" t="s">
        <v>840</v>
      </c>
      <c r="D373" t="s">
        <v>1</v>
      </c>
      <c r="E373" t="s">
        <v>3075</v>
      </c>
      <c r="F373">
        <v>-79.919998168899994</v>
      </c>
      <c r="G373">
        <v>40.430000305199997</v>
      </c>
      <c r="H373" t="s">
        <v>841</v>
      </c>
      <c r="I373" t="s">
        <v>3182</v>
      </c>
      <c r="J373">
        <v>372</v>
      </c>
      <c r="K373" t="s">
        <v>860</v>
      </c>
      <c r="L373" t="s">
        <v>861</v>
      </c>
      <c r="M373" t="s">
        <v>2773</v>
      </c>
      <c r="N373" t="s">
        <v>863</v>
      </c>
      <c r="O373">
        <v>-79.941826000000006</v>
      </c>
      <c r="P373">
        <v>40.425671000000001</v>
      </c>
      <c r="Q373" t="s">
        <v>862</v>
      </c>
      <c r="R373" s="6" t="s">
        <v>2904</v>
      </c>
      <c r="S373" s="6" t="s">
        <v>2903</v>
      </c>
      <c r="T373" s="6" t="s">
        <v>2784</v>
      </c>
      <c r="U373" s="6" t="s">
        <v>2905</v>
      </c>
      <c r="V373" s="6" t="s">
        <v>2973</v>
      </c>
      <c r="W373" s="3" t="str">
        <f>INDEX(Groups!I$2:'Groups'!I$228, MATCH(A373, Groups!A$2:'Groups'!A$228,0))</f>
        <v>Pittsburgh</v>
      </c>
      <c r="X373" s="3" t="str">
        <f>INDEX(Groups!J$2:'Groups'!J$228, MATCH(A373, Groups!A$2:'Groups'!A$228,0))</f>
        <v>Sub-county</v>
      </c>
      <c r="Y373" s="8">
        <f t="shared" si="33"/>
        <v>1</v>
      </c>
      <c r="Z373" s="8" t="b">
        <f t="shared" si="34"/>
        <v>1</v>
      </c>
      <c r="AD373" s="8">
        <v>1</v>
      </c>
      <c r="AE373" s="8">
        <v>1</v>
      </c>
      <c r="AF373" t="str">
        <f>INDEX(Groups!L$2:'Groups'!L$228, MATCH(A373, Groups!A$2:'Groups'!A$228,0))</f>
        <v>Greater Pittsburgh Area</v>
      </c>
      <c r="AG373">
        <f>INDEX(Groups!M$2:'Groups'!M$228, MATCH(A373, Groups!A$2:'Groups'!A$228,0))</f>
        <v>1</v>
      </c>
      <c r="AH373">
        <f>COUNTIFS(RSVP!A$2:A$6364, I373)</f>
        <v>3</v>
      </c>
      <c r="AI373">
        <f>COUNTIFS(RSVP!A$2:A$6364, I373, RSVP!G$2:G$6364, 1)</f>
        <v>3</v>
      </c>
      <c r="AJ373" s="18">
        <f t="shared" si="28"/>
        <v>1</v>
      </c>
      <c r="AK373" t="str">
        <f>INDEX(Groups!N$2:'Groups'!N$228, MATCH(A373, Groups!A$2:'Groups'!A$228,0))</f>
        <v>CSA/MSA</v>
      </c>
    </row>
    <row r="374" spans="1:37" x14ac:dyDescent="0.2">
      <c r="A374">
        <v>882584</v>
      </c>
      <c r="B374">
        <v>8</v>
      </c>
      <c r="C374" t="s">
        <v>864</v>
      </c>
      <c r="D374" t="s">
        <v>1</v>
      </c>
      <c r="E374" t="s">
        <v>3083</v>
      </c>
      <c r="F374">
        <v>-79.980003356899999</v>
      </c>
      <c r="G374">
        <v>40.349998474099998</v>
      </c>
      <c r="H374" t="s">
        <v>865</v>
      </c>
      <c r="I374">
        <v>224810004</v>
      </c>
      <c r="J374">
        <v>373</v>
      </c>
      <c r="K374" t="s">
        <v>866</v>
      </c>
      <c r="L374" t="s">
        <v>867</v>
      </c>
      <c r="M374" t="s">
        <v>869</v>
      </c>
      <c r="N374" t="s">
        <v>870</v>
      </c>
      <c r="O374">
        <v>-80.169501999999994</v>
      </c>
      <c r="P374">
        <v>40.391677999999999</v>
      </c>
      <c r="Q374" t="s">
        <v>868</v>
      </c>
      <c r="R374" s="6" t="s">
        <v>2904</v>
      </c>
      <c r="S374" s="6" t="s">
        <v>2903</v>
      </c>
      <c r="T374" s="6" t="s">
        <v>2784</v>
      </c>
      <c r="U374" s="6" t="s">
        <v>2974</v>
      </c>
      <c r="W374" s="3" t="str">
        <f>INDEX(Groups!I$2:'Groups'!I$228, MATCH(A374, Groups!A$2:'Groups'!A$228,0))</f>
        <v>South Hills</v>
      </c>
      <c r="X374" s="3" t="str">
        <f>INDEX(Groups!J$2:'Groups'!J$228, MATCH(A374, Groups!A$2:'Groups'!A$228,0))</f>
        <v>Region</v>
      </c>
      <c r="Y374" s="8">
        <f t="shared" si="33"/>
        <v>1</v>
      </c>
      <c r="AA374" s="8" t="b">
        <f t="shared" ref="AA374:AA381" si="35">OR(ISNUMBER(SEARCH("Dormont", U374)), ISNUMBER(SEARCH("Mount Lebanon", U374)),ISNUMBER(SEARCH("Castle Shannon", U374)),ISNUMBER(SEARCH("Green Tree", U374)),ISNUMBER(SEARCH("Bethel Park", U374)), ISNUMBER(SEARCH("Baldwin", U374)), ISNUMBER(SEARCH("Collier", U374)), ISNUMBER(SEARCH("Peters", U374)), ISNUMBER(SEARCH("Scott", U374)),ISNUMBER(SEARCH("South Park", U374)), ISNUMBER(SEARCH("Upper St. Clair", U374)),ISNUMBER(SEARCH("Brentwood", U374)),ISNUMBER(SEARCH("Bridgeville", U374)), ISNUMBER(SEARCH("Heidelberg", U374)), ISNUMBER(SEARCH("Whitehall", U374)), ISNUMBER(SEARCH("Pleasant Hills", U374)),ISNUMBER(SEARCH("Jefferson Hills", U374)), ISNUMBER(SEARCH("West Mifflin", U374)) )</f>
        <v>0</v>
      </c>
      <c r="AD374" s="8">
        <v>1</v>
      </c>
      <c r="AE374" s="8">
        <v>1</v>
      </c>
      <c r="AF374" t="str">
        <f>INDEX(Groups!L$2:'Groups'!L$228, MATCH(A374, Groups!A$2:'Groups'!A$228,0))</f>
        <v>South Pittsburgh</v>
      </c>
      <c r="AG374">
        <f>INDEX(Groups!M$2:'Groups'!M$228, MATCH(A374, Groups!A$2:'Groups'!A$228,0))</f>
        <v>0</v>
      </c>
      <c r="AH374">
        <f>COUNTIFS(RSVP!A$2:A$6364, I374)</f>
        <v>6</v>
      </c>
      <c r="AI374">
        <f>COUNTIFS(RSVP!A$2:A$6364, I374, RSVP!G$2:G$6364, 1)</f>
        <v>5</v>
      </c>
      <c r="AJ374" s="18">
        <f t="shared" si="28"/>
        <v>0.83333333333333337</v>
      </c>
      <c r="AK374" t="str">
        <f>INDEX(Groups!N$2:'Groups'!N$228, MATCH(A374, Groups!A$2:'Groups'!A$228,0))</f>
        <v>Region</v>
      </c>
    </row>
    <row r="375" spans="1:37" x14ac:dyDescent="0.2">
      <c r="A375">
        <v>882584</v>
      </c>
      <c r="B375">
        <v>8</v>
      </c>
      <c r="C375" t="s">
        <v>864</v>
      </c>
      <c r="D375" t="s">
        <v>1</v>
      </c>
      <c r="E375" t="s">
        <v>3083</v>
      </c>
      <c r="F375">
        <v>-79.980003356899999</v>
      </c>
      <c r="G375">
        <v>40.349998474099998</v>
      </c>
      <c r="H375" t="s">
        <v>865</v>
      </c>
      <c r="I375">
        <v>223578214</v>
      </c>
      <c r="J375">
        <v>374</v>
      </c>
      <c r="K375" t="s">
        <v>871</v>
      </c>
      <c r="L375" t="s">
        <v>872</v>
      </c>
      <c r="M375" t="s">
        <v>2773</v>
      </c>
      <c r="N375" t="s">
        <v>874</v>
      </c>
      <c r="O375">
        <v>-79.986343000000005</v>
      </c>
      <c r="P375">
        <v>40.327495999999996</v>
      </c>
      <c r="Q375" t="s">
        <v>873</v>
      </c>
      <c r="R375" s="6" t="s">
        <v>2904</v>
      </c>
      <c r="S375" s="6" t="s">
        <v>2903</v>
      </c>
      <c r="T375" s="6" t="s">
        <v>2784</v>
      </c>
      <c r="U375" s="6" t="s">
        <v>2919</v>
      </c>
      <c r="W375" s="3" t="str">
        <f>INDEX(Groups!I$2:'Groups'!I$228, MATCH(A375, Groups!A$2:'Groups'!A$228,0))</f>
        <v>South Hills</v>
      </c>
      <c r="X375" s="3" t="str">
        <f>INDEX(Groups!J$2:'Groups'!J$228, MATCH(A375, Groups!A$2:'Groups'!A$228,0))</f>
        <v>Region</v>
      </c>
      <c r="Y375" s="8">
        <f t="shared" si="33"/>
        <v>1</v>
      </c>
      <c r="AA375" s="8" t="b">
        <f t="shared" si="35"/>
        <v>1</v>
      </c>
      <c r="AD375" s="8">
        <v>1</v>
      </c>
      <c r="AE375" s="8">
        <v>1</v>
      </c>
      <c r="AF375" t="str">
        <f>INDEX(Groups!L$2:'Groups'!L$228, MATCH(A375, Groups!A$2:'Groups'!A$228,0))</f>
        <v>South Pittsburgh</v>
      </c>
      <c r="AG375">
        <f>INDEX(Groups!M$2:'Groups'!M$228, MATCH(A375, Groups!A$2:'Groups'!A$228,0))</f>
        <v>0</v>
      </c>
      <c r="AH375">
        <f>COUNTIFS(RSVP!A$2:A$6364, I375)</f>
        <v>5</v>
      </c>
      <c r="AI375">
        <f>COUNTIFS(RSVP!A$2:A$6364, I375, RSVP!G$2:G$6364, 1)</f>
        <v>5</v>
      </c>
      <c r="AJ375" s="18">
        <f t="shared" si="28"/>
        <v>1</v>
      </c>
      <c r="AK375" t="str">
        <f>INDEX(Groups!N$2:'Groups'!N$228, MATCH(A375, Groups!A$2:'Groups'!A$228,0))</f>
        <v>Region</v>
      </c>
    </row>
    <row r="376" spans="1:37" x14ac:dyDescent="0.2">
      <c r="A376">
        <v>882584</v>
      </c>
      <c r="B376">
        <v>8</v>
      </c>
      <c r="C376" t="s">
        <v>864</v>
      </c>
      <c r="D376" t="s">
        <v>1</v>
      </c>
      <c r="E376" t="s">
        <v>3083</v>
      </c>
      <c r="F376">
        <v>-79.980003356899999</v>
      </c>
      <c r="G376">
        <v>40.349998474099998</v>
      </c>
      <c r="H376" t="s">
        <v>865</v>
      </c>
      <c r="I376" t="s">
        <v>3173</v>
      </c>
      <c r="J376">
        <v>375</v>
      </c>
      <c r="K376" t="s">
        <v>875</v>
      </c>
      <c r="L376" t="s">
        <v>876</v>
      </c>
      <c r="M376" t="s">
        <v>84</v>
      </c>
      <c r="N376" t="s">
        <v>877</v>
      </c>
      <c r="O376">
        <v>-79.997589000000005</v>
      </c>
      <c r="P376">
        <v>40.292603</v>
      </c>
      <c r="Q376" t="s">
        <v>84</v>
      </c>
      <c r="R376" s="6" t="s">
        <v>2904</v>
      </c>
      <c r="S376" s="6" t="s">
        <v>2903</v>
      </c>
      <c r="T376" s="6" t="s">
        <v>2784</v>
      </c>
      <c r="U376" s="6" t="s">
        <v>2919</v>
      </c>
      <c r="W376" s="3" t="str">
        <f>INDEX(Groups!I$2:'Groups'!I$228, MATCH(A376, Groups!A$2:'Groups'!A$228,0))</f>
        <v>South Hills</v>
      </c>
      <c r="X376" s="3" t="str">
        <f>INDEX(Groups!J$2:'Groups'!J$228, MATCH(A376, Groups!A$2:'Groups'!A$228,0))</f>
        <v>Region</v>
      </c>
      <c r="Y376" s="8">
        <f t="shared" si="33"/>
        <v>1</v>
      </c>
      <c r="AA376" s="8" t="b">
        <f t="shared" si="35"/>
        <v>1</v>
      </c>
      <c r="AD376" s="8">
        <v>1</v>
      </c>
      <c r="AE376" s="8">
        <v>1</v>
      </c>
      <c r="AF376" t="str">
        <f>INDEX(Groups!L$2:'Groups'!L$228, MATCH(A376, Groups!A$2:'Groups'!A$228,0))</f>
        <v>South Pittsburgh</v>
      </c>
      <c r="AG376">
        <f>INDEX(Groups!M$2:'Groups'!M$228, MATCH(A376, Groups!A$2:'Groups'!A$228,0))</f>
        <v>0</v>
      </c>
      <c r="AH376">
        <f>COUNTIFS(RSVP!A$2:A$6364, I376)</f>
        <v>6</v>
      </c>
      <c r="AI376">
        <f>COUNTIFS(RSVP!A$2:A$6364, I376, RSVP!G$2:G$6364, 1)</f>
        <v>6</v>
      </c>
      <c r="AJ376" s="18">
        <f t="shared" si="28"/>
        <v>1</v>
      </c>
      <c r="AK376" t="str">
        <f>INDEX(Groups!N$2:'Groups'!N$228, MATCH(A376, Groups!A$2:'Groups'!A$228,0))</f>
        <v>Region</v>
      </c>
    </row>
    <row r="377" spans="1:37" x14ac:dyDescent="0.2">
      <c r="A377">
        <v>882584</v>
      </c>
      <c r="B377">
        <v>8</v>
      </c>
      <c r="C377" t="s">
        <v>864</v>
      </c>
      <c r="D377" t="s">
        <v>1</v>
      </c>
      <c r="E377" t="s">
        <v>3083</v>
      </c>
      <c r="F377">
        <v>-79.980003356899999</v>
      </c>
      <c r="G377">
        <v>40.349998474099998</v>
      </c>
      <c r="H377" t="s">
        <v>865</v>
      </c>
      <c r="I377">
        <v>222255430</v>
      </c>
      <c r="J377">
        <v>376</v>
      </c>
      <c r="K377" t="s">
        <v>878</v>
      </c>
      <c r="L377" t="s">
        <v>879</v>
      </c>
      <c r="M377" t="s">
        <v>2773</v>
      </c>
      <c r="N377" t="s">
        <v>881</v>
      </c>
      <c r="O377">
        <v>-80.013531999999998</v>
      </c>
      <c r="P377">
        <v>40.445304999999998</v>
      </c>
      <c r="Q377" t="s">
        <v>880</v>
      </c>
      <c r="R377" s="6" t="s">
        <v>2904</v>
      </c>
      <c r="S377" s="6" t="s">
        <v>2903</v>
      </c>
      <c r="T377" s="6" t="s">
        <v>2784</v>
      </c>
      <c r="U377" s="6" t="s">
        <v>2905</v>
      </c>
      <c r="V377" s="6" t="s">
        <v>2940</v>
      </c>
      <c r="W377" s="3" t="str">
        <f>INDEX(Groups!I$2:'Groups'!I$228, MATCH(A377, Groups!A$2:'Groups'!A$228,0))</f>
        <v>South Hills</v>
      </c>
      <c r="X377" s="3" t="str">
        <f>INDEX(Groups!J$2:'Groups'!J$228, MATCH(A377, Groups!A$2:'Groups'!A$228,0))</f>
        <v>Region</v>
      </c>
      <c r="Y377" s="8">
        <f t="shared" si="33"/>
        <v>1</v>
      </c>
      <c r="AA377" s="8" t="b">
        <f t="shared" si="35"/>
        <v>0</v>
      </c>
      <c r="AD377" s="8">
        <v>1</v>
      </c>
      <c r="AE377" s="8">
        <v>1</v>
      </c>
      <c r="AF377" t="str">
        <f>INDEX(Groups!L$2:'Groups'!L$228, MATCH(A377, Groups!A$2:'Groups'!A$228,0))</f>
        <v>South Pittsburgh</v>
      </c>
      <c r="AG377">
        <f>INDEX(Groups!M$2:'Groups'!M$228, MATCH(A377, Groups!A$2:'Groups'!A$228,0))</f>
        <v>0</v>
      </c>
      <c r="AH377">
        <f>COUNTIFS(RSVP!A$2:A$6364, I377)</f>
        <v>3</v>
      </c>
      <c r="AI377">
        <f>COUNTIFS(RSVP!A$2:A$6364, I377, RSVP!G$2:G$6364, 1)</f>
        <v>3</v>
      </c>
      <c r="AJ377" s="18">
        <f t="shared" si="28"/>
        <v>1</v>
      </c>
      <c r="AK377" t="str">
        <f>INDEX(Groups!N$2:'Groups'!N$228, MATCH(A377, Groups!A$2:'Groups'!A$228,0))</f>
        <v>Region</v>
      </c>
    </row>
    <row r="378" spans="1:37" x14ac:dyDescent="0.2">
      <c r="A378">
        <v>882584</v>
      </c>
      <c r="B378">
        <v>8</v>
      </c>
      <c r="C378" t="s">
        <v>864</v>
      </c>
      <c r="D378" t="s">
        <v>1</v>
      </c>
      <c r="E378" t="s">
        <v>3083</v>
      </c>
      <c r="F378">
        <v>-79.980003356899999</v>
      </c>
      <c r="G378">
        <v>40.349998474099998</v>
      </c>
      <c r="H378" t="s">
        <v>865</v>
      </c>
      <c r="I378">
        <v>222255004</v>
      </c>
      <c r="J378">
        <v>377</v>
      </c>
      <c r="K378" t="s">
        <v>882</v>
      </c>
      <c r="L378" t="s">
        <v>883</v>
      </c>
      <c r="M378" t="s">
        <v>2773</v>
      </c>
      <c r="N378" t="s">
        <v>884</v>
      </c>
      <c r="O378">
        <v>-80.003165999999993</v>
      </c>
      <c r="P378">
        <v>40.445183</v>
      </c>
      <c r="Q378" t="s">
        <v>884</v>
      </c>
      <c r="R378" s="6" t="s">
        <v>2904</v>
      </c>
      <c r="S378" s="6" t="s">
        <v>2903</v>
      </c>
      <c r="T378" s="6" t="s">
        <v>2784</v>
      </c>
      <c r="U378" s="6" t="s">
        <v>2905</v>
      </c>
      <c r="V378" s="5" t="s">
        <v>2940</v>
      </c>
      <c r="W378" s="3" t="str">
        <f>INDEX(Groups!I$2:'Groups'!I$228, MATCH(A378, Groups!A$2:'Groups'!A$228,0))</f>
        <v>South Hills</v>
      </c>
      <c r="X378" s="3" t="str">
        <f>INDEX(Groups!J$2:'Groups'!J$228, MATCH(A378, Groups!A$2:'Groups'!A$228,0))</f>
        <v>Region</v>
      </c>
      <c r="Y378" s="8">
        <f t="shared" si="33"/>
        <v>1</v>
      </c>
      <c r="AA378" s="8" t="b">
        <f t="shared" si="35"/>
        <v>0</v>
      </c>
      <c r="AD378" s="8">
        <v>1</v>
      </c>
      <c r="AE378" s="8">
        <v>1</v>
      </c>
      <c r="AF378" t="str">
        <f>INDEX(Groups!L$2:'Groups'!L$228, MATCH(A378, Groups!A$2:'Groups'!A$228,0))</f>
        <v>South Pittsburgh</v>
      </c>
      <c r="AG378">
        <f>INDEX(Groups!M$2:'Groups'!M$228, MATCH(A378, Groups!A$2:'Groups'!A$228,0))</f>
        <v>0</v>
      </c>
      <c r="AH378">
        <f>COUNTIFS(RSVP!A$2:A$6364, I378)</f>
        <v>12</v>
      </c>
      <c r="AI378">
        <f>COUNTIFS(RSVP!A$2:A$6364, I378, RSVP!G$2:G$6364, 1)</f>
        <v>9</v>
      </c>
      <c r="AJ378" s="18">
        <f t="shared" si="28"/>
        <v>0.75</v>
      </c>
      <c r="AK378" t="str">
        <f>INDEX(Groups!N$2:'Groups'!N$228, MATCH(A378, Groups!A$2:'Groups'!A$228,0))</f>
        <v>Region</v>
      </c>
    </row>
    <row r="379" spans="1:37" x14ac:dyDescent="0.2">
      <c r="A379">
        <v>882584</v>
      </c>
      <c r="B379">
        <v>8</v>
      </c>
      <c r="C379" t="s">
        <v>864</v>
      </c>
      <c r="D379" t="s">
        <v>1</v>
      </c>
      <c r="E379" t="s">
        <v>3083</v>
      </c>
      <c r="F379">
        <v>-79.980003356899999</v>
      </c>
      <c r="G379">
        <v>40.349998474099998</v>
      </c>
      <c r="H379" t="s">
        <v>865</v>
      </c>
      <c r="I379">
        <v>223656136</v>
      </c>
      <c r="J379">
        <v>378</v>
      </c>
      <c r="K379" t="s">
        <v>245</v>
      </c>
      <c r="L379" t="s">
        <v>246</v>
      </c>
      <c r="M379" t="s">
        <v>2773</v>
      </c>
      <c r="N379" t="s">
        <v>885</v>
      </c>
      <c r="O379">
        <v>-80.110611000000006</v>
      </c>
      <c r="P379">
        <v>40.336674000000002</v>
      </c>
      <c r="Q379" t="s">
        <v>135</v>
      </c>
      <c r="R379" s="6" t="s">
        <v>2904</v>
      </c>
      <c r="S379" s="6" t="s">
        <v>2903</v>
      </c>
      <c r="T379" s="6" t="s">
        <v>2784</v>
      </c>
      <c r="U379" s="6" t="s">
        <v>2925</v>
      </c>
      <c r="W379" s="3" t="str">
        <f>INDEX(Groups!I$2:'Groups'!I$228, MATCH(A379, Groups!A$2:'Groups'!A$228,0))</f>
        <v>South Hills</v>
      </c>
      <c r="X379" s="3" t="str">
        <f>INDEX(Groups!J$2:'Groups'!J$228, MATCH(A379, Groups!A$2:'Groups'!A$228,0))</f>
        <v>Region</v>
      </c>
      <c r="Y379" s="8">
        <f t="shared" si="33"/>
        <v>1</v>
      </c>
      <c r="AA379" s="8" t="b">
        <f t="shared" si="35"/>
        <v>1</v>
      </c>
      <c r="AD379" s="8">
        <v>1</v>
      </c>
      <c r="AE379" s="8">
        <v>1</v>
      </c>
      <c r="AF379" t="str">
        <f>INDEX(Groups!L$2:'Groups'!L$228, MATCH(A379, Groups!A$2:'Groups'!A$228,0))</f>
        <v>South Pittsburgh</v>
      </c>
      <c r="AG379">
        <f>INDEX(Groups!M$2:'Groups'!M$228, MATCH(A379, Groups!A$2:'Groups'!A$228,0))</f>
        <v>0</v>
      </c>
      <c r="AH379">
        <f>COUNTIFS(RSVP!A$2:A$6364, I379)</f>
        <v>7</v>
      </c>
      <c r="AI379">
        <f>COUNTIFS(RSVP!A$2:A$6364, I379, RSVP!G$2:G$6364, 1)</f>
        <v>6</v>
      </c>
      <c r="AJ379" s="18">
        <f t="shared" si="28"/>
        <v>0.8571428571428571</v>
      </c>
      <c r="AK379" t="str">
        <f>INDEX(Groups!N$2:'Groups'!N$228, MATCH(A379, Groups!A$2:'Groups'!A$228,0))</f>
        <v>Region</v>
      </c>
    </row>
    <row r="380" spans="1:37" x14ac:dyDescent="0.2">
      <c r="A380">
        <v>882584</v>
      </c>
      <c r="B380">
        <v>8</v>
      </c>
      <c r="C380" t="s">
        <v>864</v>
      </c>
      <c r="D380" t="s">
        <v>1</v>
      </c>
      <c r="E380" t="s">
        <v>3083</v>
      </c>
      <c r="F380">
        <v>-79.980003356899999</v>
      </c>
      <c r="G380">
        <v>40.349998474099998</v>
      </c>
      <c r="H380" t="s">
        <v>865</v>
      </c>
      <c r="I380">
        <v>222255129</v>
      </c>
      <c r="J380">
        <v>379</v>
      </c>
      <c r="K380" t="s">
        <v>886</v>
      </c>
      <c r="L380" t="s">
        <v>887</v>
      </c>
      <c r="M380" t="s">
        <v>2884</v>
      </c>
      <c r="N380" t="s">
        <v>889</v>
      </c>
      <c r="O380">
        <v>-80.029967999999997</v>
      </c>
      <c r="P380">
        <v>40.583480999999999</v>
      </c>
      <c r="Q380" t="s">
        <v>888</v>
      </c>
      <c r="R380" s="6" t="s">
        <v>2904</v>
      </c>
      <c r="S380" s="6" t="s">
        <v>2903</v>
      </c>
      <c r="T380" s="6" t="s">
        <v>2784</v>
      </c>
      <c r="U380" s="6" t="s">
        <v>2911</v>
      </c>
      <c r="W380" s="3" t="str">
        <f>INDEX(Groups!I$2:'Groups'!I$228, MATCH(A380, Groups!A$2:'Groups'!A$228,0))</f>
        <v>South Hills</v>
      </c>
      <c r="X380" s="3" t="str">
        <f>INDEX(Groups!J$2:'Groups'!J$228, MATCH(A380, Groups!A$2:'Groups'!A$228,0))</f>
        <v>Region</v>
      </c>
      <c r="Y380" s="8">
        <f t="shared" si="33"/>
        <v>1</v>
      </c>
      <c r="AA380" s="8" t="b">
        <f t="shared" si="35"/>
        <v>0</v>
      </c>
      <c r="AD380" s="8">
        <v>1</v>
      </c>
      <c r="AE380" s="8">
        <v>1</v>
      </c>
      <c r="AF380" t="str">
        <f>INDEX(Groups!L$2:'Groups'!L$228, MATCH(A380, Groups!A$2:'Groups'!A$228,0))</f>
        <v>South Pittsburgh</v>
      </c>
      <c r="AG380">
        <f>INDEX(Groups!M$2:'Groups'!M$228, MATCH(A380, Groups!A$2:'Groups'!A$228,0))</f>
        <v>0</v>
      </c>
      <c r="AH380">
        <f>COUNTIFS(RSVP!A$2:A$6364, I380)</f>
        <v>16</v>
      </c>
      <c r="AI380">
        <f>COUNTIFS(RSVP!A$2:A$6364, I380, RSVP!G$2:G$6364, 1)</f>
        <v>11</v>
      </c>
      <c r="AJ380" s="18">
        <f t="shared" si="28"/>
        <v>0.6875</v>
      </c>
      <c r="AK380" t="str">
        <f>INDEX(Groups!N$2:'Groups'!N$228, MATCH(A380, Groups!A$2:'Groups'!A$228,0))</f>
        <v>Region</v>
      </c>
    </row>
    <row r="381" spans="1:37" x14ac:dyDescent="0.2">
      <c r="A381">
        <v>882584</v>
      </c>
      <c r="B381">
        <v>8</v>
      </c>
      <c r="C381" t="s">
        <v>864</v>
      </c>
      <c r="D381" t="s">
        <v>1</v>
      </c>
      <c r="E381" t="s">
        <v>3083</v>
      </c>
      <c r="F381">
        <v>-79.980003356899999</v>
      </c>
      <c r="G381">
        <v>40.349998474099998</v>
      </c>
      <c r="H381" t="s">
        <v>865</v>
      </c>
      <c r="I381">
        <v>222255425</v>
      </c>
      <c r="J381">
        <v>380</v>
      </c>
      <c r="K381" t="s">
        <v>878</v>
      </c>
      <c r="L381" t="s">
        <v>879</v>
      </c>
      <c r="M381" t="s">
        <v>2773</v>
      </c>
      <c r="N381" t="s">
        <v>881</v>
      </c>
      <c r="O381">
        <v>-80.013531999999998</v>
      </c>
      <c r="P381">
        <v>40.445304999999998</v>
      </c>
      <c r="Q381" t="s">
        <v>880</v>
      </c>
      <c r="R381" s="6" t="s">
        <v>2904</v>
      </c>
      <c r="S381" s="6" t="s">
        <v>2903</v>
      </c>
      <c r="T381" s="6" t="s">
        <v>2784</v>
      </c>
      <c r="U381" s="6" t="s">
        <v>2905</v>
      </c>
      <c r="V381" s="6" t="s">
        <v>2940</v>
      </c>
      <c r="W381" s="3" t="str">
        <f>INDEX(Groups!I$2:'Groups'!I$228, MATCH(A381, Groups!A$2:'Groups'!A$228,0))</f>
        <v>South Hills</v>
      </c>
      <c r="X381" s="3" t="str">
        <f>INDEX(Groups!J$2:'Groups'!J$228, MATCH(A381, Groups!A$2:'Groups'!A$228,0))</f>
        <v>Region</v>
      </c>
      <c r="Y381" s="8">
        <f t="shared" si="33"/>
        <v>1</v>
      </c>
      <c r="AA381" s="8" t="b">
        <f t="shared" si="35"/>
        <v>0</v>
      </c>
      <c r="AD381" s="8">
        <v>1</v>
      </c>
      <c r="AE381" s="8">
        <v>1</v>
      </c>
      <c r="AF381" t="str">
        <f>INDEX(Groups!L$2:'Groups'!L$228, MATCH(A381, Groups!A$2:'Groups'!A$228,0))</f>
        <v>South Pittsburgh</v>
      </c>
      <c r="AG381">
        <f>INDEX(Groups!M$2:'Groups'!M$228, MATCH(A381, Groups!A$2:'Groups'!A$228,0))</f>
        <v>0</v>
      </c>
      <c r="AH381">
        <f>COUNTIFS(RSVP!A$2:A$6364, I381)</f>
        <v>3</v>
      </c>
      <c r="AI381">
        <f>COUNTIFS(RSVP!A$2:A$6364, I381, RSVP!G$2:G$6364, 1)</f>
        <v>3</v>
      </c>
      <c r="AJ381" s="18">
        <f t="shared" si="28"/>
        <v>1</v>
      </c>
      <c r="AK381" t="str">
        <f>INDEX(Groups!N$2:'Groups'!N$228, MATCH(A381, Groups!A$2:'Groups'!A$228,0))</f>
        <v>Region</v>
      </c>
    </row>
    <row r="382" spans="1:37" x14ac:dyDescent="0.2">
      <c r="A382">
        <v>16377642</v>
      </c>
      <c r="B382">
        <v>8</v>
      </c>
      <c r="C382" t="s">
        <v>890</v>
      </c>
      <c r="D382" t="s">
        <v>1</v>
      </c>
      <c r="E382" t="s">
        <v>3068</v>
      </c>
      <c r="F382">
        <v>-79.919998168899994</v>
      </c>
      <c r="G382">
        <v>40.470001220699999</v>
      </c>
      <c r="H382" t="s">
        <v>891</v>
      </c>
      <c r="I382">
        <v>224433564</v>
      </c>
      <c r="J382">
        <v>381</v>
      </c>
      <c r="K382" t="s">
        <v>892</v>
      </c>
      <c r="L382" t="s">
        <v>893</v>
      </c>
      <c r="M382" t="s">
        <v>2780</v>
      </c>
      <c r="N382" t="s">
        <v>895</v>
      </c>
      <c r="O382">
        <v>-80.110771</v>
      </c>
      <c r="P382">
        <v>40.684620000000002</v>
      </c>
      <c r="Q382" t="s">
        <v>894</v>
      </c>
      <c r="R382" s="6" t="s">
        <v>2904</v>
      </c>
      <c r="S382" s="6" t="s">
        <v>2903</v>
      </c>
      <c r="T382" s="6" t="s">
        <v>2931</v>
      </c>
      <c r="U382" s="6" t="s">
        <v>2930</v>
      </c>
      <c r="W382" s="3" t="str">
        <f>INDEX(Groups!I$2:'Groups'!I$228, MATCH(A382, Groups!A$2:'Groups'!A$228,0))</f>
        <v>Greater Pittsburgh Area (3 hours drive)</v>
      </c>
      <c r="X382" s="3" t="str">
        <f>INDEX(Groups!J$2:'Groups'!J$228, MATCH(A382, Groups!A$2:'Groups'!A$228,0))</f>
        <v>CSA/MSA</v>
      </c>
      <c r="Y382" s="8">
        <f t="shared" si="33"/>
        <v>0</v>
      </c>
      <c r="Z382" s="8" t="str">
        <f t="shared" ref="Z382:Z389" si="36">IF(ISNUMBER(SEARCH("Pittsburgh", U382)), "Pittsburgh City", "Non-Pitt")</f>
        <v>Non-Pitt</v>
      </c>
      <c r="AD382" s="8">
        <v>1</v>
      </c>
      <c r="AE382" s="8">
        <v>1</v>
      </c>
      <c r="AF382" t="str">
        <f>INDEX(Groups!L$2:'Groups'!L$228, MATCH(A382, Groups!A$2:'Groups'!A$228,0))</f>
        <v>Greater Pittsburgh Area</v>
      </c>
      <c r="AG382">
        <f>INDEX(Groups!M$2:'Groups'!M$228, MATCH(A382, Groups!A$2:'Groups'!A$228,0))</f>
        <v>1</v>
      </c>
      <c r="AH382">
        <f>COUNTIFS(RSVP!A$2:A$6364, I382)</f>
        <v>5</v>
      </c>
      <c r="AI382">
        <f>COUNTIFS(RSVP!A$2:A$6364, I382, RSVP!G$2:G$6364, 1)</f>
        <v>3</v>
      </c>
      <c r="AJ382" s="18">
        <f t="shared" si="28"/>
        <v>0.6</v>
      </c>
      <c r="AK382" t="str">
        <f>INDEX(Groups!N$2:'Groups'!N$228, MATCH(A382, Groups!A$2:'Groups'!A$228,0))</f>
        <v>CSA/MSA</v>
      </c>
    </row>
    <row r="383" spans="1:37" x14ac:dyDescent="0.2">
      <c r="A383">
        <v>16377642</v>
      </c>
      <c r="B383">
        <v>8</v>
      </c>
      <c r="C383" t="s">
        <v>890</v>
      </c>
      <c r="D383" t="s">
        <v>1</v>
      </c>
      <c r="E383" t="s">
        <v>3068</v>
      </c>
      <c r="F383">
        <v>-79.919998168899994</v>
      </c>
      <c r="G383">
        <v>40.470001220699999</v>
      </c>
      <c r="H383" t="s">
        <v>891</v>
      </c>
      <c r="I383">
        <v>224352142</v>
      </c>
      <c r="J383">
        <v>382</v>
      </c>
      <c r="K383" t="s">
        <v>497</v>
      </c>
      <c r="L383" t="s">
        <v>896</v>
      </c>
      <c r="M383" t="s">
        <v>2773</v>
      </c>
      <c r="N383" t="s">
        <v>274</v>
      </c>
      <c r="O383">
        <v>-79.932975999999996</v>
      </c>
      <c r="P383">
        <v>40.451439000000001</v>
      </c>
      <c r="Q383" t="s">
        <v>273</v>
      </c>
      <c r="R383" s="6" t="s">
        <v>2904</v>
      </c>
      <c r="S383" s="6" t="s">
        <v>2903</v>
      </c>
      <c r="T383" s="6" t="s">
        <v>2784</v>
      </c>
      <c r="U383" s="6" t="s">
        <v>2905</v>
      </c>
      <c r="V383" s="6" t="s">
        <v>2936</v>
      </c>
      <c r="W383" s="3" t="str">
        <f>INDEX(Groups!I$2:'Groups'!I$228, MATCH(A383, Groups!A$2:'Groups'!A$228,0))</f>
        <v>Greater Pittsburgh Area (3 hours drive)</v>
      </c>
      <c r="X383" s="3" t="str">
        <f>INDEX(Groups!J$2:'Groups'!J$228, MATCH(A383, Groups!A$2:'Groups'!A$228,0))</f>
        <v>CSA/MSA</v>
      </c>
      <c r="Y383" s="8">
        <f t="shared" si="33"/>
        <v>1</v>
      </c>
      <c r="Z383" s="8" t="str">
        <f t="shared" si="36"/>
        <v>Pittsburgh City</v>
      </c>
      <c r="AD383" s="8">
        <v>1</v>
      </c>
      <c r="AE383" s="8">
        <v>1</v>
      </c>
      <c r="AF383" t="str">
        <f>INDEX(Groups!L$2:'Groups'!L$228, MATCH(A383, Groups!A$2:'Groups'!A$228,0))</f>
        <v>Greater Pittsburgh Area</v>
      </c>
      <c r="AG383">
        <f>INDEX(Groups!M$2:'Groups'!M$228, MATCH(A383, Groups!A$2:'Groups'!A$228,0))</f>
        <v>1</v>
      </c>
      <c r="AH383">
        <f>COUNTIFS(RSVP!A$2:A$6364, I383)</f>
        <v>13</v>
      </c>
      <c r="AI383">
        <f>COUNTIFS(RSVP!A$2:A$6364, I383, RSVP!G$2:G$6364, 1)</f>
        <v>13</v>
      </c>
      <c r="AJ383" s="18">
        <f t="shared" si="28"/>
        <v>1</v>
      </c>
      <c r="AK383" t="str">
        <f>INDEX(Groups!N$2:'Groups'!N$228, MATCH(A383, Groups!A$2:'Groups'!A$228,0))</f>
        <v>CSA/MSA</v>
      </c>
    </row>
    <row r="384" spans="1:37" x14ac:dyDescent="0.2">
      <c r="A384">
        <v>16377642</v>
      </c>
      <c r="B384">
        <v>8</v>
      </c>
      <c r="C384" t="s">
        <v>890</v>
      </c>
      <c r="D384" t="s">
        <v>1</v>
      </c>
      <c r="E384" t="s">
        <v>3068</v>
      </c>
      <c r="F384">
        <v>-79.919998168899994</v>
      </c>
      <c r="G384">
        <v>40.470001220699999</v>
      </c>
      <c r="H384" t="s">
        <v>891</v>
      </c>
      <c r="I384">
        <v>224136667</v>
      </c>
      <c r="J384">
        <v>383</v>
      </c>
      <c r="K384" t="s">
        <v>543</v>
      </c>
      <c r="L384" t="s">
        <v>897</v>
      </c>
      <c r="M384" t="s">
        <v>2773</v>
      </c>
      <c r="N384" t="s">
        <v>546</v>
      </c>
      <c r="O384">
        <v>-80.010818</v>
      </c>
      <c r="P384">
        <v>40.445937999999998</v>
      </c>
      <c r="Q384" t="s">
        <v>545</v>
      </c>
      <c r="R384" s="6" t="s">
        <v>2904</v>
      </c>
      <c r="S384" s="6" t="s">
        <v>2903</v>
      </c>
      <c r="T384" s="6" t="s">
        <v>2784</v>
      </c>
      <c r="U384" s="6" t="s">
        <v>2905</v>
      </c>
      <c r="V384" s="6" t="s">
        <v>2940</v>
      </c>
      <c r="W384" s="3" t="str">
        <f>INDEX(Groups!I$2:'Groups'!I$228, MATCH(A384, Groups!A$2:'Groups'!A$228,0))</f>
        <v>Greater Pittsburgh Area (3 hours drive)</v>
      </c>
      <c r="X384" s="3" t="str">
        <f>INDEX(Groups!J$2:'Groups'!J$228, MATCH(A384, Groups!A$2:'Groups'!A$228,0))</f>
        <v>CSA/MSA</v>
      </c>
      <c r="Y384" s="8">
        <f t="shared" si="33"/>
        <v>1</v>
      </c>
      <c r="Z384" s="8" t="str">
        <f t="shared" si="36"/>
        <v>Pittsburgh City</v>
      </c>
      <c r="AD384" s="8">
        <v>1</v>
      </c>
      <c r="AE384" s="8">
        <v>1</v>
      </c>
      <c r="AF384" t="str">
        <f>INDEX(Groups!L$2:'Groups'!L$228, MATCH(A384, Groups!A$2:'Groups'!A$228,0))</f>
        <v>Greater Pittsburgh Area</v>
      </c>
      <c r="AG384">
        <f>INDEX(Groups!M$2:'Groups'!M$228, MATCH(A384, Groups!A$2:'Groups'!A$228,0))</f>
        <v>1</v>
      </c>
      <c r="AH384">
        <f>COUNTIFS(RSVP!A$2:A$6364, I384)</f>
        <v>5</v>
      </c>
      <c r="AI384">
        <f>COUNTIFS(RSVP!A$2:A$6364, I384, RSVP!G$2:G$6364, 1)</f>
        <v>5</v>
      </c>
      <c r="AJ384" s="18">
        <f t="shared" si="28"/>
        <v>1</v>
      </c>
      <c r="AK384" t="str">
        <f>INDEX(Groups!N$2:'Groups'!N$228, MATCH(A384, Groups!A$2:'Groups'!A$228,0))</f>
        <v>CSA/MSA</v>
      </c>
    </row>
    <row r="385" spans="1:37" x14ac:dyDescent="0.2">
      <c r="A385">
        <v>16377642</v>
      </c>
      <c r="B385">
        <v>8</v>
      </c>
      <c r="C385" t="s">
        <v>890</v>
      </c>
      <c r="D385" t="s">
        <v>1</v>
      </c>
      <c r="E385" t="s">
        <v>3068</v>
      </c>
      <c r="F385">
        <v>-79.919998168899994</v>
      </c>
      <c r="G385">
        <v>40.470001220699999</v>
      </c>
      <c r="H385" t="s">
        <v>891</v>
      </c>
      <c r="I385">
        <v>224189968</v>
      </c>
      <c r="J385">
        <v>384</v>
      </c>
      <c r="K385" t="s">
        <v>898</v>
      </c>
      <c r="L385" t="s">
        <v>340</v>
      </c>
      <c r="M385" t="s">
        <v>2773</v>
      </c>
      <c r="N385" t="s">
        <v>528</v>
      </c>
      <c r="O385">
        <v>-79.963922999999994</v>
      </c>
      <c r="P385">
        <v>40.465831000000001</v>
      </c>
      <c r="Q385" t="s">
        <v>527</v>
      </c>
      <c r="R385" s="6" t="s">
        <v>2904</v>
      </c>
      <c r="S385" s="6" t="s">
        <v>2903</v>
      </c>
      <c r="T385" s="6" t="s">
        <v>2784</v>
      </c>
      <c r="U385" s="6" t="s">
        <v>2905</v>
      </c>
      <c r="V385" s="6" t="s">
        <v>2921</v>
      </c>
      <c r="W385" s="3" t="str">
        <f>INDEX(Groups!I$2:'Groups'!I$228, MATCH(A385, Groups!A$2:'Groups'!A$228,0))</f>
        <v>Greater Pittsburgh Area (3 hours drive)</v>
      </c>
      <c r="X385" s="3" t="str">
        <f>INDEX(Groups!J$2:'Groups'!J$228, MATCH(A385, Groups!A$2:'Groups'!A$228,0))</f>
        <v>CSA/MSA</v>
      </c>
      <c r="Y385" s="8">
        <f t="shared" si="33"/>
        <v>1</v>
      </c>
      <c r="Z385" s="8" t="str">
        <f t="shared" si="36"/>
        <v>Pittsburgh City</v>
      </c>
      <c r="AD385" s="8">
        <v>1</v>
      </c>
      <c r="AE385" s="8">
        <v>1</v>
      </c>
      <c r="AF385" t="str">
        <f>INDEX(Groups!L$2:'Groups'!L$228, MATCH(A385, Groups!A$2:'Groups'!A$228,0))</f>
        <v>Greater Pittsburgh Area</v>
      </c>
      <c r="AG385">
        <f>INDEX(Groups!M$2:'Groups'!M$228, MATCH(A385, Groups!A$2:'Groups'!A$228,0))</f>
        <v>1</v>
      </c>
      <c r="AH385">
        <f>COUNTIFS(RSVP!A$2:A$6364, I385)</f>
        <v>3</v>
      </c>
      <c r="AI385">
        <f>COUNTIFS(RSVP!A$2:A$6364, I385, RSVP!G$2:G$6364, 1)</f>
        <v>3</v>
      </c>
      <c r="AJ385" s="18">
        <f t="shared" si="28"/>
        <v>1</v>
      </c>
      <c r="AK385" t="str">
        <f>INDEX(Groups!N$2:'Groups'!N$228, MATCH(A385, Groups!A$2:'Groups'!A$228,0))</f>
        <v>CSA/MSA</v>
      </c>
    </row>
    <row r="386" spans="1:37" x14ac:dyDescent="0.2">
      <c r="A386">
        <v>16377642</v>
      </c>
      <c r="B386">
        <v>8</v>
      </c>
      <c r="C386" t="s">
        <v>890</v>
      </c>
      <c r="D386" t="s">
        <v>1</v>
      </c>
      <c r="E386" t="s">
        <v>3068</v>
      </c>
      <c r="F386">
        <v>-79.919998168899994</v>
      </c>
      <c r="G386">
        <v>40.470001220699999</v>
      </c>
      <c r="H386" t="s">
        <v>891</v>
      </c>
      <c r="I386">
        <v>224223271</v>
      </c>
      <c r="J386">
        <v>385</v>
      </c>
      <c r="K386" t="s">
        <v>899</v>
      </c>
      <c r="L386" t="s">
        <v>900</v>
      </c>
      <c r="M386" t="s">
        <v>207</v>
      </c>
      <c r="N386" t="s">
        <v>208</v>
      </c>
      <c r="O386">
        <v>-80.052841999999998</v>
      </c>
      <c r="P386">
        <v>40.633237000000001</v>
      </c>
      <c r="Q386" t="s">
        <v>206</v>
      </c>
      <c r="R386" s="6" t="s">
        <v>2904</v>
      </c>
      <c r="S386" s="6" t="s">
        <v>2903</v>
      </c>
      <c r="T386" s="6" t="s">
        <v>2784</v>
      </c>
      <c r="U386" s="6" t="s">
        <v>2935</v>
      </c>
      <c r="W386" s="3" t="str">
        <f>INDEX(Groups!I$2:'Groups'!I$228, MATCH(A386, Groups!A$2:'Groups'!A$228,0))</f>
        <v>Greater Pittsburgh Area (3 hours drive)</v>
      </c>
      <c r="X386" s="3" t="str">
        <f>INDEX(Groups!J$2:'Groups'!J$228, MATCH(A386, Groups!A$2:'Groups'!A$228,0))</f>
        <v>CSA/MSA</v>
      </c>
      <c r="Y386" s="8">
        <f t="shared" si="33"/>
        <v>1</v>
      </c>
      <c r="Z386" s="8" t="str">
        <f t="shared" si="36"/>
        <v>Non-Pitt</v>
      </c>
      <c r="AD386" s="8">
        <v>1</v>
      </c>
      <c r="AE386" s="8">
        <v>1</v>
      </c>
      <c r="AF386" t="str">
        <f>INDEX(Groups!L$2:'Groups'!L$228, MATCH(A386, Groups!A$2:'Groups'!A$228,0))</f>
        <v>Greater Pittsburgh Area</v>
      </c>
      <c r="AG386">
        <f>INDEX(Groups!M$2:'Groups'!M$228, MATCH(A386, Groups!A$2:'Groups'!A$228,0))</f>
        <v>1</v>
      </c>
      <c r="AH386">
        <f>COUNTIFS(RSVP!A$2:A$6364, I386)</f>
        <v>9</v>
      </c>
      <c r="AI386">
        <f>COUNTIFS(RSVP!A$2:A$6364, I386, RSVP!G$2:G$6364, 1)</f>
        <v>9</v>
      </c>
      <c r="AJ386" s="18">
        <f t="shared" si="28"/>
        <v>1</v>
      </c>
      <c r="AK386" t="str">
        <f>INDEX(Groups!N$2:'Groups'!N$228, MATCH(A386, Groups!A$2:'Groups'!A$228,0))</f>
        <v>CSA/MSA</v>
      </c>
    </row>
    <row r="387" spans="1:37" x14ac:dyDescent="0.2">
      <c r="A387">
        <v>16377642</v>
      </c>
      <c r="B387">
        <v>8</v>
      </c>
      <c r="C387" t="s">
        <v>890</v>
      </c>
      <c r="D387" t="s">
        <v>1</v>
      </c>
      <c r="E387" t="s">
        <v>3068</v>
      </c>
      <c r="F387">
        <v>-79.919998168899994</v>
      </c>
      <c r="G387">
        <v>40.470001220699999</v>
      </c>
      <c r="H387" t="s">
        <v>891</v>
      </c>
      <c r="I387">
        <v>224092005</v>
      </c>
      <c r="J387">
        <v>386</v>
      </c>
      <c r="K387" t="s">
        <v>357</v>
      </c>
      <c r="L387" t="s">
        <v>358</v>
      </c>
      <c r="M387" t="s">
        <v>2773</v>
      </c>
      <c r="N387" t="s">
        <v>902</v>
      </c>
      <c r="O387">
        <v>-79.907281999999995</v>
      </c>
      <c r="P387">
        <v>40.441840900000003</v>
      </c>
      <c r="Q387" t="s">
        <v>901</v>
      </c>
      <c r="R387" s="6" t="s">
        <v>2904</v>
      </c>
      <c r="S387" s="6" t="s">
        <v>2903</v>
      </c>
      <c r="T387" s="6" t="s">
        <v>2784</v>
      </c>
      <c r="U387" s="6" t="s">
        <v>2905</v>
      </c>
      <c r="V387" s="6" t="s">
        <v>2938</v>
      </c>
      <c r="W387" s="3" t="str">
        <f>INDEX(Groups!I$2:'Groups'!I$228, MATCH(A387, Groups!A$2:'Groups'!A$228,0))</f>
        <v>Greater Pittsburgh Area (3 hours drive)</v>
      </c>
      <c r="X387" s="3" t="str">
        <f>INDEX(Groups!J$2:'Groups'!J$228, MATCH(A387, Groups!A$2:'Groups'!A$228,0))</f>
        <v>CSA/MSA</v>
      </c>
      <c r="Y387" s="8">
        <f t="shared" si="33"/>
        <v>1</v>
      </c>
      <c r="Z387" s="8" t="str">
        <f t="shared" si="36"/>
        <v>Pittsburgh City</v>
      </c>
      <c r="AD387" s="8">
        <v>1</v>
      </c>
      <c r="AE387" s="8">
        <v>1</v>
      </c>
      <c r="AF387" t="str">
        <f>INDEX(Groups!L$2:'Groups'!L$228, MATCH(A387, Groups!A$2:'Groups'!A$228,0))</f>
        <v>Greater Pittsburgh Area</v>
      </c>
      <c r="AG387">
        <f>INDEX(Groups!M$2:'Groups'!M$228, MATCH(A387, Groups!A$2:'Groups'!A$228,0))</f>
        <v>1</v>
      </c>
      <c r="AH387">
        <f>COUNTIFS(RSVP!A$2:A$6364, I387)</f>
        <v>3</v>
      </c>
      <c r="AI387">
        <f>COUNTIFS(RSVP!A$2:A$6364, I387, RSVP!G$2:G$6364, 1)</f>
        <v>2</v>
      </c>
      <c r="AJ387" s="18">
        <f t="shared" ref="AJ387:AJ450" si="37">AI387/AH387</f>
        <v>0.66666666666666663</v>
      </c>
      <c r="AK387" t="str">
        <f>INDEX(Groups!N$2:'Groups'!N$228, MATCH(A387, Groups!A$2:'Groups'!A$228,0))</f>
        <v>CSA/MSA</v>
      </c>
    </row>
    <row r="388" spans="1:37" x14ac:dyDescent="0.2">
      <c r="A388">
        <v>16377642</v>
      </c>
      <c r="B388">
        <v>8</v>
      </c>
      <c r="C388" t="s">
        <v>890</v>
      </c>
      <c r="D388" t="s">
        <v>1</v>
      </c>
      <c r="E388" t="s">
        <v>3068</v>
      </c>
      <c r="F388">
        <v>-79.919998168899994</v>
      </c>
      <c r="G388">
        <v>40.470001220699999</v>
      </c>
      <c r="H388" t="s">
        <v>891</v>
      </c>
      <c r="I388">
        <v>224365215</v>
      </c>
      <c r="J388">
        <v>387</v>
      </c>
      <c r="K388" t="s">
        <v>903</v>
      </c>
      <c r="L388" t="s">
        <v>904</v>
      </c>
      <c r="M388" t="s">
        <v>2773</v>
      </c>
      <c r="N388" t="s">
        <v>906</v>
      </c>
      <c r="O388">
        <v>-79.984566000000001</v>
      </c>
      <c r="P388">
        <v>40.429130999999998</v>
      </c>
      <c r="Q388" t="s">
        <v>905</v>
      </c>
      <c r="R388" s="6" t="s">
        <v>2904</v>
      </c>
      <c r="S388" s="6" t="s">
        <v>2903</v>
      </c>
      <c r="T388" s="6" t="s">
        <v>2784</v>
      </c>
      <c r="U388" s="6" t="s">
        <v>2905</v>
      </c>
      <c r="V388" s="6" t="s">
        <v>2909</v>
      </c>
      <c r="W388" s="3" t="str">
        <f>INDEX(Groups!I$2:'Groups'!I$228, MATCH(A388, Groups!A$2:'Groups'!A$228,0))</f>
        <v>Greater Pittsburgh Area (3 hours drive)</v>
      </c>
      <c r="X388" s="3" t="str">
        <f>INDEX(Groups!J$2:'Groups'!J$228, MATCH(A388, Groups!A$2:'Groups'!A$228,0))</f>
        <v>CSA/MSA</v>
      </c>
      <c r="Y388" s="8">
        <f t="shared" si="33"/>
        <v>1</v>
      </c>
      <c r="Z388" s="8" t="str">
        <f t="shared" si="36"/>
        <v>Pittsburgh City</v>
      </c>
      <c r="AD388" s="8">
        <v>1</v>
      </c>
      <c r="AE388" s="8">
        <v>1</v>
      </c>
      <c r="AF388" t="str">
        <f>INDEX(Groups!L$2:'Groups'!L$228, MATCH(A388, Groups!A$2:'Groups'!A$228,0))</f>
        <v>Greater Pittsburgh Area</v>
      </c>
      <c r="AG388">
        <f>INDEX(Groups!M$2:'Groups'!M$228, MATCH(A388, Groups!A$2:'Groups'!A$228,0))</f>
        <v>1</v>
      </c>
      <c r="AH388">
        <f>COUNTIFS(RSVP!A$2:A$6364, I388)</f>
        <v>3</v>
      </c>
      <c r="AI388">
        <f>COUNTIFS(RSVP!A$2:A$6364, I388, RSVP!G$2:G$6364, 1)</f>
        <v>3</v>
      </c>
      <c r="AJ388" s="18">
        <f t="shared" si="37"/>
        <v>1</v>
      </c>
      <c r="AK388" t="str">
        <f>INDEX(Groups!N$2:'Groups'!N$228, MATCH(A388, Groups!A$2:'Groups'!A$228,0))</f>
        <v>CSA/MSA</v>
      </c>
    </row>
    <row r="389" spans="1:37" x14ac:dyDescent="0.2">
      <c r="A389">
        <v>16377642</v>
      </c>
      <c r="B389">
        <v>8</v>
      </c>
      <c r="C389" t="s">
        <v>890</v>
      </c>
      <c r="D389" t="s">
        <v>1</v>
      </c>
      <c r="E389" t="s">
        <v>3068</v>
      </c>
      <c r="F389">
        <v>-79.919998168899994</v>
      </c>
      <c r="G389">
        <v>40.470001220699999</v>
      </c>
      <c r="H389" t="s">
        <v>891</v>
      </c>
      <c r="I389">
        <v>224761926</v>
      </c>
      <c r="J389">
        <v>388</v>
      </c>
      <c r="K389" t="s">
        <v>907</v>
      </c>
      <c r="L389" t="s">
        <v>908</v>
      </c>
      <c r="M389" t="s">
        <v>2773</v>
      </c>
      <c r="N389" t="s">
        <v>130</v>
      </c>
      <c r="O389">
        <v>-80.032859999999999</v>
      </c>
      <c r="P389">
        <v>40.456837</v>
      </c>
      <c r="Q389" t="s">
        <v>129</v>
      </c>
      <c r="R389" s="6" t="s">
        <v>2904</v>
      </c>
      <c r="S389" s="6" t="s">
        <v>2903</v>
      </c>
      <c r="T389" s="6" t="s">
        <v>2784</v>
      </c>
      <c r="U389" s="6" t="s">
        <v>2905</v>
      </c>
      <c r="V389" s="6" t="s">
        <v>2912</v>
      </c>
      <c r="W389" s="3" t="str">
        <f>INDEX(Groups!I$2:'Groups'!I$228, MATCH(A389, Groups!A$2:'Groups'!A$228,0))</f>
        <v>Greater Pittsburgh Area (3 hours drive)</v>
      </c>
      <c r="X389" s="3" t="str">
        <f>INDEX(Groups!J$2:'Groups'!J$228, MATCH(A389, Groups!A$2:'Groups'!A$228,0))</f>
        <v>CSA/MSA</v>
      </c>
      <c r="Y389" s="8">
        <f t="shared" si="33"/>
        <v>1</v>
      </c>
      <c r="Z389" s="8" t="str">
        <f t="shared" si="36"/>
        <v>Pittsburgh City</v>
      </c>
      <c r="AD389" s="8">
        <v>1</v>
      </c>
      <c r="AE389" s="8">
        <v>1</v>
      </c>
      <c r="AF389" t="str">
        <f>INDEX(Groups!L$2:'Groups'!L$228, MATCH(A389, Groups!A$2:'Groups'!A$228,0))</f>
        <v>Greater Pittsburgh Area</v>
      </c>
      <c r="AG389">
        <f>INDEX(Groups!M$2:'Groups'!M$228, MATCH(A389, Groups!A$2:'Groups'!A$228,0))</f>
        <v>1</v>
      </c>
      <c r="AH389">
        <f>COUNTIFS(RSVP!A$2:A$6364, I389)</f>
        <v>4</v>
      </c>
      <c r="AI389">
        <f>COUNTIFS(RSVP!A$2:A$6364, I389, RSVP!G$2:G$6364, 1)</f>
        <v>4</v>
      </c>
      <c r="AJ389" s="18">
        <f t="shared" si="37"/>
        <v>1</v>
      </c>
      <c r="AK389" t="str">
        <f>INDEX(Groups!N$2:'Groups'!N$228, MATCH(A389, Groups!A$2:'Groups'!A$228,0))</f>
        <v>CSA/MSA</v>
      </c>
    </row>
    <row r="390" spans="1:37" x14ac:dyDescent="0.2">
      <c r="A390">
        <v>13452572</v>
      </c>
      <c r="B390">
        <v>8</v>
      </c>
      <c r="C390" t="s">
        <v>909</v>
      </c>
      <c r="D390" t="s">
        <v>1</v>
      </c>
      <c r="E390" t="s">
        <v>3073</v>
      </c>
      <c r="F390">
        <v>-79.989997863799999</v>
      </c>
      <c r="G390">
        <v>40.450000762899997</v>
      </c>
      <c r="H390" t="s">
        <v>910</v>
      </c>
      <c r="I390">
        <v>223344791</v>
      </c>
      <c r="J390">
        <v>389</v>
      </c>
      <c r="K390" t="s">
        <v>911</v>
      </c>
      <c r="L390" t="s">
        <v>912</v>
      </c>
      <c r="M390" t="s">
        <v>2773</v>
      </c>
      <c r="N390" t="s">
        <v>914</v>
      </c>
      <c r="O390">
        <v>-79.981399999999994</v>
      </c>
      <c r="P390">
        <v>40.437488999999999</v>
      </c>
      <c r="Q390" t="s">
        <v>913</v>
      </c>
      <c r="R390" s="6" t="s">
        <v>2904</v>
      </c>
      <c r="S390" s="6" t="s">
        <v>2903</v>
      </c>
      <c r="T390" s="6" t="s">
        <v>2784</v>
      </c>
      <c r="U390" s="6" t="s">
        <v>2905</v>
      </c>
      <c r="V390" s="6" t="s">
        <v>2975</v>
      </c>
      <c r="W390" s="3" t="str">
        <f>INDEX(Groups!I$2:'Groups'!I$228, MATCH(A390, Groups!A$2:'Groups'!A$228,0))</f>
        <v>Pittsburgh</v>
      </c>
      <c r="X390" s="3" t="str">
        <f>INDEX(Groups!J$2:'Groups'!J$228, MATCH(A390, Groups!A$2:'Groups'!A$228,0))</f>
        <v>Sub-county</v>
      </c>
      <c r="Y390" s="8">
        <f t="shared" si="33"/>
        <v>1</v>
      </c>
      <c r="Z390" s="8" t="b">
        <f t="shared" ref="Z390:Z434" si="38">ISNUMBER(SEARCH(W390,U390))</f>
        <v>1</v>
      </c>
      <c r="AD390" s="8">
        <v>1</v>
      </c>
      <c r="AE390" s="8">
        <v>1</v>
      </c>
      <c r="AF390" t="str">
        <f>INDEX(Groups!L$2:'Groups'!L$228, MATCH(A390, Groups!A$2:'Groups'!A$228,0))</f>
        <v>Pittsburgh</v>
      </c>
      <c r="AG390">
        <f>INDEX(Groups!M$2:'Groups'!M$228, MATCH(A390, Groups!A$2:'Groups'!A$228,0))</f>
        <v>0</v>
      </c>
      <c r="AH390">
        <f>COUNTIFS(RSVP!A$2:A$6364, I390)</f>
        <v>11</v>
      </c>
      <c r="AI390">
        <f>COUNTIFS(RSVP!A$2:A$6364, I390, RSVP!G$2:G$6364, 1)</f>
        <v>9</v>
      </c>
      <c r="AJ390" s="18">
        <f t="shared" si="37"/>
        <v>0.81818181818181823</v>
      </c>
      <c r="AK390" t="str">
        <f>INDEX(Groups!N$2:'Groups'!N$228, MATCH(A390, Groups!A$2:'Groups'!A$228,0))</f>
        <v>Sub-county</v>
      </c>
    </row>
    <row r="391" spans="1:37" x14ac:dyDescent="0.2">
      <c r="A391">
        <v>13452572</v>
      </c>
      <c r="B391">
        <v>8</v>
      </c>
      <c r="C391" t="s">
        <v>909</v>
      </c>
      <c r="D391" t="s">
        <v>1</v>
      </c>
      <c r="E391" t="s">
        <v>3073</v>
      </c>
      <c r="F391">
        <v>-79.989997863799999</v>
      </c>
      <c r="G391">
        <v>40.450000762899997</v>
      </c>
      <c r="H391" t="s">
        <v>910</v>
      </c>
      <c r="I391">
        <v>224206853</v>
      </c>
      <c r="J391">
        <v>390</v>
      </c>
      <c r="K391" t="s">
        <v>915</v>
      </c>
      <c r="L391" t="s">
        <v>916</v>
      </c>
      <c r="M391" t="s">
        <v>2773</v>
      </c>
      <c r="N391" t="s">
        <v>918</v>
      </c>
      <c r="O391">
        <v>-79.957092000000003</v>
      </c>
      <c r="P391">
        <v>40.441184999999997</v>
      </c>
      <c r="Q391" t="s">
        <v>917</v>
      </c>
      <c r="R391" s="6" t="s">
        <v>2904</v>
      </c>
      <c r="S391" s="6" t="s">
        <v>2903</v>
      </c>
      <c r="T391" s="6" t="s">
        <v>2784</v>
      </c>
      <c r="U391" s="6" t="s">
        <v>2905</v>
      </c>
      <c r="V391" s="6" t="s">
        <v>2928</v>
      </c>
      <c r="W391" s="3" t="str">
        <f>INDEX(Groups!I$2:'Groups'!I$228, MATCH(A391, Groups!A$2:'Groups'!A$228,0))</f>
        <v>Pittsburgh</v>
      </c>
      <c r="X391" s="3" t="str">
        <f>INDEX(Groups!J$2:'Groups'!J$228, MATCH(A391, Groups!A$2:'Groups'!A$228,0))</f>
        <v>Sub-county</v>
      </c>
      <c r="Y391" s="8">
        <f t="shared" si="33"/>
        <v>1</v>
      </c>
      <c r="Z391" s="8" t="b">
        <f t="shared" si="38"/>
        <v>1</v>
      </c>
      <c r="AD391" s="8">
        <v>1</v>
      </c>
      <c r="AE391" s="8">
        <v>1</v>
      </c>
      <c r="AF391" t="str">
        <f>INDEX(Groups!L$2:'Groups'!L$228, MATCH(A391, Groups!A$2:'Groups'!A$228,0))</f>
        <v>Pittsburgh</v>
      </c>
      <c r="AG391">
        <f>INDEX(Groups!M$2:'Groups'!M$228, MATCH(A391, Groups!A$2:'Groups'!A$228,0))</f>
        <v>0</v>
      </c>
      <c r="AH391">
        <f>COUNTIFS(RSVP!A$2:A$6364, I391)</f>
        <v>14</v>
      </c>
      <c r="AI391">
        <f>COUNTIFS(RSVP!A$2:A$6364, I391, RSVP!G$2:G$6364, 1)</f>
        <v>13</v>
      </c>
      <c r="AJ391" s="18">
        <f t="shared" si="37"/>
        <v>0.9285714285714286</v>
      </c>
      <c r="AK391" t="str">
        <f>INDEX(Groups!N$2:'Groups'!N$228, MATCH(A391, Groups!A$2:'Groups'!A$228,0))</f>
        <v>Sub-county</v>
      </c>
    </row>
    <row r="392" spans="1:37" x14ac:dyDescent="0.2">
      <c r="A392">
        <v>13452572</v>
      </c>
      <c r="B392">
        <v>8</v>
      </c>
      <c r="C392" t="s">
        <v>909</v>
      </c>
      <c r="D392" t="s">
        <v>1</v>
      </c>
      <c r="E392" t="s">
        <v>3073</v>
      </c>
      <c r="F392">
        <v>-79.989997863799999</v>
      </c>
      <c r="G392">
        <v>40.450000762899997</v>
      </c>
      <c r="H392" t="s">
        <v>910</v>
      </c>
      <c r="I392">
        <v>223344751</v>
      </c>
      <c r="J392">
        <v>391</v>
      </c>
      <c r="K392" t="s">
        <v>919</v>
      </c>
      <c r="L392" t="s">
        <v>920</v>
      </c>
      <c r="M392" t="s">
        <v>2773</v>
      </c>
      <c r="N392" t="s">
        <v>922</v>
      </c>
      <c r="O392">
        <v>-79.923050000000003</v>
      </c>
      <c r="P392">
        <v>40.437514999999998</v>
      </c>
      <c r="Q392" t="s">
        <v>921</v>
      </c>
      <c r="R392" s="6" t="s">
        <v>2904</v>
      </c>
      <c r="S392" s="6" t="s">
        <v>2903</v>
      </c>
      <c r="T392" s="6" t="s">
        <v>2784</v>
      </c>
      <c r="U392" s="6" t="s">
        <v>2905</v>
      </c>
      <c r="V392" s="6" t="s">
        <v>2907</v>
      </c>
      <c r="W392" s="3" t="str">
        <f>INDEX(Groups!I$2:'Groups'!I$228, MATCH(A392, Groups!A$2:'Groups'!A$228,0))</f>
        <v>Pittsburgh</v>
      </c>
      <c r="X392" s="3" t="str">
        <f>INDEX(Groups!J$2:'Groups'!J$228, MATCH(A392, Groups!A$2:'Groups'!A$228,0))</f>
        <v>Sub-county</v>
      </c>
      <c r="Y392" s="8">
        <f t="shared" si="33"/>
        <v>1</v>
      </c>
      <c r="Z392" s="8" t="b">
        <f t="shared" si="38"/>
        <v>1</v>
      </c>
      <c r="AD392" s="8">
        <v>1</v>
      </c>
      <c r="AE392" s="8">
        <v>1</v>
      </c>
      <c r="AF392" t="str">
        <f>INDEX(Groups!L$2:'Groups'!L$228, MATCH(A392, Groups!A$2:'Groups'!A$228,0))</f>
        <v>Pittsburgh</v>
      </c>
      <c r="AG392">
        <f>INDEX(Groups!M$2:'Groups'!M$228, MATCH(A392, Groups!A$2:'Groups'!A$228,0))</f>
        <v>0</v>
      </c>
      <c r="AH392">
        <f>COUNTIFS(RSVP!A$2:A$6364, I392)</f>
        <v>66</v>
      </c>
      <c r="AI392">
        <f>COUNTIFS(RSVP!A$2:A$6364, I392, RSVP!G$2:G$6364, 1)</f>
        <v>55</v>
      </c>
      <c r="AJ392" s="18">
        <f t="shared" si="37"/>
        <v>0.83333333333333337</v>
      </c>
      <c r="AK392" t="str">
        <f>INDEX(Groups!N$2:'Groups'!N$228, MATCH(A392, Groups!A$2:'Groups'!A$228,0))</f>
        <v>Sub-county</v>
      </c>
    </row>
    <row r="393" spans="1:37" x14ac:dyDescent="0.2">
      <c r="A393">
        <v>13452572</v>
      </c>
      <c r="B393">
        <v>8</v>
      </c>
      <c r="C393" t="s">
        <v>909</v>
      </c>
      <c r="D393" t="s">
        <v>1</v>
      </c>
      <c r="E393" t="s">
        <v>3073</v>
      </c>
      <c r="F393">
        <v>-79.989997863799999</v>
      </c>
      <c r="G393">
        <v>40.450000762899997</v>
      </c>
      <c r="H393" t="s">
        <v>910</v>
      </c>
      <c r="I393">
        <v>223839628</v>
      </c>
      <c r="J393">
        <v>392</v>
      </c>
      <c r="K393" t="s">
        <v>923</v>
      </c>
      <c r="L393" t="s">
        <v>924</v>
      </c>
      <c r="M393" t="s">
        <v>2773</v>
      </c>
      <c r="N393" t="s">
        <v>914</v>
      </c>
      <c r="O393">
        <v>-79.981399999999994</v>
      </c>
      <c r="P393">
        <v>40.437488999999999</v>
      </c>
      <c r="Q393" t="s">
        <v>913</v>
      </c>
      <c r="R393" s="6" t="s">
        <v>2904</v>
      </c>
      <c r="S393" s="6" t="s">
        <v>2903</v>
      </c>
      <c r="T393" s="6" t="s">
        <v>2784</v>
      </c>
      <c r="U393" s="6" t="s">
        <v>2905</v>
      </c>
      <c r="V393" s="6" t="s">
        <v>2975</v>
      </c>
      <c r="W393" s="3" t="str">
        <f>INDEX(Groups!I$2:'Groups'!I$228, MATCH(A393, Groups!A$2:'Groups'!A$228,0))</f>
        <v>Pittsburgh</v>
      </c>
      <c r="X393" s="3" t="str">
        <f>INDEX(Groups!J$2:'Groups'!J$228, MATCH(A393, Groups!A$2:'Groups'!A$228,0))</f>
        <v>Sub-county</v>
      </c>
      <c r="Y393" s="8">
        <f t="shared" si="33"/>
        <v>1</v>
      </c>
      <c r="Z393" s="8" t="b">
        <f t="shared" si="38"/>
        <v>1</v>
      </c>
      <c r="AD393" s="8">
        <v>1</v>
      </c>
      <c r="AE393" s="8">
        <v>1</v>
      </c>
      <c r="AF393" t="str">
        <f>INDEX(Groups!L$2:'Groups'!L$228, MATCH(A393, Groups!A$2:'Groups'!A$228,0))</f>
        <v>Pittsburgh</v>
      </c>
      <c r="AG393">
        <f>INDEX(Groups!M$2:'Groups'!M$228, MATCH(A393, Groups!A$2:'Groups'!A$228,0))</f>
        <v>0</v>
      </c>
      <c r="AH393">
        <f>COUNTIFS(RSVP!A$2:A$6364, I393)</f>
        <v>16</v>
      </c>
      <c r="AI393">
        <f>COUNTIFS(RSVP!A$2:A$6364, I393, RSVP!G$2:G$6364, 1)</f>
        <v>14</v>
      </c>
      <c r="AJ393" s="18">
        <f t="shared" si="37"/>
        <v>0.875</v>
      </c>
      <c r="AK393" t="str">
        <f>INDEX(Groups!N$2:'Groups'!N$228, MATCH(A393, Groups!A$2:'Groups'!A$228,0))</f>
        <v>Sub-county</v>
      </c>
    </row>
    <row r="394" spans="1:37" x14ac:dyDescent="0.2">
      <c r="A394">
        <v>13452572</v>
      </c>
      <c r="B394">
        <v>8</v>
      </c>
      <c r="C394" t="s">
        <v>909</v>
      </c>
      <c r="D394" t="s">
        <v>1</v>
      </c>
      <c r="E394" t="s">
        <v>3073</v>
      </c>
      <c r="F394">
        <v>-79.989997863799999</v>
      </c>
      <c r="G394">
        <v>40.450000762899997</v>
      </c>
      <c r="H394" t="s">
        <v>910</v>
      </c>
      <c r="I394">
        <v>224175620</v>
      </c>
      <c r="J394">
        <v>393</v>
      </c>
      <c r="K394" t="s">
        <v>925</v>
      </c>
      <c r="L394" t="s">
        <v>926</v>
      </c>
      <c r="M394" t="s">
        <v>2773</v>
      </c>
      <c r="N394" t="s">
        <v>928</v>
      </c>
      <c r="O394">
        <v>-79.925880000000006</v>
      </c>
      <c r="P394">
        <v>40.460597999999997</v>
      </c>
      <c r="Q394" t="s">
        <v>927</v>
      </c>
      <c r="R394" s="6" t="s">
        <v>2904</v>
      </c>
      <c r="S394" s="6" t="s">
        <v>2903</v>
      </c>
      <c r="T394" s="6" t="s">
        <v>2784</v>
      </c>
      <c r="U394" s="6" t="s">
        <v>2905</v>
      </c>
      <c r="V394" s="6" t="s">
        <v>2839</v>
      </c>
      <c r="W394" s="3" t="str">
        <f>INDEX(Groups!I$2:'Groups'!I$228, MATCH(A394, Groups!A$2:'Groups'!A$228,0))</f>
        <v>Pittsburgh</v>
      </c>
      <c r="X394" s="3" t="str">
        <f>INDEX(Groups!J$2:'Groups'!J$228, MATCH(A394, Groups!A$2:'Groups'!A$228,0))</f>
        <v>Sub-county</v>
      </c>
      <c r="Y394" s="8">
        <f t="shared" si="33"/>
        <v>1</v>
      </c>
      <c r="Z394" s="8" t="b">
        <f t="shared" si="38"/>
        <v>1</v>
      </c>
      <c r="AD394" s="8">
        <v>1</v>
      </c>
      <c r="AE394" s="8">
        <v>1</v>
      </c>
      <c r="AF394" t="str">
        <f>INDEX(Groups!L$2:'Groups'!L$228, MATCH(A394, Groups!A$2:'Groups'!A$228,0))</f>
        <v>Pittsburgh</v>
      </c>
      <c r="AG394">
        <f>INDEX(Groups!M$2:'Groups'!M$228, MATCH(A394, Groups!A$2:'Groups'!A$228,0))</f>
        <v>0</v>
      </c>
      <c r="AH394">
        <f>COUNTIFS(RSVP!A$2:A$6364, I394)</f>
        <v>13</v>
      </c>
      <c r="AI394">
        <f>COUNTIFS(RSVP!A$2:A$6364, I394, RSVP!G$2:G$6364, 1)</f>
        <v>12</v>
      </c>
      <c r="AJ394" s="18">
        <f t="shared" si="37"/>
        <v>0.92307692307692313</v>
      </c>
      <c r="AK394" t="str">
        <f>INDEX(Groups!N$2:'Groups'!N$228, MATCH(A394, Groups!A$2:'Groups'!A$228,0))</f>
        <v>Sub-county</v>
      </c>
    </row>
    <row r="395" spans="1:37" x14ac:dyDescent="0.2">
      <c r="A395">
        <v>13452572</v>
      </c>
      <c r="B395">
        <v>8</v>
      </c>
      <c r="C395" t="s">
        <v>909</v>
      </c>
      <c r="D395" t="s">
        <v>1</v>
      </c>
      <c r="E395" t="s">
        <v>3073</v>
      </c>
      <c r="F395">
        <v>-79.989997863799999</v>
      </c>
      <c r="G395">
        <v>40.450000762899997</v>
      </c>
      <c r="H395" t="s">
        <v>910</v>
      </c>
      <c r="I395">
        <v>223744728</v>
      </c>
      <c r="J395">
        <v>394</v>
      </c>
      <c r="K395" t="s">
        <v>929</v>
      </c>
      <c r="L395" t="s">
        <v>930</v>
      </c>
      <c r="M395" t="s">
        <v>2773</v>
      </c>
      <c r="N395" t="s">
        <v>932</v>
      </c>
      <c r="O395">
        <v>-79.992393000000007</v>
      </c>
      <c r="P395">
        <v>40.447727</v>
      </c>
      <c r="Q395" t="s">
        <v>931</v>
      </c>
      <c r="R395" s="6" t="s">
        <v>2904</v>
      </c>
      <c r="S395" s="6" t="s">
        <v>2903</v>
      </c>
      <c r="T395" s="6" t="s">
        <v>2784</v>
      </c>
      <c r="U395" s="6" t="s">
        <v>2905</v>
      </c>
      <c r="V395" s="6" t="s">
        <v>2961</v>
      </c>
      <c r="W395" s="3" t="str">
        <f>INDEX(Groups!I$2:'Groups'!I$228, MATCH(A395, Groups!A$2:'Groups'!A$228,0))</f>
        <v>Pittsburgh</v>
      </c>
      <c r="X395" s="3" t="str">
        <f>INDEX(Groups!J$2:'Groups'!J$228, MATCH(A395, Groups!A$2:'Groups'!A$228,0))</f>
        <v>Sub-county</v>
      </c>
      <c r="Y395" s="8">
        <f t="shared" si="33"/>
        <v>1</v>
      </c>
      <c r="Z395" s="8" t="b">
        <f t="shared" si="38"/>
        <v>1</v>
      </c>
      <c r="AD395" s="8">
        <v>1</v>
      </c>
      <c r="AE395" s="8">
        <v>1</v>
      </c>
      <c r="AF395" t="str">
        <f>INDEX(Groups!L$2:'Groups'!L$228, MATCH(A395, Groups!A$2:'Groups'!A$228,0))</f>
        <v>Pittsburgh</v>
      </c>
      <c r="AG395">
        <f>INDEX(Groups!M$2:'Groups'!M$228, MATCH(A395, Groups!A$2:'Groups'!A$228,0))</f>
        <v>0</v>
      </c>
      <c r="AH395">
        <f>COUNTIFS(RSVP!A$2:A$6364, I395)</f>
        <v>42</v>
      </c>
      <c r="AI395">
        <f>COUNTIFS(RSVP!A$2:A$6364, I395, RSVP!G$2:G$6364, 1)</f>
        <v>36</v>
      </c>
      <c r="AJ395" s="18">
        <f t="shared" si="37"/>
        <v>0.8571428571428571</v>
      </c>
      <c r="AK395" t="str">
        <f>INDEX(Groups!N$2:'Groups'!N$228, MATCH(A395, Groups!A$2:'Groups'!A$228,0))</f>
        <v>Sub-county</v>
      </c>
    </row>
    <row r="396" spans="1:37" x14ac:dyDescent="0.2">
      <c r="A396">
        <v>13452572</v>
      </c>
      <c r="B396">
        <v>8</v>
      </c>
      <c r="C396" t="s">
        <v>909</v>
      </c>
      <c r="D396" t="s">
        <v>1</v>
      </c>
      <c r="E396" t="s">
        <v>3073</v>
      </c>
      <c r="F396">
        <v>-79.989997863799999</v>
      </c>
      <c r="G396">
        <v>40.450000762899997</v>
      </c>
      <c r="H396" t="s">
        <v>910</v>
      </c>
      <c r="I396">
        <v>222989948</v>
      </c>
      <c r="J396">
        <v>395</v>
      </c>
      <c r="K396" t="s">
        <v>933</v>
      </c>
      <c r="L396" t="s">
        <v>934</v>
      </c>
      <c r="M396" t="s">
        <v>2773</v>
      </c>
      <c r="N396" t="s">
        <v>914</v>
      </c>
      <c r="O396">
        <v>-79.981399999999994</v>
      </c>
      <c r="P396">
        <v>40.437488999999999</v>
      </c>
      <c r="Q396" t="s">
        <v>913</v>
      </c>
      <c r="R396" s="6" t="s">
        <v>2904</v>
      </c>
      <c r="S396" s="6" t="s">
        <v>2903</v>
      </c>
      <c r="T396" s="6" t="s">
        <v>2784</v>
      </c>
      <c r="U396" s="6" t="s">
        <v>2905</v>
      </c>
      <c r="V396" s="6" t="s">
        <v>2975</v>
      </c>
      <c r="W396" s="3" t="str">
        <f>INDEX(Groups!I$2:'Groups'!I$228, MATCH(A396, Groups!A$2:'Groups'!A$228,0))</f>
        <v>Pittsburgh</v>
      </c>
      <c r="X396" s="3" t="str">
        <f>INDEX(Groups!J$2:'Groups'!J$228, MATCH(A396, Groups!A$2:'Groups'!A$228,0))</f>
        <v>Sub-county</v>
      </c>
      <c r="Y396" s="8">
        <f t="shared" si="33"/>
        <v>1</v>
      </c>
      <c r="Z396" s="8" t="b">
        <f t="shared" si="38"/>
        <v>1</v>
      </c>
      <c r="AD396" s="8">
        <v>1</v>
      </c>
      <c r="AE396" s="8">
        <v>1</v>
      </c>
      <c r="AF396" t="str">
        <f>INDEX(Groups!L$2:'Groups'!L$228, MATCH(A396, Groups!A$2:'Groups'!A$228,0))</f>
        <v>Pittsburgh</v>
      </c>
      <c r="AG396">
        <f>INDEX(Groups!M$2:'Groups'!M$228, MATCH(A396, Groups!A$2:'Groups'!A$228,0))</f>
        <v>0</v>
      </c>
      <c r="AH396">
        <f>COUNTIFS(RSVP!A$2:A$6364, I396)</f>
        <v>61</v>
      </c>
      <c r="AI396">
        <f>COUNTIFS(RSVP!A$2:A$6364, I396, RSVP!G$2:G$6364, 1)</f>
        <v>52</v>
      </c>
      <c r="AJ396" s="18">
        <f t="shared" si="37"/>
        <v>0.85245901639344257</v>
      </c>
      <c r="AK396" t="str">
        <f>INDEX(Groups!N$2:'Groups'!N$228, MATCH(A396, Groups!A$2:'Groups'!A$228,0))</f>
        <v>Sub-county</v>
      </c>
    </row>
    <row r="397" spans="1:37" x14ac:dyDescent="0.2">
      <c r="A397">
        <v>13452572</v>
      </c>
      <c r="B397">
        <v>8</v>
      </c>
      <c r="C397" t="s">
        <v>909</v>
      </c>
      <c r="D397" t="s">
        <v>1</v>
      </c>
      <c r="E397" t="s">
        <v>3073</v>
      </c>
      <c r="F397">
        <v>-79.989997863799999</v>
      </c>
      <c r="G397">
        <v>40.450000762899997</v>
      </c>
      <c r="H397" t="s">
        <v>910</v>
      </c>
      <c r="I397">
        <v>224672445</v>
      </c>
      <c r="J397">
        <v>396</v>
      </c>
      <c r="K397" t="s">
        <v>935</v>
      </c>
      <c r="L397" t="s">
        <v>936</v>
      </c>
      <c r="M397" t="s">
        <v>2773</v>
      </c>
      <c r="N397" t="s">
        <v>918</v>
      </c>
      <c r="O397">
        <v>-79.957092000000003</v>
      </c>
      <c r="P397">
        <v>40.441184999999997</v>
      </c>
      <c r="Q397" t="s">
        <v>917</v>
      </c>
      <c r="R397" s="6" t="s">
        <v>2904</v>
      </c>
      <c r="S397" s="6" t="s">
        <v>2903</v>
      </c>
      <c r="T397" s="6" t="s">
        <v>2784</v>
      </c>
      <c r="U397" s="6" t="s">
        <v>2905</v>
      </c>
      <c r="V397" s="6" t="s">
        <v>2928</v>
      </c>
      <c r="W397" s="3" t="str">
        <f>INDEX(Groups!I$2:'Groups'!I$228, MATCH(A397, Groups!A$2:'Groups'!A$228,0))</f>
        <v>Pittsburgh</v>
      </c>
      <c r="X397" s="3" t="str">
        <f>INDEX(Groups!J$2:'Groups'!J$228, MATCH(A397, Groups!A$2:'Groups'!A$228,0))</f>
        <v>Sub-county</v>
      </c>
      <c r="Y397" s="8">
        <f t="shared" si="33"/>
        <v>1</v>
      </c>
      <c r="Z397" s="8" t="b">
        <f t="shared" si="38"/>
        <v>1</v>
      </c>
      <c r="AD397" s="8">
        <v>1</v>
      </c>
      <c r="AE397" s="8">
        <v>1</v>
      </c>
      <c r="AF397" t="str">
        <f>INDEX(Groups!L$2:'Groups'!L$228, MATCH(A397, Groups!A$2:'Groups'!A$228,0))</f>
        <v>Pittsburgh</v>
      </c>
      <c r="AG397">
        <f>INDEX(Groups!M$2:'Groups'!M$228, MATCH(A397, Groups!A$2:'Groups'!A$228,0))</f>
        <v>0</v>
      </c>
      <c r="AH397">
        <f>COUNTIFS(RSVP!A$2:A$6364, I397)</f>
        <v>18</v>
      </c>
      <c r="AI397">
        <f>COUNTIFS(RSVP!A$2:A$6364, I397, RSVP!G$2:G$6364, 1)</f>
        <v>16</v>
      </c>
      <c r="AJ397" s="18">
        <f t="shared" si="37"/>
        <v>0.88888888888888884</v>
      </c>
      <c r="AK397" t="str">
        <f>INDEX(Groups!N$2:'Groups'!N$228, MATCH(A397, Groups!A$2:'Groups'!A$228,0))</f>
        <v>Sub-county</v>
      </c>
    </row>
    <row r="398" spans="1:37" x14ac:dyDescent="0.2">
      <c r="A398">
        <v>1581334</v>
      </c>
      <c r="B398">
        <v>8</v>
      </c>
      <c r="C398" t="s">
        <v>937</v>
      </c>
      <c r="D398" t="s">
        <v>1</v>
      </c>
      <c r="E398" t="s">
        <v>3070</v>
      </c>
      <c r="F398">
        <v>-79.919998168899994</v>
      </c>
      <c r="G398">
        <v>40.430000305199997</v>
      </c>
      <c r="H398" t="s">
        <v>938</v>
      </c>
      <c r="I398" t="s">
        <v>3184</v>
      </c>
      <c r="J398">
        <v>397</v>
      </c>
      <c r="K398" t="s">
        <v>939</v>
      </c>
      <c r="L398" t="s">
        <v>940</v>
      </c>
      <c r="M398" t="s">
        <v>2773</v>
      </c>
      <c r="N398" t="s">
        <v>942</v>
      </c>
      <c r="O398">
        <v>-79.917404000000005</v>
      </c>
      <c r="P398">
        <v>40.432975999999996</v>
      </c>
      <c r="Q398" t="s">
        <v>941</v>
      </c>
      <c r="R398" s="6" t="s">
        <v>2904</v>
      </c>
      <c r="S398" s="6" t="s">
        <v>2903</v>
      </c>
      <c r="T398" s="6" t="s">
        <v>2784</v>
      </c>
      <c r="U398" s="6" t="s">
        <v>2905</v>
      </c>
      <c r="V398" s="6" t="s">
        <v>2907</v>
      </c>
      <c r="W398" s="3" t="str">
        <f>INDEX(Groups!I$2:'Groups'!I$228, MATCH(A398, Groups!A$2:'Groups'!A$228,0))</f>
        <v>Pittsburgh</v>
      </c>
      <c r="X398" s="3" t="str">
        <f>INDEX(Groups!J$2:'Groups'!J$228, MATCH(A398, Groups!A$2:'Groups'!A$228,0))</f>
        <v>Sub-county</v>
      </c>
      <c r="Y398" s="8">
        <f t="shared" si="33"/>
        <v>1</v>
      </c>
      <c r="Z398" s="8" t="b">
        <f t="shared" si="38"/>
        <v>1</v>
      </c>
      <c r="AD398" s="8">
        <v>1</v>
      </c>
      <c r="AE398" s="8">
        <v>1</v>
      </c>
      <c r="AF398" t="str">
        <f>INDEX(Groups!L$2:'Groups'!L$228, MATCH(A398, Groups!A$2:'Groups'!A$228,0))</f>
        <v>Pittsburgh</v>
      </c>
      <c r="AG398">
        <f>INDEX(Groups!M$2:'Groups'!M$228, MATCH(A398, Groups!A$2:'Groups'!A$228,0))</f>
        <v>0</v>
      </c>
      <c r="AH398">
        <f>COUNTIFS(RSVP!A$2:A$6364, I398)</f>
        <v>10</v>
      </c>
      <c r="AI398">
        <f>COUNTIFS(RSVP!A$2:A$6364, I398, RSVP!G$2:G$6364, 1)</f>
        <v>7</v>
      </c>
      <c r="AJ398" s="18">
        <f t="shared" si="37"/>
        <v>0.7</v>
      </c>
      <c r="AK398" t="str">
        <f>INDEX(Groups!N$2:'Groups'!N$228, MATCH(A398, Groups!A$2:'Groups'!A$228,0))</f>
        <v>Sub-county</v>
      </c>
    </row>
    <row r="399" spans="1:37" x14ac:dyDescent="0.2">
      <c r="A399">
        <v>1581334</v>
      </c>
      <c r="B399">
        <v>8</v>
      </c>
      <c r="C399" t="s">
        <v>937</v>
      </c>
      <c r="D399" t="s">
        <v>1</v>
      </c>
      <c r="E399" t="s">
        <v>3070</v>
      </c>
      <c r="F399">
        <v>-79.919998168899994</v>
      </c>
      <c r="G399">
        <v>40.430000305199997</v>
      </c>
      <c r="H399" t="s">
        <v>938</v>
      </c>
      <c r="I399" t="s">
        <v>3185</v>
      </c>
      <c r="J399">
        <v>398</v>
      </c>
      <c r="K399" t="s">
        <v>939</v>
      </c>
      <c r="L399" t="s">
        <v>943</v>
      </c>
      <c r="M399" t="s">
        <v>2773</v>
      </c>
      <c r="N399" t="s">
        <v>942</v>
      </c>
      <c r="O399">
        <v>-79.917404000000005</v>
      </c>
      <c r="P399">
        <v>40.432975999999996</v>
      </c>
      <c r="Q399" t="s">
        <v>941</v>
      </c>
      <c r="R399" s="6" t="s">
        <v>2904</v>
      </c>
      <c r="S399" s="6" t="s">
        <v>2903</v>
      </c>
      <c r="T399" s="6" t="s">
        <v>2784</v>
      </c>
      <c r="U399" s="6" t="s">
        <v>2905</v>
      </c>
      <c r="V399" s="6" t="s">
        <v>2907</v>
      </c>
      <c r="W399" s="3" t="str">
        <f>INDEX(Groups!I$2:'Groups'!I$228, MATCH(A399, Groups!A$2:'Groups'!A$228,0))</f>
        <v>Pittsburgh</v>
      </c>
      <c r="X399" s="3" t="str">
        <f>INDEX(Groups!J$2:'Groups'!J$228, MATCH(A399, Groups!A$2:'Groups'!A$228,0))</f>
        <v>Sub-county</v>
      </c>
      <c r="Y399" s="8">
        <f t="shared" ref="Y399:Y434" si="39">IF(T399="Allegheny County", 1, )</f>
        <v>1</v>
      </c>
      <c r="Z399" s="8" t="b">
        <f t="shared" si="38"/>
        <v>1</v>
      </c>
      <c r="AD399" s="8">
        <v>1</v>
      </c>
      <c r="AE399" s="8">
        <v>1</v>
      </c>
      <c r="AF399" t="str">
        <f>INDEX(Groups!L$2:'Groups'!L$228, MATCH(A399, Groups!A$2:'Groups'!A$228,0))</f>
        <v>Pittsburgh</v>
      </c>
      <c r="AG399">
        <f>INDEX(Groups!M$2:'Groups'!M$228, MATCH(A399, Groups!A$2:'Groups'!A$228,0))</f>
        <v>0</v>
      </c>
      <c r="AH399">
        <f>COUNTIFS(RSVP!A$2:A$6364, I399)</f>
        <v>7</v>
      </c>
      <c r="AI399">
        <f>COUNTIFS(RSVP!A$2:A$6364, I399, RSVP!G$2:G$6364, 1)</f>
        <v>6</v>
      </c>
      <c r="AJ399" s="18">
        <f t="shared" si="37"/>
        <v>0.8571428571428571</v>
      </c>
      <c r="AK399" t="str">
        <f>INDEX(Groups!N$2:'Groups'!N$228, MATCH(A399, Groups!A$2:'Groups'!A$228,0))</f>
        <v>Sub-county</v>
      </c>
    </row>
    <row r="400" spans="1:37" x14ac:dyDescent="0.2">
      <c r="A400">
        <v>1581334</v>
      </c>
      <c r="B400">
        <v>8</v>
      </c>
      <c r="C400" t="s">
        <v>937</v>
      </c>
      <c r="D400" t="s">
        <v>1</v>
      </c>
      <c r="E400" t="s">
        <v>3070</v>
      </c>
      <c r="F400">
        <v>-79.919998168899994</v>
      </c>
      <c r="G400">
        <v>40.430000305199997</v>
      </c>
      <c r="H400" t="s">
        <v>938</v>
      </c>
      <c r="I400" t="s">
        <v>3186</v>
      </c>
      <c r="J400">
        <v>399</v>
      </c>
      <c r="K400" t="s">
        <v>939</v>
      </c>
      <c r="L400" t="s">
        <v>940</v>
      </c>
      <c r="M400" t="s">
        <v>2773</v>
      </c>
      <c r="N400" t="s">
        <v>942</v>
      </c>
      <c r="O400">
        <v>-79.917404000000005</v>
      </c>
      <c r="P400">
        <v>40.432975999999996</v>
      </c>
      <c r="Q400" t="s">
        <v>941</v>
      </c>
      <c r="R400" s="6" t="s">
        <v>2904</v>
      </c>
      <c r="S400" s="6" t="s">
        <v>2903</v>
      </c>
      <c r="T400" s="6" t="s">
        <v>2784</v>
      </c>
      <c r="U400" s="6" t="s">
        <v>2905</v>
      </c>
      <c r="V400" s="6" t="s">
        <v>2907</v>
      </c>
      <c r="W400" s="3" t="str">
        <f>INDEX(Groups!I$2:'Groups'!I$228, MATCH(A400, Groups!A$2:'Groups'!A$228,0))</f>
        <v>Pittsburgh</v>
      </c>
      <c r="X400" s="3" t="str">
        <f>INDEX(Groups!J$2:'Groups'!J$228, MATCH(A400, Groups!A$2:'Groups'!A$228,0))</f>
        <v>Sub-county</v>
      </c>
      <c r="Y400" s="8">
        <f t="shared" si="39"/>
        <v>1</v>
      </c>
      <c r="Z400" s="8" t="b">
        <f t="shared" si="38"/>
        <v>1</v>
      </c>
      <c r="AD400" s="8">
        <v>1</v>
      </c>
      <c r="AE400" s="8">
        <v>1</v>
      </c>
      <c r="AF400" t="str">
        <f>INDEX(Groups!L$2:'Groups'!L$228, MATCH(A400, Groups!A$2:'Groups'!A$228,0))</f>
        <v>Pittsburgh</v>
      </c>
      <c r="AG400">
        <f>INDEX(Groups!M$2:'Groups'!M$228, MATCH(A400, Groups!A$2:'Groups'!A$228,0))</f>
        <v>0</v>
      </c>
      <c r="AH400">
        <f>COUNTIFS(RSVP!A$2:A$6364, I400)</f>
        <v>3</v>
      </c>
      <c r="AI400">
        <f>COUNTIFS(RSVP!A$2:A$6364, I400, RSVP!G$2:G$6364, 1)</f>
        <v>2</v>
      </c>
      <c r="AJ400" s="18">
        <f t="shared" si="37"/>
        <v>0.66666666666666663</v>
      </c>
      <c r="AK400" t="str">
        <f>INDEX(Groups!N$2:'Groups'!N$228, MATCH(A400, Groups!A$2:'Groups'!A$228,0))</f>
        <v>Sub-county</v>
      </c>
    </row>
    <row r="401" spans="1:37" x14ac:dyDescent="0.2">
      <c r="A401">
        <v>1581334</v>
      </c>
      <c r="B401">
        <v>8</v>
      </c>
      <c r="C401" t="s">
        <v>937</v>
      </c>
      <c r="D401" t="s">
        <v>1</v>
      </c>
      <c r="E401" t="s">
        <v>3070</v>
      </c>
      <c r="F401">
        <v>-79.919998168899994</v>
      </c>
      <c r="G401">
        <v>40.430000305199997</v>
      </c>
      <c r="H401" t="s">
        <v>938</v>
      </c>
      <c r="I401" t="s">
        <v>3187</v>
      </c>
      <c r="J401">
        <v>400</v>
      </c>
      <c r="K401" t="s">
        <v>939</v>
      </c>
      <c r="L401" t="s">
        <v>943</v>
      </c>
      <c r="M401" t="s">
        <v>2773</v>
      </c>
      <c r="N401" t="s">
        <v>942</v>
      </c>
      <c r="O401">
        <v>-79.917404000000005</v>
      </c>
      <c r="P401">
        <v>40.432975999999996</v>
      </c>
      <c r="Q401" t="s">
        <v>941</v>
      </c>
      <c r="R401" s="6" t="s">
        <v>2904</v>
      </c>
      <c r="S401" s="6" t="s">
        <v>2903</v>
      </c>
      <c r="T401" s="6" t="s">
        <v>2784</v>
      </c>
      <c r="U401" s="6" t="s">
        <v>2905</v>
      </c>
      <c r="V401" s="6" t="s">
        <v>2907</v>
      </c>
      <c r="W401" s="3" t="str">
        <f>INDEX(Groups!I$2:'Groups'!I$228, MATCH(A401, Groups!A$2:'Groups'!A$228,0))</f>
        <v>Pittsburgh</v>
      </c>
      <c r="X401" s="3" t="str">
        <f>INDEX(Groups!J$2:'Groups'!J$228, MATCH(A401, Groups!A$2:'Groups'!A$228,0))</f>
        <v>Sub-county</v>
      </c>
      <c r="Y401" s="8">
        <f t="shared" si="39"/>
        <v>1</v>
      </c>
      <c r="Z401" s="8" t="b">
        <f t="shared" si="38"/>
        <v>1</v>
      </c>
      <c r="AD401" s="8">
        <v>1</v>
      </c>
      <c r="AE401" s="8">
        <v>1</v>
      </c>
      <c r="AF401" t="str">
        <f>INDEX(Groups!L$2:'Groups'!L$228, MATCH(A401, Groups!A$2:'Groups'!A$228,0))</f>
        <v>Pittsburgh</v>
      </c>
      <c r="AG401">
        <f>INDEX(Groups!M$2:'Groups'!M$228, MATCH(A401, Groups!A$2:'Groups'!A$228,0))</f>
        <v>0</v>
      </c>
      <c r="AH401">
        <f>COUNTIFS(RSVP!A$2:A$6364, I401)</f>
        <v>5</v>
      </c>
      <c r="AI401">
        <f>COUNTIFS(RSVP!A$2:A$6364, I401, RSVP!G$2:G$6364, 1)</f>
        <v>4</v>
      </c>
      <c r="AJ401" s="18">
        <f t="shared" si="37"/>
        <v>0.8</v>
      </c>
      <c r="AK401" t="str">
        <f>INDEX(Groups!N$2:'Groups'!N$228, MATCH(A401, Groups!A$2:'Groups'!A$228,0))</f>
        <v>Sub-county</v>
      </c>
    </row>
    <row r="402" spans="1:37" x14ac:dyDescent="0.2">
      <c r="A402">
        <v>1581334</v>
      </c>
      <c r="B402">
        <v>8</v>
      </c>
      <c r="C402" t="s">
        <v>937</v>
      </c>
      <c r="D402" t="s">
        <v>1</v>
      </c>
      <c r="E402" t="s">
        <v>3070</v>
      </c>
      <c r="F402">
        <v>-79.919998168899994</v>
      </c>
      <c r="G402">
        <v>40.430000305199997</v>
      </c>
      <c r="H402" t="s">
        <v>938</v>
      </c>
      <c r="I402" t="s">
        <v>3188</v>
      </c>
      <c r="J402">
        <v>401</v>
      </c>
      <c r="K402" t="s">
        <v>939</v>
      </c>
      <c r="L402" t="s">
        <v>943</v>
      </c>
      <c r="M402" t="s">
        <v>2773</v>
      </c>
      <c r="N402" t="s">
        <v>942</v>
      </c>
      <c r="O402">
        <v>-79.917404000000005</v>
      </c>
      <c r="P402">
        <v>40.432975999999996</v>
      </c>
      <c r="Q402" t="s">
        <v>941</v>
      </c>
      <c r="R402" s="6" t="s">
        <v>2904</v>
      </c>
      <c r="S402" s="6" t="s">
        <v>2903</v>
      </c>
      <c r="T402" s="6" t="s">
        <v>2784</v>
      </c>
      <c r="U402" s="6" t="s">
        <v>2905</v>
      </c>
      <c r="V402" s="6" t="s">
        <v>2907</v>
      </c>
      <c r="W402" s="3" t="str">
        <f>INDEX(Groups!I$2:'Groups'!I$228, MATCH(A402, Groups!A$2:'Groups'!A$228,0))</f>
        <v>Pittsburgh</v>
      </c>
      <c r="X402" s="3" t="str">
        <f>INDEX(Groups!J$2:'Groups'!J$228, MATCH(A402, Groups!A$2:'Groups'!A$228,0))</f>
        <v>Sub-county</v>
      </c>
      <c r="Y402" s="8">
        <f t="shared" si="39"/>
        <v>1</v>
      </c>
      <c r="Z402" s="8" t="b">
        <f t="shared" si="38"/>
        <v>1</v>
      </c>
      <c r="AD402" s="8">
        <v>1</v>
      </c>
      <c r="AE402" s="8">
        <v>1</v>
      </c>
      <c r="AF402" t="str">
        <f>INDEX(Groups!L$2:'Groups'!L$228, MATCH(A402, Groups!A$2:'Groups'!A$228,0))</f>
        <v>Pittsburgh</v>
      </c>
      <c r="AG402">
        <f>INDEX(Groups!M$2:'Groups'!M$228, MATCH(A402, Groups!A$2:'Groups'!A$228,0))</f>
        <v>0</v>
      </c>
      <c r="AH402">
        <f>COUNTIFS(RSVP!A$2:A$6364, I402)</f>
        <v>9</v>
      </c>
      <c r="AI402">
        <f>COUNTIFS(RSVP!A$2:A$6364, I402, RSVP!G$2:G$6364, 1)</f>
        <v>7</v>
      </c>
      <c r="AJ402" s="18">
        <f t="shared" si="37"/>
        <v>0.77777777777777779</v>
      </c>
      <c r="AK402" t="str">
        <f>INDEX(Groups!N$2:'Groups'!N$228, MATCH(A402, Groups!A$2:'Groups'!A$228,0))</f>
        <v>Sub-county</v>
      </c>
    </row>
    <row r="403" spans="1:37" x14ac:dyDescent="0.2">
      <c r="A403">
        <v>1581334</v>
      </c>
      <c r="B403">
        <v>8</v>
      </c>
      <c r="C403" t="s">
        <v>937</v>
      </c>
      <c r="D403" t="s">
        <v>1</v>
      </c>
      <c r="E403" t="s">
        <v>3070</v>
      </c>
      <c r="F403">
        <v>-79.919998168899994</v>
      </c>
      <c r="G403">
        <v>40.430000305199997</v>
      </c>
      <c r="H403" t="s">
        <v>938</v>
      </c>
      <c r="I403" t="s">
        <v>3189</v>
      </c>
      <c r="J403">
        <v>402</v>
      </c>
      <c r="K403" t="s">
        <v>939</v>
      </c>
      <c r="L403" t="s">
        <v>940</v>
      </c>
      <c r="M403" t="s">
        <v>2773</v>
      </c>
      <c r="N403" t="s">
        <v>942</v>
      </c>
      <c r="O403">
        <v>-79.917404000000005</v>
      </c>
      <c r="P403">
        <v>40.432975999999996</v>
      </c>
      <c r="Q403" t="s">
        <v>941</v>
      </c>
      <c r="R403" s="6" t="s">
        <v>2904</v>
      </c>
      <c r="S403" s="6" t="s">
        <v>2903</v>
      </c>
      <c r="T403" s="6" t="s">
        <v>2784</v>
      </c>
      <c r="U403" s="6" t="s">
        <v>2905</v>
      </c>
      <c r="V403" s="6" t="s">
        <v>2907</v>
      </c>
      <c r="W403" s="3" t="str">
        <f>INDEX(Groups!I$2:'Groups'!I$228, MATCH(A403, Groups!A$2:'Groups'!A$228,0))</f>
        <v>Pittsburgh</v>
      </c>
      <c r="X403" s="3" t="str">
        <f>INDEX(Groups!J$2:'Groups'!J$228, MATCH(A403, Groups!A$2:'Groups'!A$228,0))</f>
        <v>Sub-county</v>
      </c>
      <c r="Y403" s="8">
        <f t="shared" si="39"/>
        <v>1</v>
      </c>
      <c r="Z403" s="8" t="b">
        <f t="shared" si="38"/>
        <v>1</v>
      </c>
      <c r="AD403" s="8">
        <v>1</v>
      </c>
      <c r="AE403" s="8">
        <v>1</v>
      </c>
      <c r="AF403" t="str">
        <f>INDEX(Groups!L$2:'Groups'!L$228, MATCH(A403, Groups!A$2:'Groups'!A$228,0))</f>
        <v>Pittsburgh</v>
      </c>
      <c r="AG403">
        <f>INDEX(Groups!M$2:'Groups'!M$228, MATCH(A403, Groups!A$2:'Groups'!A$228,0))</f>
        <v>0</v>
      </c>
      <c r="AH403">
        <f>COUNTIFS(RSVP!A$2:A$6364, I403)</f>
        <v>7</v>
      </c>
      <c r="AI403">
        <f>COUNTIFS(RSVP!A$2:A$6364, I403, RSVP!G$2:G$6364, 1)</f>
        <v>7</v>
      </c>
      <c r="AJ403" s="18">
        <f t="shared" si="37"/>
        <v>1</v>
      </c>
      <c r="AK403" t="str">
        <f>INDEX(Groups!N$2:'Groups'!N$228, MATCH(A403, Groups!A$2:'Groups'!A$228,0))</f>
        <v>Sub-county</v>
      </c>
    </row>
    <row r="404" spans="1:37" x14ac:dyDescent="0.2">
      <c r="A404">
        <v>1581334</v>
      </c>
      <c r="B404">
        <v>8</v>
      </c>
      <c r="C404" t="s">
        <v>937</v>
      </c>
      <c r="D404" t="s">
        <v>1</v>
      </c>
      <c r="E404" t="s">
        <v>3070</v>
      </c>
      <c r="F404">
        <v>-79.919998168899994</v>
      </c>
      <c r="G404">
        <v>40.430000305199997</v>
      </c>
      <c r="H404" t="s">
        <v>938</v>
      </c>
      <c r="I404" t="s">
        <v>3190</v>
      </c>
      <c r="J404">
        <v>403</v>
      </c>
      <c r="K404" t="s">
        <v>939</v>
      </c>
      <c r="L404" t="s">
        <v>943</v>
      </c>
      <c r="M404" t="s">
        <v>2773</v>
      </c>
      <c r="N404" t="s">
        <v>942</v>
      </c>
      <c r="O404">
        <v>-79.917404000000005</v>
      </c>
      <c r="P404">
        <v>40.432975999999996</v>
      </c>
      <c r="Q404" t="s">
        <v>941</v>
      </c>
      <c r="R404" s="6" t="s">
        <v>2904</v>
      </c>
      <c r="S404" s="6" t="s">
        <v>2903</v>
      </c>
      <c r="T404" s="6" t="s">
        <v>2784</v>
      </c>
      <c r="U404" s="6" t="s">
        <v>2905</v>
      </c>
      <c r="V404" s="6" t="s">
        <v>2907</v>
      </c>
      <c r="W404" s="3" t="str">
        <f>INDEX(Groups!I$2:'Groups'!I$228, MATCH(A404, Groups!A$2:'Groups'!A$228,0))</f>
        <v>Pittsburgh</v>
      </c>
      <c r="X404" s="3" t="str">
        <f>INDEX(Groups!J$2:'Groups'!J$228, MATCH(A404, Groups!A$2:'Groups'!A$228,0))</f>
        <v>Sub-county</v>
      </c>
      <c r="Y404" s="8">
        <f t="shared" si="39"/>
        <v>1</v>
      </c>
      <c r="Z404" s="8" t="b">
        <f t="shared" si="38"/>
        <v>1</v>
      </c>
      <c r="AD404" s="8">
        <v>1</v>
      </c>
      <c r="AE404" s="8">
        <v>1</v>
      </c>
      <c r="AF404" t="str">
        <f>INDEX(Groups!L$2:'Groups'!L$228, MATCH(A404, Groups!A$2:'Groups'!A$228,0))</f>
        <v>Pittsburgh</v>
      </c>
      <c r="AG404">
        <f>INDEX(Groups!M$2:'Groups'!M$228, MATCH(A404, Groups!A$2:'Groups'!A$228,0))</f>
        <v>0</v>
      </c>
      <c r="AH404">
        <f>COUNTIFS(RSVP!A$2:A$6364, I404)</f>
        <v>5</v>
      </c>
      <c r="AI404">
        <f>COUNTIFS(RSVP!A$2:A$6364, I404, RSVP!G$2:G$6364, 1)</f>
        <v>5</v>
      </c>
      <c r="AJ404" s="18">
        <f t="shared" si="37"/>
        <v>1</v>
      </c>
      <c r="AK404" t="str">
        <f>INDEX(Groups!N$2:'Groups'!N$228, MATCH(A404, Groups!A$2:'Groups'!A$228,0))</f>
        <v>Sub-county</v>
      </c>
    </row>
    <row r="405" spans="1:37" x14ac:dyDescent="0.2">
      <c r="A405">
        <v>1581334</v>
      </c>
      <c r="B405">
        <v>8</v>
      </c>
      <c r="C405" t="s">
        <v>937</v>
      </c>
      <c r="D405" t="s">
        <v>1</v>
      </c>
      <c r="E405" t="s">
        <v>3070</v>
      </c>
      <c r="F405">
        <v>-79.919998168899994</v>
      </c>
      <c r="G405">
        <v>40.430000305199997</v>
      </c>
      <c r="H405" t="s">
        <v>938</v>
      </c>
      <c r="I405" t="s">
        <v>3191</v>
      </c>
      <c r="J405">
        <v>404</v>
      </c>
      <c r="K405" t="s">
        <v>939</v>
      </c>
      <c r="L405" t="s">
        <v>940</v>
      </c>
      <c r="M405" t="s">
        <v>2773</v>
      </c>
      <c r="N405" t="s">
        <v>942</v>
      </c>
      <c r="O405">
        <v>-79.917404000000005</v>
      </c>
      <c r="P405">
        <v>40.432975999999996</v>
      </c>
      <c r="Q405" t="s">
        <v>941</v>
      </c>
      <c r="R405" s="6" t="s">
        <v>2904</v>
      </c>
      <c r="S405" s="6" t="s">
        <v>2903</v>
      </c>
      <c r="T405" s="6" t="s">
        <v>2784</v>
      </c>
      <c r="U405" s="6" t="s">
        <v>2905</v>
      </c>
      <c r="V405" s="6" t="s">
        <v>2907</v>
      </c>
      <c r="W405" s="3" t="str">
        <f>INDEX(Groups!I$2:'Groups'!I$228, MATCH(A405, Groups!A$2:'Groups'!A$228,0))</f>
        <v>Pittsburgh</v>
      </c>
      <c r="X405" s="3" t="str">
        <f>INDEX(Groups!J$2:'Groups'!J$228, MATCH(A405, Groups!A$2:'Groups'!A$228,0))</f>
        <v>Sub-county</v>
      </c>
      <c r="Y405" s="8">
        <f t="shared" si="39"/>
        <v>1</v>
      </c>
      <c r="Z405" s="8" t="b">
        <f t="shared" si="38"/>
        <v>1</v>
      </c>
      <c r="AD405" s="8">
        <v>1</v>
      </c>
      <c r="AE405" s="8">
        <v>1</v>
      </c>
      <c r="AF405" t="str">
        <f>INDEX(Groups!L$2:'Groups'!L$228, MATCH(A405, Groups!A$2:'Groups'!A$228,0))</f>
        <v>Pittsburgh</v>
      </c>
      <c r="AG405">
        <f>INDEX(Groups!M$2:'Groups'!M$228, MATCH(A405, Groups!A$2:'Groups'!A$228,0))</f>
        <v>0</v>
      </c>
      <c r="AH405">
        <f>COUNTIFS(RSVP!A$2:A$6364, I405)</f>
        <v>6</v>
      </c>
      <c r="AI405">
        <f>COUNTIFS(RSVP!A$2:A$6364, I405, RSVP!G$2:G$6364, 1)</f>
        <v>5</v>
      </c>
      <c r="AJ405" s="18">
        <f t="shared" si="37"/>
        <v>0.83333333333333337</v>
      </c>
      <c r="AK405" t="str">
        <f>INDEX(Groups!N$2:'Groups'!N$228, MATCH(A405, Groups!A$2:'Groups'!A$228,0))</f>
        <v>Sub-county</v>
      </c>
    </row>
    <row r="406" spans="1:37" x14ac:dyDescent="0.2">
      <c r="A406">
        <v>10241662</v>
      </c>
      <c r="B406">
        <v>8</v>
      </c>
      <c r="C406" t="s">
        <v>944</v>
      </c>
      <c r="D406" t="s">
        <v>1</v>
      </c>
      <c r="E406" t="s">
        <v>3084</v>
      </c>
      <c r="F406">
        <v>-79.949996948199995</v>
      </c>
      <c r="G406">
        <v>40.470001220699999</v>
      </c>
      <c r="H406" t="s">
        <v>945</v>
      </c>
      <c r="I406" t="s">
        <v>3307</v>
      </c>
      <c r="J406">
        <v>405</v>
      </c>
      <c r="K406" t="s">
        <v>946</v>
      </c>
      <c r="L406" t="s">
        <v>947</v>
      </c>
      <c r="M406" t="s">
        <v>2885</v>
      </c>
      <c r="N406" t="s">
        <v>948</v>
      </c>
      <c r="O406">
        <v>-80.045265000000001</v>
      </c>
      <c r="P406">
        <v>40.377009999999999</v>
      </c>
      <c r="Q406" t="s">
        <v>636</v>
      </c>
      <c r="R406" s="6" t="s">
        <v>2904</v>
      </c>
      <c r="S406" s="6" t="s">
        <v>2903</v>
      </c>
      <c r="T406" s="6" t="s">
        <v>2784</v>
      </c>
      <c r="U406" s="6" t="s">
        <v>2962</v>
      </c>
      <c r="W406" s="3" t="str">
        <f>INDEX(Groups!I$2:'Groups'!I$228, MATCH(A406, Groups!A$2:'Groups'!A$228,0))</f>
        <v>Pittsburgh</v>
      </c>
      <c r="X406" s="3" t="str">
        <f>INDEX(Groups!J$2:'Groups'!J$228, MATCH(A406, Groups!A$2:'Groups'!A$228,0))</f>
        <v>Sub-county</v>
      </c>
      <c r="Y406" s="8">
        <f t="shared" si="39"/>
        <v>1</v>
      </c>
      <c r="Z406" s="8" t="b">
        <f t="shared" si="38"/>
        <v>0</v>
      </c>
      <c r="AD406" s="8">
        <v>1</v>
      </c>
      <c r="AE406" s="8">
        <v>1</v>
      </c>
      <c r="AF406" t="str">
        <f>INDEX(Groups!L$2:'Groups'!L$228, MATCH(A406, Groups!A$2:'Groups'!A$228,0))</f>
        <v>Pittsburgh</v>
      </c>
      <c r="AG406">
        <f>INDEX(Groups!M$2:'Groups'!M$228, MATCH(A406, Groups!A$2:'Groups'!A$228,0))</f>
        <v>0</v>
      </c>
      <c r="AH406">
        <f>COUNTIFS(RSVP!A$2:A$6364, I406)</f>
        <v>9</v>
      </c>
      <c r="AI406">
        <f>COUNTIFS(RSVP!A$2:A$6364, I406, RSVP!G$2:G$6364, 1)</f>
        <v>8</v>
      </c>
      <c r="AJ406" s="18">
        <f t="shared" si="37"/>
        <v>0.88888888888888884</v>
      </c>
      <c r="AK406" t="str">
        <f>INDEX(Groups!N$2:'Groups'!N$228, MATCH(A406, Groups!A$2:'Groups'!A$228,0))</f>
        <v>Sub-county</v>
      </c>
    </row>
    <row r="407" spans="1:37" x14ac:dyDescent="0.2">
      <c r="A407">
        <v>10241662</v>
      </c>
      <c r="B407">
        <v>8</v>
      </c>
      <c r="C407" t="s">
        <v>944</v>
      </c>
      <c r="D407" t="s">
        <v>1</v>
      </c>
      <c r="E407" t="s">
        <v>3084</v>
      </c>
      <c r="F407">
        <v>-79.949996948199995</v>
      </c>
      <c r="G407">
        <v>40.470001220699999</v>
      </c>
      <c r="H407" t="s">
        <v>945</v>
      </c>
      <c r="I407" t="s">
        <v>3308</v>
      </c>
      <c r="J407">
        <v>406</v>
      </c>
      <c r="K407" t="s">
        <v>949</v>
      </c>
      <c r="L407" t="s">
        <v>950</v>
      </c>
      <c r="M407">
        <v>15217</v>
      </c>
      <c r="N407" t="s">
        <v>952</v>
      </c>
      <c r="O407">
        <v>-79.922545999999997</v>
      </c>
      <c r="P407">
        <v>40.438122</v>
      </c>
      <c r="Q407" t="s">
        <v>951</v>
      </c>
      <c r="R407" s="6" t="s">
        <v>2904</v>
      </c>
      <c r="S407" s="6" t="s">
        <v>2903</v>
      </c>
      <c r="T407" s="6" t="s">
        <v>2784</v>
      </c>
      <c r="U407" s="6" t="s">
        <v>2905</v>
      </c>
      <c r="V407" s="6" t="s">
        <v>2944</v>
      </c>
      <c r="W407" s="3" t="str">
        <f>INDEX(Groups!I$2:'Groups'!I$228, MATCH(A407, Groups!A$2:'Groups'!A$228,0))</f>
        <v>Pittsburgh</v>
      </c>
      <c r="X407" s="3" t="str">
        <f>INDEX(Groups!J$2:'Groups'!J$228, MATCH(A407, Groups!A$2:'Groups'!A$228,0))</f>
        <v>Sub-county</v>
      </c>
      <c r="Y407" s="8">
        <f t="shared" si="39"/>
        <v>1</v>
      </c>
      <c r="Z407" s="8" t="b">
        <f t="shared" si="38"/>
        <v>1</v>
      </c>
      <c r="AD407" s="8">
        <v>1</v>
      </c>
      <c r="AE407" s="8">
        <v>1</v>
      </c>
      <c r="AF407" t="str">
        <f>INDEX(Groups!L$2:'Groups'!L$228, MATCH(A407, Groups!A$2:'Groups'!A$228,0))</f>
        <v>Pittsburgh</v>
      </c>
      <c r="AG407">
        <f>INDEX(Groups!M$2:'Groups'!M$228, MATCH(A407, Groups!A$2:'Groups'!A$228,0))</f>
        <v>0</v>
      </c>
      <c r="AH407">
        <f>COUNTIFS(RSVP!A$2:A$6364, I407)</f>
        <v>3</v>
      </c>
      <c r="AI407">
        <f>COUNTIFS(RSVP!A$2:A$6364, I407, RSVP!G$2:G$6364, 1)</f>
        <v>3</v>
      </c>
      <c r="AJ407" s="18">
        <f t="shared" si="37"/>
        <v>1</v>
      </c>
      <c r="AK407" t="str">
        <f>INDEX(Groups!N$2:'Groups'!N$228, MATCH(A407, Groups!A$2:'Groups'!A$228,0))</f>
        <v>Sub-county</v>
      </c>
    </row>
    <row r="408" spans="1:37" x14ac:dyDescent="0.2">
      <c r="A408">
        <v>10241662</v>
      </c>
      <c r="B408">
        <v>8</v>
      </c>
      <c r="C408" t="s">
        <v>944</v>
      </c>
      <c r="D408" t="s">
        <v>1</v>
      </c>
      <c r="E408" t="s">
        <v>3084</v>
      </c>
      <c r="F408">
        <v>-79.949996948199995</v>
      </c>
      <c r="G408">
        <v>40.470001220699999</v>
      </c>
      <c r="H408" t="s">
        <v>945</v>
      </c>
      <c r="I408" t="s">
        <v>3303</v>
      </c>
      <c r="J408">
        <v>407</v>
      </c>
      <c r="K408" t="s">
        <v>953</v>
      </c>
      <c r="L408" t="s">
        <v>954</v>
      </c>
      <c r="M408" t="s">
        <v>2791</v>
      </c>
      <c r="N408" t="s">
        <v>957</v>
      </c>
      <c r="O408">
        <v>-80.085823000000005</v>
      </c>
      <c r="P408">
        <v>40.406993999999997</v>
      </c>
      <c r="Q408" t="s">
        <v>955</v>
      </c>
      <c r="R408" s="6" t="s">
        <v>2904</v>
      </c>
      <c r="S408" s="6" t="s">
        <v>2903</v>
      </c>
      <c r="T408" s="6" t="s">
        <v>2784</v>
      </c>
      <c r="U408" s="6" t="s">
        <v>2976</v>
      </c>
      <c r="W408" s="3" t="str">
        <f>INDEX(Groups!I$2:'Groups'!I$228, MATCH(A408, Groups!A$2:'Groups'!A$228,0))</f>
        <v>Pittsburgh</v>
      </c>
      <c r="X408" s="3" t="str">
        <f>INDEX(Groups!J$2:'Groups'!J$228, MATCH(A408, Groups!A$2:'Groups'!A$228,0))</f>
        <v>Sub-county</v>
      </c>
      <c r="Y408" s="8">
        <f t="shared" si="39"/>
        <v>1</v>
      </c>
      <c r="Z408" s="8" t="b">
        <f t="shared" si="38"/>
        <v>0</v>
      </c>
      <c r="AD408" s="8">
        <v>1</v>
      </c>
      <c r="AE408" s="8">
        <v>1</v>
      </c>
      <c r="AF408" t="str">
        <f>INDEX(Groups!L$2:'Groups'!L$228, MATCH(A408, Groups!A$2:'Groups'!A$228,0))</f>
        <v>Pittsburgh</v>
      </c>
      <c r="AG408">
        <f>INDEX(Groups!M$2:'Groups'!M$228, MATCH(A408, Groups!A$2:'Groups'!A$228,0))</f>
        <v>0</v>
      </c>
      <c r="AH408">
        <f>COUNTIFS(RSVP!A$2:A$6364, I408)</f>
        <v>4</v>
      </c>
      <c r="AI408">
        <f>COUNTIFS(RSVP!A$2:A$6364, I408, RSVP!G$2:G$6364, 1)</f>
        <v>2</v>
      </c>
      <c r="AJ408" s="18">
        <f t="shared" si="37"/>
        <v>0.5</v>
      </c>
      <c r="AK408" t="str">
        <f>INDEX(Groups!N$2:'Groups'!N$228, MATCH(A408, Groups!A$2:'Groups'!A$228,0))</f>
        <v>Sub-county</v>
      </c>
    </row>
    <row r="409" spans="1:37" x14ac:dyDescent="0.2">
      <c r="A409">
        <v>10241662</v>
      </c>
      <c r="B409">
        <v>8</v>
      </c>
      <c r="C409" t="s">
        <v>944</v>
      </c>
      <c r="D409" t="s">
        <v>1</v>
      </c>
      <c r="E409" t="s">
        <v>3084</v>
      </c>
      <c r="F409">
        <v>-79.949996948199995</v>
      </c>
      <c r="G409">
        <v>40.470001220699999</v>
      </c>
      <c r="H409" t="s">
        <v>945</v>
      </c>
      <c r="I409" t="s">
        <v>3304</v>
      </c>
      <c r="J409">
        <v>408</v>
      </c>
      <c r="K409" t="s">
        <v>953</v>
      </c>
      <c r="L409" t="s">
        <v>954</v>
      </c>
      <c r="M409" t="s">
        <v>2791</v>
      </c>
      <c r="N409" t="s">
        <v>957</v>
      </c>
      <c r="O409">
        <v>-80.085823000000005</v>
      </c>
      <c r="P409">
        <v>40.406993999999997</v>
      </c>
      <c r="Q409" t="s">
        <v>955</v>
      </c>
      <c r="R409" s="6" t="s">
        <v>2904</v>
      </c>
      <c r="S409" s="6" t="s">
        <v>2903</v>
      </c>
      <c r="T409" s="6" t="s">
        <v>2784</v>
      </c>
      <c r="U409" s="6" t="s">
        <v>2976</v>
      </c>
      <c r="W409" s="3" t="str">
        <f>INDEX(Groups!I$2:'Groups'!I$228, MATCH(A409, Groups!A$2:'Groups'!A$228,0))</f>
        <v>Pittsburgh</v>
      </c>
      <c r="X409" s="3" t="str">
        <f>INDEX(Groups!J$2:'Groups'!J$228, MATCH(A409, Groups!A$2:'Groups'!A$228,0))</f>
        <v>Sub-county</v>
      </c>
      <c r="Y409" s="8">
        <f t="shared" si="39"/>
        <v>1</v>
      </c>
      <c r="Z409" s="8" t="b">
        <f t="shared" si="38"/>
        <v>0</v>
      </c>
      <c r="AD409" s="8">
        <v>1</v>
      </c>
      <c r="AE409" s="8">
        <v>1</v>
      </c>
      <c r="AF409" t="str">
        <f>INDEX(Groups!L$2:'Groups'!L$228, MATCH(A409, Groups!A$2:'Groups'!A$228,0))</f>
        <v>Pittsburgh</v>
      </c>
      <c r="AG409">
        <f>INDEX(Groups!M$2:'Groups'!M$228, MATCH(A409, Groups!A$2:'Groups'!A$228,0))</f>
        <v>0</v>
      </c>
      <c r="AH409">
        <f>COUNTIFS(RSVP!A$2:A$6364, I409)</f>
        <v>4</v>
      </c>
      <c r="AI409">
        <f>COUNTIFS(RSVP!A$2:A$6364, I409, RSVP!G$2:G$6364, 1)</f>
        <v>2</v>
      </c>
      <c r="AJ409" s="18">
        <f t="shared" si="37"/>
        <v>0.5</v>
      </c>
      <c r="AK409" t="str">
        <f>INDEX(Groups!N$2:'Groups'!N$228, MATCH(A409, Groups!A$2:'Groups'!A$228,0))</f>
        <v>Sub-county</v>
      </c>
    </row>
    <row r="410" spans="1:37" x14ac:dyDescent="0.2">
      <c r="A410">
        <v>10241662</v>
      </c>
      <c r="B410">
        <v>8</v>
      </c>
      <c r="C410" t="s">
        <v>944</v>
      </c>
      <c r="D410" t="s">
        <v>1</v>
      </c>
      <c r="E410" t="s">
        <v>3084</v>
      </c>
      <c r="F410">
        <v>-79.949996948199995</v>
      </c>
      <c r="G410">
        <v>40.470001220699999</v>
      </c>
      <c r="H410" t="s">
        <v>945</v>
      </c>
      <c r="I410" t="s">
        <v>3302</v>
      </c>
      <c r="J410">
        <v>409</v>
      </c>
      <c r="K410" t="s">
        <v>958</v>
      </c>
      <c r="L410" t="s">
        <v>959</v>
      </c>
      <c r="M410" t="s">
        <v>2885</v>
      </c>
      <c r="N410" t="s">
        <v>948</v>
      </c>
      <c r="O410">
        <v>-80.045265000000001</v>
      </c>
      <c r="P410">
        <v>40.377009999999999</v>
      </c>
      <c r="Q410" t="s">
        <v>636</v>
      </c>
      <c r="R410" s="6" t="s">
        <v>2904</v>
      </c>
      <c r="S410" s="6" t="s">
        <v>2903</v>
      </c>
      <c r="T410" s="6" t="s">
        <v>2784</v>
      </c>
      <c r="U410" s="6" t="s">
        <v>2962</v>
      </c>
      <c r="W410" s="3" t="str">
        <f>INDEX(Groups!I$2:'Groups'!I$228, MATCH(A410, Groups!A$2:'Groups'!A$228,0))</f>
        <v>Pittsburgh</v>
      </c>
      <c r="X410" s="3" t="str">
        <f>INDEX(Groups!J$2:'Groups'!J$228, MATCH(A410, Groups!A$2:'Groups'!A$228,0))</f>
        <v>Sub-county</v>
      </c>
      <c r="Y410" s="8">
        <f t="shared" si="39"/>
        <v>1</v>
      </c>
      <c r="Z410" s="8" t="b">
        <f t="shared" si="38"/>
        <v>0</v>
      </c>
      <c r="AD410" s="8">
        <v>1</v>
      </c>
      <c r="AE410" s="8">
        <v>1</v>
      </c>
      <c r="AF410" t="str">
        <f>INDEX(Groups!L$2:'Groups'!L$228, MATCH(A410, Groups!A$2:'Groups'!A$228,0))</f>
        <v>Pittsburgh</v>
      </c>
      <c r="AG410">
        <f>INDEX(Groups!M$2:'Groups'!M$228, MATCH(A410, Groups!A$2:'Groups'!A$228,0))</f>
        <v>0</v>
      </c>
      <c r="AH410">
        <f>COUNTIFS(RSVP!A$2:A$6364, I410)</f>
        <v>10</v>
      </c>
      <c r="AI410">
        <f>COUNTIFS(RSVP!A$2:A$6364, I410, RSVP!G$2:G$6364, 1)</f>
        <v>9</v>
      </c>
      <c r="AJ410" s="18">
        <f t="shared" si="37"/>
        <v>0.9</v>
      </c>
      <c r="AK410" t="str">
        <f>INDEX(Groups!N$2:'Groups'!N$228, MATCH(A410, Groups!A$2:'Groups'!A$228,0))</f>
        <v>Sub-county</v>
      </c>
    </row>
    <row r="411" spans="1:37" x14ac:dyDescent="0.2">
      <c r="A411">
        <v>10241662</v>
      </c>
      <c r="B411">
        <v>8</v>
      </c>
      <c r="C411" t="s">
        <v>944</v>
      </c>
      <c r="D411" t="s">
        <v>1</v>
      </c>
      <c r="E411" t="s">
        <v>3084</v>
      </c>
      <c r="F411">
        <v>-79.949996948199995</v>
      </c>
      <c r="G411">
        <v>40.470001220699999</v>
      </c>
      <c r="H411" t="s">
        <v>945</v>
      </c>
      <c r="I411" t="s">
        <v>3309</v>
      </c>
      <c r="J411">
        <v>410</v>
      </c>
      <c r="K411" t="s">
        <v>960</v>
      </c>
      <c r="L411" t="s">
        <v>950</v>
      </c>
      <c r="M411">
        <v>15217</v>
      </c>
      <c r="N411" t="s">
        <v>952</v>
      </c>
      <c r="O411">
        <v>-79.922545999999997</v>
      </c>
      <c r="P411">
        <v>40.438122</v>
      </c>
      <c r="Q411" t="s">
        <v>951</v>
      </c>
      <c r="R411" s="6" t="s">
        <v>2904</v>
      </c>
      <c r="S411" s="6" t="s">
        <v>2903</v>
      </c>
      <c r="T411" s="6" t="s">
        <v>2784</v>
      </c>
      <c r="U411" s="6" t="s">
        <v>2905</v>
      </c>
      <c r="V411" s="6" t="s">
        <v>2944</v>
      </c>
      <c r="W411" s="3" t="str">
        <f>INDEX(Groups!I$2:'Groups'!I$228, MATCH(A411, Groups!A$2:'Groups'!A$228,0))</f>
        <v>Pittsburgh</v>
      </c>
      <c r="X411" s="3" t="str">
        <f>INDEX(Groups!J$2:'Groups'!J$228, MATCH(A411, Groups!A$2:'Groups'!A$228,0))</f>
        <v>Sub-county</v>
      </c>
      <c r="Y411" s="8">
        <f t="shared" si="39"/>
        <v>1</v>
      </c>
      <c r="Z411" s="8" t="b">
        <f t="shared" si="38"/>
        <v>1</v>
      </c>
      <c r="AD411" s="8">
        <v>1</v>
      </c>
      <c r="AE411" s="8">
        <v>1</v>
      </c>
      <c r="AF411" t="str">
        <f>INDEX(Groups!L$2:'Groups'!L$228, MATCH(A411, Groups!A$2:'Groups'!A$228,0))</f>
        <v>Pittsburgh</v>
      </c>
      <c r="AG411">
        <f>INDEX(Groups!M$2:'Groups'!M$228, MATCH(A411, Groups!A$2:'Groups'!A$228,0))</f>
        <v>0</v>
      </c>
      <c r="AH411">
        <f>COUNTIFS(RSVP!A$2:A$6364, I411)</f>
        <v>8</v>
      </c>
      <c r="AI411">
        <f>COUNTIFS(RSVP!A$2:A$6364, I411, RSVP!G$2:G$6364, 1)</f>
        <v>6</v>
      </c>
      <c r="AJ411" s="18">
        <f t="shared" si="37"/>
        <v>0.75</v>
      </c>
      <c r="AK411" t="str">
        <f>INDEX(Groups!N$2:'Groups'!N$228, MATCH(A411, Groups!A$2:'Groups'!A$228,0))</f>
        <v>Sub-county</v>
      </c>
    </row>
    <row r="412" spans="1:37" x14ac:dyDescent="0.2">
      <c r="A412">
        <v>10241662</v>
      </c>
      <c r="B412">
        <v>8</v>
      </c>
      <c r="C412" t="s">
        <v>944</v>
      </c>
      <c r="D412" t="s">
        <v>1</v>
      </c>
      <c r="E412" t="s">
        <v>3084</v>
      </c>
      <c r="F412">
        <v>-79.949996948199995</v>
      </c>
      <c r="G412">
        <v>40.470001220699999</v>
      </c>
      <c r="H412" t="s">
        <v>945</v>
      </c>
      <c r="I412" t="s">
        <v>3305</v>
      </c>
      <c r="J412">
        <v>411</v>
      </c>
      <c r="K412" t="s">
        <v>953</v>
      </c>
      <c r="L412" t="s">
        <v>961</v>
      </c>
      <c r="M412" t="s">
        <v>2791</v>
      </c>
      <c r="N412" t="s">
        <v>957</v>
      </c>
      <c r="O412">
        <v>-80.085823000000005</v>
      </c>
      <c r="P412">
        <v>40.406993999999997</v>
      </c>
      <c r="Q412" t="s">
        <v>955</v>
      </c>
      <c r="R412" s="6" t="s">
        <v>2904</v>
      </c>
      <c r="S412" s="6" t="s">
        <v>2903</v>
      </c>
      <c r="T412" s="6" t="s">
        <v>2784</v>
      </c>
      <c r="U412" s="6" t="s">
        <v>2976</v>
      </c>
      <c r="W412" s="3" t="str">
        <f>INDEX(Groups!I$2:'Groups'!I$228, MATCH(A412, Groups!A$2:'Groups'!A$228,0))</f>
        <v>Pittsburgh</v>
      </c>
      <c r="X412" s="3" t="str">
        <f>INDEX(Groups!J$2:'Groups'!J$228, MATCH(A412, Groups!A$2:'Groups'!A$228,0))</f>
        <v>Sub-county</v>
      </c>
      <c r="Y412" s="8">
        <f t="shared" si="39"/>
        <v>1</v>
      </c>
      <c r="Z412" s="8" t="b">
        <f t="shared" si="38"/>
        <v>0</v>
      </c>
      <c r="AD412" s="8">
        <v>1</v>
      </c>
      <c r="AE412" s="8">
        <v>1</v>
      </c>
      <c r="AF412" t="str">
        <f>INDEX(Groups!L$2:'Groups'!L$228, MATCH(A412, Groups!A$2:'Groups'!A$228,0))</f>
        <v>Pittsburgh</v>
      </c>
      <c r="AG412">
        <f>INDEX(Groups!M$2:'Groups'!M$228, MATCH(A412, Groups!A$2:'Groups'!A$228,0))</f>
        <v>0</v>
      </c>
      <c r="AH412">
        <f>COUNTIFS(RSVP!A$2:A$6364, I412)</f>
        <v>5</v>
      </c>
      <c r="AI412">
        <f>COUNTIFS(RSVP!A$2:A$6364, I412, RSVP!G$2:G$6364, 1)</f>
        <v>2</v>
      </c>
      <c r="AJ412" s="18">
        <f t="shared" si="37"/>
        <v>0.4</v>
      </c>
      <c r="AK412" t="str">
        <f>INDEX(Groups!N$2:'Groups'!N$228, MATCH(A412, Groups!A$2:'Groups'!A$228,0))</f>
        <v>Sub-county</v>
      </c>
    </row>
    <row r="413" spans="1:37" x14ac:dyDescent="0.2">
      <c r="A413">
        <v>10241662</v>
      </c>
      <c r="B413">
        <v>8</v>
      </c>
      <c r="C413" t="s">
        <v>944</v>
      </c>
      <c r="D413" t="s">
        <v>1</v>
      </c>
      <c r="E413" t="s">
        <v>3084</v>
      </c>
      <c r="F413">
        <v>-79.949996948199995</v>
      </c>
      <c r="G413">
        <v>40.470001220699999</v>
      </c>
      <c r="H413" t="s">
        <v>945</v>
      </c>
      <c r="I413" t="s">
        <v>3306</v>
      </c>
      <c r="J413">
        <v>412</v>
      </c>
      <c r="K413" t="s">
        <v>953</v>
      </c>
      <c r="L413" t="s">
        <v>954</v>
      </c>
      <c r="M413" t="s">
        <v>2791</v>
      </c>
      <c r="N413" t="s">
        <v>957</v>
      </c>
      <c r="O413">
        <v>-80.085823000000005</v>
      </c>
      <c r="P413">
        <v>40.406993999999997</v>
      </c>
      <c r="Q413" t="s">
        <v>955</v>
      </c>
      <c r="R413" s="6" t="s">
        <v>2904</v>
      </c>
      <c r="S413" s="6" t="s">
        <v>2903</v>
      </c>
      <c r="T413" s="6" t="s">
        <v>2784</v>
      </c>
      <c r="U413" s="6" t="s">
        <v>2976</v>
      </c>
      <c r="W413" s="3" t="str">
        <f>INDEX(Groups!I$2:'Groups'!I$228, MATCH(A413, Groups!A$2:'Groups'!A$228,0))</f>
        <v>Pittsburgh</v>
      </c>
      <c r="X413" s="3" t="str">
        <f>INDEX(Groups!J$2:'Groups'!J$228, MATCH(A413, Groups!A$2:'Groups'!A$228,0))</f>
        <v>Sub-county</v>
      </c>
      <c r="Y413" s="8">
        <f t="shared" si="39"/>
        <v>1</v>
      </c>
      <c r="Z413" s="8" t="b">
        <f t="shared" si="38"/>
        <v>0</v>
      </c>
      <c r="AD413" s="8">
        <v>1</v>
      </c>
      <c r="AE413" s="8">
        <v>1</v>
      </c>
      <c r="AF413" t="str">
        <f>INDEX(Groups!L$2:'Groups'!L$228, MATCH(A413, Groups!A$2:'Groups'!A$228,0))</f>
        <v>Pittsburgh</v>
      </c>
      <c r="AG413">
        <f>INDEX(Groups!M$2:'Groups'!M$228, MATCH(A413, Groups!A$2:'Groups'!A$228,0))</f>
        <v>0</v>
      </c>
      <c r="AH413">
        <f>COUNTIFS(RSVP!A$2:A$6364, I413)</f>
        <v>5</v>
      </c>
      <c r="AI413">
        <f>COUNTIFS(RSVP!A$2:A$6364, I413, RSVP!G$2:G$6364, 1)</f>
        <v>2</v>
      </c>
      <c r="AJ413" s="18">
        <f t="shared" si="37"/>
        <v>0.4</v>
      </c>
      <c r="AK413" t="str">
        <f>INDEX(Groups!N$2:'Groups'!N$228, MATCH(A413, Groups!A$2:'Groups'!A$228,0))</f>
        <v>Sub-county</v>
      </c>
    </row>
    <row r="414" spans="1:37" x14ac:dyDescent="0.2">
      <c r="A414">
        <v>1530362</v>
      </c>
      <c r="B414">
        <v>7</v>
      </c>
      <c r="C414" t="s">
        <v>962</v>
      </c>
      <c r="D414" t="s">
        <v>1</v>
      </c>
      <c r="E414" t="s">
        <v>3069</v>
      </c>
      <c r="F414">
        <v>-80.069999694800003</v>
      </c>
      <c r="G414">
        <v>40.439998626700003</v>
      </c>
      <c r="H414" t="s">
        <v>963</v>
      </c>
      <c r="I414">
        <v>224631814</v>
      </c>
      <c r="J414">
        <v>413</v>
      </c>
      <c r="K414" t="s">
        <v>964</v>
      </c>
      <c r="L414" t="s">
        <v>965</v>
      </c>
      <c r="M414" t="s">
        <v>2773</v>
      </c>
      <c r="N414" t="s">
        <v>967</v>
      </c>
      <c r="O414">
        <v>-79.950138199999998</v>
      </c>
      <c r="P414">
        <v>40.436191600000001</v>
      </c>
      <c r="Q414" t="s">
        <v>966</v>
      </c>
      <c r="R414" s="6" t="s">
        <v>2904</v>
      </c>
      <c r="S414" s="6" t="s">
        <v>2903</v>
      </c>
      <c r="T414" s="6" t="s">
        <v>2784</v>
      </c>
      <c r="U414" s="6" t="s">
        <v>2905</v>
      </c>
      <c r="V414" s="6" t="s">
        <v>2928</v>
      </c>
      <c r="W414" s="3" t="str">
        <f>INDEX(Groups!I$2:'Groups'!I$228, MATCH(A414, Groups!A$2:'Groups'!A$228,0))</f>
        <v>Pittsburgh</v>
      </c>
      <c r="X414" s="3" t="str">
        <f>INDEX(Groups!J$2:'Groups'!J$228, MATCH(A414, Groups!A$2:'Groups'!A$228,0))</f>
        <v>Sub-county</v>
      </c>
      <c r="Y414" s="8">
        <f t="shared" si="39"/>
        <v>1</v>
      </c>
      <c r="Z414" s="8" t="b">
        <f t="shared" si="38"/>
        <v>1</v>
      </c>
      <c r="AD414" s="8">
        <v>1</v>
      </c>
      <c r="AE414" s="8">
        <v>1</v>
      </c>
      <c r="AF414" t="str">
        <f>INDEX(Groups!L$2:'Groups'!L$228, MATCH(A414, Groups!A$2:'Groups'!A$228,0))</f>
        <v>Pittsburgh</v>
      </c>
      <c r="AG414">
        <f>INDEX(Groups!M$2:'Groups'!M$228, MATCH(A414, Groups!A$2:'Groups'!A$228,0))</f>
        <v>0</v>
      </c>
      <c r="AH414">
        <f>COUNTIFS(RSVP!A$2:A$6364, I414)</f>
        <v>8</v>
      </c>
      <c r="AI414">
        <f>COUNTIFS(RSVP!A$2:A$6364, I414, RSVP!G$2:G$6364, 1)</f>
        <v>7</v>
      </c>
      <c r="AJ414" s="18">
        <f t="shared" si="37"/>
        <v>0.875</v>
      </c>
      <c r="AK414" t="str">
        <f>INDEX(Groups!N$2:'Groups'!N$228, MATCH(A414, Groups!A$2:'Groups'!A$228,0))</f>
        <v>Sub-county</v>
      </c>
    </row>
    <row r="415" spans="1:37" x14ac:dyDescent="0.2">
      <c r="A415">
        <v>1530362</v>
      </c>
      <c r="B415">
        <v>7</v>
      </c>
      <c r="C415" t="s">
        <v>962</v>
      </c>
      <c r="D415" t="s">
        <v>1</v>
      </c>
      <c r="E415" t="s">
        <v>3069</v>
      </c>
      <c r="F415">
        <v>-80.069999694800003</v>
      </c>
      <c r="G415">
        <v>40.439998626700003</v>
      </c>
      <c r="H415" t="s">
        <v>963</v>
      </c>
      <c r="I415">
        <v>224207429</v>
      </c>
      <c r="J415">
        <v>414</v>
      </c>
      <c r="K415" t="s">
        <v>968</v>
      </c>
      <c r="L415" t="s">
        <v>969</v>
      </c>
      <c r="M415" t="s">
        <v>2773</v>
      </c>
      <c r="N415" t="s">
        <v>971</v>
      </c>
      <c r="O415">
        <v>-79.995886400000003</v>
      </c>
      <c r="P415">
        <v>40.440624799999902</v>
      </c>
      <c r="Q415" t="s">
        <v>970</v>
      </c>
      <c r="R415" s="6" t="s">
        <v>2904</v>
      </c>
      <c r="S415" s="6" t="s">
        <v>2903</v>
      </c>
      <c r="T415" s="6" t="s">
        <v>2784</v>
      </c>
      <c r="U415" s="6" t="s">
        <v>2905</v>
      </c>
      <c r="V415" s="6" t="s">
        <v>2908</v>
      </c>
      <c r="W415" s="3" t="str">
        <f>INDEX(Groups!I$2:'Groups'!I$228, MATCH(A415, Groups!A$2:'Groups'!A$228,0))</f>
        <v>Pittsburgh</v>
      </c>
      <c r="X415" s="3" t="str">
        <f>INDEX(Groups!J$2:'Groups'!J$228, MATCH(A415, Groups!A$2:'Groups'!A$228,0))</f>
        <v>Sub-county</v>
      </c>
      <c r="Y415" s="8">
        <f t="shared" si="39"/>
        <v>1</v>
      </c>
      <c r="Z415" s="8" t="b">
        <f t="shared" si="38"/>
        <v>1</v>
      </c>
      <c r="AD415" s="8">
        <v>1</v>
      </c>
      <c r="AE415" s="8">
        <v>1</v>
      </c>
      <c r="AF415" t="str">
        <f>INDEX(Groups!L$2:'Groups'!L$228, MATCH(A415, Groups!A$2:'Groups'!A$228,0))</f>
        <v>Pittsburgh</v>
      </c>
      <c r="AG415">
        <f>INDEX(Groups!M$2:'Groups'!M$228, MATCH(A415, Groups!A$2:'Groups'!A$228,0))</f>
        <v>0</v>
      </c>
      <c r="AH415">
        <f>COUNTIFS(RSVP!A$2:A$6364, I415)</f>
        <v>13</v>
      </c>
      <c r="AI415">
        <f>COUNTIFS(RSVP!A$2:A$6364, I415, RSVP!G$2:G$6364, 1)</f>
        <v>10</v>
      </c>
      <c r="AJ415" s="18">
        <f t="shared" si="37"/>
        <v>0.76923076923076927</v>
      </c>
      <c r="AK415" t="str">
        <f>INDEX(Groups!N$2:'Groups'!N$228, MATCH(A415, Groups!A$2:'Groups'!A$228,0))</f>
        <v>Sub-county</v>
      </c>
    </row>
    <row r="416" spans="1:37" x14ac:dyDescent="0.2">
      <c r="A416">
        <v>1530362</v>
      </c>
      <c r="B416">
        <v>7</v>
      </c>
      <c r="C416" t="s">
        <v>962</v>
      </c>
      <c r="D416" t="s">
        <v>1</v>
      </c>
      <c r="E416" t="s">
        <v>3069</v>
      </c>
      <c r="F416">
        <v>-80.069999694800003</v>
      </c>
      <c r="G416">
        <v>40.439998626700003</v>
      </c>
      <c r="H416" t="s">
        <v>963</v>
      </c>
      <c r="I416">
        <v>224207296</v>
      </c>
      <c r="J416">
        <v>415</v>
      </c>
      <c r="K416" t="s">
        <v>972</v>
      </c>
      <c r="L416" t="s">
        <v>973</v>
      </c>
      <c r="M416" t="s">
        <v>2773</v>
      </c>
      <c r="N416" t="s">
        <v>971</v>
      </c>
      <c r="O416">
        <v>-79.995886400000003</v>
      </c>
      <c r="P416">
        <v>40.440624799999902</v>
      </c>
      <c r="Q416" t="s">
        <v>970</v>
      </c>
      <c r="R416" s="6" t="s">
        <v>2904</v>
      </c>
      <c r="S416" s="6" t="s">
        <v>2903</v>
      </c>
      <c r="T416" s="6" t="s">
        <v>2784</v>
      </c>
      <c r="U416" s="6" t="s">
        <v>2905</v>
      </c>
      <c r="V416" s="6" t="s">
        <v>2908</v>
      </c>
      <c r="W416" s="3" t="str">
        <f>INDEX(Groups!I$2:'Groups'!I$228, MATCH(A416, Groups!A$2:'Groups'!A$228,0))</f>
        <v>Pittsburgh</v>
      </c>
      <c r="X416" s="3" t="str">
        <f>INDEX(Groups!J$2:'Groups'!J$228, MATCH(A416, Groups!A$2:'Groups'!A$228,0))</f>
        <v>Sub-county</v>
      </c>
      <c r="Y416" s="8">
        <f t="shared" si="39"/>
        <v>1</v>
      </c>
      <c r="Z416" s="8" t="b">
        <f t="shared" si="38"/>
        <v>1</v>
      </c>
      <c r="AD416" s="8">
        <v>1</v>
      </c>
      <c r="AE416" s="8">
        <v>1</v>
      </c>
      <c r="AF416" t="str">
        <f>INDEX(Groups!L$2:'Groups'!L$228, MATCH(A416, Groups!A$2:'Groups'!A$228,0))</f>
        <v>Pittsburgh</v>
      </c>
      <c r="AG416">
        <f>INDEX(Groups!M$2:'Groups'!M$228, MATCH(A416, Groups!A$2:'Groups'!A$228,0))</f>
        <v>0</v>
      </c>
      <c r="AH416">
        <f>COUNTIFS(RSVP!A$2:A$6364, I416)</f>
        <v>10</v>
      </c>
      <c r="AI416">
        <f>COUNTIFS(RSVP!A$2:A$6364, I416, RSVP!G$2:G$6364, 1)</f>
        <v>9</v>
      </c>
      <c r="AJ416" s="18">
        <f t="shared" si="37"/>
        <v>0.9</v>
      </c>
      <c r="AK416" t="str">
        <f>INDEX(Groups!N$2:'Groups'!N$228, MATCH(A416, Groups!A$2:'Groups'!A$228,0))</f>
        <v>Sub-county</v>
      </c>
    </row>
    <row r="417" spans="1:37" x14ac:dyDescent="0.2">
      <c r="A417">
        <v>1530362</v>
      </c>
      <c r="B417">
        <v>7</v>
      </c>
      <c r="C417" t="s">
        <v>962</v>
      </c>
      <c r="D417" t="s">
        <v>1</v>
      </c>
      <c r="E417" t="s">
        <v>3069</v>
      </c>
      <c r="F417">
        <v>-80.069999694800003</v>
      </c>
      <c r="G417">
        <v>40.439998626700003</v>
      </c>
      <c r="H417" t="s">
        <v>963</v>
      </c>
      <c r="I417">
        <v>224851859</v>
      </c>
      <c r="J417">
        <v>416</v>
      </c>
      <c r="K417" t="s">
        <v>974</v>
      </c>
      <c r="L417" t="s">
        <v>975</v>
      </c>
      <c r="M417" t="s">
        <v>2773</v>
      </c>
      <c r="N417" t="s">
        <v>967</v>
      </c>
      <c r="O417">
        <v>-79.950138199999998</v>
      </c>
      <c r="P417">
        <v>40.436191600000001</v>
      </c>
      <c r="Q417" t="s">
        <v>966</v>
      </c>
      <c r="R417" s="6" t="s">
        <v>2904</v>
      </c>
      <c r="S417" s="6" t="s">
        <v>2903</v>
      </c>
      <c r="T417" s="6" t="s">
        <v>2784</v>
      </c>
      <c r="U417" s="6" t="s">
        <v>2905</v>
      </c>
      <c r="V417" s="6" t="s">
        <v>2928</v>
      </c>
      <c r="W417" s="3" t="str">
        <f>INDEX(Groups!I$2:'Groups'!I$228, MATCH(A417, Groups!A$2:'Groups'!A$228,0))</f>
        <v>Pittsburgh</v>
      </c>
      <c r="X417" s="3" t="str">
        <f>INDEX(Groups!J$2:'Groups'!J$228, MATCH(A417, Groups!A$2:'Groups'!A$228,0))</f>
        <v>Sub-county</v>
      </c>
      <c r="Y417" s="8">
        <f t="shared" si="39"/>
        <v>1</v>
      </c>
      <c r="Z417" s="8" t="b">
        <f t="shared" si="38"/>
        <v>1</v>
      </c>
      <c r="AD417" s="8">
        <v>1</v>
      </c>
      <c r="AE417" s="8">
        <v>1</v>
      </c>
      <c r="AF417" t="str">
        <f>INDEX(Groups!L$2:'Groups'!L$228, MATCH(A417, Groups!A$2:'Groups'!A$228,0))</f>
        <v>Pittsburgh</v>
      </c>
      <c r="AG417">
        <f>INDEX(Groups!M$2:'Groups'!M$228, MATCH(A417, Groups!A$2:'Groups'!A$228,0))</f>
        <v>0</v>
      </c>
      <c r="AH417">
        <f>COUNTIFS(RSVP!A$2:A$6364, I417)</f>
        <v>12</v>
      </c>
      <c r="AI417">
        <f>COUNTIFS(RSVP!A$2:A$6364, I417, RSVP!G$2:G$6364, 1)</f>
        <v>11</v>
      </c>
      <c r="AJ417" s="18">
        <f t="shared" si="37"/>
        <v>0.91666666666666663</v>
      </c>
      <c r="AK417" t="str">
        <f>INDEX(Groups!N$2:'Groups'!N$228, MATCH(A417, Groups!A$2:'Groups'!A$228,0))</f>
        <v>Sub-county</v>
      </c>
    </row>
    <row r="418" spans="1:37" x14ac:dyDescent="0.2">
      <c r="A418">
        <v>1530362</v>
      </c>
      <c r="B418">
        <v>7</v>
      </c>
      <c r="C418" t="s">
        <v>962</v>
      </c>
      <c r="D418" t="s">
        <v>1</v>
      </c>
      <c r="E418" t="s">
        <v>3069</v>
      </c>
      <c r="F418">
        <v>-80.069999694800003</v>
      </c>
      <c r="G418">
        <v>40.439998626700003</v>
      </c>
      <c r="H418" t="s">
        <v>963</v>
      </c>
      <c r="I418">
        <v>224450835</v>
      </c>
      <c r="J418">
        <v>417</v>
      </c>
      <c r="K418" t="s">
        <v>976</v>
      </c>
      <c r="L418" t="s">
        <v>977</v>
      </c>
      <c r="M418" t="s">
        <v>2773</v>
      </c>
      <c r="N418" t="s">
        <v>967</v>
      </c>
      <c r="O418">
        <v>-79.950138199999998</v>
      </c>
      <c r="P418">
        <v>40.436191600000001</v>
      </c>
      <c r="Q418" t="s">
        <v>966</v>
      </c>
      <c r="R418" s="6" t="s">
        <v>2904</v>
      </c>
      <c r="S418" s="6" t="s">
        <v>2903</v>
      </c>
      <c r="T418" s="6" t="s">
        <v>2784</v>
      </c>
      <c r="U418" s="6" t="s">
        <v>2905</v>
      </c>
      <c r="V418" s="6" t="s">
        <v>2928</v>
      </c>
      <c r="W418" s="3" t="str">
        <f>INDEX(Groups!I$2:'Groups'!I$228, MATCH(A418, Groups!A$2:'Groups'!A$228,0))</f>
        <v>Pittsburgh</v>
      </c>
      <c r="X418" s="3" t="str">
        <f>INDEX(Groups!J$2:'Groups'!J$228, MATCH(A418, Groups!A$2:'Groups'!A$228,0))</f>
        <v>Sub-county</v>
      </c>
      <c r="Y418" s="8">
        <f t="shared" si="39"/>
        <v>1</v>
      </c>
      <c r="Z418" s="8" t="b">
        <f t="shared" si="38"/>
        <v>1</v>
      </c>
      <c r="AD418" s="8">
        <v>1</v>
      </c>
      <c r="AE418" s="8">
        <v>1</v>
      </c>
      <c r="AF418" t="str">
        <f>INDEX(Groups!L$2:'Groups'!L$228, MATCH(A418, Groups!A$2:'Groups'!A$228,0))</f>
        <v>Pittsburgh</v>
      </c>
      <c r="AG418">
        <f>INDEX(Groups!M$2:'Groups'!M$228, MATCH(A418, Groups!A$2:'Groups'!A$228,0))</f>
        <v>0</v>
      </c>
      <c r="AH418">
        <f>COUNTIFS(RSVP!A$2:A$6364, I418)</f>
        <v>15</v>
      </c>
      <c r="AI418">
        <f>COUNTIFS(RSVP!A$2:A$6364, I418, RSVP!G$2:G$6364, 1)</f>
        <v>11</v>
      </c>
      <c r="AJ418" s="18">
        <f t="shared" si="37"/>
        <v>0.73333333333333328</v>
      </c>
      <c r="AK418" t="str">
        <f>INDEX(Groups!N$2:'Groups'!N$228, MATCH(A418, Groups!A$2:'Groups'!A$228,0))</f>
        <v>Sub-county</v>
      </c>
    </row>
    <row r="419" spans="1:37" x14ac:dyDescent="0.2">
      <c r="A419">
        <v>1530362</v>
      </c>
      <c r="B419">
        <v>7</v>
      </c>
      <c r="C419" t="s">
        <v>962</v>
      </c>
      <c r="D419" t="s">
        <v>1</v>
      </c>
      <c r="E419" t="s">
        <v>3069</v>
      </c>
      <c r="F419">
        <v>-80.069999694800003</v>
      </c>
      <c r="G419">
        <v>40.439998626700003</v>
      </c>
      <c r="H419" t="s">
        <v>963</v>
      </c>
      <c r="I419">
        <v>224631944</v>
      </c>
      <c r="J419">
        <v>418</v>
      </c>
      <c r="K419" t="s">
        <v>968</v>
      </c>
      <c r="L419" t="s">
        <v>978</v>
      </c>
      <c r="M419" t="s">
        <v>2773</v>
      </c>
      <c r="N419" t="s">
        <v>971</v>
      </c>
      <c r="O419">
        <v>-79.995886400000003</v>
      </c>
      <c r="P419">
        <v>40.440624799999902</v>
      </c>
      <c r="Q419" t="s">
        <v>970</v>
      </c>
      <c r="R419" s="6" t="s">
        <v>2904</v>
      </c>
      <c r="S419" s="6" t="s">
        <v>2903</v>
      </c>
      <c r="T419" s="6" t="s">
        <v>2784</v>
      </c>
      <c r="U419" s="6" t="s">
        <v>2905</v>
      </c>
      <c r="V419" s="6" t="s">
        <v>2908</v>
      </c>
      <c r="W419" s="3" t="str">
        <f>INDEX(Groups!I$2:'Groups'!I$228, MATCH(A419, Groups!A$2:'Groups'!A$228,0))</f>
        <v>Pittsburgh</v>
      </c>
      <c r="X419" s="3" t="str">
        <f>INDEX(Groups!J$2:'Groups'!J$228, MATCH(A419, Groups!A$2:'Groups'!A$228,0))</f>
        <v>Sub-county</v>
      </c>
      <c r="Y419" s="8">
        <f t="shared" si="39"/>
        <v>1</v>
      </c>
      <c r="Z419" s="8" t="b">
        <f t="shared" si="38"/>
        <v>1</v>
      </c>
      <c r="AD419" s="8">
        <v>1</v>
      </c>
      <c r="AE419" s="8">
        <v>1</v>
      </c>
      <c r="AF419" t="str">
        <f>INDEX(Groups!L$2:'Groups'!L$228, MATCH(A419, Groups!A$2:'Groups'!A$228,0))</f>
        <v>Pittsburgh</v>
      </c>
      <c r="AG419">
        <f>INDEX(Groups!M$2:'Groups'!M$228, MATCH(A419, Groups!A$2:'Groups'!A$228,0))</f>
        <v>0</v>
      </c>
      <c r="AH419">
        <f>COUNTIFS(RSVP!A$2:A$6364, I419)</f>
        <v>17</v>
      </c>
      <c r="AI419">
        <f>COUNTIFS(RSVP!A$2:A$6364, I419, RSVP!G$2:G$6364, 1)</f>
        <v>15</v>
      </c>
      <c r="AJ419" s="18">
        <f t="shared" si="37"/>
        <v>0.88235294117647056</v>
      </c>
      <c r="AK419" t="str">
        <f>INDEX(Groups!N$2:'Groups'!N$228, MATCH(A419, Groups!A$2:'Groups'!A$228,0))</f>
        <v>Sub-county</v>
      </c>
    </row>
    <row r="420" spans="1:37" x14ac:dyDescent="0.2">
      <c r="A420">
        <v>1530362</v>
      </c>
      <c r="B420">
        <v>7</v>
      </c>
      <c r="C420" t="s">
        <v>962</v>
      </c>
      <c r="D420" t="s">
        <v>1</v>
      </c>
      <c r="E420" t="s">
        <v>3069</v>
      </c>
      <c r="F420">
        <v>-80.069999694800003</v>
      </c>
      <c r="G420">
        <v>40.439998626700003</v>
      </c>
      <c r="H420" t="s">
        <v>963</v>
      </c>
      <c r="I420">
        <v>224207755</v>
      </c>
      <c r="J420">
        <v>419</v>
      </c>
      <c r="K420" t="s">
        <v>979</v>
      </c>
      <c r="L420" t="s">
        <v>980</v>
      </c>
      <c r="M420" t="s">
        <v>2773</v>
      </c>
      <c r="N420" t="s">
        <v>392</v>
      </c>
      <c r="O420">
        <v>-79.942160000000001</v>
      </c>
      <c r="P420">
        <v>40.431978999999998</v>
      </c>
      <c r="Q420" t="s">
        <v>391</v>
      </c>
      <c r="R420" s="6" t="s">
        <v>2904</v>
      </c>
      <c r="S420" s="6" t="s">
        <v>2903</v>
      </c>
      <c r="T420" s="6" t="s">
        <v>2784</v>
      </c>
      <c r="U420" s="6" t="s">
        <v>2905</v>
      </c>
      <c r="V420" s="6" t="s">
        <v>2907</v>
      </c>
      <c r="W420" s="3" t="str">
        <f>INDEX(Groups!I$2:'Groups'!I$228, MATCH(A420, Groups!A$2:'Groups'!A$228,0))</f>
        <v>Pittsburgh</v>
      </c>
      <c r="X420" s="3" t="str">
        <f>INDEX(Groups!J$2:'Groups'!J$228, MATCH(A420, Groups!A$2:'Groups'!A$228,0))</f>
        <v>Sub-county</v>
      </c>
      <c r="Y420" s="8">
        <f t="shared" si="39"/>
        <v>1</v>
      </c>
      <c r="Z420" s="8" t="b">
        <f t="shared" si="38"/>
        <v>1</v>
      </c>
      <c r="AD420" s="8">
        <v>1</v>
      </c>
      <c r="AE420" s="8">
        <v>1</v>
      </c>
      <c r="AF420" t="str">
        <f>INDEX(Groups!L$2:'Groups'!L$228, MATCH(A420, Groups!A$2:'Groups'!A$228,0))</f>
        <v>Pittsburgh</v>
      </c>
      <c r="AG420">
        <f>INDEX(Groups!M$2:'Groups'!M$228, MATCH(A420, Groups!A$2:'Groups'!A$228,0))</f>
        <v>0</v>
      </c>
      <c r="AH420">
        <f>COUNTIFS(RSVP!A$2:A$6364, I420)</f>
        <v>7</v>
      </c>
      <c r="AI420">
        <f>COUNTIFS(RSVP!A$2:A$6364, I420, RSVP!G$2:G$6364, 1)</f>
        <v>6</v>
      </c>
      <c r="AJ420" s="18">
        <f t="shared" si="37"/>
        <v>0.8571428571428571</v>
      </c>
      <c r="AK420" t="str">
        <f>INDEX(Groups!N$2:'Groups'!N$228, MATCH(A420, Groups!A$2:'Groups'!A$228,0))</f>
        <v>Sub-county</v>
      </c>
    </row>
    <row r="421" spans="1:37" x14ac:dyDescent="0.2">
      <c r="A421">
        <v>371591</v>
      </c>
      <c r="B421">
        <v>7</v>
      </c>
      <c r="C421" t="s">
        <v>981</v>
      </c>
      <c r="D421" t="s">
        <v>1</v>
      </c>
      <c r="E421" t="s">
        <v>3077</v>
      </c>
      <c r="F421">
        <v>-79.919998168899994</v>
      </c>
      <c r="G421">
        <v>40.430000305199997</v>
      </c>
      <c r="H421" t="s">
        <v>982</v>
      </c>
      <c r="I421">
        <v>224365666</v>
      </c>
      <c r="J421">
        <v>420</v>
      </c>
      <c r="K421" t="s">
        <v>903</v>
      </c>
      <c r="L421" t="s">
        <v>983</v>
      </c>
      <c r="M421" t="s">
        <v>2773</v>
      </c>
      <c r="N421" t="s">
        <v>906</v>
      </c>
      <c r="O421">
        <v>-79.984566000000001</v>
      </c>
      <c r="P421">
        <v>40.429130999999998</v>
      </c>
      <c r="Q421" t="s">
        <v>905</v>
      </c>
      <c r="R421" s="6" t="s">
        <v>2904</v>
      </c>
      <c r="S421" s="6" t="s">
        <v>2903</v>
      </c>
      <c r="T421" s="6" t="s">
        <v>2784</v>
      </c>
      <c r="U421" s="6" t="s">
        <v>2905</v>
      </c>
      <c r="V421" s="6" t="s">
        <v>2909</v>
      </c>
      <c r="W421" s="3" t="str">
        <f>INDEX(Groups!I$2:'Groups'!I$228, MATCH(A421, Groups!A$2:'Groups'!A$228,0))</f>
        <v>Pittsburgh</v>
      </c>
      <c r="X421" s="3" t="str">
        <f>INDEX(Groups!J$2:'Groups'!J$228, MATCH(A421, Groups!A$2:'Groups'!A$228,0))</f>
        <v>Sub-county</v>
      </c>
      <c r="Y421" s="8">
        <f t="shared" si="39"/>
        <v>1</v>
      </c>
      <c r="Z421" s="8" t="b">
        <f t="shared" si="38"/>
        <v>1</v>
      </c>
      <c r="AD421" s="8">
        <v>1</v>
      </c>
      <c r="AE421" s="8">
        <v>1</v>
      </c>
      <c r="AF421" t="str">
        <f>INDEX(Groups!L$2:'Groups'!L$228, MATCH(A421, Groups!A$2:'Groups'!A$228,0))</f>
        <v>Pittsburgh</v>
      </c>
      <c r="AG421">
        <f>INDEX(Groups!M$2:'Groups'!M$228, MATCH(A421, Groups!A$2:'Groups'!A$228,0))</f>
        <v>0</v>
      </c>
      <c r="AH421">
        <f>COUNTIFS(RSVP!A$2:A$6364, I421)</f>
        <v>5</v>
      </c>
      <c r="AI421">
        <f>COUNTIFS(RSVP!A$2:A$6364, I421, RSVP!G$2:G$6364, 1)</f>
        <v>4</v>
      </c>
      <c r="AJ421" s="18">
        <f t="shared" si="37"/>
        <v>0.8</v>
      </c>
      <c r="AK421" t="str">
        <f>INDEX(Groups!N$2:'Groups'!N$228, MATCH(A421, Groups!A$2:'Groups'!A$228,0))</f>
        <v>Sub-county</v>
      </c>
    </row>
    <row r="422" spans="1:37" x14ac:dyDescent="0.2">
      <c r="A422">
        <v>371591</v>
      </c>
      <c r="B422">
        <v>7</v>
      </c>
      <c r="C422" t="s">
        <v>981</v>
      </c>
      <c r="D422" t="s">
        <v>1</v>
      </c>
      <c r="E422" t="s">
        <v>3077</v>
      </c>
      <c r="F422">
        <v>-79.919998168899994</v>
      </c>
      <c r="G422">
        <v>40.430000305199997</v>
      </c>
      <c r="H422" t="s">
        <v>982</v>
      </c>
      <c r="I422">
        <v>224213324</v>
      </c>
      <c r="J422">
        <v>421</v>
      </c>
      <c r="K422" t="s">
        <v>230</v>
      </c>
      <c r="L422" t="s">
        <v>984</v>
      </c>
      <c r="M422" t="s">
        <v>2773</v>
      </c>
      <c r="N422" t="s">
        <v>18</v>
      </c>
      <c r="O422">
        <v>-79.997398000000004</v>
      </c>
      <c r="P422">
        <v>40.441811000000001</v>
      </c>
      <c r="Q422" t="s">
        <v>17</v>
      </c>
      <c r="R422" s="6" t="s">
        <v>2904</v>
      </c>
      <c r="S422" s="6" t="s">
        <v>2903</v>
      </c>
      <c r="T422" s="6" t="s">
        <v>2784</v>
      </c>
      <c r="U422" s="6" t="s">
        <v>2905</v>
      </c>
      <c r="V422" s="6" t="s">
        <v>2908</v>
      </c>
      <c r="W422" s="3" t="str">
        <f>INDEX(Groups!I$2:'Groups'!I$228, MATCH(A422, Groups!A$2:'Groups'!A$228,0))</f>
        <v>Pittsburgh</v>
      </c>
      <c r="X422" s="3" t="str">
        <f>INDEX(Groups!J$2:'Groups'!J$228, MATCH(A422, Groups!A$2:'Groups'!A$228,0))</f>
        <v>Sub-county</v>
      </c>
      <c r="Y422" s="8">
        <f t="shared" si="39"/>
        <v>1</v>
      </c>
      <c r="Z422" s="8" t="b">
        <f t="shared" si="38"/>
        <v>1</v>
      </c>
      <c r="AD422" s="8">
        <v>1</v>
      </c>
      <c r="AE422" s="8">
        <v>1</v>
      </c>
      <c r="AF422" t="str">
        <f>INDEX(Groups!L$2:'Groups'!L$228, MATCH(A422, Groups!A$2:'Groups'!A$228,0))</f>
        <v>Pittsburgh</v>
      </c>
      <c r="AG422">
        <f>INDEX(Groups!M$2:'Groups'!M$228, MATCH(A422, Groups!A$2:'Groups'!A$228,0))</f>
        <v>0</v>
      </c>
      <c r="AH422">
        <f>COUNTIFS(RSVP!A$2:A$6364, I422)</f>
        <v>3</v>
      </c>
      <c r="AI422">
        <f>COUNTIFS(RSVP!A$2:A$6364, I422, RSVP!G$2:G$6364, 1)</f>
        <v>2</v>
      </c>
      <c r="AJ422" s="18">
        <f t="shared" si="37"/>
        <v>0.66666666666666663</v>
      </c>
      <c r="AK422" t="str">
        <f>INDEX(Groups!N$2:'Groups'!N$228, MATCH(A422, Groups!A$2:'Groups'!A$228,0))</f>
        <v>Sub-county</v>
      </c>
    </row>
    <row r="423" spans="1:37" x14ac:dyDescent="0.2">
      <c r="A423">
        <v>371591</v>
      </c>
      <c r="B423">
        <v>7</v>
      </c>
      <c r="C423" t="s">
        <v>981</v>
      </c>
      <c r="D423" t="s">
        <v>1</v>
      </c>
      <c r="E423" t="s">
        <v>3077</v>
      </c>
      <c r="F423">
        <v>-79.919998168899994</v>
      </c>
      <c r="G423">
        <v>40.430000305199997</v>
      </c>
      <c r="H423" t="s">
        <v>982</v>
      </c>
      <c r="I423">
        <v>224261079</v>
      </c>
      <c r="J423">
        <v>422</v>
      </c>
      <c r="K423" t="s">
        <v>985</v>
      </c>
      <c r="L423" t="s">
        <v>986</v>
      </c>
      <c r="M423" t="s">
        <v>2773</v>
      </c>
      <c r="N423" t="s">
        <v>988</v>
      </c>
      <c r="O423">
        <v>-79.958495999999997</v>
      </c>
      <c r="P423">
        <v>40.467770000000002</v>
      </c>
      <c r="Q423" t="s">
        <v>987</v>
      </c>
      <c r="R423" s="6" t="s">
        <v>2904</v>
      </c>
      <c r="S423" s="6" t="s">
        <v>2903</v>
      </c>
      <c r="T423" s="6" t="s">
        <v>2784</v>
      </c>
      <c r="U423" s="6" t="s">
        <v>2905</v>
      </c>
      <c r="V423" s="6" t="s">
        <v>2963</v>
      </c>
      <c r="W423" s="3" t="str">
        <f>INDEX(Groups!I$2:'Groups'!I$228, MATCH(A423, Groups!A$2:'Groups'!A$228,0))</f>
        <v>Pittsburgh</v>
      </c>
      <c r="X423" s="3" t="str">
        <f>INDEX(Groups!J$2:'Groups'!J$228, MATCH(A423, Groups!A$2:'Groups'!A$228,0))</f>
        <v>Sub-county</v>
      </c>
      <c r="Y423" s="8">
        <f t="shared" si="39"/>
        <v>1</v>
      </c>
      <c r="Z423" s="8" t="b">
        <f t="shared" si="38"/>
        <v>1</v>
      </c>
      <c r="AD423" s="8">
        <v>1</v>
      </c>
      <c r="AE423" s="8">
        <v>1</v>
      </c>
      <c r="AF423" t="str">
        <f>INDEX(Groups!L$2:'Groups'!L$228, MATCH(A423, Groups!A$2:'Groups'!A$228,0))</f>
        <v>Pittsburgh</v>
      </c>
      <c r="AG423">
        <f>INDEX(Groups!M$2:'Groups'!M$228, MATCH(A423, Groups!A$2:'Groups'!A$228,0))</f>
        <v>0</v>
      </c>
      <c r="AH423">
        <f>COUNTIFS(RSVP!A$2:A$6364, I423)</f>
        <v>7</v>
      </c>
      <c r="AI423">
        <f>COUNTIFS(RSVP!A$2:A$6364, I423, RSVP!G$2:G$6364, 1)</f>
        <v>7</v>
      </c>
      <c r="AJ423" s="18">
        <f t="shared" si="37"/>
        <v>1</v>
      </c>
      <c r="AK423" t="str">
        <f>INDEX(Groups!N$2:'Groups'!N$228, MATCH(A423, Groups!A$2:'Groups'!A$228,0))</f>
        <v>Sub-county</v>
      </c>
    </row>
    <row r="424" spans="1:37" x14ac:dyDescent="0.2">
      <c r="A424">
        <v>371591</v>
      </c>
      <c r="B424">
        <v>7</v>
      </c>
      <c r="C424" t="s">
        <v>981</v>
      </c>
      <c r="D424" t="s">
        <v>1</v>
      </c>
      <c r="E424" t="s">
        <v>3077</v>
      </c>
      <c r="F424">
        <v>-79.919998168899994</v>
      </c>
      <c r="G424">
        <v>40.430000305199997</v>
      </c>
      <c r="H424" t="s">
        <v>982</v>
      </c>
      <c r="I424">
        <v>224269782</v>
      </c>
      <c r="J424">
        <v>423</v>
      </c>
      <c r="K424" t="s">
        <v>989</v>
      </c>
      <c r="L424" t="s">
        <v>990</v>
      </c>
      <c r="M424" t="s">
        <v>2773</v>
      </c>
      <c r="N424" t="s">
        <v>992</v>
      </c>
      <c r="O424">
        <v>-79.965309000000005</v>
      </c>
      <c r="P424">
        <v>40.427784000000003</v>
      </c>
      <c r="Q424" t="s">
        <v>991</v>
      </c>
      <c r="R424" s="6" t="s">
        <v>2904</v>
      </c>
      <c r="S424" s="6" t="s">
        <v>2903</v>
      </c>
      <c r="T424" s="6" t="s">
        <v>2784</v>
      </c>
      <c r="U424" s="6" t="s">
        <v>2905</v>
      </c>
      <c r="V424" s="6" t="s">
        <v>2909</v>
      </c>
      <c r="W424" s="3" t="str">
        <f>INDEX(Groups!I$2:'Groups'!I$228, MATCH(A424, Groups!A$2:'Groups'!A$228,0))</f>
        <v>Pittsburgh</v>
      </c>
      <c r="X424" s="3" t="str">
        <f>INDEX(Groups!J$2:'Groups'!J$228, MATCH(A424, Groups!A$2:'Groups'!A$228,0))</f>
        <v>Sub-county</v>
      </c>
      <c r="Y424" s="8">
        <f t="shared" si="39"/>
        <v>1</v>
      </c>
      <c r="Z424" s="8" t="b">
        <f t="shared" si="38"/>
        <v>1</v>
      </c>
      <c r="AD424" s="8">
        <v>1</v>
      </c>
      <c r="AE424" s="8">
        <v>1</v>
      </c>
      <c r="AF424" t="str">
        <f>INDEX(Groups!L$2:'Groups'!L$228, MATCH(A424, Groups!A$2:'Groups'!A$228,0))</f>
        <v>Pittsburgh</v>
      </c>
      <c r="AG424">
        <f>INDEX(Groups!M$2:'Groups'!M$228, MATCH(A424, Groups!A$2:'Groups'!A$228,0))</f>
        <v>0</v>
      </c>
      <c r="AH424">
        <f>COUNTIFS(RSVP!A$2:A$6364, I424)</f>
        <v>20</v>
      </c>
      <c r="AI424">
        <f>COUNTIFS(RSVP!A$2:A$6364, I424, RSVP!G$2:G$6364, 1)</f>
        <v>15</v>
      </c>
      <c r="AJ424" s="18">
        <f t="shared" si="37"/>
        <v>0.75</v>
      </c>
      <c r="AK424" t="str">
        <f>INDEX(Groups!N$2:'Groups'!N$228, MATCH(A424, Groups!A$2:'Groups'!A$228,0))</f>
        <v>Sub-county</v>
      </c>
    </row>
    <row r="425" spans="1:37" x14ac:dyDescent="0.2">
      <c r="A425">
        <v>371591</v>
      </c>
      <c r="B425">
        <v>7</v>
      </c>
      <c r="C425" t="s">
        <v>981</v>
      </c>
      <c r="D425" t="s">
        <v>1</v>
      </c>
      <c r="E425" t="s">
        <v>3077</v>
      </c>
      <c r="F425">
        <v>-79.919998168899994</v>
      </c>
      <c r="G425">
        <v>40.430000305199997</v>
      </c>
      <c r="H425" t="s">
        <v>982</v>
      </c>
      <c r="I425">
        <v>224105825</v>
      </c>
      <c r="J425">
        <v>424</v>
      </c>
      <c r="K425" t="s">
        <v>993</v>
      </c>
      <c r="L425" t="s">
        <v>994</v>
      </c>
      <c r="M425" t="s">
        <v>996</v>
      </c>
      <c r="N425" t="s">
        <v>997</v>
      </c>
      <c r="O425">
        <v>-80.119026000000005</v>
      </c>
      <c r="P425">
        <v>40.340977000000002</v>
      </c>
      <c r="Q425" t="s">
        <v>995</v>
      </c>
      <c r="R425" s="6" t="s">
        <v>2904</v>
      </c>
      <c r="S425" s="6" t="s">
        <v>2903</v>
      </c>
      <c r="T425" s="6" t="s">
        <v>2784</v>
      </c>
      <c r="U425" s="6" t="s">
        <v>2974</v>
      </c>
      <c r="W425" s="3" t="str">
        <f>INDEX(Groups!I$2:'Groups'!I$228, MATCH(A425, Groups!A$2:'Groups'!A$228,0))</f>
        <v>Pittsburgh</v>
      </c>
      <c r="X425" s="3" t="str">
        <f>INDEX(Groups!J$2:'Groups'!J$228, MATCH(A425, Groups!A$2:'Groups'!A$228,0))</f>
        <v>Sub-county</v>
      </c>
      <c r="Y425" s="8">
        <f t="shared" si="39"/>
        <v>1</v>
      </c>
      <c r="Z425" s="8" t="b">
        <f t="shared" si="38"/>
        <v>0</v>
      </c>
      <c r="AD425" s="8">
        <v>1</v>
      </c>
      <c r="AE425" s="8">
        <v>1</v>
      </c>
      <c r="AF425" t="str">
        <f>INDEX(Groups!L$2:'Groups'!L$228, MATCH(A425, Groups!A$2:'Groups'!A$228,0))</f>
        <v>Pittsburgh</v>
      </c>
      <c r="AG425">
        <f>INDEX(Groups!M$2:'Groups'!M$228, MATCH(A425, Groups!A$2:'Groups'!A$228,0))</f>
        <v>0</v>
      </c>
      <c r="AH425">
        <f>COUNTIFS(RSVP!A$2:A$6364, I425)</f>
        <v>4</v>
      </c>
      <c r="AI425">
        <f>COUNTIFS(RSVP!A$2:A$6364, I425, RSVP!G$2:G$6364, 1)</f>
        <v>2</v>
      </c>
      <c r="AJ425" s="18">
        <f t="shared" si="37"/>
        <v>0.5</v>
      </c>
      <c r="AK425" t="str">
        <f>INDEX(Groups!N$2:'Groups'!N$228, MATCH(A425, Groups!A$2:'Groups'!A$228,0))</f>
        <v>Sub-county</v>
      </c>
    </row>
    <row r="426" spans="1:37" x14ac:dyDescent="0.2">
      <c r="A426">
        <v>371591</v>
      </c>
      <c r="B426">
        <v>7</v>
      </c>
      <c r="C426" t="s">
        <v>981</v>
      </c>
      <c r="D426" t="s">
        <v>1</v>
      </c>
      <c r="E426" t="s">
        <v>3077</v>
      </c>
      <c r="F426">
        <v>-79.919998168899994</v>
      </c>
      <c r="G426">
        <v>40.430000305199997</v>
      </c>
      <c r="H426" t="s">
        <v>982</v>
      </c>
      <c r="I426">
        <v>224599580</v>
      </c>
      <c r="J426">
        <v>425</v>
      </c>
      <c r="K426" t="s">
        <v>177</v>
      </c>
      <c r="L426" t="s">
        <v>178</v>
      </c>
      <c r="M426" t="s">
        <v>2773</v>
      </c>
      <c r="N426" t="s">
        <v>180</v>
      </c>
      <c r="O426">
        <v>-80.003013999999993</v>
      </c>
      <c r="P426">
        <v>40.453071999999999</v>
      </c>
      <c r="Q426" t="s">
        <v>179</v>
      </c>
      <c r="R426" s="6" t="s">
        <v>2904</v>
      </c>
      <c r="S426" s="6" t="s">
        <v>2903</v>
      </c>
      <c r="T426" s="6" t="s">
        <v>2784</v>
      </c>
      <c r="U426" s="6" t="s">
        <v>2905</v>
      </c>
      <c r="V426" s="6" t="s">
        <v>2915</v>
      </c>
      <c r="W426" s="3" t="str">
        <f>INDEX(Groups!I$2:'Groups'!I$228, MATCH(A426, Groups!A$2:'Groups'!A$228,0))</f>
        <v>Pittsburgh</v>
      </c>
      <c r="X426" s="3" t="str">
        <f>INDEX(Groups!J$2:'Groups'!J$228, MATCH(A426, Groups!A$2:'Groups'!A$228,0))</f>
        <v>Sub-county</v>
      </c>
      <c r="Y426" s="8">
        <f t="shared" si="39"/>
        <v>1</v>
      </c>
      <c r="Z426" s="8" t="b">
        <f t="shared" si="38"/>
        <v>1</v>
      </c>
      <c r="AD426" s="8">
        <v>1</v>
      </c>
      <c r="AE426" s="8">
        <v>1</v>
      </c>
      <c r="AF426" t="str">
        <f>INDEX(Groups!L$2:'Groups'!L$228, MATCH(A426, Groups!A$2:'Groups'!A$228,0))</f>
        <v>Pittsburgh</v>
      </c>
      <c r="AG426">
        <f>INDEX(Groups!M$2:'Groups'!M$228, MATCH(A426, Groups!A$2:'Groups'!A$228,0))</f>
        <v>0</v>
      </c>
      <c r="AH426">
        <f>COUNTIFS(RSVP!A$2:A$6364, I426)</f>
        <v>47</v>
      </c>
      <c r="AI426">
        <f>COUNTIFS(RSVP!A$2:A$6364, I426, RSVP!G$2:G$6364, 1)</f>
        <v>30</v>
      </c>
      <c r="AJ426" s="18">
        <f t="shared" si="37"/>
        <v>0.63829787234042556</v>
      </c>
      <c r="AK426" t="str">
        <f>INDEX(Groups!N$2:'Groups'!N$228, MATCH(A426, Groups!A$2:'Groups'!A$228,0))</f>
        <v>Sub-county</v>
      </c>
    </row>
    <row r="427" spans="1:37" x14ac:dyDescent="0.2">
      <c r="A427">
        <v>371591</v>
      </c>
      <c r="B427">
        <v>7</v>
      </c>
      <c r="C427" t="s">
        <v>981</v>
      </c>
      <c r="D427" t="s">
        <v>1</v>
      </c>
      <c r="E427" t="s">
        <v>3077</v>
      </c>
      <c r="F427">
        <v>-79.919998168899994</v>
      </c>
      <c r="G427">
        <v>40.430000305199997</v>
      </c>
      <c r="H427" t="s">
        <v>982</v>
      </c>
      <c r="I427">
        <v>224739284</v>
      </c>
      <c r="J427">
        <v>426</v>
      </c>
      <c r="K427" t="s">
        <v>998</v>
      </c>
      <c r="L427" t="s">
        <v>999</v>
      </c>
      <c r="M427" t="s">
        <v>2886</v>
      </c>
      <c r="N427" t="s">
        <v>1002</v>
      </c>
      <c r="O427">
        <v>-79.666945999999996</v>
      </c>
      <c r="P427">
        <v>40.455193000000001</v>
      </c>
      <c r="Q427" t="s">
        <v>1000</v>
      </c>
      <c r="R427" s="6" t="s">
        <v>2904</v>
      </c>
      <c r="S427" s="6" t="s">
        <v>2903</v>
      </c>
      <c r="T427" s="6" t="s">
        <v>2917</v>
      </c>
      <c r="U427" s="6" t="s">
        <v>2937</v>
      </c>
      <c r="W427" s="3" t="str">
        <f>INDEX(Groups!I$2:'Groups'!I$228, MATCH(A427, Groups!A$2:'Groups'!A$228,0))</f>
        <v>Pittsburgh</v>
      </c>
      <c r="X427" s="3" t="str">
        <f>INDEX(Groups!J$2:'Groups'!J$228, MATCH(A427, Groups!A$2:'Groups'!A$228,0))</f>
        <v>Sub-county</v>
      </c>
      <c r="Y427" s="8">
        <f t="shared" si="39"/>
        <v>0</v>
      </c>
      <c r="Z427" s="8" t="b">
        <f t="shared" si="38"/>
        <v>0</v>
      </c>
      <c r="AD427" s="8">
        <v>1</v>
      </c>
      <c r="AE427" s="8">
        <v>1</v>
      </c>
      <c r="AF427" t="str">
        <f>INDEX(Groups!L$2:'Groups'!L$228, MATCH(A427, Groups!A$2:'Groups'!A$228,0))</f>
        <v>Pittsburgh</v>
      </c>
      <c r="AG427">
        <f>INDEX(Groups!M$2:'Groups'!M$228, MATCH(A427, Groups!A$2:'Groups'!A$228,0))</f>
        <v>0</v>
      </c>
      <c r="AH427">
        <f>COUNTIFS(RSVP!A$2:A$6364, I427)</f>
        <v>5</v>
      </c>
      <c r="AI427">
        <f>COUNTIFS(RSVP!A$2:A$6364, I427, RSVP!G$2:G$6364, 1)</f>
        <v>4</v>
      </c>
      <c r="AJ427" s="18">
        <f t="shared" si="37"/>
        <v>0.8</v>
      </c>
      <c r="AK427" t="str">
        <f>INDEX(Groups!N$2:'Groups'!N$228, MATCH(A427, Groups!A$2:'Groups'!A$228,0))</f>
        <v>Sub-county</v>
      </c>
    </row>
    <row r="428" spans="1:37" x14ac:dyDescent="0.2">
      <c r="A428">
        <v>9903332</v>
      </c>
      <c r="B428">
        <v>7</v>
      </c>
      <c r="C428" t="s">
        <v>1003</v>
      </c>
      <c r="D428" t="s">
        <v>1</v>
      </c>
      <c r="E428" t="s">
        <v>3068</v>
      </c>
      <c r="F428">
        <v>-79.989997863799999</v>
      </c>
      <c r="G428">
        <v>40.450000762899997</v>
      </c>
      <c r="H428" t="s">
        <v>1004</v>
      </c>
      <c r="I428">
        <v>224357183</v>
      </c>
      <c r="J428">
        <v>427</v>
      </c>
      <c r="K428" t="s">
        <v>497</v>
      </c>
      <c r="L428" t="s">
        <v>896</v>
      </c>
      <c r="M428" t="s">
        <v>2773</v>
      </c>
      <c r="N428" t="s">
        <v>274</v>
      </c>
      <c r="O428">
        <v>-79.932975999999996</v>
      </c>
      <c r="P428">
        <v>40.451439000000001</v>
      </c>
      <c r="Q428" t="s">
        <v>273</v>
      </c>
      <c r="R428" s="6" t="s">
        <v>2904</v>
      </c>
      <c r="S428" s="6" t="s">
        <v>2903</v>
      </c>
      <c r="T428" s="6" t="s">
        <v>2784</v>
      </c>
      <c r="U428" s="6" t="s">
        <v>2905</v>
      </c>
      <c r="V428" s="6" t="s">
        <v>2936</v>
      </c>
      <c r="W428" s="3" t="str">
        <f>INDEX(Groups!I$2:'Groups'!I$228, MATCH(A428, Groups!A$2:'Groups'!A$228,0))</f>
        <v>Pittsburgh</v>
      </c>
      <c r="X428" s="3" t="str">
        <f>INDEX(Groups!J$2:'Groups'!J$228, MATCH(A428, Groups!A$2:'Groups'!A$228,0))</f>
        <v>Sub-county</v>
      </c>
      <c r="Y428" s="8">
        <f t="shared" si="39"/>
        <v>1</v>
      </c>
      <c r="Z428" s="8" t="b">
        <f t="shared" si="38"/>
        <v>1</v>
      </c>
      <c r="AD428" s="8">
        <v>1</v>
      </c>
      <c r="AE428" s="8">
        <v>1</v>
      </c>
      <c r="AF428" t="str">
        <f>INDEX(Groups!L$2:'Groups'!L$228, MATCH(A428, Groups!A$2:'Groups'!A$228,0))</f>
        <v>Pittsburgh</v>
      </c>
      <c r="AG428">
        <f>INDEX(Groups!M$2:'Groups'!M$228, MATCH(A428, Groups!A$2:'Groups'!A$228,0))</f>
        <v>0</v>
      </c>
      <c r="AH428">
        <f>COUNTIFS(RSVP!A$2:A$6364, I428)</f>
        <v>7</v>
      </c>
      <c r="AI428">
        <f>COUNTIFS(RSVP!A$2:A$6364, I428, RSVP!G$2:G$6364, 1)</f>
        <v>5</v>
      </c>
      <c r="AJ428" s="18">
        <f t="shared" si="37"/>
        <v>0.7142857142857143</v>
      </c>
      <c r="AK428" t="str">
        <f>INDEX(Groups!N$2:'Groups'!N$228, MATCH(A428, Groups!A$2:'Groups'!A$228,0))</f>
        <v>Sub-county</v>
      </c>
    </row>
    <row r="429" spans="1:37" x14ac:dyDescent="0.2">
      <c r="A429">
        <v>9903332</v>
      </c>
      <c r="B429">
        <v>7</v>
      </c>
      <c r="C429" t="s">
        <v>1003</v>
      </c>
      <c r="D429" t="s">
        <v>1</v>
      </c>
      <c r="E429" t="s">
        <v>3068</v>
      </c>
      <c r="F429">
        <v>-79.989997863799999</v>
      </c>
      <c r="G429">
        <v>40.450000762899997</v>
      </c>
      <c r="H429" t="s">
        <v>1004</v>
      </c>
      <c r="I429">
        <v>224333623</v>
      </c>
      <c r="J429">
        <v>428</v>
      </c>
      <c r="K429" t="s">
        <v>824</v>
      </c>
      <c r="L429" t="s">
        <v>1005</v>
      </c>
      <c r="M429" t="s">
        <v>2773</v>
      </c>
      <c r="N429" t="s">
        <v>827</v>
      </c>
      <c r="O429">
        <v>-80.005486000000005</v>
      </c>
      <c r="P429">
        <v>40.433948999999998</v>
      </c>
      <c r="Q429" t="s">
        <v>826</v>
      </c>
      <c r="R429" s="6" t="s">
        <v>2904</v>
      </c>
      <c r="S429" s="6" t="s">
        <v>2903</v>
      </c>
      <c r="T429" s="6" t="s">
        <v>2784</v>
      </c>
      <c r="U429" s="6" t="s">
        <v>2905</v>
      </c>
      <c r="V429" s="6" t="s">
        <v>2929</v>
      </c>
      <c r="W429" s="3" t="str">
        <f>INDEX(Groups!I$2:'Groups'!I$228, MATCH(A429, Groups!A$2:'Groups'!A$228,0))</f>
        <v>Pittsburgh</v>
      </c>
      <c r="X429" s="3" t="str">
        <f>INDEX(Groups!J$2:'Groups'!J$228, MATCH(A429, Groups!A$2:'Groups'!A$228,0))</f>
        <v>Sub-county</v>
      </c>
      <c r="Y429" s="8">
        <f t="shared" si="39"/>
        <v>1</v>
      </c>
      <c r="Z429" s="8" t="b">
        <f t="shared" si="38"/>
        <v>1</v>
      </c>
      <c r="AD429" s="8">
        <v>1</v>
      </c>
      <c r="AE429" s="8">
        <v>1</v>
      </c>
      <c r="AF429" t="str">
        <f>INDEX(Groups!L$2:'Groups'!L$228, MATCH(A429, Groups!A$2:'Groups'!A$228,0))</f>
        <v>Pittsburgh</v>
      </c>
      <c r="AG429">
        <f>INDEX(Groups!M$2:'Groups'!M$228, MATCH(A429, Groups!A$2:'Groups'!A$228,0))</f>
        <v>0</v>
      </c>
      <c r="AH429">
        <f>COUNTIFS(RSVP!A$2:A$6364, I429)</f>
        <v>3</v>
      </c>
      <c r="AI429">
        <f>COUNTIFS(RSVP!A$2:A$6364, I429, RSVP!G$2:G$6364, 1)</f>
        <v>2</v>
      </c>
      <c r="AJ429" s="18">
        <f t="shared" si="37"/>
        <v>0.66666666666666663</v>
      </c>
      <c r="AK429" t="str">
        <f>INDEX(Groups!N$2:'Groups'!N$228, MATCH(A429, Groups!A$2:'Groups'!A$228,0))</f>
        <v>Sub-county</v>
      </c>
    </row>
    <row r="430" spans="1:37" x14ac:dyDescent="0.2">
      <c r="A430">
        <v>9903332</v>
      </c>
      <c r="B430">
        <v>7</v>
      </c>
      <c r="C430" t="s">
        <v>1003</v>
      </c>
      <c r="D430" t="s">
        <v>1</v>
      </c>
      <c r="E430" t="s">
        <v>3068</v>
      </c>
      <c r="F430">
        <v>-79.989997863799999</v>
      </c>
      <c r="G430">
        <v>40.450000762899997</v>
      </c>
      <c r="H430" t="s">
        <v>1004</v>
      </c>
      <c r="I430">
        <v>223817560</v>
      </c>
      <c r="J430">
        <v>429</v>
      </c>
      <c r="K430" t="s">
        <v>537</v>
      </c>
      <c r="L430" t="s">
        <v>538</v>
      </c>
      <c r="M430" t="s">
        <v>2773</v>
      </c>
      <c r="N430" t="s">
        <v>1007</v>
      </c>
      <c r="O430">
        <v>-80.178237999999993</v>
      </c>
      <c r="P430">
        <v>40.446812000000001</v>
      </c>
      <c r="Q430" t="s">
        <v>1006</v>
      </c>
      <c r="R430" s="6" t="s">
        <v>2904</v>
      </c>
      <c r="S430" s="6" t="s">
        <v>2903</v>
      </c>
      <c r="T430" s="6" t="s">
        <v>2784</v>
      </c>
      <c r="U430" s="6" t="s">
        <v>2958</v>
      </c>
      <c r="W430" s="3" t="str">
        <f>INDEX(Groups!I$2:'Groups'!I$228, MATCH(A430, Groups!A$2:'Groups'!A$228,0))</f>
        <v>Pittsburgh</v>
      </c>
      <c r="X430" s="3" t="str">
        <f>INDEX(Groups!J$2:'Groups'!J$228, MATCH(A430, Groups!A$2:'Groups'!A$228,0))</f>
        <v>Sub-county</v>
      </c>
      <c r="Y430" s="8">
        <f t="shared" si="39"/>
        <v>1</v>
      </c>
      <c r="Z430" s="8" t="b">
        <f t="shared" si="38"/>
        <v>0</v>
      </c>
      <c r="AD430" s="8">
        <v>1</v>
      </c>
      <c r="AE430" s="8">
        <v>1</v>
      </c>
      <c r="AF430" t="str">
        <f>INDEX(Groups!L$2:'Groups'!L$228, MATCH(A430, Groups!A$2:'Groups'!A$228,0))</f>
        <v>Pittsburgh</v>
      </c>
      <c r="AG430">
        <f>INDEX(Groups!M$2:'Groups'!M$228, MATCH(A430, Groups!A$2:'Groups'!A$228,0))</f>
        <v>0</v>
      </c>
      <c r="AH430">
        <f>COUNTIFS(RSVP!A$2:A$6364, I430)</f>
        <v>6</v>
      </c>
      <c r="AI430">
        <f>COUNTIFS(RSVP!A$2:A$6364, I430, RSVP!G$2:G$6364, 1)</f>
        <v>5</v>
      </c>
      <c r="AJ430" s="18">
        <f t="shared" si="37"/>
        <v>0.83333333333333337</v>
      </c>
      <c r="AK430" t="str">
        <f>INDEX(Groups!N$2:'Groups'!N$228, MATCH(A430, Groups!A$2:'Groups'!A$228,0))</f>
        <v>Sub-county</v>
      </c>
    </row>
    <row r="431" spans="1:37" x14ac:dyDescent="0.2">
      <c r="A431">
        <v>9903332</v>
      </c>
      <c r="B431">
        <v>7</v>
      </c>
      <c r="C431" t="s">
        <v>1003</v>
      </c>
      <c r="D431" t="s">
        <v>1</v>
      </c>
      <c r="E431" t="s">
        <v>3068</v>
      </c>
      <c r="F431">
        <v>-79.989997863799999</v>
      </c>
      <c r="G431">
        <v>40.450000762899997</v>
      </c>
      <c r="H431" t="s">
        <v>1004</v>
      </c>
      <c r="I431">
        <v>224136565</v>
      </c>
      <c r="J431">
        <v>430</v>
      </c>
      <c r="K431" t="s">
        <v>543</v>
      </c>
      <c r="L431" t="s">
        <v>1008</v>
      </c>
      <c r="M431" t="s">
        <v>2773</v>
      </c>
      <c r="N431" t="s">
        <v>546</v>
      </c>
      <c r="O431">
        <v>-80.010818</v>
      </c>
      <c r="P431">
        <v>40.445937999999998</v>
      </c>
      <c r="Q431" t="s">
        <v>545</v>
      </c>
      <c r="R431" s="6" t="s">
        <v>2904</v>
      </c>
      <c r="S431" s="6" t="s">
        <v>2903</v>
      </c>
      <c r="T431" s="6" t="s">
        <v>2784</v>
      </c>
      <c r="U431" s="6" t="s">
        <v>2905</v>
      </c>
      <c r="V431" s="6" t="s">
        <v>2940</v>
      </c>
      <c r="W431" s="3" t="str">
        <f>INDEX(Groups!I$2:'Groups'!I$228, MATCH(A431, Groups!A$2:'Groups'!A$228,0))</f>
        <v>Pittsburgh</v>
      </c>
      <c r="X431" s="3" t="str">
        <f>INDEX(Groups!J$2:'Groups'!J$228, MATCH(A431, Groups!A$2:'Groups'!A$228,0))</f>
        <v>Sub-county</v>
      </c>
      <c r="Y431" s="8">
        <f t="shared" si="39"/>
        <v>1</v>
      </c>
      <c r="Z431" s="8" t="b">
        <f t="shared" si="38"/>
        <v>1</v>
      </c>
      <c r="AD431" s="8">
        <v>1</v>
      </c>
      <c r="AE431" s="8">
        <v>1</v>
      </c>
      <c r="AF431" t="str">
        <f>INDEX(Groups!L$2:'Groups'!L$228, MATCH(A431, Groups!A$2:'Groups'!A$228,0))</f>
        <v>Pittsburgh</v>
      </c>
      <c r="AG431">
        <f>INDEX(Groups!M$2:'Groups'!M$228, MATCH(A431, Groups!A$2:'Groups'!A$228,0))</f>
        <v>0</v>
      </c>
      <c r="AH431">
        <f>COUNTIFS(RSVP!A$2:A$6364, I431)</f>
        <v>6</v>
      </c>
      <c r="AI431">
        <f>COUNTIFS(RSVP!A$2:A$6364, I431, RSVP!G$2:G$6364, 1)</f>
        <v>5</v>
      </c>
      <c r="AJ431" s="18">
        <f t="shared" si="37"/>
        <v>0.83333333333333337</v>
      </c>
      <c r="AK431" t="str">
        <f>INDEX(Groups!N$2:'Groups'!N$228, MATCH(A431, Groups!A$2:'Groups'!A$228,0))</f>
        <v>Sub-county</v>
      </c>
    </row>
    <row r="432" spans="1:37" x14ac:dyDescent="0.2">
      <c r="A432">
        <v>9903332</v>
      </c>
      <c r="B432">
        <v>7</v>
      </c>
      <c r="C432" t="s">
        <v>1003</v>
      </c>
      <c r="D432" t="s">
        <v>1</v>
      </c>
      <c r="E432" t="s">
        <v>3068</v>
      </c>
      <c r="F432">
        <v>-79.989997863799999</v>
      </c>
      <c r="G432">
        <v>40.450000762899997</v>
      </c>
      <c r="H432" t="s">
        <v>1004</v>
      </c>
      <c r="I432">
        <v>224223436</v>
      </c>
      <c r="J432">
        <v>431</v>
      </c>
      <c r="K432" t="s">
        <v>899</v>
      </c>
      <c r="L432" t="s">
        <v>1009</v>
      </c>
      <c r="M432" t="s">
        <v>207</v>
      </c>
      <c r="N432" t="s">
        <v>208</v>
      </c>
      <c r="O432">
        <v>-80.052841999999998</v>
      </c>
      <c r="P432">
        <v>40.633237000000001</v>
      </c>
      <c r="Q432" t="s">
        <v>206</v>
      </c>
      <c r="R432" s="6" t="s">
        <v>2904</v>
      </c>
      <c r="S432" s="6" t="s">
        <v>2903</v>
      </c>
      <c r="T432" s="6" t="s">
        <v>2784</v>
      </c>
      <c r="U432" s="6" t="s">
        <v>2935</v>
      </c>
      <c r="W432" s="3" t="str">
        <f>INDEX(Groups!I$2:'Groups'!I$228, MATCH(A432, Groups!A$2:'Groups'!A$228,0))</f>
        <v>Pittsburgh</v>
      </c>
      <c r="X432" s="3" t="str">
        <f>INDEX(Groups!J$2:'Groups'!J$228, MATCH(A432, Groups!A$2:'Groups'!A$228,0))</f>
        <v>Sub-county</v>
      </c>
      <c r="Y432" s="8">
        <f t="shared" si="39"/>
        <v>1</v>
      </c>
      <c r="Z432" s="8" t="b">
        <f t="shared" si="38"/>
        <v>0</v>
      </c>
      <c r="AD432" s="8">
        <v>1</v>
      </c>
      <c r="AE432" s="8">
        <v>1</v>
      </c>
      <c r="AF432" t="str">
        <f>INDEX(Groups!L$2:'Groups'!L$228, MATCH(A432, Groups!A$2:'Groups'!A$228,0))</f>
        <v>Pittsburgh</v>
      </c>
      <c r="AG432">
        <f>INDEX(Groups!M$2:'Groups'!M$228, MATCH(A432, Groups!A$2:'Groups'!A$228,0))</f>
        <v>0</v>
      </c>
      <c r="AH432">
        <f>COUNTIFS(RSVP!A$2:A$6364, I432)</f>
        <v>6</v>
      </c>
      <c r="AI432">
        <f>COUNTIFS(RSVP!A$2:A$6364, I432, RSVP!G$2:G$6364, 1)</f>
        <v>2</v>
      </c>
      <c r="AJ432" s="18">
        <f t="shared" si="37"/>
        <v>0.33333333333333331</v>
      </c>
      <c r="AK432" t="str">
        <f>INDEX(Groups!N$2:'Groups'!N$228, MATCH(A432, Groups!A$2:'Groups'!A$228,0))</f>
        <v>Sub-county</v>
      </c>
    </row>
    <row r="433" spans="1:37" x14ac:dyDescent="0.2">
      <c r="A433">
        <v>9903332</v>
      </c>
      <c r="B433">
        <v>7</v>
      </c>
      <c r="C433" t="s">
        <v>1003</v>
      </c>
      <c r="D433" t="s">
        <v>1</v>
      </c>
      <c r="E433" t="s">
        <v>3068</v>
      </c>
      <c r="F433">
        <v>-79.989997863799999</v>
      </c>
      <c r="G433">
        <v>40.450000762899997</v>
      </c>
      <c r="H433" t="s">
        <v>1004</v>
      </c>
      <c r="I433">
        <v>224676115</v>
      </c>
      <c r="J433">
        <v>432</v>
      </c>
      <c r="K433" t="s">
        <v>521</v>
      </c>
      <c r="L433" t="s">
        <v>1010</v>
      </c>
      <c r="M433" t="s">
        <v>2773</v>
      </c>
      <c r="N433" t="s">
        <v>524</v>
      </c>
      <c r="O433">
        <v>-80.033798000000004</v>
      </c>
      <c r="P433">
        <v>40.441302999999998</v>
      </c>
      <c r="Q433" t="s">
        <v>523</v>
      </c>
      <c r="R433" s="6" t="s">
        <v>2904</v>
      </c>
      <c r="S433" s="6" t="s">
        <v>2903</v>
      </c>
      <c r="T433" s="6" t="s">
        <v>2784</v>
      </c>
      <c r="U433" s="6" t="s">
        <v>2905</v>
      </c>
      <c r="V433" s="6" t="s">
        <v>2956</v>
      </c>
      <c r="W433" s="3" t="str">
        <f>INDEX(Groups!I$2:'Groups'!I$228, MATCH(A433, Groups!A$2:'Groups'!A$228,0))</f>
        <v>Pittsburgh</v>
      </c>
      <c r="X433" s="3" t="str">
        <f>INDEX(Groups!J$2:'Groups'!J$228, MATCH(A433, Groups!A$2:'Groups'!A$228,0))</f>
        <v>Sub-county</v>
      </c>
      <c r="Y433" s="8">
        <f t="shared" si="39"/>
        <v>1</v>
      </c>
      <c r="Z433" s="8" t="b">
        <f t="shared" si="38"/>
        <v>1</v>
      </c>
      <c r="AD433" s="8">
        <v>1</v>
      </c>
      <c r="AE433" s="8">
        <v>1</v>
      </c>
      <c r="AF433" t="str">
        <f>INDEX(Groups!L$2:'Groups'!L$228, MATCH(A433, Groups!A$2:'Groups'!A$228,0))</f>
        <v>Pittsburgh</v>
      </c>
      <c r="AG433">
        <f>INDEX(Groups!M$2:'Groups'!M$228, MATCH(A433, Groups!A$2:'Groups'!A$228,0))</f>
        <v>0</v>
      </c>
      <c r="AH433">
        <f>COUNTIFS(RSVP!A$2:A$6364, I433)</f>
        <v>3</v>
      </c>
      <c r="AI433">
        <f>COUNTIFS(RSVP!A$2:A$6364, I433, RSVP!G$2:G$6364, 1)</f>
        <v>3</v>
      </c>
      <c r="AJ433" s="18">
        <f t="shared" si="37"/>
        <v>1</v>
      </c>
      <c r="AK433" t="str">
        <f>INDEX(Groups!N$2:'Groups'!N$228, MATCH(A433, Groups!A$2:'Groups'!A$228,0))</f>
        <v>Sub-county</v>
      </c>
    </row>
    <row r="434" spans="1:37" x14ac:dyDescent="0.2">
      <c r="A434">
        <v>9903332</v>
      </c>
      <c r="B434">
        <v>7</v>
      </c>
      <c r="C434" t="s">
        <v>1003</v>
      </c>
      <c r="D434" t="s">
        <v>1</v>
      </c>
      <c r="E434" t="s">
        <v>3068</v>
      </c>
      <c r="F434">
        <v>-79.989997863799999</v>
      </c>
      <c r="G434">
        <v>40.450000762899997</v>
      </c>
      <c r="H434" t="s">
        <v>1004</v>
      </c>
      <c r="I434">
        <v>224433652</v>
      </c>
      <c r="J434">
        <v>433</v>
      </c>
      <c r="K434" t="s">
        <v>1011</v>
      </c>
      <c r="L434" t="s">
        <v>1012</v>
      </c>
      <c r="M434" t="s">
        <v>2873</v>
      </c>
      <c r="N434" t="s">
        <v>554</v>
      </c>
      <c r="O434">
        <v>-80.110648999999995</v>
      </c>
      <c r="P434">
        <v>40.684097000000001</v>
      </c>
      <c r="Q434" t="s">
        <v>553</v>
      </c>
      <c r="R434" s="6" t="s">
        <v>2904</v>
      </c>
      <c r="S434" s="6" t="s">
        <v>2903</v>
      </c>
      <c r="T434" s="6" t="s">
        <v>2931</v>
      </c>
      <c r="U434" s="6" t="s">
        <v>2930</v>
      </c>
      <c r="W434" s="3" t="str">
        <f>INDEX(Groups!I$2:'Groups'!I$228, MATCH(A434, Groups!A$2:'Groups'!A$228,0))</f>
        <v>Pittsburgh</v>
      </c>
      <c r="X434" s="3" t="str">
        <f>INDEX(Groups!J$2:'Groups'!J$228, MATCH(A434, Groups!A$2:'Groups'!A$228,0))</f>
        <v>Sub-county</v>
      </c>
      <c r="Y434" s="8">
        <f t="shared" si="39"/>
        <v>0</v>
      </c>
      <c r="Z434" s="8" t="b">
        <f t="shared" si="38"/>
        <v>0</v>
      </c>
      <c r="AD434" s="8">
        <v>1</v>
      </c>
      <c r="AE434" s="8">
        <v>1</v>
      </c>
      <c r="AF434" t="str">
        <f>INDEX(Groups!L$2:'Groups'!L$228, MATCH(A434, Groups!A$2:'Groups'!A$228,0))</f>
        <v>Pittsburgh</v>
      </c>
      <c r="AG434">
        <f>INDEX(Groups!M$2:'Groups'!M$228, MATCH(A434, Groups!A$2:'Groups'!A$228,0))</f>
        <v>0</v>
      </c>
      <c r="AH434">
        <f>COUNTIFS(RSVP!A$2:A$6364, I434)</f>
        <v>10</v>
      </c>
      <c r="AI434">
        <f>COUNTIFS(RSVP!A$2:A$6364, I434, RSVP!G$2:G$6364, 1)</f>
        <v>4</v>
      </c>
      <c r="AJ434" s="18">
        <f t="shared" si="37"/>
        <v>0.4</v>
      </c>
      <c r="AK434" t="str">
        <f>INDEX(Groups!N$2:'Groups'!N$228, MATCH(A434, Groups!A$2:'Groups'!A$228,0))</f>
        <v>Sub-county</v>
      </c>
    </row>
    <row r="435" spans="1:37" x14ac:dyDescent="0.2">
      <c r="A435">
        <v>635921</v>
      </c>
      <c r="B435">
        <v>7</v>
      </c>
      <c r="C435" t="s">
        <v>1013</v>
      </c>
      <c r="D435" t="s">
        <v>1</v>
      </c>
      <c r="E435" t="s">
        <v>3071</v>
      </c>
      <c r="F435">
        <v>-80.040000915500002</v>
      </c>
      <c r="G435">
        <v>40.549999237100003</v>
      </c>
      <c r="H435" t="s">
        <v>1014</v>
      </c>
      <c r="I435" t="s">
        <v>3171</v>
      </c>
      <c r="J435">
        <v>434</v>
      </c>
      <c r="K435" t="s">
        <v>1015</v>
      </c>
      <c r="L435" t="s">
        <v>1016</v>
      </c>
      <c r="M435" t="s">
        <v>1018</v>
      </c>
      <c r="N435" t="s">
        <v>1019</v>
      </c>
      <c r="O435">
        <v>-79.709923000000003</v>
      </c>
      <c r="P435">
        <v>40.646149000000001</v>
      </c>
      <c r="Q435" t="s">
        <v>1017</v>
      </c>
      <c r="R435" s="6" t="s">
        <v>2904</v>
      </c>
      <c r="S435" s="6" t="s">
        <v>2903</v>
      </c>
      <c r="T435" s="6" t="s">
        <v>2784</v>
      </c>
      <c r="U435" s="6" t="s">
        <v>2977</v>
      </c>
      <c r="W435" s="3" t="str">
        <f>INDEX(Groups!I$2:'Groups'!I$228, MATCH(A435, Groups!A$2:'Groups'!A$228,0))</f>
        <v>Allegheny County</v>
      </c>
      <c r="X435" s="3" t="str">
        <f>INDEX(Groups!J$2:'Groups'!J$228, MATCH(A435, Groups!A$2:'Groups'!A$228,0))</f>
        <v>County</v>
      </c>
      <c r="Y435" s="8">
        <f t="shared" ref="Y435:Y441" si="40">IF(ISNUMBER(SEARCH(W435, T435)), 1, 0)</f>
        <v>1</v>
      </c>
      <c r="Z435" s="8" t="str">
        <f t="shared" ref="Z435:Z441" si="41">IF(ISNUMBER(SEARCH("Pittsburgh", U435)), "Pittsburgh City", "Non-Pitt")</f>
        <v>Non-Pitt</v>
      </c>
      <c r="AD435" s="8">
        <v>1</v>
      </c>
      <c r="AE435" s="8">
        <v>1</v>
      </c>
      <c r="AF435" t="str">
        <f>INDEX(Groups!L$2:'Groups'!L$228, MATCH(A435, Groups!A$2:'Groups'!A$228,0))</f>
        <v>Allegheny County</v>
      </c>
      <c r="AG435">
        <f>INDEX(Groups!M$2:'Groups'!M$228, MATCH(A435, Groups!A$2:'Groups'!A$228,0))</f>
        <v>1</v>
      </c>
      <c r="AH435">
        <f>COUNTIFS(RSVP!A$2:A$6364, I435)</f>
        <v>6</v>
      </c>
      <c r="AI435">
        <f>COUNTIFS(RSVP!A$2:A$6364, I435, RSVP!G$2:G$6364, 1)</f>
        <v>3</v>
      </c>
      <c r="AJ435" s="18">
        <f t="shared" si="37"/>
        <v>0.5</v>
      </c>
      <c r="AK435" t="str">
        <f>INDEX(Groups!N$2:'Groups'!N$228, MATCH(A435, Groups!A$2:'Groups'!A$228,0))</f>
        <v>County</v>
      </c>
    </row>
    <row r="436" spans="1:37" x14ac:dyDescent="0.2">
      <c r="A436">
        <v>635921</v>
      </c>
      <c r="B436">
        <v>7</v>
      </c>
      <c r="C436" t="s">
        <v>1013</v>
      </c>
      <c r="D436" t="s">
        <v>1</v>
      </c>
      <c r="E436" t="s">
        <v>3071</v>
      </c>
      <c r="F436">
        <v>-80.040000915500002</v>
      </c>
      <c r="G436">
        <v>40.549999237100003</v>
      </c>
      <c r="H436" t="s">
        <v>1014</v>
      </c>
      <c r="I436">
        <v>220705111</v>
      </c>
      <c r="J436">
        <v>435</v>
      </c>
      <c r="K436" t="s">
        <v>1020</v>
      </c>
      <c r="L436" t="s">
        <v>1021</v>
      </c>
      <c r="M436" t="s">
        <v>2773</v>
      </c>
      <c r="N436" t="s">
        <v>1023</v>
      </c>
      <c r="O436">
        <v>-80.050385000000006</v>
      </c>
      <c r="P436">
        <v>40.355922999999997</v>
      </c>
      <c r="Q436" t="s">
        <v>1022</v>
      </c>
      <c r="R436" s="6" t="s">
        <v>2904</v>
      </c>
      <c r="S436" s="6" t="s">
        <v>2903</v>
      </c>
      <c r="T436" s="6" t="s">
        <v>2784</v>
      </c>
      <c r="U436" s="6" t="s">
        <v>2962</v>
      </c>
      <c r="W436" s="3" t="str">
        <f>INDEX(Groups!I$2:'Groups'!I$228, MATCH(A436, Groups!A$2:'Groups'!A$228,0))</f>
        <v>Allegheny County</v>
      </c>
      <c r="X436" s="3" t="str">
        <f>INDEX(Groups!J$2:'Groups'!J$228, MATCH(A436, Groups!A$2:'Groups'!A$228,0))</f>
        <v>County</v>
      </c>
      <c r="Y436" s="8">
        <f t="shared" si="40"/>
        <v>1</v>
      </c>
      <c r="Z436" s="8" t="str">
        <f t="shared" si="41"/>
        <v>Non-Pitt</v>
      </c>
      <c r="AD436" s="8">
        <v>1</v>
      </c>
      <c r="AE436" s="8">
        <v>1</v>
      </c>
      <c r="AF436" t="str">
        <f>INDEX(Groups!L$2:'Groups'!L$228, MATCH(A436, Groups!A$2:'Groups'!A$228,0))</f>
        <v>Allegheny County</v>
      </c>
      <c r="AG436">
        <f>INDEX(Groups!M$2:'Groups'!M$228, MATCH(A436, Groups!A$2:'Groups'!A$228,0))</f>
        <v>1</v>
      </c>
      <c r="AH436">
        <f>COUNTIFS(RSVP!A$2:A$6364, I436)</f>
        <v>7</v>
      </c>
      <c r="AI436">
        <f>COUNTIFS(RSVP!A$2:A$6364, I436, RSVP!G$2:G$6364, 1)</f>
        <v>6</v>
      </c>
      <c r="AJ436" s="18">
        <f t="shared" si="37"/>
        <v>0.8571428571428571</v>
      </c>
      <c r="AK436" t="str">
        <f>INDEX(Groups!N$2:'Groups'!N$228, MATCH(A436, Groups!A$2:'Groups'!A$228,0))</f>
        <v>County</v>
      </c>
    </row>
    <row r="437" spans="1:37" x14ac:dyDescent="0.2">
      <c r="A437">
        <v>635921</v>
      </c>
      <c r="B437">
        <v>7</v>
      </c>
      <c r="C437" t="s">
        <v>1013</v>
      </c>
      <c r="D437" t="s">
        <v>1</v>
      </c>
      <c r="E437" t="s">
        <v>3071</v>
      </c>
      <c r="F437">
        <v>-80.040000915500002</v>
      </c>
      <c r="G437">
        <v>40.549999237100003</v>
      </c>
      <c r="H437" t="s">
        <v>1014</v>
      </c>
      <c r="I437" t="s">
        <v>3170</v>
      </c>
      <c r="J437">
        <v>436</v>
      </c>
      <c r="K437" t="s">
        <v>1024</v>
      </c>
      <c r="L437" t="s">
        <v>1025</v>
      </c>
      <c r="M437" t="s">
        <v>2773</v>
      </c>
      <c r="N437" t="s">
        <v>1027</v>
      </c>
      <c r="O437">
        <v>-79.979324000000005</v>
      </c>
      <c r="P437">
        <v>40.428879000000002</v>
      </c>
      <c r="Q437" t="s">
        <v>1026</v>
      </c>
      <c r="R437" s="6" t="s">
        <v>2904</v>
      </c>
      <c r="S437" s="6" t="s">
        <v>2903</v>
      </c>
      <c r="T437" s="6" t="s">
        <v>2784</v>
      </c>
      <c r="U437" s="6" t="s">
        <v>2905</v>
      </c>
      <c r="V437" s="6" t="s">
        <v>2909</v>
      </c>
      <c r="W437" s="3" t="str">
        <f>INDEX(Groups!I$2:'Groups'!I$228, MATCH(A437, Groups!A$2:'Groups'!A$228,0))</f>
        <v>Allegheny County</v>
      </c>
      <c r="X437" s="3" t="str">
        <f>INDEX(Groups!J$2:'Groups'!J$228, MATCH(A437, Groups!A$2:'Groups'!A$228,0))</f>
        <v>County</v>
      </c>
      <c r="Y437" s="8">
        <f t="shared" si="40"/>
        <v>1</v>
      </c>
      <c r="Z437" s="8" t="str">
        <f t="shared" si="41"/>
        <v>Pittsburgh City</v>
      </c>
      <c r="AD437" s="8">
        <v>1</v>
      </c>
      <c r="AE437" s="8">
        <v>1</v>
      </c>
      <c r="AF437" t="str">
        <f>INDEX(Groups!L$2:'Groups'!L$228, MATCH(A437, Groups!A$2:'Groups'!A$228,0))</f>
        <v>Allegheny County</v>
      </c>
      <c r="AG437">
        <f>INDEX(Groups!M$2:'Groups'!M$228, MATCH(A437, Groups!A$2:'Groups'!A$228,0))</f>
        <v>1</v>
      </c>
      <c r="AH437">
        <f>COUNTIFS(RSVP!A$2:A$6364, I437)</f>
        <v>6</v>
      </c>
      <c r="AI437">
        <f>COUNTIFS(RSVP!A$2:A$6364, I437, RSVP!G$2:G$6364, 1)</f>
        <v>5</v>
      </c>
      <c r="AJ437" s="18">
        <f t="shared" si="37"/>
        <v>0.83333333333333337</v>
      </c>
      <c r="AK437" t="str">
        <f>INDEX(Groups!N$2:'Groups'!N$228, MATCH(A437, Groups!A$2:'Groups'!A$228,0))</f>
        <v>County</v>
      </c>
    </row>
    <row r="438" spans="1:37" x14ac:dyDescent="0.2">
      <c r="A438">
        <v>635921</v>
      </c>
      <c r="B438">
        <v>7</v>
      </c>
      <c r="C438" t="s">
        <v>1013</v>
      </c>
      <c r="D438" t="s">
        <v>1</v>
      </c>
      <c r="E438" t="s">
        <v>3071</v>
      </c>
      <c r="F438">
        <v>-80.040000915500002</v>
      </c>
      <c r="G438">
        <v>40.549999237100003</v>
      </c>
      <c r="H438" t="s">
        <v>1014</v>
      </c>
      <c r="I438">
        <v>224534567</v>
      </c>
      <c r="J438">
        <v>437</v>
      </c>
      <c r="K438" t="s">
        <v>1028</v>
      </c>
      <c r="L438" t="s">
        <v>1029</v>
      </c>
      <c r="M438" t="s">
        <v>2773</v>
      </c>
      <c r="N438" t="s">
        <v>1031</v>
      </c>
      <c r="O438">
        <v>-79.891784999999999</v>
      </c>
      <c r="P438">
        <v>40.487000000000002</v>
      </c>
      <c r="Q438" t="s">
        <v>1030</v>
      </c>
      <c r="R438" s="6" t="s">
        <v>2904</v>
      </c>
      <c r="S438" s="6" t="s">
        <v>2903</v>
      </c>
      <c r="T438" s="6" t="s">
        <v>2784</v>
      </c>
      <c r="U438" s="6" t="s">
        <v>2905</v>
      </c>
      <c r="V438" s="6" t="s">
        <v>2978</v>
      </c>
      <c r="W438" s="3" t="str">
        <f>INDEX(Groups!I$2:'Groups'!I$228, MATCH(A438, Groups!A$2:'Groups'!A$228,0))</f>
        <v>Allegheny County</v>
      </c>
      <c r="X438" s="3" t="str">
        <f>INDEX(Groups!J$2:'Groups'!J$228, MATCH(A438, Groups!A$2:'Groups'!A$228,0))</f>
        <v>County</v>
      </c>
      <c r="Y438" s="8">
        <f t="shared" si="40"/>
        <v>1</v>
      </c>
      <c r="Z438" s="8" t="str">
        <f t="shared" si="41"/>
        <v>Pittsburgh City</v>
      </c>
      <c r="AD438" s="8">
        <v>1</v>
      </c>
      <c r="AE438" s="8">
        <v>1</v>
      </c>
      <c r="AF438" t="str">
        <f>INDEX(Groups!L$2:'Groups'!L$228, MATCH(A438, Groups!A$2:'Groups'!A$228,0))</f>
        <v>Allegheny County</v>
      </c>
      <c r="AG438">
        <f>INDEX(Groups!M$2:'Groups'!M$228, MATCH(A438, Groups!A$2:'Groups'!A$228,0))</f>
        <v>1</v>
      </c>
      <c r="AH438">
        <f>COUNTIFS(RSVP!A$2:A$6364, I438)</f>
        <v>13</v>
      </c>
      <c r="AI438">
        <f>COUNTIFS(RSVP!A$2:A$6364, I438, RSVP!G$2:G$6364, 1)</f>
        <v>12</v>
      </c>
      <c r="AJ438" s="18">
        <f t="shared" si="37"/>
        <v>0.92307692307692313</v>
      </c>
      <c r="AK438" t="str">
        <f>INDEX(Groups!N$2:'Groups'!N$228, MATCH(A438, Groups!A$2:'Groups'!A$228,0))</f>
        <v>County</v>
      </c>
    </row>
    <row r="439" spans="1:37" x14ac:dyDescent="0.2">
      <c r="A439">
        <v>635921</v>
      </c>
      <c r="B439">
        <v>7</v>
      </c>
      <c r="C439" t="s">
        <v>1013</v>
      </c>
      <c r="D439" t="s">
        <v>1</v>
      </c>
      <c r="E439" t="s">
        <v>3071</v>
      </c>
      <c r="F439">
        <v>-80.040000915500002</v>
      </c>
      <c r="G439">
        <v>40.549999237100003</v>
      </c>
      <c r="H439" t="s">
        <v>1014</v>
      </c>
      <c r="I439">
        <v>219733207</v>
      </c>
      <c r="J439">
        <v>438</v>
      </c>
      <c r="K439" t="s">
        <v>1032</v>
      </c>
      <c r="L439" t="s">
        <v>1033</v>
      </c>
      <c r="M439" t="s">
        <v>2791</v>
      </c>
      <c r="N439" t="s">
        <v>1035</v>
      </c>
      <c r="O439">
        <v>-80.085305000000005</v>
      </c>
      <c r="P439">
        <v>40.408230000000003</v>
      </c>
      <c r="Q439" t="s">
        <v>1034</v>
      </c>
      <c r="R439" s="6" t="s">
        <v>2904</v>
      </c>
      <c r="S439" s="6" t="s">
        <v>2903</v>
      </c>
      <c r="T439" s="6" t="s">
        <v>2784</v>
      </c>
      <c r="U439" s="6" t="s">
        <v>2976</v>
      </c>
      <c r="W439" s="3" t="str">
        <f>INDEX(Groups!I$2:'Groups'!I$228, MATCH(A439, Groups!A$2:'Groups'!A$228,0))</f>
        <v>Allegheny County</v>
      </c>
      <c r="X439" s="3" t="str">
        <f>INDEX(Groups!J$2:'Groups'!J$228, MATCH(A439, Groups!A$2:'Groups'!A$228,0))</f>
        <v>County</v>
      </c>
      <c r="Y439" s="8">
        <f t="shared" si="40"/>
        <v>1</v>
      </c>
      <c r="Z439" s="8" t="str">
        <f t="shared" si="41"/>
        <v>Non-Pitt</v>
      </c>
      <c r="AD439" s="8">
        <v>1</v>
      </c>
      <c r="AE439" s="8">
        <v>1</v>
      </c>
      <c r="AF439" t="str">
        <f>INDEX(Groups!L$2:'Groups'!L$228, MATCH(A439, Groups!A$2:'Groups'!A$228,0))</f>
        <v>Allegheny County</v>
      </c>
      <c r="AG439">
        <f>INDEX(Groups!M$2:'Groups'!M$228, MATCH(A439, Groups!A$2:'Groups'!A$228,0))</f>
        <v>1</v>
      </c>
      <c r="AH439">
        <f>COUNTIFS(RSVP!A$2:A$6364, I439)</f>
        <v>7</v>
      </c>
      <c r="AI439">
        <f>COUNTIFS(RSVP!A$2:A$6364, I439, RSVP!G$2:G$6364, 1)</f>
        <v>6</v>
      </c>
      <c r="AJ439" s="18">
        <f t="shared" si="37"/>
        <v>0.8571428571428571</v>
      </c>
      <c r="AK439" t="str">
        <f>INDEX(Groups!N$2:'Groups'!N$228, MATCH(A439, Groups!A$2:'Groups'!A$228,0))</f>
        <v>County</v>
      </c>
    </row>
    <row r="440" spans="1:37" x14ac:dyDescent="0.2">
      <c r="A440">
        <v>635921</v>
      </c>
      <c r="B440">
        <v>7</v>
      </c>
      <c r="C440" t="s">
        <v>1013</v>
      </c>
      <c r="D440" t="s">
        <v>1</v>
      </c>
      <c r="E440" t="s">
        <v>3071</v>
      </c>
      <c r="F440">
        <v>-80.040000915500002</v>
      </c>
      <c r="G440">
        <v>40.549999237100003</v>
      </c>
      <c r="H440" t="s">
        <v>1014</v>
      </c>
      <c r="I440">
        <v>221198101</v>
      </c>
      <c r="J440">
        <v>439</v>
      </c>
      <c r="K440" t="s">
        <v>1036</v>
      </c>
      <c r="L440" t="s">
        <v>1037</v>
      </c>
      <c r="M440" t="s">
        <v>1039</v>
      </c>
      <c r="N440" t="s">
        <v>1040</v>
      </c>
      <c r="O440">
        <v>-79.940246999999999</v>
      </c>
      <c r="P440">
        <v>40.633209000000001</v>
      </c>
      <c r="Q440" t="s">
        <v>1038</v>
      </c>
      <c r="R440" s="6" t="s">
        <v>2904</v>
      </c>
      <c r="S440" s="6" t="s">
        <v>2903</v>
      </c>
      <c r="T440" s="6" t="s">
        <v>2784</v>
      </c>
      <c r="U440" s="6" t="s">
        <v>2979</v>
      </c>
      <c r="W440" s="3" t="str">
        <f>INDEX(Groups!I$2:'Groups'!I$228, MATCH(A440, Groups!A$2:'Groups'!A$228,0))</f>
        <v>Allegheny County</v>
      </c>
      <c r="X440" s="3" t="str">
        <f>INDEX(Groups!J$2:'Groups'!J$228, MATCH(A440, Groups!A$2:'Groups'!A$228,0))</f>
        <v>County</v>
      </c>
      <c r="Y440" s="8">
        <f t="shared" si="40"/>
        <v>1</v>
      </c>
      <c r="Z440" s="8" t="str">
        <f t="shared" si="41"/>
        <v>Non-Pitt</v>
      </c>
      <c r="AD440" s="8">
        <v>1</v>
      </c>
      <c r="AE440" s="8">
        <v>1</v>
      </c>
      <c r="AF440" t="str">
        <f>INDEX(Groups!L$2:'Groups'!L$228, MATCH(A440, Groups!A$2:'Groups'!A$228,0))</f>
        <v>Allegheny County</v>
      </c>
      <c r="AG440">
        <f>INDEX(Groups!M$2:'Groups'!M$228, MATCH(A440, Groups!A$2:'Groups'!A$228,0))</f>
        <v>1</v>
      </c>
      <c r="AH440">
        <f>COUNTIFS(RSVP!A$2:A$6364, I440)</f>
        <v>9</v>
      </c>
      <c r="AI440">
        <f>COUNTIFS(RSVP!A$2:A$6364, I440, RSVP!G$2:G$6364, 1)</f>
        <v>8</v>
      </c>
      <c r="AJ440" s="18">
        <f t="shared" si="37"/>
        <v>0.88888888888888884</v>
      </c>
      <c r="AK440" t="str">
        <f>INDEX(Groups!N$2:'Groups'!N$228, MATCH(A440, Groups!A$2:'Groups'!A$228,0))</f>
        <v>County</v>
      </c>
    </row>
    <row r="441" spans="1:37" x14ac:dyDescent="0.2">
      <c r="A441">
        <v>635921</v>
      </c>
      <c r="B441">
        <v>7</v>
      </c>
      <c r="C441" t="s">
        <v>1013</v>
      </c>
      <c r="D441" t="s">
        <v>1</v>
      </c>
      <c r="E441" t="s">
        <v>3071</v>
      </c>
      <c r="F441">
        <v>-80.040000915500002</v>
      </c>
      <c r="G441">
        <v>40.549999237100003</v>
      </c>
      <c r="H441" t="s">
        <v>1014</v>
      </c>
      <c r="I441" t="s">
        <v>3172</v>
      </c>
      <c r="J441">
        <v>440</v>
      </c>
      <c r="K441" t="s">
        <v>1041</v>
      </c>
      <c r="L441" t="s">
        <v>1042</v>
      </c>
      <c r="M441" t="s">
        <v>2829</v>
      </c>
      <c r="N441" t="s">
        <v>1045</v>
      </c>
      <c r="O441">
        <v>-79.772345999999999</v>
      </c>
      <c r="P441">
        <v>40.437237000000003</v>
      </c>
      <c r="Q441" t="s">
        <v>1043</v>
      </c>
      <c r="R441" s="6" t="s">
        <v>2904</v>
      </c>
      <c r="S441" s="6" t="s">
        <v>2903</v>
      </c>
      <c r="T441" s="6" t="s">
        <v>2784</v>
      </c>
      <c r="U441" s="6" t="s">
        <v>2939</v>
      </c>
      <c r="W441" s="3" t="str">
        <f>INDEX(Groups!I$2:'Groups'!I$228, MATCH(A441, Groups!A$2:'Groups'!A$228,0))</f>
        <v>Allegheny County</v>
      </c>
      <c r="X441" s="3" t="str">
        <f>INDEX(Groups!J$2:'Groups'!J$228, MATCH(A441, Groups!A$2:'Groups'!A$228,0))</f>
        <v>County</v>
      </c>
      <c r="Y441" s="8">
        <f t="shared" si="40"/>
        <v>1</v>
      </c>
      <c r="Z441" s="8" t="str">
        <f t="shared" si="41"/>
        <v>Non-Pitt</v>
      </c>
      <c r="AD441" s="8">
        <v>1</v>
      </c>
      <c r="AE441" s="8">
        <v>1</v>
      </c>
      <c r="AF441" t="str">
        <f>INDEX(Groups!L$2:'Groups'!L$228, MATCH(A441, Groups!A$2:'Groups'!A$228,0))</f>
        <v>Allegheny County</v>
      </c>
      <c r="AG441">
        <f>INDEX(Groups!M$2:'Groups'!M$228, MATCH(A441, Groups!A$2:'Groups'!A$228,0))</f>
        <v>1</v>
      </c>
      <c r="AH441">
        <f>COUNTIFS(RSVP!A$2:A$6364, I441)</f>
        <v>5</v>
      </c>
      <c r="AI441">
        <f>COUNTIFS(RSVP!A$2:A$6364, I441, RSVP!G$2:G$6364, 1)</f>
        <v>2</v>
      </c>
      <c r="AJ441" s="18">
        <f t="shared" si="37"/>
        <v>0.4</v>
      </c>
      <c r="AK441" t="str">
        <f>INDEX(Groups!N$2:'Groups'!N$228, MATCH(A441, Groups!A$2:'Groups'!A$228,0))</f>
        <v>County</v>
      </c>
    </row>
    <row r="442" spans="1:37" x14ac:dyDescent="0.2">
      <c r="A442">
        <v>741891</v>
      </c>
      <c r="B442">
        <v>7</v>
      </c>
      <c r="C442" t="s">
        <v>1046</v>
      </c>
      <c r="D442" t="s">
        <v>1</v>
      </c>
      <c r="E442" t="s">
        <v>3081</v>
      </c>
      <c r="F442">
        <v>-79.959999084499998</v>
      </c>
      <c r="G442">
        <v>40.439998626700003</v>
      </c>
      <c r="H442" t="s">
        <v>1047</v>
      </c>
      <c r="I442">
        <v>224151018</v>
      </c>
      <c r="J442">
        <v>441</v>
      </c>
      <c r="K442" t="s">
        <v>1048</v>
      </c>
      <c r="L442" t="s">
        <v>1049</v>
      </c>
      <c r="M442" t="s">
        <v>2773</v>
      </c>
      <c r="N442" t="s">
        <v>1051</v>
      </c>
      <c r="O442">
        <v>-79.953119999999998</v>
      </c>
      <c r="P442">
        <v>40.455513000000003</v>
      </c>
      <c r="Q442" t="s">
        <v>1050</v>
      </c>
      <c r="R442" s="6" t="s">
        <v>2904</v>
      </c>
      <c r="S442" s="6" t="s">
        <v>2903</v>
      </c>
      <c r="T442" s="6" t="s">
        <v>2784</v>
      </c>
      <c r="U442" s="6" t="s">
        <v>2905</v>
      </c>
      <c r="V442" s="6" t="s">
        <v>2902</v>
      </c>
      <c r="W442" s="3" t="str">
        <f>INDEX(Groups!I$2:'Groups'!I$228, MATCH(A442, Groups!A$2:'Groups'!A$228,0))</f>
        <v>Pittsburgh</v>
      </c>
      <c r="X442" s="3" t="str">
        <f>INDEX(Groups!J$2:'Groups'!J$228, MATCH(A442, Groups!A$2:'Groups'!A$228,0))</f>
        <v>Sub-county</v>
      </c>
      <c r="Y442" s="8">
        <f t="shared" ref="Y442:Y452" si="42">IF(T442="Allegheny County", 1, )</f>
        <v>1</v>
      </c>
      <c r="Z442" s="8" t="b">
        <f t="shared" ref="Z442:Z452" si="43">ISNUMBER(SEARCH(W442,U442))</f>
        <v>1</v>
      </c>
      <c r="AD442" s="8">
        <v>1</v>
      </c>
      <c r="AE442" s="8">
        <v>1</v>
      </c>
      <c r="AF442" t="str">
        <f>INDEX(Groups!L$2:'Groups'!L$228, MATCH(A442, Groups!A$2:'Groups'!A$228,0))</f>
        <v>Pittsburgh</v>
      </c>
      <c r="AG442">
        <f>INDEX(Groups!M$2:'Groups'!M$228, MATCH(A442, Groups!A$2:'Groups'!A$228,0))</f>
        <v>0</v>
      </c>
      <c r="AH442">
        <f>COUNTIFS(RSVP!A$2:A$6364, I442)</f>
        <v>3</v>
      </c>
      <c r="AI442">
        <f>COUNTIFS(RSVP!A$2:A$6364, I442, RSVP!G$2:G$6364, 1)</f>
        <v>2</v>
      </c>
      <c r="AJ442" s="18">
        <f t="shared" si="37"/>
        <v>0.66666666666666663</v>
      </c>
      <c r="AK442" t="str">
        <f>INDEX(Groups!N$2:'Groups'!N$228, MATCH(A442, Groups!A$2:'Groups'!A$228,0))</f>
        <v>Sub-county</v>
      </c>
    </row>
    <row r="443" spans="1:37" x14ac:dyDescent="0.2">
      <c r="A443">
        <v>741891</v>
      </c>
      <c r="B443">
        <v>7</v>
      </c>
      <c r="C443" t="s">
        <v>1046</v>
      </c>
      <c r="D443" t="s">
        <v>1</v>
      </c>
      <c r="E443" t="s">
        <v>3081</v>
      </c>
      <c r="F443">
        <v>-79.959999084499998</v>
      </c>
      <c r="G443">
        <v>40.439998626700003</v>
      </c>
      <c r="H443" t="s">
        <v>1047</v>
      </c>
      <c r="I443">
        <v>224682746</v>
      </c>
      <c r="J443">
        <v>442</v>
      </c>
      <c r="K443" t="s">
        <v>1052</v>
      </c>
      <c r="L443" t="s">
        <v>1053</v>
      </c>
      <c r="M443" t="s">
        <v>2773</v>
      </c>
      <c r="N443" t="s">
        <v>1055</v>
      </c>
      <c r="O443">
        <v>-79.894225000000006</v>
      </c>
      <c r="P443">
        <v>40.433416000000001</v>
      </c>
      <c r="Q443" t="s">
        <v>1054</v>
      </c>
      <c r="R443" s="6" t="s">
        <v>2904</v>
      </c>
      <c r="S443" s="6" t="s">
        <v>2903</v>
      </c>
      <c r="T443" s="6" t="s">
        <v>2784</v>
      </c>
      <c r="U443" s="6" t="s">
        <v>2951</v>
      </c>
      <c r="W443" s="3" t="str">
        <f>INDEX(Groups!I$2:'Groups'!I$228, MATCH(A443, Groups!A$2:'Groups'!A$228,0))</f>
        <v>Pittsburgh</v>
      </c>
      <c r="X443" s="3" t="str">
        <f>INDEX(Groups!J$2:'Groups'!J$228, MATCH(A443, Groups!A$2:'Groups'!A$228,0))</f>
        <v>Sub-county</v>
      </c>
      <c r="Y443" s="8">
        <f t="shared" si="42"/>
        <v>1</v>
      </c>
      <c r="Z443" s="8" t="b">
        <f t="shared" si="43"/>
        <v>0</v>
      </c>
      <c r="AD443" s="8">
        <v>1</v>
      </c>
      <c r="AE443" s="8">
        <v>1</v>
      </c>
      <c r="AF443" t="str">
        <f>INDEX(Groups!L$2:'Groups'!L$228, MATCH(A443, Groups!A$2:'Groups'!A$228,0))</f>
        <v>Pittsburgh</v>
      </c>
      <c r="AG443">
        <f>INDEX(Groups!M$2:'Groups'!M$228, MATCH(A443, Groups!A$2:'Groups'!A$228,0))</f>
        <v>0</v>
      </c>
      <c r="AH443">
        <f>COUNTIFS(RSVP!A$2:A$6364, I443)</f>
        <v>11</v>
      </c>
      <c r="AI443">
        <f>COUNTIFS(RSVP!A$2:A$6364, I443, RSVP!G$2:G$6364, 1)</f>
        <v>8</v>
      </c>
      <c r="AJ443" s="18">
        <f t="shared" si="37"/>
        <v>0.72727272727272729</v>
      </c>
      <c r="AK443" t="str">
        <f>INDEX(Groups!N$2:'Groups'!N$228, MATCH(A443, Groups!A$2:'Groups'!A$228,0))</f>
        <v>Sub-county</v>
      </c>
    </row>
    <row r="444" spans="1:37" x14ac:dyDescent="0.2">
      <c r="A444">
        <v>741891</v>
      </c>
      <c r="B444">
        <v>7</v>
      </c>
      <c r="C444" t="s">
        <v>1046</v>
      </c>
      <c r="D444" t="s">
        <v>1</v>
      </c>
      <c r="E444" t="s">
        <v>3081</v>
      </c>
      <c r="F444">
        <v>-79.959999084499998</v>
      </c>
      <c r="G444">
        <v>40.439998626700003</v>
      </c>
      <c r="H444" t="s">
        <v>1047</v>
      </c>
      <c r="I444">
        <v>224771520</v>
      </c>
      <c r="J444">
        <v>443</v>
      </c>
      <c r="K444" t="s">
        <v>1056</v>
      </c>
      <c r="L444" t="s">
        <v>1057</v>
      </c>
      <c r="M444" t="s">
        <v>2773</v>
      </c>
      <c r="N444" t="s">
        <v>1059</v>
      </c>
      <c r="O444">
        <v>-79.960837999999995</v>
      </c>
      <c r="P444">
        <v>40.469887</v>
      </c>
      <c r="Q444" t="s">
        <v>1058</v>
      </c>
      <c r="R444" s="6" t="s">
        <v>2904</v>
      </c>
      <c r="S444" s="6" t="s">
        <v>2903</v>
      </c>
      <c r="T444" s="6" t="s">
        <v>2784</v>
      </c>
      <c r="U444" s="6" t="s">
        <v>2905</v>
      </c>
      <c r="V444" s="6" t="s">
        <v>2963</v>
      </c>
      <c r="W444" s="3" t="str">
        <f>INDEX(Groups!I$2:'Groups'!I$228, MATCH(A444, Groups!A$2:'Groups'!A$228,0))</f>
        <v>Pittsburgh</v>
      </c>
      <c r="X444" s="3" t="str">
        <f>INDEX(Groups!J$2:'Groups'!J$228, MATCH(A444, Groups!A$2:'Groups'!A$228,0))</f>
        <v>Sub-county</v>
      </c>
      <c r="Y444" s="8">
        <f t="shared" si="42"/>
        <v>1</v>
      </c>
      <c r="Z444" s="8" t="b">
        <f t="shared" si="43"/>
        <v>1</v>
      </c>
      <c r="AD444" s="8">
        <v>1</v>
      </c>
      <c r="AE444" s="8">
        <v>1</v>
      </c>
      <c r="AF444" t="str">
        <f>INDEX(Groups!L$2:'Groups'!L$228, MATCH(A444, Groups!A$2:'Groups'!A$228,0))</f>
        <v>Pittsburgh</v>
      </c>
      <c r="AG444">
        <f>INDEX(Groups!M$2:'Groups'!M$228, MATCH(A444, Groups!A$2:'Groups'!A$228,0))</f>
        <v>0</v>
      </c>
      <c r="AH444">
        <f>COUNTIFS(RSVP!A$2:A$6364, I444)</f>
        <v>8</v>
      </c>
      <c r="AI444">
        <f>COUNTIFS(RSVP!A$2:A$6364, I444, RSVP!G$2:G$6364, 1)</f>
        <v>7</v>
      </c>
      <c r="AJ444" s="18">
        <f t="shared" si="37"/>
        <v>0.875</v>
      </c>
      <c r="AK444" t="str">
        <f>INDEX(Groups!N$2:'Groups'!N$228, MATCH(A444, Groups!A$2:'Groups'!A$228,0))</f>
        <v>Sub-county</v>
      </c>
    </row>
    <row r="445" spans="1:37" x14ac:dyDescent="0.2">
      <c r="A445">
        <v>741891</v>
      </c>
      <c r="B445">
        <v>7</v>
      </c>
      <c r="C445" t="s">
        <v>1046</v>
      </c>
      <c r="D445" t="s">
        <v>1</v>
      </c>
      <c r="E445" t="s">
        <v>3081</v>
      </c>
      <c r="F445">
        <v>-79.959999084499998</v>
      </c>
      <c r="G445">
        <v>40.439998626700003</v>
      </c>
      <c r="H445" t="s">
        <v>1047</v>
      </c>
      <c r="I445">
        <v>224881609</v>
      </c>
      <c r="J445">
        <v>444</v>
      </c>
      <c r="K445" t="s">
        <v>1060</v>
      </c>
      <c r="L445" t="s">
        <v>1061</v>
      </c>
      <c r="M445" t="s">
        <v>2773</v>
      </c>
      <c r="N445" t="s">
        <v>1063</v>
      </c>
      <c r="O445">
        <v>-79.998558000000003</v>
      </c>
      <c r="P445">
        <v>40.442794999999997</v>
      </c>
      <c r="Q445" t="s">
        <v>1062</v>
      </c>
      <c r="R445" s="6" t="s">
        <v>2904</v>
      </c>
      <c r="S445" s="6" t="s">
        <v>2903</v>
      </c>
      <c r="T445" s="6" t="s">
        <v>2784</v>
      </c>
      <c r="U445" s="6" t="s">
        <v>2905</v>
      </c>
      <c r="V445" s="6" t="s">
        <v>2908</v>
      </c>
      <c r="W445" s="3" t="str">
        <f>INDEX(Groups!I$2:'Groups'!I$228, MATCH(A445, Groups!A$2:'Groups'!A$228,0))</f>
        <v>Pittsburgh</v>
      </c>
      <c r="X445" s="3" t="str">
        <f>INDEX(Groups!J$2:'Groups'!J$228, MATCH(A445, Groups!A$2:'Groups'!A$228,0))</f>
        <v>Sub-county</v>
      </c>
      <c r="Y445" s="8">
        <f t="shared" si="42"/>
        <v>1</v>
      </c>
      <c r="Z445" s="8" t="b">
        <f t="shared" si="43"/>
        <v>1</v>
      </c>
      <c r="AD445" s="8">
        <v>1</v>
      </c>
      <c r="AE445" s="8">
        <v>1</v>
      </c>
      <c r="AF445" t="str">
        <f>INDEX(Groups!L$2:'Groups'!L$228, MATCH(A445, Groups!A$2:'Groups'!A$228,0))</f>
        <v>Pittsburgh</v>
      </c>
      <c r="AG445">
        <f>INDEX(Groups!M$2:'Groups'!M$228, MATCH(A445, Groups!A$2:'Groups'!A$228,0))</f>
        <v>0</v>
      </c>
      <c r="AH445">
        <f>COUNTIFS(RSVP!A$2:A$6364, I445)</f>
        <v>6</v>
      </c>
      <c r="AI445">
        <f>COUNTIFS(RSVP!A$2:A$6364, I445, RSVP!G$2:G$6364, 1)</f>
        <v>6</v>
      </c>
      <c r="AJ445" s="18">
        <f t="shared" si="37"/>
        <v>1</v>
      </c>
      <c r="AK445" t="str">
        <f>INDEX(Groups!N$2:'Groups'!N$228, MATCH(A445, Groups!A$2:'Groups'!A$228,0))</f>
        <v>Sub-county</v>
      </c>
    </row>
    <row r="446" spans="1:37" x14ac:dyDescent="0.2">
      <c r="A446">
        <v>741891</v>
      </c>
      <c r="B446">
        <v>7</v>
      </c>
      <c r="C446" t="s">
        <v>1046</v>
      </c>
      <c r="D446" t="s">
        <v>1</v>
      </c>
      <c r="E446" t="s">
        <v>3081</v>
      </c>
      <c r="F446">
        <v>-79.959999084499998</v>
      </c>
      <c r="G446">
        <v>40.439998626700003</v>
      </c>
      <c r="H446" t="s">
        <v>1047</v>
      </c>
      <c r="I446">
        <v>224450381</v>
      </c>
      <c r="J446">
        <v>445</v>
      </c>
      <c r="K446" t="s">
        <v>1064</v>
      </c>
      <c r="L446" t="s">
        <v>1065</v>
      </c>
      <c r="M446" t="s">
        <v>2773</v>
      </c>
      <c r="N446" t="s">
        <v>1055</v>
      </c>
      <c r="O446">
        <v>-79.894225000000006</v>
      </c>
      <c r="P446">
        <v>40.433416000000001</v>
      </c>
      <c r="Q446" t="s">
        <v>1054</v>
      </c>
      <c r="R446" s="6" t="s">
        <v>2904</v>
      </c>
      <c r="S446" s="6" t="s">
        <v>2903</v>
      </c>
      <c r="T446" s="6" t="s">
        <v>2784</v>
      </c>
      <c r="U446" s="6" t="s">
        <v>2951</v>
      </c>
      <c r="W446" s="3" t="str">
        <f>INDEX(Groups!I$2:'Groups'!I$228, MATCH(A446, Groups!A$2:'Groups'!A$228,0))</f>
        <v>Pittsburgh</v>
      </c>
      <c r="X446" s="3" t="str">
        <f>INDEX(Groups!J$2:'Groups'!J$228, MATCH(A446, Groups!A$2:'Groups'!A$228,0))</f>
        <v>Sub-county</v>
      </c>
      <c r="Y446" s="8">
        <f t="shared" si="42"/>
        <v>1</v>
      </c>
      <c r="Z446" s="8" t="b">
        <f t="shared" si="43"/>
        <v>0</v>
      </c>
      <c r="AD446" s="8">
        <v>1</v>
      </c>
      <c r="AE446" s="8">
        <v>1</v>
      </c>
      <c r="AF446" t="str">
        <f>INDEX(Groups!L$2:'Groups'!L$228, MATCH(A446, Groups!A$2:'Groups'!A$228,0))</f>
        <v>Pittsburgh</v>
      </c>
      <c r="AG446">
        <f>INDEX(Groups!M$2:'Groups'!M$228, MATCH(A446, Groups!A$2:'Groups'!A$228,0))</f>
        <v>0</v>
      </c>
      <c r="AH446">
        <f>COUNTIFS(RSVP!A$2:A$6364, I446)</f>
        <v>9</v>
      </c>
      <c r="AI446">
        <f>COUNTIFS(RSVP!A$2:A$6364, I446, RSVP!G$2:G$6364, 1)</f>
        <v>9</v>
      </c>
      <c r="AJ446" s="18">
        <f t="shared" si="37"/>
        <v>1</v>
      </c>
      <c r="AK446" t="str">
        <f>INDEX(Groups!N$2:'Groups'!N$228, MATCH(A446, Groups!A$2:'Groups'!A$228,0))</f>
        <v>Sub-county</v>
      </c>
    </row>
    <row r="447" spans="1:37" x14ac:dyDescent="0.2">
      <c r="A447">
        <v>741891</v>
      </c>
      <c r="B447">
        <v>7</v>
      </c>
      <c r="C447" t="s">
        <v>1046</v>
      </c>
      <c r="D447" t="s">
        <v>1</v>
      </c>
      <c r="E447" t="s">
        <v>3081</v>
      </c>
      <c r="F447">
        <v>-79.959999084499998</v>
      </c>
      <c r="G447">
        <v>40.439998626700003</v>
      </c>
      <c r="H447" t="s">
        <v>1047</v>
      </c>
      <c r="I447">
        <v>223628783</v>
      </c>
      <c r="J447">
        <v>446</v>
      </c>
      <c r="K447" t="s">
        <v>1066</v>
      </c>
      <c r="L447" t="s">
        <v>1067</v>
      </c>
      <c r="M447" t="s">
        <v>2773</v>
      </c>
      <c r="N447" t="s">
        <v>1069</v>
      </c>
      <c r="O447">
        <v>-79.899214000000001</v>
      </c>
      <c r="P447">
        <v>40.455283999999999</v>
      </c>
      <c r="Q447" t="s">
        <v>1068</v>
      </c>
      <c r="R447" s="6" t="s">
        <v>2904</v>
      </c>
      <c r="S447" s="6" t="s">
        <v>2903</v>
      </c>
      <c r="T447" s="6" t="s">
        <v>2784</v>
      </c>
      <c r="U447" s="6" t="s">
        <v>2905</v>
      </c>
      <c r="V447" s="6" t="s">
        <v>2980</v>
      </c>
      <c r="W447" s="3" t="str">
        <f>INDEX(Groups!I$2:'Groups'!I$228, MATCH(A447, Groups!A$2:'Groups'!A$228,0))</f>
        <v>Pittsburgh</v>
      </c>
      <c r="X447" s="3" t="str">
        <f>INDEX(Groups!J$2:'Groups'!J$228, MATCH(A447, Groups!A$2:'Groups'!A$228,0))</f>
        <v>Sub-county</v>
      </c>
      <c r="Y447" s="8">
        <f t="shared" si="42"/>
        <v>1</v>
      </c>
      <c r="Z447" s="8" t="b">
        <f t="shared" si="43"/>
        <v>1</v>
      </c>
      <c r="AD447" s="8">
        <v>1</v>
      </c>
      <c r="AE447" s="8">
        <v>1</v>
      </c>
      <c r="AF447" t="str">
        <f>INDEX(Groups!L$2:'Groups'!L$228, MATCH(A447, Groups!A$2:'Groups'!A$228,0))</f>
        <v>Pittsburgh</v>
      </c>
      <c r="AG447">
        <f>INDEX(Groups!M$2:'Groups'!M$228, MATCH(A447, Groups!A$2:'Groups'!A$228,0))</f>
        <v>0</v>
      </c>
      <c r="AH447">
        <f>COUNTIFS(RSVP!A$2:A$6364, I447)</f>
        <v>7</v>
      </c>
      <c r="AI447">
        <f>COUNTIFS(RSVP!A$2:A$6364, I447, RSVP!G$2:G$6364, 1)</f>
        <v>6</v>
      </c>
      <c r="AJ447" s="18">
        <f t="shared" si="37"/>
        <v>0.8571428571428571</v>
      </c>
      <c r="AK447" t="str">
        <f>INDEX(Groups!N$2:'Groups'!N$228, MATCH(A447, Groups!A$2:'Groups'!A$228,0))</f>
        <v>Sub-county</v>
      </c>
    </row>
    <row r="448" spans="1:37" x14ac:dyDescent="0.2">
      <c r="A448">
        <v>741891</v>
      </c>
      <c r="B448">
        <v>7</v>
      </c>
      <c r="C448" t="s">
        <v>1046</v>
      </c>
      <c r="D448" t="s">
        <v>1</v>
      </c>
      <c r="E448" t="s">
        <v>3081</v>
      </c>
      <c r="F448">
        <v>-79.959999084499998</v>
      </c>
      <c r="G448">
        <v>40.439998626700003</v>
      </c>
      <c r="H448" t="s">
        <v>1047</v>
      </c>
      <c r="I448">
        <v>224616094</v>
      </c>
      <c r="J448">
        <v>447</v>
      </c>
      <c r="K448" t="s">
        <v>1070</v>
      </c>
      <c r="L448" t="s">
        <v>1071</v>
      </c>
      <c r="M448" t="s">
        <v>1073</v>
      </c>
      <c r="N448" t="s">
        <v>1074</v>
      </c>
      <c r="O448">
        <v>-80.035239000000004</v>
      </c>
      <c r="P448">
        <v>40.396180000000001</v>
      </c>
      <c r="Q448" t="s">
        <v>1072</v>
      </c>
      <c r="R448" s="6" t="s">
        <v>2904</v>
      </c>
      <c r="S448" s="6" t="s">
        <v>2903</v>
      </c>
      <c r="T448" s="6" t="s">
        <v>2784</v>
      </c>
      <c r="U448" s="6" t="s">
        <v>2914</v>
      </c>
      <c r="W448" s="3" t="str">
        <f>INDEX(Groups!I$2:'Groups'!I$228, MATCH(A448, Groups!A$2:'Groups'!A$228,0))</f>
        <v>Pittsburgh</v>
      </c>
      <c r="X448" s="3" t="str">
        <f>INDEX(Groups!J$2:'Groups'!J$228, MATCH(A448, Groups!A$2:'Groups'!A$228,0))</f>
        <v>Sub-county</v>
      </c>
      <c r="Y448" s="8">
        <f t="shared" si="42"/>
        <v>1</v>
      </c>
      <c r="Z448" s="8" t="b">
        <f t="shared" si="43"/>
        <v>0</v>
      </c>
      <c r="AD448" s="8">
        <v>1</v>
      </c>
      <c r="AE448" s="8">
        <v>1</v>
      </c>
      <c r="AF448" t="str">
        <f>INDEX(Groups!L$2:'Groups'!L$228, MATCH(A448, Groups!A$2:'Groups'!A$228,0))</f>
        <v>Pittsburgh</v>
      </c>
      <c r="AG448">
        <f>INDEX(Groups!M$2:'Groups'!M$228, MATCH(A448, Groups!A$2:'Groups'!A$228,0))</f>
        <v>0</v>
      </c>
      <c r="AH448">
        <f>COUNTIFS(RSVP!A$2:A$6364, I448)</f>
        <v>4</v>
      </c>
      <c r="AI448">
        <f>COUNTIFS(RSVP!A$2:A$6364, I448, RSVP!G$2:G$6364, 1)</f>
        <v>4</v>
      </c>
      <c r="AJ448" s="18">
        <f t="shared" si="37"/>
        <v>1</v>
      </c>
      <c r="AK448" t="str">
        <f>INDEX(Groups!N$2:'Groups'!N$228, MATCH(A448, Groups!A$2:'Groups'!A$228,0))</f>
        <v>Sub-county</v>
      </c>
    </row>
    <row r="449" spans="1:37" x14ac:dyDescent="0.2">
      <c r="A449">
        <v>1519036</v>
      </c>
      <c r="B449">
        <v>6</v>
      </c>
      <c r="C449" t="s">
        <v>1075</v>
      </c>
      <c r="D449" t="s">
        <v>1</v>
      </c>
      <c r="E449" t="s">
        <v>3089</v>
      </c>
      <c r="F449">
        <v>-79.980003356899999</v>
      </c>
      <c r="G449">
        <v>40.450000762899997</v>
      </c>
      <c r="H449" t="s">
        <v>1076</v>
      </c>
      <c r="I449">
        <v>224008671</v>
      </c>
      <c r="J449">
        <v>448</v>
      </c>
      <c r="K449" t="s">
        <v>1077</v>
      </c>
      <c r="L449" t="s">
        <v>1078</v>
      </c>
      <c r="M449" t="s">
        <v>2773</v>
      </c>
      <c r="N449" t="s">
        <v>1080</v>
      </c>
      <c r="O449">
        <v>-79.995887999999994</v>
      </c>
      <c r="P449">
        <v>40.440624</v>
      </c>
      <c r="Q449" t="s">
        <v>1079</v>
      </c>
      <c r="R449" s="6" t="s">
        <v>2904</v>
      </c>
      <c r="S449" s="6" t="s">
        <v>2903</v>
      </c>
      <c r="T449" s="6" t="s">
        <v>2784</v>
      </c>
      <c r="U449" s="6" t="s">
        <v>2905</v>
      </c>
      <c r="V449" s="6" t="s">
        <v>2908</v>
      </c>
      <c r="W449" s="3" t="str">
        <f>INDEX(Groups!I$2:'Groups'!I$228, MATCH(A449, Groups!A$2:'Groups'!A$228,0))</f>
        <v>Pittsburgh + other venues</v>
      </c>
      <c r="X449" s="3" t="str">
        <f>INDEX(Groups!J$2:'Groups'!J$228, MATCH(A449, Groups!A$2:'Groups'!A$228,0))</f>
        <v>Sub-county</v>
      </c>
      <c r="Y449" s="8">
        <f t="shared" si="42"/>
        <v>1</v>
      </c>
      <c r="Z449" s="8" t="b">
        <f t="shared" si="43"/>
        <v>0</v>
      </c>
      <c r="AD449" s="8">
        <v>1</v>
      </c>
      <c r="AE449" s="8">
        <v>1</v>
      </c>
      <c r="AF449" t="str">
        <f>INDEX(Groups!L$2:'Groups'!L$228, MATCH(A449, Groups!A$2:'Groups'!A$228,0))</f>
        <v>Pittsburgh</v>
      </c>
      <c r="AG449">
        <f>INDEX(Groups!M$2:'Groups'!M$228, MATCH(A449, Groups!A$2:'Groups'!A$228,0))</f>
        <v>0</v>
      </c>
      <c r="AH449">
        <f>COUNTIFS(RSVP!A$2:A$6364, I449)</f>
        <v>6</v>
      </c>
      <c r="AI449">
        <f>COUNTIFS(RSVP!A$2:A$6364, I449, RSVP!G$2:G$6364, 1)</f>
        <v>3</v>
      </c>
      <c r="AJ449" s="18">
        <f t="shared" si="37"/>
        <v>0.5</v>
      </c>
      <c r="AK449" t="str">
        <f>INDEX(Groups!N$2:'Groups'!N$228, MATCH(A449, Groups!A$2:'Groups'!A$228,0))</f>
        <v>Sub-county</v>
      </c>
    </row>
    <row r="450" spans="1:37" x14ac:dyDescent="0.2">
      <c r="A450">
        <v>1519036</v>
      </c>
      <c r="B450">
        <v>6</v>
      </c>
      <c r="C450" t="s">
        <v>1075</v>
      </c>
      <c r="D450" t="s">
        <v>1</v>
      </c>
      <c r="E450" t="s">
        <v>3089</v>
      </c>
      <c r="F450">
        <v>-79.980003356899999</v>
      </c>
      <c r="G450">
        <v>40.450000762899997</v>
      </c>
      <c r="H450" t="s">
        <v>1076</v>
      </c>
      <c r="I450">
        <v>224008991</v>
      </c>
      <c r="J450">
        <v>449</v>
      </c>
      <c r="K450" t="s">
        <v>1081</v>
      </c>
      <c r="L450" t="s">
        <v>1082</v>
      </c>
      <c r="M450" t="s">
        <v>2773</v>
      </c>
      <c r="N450" t="s">
        <v>1080</v>
      </c>
      <c r="O450">
        <v>-79.995887999999994</v>
      </c>
      <c r="P450">
        <v>40.440624</v>
      </c>
      <c r="Q450" t="s">
        <v>1079</v>
      </c>
      <c r="R450" s="6" t="s">
        <v>2904</v>
      </c>
      <c r="S450" s="6" t="s">
        <v>2903</v>
      </c>
      <c r="T450" s="6" t="s">
        <v>2784</v>
      </c>
      <c r="U450" s="6" t="s">
        <v>2905</v>
      </c>
      <c r="V450" s="6" t="s">
        <v>2908</v>
      </c>
      <c r="W450" s="3" t="str">
        <f>INDEX(Groups!I$2:'Groups'!I$228, MATCH(A450, Groups!A$2:'Groups'!A$228,0))</f>
        <v>Pittsburgh + other venues</v>
      </c>
      <c r="X450" s="3" t="str">
        <f>INDEX(Groups!J$2:'Groups'!J$228, MATCH(A450, Groups!A$2:'Groups'!A$228,0))</f>
        <v>Sub-county</v>
      </c>
      <c r="Y450" s="8">
        <f t="shared" si="42"/>
        <v>1</v>
      </c>
      <c r="Z450" s="8" t="b">
        <f t="shared" si="43"/>
        <v>0</v>
      </c>
      <c r="AD450" s="8">
        <v>1</v>
      </c>
      <c r="AE450" s="8">
        <v>1</v>
      </c>
      <c r="AF450" t="str">
        <f>INDEX(Groups!L$2:'Groups'!L$228, MATCH(A450, Groups!A$2:'Groups'!A$228,0))</f>
        <v>Pittsburgh</v>
      </c>
      <c r="AG450">
        <f>INDEX(Groups!M$2:'Groups'!M$228, MATCH(A450, Groups!A$2:'Groups'!A$228,0))</f>
        <v>0</v>
      </c>
      <c r="AH450">
        <f>COUNTIFS(RSVP!A$2:A$6364, I450)</f>
        <v>3</v>
      </c>
      <c r="AI450">
        <f>COUNTIFS(RSVP!A$2:A$6364, I450, RSVP!G$2:G$6364, 1)</f>
        <v>1</v>
      </c>
      <c r="AJ450" s="18">
        <f t="shared" si="37"/>
        <v>0.33333333333333331</v>
      </c>
      <c r="AK450" t="str">
        <f>INDEX(Groups!N$2:'Groups'!N$228, MATCH(A450, Groups!A$2:'Groups'!A$228,0))</f>
        <v>Sub-county</v>
      </c>
    </row>
    <row r="451" spans="1:37" x14ac:dyDescent="0.2">
      <c r="A451">
        <v>1519036</v>
      </c>
      <c r="B451">
        <v>6</v>
      </c>
      <c r="C451" t="s">
        <v>1075</v>
      </c>
      <c r="D451" t="s">
        <v>1</v>
      </c>
      <c r="E451" t="s">
        <v>3089</v>
      </c>
      <c r="F451">
        <v>-79.980003356899999</v>
      </c>
      <c r="G451">
        <v>40.450000762899997</v>
      </c>
      <c r="H451" t="s">
        <v>1076</v>
      </c>
      <c r="I451">
        <v>224595296</v>
      </c>
      <c r="J451">
        <v>450</v>
      </c>
      <c r="K451" t="s">
        <v>1083</v>
      </c>
      <c r="L451" t="s">
        <v>1084</v>
      </c>
      <c r="M451" t="s">
        <v>2773</v>
      </c>
      <c r="N451" t="s">
        <v>1086</v>
      </c>
      <c r="O451">
        <v>-80.049942000000001</v>
      </c>
      <c r="P451">
        <v>40.421661</v>
      </c>
      <c r="Q451" t="s">
        <v>1085</v>
      </c>
      <c r="R451" s="6" t="s">
        <v>2904</v>
      </c>
      <c r="S451" s="6" t="s">
        <v>2903</v>
      </c>
      <c r="T451" s="6" t="s">
        <v>2784</v>
      </c>
      <c r="U451" s="6" t="s">
        <v>2981</v>
      </c>
      <c r="W451" s="3" t="str">
        <f>INDEX(Groups!I$2:'Groups'!I$228, MATCH(A451, Groups!A$2:'Groups'!A$228,0))</f>
        <v>Pittsburgh + other venues</v>
      </c>
      <c r="X451" s="3" t="str">
        <f>INDEX(Groups!J$2:'Groups'!J$228, MATCH(A451, Groups!A$2:'Groups'!A$228,0))</f>
        <v>Sub-county</v>
      </c>
      <c r="Y451" s="8">
        <f t="shared" si="42"/>
        <v>1</v>
      </c>
      <c r="Z451" s="8" t="b">
        <f t="shared" si="43"/>
        <v>0</v>
      </c>
      <c r="AD451" s="8">
        <v>1</v>
      </c>
      <c r="AE451" s="8">
        <v>1</v>
      </c>
      <c r="AF451" t="str">
        <f>INDEX(Groups!L$2:'Groups'!L$228, MATCH(A451, Groups!A$2:'Groups'!A$228,0))</f>
        <v>Pittsburgh</v>
      </c>
      <c r="AG451">
        <f>INDEX(Groups!M$2:'Groups'!M$228, MATCH(A451, Groups!A$2:'Groups'!A$228,0))</f>
        <v>0</v>
      </c>
      <c r="AH451">
        <f>COUNTIFS(RSVP!A$2:A$6364, I451)</f>
        <v>11</v>
      </c>
      <c r="AI451">
        <f>COUNTIFS(RSVP!A$2:A$6364, I451, RSVP!G$2:G$6364, 1)</f>
        <v>5</v>
      </c>
      <c r="AJ451" s="18">
        <f t="shared" ref="AJ451:AJ514" si="44">AI451/AH451</f>
        <v>0.45454545454545453</v>
      </c>
      <c r="AK451" t="str">
        <f>INDEX(Groups!N$2:'Groups'!N$228, MATCH(A451, Groups!A$2:'Groups'!A$228,0))</f>
        <v>Sub-county</v>
      </c>
    </row>
    <row r="452" spans="1:37" x14ac:dyDescent="0.2">
      <c r="A452">
        <v>1519036</v>
      </c>
      <c r="B452">
        <v>6</v>
      </c>
      <c r="C452" t="s">
        <v>1075</v>
      </c>
      <c r="D452" t="s">
        <v>1</v>
      </c>
      <c r="E452" t="s">
        <v>3089</v>
      </c>
      <c r="F452">
        <v>-79.980003356899999</v>
      </c>
      <c r="G452">
        <v>40.450000762899997</v>
      </c>
      <c r="H452" t="s">
        <v>1076</v>
      </c>
      <c r="I452">
        <v>224064004</v>
      </c>
      <c r="J452">
        <v>451</v>
      </c>
      <c r="K452" t="s">
        <v>1087</v>
      </c>
      <c r="L452" t="s">
        <v>1088</v>
      </c>
      <c r="M452" t="s">
        <v>2773</v>
      </c>
      <c r="N452" t="s">
        <v>1080</v>
      </c>
      <c r="O452">
        <v>-79.995887999999994</v>
      </c>
      <c r="P452">
        <v>40.440624</v>
      </c>
      <c r="Q452" t="s">
        <v>1079</v>
      </c>
      <c r="R452" s="6" t="s">
        <v>2904</v>
      </c>
      <c r="S452" s="6" t="s">
        <v>2903</v>
      </c>
      <c r="T452" s="6" t="s">
        <v>2784</v>
      </c>
      <c r="U452" s="6" t="s">
        <v>2905</v>
      </c>
      <c r="V452" s="6" t="s">
        <v>2908</v>
      </c>
      <c r="W452" s="3" t="str">
        <f>INDEX(Groups!I$2:'Groups'!I$228, MATCH(A452, Groups!A$2:'Groups'!A$228,0))</f>
        <v>Pittsburgh + other venues</v>
      </c>
      <c r="X452" s="3" t="str">
        <f>INDEX(Groups!J$2:'Groups'!J$228, MATCH(A452, Groups!A$2:'Groups'!A$228,0))</f>
        <v>Sub-county</v>
      </c>
      <c r="Y452" s="8">
        <f t="shared" si="42"/>
        <v>1</v>
      </c>
      <c r="Z452" s="8" t="b">
        <f t="shared" si="43"/>
        <v>0</v>
      </c>
      <c r="AD452" s="8">
        <v>1</v>
      </c>
      <c r="AE452" s="8">
        <v>1</v>
      </c>
      <c r="AF452" t="str">
        <f>INDEX(Groups!L$2:'Groups'!L$228, MATCH(A452, Groups!A$2:'Groups'!A$228,0))</f>
        <v>Pittsburgh</v>
      </c>
      <c r="AG452">
        <f>INDEX(Groups!M$2:'Groups'!M$228, MATCH(A452, Groups!A$2:'Groups'!A$228,0))</f>
        <v>0</v>
      </c>
      <c r="AH452">
        <f>COUNTIFS(RSVP!A$2:A$6364, I452)</f>
        <v>9</v>
      </c>
      <c r="AI452">
        <f>COUNTIFS(RSVP!A$2:A$6364, I452, RSVP!G$2:G$6364, 1)</f>
        <v>5</v>
      </c>
      <c r="AJ452" s="18">
        <f t="shared" si="44"/>
        <v>0.55555555555555558</v>
      </c>
      <c r="AK452" t="str">
        <f>INDEX(Groups!N$2:'Groups'!N$228, MATCH(A452, Groups!A$2:'Groups'!A$228,0))</f>
        <v>Sub-county</v>
      </c>
    </row>
    <row r="453" spans="1:37" x14ac:dyDescent="0.2">
      <c r="A453">
        <v>1519036</v>
      </c>
      <c r="B453">
        <v>6</v>
      </c>
      <c r="C453" t="s">
        <v>1075</v>
      </c>
      <c r="D453" t="s">
        <v>1</v>
      </c>
      <c r="E453" t="s">
        <v>3089</v>
      </c>
      <c r="F453">
        <v>-79.980003356899999</v>
      </c>
      <c r="G453">
        <v>40.450000762899997</v>
      </c>
      <c r="H453" t="s">
        <v>1076</v>
      </c>
      <c r="I453">
        <v>224072582</v>
      </c>
      <c r="J453">
        <v>452</v>
      </c>
      <c r="K453" t="s">
        <v>1089</v>
      </c>
      <c r="L453" t="s">
        <v>1090</v>
      </c>
      <c r="Q453" t="s">
        <v>386</v>
      </c>
      <c r="R453" s="6">
        <v>0</v>
      </c>
      <c r="S453" s="6">
        <v>0</v>
      </c>
      <c r="T453" s="6">
        <v>0</v>
      </c>
      <c r="U453" s="6">
        <v>0</v>
      </c>
      <c r="V453" s="6">
        <v>0</v>
      </c>
      <c r="W453" s="3" t="str">
        <f>INDEX(Groups!I$2:'Groups'!I$228, MATCH(A453, Groups!A$2:'Groups'!A$228,0))</f>
        <v>Pittsburgh + other venues</v>
      </c>
      <c r="X453" s="3" t="str">
        <f>INDEX(Groups!J$2:'Groups'!J$228, MATCH(A453, Groups!A$2:'Groups'!A$228,0))</f>
        <v>Sub-county</v>
      </c>
      <c r="AD453" s="8">
        <v>1</v>
      </c>
      <c r="AE453" s="8">
        <v>1</v>
      </c>
      <c r="AF453" t="str">
        <f>INDEX(Groups!L$2:'Groups'!L$228, MATCH(A453, Groups!A$2:'Groups'!A$228,0))</f>
        <v>Pittsburgh</v>
      </c>
      <c r="AG453">
        <f>INDEX(Groups!M$2:'Groups'!M$228, MATCH(A453, Groups!A$2:'Groups'!A$228,0))</f>
        <v>0</v>
      </c>
      <c r="AH453">
        <f>COUNTIFS(RSVP!A$2:A$6364, I453)</f>
        <v>9</v>
      </c>
      <c r="AI453">
        <f>COUNTIFS(RSVP!A$2:A$6364, I453, RSVP!G$2:G$6364, 1)</f>
        <v>5</v>
      </c>
      <c r="AJ453" s="18">
        <f t="shared" si="44"/>
        <v>0.55555555555555558</v>
      </c>
      <c r="AK453" t="str">
        <f>INDEX(Groups!N$2:'Groups'!N$228, MATCH(A453, Groups!A$2:'Groups'!A$228,0))</f>
        <v>Sub-county</v>
      </c>
    </row>
    <row r="454" spans="1:37" x14ac:dyDescent="0.2">
      <c r="A454">
        <v>1519036</v>
      </c>
      <c r="B454">
        <v>6</v>
      </c>
      <c r="C454" t="s">
        <v>1075</v>
      </c>
      <c r="D454" t="s">
        <v>1</v>
      </c>
      <c r="E454" t="s">
        <v>3089</v>
      </c>
      <c r="F454">
        <v>-79.980003356899999</v>
      </c>
      <c r="G454">
        <v>40.450000762899997</v>
      </c>
      <c r="H454" t="s">
        <v>1076</v>
      </c>
      <c r="I454">
        <v>224165813</v>
      </c>
      <c r="J454">
        <v>453</v>
      </c>
      <c r="K454" t="s">
        <v>1091</v>
      </c>
      <c r="L454" t="s">
        <v>1092</v>
      </c>
      <c r="M454" t="s">
        <v>2773</v>
      </c>
      <c r="N454" t="s">
        <v>1080</v>
      </c>
      <c r="O454">
        <v>-79.995887999999994</v>
      </c>
      <c r="P454">
        <v>40.440624</v>
      </c>
      <c r="Q454" t="s">
        <v>1079</v>
      </c>
      <c r="R454" s="6" t="s">
        <v>2904</v>
      </c>
      <c r="S454" s="6" t="s">
        <v>2903</v>
      </c>
      <c r="T454" s="6" t="s">
        <v>2784</v>
      </c>
      <c r="U454" s="6" t="s">
        <v>2905</v>
      </c>
      <c r="V454" s="6" t="s">
        <v>2908</v>
      </c>
      <c r="W454" s="3" t="str">
        <f>INDEX(Groups!I$2:'Groups'!I$228, MATCH(A454, Groups!A$2:'Groups'!A$228,0))</f>
        <v>Pittsburgh + other venues</v>
      </c>
      <c r="X454" s="3" t="str">
        <f>INDEX(Groups!J$2:'Groups'!J$228, MATCH(A454, Groups!A$2:'Groups'!A$228,0))</f>
        <v>Sub-county</v>
      </c>
      <c r="Y454" s="8">
        <f>IF(T454="Allegheny County", 1, )</f>
        <v>1</v>
      </c>
      <c r="Z454" s="8" t="b">
        <f>ISNUMBER(SEARCH(W454,U454))</f>
        <v>0</v>
      </c>
      <c r="AD454" s="8">
        <v>1</v>
      </c>
      <c r="AE454" s="8">
        <v>1</v>
      </c>
      <c r="AF454" t="str">
        <f>INDEX(Groups!L$2:'Groups'!L$228, MATCH(A454, Groups!A$2:'Groups'!A$228,0))</f>
        <v>Pittsburgh</v>
      </c>
      <c r="AG454">
        <f>INDEX(Groups!M$2:'Groups'!M$228, MATCH(A454, Groups!A$2:'Groups'!A$228,0))</f>
        <v>0</v>
      </c>
      <c r="AH454">
        <f>COUNTIFS(RSVP!A$2:A$6364, I454)</f>
        <v>7</v>
      </c>
      <c r="AI454">
        <f>COUNTIFS(RSVP!A$2:A$6364, I454, RSVP!G$2:G$6364, 1)</f>
        <v>2</v>
      </c>
      <c r="AJ454" s="18">
        <f t="shared" si="44"/>
        <v>0.2857142857142857</v>
      </c>
      <c r="AK454" t="str">
        <f>INDEX(Groups!N$2:'Groups'!N$228, MATCH(A454, Groups!A$2:'Groups'!A$228,0))</f>
        <v>Sub-county</v>
      </c>
    </row>
    <row r="455" spans="1:37" x14ac:dyDescent="0.2">
      <c r="A455">
        <v>4695962</v>
      </c>
      <c r="B455">
        <v>6</v>
      </c>
      <c r="C455" t="s">
        <v>1093</v>
      </c>
      <c r="D455" t="s">
        <v>996</v>
      </c>
      <c r="E455" t="s">
        <v>3078</v>
      </c>
      <c r="F455">
        <v>-80.110000610399993</v>
      </c>
      <c r="G455">
        <v>40.3600006104</v>
      </c>
      <c r="H455" t="s">
        <v>1094</v>
      </c>
      <c r="I455">
        <v>224539628</v>
      </c>
      <c r="J455">
        <v>454</v>
      </c>
      <c r="K455" t="s">
        <v>285</v>
      </c>
      <c r="L455" t="s">
        <v>286</v>
      </c>
      <c r="M455" t="s">
        <v>2773</v>
      </c>
      <c r="N455" t="s">
        <v>288</v>
      </c>
      <c r="O455">
        <v>-80.033187999999996</v>
      </c>
      <c r="P455">
        <v>40.404533000000001</v>
      </c>
      <c r="Q455" t="s">
        <v>287</v>
      </c>
      <c r="R455" s="6" t="s">
        <v>2904</v>
      </c>
      <c r="S455" s="6" t="s">
        <v>2903</v>
      </c>
      <c r="T455" s="6" t="s">
        <v>2784</v>
      </c>
      <c r="U455" s="6" t="s">
        <v>2905</v>
      </c>
      <c r="V455" s="6" t="s">
        <v>2918</v>
      </c>
      <c r="W455" s="3" t="str">
        <f>INDEX(Groups!I$2:'Groups'!I$228, MATCH(A455, Groups!A$2:'Groups'!A$228,0))</f>
        <v>Pittsburgh</v>
      </c>
      <c r="X455" s="3" t="str">
        <f>INDEX(Groups!J$2:'Groups'!J$228, MATCH(A455, Groups!A$2:'Groups'!A$228,0))</f>
        <v>Sub-county</v>
      </c>
      <c r="Y455" s="8">
        <f>IF(T455="Allegheny County", 1, )</f>
        <v>1</v>
      </c>
      <c r="Z455" s="8" t="b">
        <f>ISNUMBER(SEARCH(W455,U455))</f>
        <v>1</v>
      </c>
      <c r="AD455" s="8">
        <v>1</v>
      </c>
      <c r="AE455" s="8">
        <v>1</v>
      </c>
      <c r="AF455" t="str">
        <f>INDEX(Groups!L$2:'Groups'!L$228, MATCH(A455, Groups!A$2:'Groups'!A$228,0))</f>
        <v>Pittsburgh</v>
      </c>
      <c r="AG455">
        <f>INDEX(Groups!M$2:'Groups'!M$228, MATCH(A455, Groups!A$2:'Groups'!A$228,0))</f>
        <v>0</v>
      </c>
      <c r="AH455">
        <f>COUNTIFS(RSVP!A$2:A$6364, I455)</f>
        <v>6</v>
      </c>
      <c r="AI455">
        <f>COUNTIFS(RSVP!A$2:A$6364, I455, RSVP!G$2:G$6364, 1)</f>
        <v>5</v>
      </c>
      <c r="AJ455" s="18">
        <f t="shared" si="44"/>
        <v>0.83333333333333337</v>
      </c>
      <c r="AK455" t="str">
        <f>INDEX(Groups!N$2:'Groups'!N$228, MATCH(A455, Groups!A$2:'Groups'!A$228,0))</f>
        <v>Sub-county</v>
      </c>
    </row>
    <row r="456" spans="1:37" x14ac:dyDescent="0.2">
      <c r="A456">
        <v>4695962</v>
      </c>
      <c r="B456">
        <v>6</v>
      </c>
      <c r="C456" t="s">
        <v>1093</v>
      </c>
      <c r="D456" t="s">
        <v>996</v>
      </c>
      <c r="E456" t="s">
        <v>3078</v>
      </c>
      <c r="F456">
        <v>-80.110000610399993</v>
      </c>
      <c r="G456">
        <v>40.3600006104</v>
      </c>
      <c r="H456" t="s">
        <v>1094</v>
      </c>
      <c r="I456">
        <v>224633879</v>
      </c>
      <c r="J456">
        <v>455</v>
      </c>
      <c r="K456" t="s">
        <v>1095</v>
      </c>
      <c r="L456" t="s">
        <v>1096</v>
      </c>
      <c r="M456" t="s">
        <v>996</v>
      </c>
      <c r="N456" t="s">
        <v>1098</v>
      </c>
      <c r="O456">
        <v>-80.125609999999995</v>
      </c>
      <c r="P456">
        <v>40.328296999999999</v>
      </c>
      <c r="Q456" t="s">
        <v>1097</v>
      </c>
      <c r="R456" s="6" t="s">
        <v>2904</v>
      </c>
      <c r="S456" s="6" t="s">
        <v>2903</v>
      </c>
      <c r="T456" s="6" t="s">
        <v>2784</v>
      </c>
      <c r="U456" s="6" t="s">
        <v>2974</v>
      </c>
      <c r="W456" s="3" t="str">
        <f>INDEX(Groups!I$2:'Groups'!I$228, MATCH(A456, Groups!A$2:'Groups'!A$228,0))</f>
        <v>Pittsburgh</v>
      </c>
      <c r="X456" s="3" t="str">
        <f>INDEX(Groups!J$2:'Groups'!J$228, MATCH(A456, Groups!A$2:'Groups'!A$228,0))</f>
        <v>Sub-county</v>
      </c>
      <c r="Y456" s="8">
        <f>IF(T456="Allegheny County", 1, )</f>
        <v>1</v>
      </c>
      <c r="Z456" s="8" t="b">
        <f>ISNUMBER(SEARCH(W456,U456))</f>
        <v>0</v>
      </c>
      <c r="AD456" s="8">
        <v>1</v>
      </c>
      <c r="AE456" s="8">
        <v>1</v>
      </c>
      <c r="AF456" t="str">
        <f>INDEX(Groups!L$2:'Groups'!L$228, MATCH(A456, Groups!A$2:'Groups'!A$228,0))</f>
        <v>Pittsburgh</v>
      </c>
      <c r="AG456">
        <f>INDEX(Groups!M$2:'Groups'!M$228, MATCH(A456, Groups!A$2:'Groups'!A$228,0))</f>
        <v>0</v>
      </c>
      <c r="AH456">
        <f>COUNTIFS(RSVP!A$2:A$6364, I456)</f>
        <v>6</v>
      </c>
      <c r="AI456">
        <f>COUNTIFS(RSVP!A$2:A$6364, I456, RSVP!G$2:G$6364, 1)</f>
        <v>3</v>
      </c>
      <c r="AJ456" s="18">
        <f t="shared" si="44"/>
        <v>0.5</v>
      </c>
      <c r="AK456" t="str">
        <f>INDEX(Groups!N$2:'Groups'!N$228, MATCH(A456, Groups!A$2:'Groups'!A$228,0))</f>
        <v>Sub-county</v>
      </c>
    </row>
    <row r="457" spans="1:37" x14ac:dyDescent="0.2">
      <c r="A457">
        <v>4695962</v>
      </c>
      <c r="B457">
        <v>6</v>
      </c>
      <c r="C457" t="s">
        <v>1093</v>
      </c>
      <c r="D457" t="s">
        <v>996</v>
      </c>
      <c r="E457" t="s">
        <v>3078</v>
      </c>
      <c r="F457">
        <v>-80.110000610399993</v>
      </c>
      <c r="G457">
        <v>40.3600006104</v>
      </c>
      <c r="H457" t="s">
        <v>1094</v>
      </c>
      <c r="I457">
        <v>224567871</v>
      </c>
      <c r="J457">
        <v>456</v>
      </c>
      <c r="K457" t="s">
        <v>1099</v>
      </c>
      <c r="L457" t="s">
        <v>1100</v>
      </c>
      <c r="Q457" t="s">
        <v>386</v>
      </c>
      <c r="R457" s="6">
        <v>0</v>
      </c>
      <c r="S457" s="6">
        <v>0</v>
      </c>
      <c r="T457" s="6">
        <v>0</v>
      </c>
      <c r="U457" s="6">
        <v>0</v>
      </c>
      <c r="V457" s="6">
        <v>0</v>
      </c>
      <c r="W457" s="3" t="str">
        <f>INDEX(Groups!I$2:'Groups'!I$228, MATCH(A457, Groups!A$2:'Groups'!A$228,0))</f>
        <v>Pittsburgh</v>
      </c>
      <c r="X457" s="3" t="str">
        <f>INDEX(Groups!J$2:'Groups'!J$228, MATCH(A457, Groups!A$2:'Groups'!A$228,0))</f>
        <v>Sub-county</v>
      </c>
      <c r="AD457" s="8">
        <v>1</v>
      </c>
      <c r="AE457" s="8">
        <v>1</v>
      </c>
      <c r="AF457" t="str">
        <f>INDEX(Groups!L$2:'Groups'!L$228, MATCH(A457, Groups!A$2:'Groups'!A$228,0))</f>
        <v>Pittsburgh</v>
      </c>
      <c r="AG457">
        <f>INDEX(Groups!M$2:'Groups'!M$228, MATCH(A457, Groups!A$2:'Groups'!A$228,0))</f>
        <v>0</v>
      </c>
      <c r="AH457">
        <f>COUNTIFS(RSVP!A$2:A$6364, I457)</f>
        <v>5</v>
      </c>
      <c r="AI457">
        <f>COUNTIFS(RSVP!A$2:A$6364, I457, RSVP!G$2:G$6364, 1)</f>
        <v>2</v>
      </c>
      <c r="AJ457" s="18">
        <f t="shared" si="44"/>
        <v>0.4</v>
      </c>
      <c r="AK457" t="str">
        <f>INDEX(Groups!N$2:'Groups'!N$228, MATCH(A457, Groups!A$2:'Groups'!A$228,0))</f>
        <v>Sub-county</v>
      </c>
    </row>
    <row r="458" spans="1:37" x14ac:dyDescent="0.2">
      <c r="A458">
        <v>4695962</v>
      </c>
      <c r="B458">
        <v>6</v>
      </c>
      <c r="C458" t="s">
        <v>1093</v>
      </c>
      <c r="D458" t="s">
        <v>996</v>
      </c>
      <c r="E458" t="s">
        <v>3078</v>
      </c>
      <c r="F458">
        <v>-80.110000610399993</v>
      </c>
      <c r="G458">
        <v>40.3600006104</v>
      </c>
      <c r="H458" t="s">
        <v>1094</v>
      </c>
      <c r="I458">
        <v>224539371</v>
      </c>
      <c r="J458">
        <v>457</v>
      </c>
      <c r="K458" t="s">
        <v>371</v>
      </c>
      <c r="L458" t="s">
        <v>372</v>
      </c>
      <c r="M458" t="s">
        <v>2773</v>
      </c>
      <c r="N458" t="s">
        <v>288</v>
      </c>
      <c r="O458">
        <v>-80.033187999999996</v>
      </c>
      <c r="P458">
        <v>40.404533000000001</v>
      </c>
      <c r="Q458" t="s">
        <v>287</v>
      </c>
      <c r="R458" s="6" t="s">
        <v>2904</v>
      </c>
      <c r="S458" s="6" t="s">
        <v>2903</v>
      </c>
      <c r="T458" s="6" t="s">
        <v>2784</v>
      </c>
      <c r="U458" s="6" t="s">
        <v>2905</v>
      </c>
      <c r="V458" s="6" t="s">
        <v>2918</v>
      </c>
      <c r="W458" s="3" t="str">
        <f>INDEX(Groups!I$2:'Groups'!I$228, MATCH(A458, Groups!A$2:'Groups'!A$228,0))</f>
        <v>Pittsburgh</v>
      </c>
      <c r="X458" s="3" t="str">
        <f>INDEX(Groups!J$2:'Groups'!J$228, MATCH(A458, Groups!A$2:'Groups'!A$228,0))</f>
        <v>Sub-county</v>
      </c>
      <c r="Y458" s="8">
        <f>IF(T458="Allegheny County", 1, )</f>
        <v>1</v>
      </c>
      <c r="Z458" s="8" t="b">
        <f>ISNUMBER(SEARCH(W458,U458))</f>
        <v>1</v>
      </c>
      <c r="AD458" s="8">
        <v>1</v>
      </c>
      <c r="AE458" s="8">
        <v>1</v>
      </c>
      <c r="AF458" t="str">
        <f>INDEX(Groups!L$2:'Groups'!L$228, MATCH(A458, Groups!A$2:'Groups'!A$228,0))</f>
        <v>Pittsburgh</v>
      </c>
      <c r="AG458">
        <f>INDEX(Groups!M$2:'Groups'!M$228, MATCH(A458, Groups!A$2:'Groups'!A$228,0))</f>
        <v>0</v>
      </c>
      <c r="AH458">
        <f>COUNTIFS(RSVP!A$2:A$6364, I458)</f>
        <v>4</v>
      </c>
      <c r="AI458">
        <f>COUNTIFS(RSVP!A$2:A$6364, I458, RSVP!G$2:G$6364, 1)</f>
        <v>3</v>
      </c>
      <c r="AJ458" s="18">
        <f t="shared" si="44"/>
        <v>0.75</v>
      </c>
      <c r="AK458" t="str">
        <f>INDEX(Groups!N$2:'Groups'!N$228, MATCH(A458, Groups!A$2:'Groups'!A$228,0))</f>
        <v>Sub-county</v>
      </c>
    </row>
    <row r="459" spans="1:37" x14ac:dyDescent="0.2">
      <c r="A459">
        <v>4695962</v>
      </c>
      <c r="B459">
        <v>6</v>
      </c>
      <c r="C459" t="s">
        <v>1093</v>
      </c>
      <c r="D459" t="s">
        <v>996</v>
      </c>
      <c r="E459" t="s">
        <v>3078</v>
      </c>
      <c r="F459">
        <v>-80.110000610399993</v>
      </c>
      <c r="G459">
        <v>40.3600006104</v>
      </c>
      <c r="H459" t="s">
        <v>1094</v>
      </c>
      <c r="I459">
        <v>223793731</v>
      </c>
      <c r="J459">
        <v>458</v>
      </c>
      <c r="K459" t="s">
        <v>1101</v>
      </c>
      <c r="L459" t="s">
        <v>1102</v>
      </c>
      <c r="M459" t="s">
        <v>996</v>
      </c>
      <c r="N459" t="s">
        <v>1098</v>
      </c>
      <c r="O459">
        <v>-80.125609999999995</v>
      </c>
      <c r="P459">
        <v>40.328296999999999</v>
      </c>
      <c r="Q459" t="s">
        <v>1097</v>
      </c>
      <c r="R459" s="6" t="s">
        <v>2904</v>
      </c>
      <c r="S459" s="6" t="s">
        <v>2903</v>
      </c>
      <c r="T459" s="6" t="s">
        <v>2784</v>
      </c>
      <c r="U459" s="6" t="s">
        <v>2974</v>
      </c>
      <c r="W459" s="3" t="str">
        <f>INDEX(Groups!I$2:'Groups'!I$228, MATCH(A459, Groups!A$2:'Groups'!A$228,0))</f>
        <v>Pittsburgh</v>
      </c>
      <c r="X459" s="3" t="str">
        <f>INDEX(Groups!J$2:'Groups'!J$228, MATCH(A459, Groups!A$2:'Groups'!A$228,0))</f>
        <v>Sub-county</v>
      </c>
      <c r="Y459" s="8">
        <f>IF(T459="Allegheny County", 1, )</f>
        <v>1</v>
      </c>
      <c r="Z459" s="8" t="b">
        <f>ISNUMBER(SEARCH(W459,U459))</f>
        <v>0</v>
      </c>
      <c r="AD459" s="8">
        <v>1</v>
      </c>
      <c r="AE459" s="8">
        <v>1</v>
      </c>
      <c r="AF459" t="str">
        <f>INDEX(Groups!L$2:'Groups'!L$228, MATCH(A459, Groups!A$2:'Groups'!A$228,0))</f>
        <v>Pittsburgh</v>
      </c>
      <c r="AG459">
        <f>INDEX(Groups!M$2:'Groups'!M$228, MATCH(A459, Groups!A$2:'Groups'!A$228,0))</f>
        <v>0</v>
      </c>
      <c r="AH459">
        <f>COUNTIFS(RSVP!A$2:A$6364, I459)</f>
        <v>5</v>
      </c>
      <c r="AI459">
        <f>COUNTIFS(RSVP!A$2:A$6364, I459, RSVP!G$2:G$6364, 1)</f>
        <v>4</v>
      </c>
      <c r="AJ459" s="18">
        <f t="shared" si="44"/>
        <v>0.8</v>
      </c>
      <c r="AK459" t="str">
        <f>INDEX(Groups!N$2:'Groups'!N$228, MATCH(A459, Groups!A$2:'Groups'!A$228,0))</f>
        <v>Sub-county</v>
      </c>
    </row>
    <row r="460" spans="1:37" x14ac:dyDescent="0.2">
      <c r="A460">
        <v>4695962</v>
      </c>
      <c r="B460">
        <v>6</v>
      </c>
      <c r="C460" t="s">
        <v>1093</v>
      </c>
      <c r="D460" t="s">
        <v>996</v>
      </c>
      <c r="E460" t="s">
        <v>3078</v>
      </c>
      <c r="F460">
        <v>-80.110000610399993</v>
      </c>
      <c r="G460">
        <v>40.3600006104</v>
      </c>
      <c r="H460" t="s">
        <v>1094</v>
      </c>
      <c r="I460">
        <v>224291577</v>
      </c>
      <c r="J460">
        <v>459</v>
      </c>
      <c r="K460" t="s">
        <v>1103</v>
      </c>
      <c r="L460" t="s">
        <v>1104</v>
      </c>
      <c r="Q460" t="s">
        <v>386</v>
      </c>
      <c r="R460" s="6">
        <v>0</v>
      </c>
      <c r="S460" s="6">
        <v>0</v>
      </c>
      <c r="T460" s="6">
        <v>0</v>
      </c>
      <c r="U460" s="6">
        <v>0</v>
      </c>
      <c r="V460" s="6">
        <v>0</v>
      </c>
      <c r="W460" s="3" t="str">
        <f>INDEX(Groups!I$2:'Groups'!I$228, MATCH(A460, Groups!A$2:'Groups'!A$228,0))</f>
        <v>Pittsburgh</v>
      </c>
      <c r="X460" s="3" t="str">
        <f>INDEX(Groups!J$2:'Groups'!J$228, MATCH(A460, Groups!A$2:'Groups'!A$228,0))</f>
        <v>Sub-county</v>
      </c>
      <c r="AD460" s="8">
        <v>1</v>
      </c>
      <c r="AE460" s="8">
        <v>1</v>
      </c>
      <c r="AF460" t="str">
        <f>INDEX(Groups!L$2:'Groups'!L$228, MATCH(A460, Groups!A$2:'Groups'!A$228,0))</f>
        <v>Pittsburgh</v>
      </c>
      <c r="AG460">
        <f>INDEX(Groups!M$2:'Groups'!M$228, MATCH(A460, Groups!A$2:'Groups'!A$228,0))</f>
        <v>0</v>
      </c>
      <c r="AH460">
        <f>COUNTIFS(RSVP!A$2:A$6364, I460)</f>
        <v>7</v>
      </c>
      <c r="AI460">
        <f>COUNTIFS(RSVP!A$2:A$6364, I460, RSVP!G$2:G$6364, 1)</f>
        <v>5</v>
      </c>
      <c r="AJ460" s="18">
        <f t="shared" si="44"/>
        <v>0.7142857142857143</v>
      </c>
      <c r="AK460" t="str">
        <f>INDEX(Groups!N$2:'Groups'!N$228, MATCH(A460, Groups!A$2:'Groups'!A$228,0))</f>
        <v>Sub-county</v>
      </c>
    </row>
    <row r="461" spans="1:37" x14ac:dyDescent="0.2">
      <c r="A461">
        <v>63868</v>
      </c>
      <c r="B461">
        <v>6</v>
      </c>
      <c r="C461" t="s">
        <v>1105</v>
      </c>
      <c r="D461" t="s">
        <v>1</v>
      </c>
      <c r="E461" t="s">
        <v>3072</v>
      </c>
      <c r="F461">
        <v>-79.919998168899994</v>
      </c>
      <c r="G461">
        <v>40.430000305199997</v>
      </c>
      <c r="H461" t="s">
        <v>1106</v>
      </c>
      <c r="I461" t="s">
        <v>3123</v>
      </c>
      <c r="J461">
        <v>460</v>
      </c>
      <c r="K461" t="s">
        <v>1107</v>
      </c>
      <c r="L461" t="s">
        <v>1108</v>
      </c>
      <c r="M461" t="s">
        <v>2773</v>
      </c>
      <c r="N461" t="s">
        <v>1110</v>
      </c>
      <c r="O461">
        <v>-79.932838000000004</v>
      </c>
      <c r="P461">
        <v>40.451405000000001</v>
      </c>
      <c r="Q461" t="s">
        <v>1109</v>
      </c>
      <c r="R461" s="6" t="s">
        <v>2904</v>
      </c>
      <c r="S461" s="6" t="s">
        <v>2903</v>
      </c>
      <c r="T461" s="6" t="s">
        <v>2784</v>
      </c>
      <c r="U461" s="6" t="s">
        <v>2905</v>
      </c>
      <c r="V461" s="6" t="s">
        <v>2936</v>
      </c>
      <c r="W461" s="3" t="str">
        <f>INDEX(Groups!I$2:'Groups'!I$228, MATCH(A461, Groups!A$2:'Groups'!A$228,0))</f>
        <v>Pittsburgh</v>
      </c>
      <c r="X461" s="3" t="str">
        <f>INDEX(Groups!J$2:'Groups'!J$228, MATCH(A461, Groups!A$2:'Groups'!A$228,0))</f>
        <v>Sub-county</v>
      </c>
      <c r="Y461" s="8">
        <f t="shared" ref="Y461:Y472" si="45">IF(T461="Allegheny County", 1, )</f>
        <v>1</v>
      </c>
      <c r="Z461" s="8" t="b">
        <f t="shared" ref="Z461:Z476" si="46">ISNUMBER(SEARCH(W461,U461))</f>
        <v>1</v>
      </c>
      <c r="AD461" s="8">
        <v>1</v>
      </c>
      <c r="AE461" s="8">
        <v>1</v>
      </c>
      <c r="AF461" t="str">
        <f>INDEX(Groups!L$2:'Groups'!L$228, MATCH(A461, Groups!A$2:'Groups'!A$228,0))</f>
        <v>Pittsburgh</v>
      </c>
      <c r="AG461">
        <f>INDEX(Groups!M$2:'Groups'!M$228, MATCH(A461, Groups!A$2:'Groups'!A$228,0))</f>
        <v>0</v>
      </c>
      <c r="AH461">
        <f>COUNTIFS(RSVP!A$2:A$6364, I461)</f>
        <v>11</v>
      </c>
      <c r="AI461">
        <f>COUNTIFS(RSVP!A$2:A$6364, I461, RSVP!G$2:G$6364, 1)</f>
        <v>7</v>
      </c>
      <c r="AJ461" s="18">
        <f t="shared" si="44"/>
        <v>0.63636363636363635</v>
      </c>
      <c r="AK461" t="str">
        <f>INDEX(Groups!N$2:'Groups'!N$228, MATCH(A461, Groups!A$2:'Groups'!A$228,0))</f>
        <v>Sub-county</v>
      </c>
    </row>
    <row r="462" spans="1:37" x14ac:dyDescent="0.2">
      <c r="A462">
        <v>63868</v>
      </c>
      <c r="B462">
        <v>6</v>
      </c>
      <c r="C462" t="s">
        <v>1105</v>
      </c>
      <c r="D462" t="s">
        <v>1</v>
      </c>
      <c r="E462" t="s">
        <v>3072</v>
      </c>
      <c r="F462">
        <v>-79.919998168899994</v>
      </c>
      <c r="G462">
        <v>40.430000305199997</v>
      </c>
      <c r="H462" t="s">
        <v>1106</v>
      </c>
      <c r="I462" t="s">
        <v>3125</v>
      </c>
      <c r="J462">
        <v>461</v>
      </c>
      <c r="K462" t="s">
        <v>1111</v>
      </c>
      <c r="L462" t="s">
        <v>1112</v>
      </c>
      <c r="M462" t="s">
        <v>207</v>
      </c>
      <c r="N462" t="s">
        <v>1113</v>
      </c>
      <c r="O462">
        <v>-80.059783999999993</v>
      </c>
      <c r="P462">
        <v>40.633533</v>
      </c>
      <c r="Q462" t="s">
        <v>145</v>
      </c>
      <c r="R462" s="6" t="s">
        <v>2904</v>
      </c>
      <c r="S462" s="6" t="s">
        <v>2903</v>
      </c>
      <c r="T462" s="6" t="s">
        <v>2784</v>
      </c>
      <c r="U462" s="6" t="s">
        <v>2935</v>
      </c>
      <c r="W462" s="3" t="str">
        <f>INDEX(Groups!I$2:'Groups'!I$228, MATCH(A462, Groups!A$2:'Groups'!A$228,0))</f>
        <v>Pittsburgh</v>
      </c>
      <c r="X462" s="3" t="str">
        <f>INDEX(Groups!J$2:'Groups'!J$228, MATCH(A462, Groups!A$2:'Groups'!A$228,0))</f>
        <v>Sub-county</v>
      </c>
      <c r="Y462" s="8">
        <f t="shared" si="45"/>
        <v>1</v>
      </c>
      <c r="Z462" s="8" t="b">
        <f t="shared" si="46"/>
        <v>0</v>
      </c>
      <c r="AD462" s="8">
        <v>1</v>
      </c>
      <c r="AE462" s="8">
        <v>1</v>
      </c>
      <c r="AF462" t="str">
        <f>INDEX(Groups!L$2:'Groups'!L$228, MATCH(A462, Groups!A$2:'Groups'!A$228,0))</f>
        <v>Pittsburgh</v>
      </c>
      <c r="AG462">
        <f>INDEX(Groups!M$2:'Groups'!M$228, MATCH(A462, Groups!A$2:'Groups'!A$228,0))</f>
        <v>0</v>
      </c>
      <c r="AH462">
        <f>COUNTIFS(RSVP!A$2:A$6364, I462)</f>
        <v>4</v>
      </c>
      <c r="AI462">
        <f>COUNTIFS(RSVP!A$2:A$6364, I462, RSVP!G$2:G$6364, 1)</f>
        <v>3</v>
      </c>
      <c r="AJ462" s="18">
        <f t="shared" si="44"/>
        <v>0.75</v>
      </c>
      <c r="AK462" t="str">
        <f>INDEX(Groups!N$2:'Groups'!N$228, MATCH(A462, Groups!A$2:'Groups'!A$228,0))</f>
        <v>Sub-county</v>
      </c>
    </row>
    <row r="463" spans="1:37" x14ac:dyDescent="0.2">
      <c r="A463">
        <v>63868</v>
      </c>
      <c r="B463">
        <v>6</v>
      </c>
      <c r="C463" t="s">
        <v>1105</v>
      </c>
      <c r="D463" t="s">
        <v>1</v>
      </c>
      <c r="E463" t="s">
        <v>3072</v>
      </c>
      <c r="F463">
        <v>-79.919998168899994</v>
      </c>
      <c r="G463">
        <v>40.430000305199997</v>
      </c>
      <c r="H463" t="s">
        <v>1106</v>
      </c>
      <c r="I463" t="s">
        <v>3126</v>
      </c>
      <c r="J463">
        <v>462</v>
      </c>
      <c r="K463" t="s">
        <v>1111</v>
      </c>
      <c r="L463" t="s">
        <v>1112</v>
      </c>
      <c r="M463" t="s">
        <v>207</v>
      </c>
      <c r="N463" t="s">
        <v>1113</v>
      </c>
      <c r="O463">
        <v>-80.059783999999993</v>
      </c>
      <c r="P463">
        <v>40.633533</v>
      </c>
      <c r="Q463" t="s">
        <v>145</v>
      </c>
      <c r="R463" s="6" t="s">
        <v>2904</v>
      </c>
      <c r="S463" s="6" t="s">
        <v>2903</v>
      </c>
      <c r="T463" s="6" t="s">
        <v>2784</v>
      </c>
      <c r="U463" s="6" t="s">
        <v>2935</v>
      </c>
      <c r="W463" s="3" t="str">
        <f>INDEX(Groups!I$2:'Groups'!I$228, MATCH(A463, Groups!A$2:'Groups'!A$228,0))</f>
        <v>Pittsburgh</v>
      </c>
      <c r="X463" s="3" t="str">
        <f>INDEX(Groups!J$2:'Groups'!J$228, MATCH(A463, Groups!A$2:'Groups'!A$228,0))</f>
        <v>Sub-county</v>
      </c>
      <c r="Y463" s="8">
        <f t="shared" si="45"/>
        <v>1</v>
      </c>
      <c r="Z463" s="8" t="b">
        <f t="shared" si="46"/>
        <v>0</v>
      </c>
      <c r="AD463" s="8">
        <v>1</v>
      </c>
      <c r="AE463" s="8">
        <v>1</v>
      </c>
      <c r="AF463" t="str">
        <f>INDEX(Groups!L$2:'Groups'!L$228, MATCH(A463, Groups!A$2:'Groups'!A$228,0))</f>
        <v>Pittsburgh</v>
      </c>
      <c r="AG463">
        <f>INDEX(Groups!M$2:'Groups'!M$228, MATCH(A463, Groups!A$2:'Groups'!A$228,0))</f>
        <v>0</v>
      </c>
      <c r="AH463">
        <f>COUNTIFS(RSVP!A$2:A$6364, I463)</f>
        <v>4</v>
      </c>
      <c r="AI463">
        <f>COUNTIFS(RSVP!A$2:A$6364, I463, RSVP!G$2:G$6364, 1)</f>
        <v>3</v>
      </c>
      <c r="AJ463" s="18">
        <f t="shared" si="44"/>
        <v>0.75</v>
      </c>
      <c r="AK463" t="str">
        <f>INDEX(Groups!N$2:'Groups'!N$228, MATCH(A463, Groups!A$2:'Groups'!A$228,0))</f>
        <v>Sub-county</v>
      </c>
    </row>
    <row r="464" spans="1:37" x14ac:dyDescent="0.2">
      <c r="A464">
        <v>63868</v>
      </c>
      <c r="B464">
        <v>6</v>
      </c>
      <c r="C464" t="s">
        <v>1105</v>
      </c>
      <c r="D464" t="s">
        <v>1</v>
      </c>
      <c r="E464" t="s">
        <v>3072</v>
      </c>
      <c r="F464">
        <v>-79.919998168899994</v>
      </c>
      <c r="G464">
        <v>40.430000305199997</v>
      </c>
      <c r="H464" t="s">
        <v>1106</v>
      </c>
      <c r="I464" t="s">
        <v>3124</v>
      </c>
      <c r="J464">
        <v>463</v>
      </c>
      <c r="K464" t="s">
        <v>1107</v>
      </c>
      <c r="L464" t="s">
        <v>1108</v>
      </c>
      <c r="M464" t="s">
        <v>2773</v>
      </c>
      <c r="N464" t="s">
        <v>1110</v>
      </c>
      <c r="O464">
        <v>-79.932838000000004</v>
      </c>
      <c r="P464">
        <v>40.451405000000001</v>
      </c>
      <c r="Q464" t="s">
        <v>1109</v>
      </c>
      <c r="R464" s="6" t="s">
        <v>2904</v>
      </c>
      <c r="S464" s="6" t="s">
        <v>2903</v>
      </c>
      <c r="T464" s="6" t="s">
        <v>2784</v>
      </c>
      <c r="U464" s="6" t="s">
        <v>2905</v>
      </c>
      <c r="V464" s="6" t="s">
        <v>2936</v>
      </c>
      <c r="W464" s="3" t="str">
        <f>INDEX(Groups!I$2:'Groups'!I$228, MATCH(A464, Groups!A$2:'Groups'!A$228,0))</f>
        <v>Pittsburgh</v>
      </c>
      <c r="X464" s="3" t="str">
        <f>INDEX(Groups!J$2:'Groups'!J$228, MATCH(A464, Groups!A$2:'Groups'!A$228,0))</f>
        <v>Sub-county</v>
      </c>
      <c r="Y464" s="8">
        <f t="shared" si="45"/>
        <v>1</v>
      </c>
      <c r="Z464" s="8" t="b">
        <f t="shared" si="46"/>
        <v>1</v>
      </c>
      <c r="AD464" s="8">
        <v>1</v>
      </c>
      <c r="AE464" s="8">
        <v>1</v>
      </c>
      <c r="AF464" t="str">
        <f>INDEX(Groups!L$2:'Groups'!L$228, MATCH(A464, Groups!A$2:'Groups'!A$228,0))</f>
        <v>Pittsburgh</v>
      </c>
      <c r="AG464">
        <f>INDEX(Groups!M$2:'Groups'!M$228, MATCH(A464, Groups!A$2:'Groups'!A$228,0))</f>
        <v>0</v>
      </c>
      <c r="AH464">
        <f>COUNTIFS(RSVP!A$2:A$6364, I464)</f>
        <v>5</v>
      </c>
      <c r="AI464">
        <f>COUNTIFS(RSVP!A$2:A$6364, I464, RSVP!G$2:G$6364, 1)</f>
        <v>5</v>
      </c>
      <c r="AJ464" s="18">
        <f t="shared" si="44"/>
        <v>1</v>
      </c>
      <c r="AK464" t="str">
        <f>INDEX(Groups!N$2:'Groups'!N$228, MATCH(A464, Groups!A$2:'Groups'!A$228,0))</f>
        <v>Sub-county</v>
      </c>
    </row>
    <row r="465" spans="1:37" x14ac:dyDescent="0.2">
      <c r="A465">
        <v>63868</v>
      </c>
      <c r="B465">
        <v>6</v>
      </c>
      <c r="C465" t="s">
        <v>1105</v>
      </c>
      <c r="D465" t="s">
        <v>1</v>
      </c>
      <c r="E465" t="s">
        <v>3072</v>
      </c>
      <c r="F465">
        <v>-79.919998168899994</v>
      </c>
      <c r="G465">
        <v>40.430000305199997</v>
      </c>
      <c r="H465" t="s">
        <v>1106</v>
      </c>
      <c r="I465" t="s">
        <v>3127</v>
      </c>
      <c r="J465">
        <v>464</v>
      </c>
      <c r="K465" t="s">
        <v>1111</v>
      </c>
      <c r="L465" t="s">
        <v>1112</v>
      </c>
      <c r="M465" t="s">
        <v>207</v>
      </c>
      <c r="N465" t="s">
        <v>1113</v>
      </c>
      <c r="O465">
        <v>-80.059783999999993</v>
      </c>
      <c r="P465">
        <v>40.633533</v>
      </c>
      <c r="Q465" t="s">
        <v>145</v>
      </c>
      <c r="R465" s="6" t="s">
        <v>2904</v>
      </c>
      <c r="S465" s="6" t="s">
        <v>2903</v>
      </c>
      <c r="T465" s="6" t="s">
        <v>2784</v>
      </c>
      <c r="U465" s="6" t="s">
        <v>2935</v>
      </c>
      <c r="W465" s="3" t="str">
        <f>INDEX(Groups!I$2:'Groups'!I$228, MATCH(A465, Groups!A$2:'Groups'!A$228,0))</f>
        <v>Pittsburgh</v>
      </c>
      <c r="X465" s="3" t="str">
        <f>INDEX(Groups!J$2:'Groups'!J$228, MATCH(A465, Groups!A$2:'Groups'!A$228,0))</f>
        <v>Sub-county</v>
      </c>
      <c r="Y465" s="8">
        <f t="shared" si="45"/>
        <v>1</v>
      </c>
      <c r="Z465" s="8" t="b">
        <f t="shared" si="46"/>
        <v>0</v>
      </c>
      <c r="AD465" s="8">
        <v>1</v>
      </c>
      <c r="AE465" s="8">
        <v>1</v>
      </c>
      <c r="AF465" t="str">
        <f>INDEX(Groups!L$2:'Groups'!L$228, MATCH(A465, Groups!A$2:'Groups'!A$228,0))</f>
        <v>Pittsburgh</v>
      </c>
      <c r="AG465">
        <f>INDEX(Groups!M$2:'Groups'!M$228, MATCH(A465, Groups!A$2:'Groups'!A$228,0))</f>
        <v>0</v>
      </c>
      <c r="AH465">
        <f>COUNTIFS(RSVP!A$2:A$6364, I465)</f>
        <v>7</v>
      </c>
      <c r="AI465">
        <f>COUNTIFS(RSVP!A$2:A$6364, I465, RSVP!G$2:G$6364, 1)</f>
        <v>6</v>
      </c>
      <c r="AJ465" s="18">
        <f t="shared" si="44"/>
        <v>0.8571428571428571</v>
      </c>
      <c r="AK465" t="str">
        <f>INDEX(Groups!N$2:'Groups'!N$228, MATCH(A465, Groups!A$2:'Groups'!A$228,0))</f>
        <v>Sub-county</v>
      </c>
    </row>
    <row r="466" spans="1:37" x14ac:dyDescent="0.2">
      <c r="A466">
        <v>63868</v>
      </c>
      <c r="B466">
        <v>6</v>
      </c>
      <c r="C466" t="s">
        <v>1105</v>
      </c>
      <c r="D466" t="s">
        <v>1</v>
      </c>
      <c r="E466" t="s">
        <v>3072</v>
      </c>
      <c r="F466">
        <v>-79.919998168899994</v>
      </c>
      <c r="G466">
        <v>40.430000305199997</v>
      </c>
      <c r="H466" t="s">
        <v>1106</v>
      </c>
      <c r="I466" t="s">
        <v>3128</v>
      </c>
      <c r="J466">
        <v>465</v>
      </c>
      <c r="K466" t="s">
        <v>1111</v>
      </c>
      <c r="L466" t="s">
        <v>1112</v>
      </c>
      <c r="M466" t="s">
        <v>207</v>
      </c>
      <c r="N466" t="s">
        <v>1113</v>
      </c>
      <c r="O466">
        <v>-80.059783999999993</v>
      </c>
      <c r="P466">
        <v>40.633533</v>
      </c>
      <c r="Q466" t="s">
        <v>145</v>
      </c>
      <c r="R466" s="6" t="s">
        <v>2904</v>
      </c>
      <c r="S466" s="6" t="s">
        <v>2903</v>
      </c>
      <c r="T466" s="6" t="s">
        <v>2784</v>
      </c>
      <c r="U466" s="6" t="s">
        <v>2935</v>
      </c>
      <c r="W466" s="3" t="str">
        <f>INDEX(Groups!I$2:'Groups'!I$228, MATCH(A466, Groups!A$2:'Groups'!A$228,0))</f>
        <v>Pittsburgh</v>
      </c>
      <c r="X466" s="3" t="str">
        <f>INDEX(Groups!J$2:'Groups'!J$228, MATCH(A466, Groups!A$2:'Groups'!A$228,0))</f>
        <v>Sub-county</v>
      </c>
      <c r="Y466" s="8">
        <f t="shared" si="45"/>
        <v>1</v>
      </c>
      <c r="Z466" s="8" t="b">
        <f t="shared" si="46"/>
        <v>0</v>
      </c>
      <c r="AD466" s="8">
        <v>1</v>
      </c>
      <c r="AE466" s="8">
        <v>1</v>
      </c>
      <c r="AF466" t="str">
        <f>INDEX(Groups!L$2:'Groups'!L$228, MATCH(A466, Groups!A$2:'Groups'!A$228,0))</f>
        <v>Pittsburgh</v>
      </c>
      <c r="AG466">
        <f>INDEX(Groups!M$2:'Groups'!M$228, MATCH(A466, Groups!A$2:'Groups'!A$228,0))</f>
        <v>0</v>
      </c>
      <c r="AH466">
        <f>COUNTIFS(RSVP!A$2:A$6364, I466)</f>
        <v>5</v>
      </c>
      <c r="AI466">
        <f>COUNTIFS(RSVP!A$2:A$6364, I466, RSVP!G$2:G$6364, 1)</f>
        <v>4</v>
      </c>
      <c r="AJ466" s="18">
        <f t="shared" si="44"/>
        <v>0.8</v>
      </c>
      <c r="AK466" t="str">
        <f>INDEX(Groups!N$2:'Groups'!N$228, MATCH(A466, Groups!A$2:'Groups'!A$228,0))</f>
        <v>Sub-county</v>
      </c>
    </row>
    <row r="467" spans="1:37" x14ac:dyDescent="0.2">
      <c r="A467">
        <v>18228877</v>
      </c>
      <c r="B467">
        <v>6</v>
      </c>
      <c r="C467" t="s">
        <v>1114</v>
      </c>
      <c r="D467" t="s">
        <v>1</v>
      </c>
      <c r="E467" t="s">
        <v>3076</v>
      </c>
      <c r="F467">
        <v>-79.949996948199995</v>
      </c>
      <c r="G467">
        <v>40.470001220699999</v>
      </c>
      <c r="H467" t="s">
        <v>1115</v>
      </c>
      <c r="I467">
        <v>224906512</v>
      </c>
      <c r="J467">
        <v>466</v>
      </c>
      <c r="K467" t="s">
        <v>776</v>
      </c>
      <c r="L467" t="s">
        <v>1116</v>
      </c>
      <c r="M467" t="s">
        <v>2773</v>
      </c>
      <c r="N467" t="s">
        <v>779</v>
      </c>
      <c r="O467">
        <v>-80.007423000000003</v>
      </c>
      <c r="P467">
        <v>40.516350000000003</v>
      </c>
      <c r="Q467" t="s">
        <v>778</v>
      </c>
      <c r="R467" s="6" t="s">
        <v>2904</v>
      </c>
      <c r="S467" s="6" t="s">
        <v>2903</v>
      </c>
      <c r="T467" s="6" t="s">
        <v>2784</v>
      </c>
      <c r="U467" s="6" t="s">
        <v>2926</v>
      </c>
      <c r="W467" s="3" t="str">
        <f>INDEX(Groups!I$2:'Groups'!I$228, MATCH(A467, Groups!A$2:'Groups'!A$228,0))</f>
        <v>Pittsburgh</v>
      </c>
      <c r="X467" s="3" t="str">
        <f>INDEX(Groups!J$2:'Groups'!J$228, MATCH(A467, Groups!A$2:'Groups'!A$228,0))</f>
        <v>Sub-county</v>
      </c>
      <c r="Y467" s="8">
        <f t="shared" si="45"/>
        <v>1</v>
      </c>
      <c r="Z467" s="8" t="b">
        <f t="shared" si="46"/>
        <v>0</v>
      </c>
      <c r="AD467" s="8">
        <v>1</v>
      </c>
      <c r="AE467" s="8">
        <v>1</v>
      </c>
      <c r="AF467" t="str">
        <f>INDEX(Groups!L$2:'Groups'!L$228, MATCH(A467, Groups!A$2:'Groups'!A$228,0))</f>
        <v>Pittsburgh</v>
      </c>
      <c r="AG467">
        <f>INDEX(Groups!M$2:'Groups'!M$228, MATCH(A467, Groups!A$2:'Groups'!A$228,0))</f>
        <v>0</v>
      </c>
      <c r="AH467">
        <f>COUNTIFS(RSVP!A$2:A$6364, I467)</f>
        <v>3</v>
      </c>
      <c r="AI467">
        <f>COUNTIFS(RSVP!A$2:A$6364, I467, RSVP!G$2:G$6364, 1)</f>
        <v>1</v>
      </c>
      <c r="AJ467" s="18">
        <f t="shared" si="44"/>
        <v>0.33333333333333331</v>
      </c>
      <c r="AK467" t="str">
        <f>INDEX(Groups!N$2:'Groups'!N$228, MATCH(A467, Groups!A$2:'Groups'!A$228,0))</f>
        <v>Sub-county</v>
      </c>
    </row>
    <row r="468" spans="1:37" x14ac:dyDescent="0.2">
      <c r="A468">
        <v>18228877</v>
      </c>
      <c r="B468">
        <v>6</v>
      </c>
      <c r="C468" t="s">
        <v>1114</v>
      </c>
      <c r="D468" t="s">
        <v>1</v>
      </c>
      <c r="E468" t="s">
        <v>3076</v>
      </c>
      <c r="F468">
        <v>-79.949996948199995</v>
      </c>
      <c r="G468">
        <v>40.470001220699999</v>
      </c>
      <c r="H468" t="s">
        <v>1115</v>
      </c>
      <c r="I468" t="s">
        <v>3350</v>
      </c>
      <c r="J468">
        <v>467</v>
      </c>
      <c r="K468" t="s">
        <v>1117</v>
      </c>
      <c r="L468" t="s">
        <v>1118</v>
      </c>
      <c r="M468" t="s">
        <v>2773</v>
      </c>
      <c r="N468" t="s">
        <v>1120</v>
      </c>
      <c r="O468">
        <v>-79.944785999999993</v>
      </c>
      <c r="P468">
        <v>40.465468999999999</v>
      </c>
      <c r="Q468" t="s">
        <v>1119</v>
      </c>
      <c r="R468" s="6" t="s">
        <v>2904</v>
      </c>
      <c r="S468" s="6" t="s">
        <v>2903</v>
      </c>
      <c r="T468" s="6" t="s">
        <v>2784</v>
      </c>
      <c r="U468" s="6" t="s">
        <v>2905</v>
      </c>
      <c r="V468" s="6" t="s">
        <v>2982</v>
      </c>
      <c r="W468" s="3" t="str">
        <f>INDEX(Groups!I$2:'Groups'!I$228, MATCH(A468, Groups!A$2:'Groups'!A$228,0))</f>
        <v>Pittsburgh</v>
      </c>
      <c r="X468" s="3" t="str">
        <f>INDEX(Groups!J$2:'Groups'!J$228, MATCH(A468, Groups!A$2:'Groups'!A$228,0))</f>
        <v>Sub-county</v>
      </c>
      <c r="Y468" s="8">
        <f t="shared" si="45"/>
        <v>1</v>
      </c>
      <c r="Z468" s="8" t="b">
        <f t="shared" si="46"/>
        <v>1</v>
      </c>
      <c r="AD468" s="8">
        <v>1</v>
      </c>
      <c r="AE468" s="8">
        <v>1</v>
      </c>
      <c r="AF468" t="str">
        <f>INDEX(Groups!L$2:'Groups'!L$228, MATCH(A468, Groups!A$2:'Groups'!A$228,0))</f>
        <v>Pittsburgh</v>
      </c>
      <c r="AG468">
        <f>INDEX(Groups!M$2:'Groups'!M$228, MATCH(A468, Groups!A$2:'Groups'!A$228,0))</f>
        <v>0</v>
      </c>
      <c r="AH468">
        <f>COUNTIFS(RSVP!A$2:A$6364, I468)</f>
        <v>3</v>
      </c>
      <c r="AI468">
        <f>COUNTIFS(RSVP!A$2:A$6364, I468, RSVP!G$2:G$6364, 1)</f>
        <v>2</v>
      </c>
      <c r="AJ468" s="18">
        <f t="shared" si="44"/>
        <v>0.66666666666666663</v>
      </c>
      <c r="AK468" t="str">
        <f>INDEX(Groups!N$2:'Groups'!N$228, MATCH(A468, Groups!A$2:'Groups'!A$228,0))</f>
        <v>Sub-county</v>
      </c>
    </row>
    <row r="469" spans="1:37" x14ac:dyDescent="0.2">
      <c r="A469">
        <v>18228877</v>
      </c>
      <c r="B469">
        <v>6</v>
      </c>
      <c r="C469" t="s">
        <v>1114</v>
      </c>
      <c r="D469" t="s">
        <v>1</v>
      </c>
      <c r="E469" t="s">
        <v>3076</v>
      </c>
      <c r="F469">
        <v>-79.949996948199995</v>
      </c>
      <c r="G469">
        <v>40.470001220699999</v>
      </c>
      <c r="H469" t="s">
        <v>1115</v>
      </c>
      <c r="I469" t="s">
        <v>3346</v>
      </c>
      <c r="J469">
        <v>468</v>
      </c>
      <c r="K469" t="s">
        <v>1121</v>
      </c>
      <c r="L469" t="s">
        <v>1122</v>
      </c>
      <c r="M469" t="s">
        <v>2773</v>
      </c>
      <c r="N469" t="s">
        <v>1120</v>
      </c>
      <c r="O469">
        <v>-79.944785999999993</v>
      </c>
      <c r="P469">
        <v>40.465468999999999</v>
      </c>
      <c r="Q469" t="s">
        <v>1119</v>
      </c>
      <c r="R469" s="6" t="s">
        <v>2904</v>
      </c>
      <c r="S469" s="6" t="s">
        <v>2903</v>
      </c>
      <c r="T469" s="6" t="s">
        <v>2784</v>
      </c>
      <c r="U469" s="6" t="s">
        <v>2905</v>
      </c>
      <c r="V469" s="6" t="s">
        <v>2982</v>
      </c>
      <c r="W469" s="3" t="str">
        <f>INDEX(Groups!I$2:'Groups'!I$228, MATCH(A469, Groups!A$2:'Groups'!A$228,0))</f>
        <v>Pittsburgh</v>
      </c>
      <c r="X469" s="3" t="str">
        <f>INDEX(Groups!J$2:'Groups'!J$228, MATCH(A469, Groups!A$2:'Groups'!A$228,0))</f>
        <v>Sub-county</v>
      </c>
      <c r="Y469" s="8">
        <f t="shared" si="45"/>
        <v>1</v>
      </c>
      <c r="Z469" s="8" t="b">
        <f t="shared" si="46"/>
        <v>1</v>
      </c>
      <c r="AD469" s="8">
        <v>1</v>
      </c>
      <c r="AE469" s="8">
        <v>1</v>
      </c>
      <c r="AF469" t="str">
        <f>INDEX(Groups!L$2:'Groups'!L$228, MATCH(A469, Groups!A$2:'Groups'!A$228,0))</f>
        <v>Pittsburgh</v>
      </c>
      <c r="AG469">
        <f>INDEX(Groups!M$2:'Groups'!M$228, MATCH(A469, Groups!A$2:'Groups'!A$228,0))</f>
        <v>0</v>
      </c>
      <c r="AH469">
        <f>COUNTIFS(RSVP!A$2:A$6364, I469)</f>
        <v>4</v>
      </c>
      <c r="AI469">
        <f>COUNTIFS(RSVP!A$2:A$6364, I469, RSVP!G$2:G$6364, 1)</f>
        <v>3</v>
      </c>
      <c r="AJ469" s="18">
        <f t="shared" si="44"/>
        <v>0.75</v>
      </c>
      <c r="AK469" t="str">
        <f>INDEX(Groups!N$2:'Groups'!N$228, MATCH(A469, Groups!A$2:'Groups'!A$228,0))</f>
        <v>Sub-county</v>
      </c>
    </row>
    <row r="470" spans="1:37" x14ac:dyDescent="0.2">
      <c r="A470">
        <v>18228877</v>
      </c>
      <c r="B470">
        <v>6</v>
      </c>
      <c r="C470" t="s">
        <v>1114</v>
      </c>
      <c r="D470" t="s">
        <v>1</v>
      </c>
      <c r="E470" t="s">
        <v>3076</v>
      </c>
      <c r="F470">
        <v>-79.949996948199995</v>
      </c>
      <c r="G470">
        <v>40.470001220699999</v>
      </c>
      <c r="H470" t="s">
        <v>1115</v>
      </c>
      <c r="I470" t="s">
        <v>3347</v>
      </c>
      <c r="J470">
        <v>469</v>
      </c>
      <c r="K470" t="s">
        <v>1121</v>
      </c>
      <c r="L470" t="s">
        <v>1122</v>
      </c>
      <c r="M470" t="s">
        <v>2773</v>
      </c>
      <c r="N470" t="s">
        <v>1120</v>
      </c>
      <c r="O470">
        <v>-79.944785999999993</v>
      </c>
      <c r="P470">
        <v>40.465468999999999</v>
      </c>
      <c r="Q470" t="s">
        <v>1119</v>
      </c>
      <c r="R470" s="6" t="s">
        <v>2904</v>
      </c>
      <c r="S470" s="6" t="s">
        <v>2903</v>
      </c>
      <c r="T470" s="6" t="s">
        <v>2784</v>
      </c>
      <c r="U470" s="6" t="s">
        <v>2905</v>
      </c>
      <c r="V470" s="6" t="s">
        <v>2982</v>
      </c>
      <c r="W470" s="3" t="str">
        <f>INDEX(Groups!I$2:'Groups'!I$228, MATCH(A470, Groups!A$2:'Groups'!A$228,0))</f>
        <v>Pittsburgh</v>
      </c>
      <c r="X470" s="3" t="str">
        <f>INDEX(Groups!J$2:'Groups'!J$228, MATCH(A470, Groups!A$2:'Groups'!A$228,0))</f>
        <v>Sub-county</v>
      </c>
      <c r="Y470" s="8">
        <f t="shared" si="45"/>
        <v>1</v>
      </c>
      <c r="Z470" s="8" t="b">
        <f t="shared" si="46"/>
        <v>1</v>
      </c>
      <c r="AD470" s="8">
        <v>1</v>
      </c>
      <c r="AE470" s="8">
        <v>1</v>
      </c>
      <c r="AF470" t="str">
        <f>INDEX(Groups!L$2:'Groups'!L$228, MATCH(A470, Groups!A$2:'Groups'!A$228,0))</f>
        <v>Pittsburgh</v>
      </c>
      <c r="AG470">
        <f>INDEX(Groups!M$2:'Groups'!M$228, MATCH(A470, Groups!A$2:'Groups'!A$228,0))</f>
        <v>0</v>
      </c>
      <c r="AH470">
        <f>COUNTIFS(RSVP!A$2:A$6364, I470)</f>
        <v>4</v>
      </c>
      <c r="AI470">
        <f>COUNTIFS(RSVP!A$2:A$6364, I470, RSVP!G$2:G$6364, 1)</f>
        <v>3</v>
      </c>
      <c r="AJ470" s="18">
        <f t="shared" si="44"/>
        <v>0.75</v>
      </c>
      <c r="AK470" t="str">
        <f>INDEX(Groups!N$2:'Groups'!N$228, MATCH(A470, Groups!A$2:'Groups'!A$228,0))</f>
        <v>Sub-county</v>
      </c>
    </row>
    <row r="471" spans="1:37" x14ac:dyDescent="0.2">
      <c r="A471">
        <v>18228877</v>
      </c>
      <c r="B471">
        <v>6</v>
      </c>
      <c r="C471" t="s">
        <v>1114</v>
      </c>
      <c r="D471" t="s">
        <v>1</v>
      </c>
      <c r="E471" t="s">
        <v>3076</v>
      </c>
      <c r="F471">
        <v>-79.949996948199995</v>
      </c>
      <c r="G471">
        <v>40.470001220699999</v>
      </c>
      <c r="H471" t="s">
        <v>1115</v>
      </c>
      <c r="I471" t="s">
        <v>3348</v>
      </c>
      <c r="J471">
        <v>470</v>
      </c>
      <c r="K471" t="s">
        <v>1121</v>
      </c>
      <c r="L471" t="s">
        <v>1122</v>
      </c>
      <c r="M471" t="s">
        <v>2773</v>
      </c>
      <c r="N471" t="s">
        <v>1120</v>
      </c>
      <c r="O471">
        <v>-79.944785999999993</v>
      </c>
      <c r="P471">
        <v>40.465468999999999</v>
      </c>
      <c r="Q471" t="s">
        <v>1119</v>
      </c>
      <c r="R471" s="6" t="s">
        <v>2904</v>
      </c>
      <c r="S471" s="6" t="s">
        <v>2903</v>
      </c>
      <c r="T471" s="6" t="s">
        <v>2784</v>
      </c>
      <c r="U471" s="6" t="s">
        <v>2905</v>
      </c>
      <c r="V471" s="6" t="s">
        <v>2982</v>
      </c>
      <c r="W471" s="3" t="str">
        <f>INDEX(Groups!I$2:'Groups'!I$228, MATCH(A471, Groups!A$2:'Groups'!A$228,0))</f>
        <v>Pittsburgh</v>
      </c>
      <c r="X471" s="3" t="str">
        <f>INDEX(Groups!J$2:'Groups'!J$228, MATCH(A471, Groups!A$2:'Groups'!A$228,0))</f>
        <v>Sub-county</v>
      </c>
      <c r="Y471" s="8">
        <f t="shared" si="45"/>
        <v>1</v>
      </c>
      <c r="Z471" s="8" t="b">
        <f t="shared" si="46"/>
        <v>1</v>
      </c>
      <c r="AD471" s="8">
        <v>1</v>
      </c>
      <c r="AE471" s="8">
        <v>1</v>
      </c>
      <c r="AF471" t="str">
        <f>INDEX(Groups!L$2:'Groups'!L$228, MATCH(A471, Groups!A$2:'Groups'!A$228,0))</f>
        <v>Pittsburgh</v>
      </c>
      <c r="AG471">
        <f>INDEX(Groups!M$2:'Groups'!M$228, MATCH(A471, Groups!A$2:'Groups'!A$228,0))</f>
        <v>0</v>
      </c>
      <c r="AH471">
        <f>COUNTIFS(RSVP!A$2:A$6364, I471)</f>
        <v>4</v>
      </c>
      <c r="AI471">
        <f>COUNTIFS(RSVP!A$2:A$6364, I471, RSVP!G$2:G$6364, 1)</f>
        <v>3</v>
      </c>
      <c r="AJ471" s="18">
        <f t="shared" si="44"/>
        <v>0.75</v>
      </c>
      <c r="AK471" t="str">
        <f>INDEX(Groups!N$2:'Groups'!N$228, MATCH(A471, Groups!A$2:'Groups'!A$228,0))</f>
        <v>Sub-county</v>
      </c>
    </row>
    <row r="472" spans="1:37" x14ac:dyDescent="0.2">
      <c r="A472">
        <v>18228877</v>
      </c>
      <c r="B472">
        <v>6</v>
      </c>
      <c r="C472" t="s">
        <v>1114</v>
      </c>
      <c r="D472" t="s">
        <v>1</v>
      </c>
      <c r="E472" t="s">
        <v>3076</v>
      </c>
      <c r="F472">
        <v>-79.949996948199995</v>
      </c>
      <c r="G472">
        <v>40.470001220699999</v>
      </c>
      <c r="H472" t="s">
        <v>1115</v>
      </c>
      <c r="I472" t="s">
        <v>3349</v>
      </c>
      <c r="J472">
        <v>471</v>
      </c>
      <c r="K472" t="s">
        <v>1121</v>
      </c>
      <c r="L472" t="s">
        <v>1122</v>
      </c>
      <c r="M472" t="s">
        <v>2773</v>
      </c>
      <c r="N472" t="s">
        <v>1120</v>
      </c>
      <c r="O472">
        <v>-79.944785999999993</v>
      </c>
      <c r="P472">
        <v>40.465468999999999</v>
      </c>
      <c r="Q472" t="s">
        <v>1119</v>
      </c>
      <c r="R472" s="6" t="s">
        <v>2904</v>
      </c>
      <c r="S472" s="6" t="s">
        <v>2903</v>
      </c>
      <c r="T472" s="6" t="s">
        <v>2784</v>
      </c>
      <c r="U472" s="6" t="s">
        <v>2905</v>
      </c>
      <c r="V472" s="6" t="s">
        <v>2982</v>
      </c>
      <c r="W472" s="3" t="str">
        <f>INDEX(Groups!I$2:'Groups'!I$228, MATCH(A472, Groups!A$2:'Groups'!A$228,0))</f>
        <v>Pittsburgh</v>
      </c>
      <c r="X472" s="3" t="str">
        <f>INDEX(Groups!J$2:'Groups'!J$228, MATCH(A472, Groups!A$2:'Groups'!A$228,0))</f>
        <v>Sub-county</v>
      </c>
      <c r="Y472" s="8">
        <f t="shared" si="45"/>
        <v>1</v>
      </c>
      <c r="Z472" s="8" t="b">
        <f t="shared" si="46"/>
        <v>1</v>
      </c>
      <c r="AD472" s="8">
        <v>1</v>
      </c>
      <c r="AE472" s="8">
        <v>1</v>
      </c>
      <c r="AF472" t="str">
        <f>INDEX(Groups!L$2:'Groups'!L$228, MATCH(A472, Groups!A$2:'Groups'!A$228,0))</f>
        <v>Pittsburgh</v>
      </c>
      <c r="AG472">
        <f>INDEX(Groups!M$2:'Groups'!M$228, MATCH(A472, Groups!A$2:'Groups'!A$228,0))</f>
        <v>0</v>
      </c>
      <c r="AH472">
        <f>COUNTIFS(RSVP!A$2:A$6364, I472)</f>
        <v>4</v>
      </c>
      <c r="AI472">
        <f>COUNTIFS(RSVP!A$2:A$6364, I472, RSVP!G$2:G$6364, 1)</f>
        <v>3</v>
      </c>
      <c r="AJ472" s="18">
        <f t="shared" si="44"/>
        <v>0.75</v>
      </c>
      <c r="AK472" t="str">
        <f>INDEX(Groups!N$2:'Groups'!N$228, MATCH(A472, Groups!A$2:'Groups'!A$228,0))</f>
        <v>Sub-county</v>
      </c>
    </row>
    <row r="473" spans="1:37" x14ac:dyDescent="0.2">
      <c r="A473">
        <v>16942182</v>
      </c>
      <c r="B473">
        <v>6</v>
      </c>
      <c r="C473" t="s">
        <v>1123</v>
      </c>
      <c r="D473" t="s">
        <v>1124</v>
      </c>
      <c r="E473" t="s">
        <v>3068</v>
      </c>
      <c r="F473">
        <v>-79.610000610399993</v>
      </c>
      <c r="G473">
        <v>40.330001831099999</v>
      </c>
      <c r="H473" t="s">
        <v>1125</v>
      </c>
      <c r="I473">
        <v>224048853</v>
      </c>
      <c r="J473">
        <v>472</v>
      </c>
      <c r="K473" t="s">
        <v>1126</v>
      </c>
      <c r="L473" t="s">
        <v>1127</v>
      </c>
      <c r="M473" t="s">
        <v>471</v>
      </c>
      <c r="N473" t="s">
        <v>1129</v>
      </c>
      <c r="O473">
        <v>-79.576874000000004</v>
      </c>
      <c r="P473">
        <v>40.305053999999998</v>
      </c>
      <c r="Q473" t="s">
        <v>1128</v>
      </c>
      <c r="R473" s="6" t="s">
        <v>2904</v>
      </c>
      <c r="S473" s="6" t="s">
        <v>2903</v>
      </c>
      <c r="T473" s="6" t="s">
        <v>2917</v>
      </c>
      <c r="U473" s="6" t="s">
        <v>2952</v>
      </c>
      <c r="W473" s="3" t="str">
        <f>INDEX(Groups!I$2:'Groups'!I$228, MATCH(A473, Groups!A$2:'Groups'!A$228,0))</f>
        <v>Greensburg</v>
      </c>
      <c r="X473" s="3" t="str">
        <f>INDEX(Groups!J$2:'Groups'!J$228, MATCH(A473, Groups!A$2:'Groups'!A$228,0))</f>
        <v>Sub-county</v>
      </c>
      <c r="Y473" s="8">
        <f>IF(T473="Westmoreland County", 1, )</f>
        <v>1</v>
      </c>
      <c r="Z473" s="8" t="b">
        <f t="shared" si="46"/>
        <v>0</v>
      </c>
      <c r="AD473" s="8">
        <v>1</v>
      </c>
      <c r="AE473" s="8">
        <v>1</v>
      </c>
      <c r="AF473" t="str">
        <f>INDEX(Groups!L$2:'Groups'!L$228, MATCH(A473, Groups!A$2:'Groups'!A$228,0))</f>
        <v>Greensburg</v>
      </c>
      <c r="AG473">
        <f>INDEX(Groups!M$2:'Groups'!M$228, MATCH(A473, Groups!A$2:'Groups'!A$228,0))</f>
        <v>1</v>
      </c>
      <c r="AH473">
        <f>COUNTIFS(RSVP!A$2:A$6364, I473)</f>
        <v>4</v>
      </c>
      <c r="AI473">
        <f>COUNTIFS(RSVP!A$2:A$6364, I473, RSVP!G$2:G$6364, 1)</f>
        <v>1</v>
      </c>
      <c r="AJ473" s="18">
        <f t="shared" si="44"/>
        <v>0.25</v>
      </c>
      <c r="AK473" t="str">
        <f>INDEX(Groups!N$2:'Groups'!N$228, MATCH(A473, Groups!A$2:'Groups'!A$228,0))</f>
        <v>Sub-county</v>
      </c>
    </row>
    <row r="474" spans="1:37" x14ac:dyDescent="0.2">
      <c r="A474">
        <v>16942182</v>
      </c>
      <c r="B474">
        <v>6</v>
      </c>
      <c r="C474" t="s">
        <v>1123</v>
      </c>
      <c r="D474" t="s">
        <v>1124</v>
      </c>
      <c r="E474" t="s">
        <v>3068</v>
      </c>
      <c r="F474">
        <v>-79.610000610399993</v>
      </c>
      <c r="G474">
        <v>40.330001831099999</v>
      </c>
      <c r="H474" t="s">
        <v>1125</v>
      </c>
      <c r="I474">
        <v>224146172</v>
      </c>
      <c r="J474">
        <v>473</v>
      </c>
      <c r="K474" t="s">
        <v>1130</v>
      </c>
      <c r="L474" t="s">
        <v>1131</v>
      </c>
      <c r="M474" t="s">
        <v>471</v>
      </c>
      <c r="N474" t="s">
        <v>1133</v>
      </c>
      <c r="O474">
        <v>-79.544753999999998</v>
      </c>
      <c r="P474">
        <v>40.303874999999998</v>
      </c>
      <c r="Q474" t="s">
        <v>1132</v>
      </c>
      <c r="R474" s="6" t="s">
        <v>2904</v>
      </c>
      <c r="S474" s="6" t="s">
        <v>2903</v>
      </c>
      <c r="T474" s="6" t="s">
        <v>2917</v>
      </c>
      <c r="U474" s="6" t="s">
        <v>2983</v>
      </c>
      <c r="W474" s="3" t="str">
        <f>INDEX(Groups!I$2:'Groups'!I$228, MATCH(A474, Groups!A$2:'Groups'!A$228,0))</f>
        <v>Greensburg</v>
      </c>
      <c r="X474" s="3" t="str">
        <f>INDEX(Groups!J$2:'Groups'!J$228, MATCH(A474, Groups!A$2:'Groups'!A$228,0))</f>
        <v>Sub-county</v>
      </c>
      <c r="Y474" s="8">
        <f>IF(T474="Westmoreland County", 1, )</f>
        <v>1</v>
      </c>
      <c r="Z474" s="8" t="b">
        <f t="shared" si="46"/>
        <v>1</v>
      </c>
      <c r="AD474" s="8">
        <v>1</v>
      </c>
      <c r="AE474" s="8">
        <v>1</v>
      </c>
      <c r="AF474" t="str">
        <f>INDEX(Groups!L$2:'Groups'!L$228, MATCH(A474, Groups!A$2:'Groups'!A$228,0))</f>
        <v>Greensburg</v>
      </c>
      <c r="AG474">
        <f>INDEX(Groups!M$2:'Groups'!M$228, MATCH(A474, Groups!A$2:'Groups'!A$228,0))</f>
        <v>1</v>
      </c>
      <c r="AH474">
        <f>COUNTIFS(RSVP!A$2:A$6364, I474)</f>
        <v>3</v>
      </c>
      <c r="AI474">
        <f>COUNTIFS(RSVP!A$2:A$6364, I474, RSVP!G$2:G$6364, 1)</f>
        <v>3</v>
      </c>
      <c r="AJ474" s="18">
        <f t="shared" si="44"/>
        <v>1</v>
      </c>
      <c r="AK474" t="str">
        <f>INDEX(Groups!N$2:'Groups'!N$228, MATCH(A474, Groups!A$2:'Groups'!A$228,0))</f>
        <v>Sub-county</v>
      </c>
    </row>
    <row r="475" spans="1:37" x14ac:dyDescent="0.2">
      <c r="A475">
        <v>16942182</v>
      </c>
      <c r="B475">
        <v>6</v>
      </c>
      <c r="C475" t="s">
        <v>1123</v>
      </c>
      <c r="D475" t="s">
        <v>1124</v>
      </c>
      <c r="E475" t="s">
        <v>3068</v>
      </c>
      <c r="F475">
        <v>-79.610000610399993</v>
      </c>
      <c r="G475">
        <v>40.330001831099999</v>
      </c>
      <c r="H475" t="s">
        <v>1125</v>
      </c>
      <c r="I475">
        <v>224380273</v>
      </c>
      <c r="J475">
        <v>474</v>
      </c>
      <c r="K475" t="s">
        <v>1134</v>
      </c>
      <c r="L475" t="s">
        <v>1135</v>
      </c>
      <c r="M475" t="s">
        <v>471</v>
      </c>
      <c r="N475" t="s">
        <v>1137</v>
      </c>
      <c r="O475">
        <v>-79.543487999999996</v>
      </c>
      <c r="P475">
        <v>40.302612000000003</v>
      </c>
      <c r="Q475" t="s">
        <v>1136</v>
      </c>
      <c r="R475" s="6" t="s">
        <v>2904</v>
      </c>
      <c r="S475" s="6" t="s">
        <v>2903</v>
      </c>
      <c r="T475" s="6" t="s">
        <v>2917</v>
      </c>
      <c r="U475" s="6" t="s">
        <v>2983</v>
      </c>
      <c r="W475" s="3" t="str">
        <f>INDEX(Groups!I$2:'Groups'!I$228, MATCH(A475, Groups!A$2:'Groups'!A$228,0))</f>
        <v>Greensburg</v>
      </c>
      <c r="X475" s="3" t="str">
        <f>INDEX(Groups!J$2:'Groups'!J$228, MATCH(A475, Groups!A$2:'Groups'!A$228,0))</f>
        <v>Sub-county</v>
      </c>
      <c r="Y475" s="8">
        <f>IF(T475="Westmoreland County", 1, )</f>
        <v>1</v>
      </c>
      <c r="Z475" s="8" t="b">
        <f t="shared" si="46"/>
        <v>1</v>
      </c>
      <c r="AD475" s="8">
        <v>1</v>
      </c>
      <c r="AE475" s="8">
        <v>1</v>
      </c>
      <c r="AF475" t="str">
        <f>INDEX(Groups!L$2:'Groups'!L$228, MATCH(A475, Groups!A$2:'Groups'!A$228,0))</f>
        <v>Greensburg</v>
      </c>
      <c r="AG475">
        <f>INDEX(Groups!M$2:'Groups'!M$228, MATCH(A475, Groups!A$2:'Groups'!A$228,0))</f>
        <v>1</v>
      </c>
      <c r="AH475">
        <f>COUNTIFS(RSVP!A$2:A$6364, I475)</f>
        <v>9</v>
      </c>
      <c r="AI475">
        <f>COUNTIFS(RSVP!A$2:A$6364, I475, RSVP!G$2:G$6364, 1)</f>
        <v>2</v>
      </c>
      <c r="AJ475" s="18">
        <f t="shared" si="44"/>
        <v>0.22222222222222221</v>
      </c>
      <c r="AK475" t="str">
        <f>INDEX(Groups!N$2:'Groups'!N$228, MATCH(A475, Groups!A$2:'Groups'!A$228,0))</f>
        <v>Sub-county</v>
      </c>
    </row>
    <row r="476" spans="1:37" x14ac:dyDescent="0.2">
      <c r="A476">
        <v>16942182</v>
      </c>
      <c r="B476">
        <v>6</v>
      </c>
      <c r="C476" t="s">
        <v>1123</v>
      </c>
      <c r="D476" t="s">
        <v>1124</v>
      </c>
      <c r="E476" t="s">
        <v>3068</v>
      </c>
      <c r="F476">
        <v>-79.610000610399993</v>
      </c>
      <c r="G476">
        <v>40.330001831099999</v>
      </c>
      <c r="H476" t="s">
        <v>1125</v>
      </c>
      <c r="I476">
        <v>223335639</v>
      </c>
      <c r="J476">
        <v>475</v>
      </c>
      <c r="K476" t="s">
        <v>1138</v>
      </c>
      <c r="L476" t="s">
        <v>1139</v>
      </c>
      <c r="O476">
        <v>-79.541516000000001</v>
      </c>
      <c r="P476">
        <v>40.308042999999998</v>
      </c>
      <c r="Q476" t="s">
        <v>386</v>
      </c>
      <c r="R476" s="6" t="s">
        <v>2904</v>
      </c>
      <c r="S476" s="6" t="s">
        <v>2903</v>
      </c>
      <c r="T476" s="6" t="s">
        <v>2917</v>
      </c>
      <c r="U476" s="6" t="s">
        <v>2983</v>
      </c>
      <c r="W476" s="3" t="str">
        <f>INDEX(Groups!I$2:'Groups'!I$228, MATCH(A476, Groups!A$2:'Groups'!A$228,0))</f>
        <v>Greensburg</v>
      </c>
      <c r="X476" s="3" t="str">
        <f>INDEX(Groups!J$2:'Groups'!J$228, MATCH(A476, Groups!A$2:'Groups'!A$228,0))</f>
        <v>Sub-county</v>
      </c>
      <c r="Y476" s="8">
        <f>IF(T476="Westmoreland County", 1, )</f>
        <v>1</v>
      </c>
      <c r="Z476" s="8" t="b">
        <f t="shared" si="46"/>
        <v>1</v>
      </c>
      <c r="AD476" s="8">
        <v>1</v>
      </c>
      <c r="AE476" s="8">
        <v>1</v>
      </c>
      <c r="AF476" t="str">
        <f>INDEX(Groups!L$2:'Groups'!L$228, MATCH(A476, Groups!A$2:'Groups'!A$228,0))</f>
        <v>Greensburg</v>
      </c>
      <c r="AG476">
        <f>INDEX(Groups!M$2:'Groups'!M$228, MATCH(A476, Groups!A$2:'Groups'!A$228,0))</f>
        <v>1</v>
      </c>
      <c r="AH476">
        <f>COUNTIFS(RSVP!A$2:A$6364, I476)</f>
        <v>3</v>
      </c>
      <c r="AI476">
        <f>COUNTIFS(RSVP!A$2:A$6364, I476, RSVP!G$2:G$6364, 1)</f>
        <v>3</v>
      </c>
      <c r="AJ476" s="18">
        <f t="shared" si="44"/>
        <v>1</v>
      </c>
      <c r="AK476" t="str">
        <f>INDEX(Groups!N$2:'Groups'!N$228, MATCH(A476, Groups!A$2:'Groups'!A$228,0))</f>
        <v>Sub-county</v>
      </c>
    </row>
    <row r="477" spans="1:37" x14ac:dyDescent="0.2">
      <c r="A477">
        <v>16942182</v>
      </c>
      <c r="B477">
        <v>6</v>
      </c>
      <c r="C477" t="s">
        <v>1123</v>
      </c>
      <c r="D477" t="s">
        <v>1124</v>
      </c>
      <c r="E477" t="s">
        <v>3068</v>
      </c>
      <c r="F477">
        <v>-79.610000610399993</v>
      </c>
      <c r="G477">
        <v>40.330001831099999</v>
      </c>
      <c r="H477" t="s">
        <v>1125</v>
      </c>
      <c r="I477">
        <v>222510459</v>
      </c>
      <c r="J477">
        <v>476</v>
      </c>
      <c r="K477" t="s">
        <v>1140</v>
      </c>
      <c r="L477" t="s">
        <v>1141</v>
      </c>
      <c r="Q477" t="s">
        <v>386</v>
      </c>
      <c r="R477" s="6">
        <v>0</v>
      </c>
      <c r="S477" s="6">
        <v>0</v>
      </c>
      <c r="T477" s="6">
        <v>0</v>
      </c>
      <c r="U477" s="6">
        <v>0</v>
      </c>
      <c r="V477" s="6">
        <v>0</v>
      </c>
      <c r="W477" s="3" t="str">
        <f>INDEX(Groups!I$2:'Groups'!I$228, MATCH(A477, Groups!A$2:'Groups'!A$228,0))</f>
        <v>Greensburg</v>
      </c>
      <c r="X477" s="3" t="str">
        <f>INDEX(Groups!J$2:'Groups'!J$228, MATCH(A477, Groups!A$2:'Groups'!A$228,0))</f>
        <v>Sub-county</v>
      </c>
      <c r="AD477" s="8">
        <v>1</v>
      </c>
      <c r="AE477" s="8">
        <v>1</v>
      </c>
      <c r="AF477" t="str">
        <f>INDEX(Groups!L$2:'Groups'!L$228, MATCH(A477, Groups!A$2:'Groups'!A$228,0))</f>
        <v>Greensburg</v>
      </c>
      <c r="AG477">
        <f>INDEX(Groups!M$2:'Groups'!M$228, MATCH(A477, Groups!A$2:'Groups'!A$228,0))</f>
        <v>1</v>
      </c>
      <c r="AH477">
        <f>COUNTIFS(RSVP!A$2:A$6364, I477)</f>
        <v>3</v>
      </c>
      <c r="AI477">
        <f>COUNTIFS(RSVP!A$2:A$6364, I477, RSVP!G$2:G$6364, 1)</f>
        <v>2</v>
      </c>
      <c r="AJ477" s="18">
        <f t="shared" si="44"/>
        <v>0.66666666666666663</v>
      </c>
      <c r="AK477" t="str">
        <f>INDEX(Groups!N$2:'Groups'!N$228, MATCH(A477, Groups!A$2:'Groups'!A$228,0))</f>
        <v>Sub-county</v>
      </c>
    </row>
    <row r="478" spans="1:37" x14ac:dyDescent="0.2">
      <c r="A478">
        <v>16942182</v>
      </c>
      <c r="B478">
        <v>6</v>
      </c>
      <c r="C478" t="s">
        <v>1123</v>
      </c>
      <c r="D478" t="s">
        <v>1124</v>
      </c>
      <c r="E478" t="s">
        <v>3068</v>
      </c>
      <c r="F478">
        <v>-79.610000610399993</v>
      </c>
      <c r="G478">
        <v>40.330001831099999</v>
      </c>
      <c r="H478" t="s">
        <v>1125</v>
      </c>
      <c r="I478">
        <v>223274145</v>
      </c>
      <c r="J478">
        <v>477</v>
      </c>
      <c r="K478" t="s">
        <v>1142</v>
      </c>
      <c r="L478" t="s">
        <v>1143</v>
      </c>
      <c r="M478" t="s">
        <v>2874</v>
      </c>
      <c r="N478" t="s">
        <v>1145</v>
      </c>
      <c r="O478">
        <v>-79.298860300000001</v>
      </c>
      <c r="P478">
        <v>40.025847400000004</v>
      </c>
      <c r="Q478" t="s">
        <v>1144</v>
      </c>
      <c r="R478" s="6" t="s">
        <v>2985</v>
      </c>
      <c r="S478" s="6" t="s">
        <v>2984</v>
      </c>
      <c r="T478" s="6" t="s">
        <v>2987</v>
      </c>
      <c r="U478" s="6" t="s">
        <v>2986</v>
      </c>
      <c r="W478" s="3" t="str">
        <f>INDEX(Groups!I$2:'Groups'!I$228, MATCH(A478, Groups!A$2:'Groups'!A$228,0))</f>
        <v>Greensburg</v>
      </c>
      <c r="X478" s="3" t="str">
        <f>INDEX(Groups!J$2:'Groups'!J$228, MATCH(A478, Groups!A$2:'Groups'!A$228,0))</f>
        <v>Sub-county</v>
      </c>
      <c r="Y478" s="8">
        <f>IF(T478="Westmoreland County", 1, )</f>
        <v>0</v>
      </c>
      <c r="Z478" s="8" t="b">
        <f t="shared" ref="Z478:Z483" si="47">ISNUMBER(SEARCH(W478,U478))</f>
        <v>0</v>
      </c>
      <c r="AD478" s="8">
        <v>1</v>
      </c>
      <c r="AE478" s="8">
        <v>1</v>
      </c>
      <c r="AF478" t="str">
        <f>INDEX(Groups!L$2:'Groups'!L$228, MATCH(A478, Groups!A$2:'Groups'!A$228,0))</f>
        <v>Greensburg</v>
      </c>
      <c r="AG478">
        <f>INDEX(Groups!M$2:'Groups'!M$228, MATCH(A478, Groups!A$2:'Groups'!A$228,0))</f>
        <v>1</v>
      </c>
      <c r="AH478">
        <f>COUNTIFS(RSVP!A$2:A$6364, I478)</f>
        <v>5</v>
      </c>
      <c r="AI478">
        <f>COUNTIFS(RSVP!A$2:A$6364, I478, RSVP!G$2:G$6364, 1)</f>
        <v>1</v>
      </c>
      <c r="AJ478" s="18">
        <f t="shared" si="44"/>
        <v>0.2</v>
      </c>
      <c r="AK478" t="str">
        <f>INDEX(Groups!N$2:'Groups'!N$228, MATCH(A478, Groups!A$2:'Groups'!A$228,0))</f>
        <v>Sub-county</v>
      </c>
    </row>
    <row r="479" spans="1:37" x14ac:dyDescent="0.2">
      <c r="A479">
        <v>507383</v>
      </c>
      <c r="B479">
        <v>5</v>
      </c>
      <c r="C479" t="s">
        <v>1146</v>
      </c>
      <c r="D479" t="s">
        <v>1</v>
      </c>
      <c r="E479" t="s">
        <v>3081</v>
      </c>
      <c r="F479">
        <v>-80.069999694800003</v>
      </c>
      <c r="G479">
        <v>40.5</v>
      </c>
      <c r="H479" t="s">
        <v>1147</v>
      </c>
      <c r="I479" t="s">
        <v>3168</v>
      </c>
      <c r="J479">
        <v>478</v>
      </c>
      <c r="K479" t="s">
        <v>1148</v>
      </c>
      <c r="L479" t="s">
        <v>1149</v>
      </c>
      <c r="M479" t="s">
        <v>2872</v>
      </c>
      <c r="N479" t="s">
        <v>1151</v>
      </c>
      <c r="O479">
        <v>-80.162398999999994</v>
      </c>
      <c r="P479">
        <v>40.277706000000002</v>
      </c>
      <c r="Q479" t="s">
        <v>1150</v>
      </c>
      <c r="R479" s="6" t="s">
        <v>2904</v>
      </c>
      <c r="S479" s="6" t="s">
        <v>2903</v>
      </c>
      <c r="T479" s="6" t="s">
        <v>2943</v>
      </c>
      <c r="U479" s="6" t="s">
        <v>2942</v>
      </c>
      <c r="W479" s="3" t="str">
        <f>INDEX(Groups!I$2:'Groups'!I$228, MATCH(A479, Groups!A$2:'Groups'!A$228,0))</f>
        <v>Pittsburgh</v>
      </c>
      <c r="X479" s="3" t="str">
        <f>INDEX(Groups!J$2:'Groups'!J$228, MATCH(A479, Groups!A$2:'Groups'!A$228,0))</f>
        <v>Sub-county</v>
      </c>
      <c r="Y479" s="8">
        <f>IF(T479="Allegheny County", 1, )</f>
        <v>0</v>
      </c>
      <c r="Z479" s="8" t="b">
        <f t="shared" si="47"/>
        <v>0</v>
      </c>
      <c r="AD479" s="8">
        <v>1</v>
      </c>
      <c r="AE479" s="8">
        <v>1</v>
      </c>
      <c r="AF479" t="str">
        <f>INDEX(Groups!L$2:'Groups'!L$228, MATCH(A479, Groups!A$2:'Groups'!A$228,0))</f>
        <v>Pittsburgh</v>
      </c>
      <c r="AG479">
        <f>INDEX(Groups!M$2:'Groups'!M$228, MATCH(A479, Groups!A$2:'Groups'!A$228,0))</f>
        <v>0</v>
      </c>
      <c r="AH479">
        <f>COUNTIFS(RSVP!A$2:A$6364, I479)</f>
        <v>11</v>
      </c>
      <c r="AI479">
        <f>COUNTIFS(RSVP!A$2:A$6364, I479, RSVP!G$2:G$6364, 1)</f>
        <v>7</v>
      </c>
      <c r="AJ479" s="18">
        <f t="shared" si="44"/>
        <v>0.63636363636363635</v>
      </c>
      <c r="AK479" t="str">
        <f>INDEX(Groups!N$2:'Groups'!N$228, MATCH(A479, Groups!A$2:'Groups'!A$228,0))</f>
        <v>Sub-county</v>
      </c>
    </row>
    <row r="480" spans="1:37" x14ac:dyDescent="0.2">
      <c r="A480">
        <v>507383</v>
      </c>
      <c r="B480">
        <v>5</v>
      </c>
      <c r="C480" t="s">
        <v>1146</v>
      </c>
      <c r="D480" t="s">
        <v>1</v>
      </c>
      <c r="E480" t="s">
        <v>3081</v>
      </c>
      <c r="F480">
        <v>-80.069999694800003</v>
      </c>
      <c r="G480">
        <v>40.5</v>
      </c>
      <c r="H480" t="s">
        <v>1147</v>
      </c>
      <c r="I480">
        <v>224169313</v>
      </c>
      <c r="J480">
        <v>479</v>
      </c>
      <c r="K480" t="s">
        <v>1152</v>
      </c>
      <c r="L480" t="s">
        <v>1153</v>
      </c>
      <c r="M480" t="s">
        <v>207</v>
      </c>
      <c r="N480" t="s">
        <v>1155</v>
      </c>
      <c r="O480">
        <v>-80.05677</v>
      </c>
      <c r="P480">
        <v>40.633597999999999</v>
      </c>
      <c r="Q480" t="s">
        <v>1154</v>
      </c>
      <c r="R480" s="6" t="s">
        <v>2904</v>
      </c>
      <c r="S480" s="6" t="s">
        <v>2903</v>
      </c>
      <c r="T480" s="6" t="s">
        <v>2784</v>
      </c>
      <c r="U480" s="6" t="s">
        <v>2935</v>
      </c>
      <c r="W480" s="3" t="str">
        <f>INDEX(Groups!I$2:'Groups'!I$228, MATCH(A480, Groups!A$2:'Groups'!A$228,0))</f>
        <v>Pittsburgh</v>
      </c>
      <c r="X480" s="3" t="str">
        <f>INDEX(Groups!J$2:'Groups'!J$228, MATCH(A480, Groups!A$2:'Groups'!A$228,0))</f>
        <v>Sub-county</v>
      </c>
      <c r="Y480" s="8">
        <f>IF(T480="Allegheny County", 1, )</f>
        <v>1</v>
      </c>
      <c r="Z480" s="8" t="b">
        <f t="shared" si="47"/>
        <v>0</v>
      </c>
      <c r="AD480" s="8">
        <v>1</v>
      </c>
      <c r="AE480" s="8">
        <v>1</v>
      </c>
      <c r="AF480" t="str">
        <f>INDEX(Groups!L$2:'Groups'!L$228, MATCH(A480, Groups!A$2:'Groups'!A$228,0))</f>
        <v>Pittsburgh</v>
      </c>
      <c r="AG480">
        <f>INDEX(Groups!M$2:'Groups'!M$228, MATCH(A480, Groups!A$2:'Groups'!A$228,0))</f>
        <v>0</v>
      </c>
      <c r="AH480">
        <f>COUNTIFS(RSVP!A$2:A$6364, I480)</f>
        <v>8</v>
      </c>
      <c r="AI480">
        <f>COUNTIFS(RSVP!A$2:A$6364, I480, RSVP!G$2:G$6364, 1)</f>
        <v>5</v>
      </c>
      <c r="AJ480" s="18">
        <f t="shared" si="44"/>
        <v>0.625</v>
      </c>
      <c r="AK480" t="str">
        <f>INDEX(Groups!N$2:'Groups'!N$228, MATCH(A480, Groups!A$2:'Groups'!A$228,0))</f>
        <v>Sub-county</v>
      </c>
    </row>
    <row r="481" spans="1:37" x14ac:dyDescent="0.2">
      <c r="A481">
        <v>507383</v>
      </c>
      <c r="B481">
        <v>5</v>
      </c>
      <c r="C481" t="s">
        <v>1146</v>
      </c>
      <c r="D481" t="s">
        <v>1</v>
      </c>
      <c r="E481" t="s">
        <v>3081</v>
      </c>
      <c r="F481">
        <v>-80.069999694800003</v>
      </c>
      <c r="G481">
        <v>40.5</v>
      </c>
      <c r="H481" t="s">
        <v>1147</v>
      </c>
      <c r="I481">
        <v>224265510</v>
      </c>
      <c r="J481">
        <v>480</v>
      </c>
      <c r="K481" t="s">
        <v>1156</v>
      </c>
      <c r="L481" t="s">
        <v>1157</v>
      </c>
      <c r="M481" t="s">
        <v>2773</v>
      </c>
      <c r="N481" t="s">
        <v>1159</v>
      </c>
      <c r="O481">
        <v>-80.161289999999994</v>
      </c>
      <c r="P481">
        <v>40.448326000000002</v>
      </c>
      <c r="Q481" t="s">
        <v>1158</v>
      </c>
      <c r="R481" s="6" t="s">
        <v>2904</v>
      </c>
      <c r="S481" s="6" t="s">
        <v>2903</v>
      </c>
      <c r="T481" s="6" t="s">
        <v>2784</v>
      </c>
      <c r="U481" s="6" t="s">
        <v>2941</v>
      </c>
      <c r="W481" s="3" t="str">
        <f>INDEX(Groups!I$2:'Groups'!I$228, MATCH(A481, Groups!A$2:'Groups'!A$228,0))</f>
        <v>Pittsburgh</v>
      </c>
      <c r="X481" s="3" t="str">
        <f>INDEX(Groups!J$2:'Groups'!J$228, MATCH(A481, Groups!A$2:'Groups'!A$228,0))</f>
        <v>Sub-county</v>
      </c>
      <c r="Y481" s="8">
        <f>IF(T481="Allegheny County", 1, )</f>
        <v>1</v>
      </c>
      <c r="Z481" s="8" t="b">
        <f t="shared" si="47"/>
        <v>0</v>
      </c>
      <c r="AD481" s="8">
        <v>1</v>
      </c>
      <c r="AE481" s="8">
        <v>1</v>
      </c>
      <c r="AF481" t="str">
        <f>INDEX(Groups!L$2:'Groups'!L$228, MATCH(A481, Groups!A$2:'Groups'!A$228,0))</f>
        <v>Pittsburgh</v>
      </c>
      <c r="AG481">
        <f>INDEX(Groups!M$2:'Groups'!M$228, MATCH(A481, Groups!A$2:'Groups'!A$228,0))</f>
        <v>0</v>
      </c>
      <c r="AH481">
        <f>COUNTIFS(RSVP!A$2:A$6364, I481)</f>
        <v>3</v>
      </c>
      <c r="AI481">
        <f>COUNTIFS(RSVP!A$2:A$6364, I481, RSVP!G$2:G$6364, 1)</f>
        <v>2</v>
      </c>
      <c r="AJ481" s="18">
        <f t="shared" si="44"/>
        <v>0.66666666666666663</v>
      </c>
      <c r="AK481" t="str">
        <f>INDEX(Groups!N$2:'Groups'!N$228, MATCH(A481, Groups!A$2:'Groups'!A$228,0))</f>
        <v>Sub-county</v>
      </c>
    </row>
    <row r="482" spans="1:37" x14ac:dyDescent="0.2">
      <c r="A482">
        <v>507383</v>
      </c>
      <c r="B482">
        <v>5</v>
      </c>
      <c r="C482" t="s">
        <v>1146</v>
      </c>
      <c r="D482" t="s">
        <v>1</v>
      </c>
      <c r="E482" t="s">
        <v>3081</v>
      </c>
      <c r="F482">
        <v>-80.069999694800003</v>
      </c>
      <c r="G482">
        <v>40.5</v>
      </c>
      <c r="H482" t="s">
        <v>1147</v>
      </c>
      <c r="I482" t="s">
        <v>3169</v>
      </c>
      <c r="J482">
        <v>481</v>
      </c>
      <c r="K482" t="s">
        <v>1160</v>
      </c>
      <c r="L482" t="s">
        <v>1161</v>
      </c>
      <c r="M482" t="s">
        <v>2773</v>
      </c>
      <c r="N482" t="s">
        <v>57</v>
      </c>
      <c r="O482">
        <v>-79.930554000000001</v>
      </c>
      <c r="P482">
        <v>40.459938999999999</v>
      </c>
      <c r="Q482" t="s">
        <v>56</v>
      </c>
      <c r="R482" s="6" t="s">
        <v>2904</v>
      </c>
      <c r="S482" s="6" t="s">
        <v>2903</v>
      </c>
      <c r="T482" s="6" t="s">
        <v>2784</v>
      </c>
      <c r="U482" s="6" t="s">
        <v>2905</v>
      </c>
      <c r="V482" s="6" t="s">
        <v>2839</v>
      </c>
      <c r="W482" s="3" t="str">
        <f>INDEX(Groups!I$2:'Groups'!I$228, MATCH(A482, Groups!A$2:'Groups'!A$228,0))</f>
        <v>Pittsburgh</v>
      </c>
      <c r="X482" s="3" t="str">
        <f>INDEX(Groups!J$2:'Groups'!J$228, MATCH(A482, Groups!A$2:'Groups'!A$228,0))</f>
        <v>Sub-county</v>
      </c>
      <c r="Y482" s="8">
        <f>IF(T482="Allegheny County", 1, )</f>
        <v>1</v>
      </c>
      <c r="Z482" s="8" t="b">
        <f t="shared" si="47"/>
        <v>1</v>
      </c>
      <c r="AD482" s="8">
        <v>1</v>
      </c>
      <c r="AE482" s="8">
        <v>1</v>
      </c>
      <c r="AF482" t="str">
        <f>INDEX(Groups!L$2:'Groups'!L$228, MATCH(A482, Groups!A$2:'Groups'!A$228,0))</f>
        <v>Pittsburgh</v>
      </c>
      <c r="AG482">
        <f>INDEX(Groups!M$2:'Groups'!M$228, MATCH(A482, Groups!A$2:'Groups'!A$228,0))</f>
        <v>0</v>
      </c>
      <c r="AH482">
        <f>COUNTIFS(RSVP!A$2:A$6364, I482)</f>
        <v>8</v>
      </c>
      <c r="AI482">
        <f>COUNTIFS(RSVP!A$2:A$6364, I482, RSVP!G$2:G$6364, 1)</f>
        <v>6</v>
      </c>
      <c r="AJ482" s="18">
        <f t="shared" si="44"/>
        <v>0.75</v>
      </c>
      <c r="AK482" t="str">
        <f>INDEX(Groups!N$2:'Groups'!N$228, MATCH(A482, Groups!A$2:'Groups'!A$228,0))</f>
        <v>Sub-county</v>
      </c>
    </row>
    <row r="483" spans="1:37" x14ac:dyDescent="0.2">
      <c r="A483">
        <v>507383</v>
      </c>
      <c r="B483">
        <v>5</v>
      </c>
      <c r="C483" t="s">
        <v>1146</v>
      </c>
      <c r="D483" t="s">
        <v>1</v>
      </c>
      <c r="E483" t="s">
        <v>3081</v>
      </c>
      <c r="F483">
        <v>-80.069999694800003</v>
      </c>
      <c r="G483">
        <v>40.5</v>
      </c>
      <c r="H483" t="s">
        <v>1147</v>
      </c>
      <c r="I483">
        <v>224378735</v>
      </c>
      <c r="J483">
        <v>482</v>
      </c>
      <c r="K483" t="s">
        <v>1162</v>
      </c>
      <c r="L483" t="s">
        <v>1163</v>
      </c>
      <c r="M483" t="s">
        <v>2863</v>
      </c>
      <c r="N483" t="s">
        <v>1165</v>
      </c>
      <c r="O483">
        <v>-80.21772</v>
      </c>
      <c r="P483">
        <v>40.520031000000003</v>
      </c>
      <c r="Q483" t="s">
        <v>1164</v>
      </c>
      <c r="R483" s="6" t="s">
        <v>2904</v>
      </c>
      <c r="S483" s="6" t="s">
        <v>2903</v>
      </c>
      <c r="T483" s="6" t="s">
        <v>2784</v>
      </c>
      <c r="U483" s="6" t="s">
        <v>2808</v>
      </c>
      <c r="W483" s="3" t="str">
        <f>INDEX(Groups!I$2:'Groups'!I$228, MATCH(A483, Groups!A$2:'Groups'!A$228,0))</f>
        <v>Pittsburgh</v>
      </c>
      <c r="X483" s="3" t="str">
        <f>INDEX(Groups!J$2:'Groups'!J$228, MATCH(A483, Groups!A$2:'Groups'!A$228,0))</f>
        <v>Sub-county</v>
      </c>
      <c r="Y483" s="8">
        <f>IF(T483="Allegheny County", 1, )</f>
        <v>1</v>
      </c>
      <c r="Z483" s="8" t="b">
        <f t="shared" si="47"/>
        <v>0</v>
      </c>
      <c r="AD483" s="8">
        <v>1</v>
      </c>
      <c r="AE483" s="8">
        <v>1</v>
      </c>
      <c r="AF483" t="str">
        <f>INDEX(Groups!L$2:'Groups'!L$228, MATCH(A483, Groups!A$2:'Groups'!A$228,0))</f>
        <v>Pittsburgh</v>
      </c>
      <c r="AG483">
        <f>INDEX(Groups!M$2:'Groups'!M$228, MATCH(A483, Groups!A$2:'Groups'!A$228,0))</f>
        <v>0</v>
      </c>
      <c r="AH483">
        <f>COUNTIFS(RSVP!A$2:A$6364, I483)</f>
        <v>6</v>
      </c>
      <c r="AI483">
        <f>COUNTIFS(RSVP!A$2:A$6364, I483, RSVP!G$2:G$6364, 1)</f>
        <v>3</v>
      </c>
      <c r="AJ483" s="18">
        <f t="shared" si="44"/>
        <v>0.5</v>
      </c>
      <c r="AK483" t="str">
        <f>INDEX(Groups!N$2:'Groups'!N$228, MATCH(A483, Groups!A$2:'Groups'!A$228,0))</f>
        <v>Sub-county</v>
      </c>
    </row>
    <row r="484" spans="1:37" x14ac:dyDescent="0.2">
      <c r="A484">
        <v>12580092</v>
      </c>
      <c r="B484">
        <v>5</v>
      </c>
      <c r="C484" t="s">
        <v>1166</v>
      </c>
      <c r="D484" t="s">
        <v>1</v>
      </c>
      <c r="E484" t="s">
        <v>3079</v>
      </c>
      <c r="F484">
        <v>-79.919998168899994</v>
      </c>
      <c r="G484">
        <v>40.430000305199997</v>
      </c>
      <c r="H484" t="s">
        <v>1167</v>
      </c>
      <c r="I484" t="s">
        <v>3323</v>
      </c>
      <c r="J484">
        <v>483</v>
      </c>
      <c r="K484" t="s">
        <v>1168</v>
      </c>
      <c r="L484" t="s">
        <v>1169</v>
      </c>
      <c r="Q484" t="s">
        <v>386</v>
      </c>
      <c r="R484" s="6">
        <v>0</v>
      </c>
      <c r="S484" s="6">
        <v>0</v>
      </c>
      <c r="T484" s="6">
        <v>0</v>
      </c>
      <c r="U484" s="6">
        <v>0</v>
      </c>
      <c r="V484" s="6">
        <v>0</v>
      </c>
      <c r="W484" s="3" t="str">
        <f>INDEX(Groups!I$2:'Groups'!I$228, MATCH(A484, Groups!A$2:'Groups'!A$228,0))</f>
        <v>Squirrel Hill</v>
      </c>
      <c r="X484" s="3" t="str">
        <f>INDEX(Groups!J$2:'Groups'!J$228, MATCH(A484, Groups!A$2:'Groups'!A$228,0))</f>
        <v>Neighborhood</v>
      </c>
      <c r="AD484" s="8">
        <v>1</v>
      </c>
      <c r="AE484" s="8">
        <v>1</v>
      </c>
      <c r="AF484" t="str">
        <f>INDEX(Groups!L$2:'Groups'!L$228, MATCH(A484, Groups!A$2:'Groups'!A$228,0))</f>
        <v>Squirrel Hill</v>
      </c>
      <c r="AG484">
        <f>INDEX(Groups!M$2:'Groups'!M$228, MATCH(A484, Groups!A$2:'Groups'!A$228,0))</f>
        <v>0</v>
      </c>
      <c r="AH484">
        <f>COUNTIFS(RSVP!A$2:A$6364, I484)</f>
        <v>4</v>
      </c>
      <c r="AI484">
        <f>COUNTIFS(RSVP!A$2:A$6364, I484, RSVP!G$2:G$6364, 1)</f>
        <v>4</v>
      </c>
      <c r="AJ484" s="18">
        <f t="shared" si="44"/>
        <v>1</v>
      </c>
      <c r="AK484" t="str">
        <f>INDEX(Groups!N$2:'Groups'!N$228, MATCH(A484, Groups!A$2:'Groups'!A$228,0))</f>
        <v>Neighborhood</v>
      </c>
    </row>
    <row r="485" spans="1:37" x14ac:dyDescent="0.2">
      <c r="A485">
        <v>12580092</v>
      </c>
      <c r="B485">
        <v>5</v>
      </c>
      <c r="C485" t="s">
        <v>1166</v>
      </c>
      <c r="D485" t="s">
        <v>1</v>
      </c>
      <c r="E485" t="s">
        <v>3079</v>
      </c>
      <c r="F485">
        <v>-79.919998168899994</v>
      </c>
      <c r="G485">
        <v>40.430000305199997</v>
      </c>
      <c r="H485" t="s">
        <v>1167</v>
      </c>
      <c r="I485" t="s">
        <v>3324</v>
      </c>
      <c r="J485">
        <v>484</v>
      </c>
      <c r="K485" t="s">
        <v>1168</v>
      </c>
      <c r="L485" t="s">
        <v>1169</v>
      </c>
      <c r="Q485" t="s">
        <v>386</v>
      </c>
      <c r="R485" s="6">
        <v>0</v>
      </c>
      <c r="S485" s="6">
        <v>0</v>
      </c>
      <c r="T485" s="6">
        <v>0</v>
      </c>
      <c r="U485" s="6">
        <v>0</v>
      </c>
      <c r="V485" s="6">
        <v>0</v>
      </c>
      <c r="W485" s="3" t="str">
        <f>INDEX(Groups!I$2:'Groups'!I$228, MATCH(A485, Groups!A$2:'Groups'!A$228,0))</f>
        <v>Squirrel Hill</v>
      </c>
      <c r="X485" s="3" t="str">
        <f>INDEX(Groups!J$2:'Groups'!J$228, MATCH(A485, Groups!A$2:'Groups'!A$228,0))</f>
        <v>Neighborhood</v>
      </c>
      <c r="AD485" s="8">
        <v>1</v>
      </c>
      <c r="AE485" s="8">
        <v>1</v>
      </c>
      <c r="AF485" t="str">
        <f>INDEX(Groups!L$2:'Groups'!L$228, MATCH(A485, Groups!A$2:'Groups'!A$228,0))</f>
        <v>Squirrel Hill</v>
      </c>
      <c r="AG485">
        <f>INDEX(Groups!M$2:'Groups'!M$228, MATCH(A485, Groups!A$2:'Groups'!A$228,0))</f>
        <v>0</v>
      </c>
      <c r="AH485">
        <f>COUNTIFS(RSVP!A$2:A$6364, I485)</f>
        <v>4</v>
      </c>
      <c r="AI485">
        <f>COUNTIFS(RSVP!A$2:A$6364, I485, RSVP!G$2:G$6364, 1)</f>
        <v>4</v>
      </c>
      <c r="AJ485" s="18">
        <f t="shared" si="44"/>
        <v>1</v>
      </c>
      <c r="AK485" t="str">
        <f>INDEX(Groups!N$2:'Groups'!N$228, MATCH(A485, Groups!A$2:'Groups'!A$228,0))</f>
        <v>Neighborhood</v>
      </c>
    </row>
    <row r="486" spans="1:37" x14ac:dyDescent="0.2">
      <c r="A486">
        <v>12580092</v>
      </c>
      <c r="B486">
        <v>5</v>
      </c>
      <c r="C486" t="s">
        <v>1166</v>
      </c>
      <c r="D486" t="s">
        <v>1</v>
      </c>
      <c r="E486" t="s">
        <v>3079</v>
      </c>
      <c r="F486">
        <v>-79.919998168899994</v>
      </c>
      <c r="G486">
        <v>40.430000305199997</v>
      </c>
      <c r="H486" t="s">
        <v>1167</v>
      </c>
      <c r="I486" t="s">
        <v>3325</v>
      </c>
      <c r="J486">
        <v>485</v>
      </c>
      <c r="K486" t="s">
        <v>1168</v>
      </c>
      <c r="L486" t="s">
        <v>1169</v>
      </c>
      <c r="Q486" t="s">
        <v>386</v>
      </c>
      <c r="R486" s="6">
        <v>0</v>
      </c>
      <c r="S486" s="6">
        <v>0</v>
      </c>
      <c r="T486" s="6">
        <v>0</v>
      </c>
      <c r="U486" s="6">
        <v>0</v>
      </c>
      <c r="V486" s="6">
        <v>0</v>
      </c>
      <c r="W486" s="3" t="str">
        <f>INDEX(Groups!I$2:'Groups'!I$228, MATCH(A486, Groups!A$2:'Groups'!A$228,0))</f>
        <v>Squirrel Hill</v>
      </c>
      <c r="X486" s="3" t="str">
        <f>INDEX(Groups!J$2:'Groups'!J$228, MATCH(A486, Groups!A$2:'Groups'!A$228,0))</f>
        <v>Neighborhood</v>
      </c>
      <c r="AD486" s="8">
        <v>1</v>
      </c>
      <c r="AE486" s="8">
        <v>1</v>
      </c>
      <c r="AF486" t="str">
        <f>INDEX(Groups!L$2:'Groups'!L$228, MATCH(A486, Groups!A$2:'Groups'!A$228,0))</f>
        <v>Squirrel Hill</v>
      </c>
      <c r="AG486">
        <f>INDEX(Groups!M$2:'Groups'!M$228, MATCH(A486, Groups!A$2:'Groups'!A$228,0))</f>
        <v>0</v>
      </c>
      <c r="AH486">
        <f>COUNTIFS(RSVP!A$2:A$6364, I486)</f>
        <v>4</v>
      </c>
      <c r="AI486">
        <f>COUNTIFS(RSVP!A$2:A$6364, I486, RSVP!G$2:G$6364, 1)</f>
        <v>4</v>
      </c>
      <c r="AJ486" s="18">
        <f t="shared" si="44"/>
        <v>1</v>
      </c>
      <c r="AK486" t="str">
        <f>INDEX(Groups!N$2:'Groups'!N$228, MATCH(A486, Groups!A$2:'Groups'!A$228,0))</f>
        <v>Neighborhood</v>
      </c>
    </row>
    <row r="487" spans="1:37" x14ac:dyDescent="0.2">
      <c r="A487">
        <v>12580092</v>
      </c>
      <c r="B487">
        <v>5</v>
      </c>
      <c r="C487" t="s">
        <v>1166</v>
      </c>
      <c r="D487" t="s">
        <v>1</v>
      </c>
      <c r="E487" t="s">
        <v>3079</v>
      </c>
      <c r="F487">
        <v>-79.919998168899994</v>
      </c>
      <c r="G487">
        <v>40.430000305199997</v>
      </c>
      <c r="H487" t="s">
        <v>1167</v>
      </c>
      <c r="I487" t="s">
        <v>3326</v>
      </c>
      <c r="J487">
        <v>486</v>
      </c>
      <c r="K487" t="s">
        <v>1168</v>
      </c>
      <c r="L487" t="s">
        <v>1169</v>
      </c>
      <c r="Q487" t="s">
        <v>386</v>
      </c>
      <c r="R487" s="6">
        <v>0</v>
      </c>
      <c r="S487" s="6">
        <v>0</v>
      </c>
      <c r="T487" s="6">
        <v>0</v>
      </c>
      <c r="U487" s="6">
        <v>0</v>
      </c>
      <c r="V487" s="6">
        <v>0</v>
      </c>
      <c r="W487" s="3" t="str">
        <f>INDEX(Groups!I$2:'Groups'!I$228, MATCH(A487, Groups!A$2:'Groups'!A$228,0))</f>
        <v>Squirrel Hill</v>
      </c>
      <c r="X487" s="3" t="str">
        <f>INDEX(Groups!J$2:'Groups'!J$228, MATCH(A487, Groups!A$2:'Groups'!A$228,0))</f>
        <v>Neighborhood</v>
      </c>
      <c r="AD487" s="8">
        <v>1</v>
      </c>
      <c r="AE487" s="8">
        <v>1</v>
      </c>
      <c r="AF487" t="str">
        <f>INDEX(Groups!L$2:'Groups'!L$228, MATCH(A487, Groups!A$2:'Groups'!A$228,0))</f>
        <v>Squirrel Hill</v>
      </c>
      <c r="AG487">
        <f>INDEX(Groups!M$2:'Groups'!M$228, MATCH(A487, Groups!A$2:'Groups'!A$228,0))</f>
        <v>0</v>
      </c>
      <c r="AH487">
        <f>COUNTIFS(RSVP!A$2:A$6364, I487)</f>
        <v>3</v>
      </c>
      <c r="AI487">
        <f>COUNTIFS(RSVP!A$2:A$6364, I487, RSVP!G$2:G$6364, 1)</f>
        <v>3</v>
      </c>
      <c r="AJ487" s="18">
        <f t="shared" si="44"/>
        <v>1</v>
      </c>
      <c r="AK487" t="str">
        <f>INDEX(Groups!N$2:'Groups'!N$228, MATCH(A487, Groups!A$2:'Groups'!A$228,0))</f>
        <v>Neighborhood</v>
      </c>
    </row>
    <row r="488" spans="1:37" x14ac:dyDescent="0.2">
      <c r="A488">
        <v>12580092</v>
      </c>
      <c r="B488">
        <v>5</v>
      </c>
      <c r="C488" t="s">
        <v>1166</v>
      </c>
      <c r="D488" t="s">
        <v>1</v>
      </c>
      <c r="E488" t="s">
        <v>3079</v>
      </c>
      <c r="F488">
        <v>-79.919998168899994</v>
      </c>
      <c r="G488">
        <v>40.430000305199997</v>
      </c>
      <c r="H488" t="s">
        <v>1167</v>
      </c>
      <c r="I488" t="s">
        <v>3327</v>
      </c>
      <c r="J488">
        <v>487</v>
      </c>
      <c r="K488" t="s">
        <v>1168</v>
      </c>
      <c r="L488" t="s">
        <v>1169</v>
      </c>
      <c r="Q488" t="s">
        <v>386</v>
      </c>
      <c r="R488" s="6">
        <v>0</v>
      </c>
      <c r="S488" s="6">
        <v>0</v>
      </c>
      <c r="T488" s="6">
        <v>0</v>
      </c>
      <c r="U488" s="6">
        <v>0</v>
      </c>
      <c r="V488" s="6">
        <v>0</v>
      </c>
      <c r="W488" s="3" t="str">
        <f>INDEX(Groups!I$2:'Groups'!I$228, MATCH(A488, Groups!A$2:'Groups'!A$228,0))</f>
        <v>Squirrel Hill</v>
      </c>
      <c r="X488" s="3" t="str">
        <f>INDEX(Groups!J$2:'Groups'!J$228, MATCH(A488, Groups!A$2:'Groups'!A$228,0))</f>
        <v>Neighborhood</v>
      </c>
      <c r="AD488" s="8">
        <v>1</v>
      </c>
      <c r="AE488" s="8">
        <v>1</v>
      </c>
      <c r="AF488" t="str">
        <f>INDEX(Groups!L$2:'Groups'!L$228, MATCH(A488, Groups!A$2:'Groups'!A$228,0))</f>
        <v>Squirrel Hill</v>
      </c>
      <c r="AG488">
        <f>INDEX(Groups!M$2:'Groups'!M$228, MATCH(A488, Groups!A$2:'Groups'!A$228,0))</f>
        <v>0</v>
      </c>
      <c r="AH488">
        <f>COUNTIFS(RSVP!A$2:A$6364, I488)</f>
        <v>6</v>
      </c>
      <c r="AI488">
        <f>COUNTIFS(RSVP!A$2:A$6364, I488, RSVP!G$2:G$6364, 1)</f>
        <v>6</v>
      </c>
      <c r="AJ488" s="18">
        <f t="shared" si="44"/>
        <v>1</v>
      </c>
      <c r="AK488" t="str">
        <f>INDEX(Groups!N$2:'Groups'!N$228, MATCH(A488, Groups!A$2:'Groups'!A$228,0))</f>
        <v>Neighborhood</v>
      </c>
    </row>
    <row r="489" spans="1:37" x14ac:dyDescent="0.2">
      <c r="A489">
        <v>18302864</v>
      </c>
      <c r="B489">
        <v>5</v>
      </c>
      <c r="C489" t="s">
        <v>1170</v>
      </c>
      <c r="D489" t="s">
        <v>1</v>
      </c>
      <c r="E489" t="s">
        <v>3071</v>
      </c>
      <c r="F489">
        <v>-79.919998168899994</v>
      </c>
      <c r="G489">
        <v>40.470001220699999</v>
      </c>
      <c r="H489" t="s">
        <v>1171</v>
      </c>
      <c r="I489" t="s">
        <v>3354</v>
      </c>
      <c r="J489">
        <v>488</v>
      </c>
      <c r="K489" t="s">
        <v>1172</v>
      </c>
      <c r="L489" t="s">
        <v>1173</v>
      </c>
      <c r="M489" t="s">
        <v>2773</v>
      </c>
      <c r="N489" t="s">
        <v>1175</v>
      </c>
      <c r="O489">
        <v>-79.923537999999994</v>
      </c>
      <c r="P489">
        <v>40.462173</v>
      </c>
      <c r="Q489" t="s">
        <v>1174</v>
      </c>
      <c r="R489" s="6" t="s">
        <v>2904</v>
      </c>
      <c r="S489" s="6" t="s">
        <v>2903</v>
      </c>
      <c r="T489" s="6" t="s">
        <v>2784</v>
      </c>
      <c r="U489" s="6" t="s">
        <v>2905</v>
      </c>
      <c r="V489" s="6" t="s">
        <v>2839</v>
      </c>
      <c r="W489" s="3" t="str">
        <f>INDEX(Groups!I$2:'Groups'!I$228, MATCH(A489, Groups!A$2:'Groups'!A$228,0))</f>
        <v>Pittsburgh</v>
      </c>
      <c r="X489" s="3" t="str">
        <f>INDEX(Groups!J$2:'Groups'!J$228, MATCH(A489, Groups!A$2:'Groups'!A$228,0))</f>
        <v>Sub-county</v>
      </c>
      <c r="Y489" s="8">
        <f>IF(T489="Allegheny County", 1, )</f>
        <v>1</v>
      </c>
      <c r="Z489" s="8" t="b">
        <f>ISNUMBER(SEARCH(W489,U489))</f>
        <v>1</v>
      </c>
      <c r="AD489" s="8">
        <v>1</v>
      </c>
      <c r="AE489" s="8">
        <v>1</v>
      </c>
      <c r="AF489" t="str">
        <f>INDEX(Groups!L$2:'Groups'!L$228, MATCH(A489, Groups!A$2:'Groups'!A$228,0))</f>
        <v>Pittsburgh</v>
      </c>
      <c r="AG489">
        <f>INDEX(Groups!M$2:'Groups'!M$228, MATCH(A489, Groups!A$2:'Groups'!A$228,0))</f>
        <v>0</v>
      </c>
      <c r="AH489">
        <f>COUNTIFS(RSVP!A$2:A$6364, I489)</f>
        <v>8</v>
      </c>
      <c r="AI489">
        <f>COUNTIFS(RSVP!A$2:A$6364, I489, RSVP!G$2:G$6364, 1)</f>
        <v>7</v>
      </c>
      <c r="AJ489" s="18">
        <f t="shared" si="44"/>
        <v>0.875</v>
      </c>
      <c r="AK489" t="str">
        <f>INDEX(Groups!N$2:'Groups'!N$228, MATCH(A489, Groups!A$2:'Groups'!A$228,0))</f>
        <v>Sub-county</v>
      </c>
    </row>
    <row r="490" spans="1:37" x14ac:dyDescent="0.2">
      <c r="A490">
        <v>18302864</v>
      </c>
      <c r="B490">
        <v>5</v>
      </c>
      <c r="C490" t="s">
        <v>1170</v>
      </c>
      <c r="D490" t="s">
        <v>1</v>
      </c>
      <c r="E490" t="s">
        <v>3071</v>
      </c>
      <c r="F490">
        <v>-79.919998168899994</v>
      </c>
      <c r="G490">
        <v>40.470001220699999</v>
      </c>
      <c r="H490" t="s">
        <v>1171</v>
      </c>
      <c r="I490" t="s">
        <v>3355</v>
      </c>
      <c r="J490">
        <v>489</v>
      </c>
      <c r="K490" t="s">
        <v>1172</v>
      </c>
      <c r="L490" t="s">
        <v>1176</v>
      </c>
      <c r="M490" t="s">
        <v>2773</v>
      </c>
      <c r="N490" t="s">
        <v>1175</v>
      </c>
      <c r="O490">
        <v>-79.923537999999994</v>
      </c>
      <c r="P490">
        <v>40.462173</v>
      </c>
      <c r="Q490" t="s">
        <v>1174</v>
      </c>
      <c r="R490" s="6" t="s">
        <v>2904</v>
      </c>
      <c r="S490" s="6" t="s">
        <v>2903</v>
      </c>
      <c r="T490" s="6" t="s">
        <v>2784</v>
      </c>
      <c r="U490" s="6" t="s">
        <v>2905</v>
      </c>
      <c r="V490" s="6" t="s">
        <v>2839</v>
      </c>
      <c r="W490" s="3" t="str">
        <f>INDEX(Groups!I$2:'Groups'!I$228, MATCH(A490, Groups!A$2:'Groups'!A$228,0))</f>
        <v>Pittsburgh</v>
      </c>
      <c r="X490" s="3" t="str">
        <f>INDEX(Groups!J$2:'Groups'!J$228, MATCH(A490, Groups!A$2:'Groups'!A$228,0))</f>
        <v>Sub-county</v>
      </c>
      <c r="Y490" s="8">
        <f>IF(T490="Allegheny County", 1, )</f>
        <v>1</v>
      </c>
      <c r="Z490" s="8" t="b">
        <f>ISNUMBER(SEARCH(W490,U490))</f>
        <v>1</v>
      </c>
      <c r="AD490" s="8">
        <v>1</v>
      </c>
      <c r="AE490" s="8">
        <v>1</v>
      </c>
      <c r="AF490" t="str">
        <f>INDEX(Groups!L$2:'Groups'!L$228, MATCH(A490, Groups!A$2:'Groups'!A$228,0))</f>
        <v>Pittsburgh</v>
      </c>
      <c r="AG490">
        <f>INDEX(Groups!M$2:'Groups'!M$228, MATCH(A490, Groups!A$2:'Groups'!A$228,0))</f>
        <v>0</v>
      </c>
      <c r="AH490">
        <f>COUNTIFS(RSVP!A$2:A$6364, I490)</f>
        <v>14</v>
      </c>
      <c r="AI490">
        <f>COUNTIFS(RSVP!A$2:A$6364, I490, RSVP!G$2:G$6364, 1)</f>
        <v>11</v>
      </c>
      <c r="AJ490" s="18">
        <f t="shared" si="44"/>
        <v>0.7857142857142857</v>
      </c>
      <c r="AK490" t="str">
        <f>INDEX(Groups!N$2:'Groups'!N$228, MATCH(A490, Groups!A$2:'Groups'!A$228,0))</f>
        <v>Sub-county</v>
      </c>
    </row>
    <row r="491" spans="1:37" x14ac:dyDescent="0.2">
      <c r="A491">
        <v>18302864</v>
      </c>
      <c r="B491">
        <v>5</v>
      </c>
      <c r="C491" t="s">
        <v>1170</v>
      </c>
      <c r="D491" t="s">
        <v>1</v>
      </c>
      <c r="E491" t="s">
        <v>3071</v>
      </c>
      <c r="F491">
        <v>-79.919998168899994</v>
      </c>
      <c r="G491">
        <v>40.470001220699999</v>
      </c>
      <c r="H491" t="s">
        <v>1171</v>
      </c>
      <c r="I491" t="s">
        <v>3356</v>
      </c>
      <c r="J491">
        <v>490</v>
      </c>
      <c r="K491" t="s">
        <v>1172</v>
      </c>
      <c r="L491" t="s">
        <v>1176</v>
      </c>
      <c r="M491" t="s">
        <v>2773</v>
      </c>
      <c r="N491" t="s">
        <v>1175</v>
      </c>
      <c r="O491">
        <v>-79.923537999999994</v>
      </c>
      <c r="P491">
        <v>40.462173</v>
      </c>
      <c r="Q491" t="s">
        <v>1174</v>
      </c>
      <c r="R491" s="6" t="s">
        <v>2904</v>
      </c>
      <c r="S491" s="6" t="s">
        <v>2903</v>
      </c>
      <c r="T491" s="6" t="s">
        <v>2784</v>
      </c>
      <c r="U491" s="6" t="s">
        <v>2905</v>
      </c>
      <c r="V491" s="6" t="s">
        <v>2839</v>
      </c>
      <c r="W491" s="3" t="str">
        <f>INDEX(Groups!I$2:'Groups'!I$228, MATCH(A491, Groups!A$2:'Groups'!A$228,0))</f>
        <v>Pittsburgh</v>
      </c>
      <c r="X491" s="3" t="str">
        <f>INDEX(Groups!J$2:'Groups'!J$228, MATCH(A491, Groups!A$2:'Groups'!A$228,0))</f>
        <v>Sub-county</v>
      </c>
      <c r="Y491" s="8">
        <f>IF(T491="Allegheny County", 1, )</f>
        <v>1</v>
      </c>
      <c r="Z491" s="8" t="b">
        <f>ISNUMBER(SEARCH(W491,U491))</f>
        <v>1</v>
      </c>
      <c r="AD491" s="8">
        <v>1</v>
      </c>
      <c r="AE491" s="8">
        <v>1</v>
      </c>
      <c r="AF491" t="str">
        <f>INDEX(Groups!L$2:'Groups'!L$228, MATCH(A491, Groups!A$2:'Groups'!A$228,0))</f>
        <v>Pittsburgh</v>
      </c>
      <c r="AG491">
        <f>INDEX(Groups!M$2:'Groups'!M$228, MATCH(A491, Groups!A$2:'Groups'!A$228,0))</f>
        <v>0</v>
      </c>
      <c r="AH491">
        <f>COUNTIFS(RSVP!A$2:A$6364, I491)</f>
        <v>18</v>
      </c>
      <c r="AI491">
        <f>COUNTIFS(RSVP!A$2:A$6364, I491, RSVP!G$2:G$6364, 1)</f>
        <v>17</v>
      </c>
      <c r="AJ491" s="18">
        <f t="shared" si="44"/>
        <v>0.94444444444444442</v>
      </c>
      <c r="AK491" t="str">
        <f>INDEX(Groups!N$2:'Groups'!N$228, MATCH(A491, Groups!A$2:'Groups'!A$228,0))</f>
        <v>Sub-county</v>
      </c>
    </row>
    <row r="492" spans="1:37" x14ac:dyDescent="0.2">
      <c r="A492">
        <v>18302864</v>
      </c>
      <c r="B492">
        <v>5</v>
      </c>
      <c r="C492" t="s">
        <v>1170</v>
      </c>
      <c r="D492" t="s">
        <v>1</v>
      </c>
      <c r="E492" t="s">
        <v>3071</v>
      </c>
      <c r="F492">
        <v>-79.919998168899994</v>
      </c>
      <c r="G492">
        <v>40.470001220699999</v>
      </c>
      <c r="H492" t="s">
        <v>1171</v>
      </c>
      <c r="I492" t="s">
        <v>3357</v>
      </c>
      <c r="J492">
        <v>491</v>
      </c>
      <c r="K492" t="s">
        <v>1172</v>
      </c>
      <c r="L492" t="s">
        <v>1177</v>
      </c>
      <c r="M492" t="s">
        <v>2773</v>
      </c>
      <c r="N492" t="s">
        <v>1175</v>
      </c>
      <c r="O492">
        <v>-79.923537999999994</v>
      </c>
      <c r="P492">
        <v>40.462173</v>
      </c>
      <c r="Q492" t="s">
        <v>1174</v>
      </c>
      <c r="R492" s="6" t="s">
        <v>2904</v>
      </c>
      <c r="S492" s="6" t="s">
        <v>2903</v>
      </c>
      <c r="T492" s="6" t="s">
        <v>2784</v>
      </c>
      <c r="U492" s="6" t="s">
        <v>2905</v>
      </c>
      <c r="V492" s="6" t="s">
        <v>2839</v>
      </c>
      <c r="W492" s="3" t="str">
        <f>INDEX(Groups!I$2:'Groups'!I$228, MATCH(A492, Groups!A$2:'Groups'!A$228,0))</f>
        <v>Pittsburgh</v>
      </c>
      <c r="X492" s="3" t="str">
        <f>INDEX(Groups!J$2:'Groups'!J$228, MATCH(A492, Groups!A$2:'Groups'!A$228,0))</f>
        <v>Sub-county</v>
      </c>
      <c r="Y492" s="8">
        <f>IF(T492="Allegheny County", 1, )</f>
        <v>1</v>
      </c>
      <c r="Z492" s="8" t="b">
        <f>ISNUMBER(SEARCH(W492,U492))</f>
        <v>1</v>
      </c>
      <c r="AD492" s="8">
        <v>1</v>
      </c>
      <c r="AE492" s="8">
        <v>1</v>
      </c>
      <c r="AF492" t="str">
        <f>INDEX(Groups!L$2:'Groups'!L$228, MATCH(A492, Groups!A$2:'Groups'!A$228,0))</f>
        <v>Pittsburgh</v>
      </c>
      <c r="AG492">
        <f>INDEX(Groups!M$2:'Groups'!M$228, MATCH(A492, Groups!A$2:'Groups'!A$228,0))</f>
        <v>0</v>
      </c>
      <c r="AH492">
        <f>COUNTIFS(RSVP!A$2:A$6364, I492)</f>
        <v>15</v>
      </c>
      <c r="AI492">
        <f>COUNTIFS(RSVP!A$2:A$6364, I492, RSVP!G$2:G$6364, 1)</f>
        <v>13</v>
      </c>
      <c r="AJ492" s="18">
        <f t="shared" si="44"/>
        <v>0.8666666666666667</v>
      </c>
      <c r="AK492" t="str">
        <f>INDEX(Groups!N$2:'Groups'!N$228, MATCH(A492, Groups!A$2:'Groups'!A$228,0))</f>
        <v>Sub-county</v>
      </c>
    </row>
    <row r="493" spans="1:37" x14ac:dyDescent="0.2">
      <c r="A493">
        <v>18302864</v>
      </c>
      <c r="B493">
        <v>5</v>
      </c>
      <c r="C493" t="s">
        <v>1170</v>
      </c>
      <c r="D493" t="s">
        <v>1</v>
      </c>
      <c r="E493" t="s">
        <v>3071</v>
      </c>
      <c r="F493">
        <v>-79.919998168899994</v>
      </c>
      <c r="G493">
        <v>40.470001220699999</v>
      </c>
      <c r="H493" t="s">
        <v>1171</v>
      </c>
      <c r="I493" t="s">
        <v>3358</v>
      </c>
      <c r="J493">
        <v>492</v>
      </c>
      <c r="K493" t="s">
        <v>1172</v>
      </c>
      <c r="L493" t="s">
        <v>1176</v>
      </c>
      <c r="M493" t="s">
        <v>2773</v>
      </c>
      <c r="N493" t="s">
        <v>1175</v>
      </c>
      <c r="O493">
        <v>-79.923537999999994</v>
      </c>
      <c r="P493">
        <v>40.462173</v>
      </c>
      <c r="Q493" t="s">
        <v>1174</v>
      </c>
      <c r="R493" s="6" t="s">
        <v>2904</v>
      </c>
      <c r="S493" s="6" t="s">
        <v>2903</v>
      </c>
      <c r="T493" s="6" t="s">
        <v>2784</v>
      </c>
      <c r="U493" s="6" t="s">
        <v>2905</v>
      </c>
      <c r="V493" s="6" t="s">
        <v>2839</v>
      </c>
      <c r="W493" s="3" t="str">
        <f>INDEX(Groups!I$2:'Groups'!I$228, MATCH(A493, Groups!A$2:'Groups'!A$228,0))</f>
        <v>Pittsburgh</v>
      </c>
      <c r="X493" s="3" t="str">
        <f>INDEX(Groups!J$2:'Groups'!J$228, MATCH(A493, Groups!A$2:'Groups'!A$228,0))</f>
        <v>Sub-county</v>
      </c>
      <c r="Y493" s="8">
        <f>IF(T493="Allegheny County", 1, )</f>
        <v>1</v>
      </c>
      <c r="Z493" s="8" t="b">
        <f>ISNUMBER(SEARCH(W493,U493))</f>
        <v>1</v>
      </c>
      <c r="AD493" s="8">
        <v>1</v>
      </c>
      <c r="AE493" s="8">
        <v>1</v>
      </c>
      <c r="AF493" t="str">
        <f>INDEX(Groups!L$2:'Groups'!L$228, MATCH(A493, Groups!A$2:'Groups'!A$228,0))</f>
        <v>Pittsburgh</v>
      </c>
      <c r="AG493">
        <f>INDEX(Groups!M$2:'Groups'!M$228, MATCH(A493, Groups!A$2:'Groups'!A$228,0))</f>
        <v>0</v>
      </c>
      <c r="AH493">
        <f>COUNTIFS(RSVP!A$2:A$6364, I493)</f>
        <v>12</v>
      </c>
      <c r="AI493">
        <f>COUNTIFS(RSVP!A$2:A$6364, I493, RSVP!G$2:G$6364, 1)</f>
        <v>11</v>
      </c>
      <c r="AJ493" s="18">
        <f t="shared" si="44"/>
        <v>0.91666666666666663</v>
      </c>
      <c r="AK493" t="str">
        <f>INDEX(Groups!N$2:'Groups'!N$228, MATCH(A493, Groups!A$2:'Groups'!A$228,0))</f>
        <v>Sub-county</v>
      </c>
    </row>
    <row r="494" spans="1:37" x14ac:dyDescent="0.2">
      <c r="A494">
        <v>12338002</v>
      </c>
      <c r="B494">
        <v>5</v>
      </c>
      <c r="C494" t="s">
        <v>1178</v>
      </c>
      <c r="D494" t="s">
        <v>294</v>
      </c>
      <c r="E494" t="s">
        <v>3070</v>
      </c>
      <c r="F494">
        <v>-80.150001525899995</v>
      </c>
      <c r="G494">
        <v>40.270000457800002</v>
      </c>
      <c r="H494" t="s">
        <v>1179</v>
      </c>
      <c r="I494">
        <v>224363043</v>
      </c>
      <c r="J494">
        <v>493</v>
      </c>
      <c r="K494" t="s">
        <v>1180</v>
      </c>
      <c r="L494" t="s">
        <v>1181</v>
      </c>
      <c r="M494" t="s">
        <v>2872</v>
      </c>
      <c r="N494" t="s">
        <v>1183</v>
      </c>
      <c r="O494">
        <v>-80.150963000000004</v>
      </c>
      <c r="P494">
        <v>40.256481000000001</v>
      </c>
      <c r="Q494" t="s">
        <v>1182</v>
      </c>
      <c r="R494" s="6" t="s">
        <v>2904</v>
      </c>
      <c r="S494" s="6" t="s">
        <v>2903</v>
      </c>
      <c r="T494" s="6" t="s">
        <v>2943</v>
      </c>
      <c r="U494" s="6" t="s">
        <v>2988</v>
      </c>
      <c r="W494" s="3" t="str">
        <f>INDEX(Groups!I$2:'Groups'!I$228, MATCH(A494, Groups!A$2:'Groups'!A$228,0))</f>
        <v xml:space="preserve">Canonsburg (community) Kings restaurant, Moon (township) Eat n Park, Wexford (community) Kings </v>
      </c>
      <c r="X494" s="3" t="str">
        <f>INDEX(Groups!J$2:'Groups'!J$228, MATCH(A494, Groups!A$2:'Groups'!A$228,0))</f>
        <v>Venue</v>
      </c>
      <c r="Y494" s="8">
        <v>1</v>
      </c>
      <c r="Z494" s="8" t="b">
        <v>0</v>
      </c>
      <c r="AC494" s="8">
        <v>1</v>
      </c>
      <c r="AD494" s="8">
        <v>1</v>
      </c>
      <c r="AE494" s="8">
        <v>1</v>
      </c>
      <c r="AF494" t="str">
        <f>INDEX(Groups!L$2:'Groups'!L$228, MATCH(A494, Groups!A$2:'Groups'!A$228,0))</f>
        <v>Western PA Region</v>
      </c>
      <c r="AG494">
        <f>INDEX(Groups!M$2:'Groups'!M$228, MATCH(A494, Groups!A$2:'Groups'!A$228,0))</f>
        <v>0</v>
      </c>
      <c r="AH494">
        <f>COUNTIFS(RSVP!A$2:A$6364, I494)</f>
        <v>7</v>
      </c>
      <c r="AI494">
        <f>COUNTIFS(RSVP!A$2:A$6364, I494, RSVP!G$2:G$6364, 1)</f>
        <v>7</v>
      </c>
      <c r="AJ494" s="18">
        <f t="shared" si="44"/>
        <v>1</v>
      </c>
      <c r="AK494" t="str">
        <f>INDEX(Groups!N$2:'Groups'!N$228, MATCH(A494, Groups!A$2:'Groups'!A$228,0))</f>
        <v>CSA/MSA</v>
      </c>
    </row>
    <row r="495" spans="1:37" x14ac:dyDescent="0.2">
      <c r="A495">
        <v>12338002</v>
      </c>
      <c r="B495">
        <v>5</v>
      </c>
      <c r="C495" t="s">
        <v>1178</v>
      </c>
      <c r="D495" t="s">
        <v>294</v>
      </c>
      <c r="E495" t="s">
        <v>3070</v>
      </c>
      <c r="F495">
        <v>-80.150001525899995</v>
      </c>
      <c r="G495">
        <v>40.270000457800002</v>
      </c>
      <c r="H495" t="s">
        <v>1179</v>
      </c>
      <c r="I495">
        <v>224754155</v>
      </c>
      <c r="J495">
        <v>494</v>
      </c>
      <c r="K495" t="s">
        <v>1184</v>
      </c>
      <c r="L495" t="s">
        <v>1185</v>
      </c>
      <c r="M495" t="s">
        <v>2872</v>
      </c>
      <c r="N495" t="s">
        <v>1183</v>
      </c>
      <c r="O495">
        <v>-80.150963000000004</v>
      </c>
      <c r="P495">
        <v>40.256481000000001</v>
      </c>
      <c r="Q495" t="s">
        <v>1182</v>
      </c>
      <c r="R495" s="6" t="s">
        <v>2904</v>
      </c>
      <c r="S495" s="6" t="s">
        <v>2903</v>
      </c>
      <c r="T495" s="6" t="s">
        <v>2943</v>
      </c>
      <c r="U495" s="6" t="s">
        <v>2988</v>
      </c>
      <c r="W495" s="3" t="str">
        <f>INDEX(Groups!I$2:'Groups'!I$228, MATCH(A495, Groups!A$2:'Groups'!A$228,0))</f>
        <v xml:space="preserve">Canonsburg (community) Kings restaurant, Moon (township) Eat n Park, Wexford (community) Kings </v>
      </c>
      <c r="X495" s="3" t="str">
        <f>INDEX(Groups!J$2:'Groups'!J$228, MATCH(A495, Groups!A$2:'Groups'!A$228,0))</f>
        <v>Venue</v>
      </c>
      <c r="Y495" s="8">
        <v>1</v>
      </c>
      <c r="Z495" s="8" t="b">
        <v>0</v>
      </c>
      <c r="AC495" s="8">
        <v>1</v>
      </c>
      <c r="AD495" s="8">
        <v>1</v>
      </c>
      <c r="AE495" s="8">
        <v>1</v>
      </c>
      <c r="AF495" t="str">
        <f>INDEX(Groups!L$2:'Groups'!L$228, MATCH(A495, Groups!A$2:'Groups'!A$228,0))</f>
        <v>Western PA Region</v>
      </c>
      <c r="AG495">
        <f>INDEX(Groups!M$2:'Groups'!M$228, MATCH(A495, Groups!A$2:'Groups'!A$228,0))</f>
        <v>0</v>
      </c>
      <c r="AH495">
        <f>COUNTIFS(RSVP!A$2:A$6364, I495)</f>
        <v>6</v>
      </c>
      <c r="AI495">
        <f>COUNTIFS(RSVP!A$2:A$6364, I495, RSVP!G$2:G$6364, 1)</f>
        <v>6</v>
      </c>
      <c r="AJ495" s="18">
        <f t="shared" si="44"/>
        <v>1</v>
      </c>
      <c r="AK495" t="str">
        <f>INDEX(Groups!N$2:'Groups'!N$228, MATCH(A495, Groups!A$2:'Groups'!A$228,0))</f>
        <v>CSA/MSA</v>
      </c>
    </row>
    <row r="496" spans="1:37" x14ac:dyDescent="0.2">
      <c r="A496">
        <v>12338002</v>
      </c>
      <c r="B496">
        <v>5</v>
      </c>
      <c r="C496" t="s">
        <v>1178</v>
      </c>
      <c r="D496" t="s">
        <v>294</v>
      </c>
      <c r="E496" t="s">
        <v>3070</v>
      </c>
      <c r="F496">
        <v>-80.150001525899995</v>
      </c>
      <c r="G496">
        <v>40.270000457800002</v>
      </c>
      <c r="H496" t="s">
        <v>1179</v>
      </c>
      <c r="I496">
        <v>224511547</v>
      </c>
      <c r="J496">
        <v>495</v>
      </c>
      <c r="K496" t="s">
        <v>1186</v>
      </c>
      <c r="L496" t="s">
        <v>1187</v>
      </c>
      <c r="M496" t="s">
        <v>382</v>
      </c>
      <c r="N496" t="s">
        <v>1189</v>
      </c>
      <c r="O496">
        <v>-80.221908999999997</v>
      </c>
      <c r="P496">
        <v>40.502056000000003</v>
      </c>
      <c r="Q496" t="s">
        <v>1188</v>
      </c>
      <c r="R496" s="6" t="s">
        <v>2904</v>
      </c>
      <c r="S496" s="6" t="s">
        <v>2903</v>
      </c>
      <c r="T496" s="6" t="s">
        <v>2784</v>
      </c>
      <c r="U496" s="6" t="s">
        <v>2808</v>
      </c>
      <c r="W496" s="3" t="str">
        <f>INDEX(Groups!I$2:'Groups'!I$228, MATCH(A496, Groups!A$2:'Groups'!A$228,0))</f>
        <v xml:space="preserve">Canonsburg (community) Kings restaurant, Moon (township) Eat n Park, Wexford (community) Kings </v>
      </c>
      <c r="X496" s="3" t="str">
        <f>INDEX(Groups!J$2:'Groups'!J$228, MATCH(A496, Groups!A$2:'Groups'!A$228,0))</f>
        <v>Venue</v>
      </c>
      <c r="Y496" s="8">
        <v>1</v>
      </c>
      <c r="Z496" s="8" t="b">
        <v>1</v>
      </c>
      <c r="AC496" s="8">
        <v>1</v>
      </c>
      <c r="AD496" s="8">
        <v>1</v>
      </c>
      <c r="AE496" s="8">
        <v>1</v>
      </c>
      <c r="AF496" t="str">
        <f>INDEX(Groups!L$2:'Groups'!L$228, MATCH(A496, Groups!A$2:'Groups'!A$228,0))</f>
        <v>Western PA Region</v>
      </c>
      <c r="AG496">
        <f>INDEX(Groups!M$2:'Groups'!M$228, MATCH(A496, Groups!A$2:'Groups'!A$228,0))</f>
        <v>0</v>
      </c>
      <c r="AH496">
        <f>COUNTIFS(RSVP!A$2:A$6364, I496)</f>
        <v>6</v>
      </c>
      <c r="AI496">
        <f>COUNTIFS(RSVP!A$2:A$6364, I496, RSVP!G$2:G$6364, 1)</f>
        <v>6</v>
      </c>
      <c r="AJ496" s="18">
        <f t="shared" si="44"/>
        <v>1</v>
      </c>
      <c r="AK496" t="str">
        <f>INDEX(Groups!N$2:'Groups'!N$228, MATCH(A496, Groups!A$2:'Groups'!A$228,0))</f>
        <v>CSA/MSA</v>
      </c>
    </row>
    <row r="497" spans="1:37" x14ac:dyDescent="0.2">
      <c r="A497">
        <v>12338002</v>
      </c>
      <c r="B497">
        <v>5</v>
      </c>
      <c r="C497" t="s">
        <v>1178</v>
      </c>
      <c r="D497" t="s">
        <v>294</v>
      </c>
      <c r="E497" t="s">
        <v>3070</v>
      </c>
      <c r="F497">
        <v>-80.150001525899995</v>
      </c>
      <c r="G497">
        <v>40.270000457800002</v>
      </c>
      <c r="H497" t="s">
        <v>1179</v>
      </c>
      <c r="I497">
        <v>224256926</v>
      </c>
      <c r="J497">
        <v>496</v>
      </c>
      <c r="K497" t="s">
        <v>1186</v>
      </c>
      <c r="L497" t="s">
        <v>1187</v>
      </c>
      <c r="M497" t="s">
        <v>382</v>
      </c>
      <c r="N497" t="s">
        <v>1189</v>
      </c>
      <c r="O497">
        <v>-80.221908999999997</v>
      </c>
      <c r="P497">
        <v>40.502056000000003</v>
      </c>
      <c r="Q497" t="s">
        <v>1188</v>
      </c>
      <c r="R497" s="6" t="s">
        <v>2904</v>
      </c>
      <c r="S497" s="6" t="s">
        <v>2903</v>
      </c>
      <c r="T497" s="6" t="s">
        <v>2784</v>
      </c>
      <c r="U497" s="6" t="s">
        <v>2808</v>
      </c>
      <c r="W497" s="3" t="str">
        <f>INDEX(Groups!I$2:'Groups'!I$228, MATCH(A497, Groups!A$2:'Groups'!A$228,0))</f>
        <v xml:space="preserve">Canonsburg (community) Kings restaurant, Moon (township) Eat n Park, Wexford (community) Kings </v>
      </c>
      <c r="X497" s="3" t="str">
        <f>INDEX(Groups!J$2:'Groups'!J$228, MATCH(A497, Groups!A$2:'Groups'!A$228,0))</f>
        <v>Venue</v>
      </c>
      <c r="Y497" s="8">
        <v>1</v>
      </c>
      <c r="Z497" s="8" t="b">
        <v>1</v>
      </c>
      <c r="AC497" s="8">
        <v>1</v>
      </c>
      <c r="AD497" s="8">
        <v>1</v>
      </c>
      <c r="AE497" s="8">
        <v>1</v>
      </c>
      <c r="AF497" t="str">
        <f>INDEX(Groups!L$2:'Groups'!L$228, MATCH(A497, Groups!A$2:'Groups'!A$228,0))</f>
        <v>Western PA Region</v>
      </c>
      <c r="AG497">
        <f>INDEX(Groups!M$2:'Groups'!M$228, MATCH(A497, Groups!A$2:'Groups'!A$228,0))</f>
        <v>0</v>
      </c>
      <c r="AH497">
        <f>COUNTIFS(RSVP!A$2:A$6364, I497)</f>
        <v>4</v>
      </c>
      <c r="AI497">
        <f>COUNTIFS(RSVP!A$2:A$6364, I497, RSVP!G$2:G$6364, 1)</f>
        <v>4</v>
      </c>
      <c r="AJ497" s="18">
        <f t="shared" si="44"/>
        <v>1</v>
      </c>
      <c r="AK497" t="str">
        <f>INDEX(Groups!N$2:'Groups'!N$228, MATCH(A497, Groups!A$2:'Groups'!A$228,0))</f>
        <v>CSA/MSA</v>
      </c>
    </row>
    <row r="498" spans="1:37" x14ac:dyDescent="0.2">
      <c r="A498">
        <v>12338002</v>
      </c>
      <c r="B498">
        <v>5</v>
      </c>
      <c r="C498" t="s">
        <v>1178</v>
      </c>
      <c r="D498" t="s">
        <v>294</v>
      </c>
      <c r="E498" t="s">
        <v>3070</v>
      </c>
      <c r="F498">
        <v>-80.150001525899995</v>
      </c>
      <c r="G498">
        <v>40.270000457800002</v>
      </c>
      <c r="H498" t="s">
        <v>1179</v>
      </c>
      <c r="I498">
        <v>224511623</v>
      </c>
      <c r="J498">
        <v>497</v>
      </c>
      <c r="K498" t="s">
        <v>1190</v>
      </c>
      <c r="L498" t="s">
        <v>1191</v>
      </c>
      <c r="M498" t="s">
        <v>2887</v>
      </c>
      <c r="N498" t="s">
        <v>1193</v>
      </c>
      <c r="O498">
        <v>-80.097449999999995</v>
      </c>
      <c r="P498">
        <v>40.303780000000003</v>
      </c>
      <c r="Q498" t="s">
        <v>1192</v>
      </c>
      <c r="R498" s="6" t="s">
        <v>2904</v>
      </c>
      <c r="S498" s="6" t="s">
        <v>2903</v>
      </c>
      <c r="T498" s="6" t="s">
        <v>2943</v>
      </c>
      <c r="U498" s="6" t="s">
        <v>2968</v>
      </c>
      <c r="W498" s="3" t="str">
        <f>INDEX(Groups!I$2:'Groups'!I$228, MATCH(A498, Groups!A$2:'Groups'!A$228,0))</f>
        <v xml:space="preserve">Canonsburg (community) Kings restaurant, Moon (township) Eat n Park, Wexford (community) Kings </v>
      </c>
      <c r="X498" s="3" t="str">
        <f>INDEX(Groups!J$2:'Groups'!J$228, MATCH(A498, Groups!A$2:'Groups'!A$228,0))</f>
        <v>Venue</v>
      </c>
      <c r="Y498" s="8">
        <v>1</v>
      </c>
      <c r="Z498" s="8" t="b">
        <v>0</v>
      </c>
      <c r="AC498" s="8">
        <v>0</v>
      </c>
      <c r="AD498" s="8">
        <v>1</v>
      </c>
      <c r="AE498" s="8">
        <v>1</v>
      </c>
      <c r="AF498" t="str">
        <f>INDEX(Groups!L$2:'Groups'!L$228, MATCH(A498, Groups!A$2:'Groups'!A$228,0))</f>
        <v>Western PA Region</v>
      </c>
      <c r="AG498">
        <f>INDEX(Groups!M$2:'Groups'!M$228, MATCH(A498, Groups!A$2:'Groups'!A$228,0))</f>
        <v>0</v>
      </c>
      <c r="AH498">
        <f>COUNTIFS(RSVP!A$2:A$6364, I498)</f>
        <v>4</v>
      </c>
      <c r="AI498">
        <f>COUNTIFS(RSVP!A$2:A$6364, I498, RSVP!G$2:G$6364, 1)</f>
        <v>4</v>
      </c>
      <c r="AJ498" s="18">
        <f t="shared" si="44"/>
        <v>1</v>
      </c>
      <c r="AK498" t="str">
        <f>INDEX(Groups!N$2:'Groups'!N$228, MATCH(A498, Groups!A$2:'Groups'!A$228,0))</f>
        <v>CSA/MSA</v>
      </c>
    </row>
    <row r="499" spans="1:37" x14ac:dyDescent="0.2">
      <c r="A499">
        <v>145964</v>
      </c>
      <c r="B499">
        <v>5</v>
      </c>
      <c r="C499" t="s">
        <v>1194</v>
      </c>
      <c r="D499" t="s">
        <v>1</v>
      </c>
      <c r="E499" t="s">
        <v>3072</v>
      </c>
      <c r="F499">
        <v>-79.980003356899999</v>
      </c>
      <c r="G499">
        <v>40.450000762899997</v>
      </c>
      <c r="H499" t="s">
        <v>1195</v>
      </c>
      <c r="I499">
        <v>224179476</v>
      </c>
      <c r="J499">
        <v>498</v>
      </c>
      <c r="K499" t="s">
        <v>1196</v>
      </c>
      <c r="L499" t="s">
        <v>1197</v>
      </c>
      <c r="M499" t="s">
        <v>2773</v>
      </c>
      <c r="N499" t="s">
        <v>442</v>
      </c>
      <c r="O499">
        <v>-79.922535999999994</v>
      </c>
      <c r="P499">
        <v>40.438136999999998</v>
      </c>
      <c r="Q499" t="s">
        <v>441</v>
      </c>
      <c r="R499" s="6" t="s">
        <v>2904</v>
      </c>
      <c r="S499" s="6" t="s">
        <v>2903</v>
      </c>
      <c r="T499" s="6" t="s">
        <v>2784</v>
      </c>
      <c r="U499" s="6" t="s">
        <v>2905</v>
      </c>
      <c r="V499" s="6" t="s">
        <v>2944</v>
      </c>
      <c r="W499" s="3" t="str">
        <f>INDEX(Groups!I$2:'Groups'!I$228, MATCH(A499, Groups!A$2:'Groups'!A$228,0))</f>
        <v>Greater Pittsburgh Area</v>
      </c>
      <c r="X499" s="3" t="str">
        <f>INDEX(Groups!J$2:'Groups'!J$228, MATCH(A499, Groups!A$2:'Groups'!A$228,0))</f>
        <v>CSA/MSA</v>
      </c>
      <c r="Y499" s="8">
        <f>IF(T499="Allegheny County", 1, )</f>
        <v>1</v>
      </c>
      <c r="Z499" s="8" t="str">
        <f>IF(ISNUMBER(SEARCH("Pittsburgh", U499)), "Pittsburgh City", "Non-Pitt")</f>
        <v>Pittsburgh City</v>
      </c>
      <c r="AD499" s="8">
        <v>1</v>
      </c>
      <c r="AE499" s="8">
        <v>1</v>
      </c>
      <c r="AF499" t="str">
        <f>INDEX(Groups!L$2:'Groups'!L$228, MATCH(A499, Groups!A$2:'Groups'!A$228,0))</f>
        <v>Pittsburgh</v>
      </c>
      <c r="AG499">
        <f>INDEX(Groups!M$2:'Groups'!M$228, MATCH(A499, Groups!A$2:'Groups'!A$228,0))</f>
        <v>1</v>
      </c>
      <c r="AH499">
        <f>COUNTIFS(RSVP!A$2:A$6364, I499)</f>
        <v>16</v>
      </c>
      <c r="AI499">
        <f>COUNTIFS(RSVP!A$2:A$6364, I499, RSVP!G$2:G$6364, 1)</f>
        <v>15</v>
      </c>
      <c r="AJ499" s="18">
        <f t="shared" si="44"/>
        <v>0.9375</v>
      </c>
      <c r="AK499" t="str">
        <f>INDEX(Groups!N$2:'Groups'!N$228, MATCH(A499, Groups!A$2:'Groups'!A$228,0))</f>
        <v>Sub-county</v>
      </c>
    </row>
    <row r="500" spans="1:37" x14ac:dyDescent="0.2">
      <c r="A500">
        <v>145964</v>
      </c>
      <c r="B500">
        <v>5</v>
      </c>
      <c r="C500" t="s">
        <v>1194</v>
      </c>
      <c r="D500" t="s">
        <v>1</v>
      </c>
      <c r="E500" t="s">
        <v>3072</v>
      </c>
      <c r="F500">
        <v>-79.980003356899999</v>
      </c>
      <c r="G500">
        <v>40.450000762899997</v>
      </c>
      <c r="H500" t="s">
        <v>1195</v>
      </c>
      <c r="I500">
        <v>224179488</v>
      </c>
      <c r="J500">
        <v>499</v>
      </c>
      <c r="K500" t="s">
        <v>1196</v>
      </c>
      <c r="L500" t="s">
        <v>1197</v>
      </c>
      <c r="M500" t="s">
        <v>2773</v>
      </c>
      <c r="N500" t="s">
        <v>442</v>
      </c>
      <c r="O500">
        <v>-79.922535999999994</v>
      </c>
      <c r="P500">
        <v>40.438136999999998</v>
      </c>
      <c r="Q500" t="s">
        <v>441</v>
      </c>
      <c r="R500" s="6" t="s">
        <v>2904</v>
      </c>
      <c r="S500" s="6" t="s">
        <v>2903</v>
      </c>
      <c r="T500" s="6" t="s">
        <v>2784</v>
      </c>
      <c r="U500" s="6" t="s">
        <v>2905</v>
      </c>
      <c r="V500" s="6" t="s">
        <v>2944</v>
      </c>
      <c r="W500" s="3" t="str">
        <f>INDEX(Groups!I$2:'Groups'!I$228, MATCH(A500, Groups!A$2:'Groups'!A$228,0))</f>
        <v>Greater Pittsburgh Area</v>
      </c>
      <c r="X500" s="3" t="str">
        <f>INDEX(Groups!J$2:'Groups'!J$228, MATCH(A500, Groups!A$2:'Groups'!A$228,0))</f>
        <v>CSA/MSA</v>
      </c>
      <c r="Y500" s="8">
        <f>IF(T500="Allegheny County", 1, )</f>
        <v>1</v>
      </c>
      <c r="Z500" s="8" t="str">
        <f>IF(ISNUMBER(SEARCH("Pittsburgh", U500)), "Pittsburgh City", "Non-Pitt")</f>
        <v>Pittsburgh City</v>
      </c>
      <c r="AD500" s="8">
        <v>1</v>
      </c>
      <c r="AE500" s="8">
        <v>1</v>
      </c>
      <c r="AF500" t="str">
        <f>INDEX(Groups!L$2:'Groups'!L$228, MATCH(A500, Groups!A$2:'Groups'!A$228,0))</f>
        <v>Pittsburgh</v>
      </c>
      <c r="AG500">
        <f>INDEX(Groups!M$2:'Groups'!M$228, MATCH(A500, Groups!A$2:'Groups'!A$228,0))</f>
        <v>1</v>
      </c>
      <c r="AH500">
        <f>COUNTIFS(RSVP!A$2:A$6364, I500)</f>
        <v>20</v>
      </c>
      <c r="AI500">
        <f>COUNTIFS(RSVP!A$2:A$6364, I500, RSVP!G$2:G$6364, 1)</f>
        <v>19</v>
      </c>
      <c r="AJ500" s="18">
        <f t="shared" si="44"/>
        <v>0.95</v>
      </c>
      <c r="AK500" t="str">
        <f>INDEX(Groups!N$2:'Groups'!N$228, MATCH(A500, Groups!A$2:'Groups'!A$228,0))</f>
        <v>Sub-county</v>
      </c>
    </row>
    <row r="501" spans="1:37" x14ac:dyDescent="0.2">
      <c r="A501">
        <v>145964</v>
      </c>
      <c r="B501">
        <v>5</v>
      </c>
      <c r="C501" t="s">
        <v>1194</v>
      </c>
      <c r="D501" t="s">
        <v>1</v>
      </c>
      <c r="E501" t="s">
        <v>3072</v>
      </c>
      <c r="F501">
        <v>-79.980003356899999</v>
      </c>
      <c r="G501">
        <v>40.450000762899997</v>
      </c>
      <c r="H501" t="s">
        <v>1195</v>
      </c>
      <c r="I501">
        <v>224179527</v>
      </c>
      <c r="J501">
        <v>500</v>
      </c>
      <c r="K501" t="s">
        <v>1198</v>
      </c>
      <c r="L501" t="s">
        <v>1199</v>
      </c>
      <c r="M501" t="s">
        <v>2773</v>
      </c>
      <c r="N501" t="s">
        <v>1201</v>
      </c>
      <c r="O501">
        <v>-80.024765000000002</v>
      </c>
      <c r="P501">
        <v>40.411113999999998</v>
      </c>
      <c r="Q501" t="s">
        <v>1200</v>
      </c>
      <c r="R501" s="6" t="s">
        <v>2904</v>
      </c>
      <c r="S501" s="6" t="s">
        <v>2903</v>
      </c>
      <c r="T501" s="6" t="s">
        <v>2784</v>
      </c>
      <c r="U501" s="6" t="s">
        <v>2905</v>
      </c>
      <c r="V501" s="6" t="s">
        <v>2918</v>
      </c>
      <c r="W501" s="3" t="str">
        <f>INDEX(Groups!I$2:'Groups'!I$228, MATCH(A501, Groups!A$2:'Groups'!A$228,0))</f>
        <v>Greater Pittsburgh Area</v>
      </c>
      <c r="X501" s="3" t="str">
        <f>INDEX(Groups!J$2:'Groups'!J$228, MATCH(A501, Groups!A$2:'Groups'!A$228,0))</f>
        <v>CSA/MSA</v>
      </c>
      <c r="Y501" s="8">
        <f>IF(T501="Allegheny County", 1, )</f>
        <v>1</v>
      </c>
      <c r="Z501" s="8" t="str">
        <f>IF(ISNUMBER(SEARCH("Pittsburgh", U501)), "Pittsburgh City", "Non-Pitt")</f>
        <v>Pittsburgh City</v>
      </c>
      <c r="AD501" s="8">
        <v>1</v>
      </c>
      <c r="AE501" s="8">
        <v>1</v>
      </c>
      <c r="AF501" t="str">
        <f>INDEX(Groups!L$2:'Groups'!L$228, MATCH(A501, Groups!A$2:'Groups'!A$228,0))</f>
        <v>Pittsburgh</v>
      </c>
      <c r="AG501">
        <f>INDEX(Groups!M$2:'Groups'!M$228, MATCH(A501, Groups!A$2:'Groups'!A$228,0))</f>
        <v>1</v>
      </c>
      <c r="AH501">
        <f>COUNTIFS(RSVP!A$2:A$6364, I501)</f>
        <v>10</v>
      </c>
      <c r="AI501">
        <f>COUNTIFS(RSVP!A$2:A$6364, I501, RSVP!G$2:G$6364, 1)</f>
        <v>8</v>
      </c>
      <c r="AJ501" s="18">
        <f t="shared" si="44"/>
        <v>0.8</v>
      </c>
      <c r="AK501" t="str">
        <f>INDEX(Groups!N$2:'Groups'!N$228, MATCH(A501, Groups!A$2:'Groups'!A$228,0))</f>
        <v>Sub-county</v>
      </c>
    </row>
    <row r="502" spans="1:37" x14ac:dyDescent="0.2">
      <c r="A502">
        <v>145964</v>
      </c>
      <c r="B502">
        <v>5</v>
      </c>
      <c r="C502" t="s">
        <v>1194</v>
      </c>
      <c r="D502" t="s">
        <v>1</v>
      </c>
      <c r="E502" t="s">
        <v>3072</v>
      </c>
      <c r="F502">
        <v>-79.980003356899999</v>
      </c>
      <c r="G502">
        <v>40.450000762899997</v>
      </c>
      <c r="H502" t="s">
        <v>1195</v>
      </c>
      <c r="I502">
        <v>224179587</v>
      </c>
      <c r="J502">
        <v>501</v>
      </c>
      <c r="K502" t="s">
        <v>1202</v>
      </c>
      <c r="L502" t="s">
        <v>1203</v>
      </c>
      <c r="Q502" t="s">
        <v>386</v>
      </c>
      <c r="R502" s="6">
        <v>0</v>
      </c>
      <c r="S502" s="6">
        <v>0</v>
      </c>
      <c r="T502" s="6">
        <v>0</v>
      </c>
      <c r="U502" s="6">
        <v>0</v>
      </c>
      <c r="V502" s="6">
        <v>0</v>
      </c>
      <c r="W502" s="3" t="str">
        <f>INDEX(Groups!I$2:'Groups'!I$228, MATCH(A502, Groups!A$2:'Groups'!A$228,0))</f>
        <v>Greater Pittsburgh Area</v>
      </c>
      <c r="X502" s="3" t="str">
        <f>INDEX(Groups!J$2:'Groups'!J$228, MATCH(A502, Groups!A$2:'Groups'!A$228,0))</f>
        <v>CSA/MSA</v>
      </c>
      <c r="AF502" t="str">
        <f>INDEX(Groups!L$2:'Groups'!L$228, MATCH(A502, Groups!A$2:'Groups'!A$228,0))</f>
        <v>Pittsburgh</v>
      </c>
      <c r="AG502">
        <f>INDEX(Groups!M$2:'Groups'!M$228, MATCH(A502, Groups!A$2:'Groups'!A$228,0))</f>
        <v>1</v>
      </c>
      <c r="AH502">
        <f>COUNTIFS(RSVP!A$2:A$6364, I502)</f>
        <v>9</v>
      </c>
      <c r="AI502">
        <f>COUNTIFS(RSVP!A$2:A$6364, I502, RSVP!G$2:G$6364, 1)</f>
        <v>7</v>
      </c>
      <c r="AJ502" s="18">
        <f t="shared" si="44"/>
        <v>0.77777777777777779</v>
      </c>
      <c r="AK502" t="str">
        <f>INDEX(Groups!N$2:'Groups'!N$228, MATCH(A502, Groups!A$2:'Groups'!A$228,0))</f>
        <v>Sub-county</v>
      </c>
    </row>
    <row r="503" spans="1:37" x14ac:dyDescent="0.2">
      <c r="A503">
        <v>145964</v>
      </c>
      <c r="B503">
        <v>5</v>
      </c>
      <c r="C503" t="s">
        <v>1194</v>
      </c>
      <c r="D503" t="s">
        <v>1</v>
      </c>
      <c r="E503" t="s">
        <v>3072</v>
      </c>
      <c r="F503">
        <v>-79.980003356899999</v>
      </c>
      <c r="G503">
        <v>40.450000762899997</v>
      </c>
      <c r="H503" t="s">
        <v>1195</v>
      </c>
      <c r="I503">
        <v>224095996</v>
      </c>
      <c r="J503">
        <v>502</v>
      </c>
      <c r="K503" t="s">
        <v>1204</v>
      </c>
      <c r="L503" t="s">
        <v>1205</v>
      </c>
      <c r="M503" t="s">
        <v>2773</v>
      </c>
      <c r="N503" t="s">
        <v>1207</v>
      </c>
      <c r="O503">
        <v>-79.932845999999998</v>
      </c>
      <c r="P503">
        <v>40.434604999999998</v>
      </c>
      <c r="Q503" t="s">
        <v>1206</v>
      </c>
      <c r="R503" s="6" t="s">
        <v>2904</v>
      </c>
      <c r="S503" s="6" t="s">
        <v>2903</v>
      </c>
      <c r="T503" s="6" t="s">
        <v>2784</v>
      </c>
      <c r="U503" s="6" t="s">
        <v>2905</v>
      </c>
      <c r="V503" s="6" t="s">
        <v>2907</v>
      </c>
      <c r="W503" s="3" t="str">
        <f>INDEX(Groups!I$2:'Groups'!I$228, MATCH(A503, Groups!A$2:'Groups'!A$228,0))</f>
        <v>Greater Pittsburgh Area</v>
      </c>
      <c r="X503" s="3" t="str">
        <f>INDEX(Groups!J$2:'Groups'!J$228, MATCH(A503, Groups!A$2:'Groups'!A$228,0))</f>
        <v>CSA/MSA</v>
      </c>
      <c r="Y503" s="8">
        <f t="shared" ref="Y503:Y528" si="48">IF(T503="Allegheny County", 1, )</f>
        <v>1</v>
      </c>
      <c r="Z503" s="8" t="str">
        <f>IF(ISNUMBER(SEARCH("Pittsburgh", U503)), "Pittsburgh City", "Non-Pitt")</f>
        <v>Pittsburgh City</v>
      </c>
      <c r="AD503" s="8">
        <v>1</v>
      </c>
      <c r="AE503" s="8">
        <v>1</v>
      </c>
      <c r="AF503" t="str">
        <f>INDEX(Groups!L$2:'Groups'!L$228, MATCH(A503, Groups!A$2:'Groups'!A$228,0))</f>
        <v>Pittsburgh</v>
      </c>
      <c r="AG503">
        <f>INDEX(Groups!M$2:'Groups'!M$228, MATCH(A503, Groups!A$2:'Groups'!A$228,0))</f>
        <v>1</v>
      </c>
      <c r="AH503">
        <f>COUNTIFS(RSVP!A$2:A$6364, I503)</f>
        <v>15</v>
      </c>
      <c r="AI503">
        <f>COUNTIFS(RSVP!A$2:A$6364, I503, RSVP!G$2:G$6364, 1)</f>
        <v>9</v>
      </c>
      <c r="AJ503" s="18">
        <f t="shared" si="44"/>
        <v>0.6</v>
      </c>
      <c r="AK503" t="str">
        <f>INDEX(Groups!N$2:'Groups'!N$228, MATCH(A503, Groups!A$2:'Groups'!A$228,0))</f>
        <v>Sub-county</v>
      </c>
    </row>
    <row r="504" spans="1:37" x14ac:dyDescent="0.2">
      <c r="A504">
        <v>8642702</v>
      </c>
      <c r="B504">
        <v>5</v>
      </c>
      <c r="C504" t="s">
        <v>1208</v>
      </c>
      <c r="D504" t="s">
        <v>1</v>
      </c>
      <c r="E504" t="s">
        <v>3090</v>
      </c>
      <c r="F504">
        <v>-80.019996643100001</v>
      </c>
      <c r="G504">
        <v>40.470001220699999</v>
      </c>
      <c r="H504" t="s">
        <v>1209</v>
      </c>
      <c r="I504">
        <v>224441838</v>
      </c>
      <c r="J504">
        <v>503</v>
      </c>
      <c r="K504" t="s">
        <v>1210</v>
      </c>
      <c r="L504" t="s">
        <v>1211</v>
      </c>
      <c r="M504" t="s">
        <v>2773</v>
      </c>
      <c r="N504" t="s">
        <v>1213</v>
      </c>
      <c r="O504">
        <v>-79.949791000000005</v>
      </c>
      <c r="P504">
        <v>40.434441</v>
      </c>
      <c r="Q504" t="s">
        <v>1212</v>
      </c>
      <c r="R504" s="6" t="s">
        <v>2904</v>
      </c>
      <c r="S504" s="6" t="s">
        <v>2903</v>
      </c>
      <c r="T504" s="6" t="s">
        <v>2784</v>
      </c>
      <c r="U504" s="6" t="s">
        <v>2905</v>
      </c>
      <c r="V504" s="6" t="s">
        <v>2928</v>
      </c>
      <c r="W504" s="3" t="str">
        <f>INDEX(Groups!I$2:'Groups'!I$228, MATCH(A504, Groups!A$2:'Groups'!A$228,0))</f>
        <v>Pittsburgh</v>
      </c>
      <c r="X504" s="3" t="str">
        <f>INDEX(Groups!J$2:'Groups'!J$228, MATCH(A504, Groups!A$2:'Groups'!A$228,0))</f>
        <v>Sub-county</v>
      </c>
      <c r="Y504" s="8">
        <f t="shared" si="48"/>
        <v>1</v>
      </c>
      <c r="Z504" s="8" t="b">
        <f>ISNUMBER(SEARCH(W504,U504))</f>
        <v>1</v>
      </c>
      <c r="AD504" s="8">
        <v>1</v>
      </c>
      <c r="AE504" s="8">
        <v>1</v>
      </c>
      <c r="AF504" t="str">
        <f>INDEX(Groups!L$2:'Groups'!L$228, MATCH(A504, Groups!A$2:'Groups'!A$228,0))</f>
        <v>Pittsburgh</v>
      </c>
      <c r="AG504">
        <f>INDEX(Groups!M$2:'Groups'!M$228, MATCH(A504, Groups!A$2:'Groups'!A$228,0))</f>
        <v>0</v>
      </c>
      <c r="AH504">
        <f>COUNTIFS(RSVP!A$2:A$6364, I504)</f>
        <v>4</v>
      </c>
      <c r="AI504">
        <f>COUNTIFS(RSVP!A$2:A$6364, I504, RSVP!G$2:G$6364, 1)</f>
        <v>3</v>
      </c>
      <c r="AJ504" s="18">
        <f t="shared" si="44"/>
        <v>0.75</v>
      </c>
      <c r="AK504" t="str">
        <f>INDEX(Groups!N$2:'Groups'!N$228, MATCH(A504, Groups!A$2:'Groups'!A$228,0))</f>
        <v>Sub-county</v>
      </c>
    </row>
    <row r="505" spans="1:37" x14ac:dyDescent="0.2">
      <c r="A505">
        <v>8642702</v>
      </c>
      <c r="B505">
        <v>5</v>
      </c>
      <c r="C505" t="s">
        <v>1208</v>
      </c>
      <c r="D505" t="s">
        <v>1</v>
      </c>
      <c r="E505" t="s">
        <v>3090</v>
      </c>
      <c r="F505">
        <v>-80.019996643100001</v>
      </c>
      <c r="G505">
        <v>40.470001220699999</v>
      </c>
      <c r="H505" t="s">
        <v>1209</v>
      </c>
      <c r="I505">
        <v>224248573</v>
      </c>
      <c r="J505">
        <v>504</v>
      </c>
      <c r="K505" t="s">
        <v>1214</v>
      </c>
      <c r="L505" t="s">
        <v>1215</v>
      </c>
      <c r="M505" t="s">
        <v>2773</v>
      </c>
      <c r="N505" t="s">
        <v>1213</v>
      </c>
      <c r="O505">
        <v>-79.949791000000005</v>
      </c>
      <c r="P505">
        <v>40.434441</v>
      </c>
      <c r="Q505" t="s">
        <v>1212</v>
      </c>
      <c r="R505" s="6" t="s">
        <v>2904</v>
      </c>
      <c r="S505" s="6" t="s">
        <v>2903</v>
      </c>
      <c r="T505" s="6" t="s">
        <v>2784</v>
      </c>
      <c r="U505" s="6" t="s">
        <v>2905</v>
      </c>
      <c r="V505" s="6" t="s">
        <v>2928</v>
      </c>
      <c r="W505" s="3" t="str">
        <f>INDEX(Groups!I$2:'Groups'!I$228, MATCH(A505, Groups!A$2:'Groups'!A$228,0))</f>
        <v>Pittsburgh</v>
      </c>
      <c r="X505" s="3" t="str">
        <f>INDEX(Groups!J$2:'Groups'!J$228, MATCH(A505, Groups!A$2:'Groups'!A$228,0))</f>
        <v>Sub-county</v>
      </c>
      <c r="Y505" s="8">
        <f t="shared" si="48"/>
        <v>1</v>
      </c>
      <c r="Z505" s="8" t="b">
        <f>ISNUMBER(SEARCH(W505,U505))</f>
        <v>1</v>
      </c>
      <c r="AD505" s="8">
        <v>1</v>
      </c>
      <c r="AE505" s="8">
        <v>1</v>
      </c>
      <c r="AF505" t="str">
        <f>INDEX(Groups!L$2:'Groups'!L$228, MATCH(A505, Groups!A$2:'Groups'!A$228,0))</f>
        <v>Pittsburgh</v>
      </c>
      <c r="AG505">
        <f>INDEX(Groups!M$2:'Groups'!M$228, MATCH(A505, Groups!A$2:'Groups'!A$228,0))</f>
        <v>0</v>
      </c>
      <c r="AH505">
        <f>COUNTIFS(RSVP!A$2:A$6364, I505)</f>
        <v>11</v>
      </c>
      <c r="AI505">
        <f>COUNTIFS(RSVP!A$2:A$6364, I505, RSVP!G$2:G$6364, 1)</f>
        <v>10</v>
      </c>
      <c r="AJ505" s="18">
        <f t="shared" si="44"/>
        <v>0.90909090909090906</v>
      </c>
      <c r="AK505" t="str">
        <f>INDEX(Groups!N$2:'Groups'!N$228, MATCH(A505, Groups!A$2:'Groups'!A$228,0))</f>
        <v>Sub-county</v>
      </c>
    </row>
    <row r="506" spans="1:37" x14ac:dyDescent="0.2">
      <c r="A506">
        <v>8642702</v>
      </c>
      <c r="B506">
        <v>5</v>
      </c>
      <c r="C506" t="s">
        <v>1208</v>
      </c>
      <c r="D506" t="s">
        <v>1</v>
      </c>
      <c r="E506" t="s">
        <v>3090</v>
      </c>
      <c r="F506">
        <v>-80.019996643100001</v>
      </c>
      <c r="G506">
        <v>40.470001220699999</v>
      </c>
      <c r="H506" t="s">
        <v>1209</v>
      </c>
      <c r="I506">
        <v>224441342</v>
      </c>
      <c r="J506">
        <v>505</v>
      </c>
      <c r="K506" t="s">
        <v>1216</v>
      </c>
      <c r="L506" t="s">
        <v>1217</v>
      </c>
      <c r="M506" t="s">
        <v>2773</v>
      </c>
      <c r="N506" t="s">
        <v>1213</v>
      </c>
      <c r="O506">
        <v>-79.949791000000005</v>
      </c>
      <c r="P506">
        <v>40.434441</v>
      </c>
      <c r="Q506" t="s">
        <v>1212</v>
      </c>
      <c r="R506" s="6" t="s">
        <v>2904</v>
      </c>
      <c r="S506" s="6" t="s">
        <v>2903</v>
      </c>
      <c r="T506" s="6" t="s">
        <v>2784</v>
      </c>
      <c r="U506" s="6" t="s">
        <v>2905</v>
      </c>
      <c r="V506" s="6" t="s">
        <v>2928</v>
      </c>
      <c r="W506" s="3" t="str">
        <f>INDEX(Groups!I$2:'Groups'!I$228, MATCH(A506, Groups!A$2:'Groups'!A$228,0))</f>
        <v>Pittsburgh</v>
      </c>
      <c r="X506" s="3" t="str">
        <f>INDEX(Groups!J$2:'Groups'!J$228, MATCH(A506, Groups!A$2:'Groups'!A$228,0))</f>
        <v>Sub-county</v>
      </c>
      <c r="Y506" s="8">
        <f t="shared" si="48"/>
        <v>1</v>
      </c>
      <c r="Z506" s="8" t="b">
        <f>ISNUMBER(SEARCH(W506,U506))</f>
        <v>1</v>
      </c>
      <c r="AD506" s="8">
        <v>1</v>
      </c>
      <c r="AE506" s="8">
        <v>1</v>
      </c>
      <c r="AF506" t="str">
        <f>INDEX(Groups!L$2:'Groups'!L$228, MATCH(A506, Groups!A$2:'Groups'!A$228,0))</f>
        <v>Pittsburgh</v>
      </c>
      <c r="AG506">
        <f>INDEX(Groups!M$2:'Groups'!M$228, MATCH(A506, Groups!A$2:'Groups'!A$228,0))</f>
        <v>0</v>
      </c>
      <c r="AH506">
        <f>COUNTIFS(RSVP!A$2:A$6364, I506)</f>
        <v>12</v>
      </c>
      <c r="AI506">
        <f>COUNTIFS(RSVP!A$2:A$6364, I506, RSVP!G$2:G$6364, 1)</f>
        <v>9</v>
      </c>
      <c r="AJ506" s="18">
        <f t="shared" si="44"/>
        <v>0.75</v>
      </c>
      <c r="AK506" t="str">
        <f>INDEX(Groups!N$2:'Groups'!N$228, MATCH(A506, Groups!A$2:'Groups'!A$228,0))</f>
        <v>Sub-county</v>
      </c>
    </row>
    <row r="507" spans="1:37" x14ac:dyDescent="0.2">
      <c r="A507">
        <v>8642702</v>
      </c>
      <c r="B507">
        <v>5</v>
      </c>
      <c r="C507" t="s">
        <v>1208</v>
      </c>
      <c r="D507" t="s">
        <v>1</v>
      </c>
      <c r="E507" t="s">
        <v>3090</v>
      </c>
      <c r="F507">
        <v>-80.019996643100001</v>
      </c>
      <c r="G507">
        <v>40.470001220699999</v>
      </c>
      <c r="H507" t="s">
        <v>1209</v>
      </c>
      <c r="I507">
        <v>224754315</v>
      </c>
      <c r="J507">
        <v>506</v>
      </c>
      <c r="K507" t="s">
        <v>1218</v>
      </c>
      <c r="L507" t="s">
        <v>1219</v>
      </c>
      <c r="M507" t="s">
        <v>2773</v>
      </c>
      <c r="N507" t="s">
        <v>1213</v>
      </c>
      <c r="O507">
        <v>-79.949791000000005</v>
      </c>
      <c r="P507">
        <v>40.434441</v>
      </c>
      <c r="Q507" t="s">
        <v>1212</v>
      </c>
      <c r="R507" s="6" t="s">
        <v>2904</v>
      </c>
      <c r="S507" s="6" t="s">
        <v>2903</v>
      </c>
      <c r="T507" s="6" t="s">
        <v>2784</v>
      </c>
      <c r="U507" s="6" t="s">
        <v>2905</v>
      </c>
      <c r="V507" s="6" t="s">
        <v>2928</v>
      </c>
      <c r="W507" s="3" t="str">
        <f>INDEX(Groups!I$2:'Groups'!I$228, MATCH(A507, Groups!A$2:'Groups'!A$228,0))</f>
        <v>Pittsburgh</v>
      </c>
      <c r="X507" s="3" t="str">
        <f>INDEX(Groups!J$2:'Groups'!J$228, MATCH(A507, Groups!A$2:'Groups'!A$228,0))</f>
        <v>Sub-county</v>
      </c>
      <c r="Y507" s="8">
        <f t="shared" si="48"/>
        <v>1</v>
      </c>
      <c r="Z507" s="8" t="b">
        <f>ISNUMBER(SEARCH(W507,U507))</f>
        <v>1</v>
      </c>
      <c r="AD507" s="8">
        <v>1</v>
      </c>
      <c r="AE507" s="8">
        <v>1</v>
      </c>
      <c r="AF507" t="str">
        <f>INDEX(Groups!L$2:'Groups'!L$228, MATCH(A507, Groups!A$2:'Groups'!A$228,0))</f>
        <v>Pittsburgh</v>
      </c>
      <c r="AG507">
        <f>INDEX(Groups!M$2:'Groups'!M$228, MATCH(A507, Groups!A$2:'Groups'!A$228,0))</f>
        <v>0</v>
      </c>
      <c r="AH507">
        <f>COUNTIFS(RSVP!A$2:A$6364, I507)</f>
        <v>10</v>
      </c>
      <c r="AI507">
        <f>COUNTIFS(RSVP!A$2:A$6364, I507, RSVP!G$2:G$6364, 1)</f>
        <v>8</v>
      </c>
      <c r="AJ507" s="18">
        <f t="shared" si="44"/>
        <v>0.8</v>
      </c>
      <c r="AK507" t="str">
        <f>INDEX(Groups!N$2:'Groups'!N$228, MATCH(A507, Groups!A$2:'Groups'!A$228,0))</f>
        <v>Sub-county</v>
      </c>
    </row>
    <row r="508" spans="1:37" x14ac:dyDescent="0.2">
      <c r="A508">
        <v>8642702</v>
      </c>
      <c r="B508">
        <v>5</v>
      </c>
      <c r="C508" t="s">
        <v>1208</v>
      </c>
      <c r="D508" t="s">
        <v>1</v>
      </c>
      <c r="E508" t="s">
        <v>3090</v>
      </c>
      <c r="F508">
        <v>-80.019996643100001</v>
      </c>
      <c r="G508">
        <v>40.470001220699999</v>
      </c>
      <c r="H508" t="s">
        <v>1209</v>
      </c>
      <c r="I508">
        <v>224440352</v>
      </c>
      <c r="J508">
        <v>507</v>
      </c>
      <c r="K508" t="s">
        <v>1220</v>
      </c>
      <c r="L508" t="s">
        <v>1221</v>
      </c>
      <c r="M508" t="s">
        <v>2773</v>
      </c>
      <c r="N508" t="s">
        <v>1213</v>
      </c>
      <c r="O508">
        <v>-79.949791000000005</v>
      </c>
      <c r="P508">
        <v>40.434441</v>
      </c>
      <c r="Q508" t="s">
        <v>1212</v>
      </c>
      <c r="R508" s="6" t="s">
        <v>2904</v>
      </c>
      <c r="S508" s="6" t="s">
        <v>2903</v>
      </c>
      <c r="T508" s="6" t="s">
        <v>2784</v>
      </c>
      <c r="U508" s="6" t="s">
        <v>2905</v>
      </c>
      <c r="V508" s="6" t="s">
        <v>2928</v>
      </c>
      <c r="W508" s="3" t="str">
        <f>INDEX(Groups!I$2:'Groups'!I$228, MATCH(A508, Groups!A$2:'Groups'!A$228,0))</f>
        <v>Pittsburgh</v>
      </c>
      <c r="X508" s="3" t="str">
        <f>INDEX(Groups!J$2:'Groups'!J$228, MATCH(A508, Groups!A$2:'Groups'!A$228,0))</f>
        <v>Sub-county</v>
      </c>
      <c r="Y508" s="8">
        <f t="shared" si="48"/>
        <v>1</v>
      </c>
      <c r="Z508" s="8" t="b">
        <f>ISNUMBER(SEARCH(W508,U508))</f>
        <v>1</v>
      </c>
      <c r="AD508" s="8">
        <v>1</v>
      </c>
      <c r="AE508" s="8">
        <v>1</v>
      </c>
      <c r="AF508" t="str">
        <f>INDEX(Groups!L$2:'Groups'!L$228, MATCH(A508, Groups!A$2:'Groups'!A$228,0))</f>
        <v>Pittsburgh</v>
      </c>
      <c r="AG508">
        <f>INDEX(Groups!M$2:'Groups'!M$228, MATCH(A508, Groups!A$2:'Groups'!A$228,0))</f>
        <v>0</v>
      </c>
      <c r="AH508">
        <f>COUNTIFS(RSVP!A$2:A$6364, I508)</f>
        <v>14</v>
      </c>
      <c r="AI508">
        <f>COUNTIFS(RSVP!A$2:A$6364, I508, RSVP!G$2:G$6364, 1)</f>
        <v>11</v>
      </c>
      <c r="AJ508" s="18">
        <f t="shared" si="44"/>
        <v>0.7857142857142857</v>
      </c>
      <c r="AK508" t="str">
        <f>INDEX(Groups!N$2:'Groups'!N$228, MATCH(A508, Groups!A$2:'Groups'!A$228,0))</f>
        <v>Sub-county</v>
      </c>
    </row>
    <row r="509" spans="1:37" x14ac:dyDescent="0.2">
      <c r="A509">
        <v>18363436</v>
      </c>
      <c r="B509">
        <v>5</v>
      </c>
      <c r="C509" t="s">
        <v>1222</v>
      </c>
      <c r="D509" t="s">
        <v>956</v>
      </c>
      <c r="E509" t="s">
        <v>3081</v>
      </c>
      <c r="F509">
        <v>-80.089996337900004</v>
      </c>
      <c r="G509">
        <v>40.409999847400002</v>
      </c>
      <c r="H509" t="s">
        <v>1223</v>
      </c>
      <c r="I509">
        <v>223182042</v>
      </c>
      <c r="J509">
        <v>508</v>
      </c>
      <c r="K509" t="s">
        <v>1224</v>
      </c>
      <c r="L509" t="s">
        <v>1225</v>
      </c>
      <c r="M509" t="s">
        <v>996</v>
      </c>
      <c r="N509" t="s">
        <v>1227</v>
      </c>
      <c r="O509">
        <v>-80.110056</v>
      </c>
      <c r="P509">
        <v>40.356180999999999</v>
      </c>
      <c r="Q509" t="s">
        <v>1226</v>
      </c>
      <c r="R509" s="6" t="s">
        <v>2904</v>
      </c>
      <c r="S509" s="6" t="s">
        <v>2903</v>
      </c>
      <c r="T509" s="6" t="s">
        <v>2784</v>
      </c>
      <c r="U509" s="6" t="s">
        <v>2989</v>
      </c>
      <c r="W509" s="3" t="str">
        <f>INDEX(Groups!I$2:'Groups'!I$228, MATCH(A509, Groups!A$2:'Groups'!A$228,0))</f>
        <v>West/South Pittsburgh</v>
      </c>
      <c r="X509" s="3" t="str">
        <f>INDEX(Groups!J$2:'Groups'!J$228, MATCH(A509, Groups!A$2:'Groups'!A$228,0))</f>
        <v>MSA</v>
      </c>
      <c r="Y509" s="8">
        <f t="shared" si="48"/>
        <v>1</v>
      </c>
      <c r="Z509" s="8" t="str">
        <f>IF(ISNUMBER(SEARCH("Pittsburgh", U509)), "Pittsburgh City", "Non-Pitt")</f>
        <v>Non-Pitt</v>
      </c>
      <c r="AD509" s="8">
        <v>1</v>
      </c>
      <c r="AE509" s="8">
        <v>1</v>
      </c>
      <c r="AF509" t="str">
        <f>INDEX(Groups!L$2:'Groups'!L$228, MATCH(A509, Groups!A$2:'Groups'!A$228,0))</f>
        <v>Greater Pittsburgh Area</v>
      </c>
      <c r="AG509">
        <f>INDEX(Groups!M$2:'Groups'!M$228, MATCH(A509, Groups!A$2:'Groups'!A$228,0))</f>
        <v>0</v>
      </c>
      <c r="AH509">
        <f>COUNTIFS(RSVP!A$2:A$6364, I509)</f>
        <v>11</v>
      </c>
      <c r="AI509">
        <f>COUNTIFS(RSVP!A$2:A$6364, I509, RSVP!G$2:G$6364, 1)</f>
        <v>11</v>
      </c>
      <c r="AJ509" s="18">
        <f t="shared" si="44"/>
        <v>1</v>
      </c>
      <c r="AK509" t="str">
        <f>INDEX(Groups!N$2:'Groups'!N$228, MATCH(A509, Groups!A$2:'Groups'!A$228,0))</f>
        <v>MSA</v>
      </c>
    </row>
    <row r="510" spans="1:37" x14ac:dyDescent="0.2">
      <c r="A510">
        <v>18363436</v>
      </c>
      <c r="B510">
        <v>5</v>
      </c>
      <c r="C510" t="s">
        <v>1222</v>
      </c>
      <c r="D510" t="s">
        <v>956</v>
      </c>
      <c r="E510" t="s">
        <v>3081</v>
      </c>
      <c r="F510">
        <v>-80.089996337900004</v>
      </c>
      <c r="G510">
        <v>40.409999847400002</v>
      </c>
      <c r="H510" t="s">
        <v>1223</v>
      </c>
      <c r="I510">
        <v>224284504</v>
      </c>
      <c r="J510">
        <v>509</v>
      </c>
      <c r="K510" t="s">
        <v>1228</v>
      </c>
      <c r="L510" t="s">
        <v>1229</v>
      </c>
      <c r="M510" t="s">
        <v>1073</v>
      </c>
      <c r="N510" t="s">
        <v>1074</v>
      </c>
      <c r="O510">
        <v>-80.035239000000004</v>
      </c>
      <c r="P510">
        <v>40.396180000000001</v>
      </c>
      <c r="Q510" t="s">
        <v>1072</v>
      </c>
      <c r="R510" s="6" t="s">
        <v>2904</v>
      </c>
      <c r="S510" s="6" t="s">
        <v>2903</v>
      </c>
      <c r="T510" s="6" t="s">
        <v>2784</v>
      </c>
      <c r="U510" s="6" t="s">
        <v>2914</v>
      </c>
      <c r="W510" s="3" t="str">
        <f>INDEX(Groups!I$2:'Groups'!I$228, MATCH(A510, Groups!A$2:'Groups'!A$228,0))</f>
        <v>West/South Pittsburgh</v>
      </c>
      <c r="X510" s="3" t="str">
        <f>INDEX(Groups!J$2:'Groups'!J$228, MATCH(A510, Groups!A$2:'Groups'!A$228,0))</f>
        <v>MSA</v>
      </c>
      <c r="Y510" s="8">
        <f t="shared" si="48"/>
        <v>1</v>
      </c>
      <c r="Z510" s="8" t="str">
        <f>IF(ISNUMBER(SEARCH("Pittsburgh", U510)), "Pittsburgh City", "Non-Pitt")</f>
        <v>Non-Pitt</v>
      </c>
      <c r="AD510" s="8">
        <v>1</v>
      </c>
      <c r="AE510" s="8">
        <v>1</v>
      </c>
      <c r="AF510" t="str">
        <f>INDEX(Groups!L$2:'Groups'!L$228, MATCH(A510, Groups!A$2:'Groups'!A$228,0))</f>
        <v>Greater Pittsburgh Area</v>
      </c>
      <c r="AG510">
        <f>INDEX(Groups!M$2:'Groups'!M$228, MATCH(A510, Groups!A$2:'Groups'!A$228,0))</f>
        <v>0</v>
      </c>
      <c r="AH510">
        <f>COUNTIFS(RSVP!A$2:A$6364, I510)</f>
        <v>6</v>
      </c>
      <c r="AI510">
        <f>COUNTIFS(RSVP!A$2:A$6364, I510, RSVP!G$2:G$6364, 1)</f>
        <v>6</v>
      </c>
      <c r="AJ510" s="18">
        <f t="shared" si="44"/>
        <v>1</v>
      </c>
      <c r="AK510" t="str">
        <f>INDEX(Groups!N$2:'Groups'!N$228, MATCH(A510, Groups!A$2:'Groups'!A$228,0))</f>
        <v>MSA</v>
      </c>
    </row>
    <row r="511" spans="1:37" x14ac:dyDescent="0.2">
      <c r="A511">
        <v>18363436</v>
      </c>
      <c r="B511">
        <v>5</v>
      </c>
      <c r="C511" t="s">
        <v>1222</v>
      </c>
      <c r="D511" t="s">
        <v>956</v>
      </c>
      <c r="E511" t="s">
        <v>3081</v>
      </c>
      <c r="F511">
        <v>-80.089996337900004</v>
      </c>
      <c r="G511">
        <v>40.409999847400002</v>
      </c>
      <c r="H511" t="s">
        <v>1223</v>
      </c>
      <c r="I511">
        <v>223182626</v>
      </c>
      <c r="J511">
        <v>510</v>
      </c>
      <c r="K511" t="s">
        <v>1230</v>
      </c>
      <c r="L511" t="s">
        <v>1231</v>
      </c>
      <c r="M511" t="s">
        <v>2773</v>
      </c>
      <c r="N511" t="s">
        <v>1233</v>
      </c>
      <c r="O511">
        <v>-80.146538000000007</v>
      </c>
      <c r="P511">
        <v>40.438983999999998</v>
      </c>
      <c r="Q511" t="s">
        <v>1232</v>
      </c>
      <c r="R511" s="6" t="s">
        <v>2904</v>
      </c>
      <c r="S511" s="6" t="s">
        <v>2903</v>
      </c>
      <c r="T511" s="6" t="s">
        <v>2784</v>
      </c>
      <c r="U511" s="6" t="s">
        <v>2941</v>
      </c>
      <c r="W511" s="3" t="str">
        <f>INDEX(Groups!I$2:'Groups'!I$228, MATCH(A511, Groups!A$2:'Groups'!A$228,0))</f>
        <v>West/South Pittsburgh</v>
      </c>
      <c r="X511" s="3" t="str">
        <f>INDEX(Groups!J$2:'Groups'!J$228, MATCH(A511, Groups!A$2:'Groups'!A$228,0))</f>
        <v>MSA</v>
      </c>
      <c r="Y511" s="8">
        <f t="shared" si="48"/>
        <v>1</v>
      </c>
      <c r="Z511" s="8" t="str">
        <f>IF(ISNUMBER(SEARCH("Pittsburgh", U511)), "Pittsburgh City", "Non-Pitt")</f>
        <v>Non-Pitt</v>
      </c>
      <c r="AD511" s="8">
        <v>1</v>
      </c>
      <c r="AE511" s="8">
        <v>1</v>
      </c>
      <c r="AF511" t="str">
        <f>INDEX(Groups!L$2:'Groups'!L$228, MATCH(A511, Groups!A$2:'Groups'!A$228,0))</f>
        <v>Greater Pittsburgh Area</v>
      </c>
      <c r="AG511">
        <f>INDEX(Groups!M$2:'Groups'!M$228, MATCH(A511, Groups!A$2:'Groups'!A$228,0))</f>
        <v>0</v>
      </c>
      <c r="AH511">
        <f>COUNTIFS(RSVP!A$2:A$6364, I511)</f>
        <v>10</v>
      </c>
      <c r="AI511">
        <f>COUNTIFS(RSVP!A$2:A$6364, I511, RSVP!G$2:G$6364, 1)</f>
        <v>10</v>
      </c>
      <c r="AJ511" s="18">
        <f t="shared" si="44"/>
        <v>1</v>
      </c>
      <c r="AK511" t="str">
        <f>INDEX(Groups!N$2:'Groups'!N$228, MATCH(A511, Groups!A$2:'Groups'!A$228,0))</f>
        <v>MSA</v>
      </c>
    </row>
    <row r="512" spans="1:37" x14ac:dyDescent="0.2">
      <c r="A512">
        <v>18363436</v>
      </c>
      <c r="B512">
        <v>5</v>
      </c>
      <c r="C512" t="s">
        <v>1222</v>
      </c>
      <c r="D512" t="s">
        <v>956</v>
      </c>
      <c r="E512" t="s">
        <v>3081</v>
      </c>
      <c r="F512">
        <v>-80.089996337900004</v>
      </c>
      <c r="G512">
        <v>40.409999847400002</v>
      </c>
      <c r="H512" t="s">
        <v>1223</v>
      </c>
      <c r="I512">
        <v>223940456</v>
      </c>
      <c r="J512">
        <v>511</v>
      </c>
      <c r="K512" t="s">
        <v>1234</v>
      </c>
      <c r="L512" t="s">
        <v>1235</v>
      </c>
      <c r="M512" t="s">
        <v>1237</v>
      </c>
      <c r="N512" t="s">
        <v>1238</v>
      </c>
      <c r="O512">
        <v>-80.137285000000006</v>
      </c>
      <c r="P512">
        <v>40.451304</v>
      </c>
      <c r="Q512" t="s">
        <v>1236</v>
      </c>
      <c r="R512" s="6" t="s">
        <v>2904</v>
      </c>
      <c r="S512" s="6" t="s">
        <v>2903</v>
      </c>
      <c r="T512" s="6" t="s">
        <v>2784</v>
      </c>
      <c r="U512" s="6" t="s">
        <v>2941</v>
      </c>
      <c r="W512" s="3" t="str">
        <f>INDEX(Groups!I$2:'Groups'!I$228, MATCH(A512, Groups!A$2:'Groups'!A$228,0))</f>
        <v>West/South Pittsburgh</v>
      </c>
      <c r="X512" s="3" t="str">
        <f>INDEX(Groups!J$2:'Groups'!J$228, MATCH(A512, Groups!A$2:'Groups'!A$228,0))</f>
        <v>MSA</v>
      </c>
      <c r="Y512" s="8">
        <f t="shared" si="48"/>
        <v>1</v>
      </c>
      <c r="Z512" s="8" t="str">
        <f>IF(ISNUMBER(SEARCH("Pittsburgh", U512)), "Pittsburgh City", "Non-Pitt")</f>
        <v>Non-Pitt</v>
      </c>
      <c r="AD512" s="8">
        <v>1</v>
      </c>
      <c r="AE512" s="8">
        <v>1</v>
      </c>
      <c r="AF512" t="str">
        <f>INDEX(Groups!L$2:'Groups'!L$228, MATCH(A512, Groups!A$2:'Groups'!A$228,0))</f>
        <v>Greater Pittsburgh Area</v>
      </c>
      <c r="AG512">
        <f>INDEX(Groups!M$2:'Groups'!M$228, MATCH(A512, Groups!A$2:'Groups'!A$228,0))</f>
        <v>0</v>
      </c>
      <c r="AH512">
        <f>COUNTIFS(RSVP!A$2:A$6364, I512)</f>
        <v>3</v>
      </c>
      <c r="AI512">
        <f>COUNTIFS(RSVP!A$2:A$6364, I512, RSVP!G$2:G$6364, 1)</f>
        <v>3</v>
      </c>
      <c r="AJ512" s="18">
        <f t="shared" si="44"/>
        <v>1</v>
      </c>
      <c r="AK512" t="str">
        <f>INDEX(Groups!N$2:'Groups'!N$228, MATCH(A512, Groups!A$2:'Groups'!A$228,0))</f>
        <v>MSA</v>
      </c>
    </row>
    <row r="513" spans="1:37" x14ac:dyDescent="0.2">
      <c r="A513">
        <v>18363436</v>
      </c>
      <c r="B513">
        <v>5</v>
      </c>
      <c r="C513" t="s">
        <v>1222</v>
      </c>
      <c r="D513" t="s">
        <v>956</v>
      </c>
      <c r="E513" t="s">
        <v>3081</v>
      </c>
      <c r="F513">
        <v>-80.089996337900004</v>
      </c>
      <c r="G513">
        <v>40.409999847400002</v>
      </c>
      <c r="H513" t="s">
        <v>1223</v>
      </c>
      <c r="I513">
        <v>224072699</v>
      </c>
      <c r="J513">
        <v>512</v>
      </c>
      <c r="K513" t="s">
        <v>1239</v>
      </c>
      <c r="L513" t="s">
        <v>1240</v>
      </c>
      <c r="M513" t="s">
        <v>1073</v>
      </c>
      <c r="N513" t="s">
        <v>1074</v>
      </c>
      <c r="O513">
        <v>-80.035239000000004</v>
      </c>
      <c r="P513">
        <v>40.396180000000001</v>
      </c>
      <c r="Q513" t="s">
        <v>1072</v>
      </c>
      <c r="R513" s="6" t="s">
        <v>2904</v>
      </c>
      <c r="S513" s="6" t="s">
        <v>2903</v>
      </c>
      <c r="T513" s="6" t="s">
        <v>2784</v>
      </c>
      <c r="U513" s="6" t="s">
        <v>2914</v>
      </c>
      <c r="W513" s="3" t="str">
        <f>INDEX(Groups!I$2:'Groups'!I$228, MATCH(A513, Groups!A$2:'Groups'!A$228,0))</f>
        <v>West/South Pittsburgh</v>
      </c>
      <c r="X513" s="3" t="str">
        <f>INDEX(Groups!J$2:'Groups'!J$228, MATCH(A513, Groups!A$2:'Groups'!A$228,0))</f>
        <v>MSA</v>
      </c>
      <c r="Y513" s="8">
        <f t="shared" si="48"/>
        <v>1</v>
      </c>
      <c r="Z513" s="8" t="str">
        <f>IF(ISNUMBER(SEARCH("Pittsburgh", U513)), "Pittsburgh City", "Non-Pitt")</f>
        <v>Non-Pitt</v>
      </c>
      <c r="AD513" s="8">
        <v>1</v>
      </c>
      <c r="AE513" s="8">
        <v>1</v>
      </c>
      <c r="AF513" t="str">
        <f>INDEX(Groups!L$2:'Groups'!L$228, MATCH(A513, Groups!A$2:'Groups'!A$228,0))</f>
        <v>Greater Pittsburgh Area</v>
      </c>
      <c r="AG513">
        <f>INDEX(Groups!M$2:'Groups'!M$228, MATCH(A513, Groups!A$2:'Groups'!A$228,0))</f>
        <v>0</v>
      </c>
      <c r="AH513">
        <f>COUNTIFS(RSVP!A$2:A$6364, I513)</f>
        <v>7</v>
      </c>
      <c r="AI513">
        <f>COUNTIFS(RSVP!A$2:A$6364, I513, RSVP!G$2:G$6364, 1)</f>
        <v>7</v>
      </c>
      <c r="AJ513" s="18">
        <f t="shared" si="44"/>
        <v>1</v>
      </c>
      <c r="AK513" t="str">
        <f>INDEX(Groups!N$2:'Groups'!N$228, MATCH(A513, Groups!A$2:'Groups'!A$228,0))</f>
        <v>MSA</v>
      </c>
    </row>
    <row r="514" spans="1:37" x14ac:dyDescent="0.2">
      <c r="A514">
        <v>18801661</v>
      </c>
      <c r="B514">
        <v>4</v>
      </c>
      <c r="C514" t="s">
        <v>1241</v>
      </c>
      <c r="D514" t="s">
        <v>1</v>
      </c>
      <c r="E514" t="s">
        <v>3079</v>
      </c>
      <c r="F514">
        <v>-79.949996948199995</v>
      </c>
      <c r="G514">
        <v>40.470001220699999</v>
      </c>
      <c r="H514" t="s">
        <v>1242</v>
      </c>
      <c r="I514" t="s">
        <v>3371</v>
      </c>
      <c r="J514">
        <v>513</v>
      </c>
      <c r="K514" t="s">
        <v>1243</v>
      </c>
      <c r="L514" t="s">
        <v>1244</v>
      </c>
      <c r="M514" t="s">
        <v>2773</v>
      </c>
      <c r="N514" t="s">
        <v>1246</v>
      </c>
      <c r="O514">
        <v>-79.932755</v>
      </c>
      <c r="P514">
        <v>40.451220999999997</v>
      </c>
      <c r="Q514" t="s">
        <v>1245</v>
      </c>
      <c r="R514" s="6" t="s">
        <v>2904</v>
      </c>
      <c r="S514" s="6" t="s">
        <v>2903</v>
      </c>
      <c r="T514" s="6" t="s">
        <v>2784</v>
      </c>
      <c r="U514" s="6" t="s">
        <v>2905</v>
      </c>
      <c r="V514" s="6" t="s">
        <v>2936</v>
      </c>
      <c r="W514" s="3" t="str">
        <f>INDEX(Groups!I$2:'Groups'!I$228, MATCH(A514, Groups!A$2:'Groups'!A$228,0))</f>
        <v>Pittsburgh</v>
      </c>
      <c r="X514" s="3" t="str">
        <f>INDEX(Groups!J$2:'Groups'!J$228, MATCH(A514, Groups!A$2:'Groups'!A$228,0))</f>
        <v>Sub-county</v>
      </c>
      <c r="Y514" s="8">
        <f t="shared" si="48"/>
        <v>1</v>
      </c>
      <c r="Z514" s="8" t="b">
        <f t="shared" ref="Z514:Z528" si="49">ISNUMBER(SEARCH(W514,U514))</f>
        <v>1</v>
      </c>
      <c r="AD514" s="8">
        <v>1</v>
      </c>
      <c r="AE514" s="8">
        <v>1</v>
      </c>
      <c r="AF514" t="str">
        <f>INDEX(Groups!L$2:'Groups'!L$228, MATCH(A514, Groups!A$2:'Groups'!A$228,0))</f>
        <v>Pittsburgh</v>
      </c>
      <c r="AG514">
        <f>INDEX(Groups!M$2:'Groups'!M$228, MATCH(A514, Groups!A$2:'Groups'!A$228,0))</f>
        <v>0</v>
      </c>
      <c r="AH514">
        <f>COUNTIFS(RSVP!A$2:A$6364, I514)</f>
        <v>15</v>
      </c>
      <c r="AI514">
        <f>COUNTIFS(RSVP!A$2:A$6364, I514, RSVP!G$2:G$6364, 1)</f>
        <v>13</v>
      </c>
      <c r="AJ514" s="18">
        <f t="shared" si="44"/>
        <v>0.8666666666666667</v>
      </c>
      <c r="AK514" t="str">
        <f>INDEX(Groups!N$2:'Groups'!N$228, MATCH(A514, Groups!A$2:'Groups'!A$228,0))</f>
        <v>Sub-county</v>
      </c>
    </row>
    <row r="515" spans="1:37" x14ac:dyDescent="0.2">
      <c r="A515">
        <v>18801661</v>
      </c>
      <c r="B515">
        <v>4</v>
      </c>
      <c r="C515" t="s">
        <v>1241</v>
      </c>
      <c r="D515" t="s">
        <v>1</v>
      </c>
      <c r="E515" t="s">
        <v>3079</v>
      </c>
      <c r="F515">
        <v>-79.949996948199995</v>
      </c>
      <c r="G515">
        <v>40.470001220699999</v>
      </c>
      <c r="H515" t="s">
        <v>1242</v>
      </c>
      <c r="I515" t="s">
        <v>3372</v>
      </c>
      <c r="J515">
        <v>514</v>
      </c>
      <c r="K515" t="s">
        <v>1243</v>
      </c>
      <c r="L515" t="s">
        <v>1247</v>
      </c>
      <c r="M515" t="s">
        <v>2773</v>
      </c>
      <c r="N515" t="s">
        <v>1246</v>
      </c>
      <c r="O515">
        <v>-79.932755</v>
      </c>
      <c r="P515">
        <v>40.451220999999997</v>
      </c>
      <c r="Q515" t="s">
        <v>1245</v>
      </c>
      <c r="R515" s="6" t="s">
        <v>2904</v>
      </c>
      <c r="S515" s="6" t="s">
        <v>2903</v>
      </c>
      <c r="T515" s="6" t="s">
        <v>2784</v>
      </c>
      <c r="U515" s="6" t="s">
        <v>2905</v>
      </c>
      <c r="V515" s="6" t="s">
        <v>2936</v>
      </c>
      <c r="W515" s="3" t="str">
        <f>INDEX(Groups!I$2:'Groups'!I$228, MATCH(A515, Groups!A$2:'Groups'!A$228,0))</f>
        <v>Pittsburgh</v>
      </c>
      <c r="X515" s="3" t="str">
        <f>INDEX(Groups!J$2:'Groups'!J$228, MATCH(A515, Groups!A$2:'Groups'!A$228,0))</f>
        <v>Sub-county</v>
      </c>
      <c r="Y515" s="8">
        <f t="shared" si="48"/>
        <v>1</v>
      </c>
      <c r="Z515" s="8" t="b">
        <f t="shared" si="49"/>
        <v>1</v>
      </c>
      <c r="AD515" s="8">
        <v>1</v>
      </c>
      <c r="AE515" s="8">
        <v>1</v>
      </c>
      <c r="AF515" t="str">
        <f>INDEX(Groups!L$2:'Groups'!L$228, MATCH(A515, Groups!A$2:'Groups'!A$228,0))</f>
        <v>Pittsburgh</v>
      </c>
      <c r="AG515">
        <f>INDEX(Groups!M$2:'Groups'!M$228, MATCH(A515, Groups!A$2:'Groups'!A$228,0))</f>
        <v>0</v>
      </c>
      <c r="AH515">
        <f>COUNTIFS(RSVP!A$2:A$6364, I515)</f>
        <v>13</v>
      </c>
      <c r="AI515">
        <f>COUNTIFS(RSVP!A$2:A$6364, I515, RSVP!G$2:G$6364, 1)</f>
        <v>12</v>
      </c>
      <c r="AJ515" s="18">
        <f t="shared" ref="AJ515:AJ578" si="50">AI515/AH515</f>
        <v>0.92307692307692313</v>
      </c>
      <c r="AK515" t="str">
        <f>INDEX(Groups!N$2:'Groups'!N$228, MATCH(A515, Groups!A$2:'Groups'!A$228,0))</f>
        <v>Sub-county</v>
      </c>
    </row>
    <row r="516" spans="1:37" x14ac:dyDescent="0.2">
      <c r="A516">
        <v>18801661</v>
      </c>
      <c r="B516">
        <v>4</v>
      </c>
      <c r="C516" t="s">
        <v>1241</v>
      </c>
      <c r="D516" t="s">
        <v>1</v>
      </c>
      <c r="E516" t="s">
        <v>3079</v>
      </c>
      <c r="F516">
        <v>-79.949996948199995</v>
      </c>
      <c r="G516">
        <v>40.470001220699999</v>
      </c>
      <c r="H516" t="s">
        <v>1242</v>
      </c>
      <c r="I516" t="s">
        <v>3373</v>
      </c>
      <c r="J516">
        <v>515</v>
      </c>
      <c r="K516" t="s">
        <v>1243</v>
      </c>
      <c r="L516" t="s">
        <v>1248</v>
      </c>
      <c r="M516" t="s">
        <v>2773</v>
      </c>
      <c r="N516" t="s">
        <v>1246</v>
      </c>
      <c r="O516">
        <v>-79.932755</v>
      </c>
      <c r="P516">
        <v>40.451220999999997</v>
      </c>
      <c r="Q516" t="s">
        <v>1245</v>
      </c>
      <c r="R516" s="6" t="s">
        <v>2904</v>
      </c>
      <c r="S516" s="6" t="s">
        <v>2903</v>
      </c>
      <c r="T516" s="6" t="s">
        <v>2784</v>
      </c>
      <c r="U516" s="6" t="s">
        <v>2905</v>
      </c>
      <c r="V516" s="6" t="s">
        <v>2936</v>
      </c>
      <c r="W516" s="3" t="str">
        <f>INDEX(Groups!I$2:'Groups'!I$228, MATCH(A516, Groups!A$2:'Groups'!A$228,0))</f>
        <v>Pittsburgh</v>
      </c>
      <c r="X516" s="3" t="str">
        <f>INDEX(Groups!J$2:'Groups'!J$228, MATCH(A516, Groups!A$2:'Groups'!A$228,0))</f>
        <v>Sub-county</v>
      </c>
      <c r="Y516" s="8">
        <f t="shared" si="48"/>
        <v>1</v>
      </c>
      <c r="Z516" s="8" t="b">
        <f t="shared" si="49"/>
        <v>1</v>
      </c>
      <c r="AD516" s="8">
        <v>1</v>
      </c>
      <c r="AE516" s="8">
        <v>1</v>
      </c>
      <c r="AF516" t="str">
        <f>INDEX(Groups!L$2:'Groups'!L$228, MATCH(A516, Groups!A$2:'Groups'!A$228,0))</f>
        <v>Pittsburgh</v>
      </c>
      <c r="AG516">
        <f>INDEX(Groups!M$2:'Groups'!M$228, MATCH(A516, Groups!A$2:'Groups'!A$228,0))</f>
        <v>0</v>
      </c>
      <c r="AH516">
        <f>COUNTIFS(RSVP!A$2:A$6364, I516)</f>
        <v>13</v>
      </c>
      <c r="AI516">
        <f>COUNTIFS(RSVP!A$2:A$6364, I516, RSVP!G$2:G$6364, 1)</f>
        <v>11</v>
      </c>
      <c r="AJ516" s="18">
        <f t="shared" si="50"/>
        <v>0.84615384615384615</v>
      </c>
      <c r="AK516" t="str">
        <f>INDEX(Groups!N$2:'Groups'!N$228, MATCH(A516, Groups!A$2:'Groups'!A$228,0))</f>
        <v>Sub-county</v>
      </c>
    </row>
    <row r="517" spans="1:37" x14ac:dyDescent="0.2">
      <c r="A517">
        <v>126428</v>
      </c>
      <c r="B517">
        <v>4</v>
      </c>
      <c r="C517" t="s">
        <v>1249</v>
      </c>
      <c r="D517" t="s">
        <v>1</v>
      </c>
      <c r="E517" t="s">
        <v>3083</v>
      </c>
      <c r="F517">
        <v>-79.989997863799999</v>
      </c>
      <c r="G517">
        <v>40.450000762899997</v>
      </c>
      <c r="H517" t="s">
        <v>1250</v>
      </c>
      <c r="I517">
        <v>223745352</v>
      </c>
      <c r="J517">
        <v>516</v>
      </c>
      <c r="K517" t="s">
        <v>1251</v>
      </c>
      <c r="L517" t="s">
        <v>1252</v>
      </c>
      <c r="M517" t="s">
        <v>2829</v>
      </c>
      <c r="N517" t="s">
        <v>1254</v>
      </c>
      <c r="O517">
        <v>-79.740486000000004</v>
      </c>
      <c r="P517">
        <v>40.416378000000002</v>
      </c>
      <c r="Q517" t="s">
        <v>1253</v>
      </c>
      <c r="R517" s="6" t="s">
        <v>2904</v>
      </c>
      <c r="S517" s="6" t="s">
        <v>2903</v>
      </c>
      <c r="T517" s="6" t="s">
        <v>2784</v>
      </c>
      <c r="U517" s="6" t="s">
        <v>2939</v>
      </c>
      <c r="W517" s="3" t="str">
        <f>INDEX(Groups!I$2:'Groups'!I$228, MATCH(A517, Groups!A$2:'Groups'!A$228,0))</f>
        <v>Pittsburgh</v>
      </c>
      <c r="X517" s="3" t="str">
        <f>INDEX(Groups!J$2:'Groups'!J$228, MATCH(A517, Groups!A$2:'Groups'!A$228,0))</f>
        <v>Sub-county</v>
      </c>
      <c r="Y517" s="8">
        <f t="shared" si="48"/>
        <v>1</v>
      </c>
      <c r="Z517" s="8" t="b">
        <f t="shared" si="49"/>
        <v>0</v>
      </c>
      <c r="AD517" s="8">
        <v>1</v>
      </c>
      <c r="AE517" s="8">
        <v>1</v>
      </c>
      <c r="AF517" t="str">
        <f>INDEX(Groups!L$2:'Groups'!L$228, MATCH(A517, Groups!A$2:'Groups'!A$228,0))</f>
        <v>Pittsburgh</v>
      </c>
      <c r="AG517">
        <f>INDEX(Groups!M$2:'Groups'!M$228, MATCH(A517, Groups!A$2:'Groups'!A$228,0))</f>
        <v>0</v>
      </c>
      <c r="AH517">
        <f>COUNTIFS(RSVP!A$2:A$6364, I517)</f>
        <v>5</v>
      </c>
      <c r="AI517">
        <f>COUNTIFS(RSVP!A$2:A$6364, I517, RSVP!G$2:G$6364, 1)</f>
        <v>4</v>
      </c>
      <c r="AJ517" s="18">
        <f t="shared" si="50"/>
        <v>0.8</v>
      </c>
      <c r="AK517" t="str">
        <f>INDEX(Groups!N$2:'Groups'!N$228, MATCH(A517, Groups!A$2:'Groups'!A$228,0))</f>
        <v>Sub-county</v>
      </c>
    </row>
    <row r="518" spans="1:37" x14ac:dyDescent="0.2">
      <c r="A518">
        <v>126428</v>
      </c>
      <c r="B518">
        <v>4</v>
      </c>
      <c r="C518" t="s">
        <v>1249</v>
      </c>
      <c r="D518" t="s">
        <v>1</v>
      </c>
      <c r="E518" t="s">
        <v>3083</v>
      </c>
      <c r="F518">
        <v>-79.989997863799999</v>
      </c>
      <c r="G518">
        <v>40.450000762899997</v>
      </c>
      <c r="H518" t="s">
        <v>1250</v>
      </c>
      <c r="I518">
        <v>223745022</v>
      </c>
      <c r="J518">
        <v>517</v>
      </c>
      <c r="K518" t="s">
        <v>1255</v>
      </c>
      <c r="L518" t="s">
        <v>1256</v>
      </c>
      <c r="O518">
        <v>-80.003148999999993</v>
      </c>
      <c r="P518">
        <v>40.601163999999997</v>
      </c>
      <c r="Q518" t="s">
        <v>2895</v>
      </c>
      <c r="R518" s="6" t="s">
        <v>2904</v>
      </c>
      <c r="S518" s="6" t="s">
        <v>2903</v>
      </c>
      <c r="T518" s="6" t="s">
        <v>2784</v>
      </c>
      <c r="U518" s="6" t="s">
        <v>2911</v>
      </c>
      <c r="W518" s="3" t="str">
        <f>INDEX(Groups!I$2:'Groups'!I$228, MATCH(A518, Groups!A$2:'Groups'!A$228,0))</f>
        <v>Pittsburgh</v>
      </c>
      <c r="X518" s="3" t="str">
        <f>INDEX(Groups!J$2:'Groups'!J$228, MATCH(A518, Groups!A$2:'Groups'!A$228,0))</f>
        <v>Sub-county</v>
      </c>
      <c r="Y518" s="8">
        <f t="shared" si="48"/>
        <v>1</v>
      </c>
      <c r="Z518" s="8" t="b">
        <f t="shared" si="49"/>
        <v>0</v>
      </c>
      <c r="AD518" s="8">
        <v>1</v>
      </c>
      <c r="AE518" s="8">
        <v>1</v>
      </c>
      <c r="AF518" t="str">
        <f>INDEX(Groups!L$2:'Groups'!L$228, MATCH(A518, Groups!A$2:'Groups'!A$228,0))</f>
        <v>Pittsburgh</v>
      </c>
      <c r="AG518">
        <f>INDEX(Groups!M$2:'Groups'!M$228, MATCH(A518, Groups!A$2:'Groups'!A$228,0))</f>
        <v>0</v>
      </c>
      <c r="AH518">
        <f>COUNTIFS(RSVP!A$2:A$6364, I518)</f>
        <v>9</v>
      </c>
      <c r="AI518">
        <f>COUNTIFS(RSVP!A$2:A$6364, I518, RSVP!G$2:G$6364, 1)</f>
        <v>5</v>
      </c>
      <c r="AJ518" s="18">
        <f t="shared" si="50"/>
        <v>0.55555555555555558</v>
      </c>
      <c r="AK518" t="str">
        <f>INDEX(Groups!N$2:'Groups'!N$228, MATCH(A518, Groups!A$2:'Groups'!A$228,0))</f>
        <v>Sub-county</v>
      </c>
    </row>
    <row r="519" spans="1:37" x14ac:dyDescent="0.2">
      <c r="A519">
        <v>126428</v>
      </c>
      <c r="B519">
        <v>4</v>
      </c>
      <c r="C519" t="s">
        <v>1249</v>
      </c>
      <c r="D519" t="s">
        <v>1</v>
      </c>
      <c r="E519" t="s">
        <v>3083</v>
      </c>
      <c r="F519">
        <v>-79.989997863799999</v>
      </c>
      <c r="G519">
        <v>40.450000762899997</v>
      </c>
      <c r="H519" t="s">
        <v>1250</v>
      </c>
      <c r="I519">
        <v>224187177</v>
      </c>
      <c r="J519">
        <v>518</v>
      </c>
      <c r="K519" t="s">
        <v>1257</v>
      </c>
      <c r="L519" t="s">
        <v>1258</v>
      </c>
      <c r="M519" t="s">
        <v>2773</v>
      </c>
      <c r="N519" t="s">
        <v>1260</v>
      </c>
      <c r="O519">
        <v>-79.967049000000003</v>
      </c>
      <c r="P519">
        <v>40.471539</v>
      </c>
      <c r="Q519" t="s">
        <v>1259</v>
      </c>
      <c r="R519" s="6" t="s">
        <v>2904</v>
      </c>
      <c r="S519" s="6" t="s">
        <v>2903</v>
      </c>
      <c r="T519" s="6" t="s">
        <v>2784</v>
      </c>
      <c r="U519" s="6" t="s">
        <v>2905</v>
      </c>
      <c r="V519" s="6" t="s">
        <v>2921</v>
      </c>
      <c r="W519" s="3" t="str">
        <f>INDEX(Groups!I$2:'Groups'!I$228, MATCH(A519, Groups!A$2:'Groups'!A$228,0))</f>
        <v>Pittsburgh</v>
      </c>
      <c r="X519" s="3" t="str">
        <f>INDEX(Groups!J$2:'Groups'!J$228, MATCH(A519, Groups!A$2:'Groups'!A$228,0))</f>
        <v>Sub-county</v>
      </c>
      <c r="Y519" s="8">
        <f t="shared" si="48"/>
        <v>1</v>
      </c>
      <c r="Z519" s="8" t="b">
        <f t="shared" si="49"/>
        <v>1</v>
      </c>
      <c r="AD519" s="8">
        <v>1</v>
      </c>
      <c r="AE519" s="8">
        <v>1</v>
      </c>
      <c r="AF519" t="str">
        <f>INDEX(Groups!L$2:'Groups'!L$228, MATCH(A519, Groups!A$2:'Groups'!A$228,0))</f>
        <v>Pittsburgh</v>
      </c>
      <c r="AG519">
        <f>INDEX(Groups!M$2:'Groups'!M$228, MATCH(A519, Groups!A$2:'Groups'!A$228,0))</f>
        <v>0</v>
      </c>
      <c r="AH519">
        <f>COUNTIFS(RSVP!A$2:A$6364, I519)</f>
        <v>5</v>
      </c>
      <c r="AI519">
        <f>COUNTIFS(RSVP!A$2:A$6364, I519, RSVP!G$2:G$6364, 1)</f>
        <v>4</v>
      </c>
      <c r="AJ519" s="18">
        <f t="shared" si="50"/>
        <v>0.8</v>
      </c>
      <c r="AK519" t="str">
        <f>INDEX(Groups!N$2:'Groups'!N$228, MATCH(A519, Groups!A$2:'Groups'!A$228,0))</f>
        <v>Sub-county</v>
      </c>
    </row>
    <row r="520" spans="1:37" x14ac:dyDescent="0.2">
      <c r="A520">
        <v>126428</v>
      </c>
      <c r="B520">
        <v>4</v>
      </c>
      <c r="C520" t="s">
        <v>1249</v>
      </c>
      <c r="D520" t="s">
        <v>1</v>
      </c>
      <c r="E520" t="s">
        <v>3083</v>
      </c>
      <c r="F520">
        <v>-79.989997863799999</v>
      </c>
      <c r="G520">
        <v>40.450000762899997</v>
      </c>
      <c r="H520" t="s">
        <v>1250</v>
      </c>
      <c r="I520">
        <v>224340276</v>
      </c>
      <c r="J520">
        <v>519</v>
      </c>
      <c r="K520" t="s">
        <v>1261</v>
      </c>
      <c r="L520" t="s">
        <v>1262</v>
      </c>
      <c r="M520" t="s">
        <v>1264</v>
      </c>
      <c r="N520" t="s">
        <v>1265</v>
      </c>
      <c r="O520">
        <v>-79.820946000000006</v>
      </c>
      <c r="P520">
        <v>40.356025000000002</v>
      </c>
      <c r="Q520" t="s">
        <v>1263</v>
      </c>
      <c r="R520" s="6" t="s">
        <v>2904</v>
      </c>
      <c r="S520" s="6" t="s">
        <v>2903</v>
      </c>
      <c r="T520" s="6" t="s">
        <v>2784</v>
      </c>
      <c r="U520" s="6" t="s">
        <v>2990</v>
      </c>
      <c r="W520" s="3" t="str">
        <f>INDEX(Groups!I$2:'Groups'!I$228, MATCH(A520, Groups!A$2:'Groups'!A$228,0))</f>
        <v>Pittsburgh</v>
      </c>
      <c r="X520" s="3" t="str">
        <f>INDEX(Groups!J$2:'Groups'!J$228, MATCH(A520, Groups!A$2:'Groups'!A$228,0))</f>
        <v>Sub-county</v>
      </c>
      <c r="Y520" s="8">
        <f t="shared" si="48"/>
        <v>1</v>
      </c>
      <c r="Z520" s="8" t="b">
        <f t="shared" si="49"/>
        <v>0</v>
      </c>
      <c r="AD520" s="8">
        <v>1</v>
      </c>
      <c r="AE520" s="8">
        <v>1</v>
      </c>
      <c r="AF520" t="str">
        <f>INDEX(Groups!L$2:'Groups'!L$228, MATCH(A520, Groups!A$2:'Groups'!A$228,0))</f>
        <v>Pittsburgh</v>
      </c>
      <c r="AG520">
        <f>INDEX(Groups!M$2:'Groups'!M$228, MATCH(A520, Groups!A$2:'Groups'!A$228,0))</f>
        <v>0</v>
      </c>
      <c r="AH520">
        <f>COUNTIFS(RSVP!A$2:A$6364, I520)</f>
        <v>5</v>
      </c>
      <c r="AI520">
        <f>COUNTIFS(RSVP!A$2:A$6364, I520, RSVP!G$2:G$6364, 1)</f>
        <v>3</v>
      </c>
      <c r="AJ520" s="18">
        <f t="shared" si="50"/>
        <v>0.6</v>
      </c>
      <c r="AK520" t="str">
        <f>INDEX(Groups!N$2:'Groups'!N$228, MATCH(A520, Groups!A$2:'Groups'!A$228,0))</f>
        <v>Sub-county</v>
      </c>
    </row>
    <row r="521" spans="1:37" x14ac:dyDescent="0.2">
      <c r="A521">
        <v>3849892</v>
      </c>
      <c r="B521">
        <v>4</v>
      </c>
      <c r="C521" t="s">
        <v>1266</v>
      </c>
      <c r="D521" t="s">
        <v>1</v>
      </c>
      <c r="E521" t="s">
        <v>3068</v>
      </c>
      <c r="F521">
        <v>-79.910003662099996</v>
      </c>
      <c r="G521">
        <v>40.5</v>
      </c>
      <c r="H521" t="s">
        <v>1267</v>
      </c>
      <c r="I521">
        <v>224547157</v>
      </c>
      <c r="J521">
        <v>520</v>
      </c>
      <c r="K521" t="s">
        <v>1268</v>
      </c>
      <c r="L521" t="s">
        <v>1269</v>
      </c>
      <c r="M521" t="s">
        <v>2773</v>
      </c>
      <c r="N521" t="s">
        <v>1271</v>
      </c>
      <c r="O521">
        <v>-79.922963999999993</v>
      </c>
      <c r="P521">
        <v>40.437173000000001</v>
      </c>
      <c r="Q521" t="s">
        <v>1270</v>
      </c>
      <c r="R521" s="6" t="s">
        <v>2904</v>
      </c>
      <c r="S521" s="6" t="s">
        <v>2903</v>
      </c>
      <c r="T521" s="6" t="s">
        <v>2784</v>
      </c>
      <c r="U521" s="6" t="s">
        <v>2905</v>
      </c>
      <c r="V521" s="6" t="s">
        <v>2907</v>
      </c>
      <c r="W521" s="3" t="str">
        <f>INDEX(Groups!I$2:'Groups'!I$228, MATCH(A521, Groups!A$2:'Groups'!A$228,0))</f>
        <v>Pittsburgh</v>
      </c>
      <c r="X521" s="3" t="str">
        <f>INDEX(Groups!J$2:'Groups'!J$228, MATCH(A521, Groups!A$2:'Groups'!A$228,0))</f>
        <v>Sub-county</v>
      </c>
      <c r="Y521" s="8">
        <f t="shared" si="48"/>
        <v>1</v>
      </c>
      <c r="Z521" s="8" t="b">
        <f t="shared" si="49"/>
        <v>1</v>
      </c>
      <c r="AD521" s="8">
        <v>1</v>
      </c>
      <c r="AE521" s="8">
        <v>1</v>
      </c>
      <c r="AF521" t="str">
        <f>INDEX(Groups!L$2:'Groups'!L$228, MATCH(A521, Groups!A$2:'Groups'!A$228,0))</f>
        <v>Pittsburgh</v>
      </c>
      <c r="AG521">
        <f>INDEX(Groups!M$2:'Groups'!M$228, MATCH(A521, Groups!A$2:'Groups'!A$228,0))</f>
        <v>0</v>
      </c>
      <c r="AH521">
        <f>COUNTIFS(RSVP!A$2:A$6364, I521)</f>
        <v>3</v>
      </c>
      <c r="AI521">
        <f>COUNTIFS(RSVP!A$2:A$6364, I521, RSVP!G$2:G$6364, 1)</f>
        <v>3</v>
      </c>
      <c r="AJ521" s="18">
        <f t="shared" si="50"/>
        <v>1</v>
      </c>
      <c r="AK521" t="str">
        <f>INDEX(Groups!N$2:'Groups'!N$228, MATCH(A521, Groups!A$2:'Groups'!A$228,0))</f>
        <v>Sub-county</v>
      </c>
    </row>
    <row r="522" spans="1:37" x14ac:dyDescent="0.2">
      <c r="A522">
        <v>3849892</v>
      </c>
      <c r="B522">
        <v>4</v>
      </c>
      <c r="C522" t="s">
        <v>1266</v>
      </c>
      <c r="D522" t="s">
        <v>1</v>
      </c>
      <c r="E522" t="s">
        <v>3068</v>
      </c>
      <c r="F522">
        <v>-79.910003662099996</v>
      </c>
      <c r="G522">
        <v>40.5</v>
      </c>
      <c r="H522" t="s">
        <v>1267</v>
      </c>
      <c r="I522">
        <v>224682684</v>
      </c>
      <c r="J522">
        <v>521</v>
      </c>
      <c r="K522" t="s">
        <v>1272</v>
      </c>
      <c r="L522" t="s">
        <v>465</v>
      </c>
      <c r="M522" t="s">
        <v>2773</v>
      </c>
      <c r="N522" t="s">
        <v>1274</v>
      </c>
      <c r="O522">
        <v>-79.923034999999999</v>
      </c>
      <c r="P522">
        <v>40.433143999999999</v>
      </c>
      <c r="Q522" t="s">
        <v>1273</v>
      </c>
      <c r="R522" s="6" t="s">
        <v>2904</v>
      </c>
      <c r="S522" s="6" t="s">
        <v>2903</v>
      </c>
      <c r="T522" s="6" t="s">
        <v>2784</v>
      </c>
      <c r="U522" s="6" t="s">
        <v>2905</v>
      </c>
      <c r="V522" s="6" t="s">
        <v>2907</v>
      </c>
      <c r="W522" s="3" t="str">
        <f>INDEX(Groups!I$2:'Groups'!I$228, MATCH(A522, Groups!A$2:'Groups'!A$228,0))</f>
        <v>Pittsburgh</v>
      </c>
      <c r="X522" s="3" t="str">
        <f>INDEX(Groups!J$2:'Groups'!J$228, MATCH(A522, Groups!A$2:'Groups'!A$228,0))</f>
        <v>Sub-county</v>
      </c>
      <c r="Y522" s="8">
        <f t="shared" si="48"/>
        <v>1</v>
      </c>
      <c r="Z522" s="8" t="b">
        <f t="shared" si="49"/>
        <v>1</v>
      </c>
      <c r="AD522" s="8">
        <v>1</v>
      </c>
      <c r="AE522" s="8">
        <v>1</v>
      </c>
      <c r="AF522" t="str">
        <f>INDEX(Groups!L$2:'Groups'!L$228, MATCH(A522, Groups!A$2:'Groups'!A$228,0))</f>
        <v>Pittsburgh</v>
      </c>
      <c r="AG522">
        <f>INDEX(Groups!M$2:'Groups'!M$228, MATCH(A522, Groups!A$2:'Groups'!A$228,0))</f>
        <v>0</v>
      </c>
      <c r="AH522">
        <f>COUNTIFS(RSVP!A$2:A$6364, I522)</f>
        <v>4</v>
      </c>
      <c r="AI522">
        <f>COUNTIFS(RSVP!A$2:A$6364, I522, RSVP!G$2:G$6364, 1)</f>
        <v>2</v>
      </c>
      <c r="AJ522" s="18">
        <f t="shared" si="50"/>
        <v>0.5</v>
      </c>
      <c r="AK522" t="str">
        <f>INDEX(Groups!N$2:'Groups'!N$228, MATCH(A522, Groups!A$2:'Groups'!A$228,0))</f>
        <v>Sub-county</v>
      </c>
    </row>
    <row r="523" spans="1:37" x14ac:dyDescent="0.2">
      <c r="A523">
        <v>3849892</v>
      </c>
      <c r="B523">
        <v>4</v>
      </c>
      <c r="C523" t="s">
        <v>1266</v>
      </c>
      <c r="D523" t="s">
        <v>1</v>
      </c>
      <c r="E523" t="s">
        <v>3068</v>
      </c>
      <c r="F523">
        <v>-79.910003662099996</v>
      </c>
      <c r="G523">
        <v>40.5</v>
      </c>
      <c r="H523" t="s">
        <v>1267</v>
      </c>
      <c r="I523">
        <v>224804879</v>
      </c>
      <c r="J523">
        <v>522</v>
      </c>
      <c r="K523" t="s">
        <v>1275</v>
      </c>
      <c r="L523" t="s">
        <v>1276</v>
      </c>
      <c r="M523" t="s">
        <v>1278</v>
      </c>
      <c r="N523" t="s">
        <v>1279</v>
      </c>
      <c r="O523">
        <v>-79.796499999999995</v>
      </c>
      <c r="P523">
        <v>40.573616000000001</v>
      </c>
      <c r="Q523" t="s">
        <v>1277</v>
      </c>
      <c r="R523" s="6" t="s">
        <v>2904</v>
      </c>
      <c r="S523" s="6" t="s">
        <v>2903</v>
      </c>
      <c r="T523" s="6" t="s">
        <v>2784</v>
      </c>
      <c r="U523" s="6" t="s">
        <v>2991</v>
      </c>
      <c r="W523" s="3" t="str">
        <f>INDEX(Groups!I$2:'Groups'!I$228, MATCH(A523, Groups!A$2:'Groups'!A$228,0))</f>
        <v>Pittsburgh</v>
      </c>
      <c r="X523" s="3" t="str">
        <f>INDEX(Groups!J$2:'Groups'!J$228, MATCH(A523, Groups!A$2:'Groups'!A$228,0))</f>
        <v>Sub-county</v>
      </c>
      <c r="Y523" s="8">
        <f t="shared" si="48"/>
        <v>1</v>
      </c>
      <c r="Z523" s="8" t="b">
        <f t="shared" si="49"/>
        <v>0</v>
      </c>
      <c r="AD523" s="8">
        <v>1</v>
      </c>
      <c r="AE523" s="8">
        <v>1</v>
      </c>
      <c r="AF523" t="str">
        <f>INDEX(Groups!L$2:'Groups'!L$228, MATCH(A523, Groups!A$2:'Groups'!A$228,0))</f>
        <v>Pittsburgh</v>
      </c>
      <c r="AG523">
        <f>INDEX(Groups!M$2:'Groups'!M$228, MATCH(A523, Groups!A$2:'Groups'!A$228,0))</f>
        <v>0</v>
      </c>
      <c r="AH523">
        <f>COUNTIFS(RSVP!A$2:A$6364, I523)</f>
        <v>3</v>
      </c>
      <c r="AI523">
        <f>COUNTIFS(RSVP!A$2:A$6364, I523, RSVP!G$2:G$6364, 1)</f>
        <v>2</v>
      </c>
      <c r="AJ523" s="18">
        <f t="shared" si="50"/>
        <v>0.66666666666666663</v>
      </c>
      <c r="AK523" t="str">
        <f>INDEX(Groups!N$2:'Groups'!N$228, MATCH(A523, Groups!A$2:'Groups'!A$228,0))</f>
        <v>Sub-county</v>
      </c>
    </row>
    <row r="524" spans="1:37" x14ac:dyDescent="0.2">
      <c r="A524">
        <v>3849892</v>
      </c>
      <c r="B524">
        <v>4</v>
      </c>
      <c r="C524" t="s">
        <v>1266</v>
      </c>
      <c r="D524" t="s">
        <v>1</v>
      </c>
      <c r="E524" t="s">
        <v>3068</v>
      </c>
      <c r="F524">
        <v>-79.910003662099996</v>
      </c>
      <c r="G524">
        <v>40.5</v>
      </c>
      <c r="H524" t="s">
        <v>1267</v>
      </c>
      <c r="I524">
        <v>223958580</v>
      </c>
      <c r="J524">
        <v>523</v>
      </c>
      <c r="K524" t="s">
        <v>1280</v>
      </c>
      <c r="L524" t="s">
        <v>1281</v>
      </c>
      <c r="M524" t="s">
        <v>2773</v>
      </c>
      <c r="N524" t="s">
        <v>1283</v>
      </c>
      <c r="O524">
        <v>-79.893370000000004</v>
      </c>
      <c r="P524">
        <v>40.489955999999999</v>
      </c>
      <c r="Q524" t="s">
        <v>1282</v>
      </c>
      <c r="R524" s="6" t="s">
        <v>2904</v>
      </c>
      <c r="S524" s="6" t="s">
        <v>2903</v>
      </c>
      <c r="T524" s="6" t="s">
        <v>2784</v>
      </c>
      <c r="U524" s="6" t="s">
        <v>2905</v>
      </c>
      <c r="V524" s="6" t="s">
        <v>2978</v>
      </c>
      <c r="W524" s="3" t="str">
        <f>INDEX(Groups!I$2:'Groups'!I$228, MATCH(A524, Groups!A$2:'Groups'!A$228,0))</f>
        <v>Pittsburgh</v>
      </c>
      <c r="X524" s="3" t="str">
        <f>INDEX(Groups!J$2:'Groups'!J$228, MATCH(A524, Groups!A$2:'Groups'!A$228,0))</f>
        <v>Sub-county</v>
      </c>
      <c r="Y524" s="8">
        <f t="shared" si="48"/>
        <v>1</v>
      </c>
      <c r="Z524" s="8" t="b">
        <f t="shared" si="49"/>
        <v>1</v>
      </c>
      <c r="AD524" s="8">
        <v>1</v>
      </c>
      <c r="AE524" s="8">
        <v>1</v>
      </c>
      <c r="AF524" t="str">
        <f>INDEX(Groups!L$2:'Groups'!L$228, MATCH(A524, Groups!A$2:'Groups'!A$228,0))</f>
        <v>Pittsburgh</v>
      </c>
      <c r="AG524">
        <f>INDEX(Groups!M$2:'Groups'!M$228, MATCH(A524, Groups!A$2:'Groups'!A$228,0))</f>
        <v>0</v>
      </c>
      <c r="AH524">
        <f>COUNTIFS(RSVP!A$2:A$6364, I524)</f>
        <v>4</v>
      </c>
      <c r="AI524">
        <f>COUNTIFS(RSVP!A$2:A$6364, I524, RSVP!G$2:G$6364, 1)</f>
        <v>2</v>
      </c>
      <c r="AJ524" s="18">
        <f t="shared" si="50"/>
        <v>0.5</v>
      </c>
      <c r="AK524" t="str">
        <f>INDEX(Groups!N$2:'Groups'!N$228, MATCH(A524, Groups!A$2:'Groups'!A$228,0))</f>
        <v>Sub-county</v>
      </c>
    </row>
    <row r="525" spans="1:37" x14ac:dyDescent="0.2">
      <c r="A525">
        <v>1769932</v>
      </c>
      <c r="B525">
        <v>4</v>
      </c>
      <c r="C525" t="s">
        <v>1284</v>
      </c>
      <c r="D525" t="s">
        <v>1</v>
      </c>
      <c r="E525" t="s">
        <v>3079</v>
      </c>
      <c r="F525">
        <v>-79.949996948199995</v>
      </c>
      <c r="G525">
        <v>40.439998626700003</v>
      </c>
      <c r="H525" t="s">
        <v>1285</v>
      </c>
      <c r="I525">
        <v>224218875</v>
      </c>
      <c r="J525">
        <v>524</v>
      </c>
      <c r="K525" t="s">
        <v>1286</v>
      </c>
      <c r="L525" t="s">
        <v>1287</v>
      </c>
      <c r="M525" t="s">
        <v>2773</v>
      </c>
      <c r="N525" t="s">
        <v>39</v>
      </c>
      <c r="O525">
        <v>-79.922805999999994</v>
      </c>
      <c r="P525">
        <v>40.434963000000003</v>
      </c>
      <c r="Q525" t="s">
        <v>38</v>
      </c>
      <c r="R525" s="6" t="s">
        <v>2904</v>
      </c>
      <c r="S525" s="6" t="s">
        <v>2903</v>
      </c>
      <c r="T525" s="6" t="s">
        <v>2784</v>
      </c>
      <c r="U525" s="6" t="s">
        <v>2905</v>
      </c>
      <c r="V525" s="6" t="s">
        <v>2907</v>
      </c>
      <c r="W525" s="3" t="str">
        <f>INDEX(Groups!I$2:'Groups'!I$228, MATCH(A525, Groups!A$2:'Groups'!A$228,0))</f>
        <v>Pittsburgh</v>
      </c>
      <c r="X525" s="3" t="str">
        <f>INDEX(Groups!J$2:'Groups'!J$228, MATCH(A525, Groups!A$2:'Groups'!A$228,0))</f>
        <v>Sub-county</v>
      </c>
      <c r="Y525" s="8">
        <f t="shared" si="48"/>
        <v>1</v>
      </c>
      <c r="Z525" s="8" t="b">
        <f t="shared" si="49"/>
        <v>1</v>
      </c>
      <c r="AD525" s="8">
        <v>1</v>
      </c>
      <c r="AE525" s="8">
        <v>1</v>
      </c>
      <c r="AF525" t="str">
        <f>INDEX(Groups!L$2:'Groups'!L$228, MATCH(A525, Groups!A$2:'Groups'!A$228,0))</f>
        <v>Pittsburgh</v>
      </c>
      <c r="AG525">
        <f>INDEX(Groups!M$2:'Groups'!M$228, MATCH(A525, Groups!A$2:'Groups'!A$228,0))</f>
        <v>0</v>
      </c>
      <c r="AH525">
        <f>COUNTIFS(RSVP!A$2:A$6364, I525)</f>
        <v>7</v>
      </c>
      <c r="AI525">
        <f>COUNTIFS(RSVP!A$2:A$6364, I525, RSVP!G$2:G$6364, 1)</f>
        <v>7</v>
      </c>
      <c r="AJ525" s="18">
        <f t="shared" si="50"/>
        <v>1</v>
      </c>
      <c r="AK525" t="str">
        <f>INDEX(Groups!N$2:'Groups'!N$228, MATCH(A525, Groups!A$2:'Groups'!A$228,0))</f>
        <v>Sub-county</v>
      </c>
    </row>
    <row r="526" spans="1:37" x14ac:dyDescent="0.2">
      <c r="A526">
        <v>1769932</v>
      </c>
      <c r="B526">
        <v>4</v>
      </c>
      <c r="C526" t="s">
        <v>1284</v>
      </c>
      <c r="D526" t="s">
        <v>1</v>
      </c>
      <c r="E526" t="s">
        <v>3079</v>
      </c>
      <c r="F526">
        <v>-79.949996948199995</v>
      </c>
      <c r="G526">
        <v>40.439998626700003</v>
      </c>
      <c r="H526" t="s">
        <v>1285</v>
      </c>
      <c r="I526">
        <v>223609933</v>
      </c>
      <c r="J526">
        <v>525</v>
      </c>
      <c r="K526" t="s">
        <v>1288</v>
      </c>
      <c r="L526" t="s">
        <v>1289</v>
      </c>
      <c r="M526" t="s">
        <v>2773</v>
      </c>
      <c r="N526" t="s">
        <v>1291</v>
      </c>
      <c r="O526">
        <v>-79.934036000000006</v>
      </c>
      <c r="P526">
        <v>40.451476999999997</v>
      </c>
      <c r="Q526" t="s">
        <v>1290</v>
      </c>
      <c r="R526" s="6" t="s">
        <v>2904</v>
      </c>
      <c r="S526" s="6" t="s">
        <v>2903</v>
      </c>
      <c r="T526" s="6" t="s">
        <v>2784</v>
      </c>
      <c r="U526" s="6" t="s">
        <v>2905</v>
      </c>
      <c r="V526" s="6" t="s">
        <v>2936</v>
      </c>
      <c r="W526" s="3" t="str">
        <f>INDEX(Groups!I$2:'Groups'!I$228, MATCH(A526, Groups!A$2:'Groups'!A$228,0))</f>
        <v>Pittsburgh</v>
      </c>
      <c r="X526" s="3" t="str">
        <f>INDEX(Groups!J$2:'Groups'!J$228, MATCH(A526, Groups!A$2:'Groups'!A$228,0))</f>
        <v>Sub-county</v>
      </c>
      <c r="Y526" s="8">
        <f t="shared" si="48"/>
        <v>1</v>
      </c>
      <c r="Z526" s="8" t="b">
        <f t="shared" si="49"/>
        <v>1</v>
      </c>
      <c r="AD526" s="8">
        <v>1</v>
      </c>
      <c r="AE526" s="8">
        <v>1</v>
      </c>
      <c r="AF526" t="str">
        <f>INDEX(Groups!L$2:'Groups'!L$228, MATCH(A526, Groups!A$2:'Groups'!A$228,0))</f>
        <v>Pittsburgh</v>
      </c>
      <c r="AG526">
        <f>INDEX(Groups!M$2:'Groups'!M$228, MATCH(A526, Groups!A$2:'Groups'!A$228,0))</f>
        <v>0</v>
      </c>
      <c r="AH526">
        <f>COUNTIFS(RSVP!A$2:A$6364, I526)</f>
        <v>8</v>
      </c>
      <c r="AI526">
        <f>COUNTIFS(RSVP!A$2:A$6364, I526, RSVP!G$2:G$6364, 1)</f>
        <v>8</v>
      </c>
      <c r="AJ526" s="18">
        <f t="shared" si="50"/>
        <v>1</v>
      </c>
      <c r="AK526" t="str">
        <f>INDEX(Groups!N$2:'Groups'!N$228, MATCH(A526, Groups!A$2:'Groups'!A$228,0))</f>
        <v>Sub-county</v>
      </c>
    </row>
    <row r="527" spans="1:37" x14ac:dyDescent="0.2">
      <c r="A527">
        <v>1769932</v>
      </c>
      <c r="B527">
        <v>4</v>
      </c>
      <c r="C527" t="s">
        <v>1284</v>
      </c>
      <c r="D527" t="s">
        <v>1</v>
      </c>
      <c r="E527" t="s">
        <v>3079</v>
      </c>
      <c r="F527">
        <v>-79.949996948199995</v>
      </c>
      <c r="G527">
        <v>40.439998626700003</v>
      </c>
      <c r="H527" t="s">
        <v>1285</v>
      </c>
      <c r="I527">
        <v>222998573</v>
      </c>
      <c r="J527">
        <v>526</v>
      </c>
      <c r="K527" t="s">
        <v>1292</v>
      </c>
      <c r="L527" t="s">
        <v>1293</v>
      </c>
      <c r="M527" t="s">
        <v>2773</v>
      </c>
      <c r="N527" t="s">
        <v>1295</v>
      </c>
      <c r="O527">
        <v>-79.922972000000001</v>
      </c>
      <c r="P527">
        <v>40.437581000000002</v>
      </c>
      <c r="Q527" t="s">
        <v>1294</v>
      </c>
      <c r="R527" s="6" t="s">
        <v>2904</v>
      </c>
      <c r="S527" s="6" t="s">
        <v>2903</v>
      </c>
      <c r="T527" s="6" t="s">
        <v>2784</v>
      </c>
      <c r="U527" s="6" t="s">
        <v>2905</v>
      </c>
      <c r="V527" s="6" t="s">
        <v>2907</v>
      </c>
      <c r="W527" s="3" t="str">
        <f>INDEX(Groups!I$2:'Groups'!I$228, MATCH(A527, Groups!A$2:'Groups'!A$228,0))</f>
        <v>Pittsburgh</v>
      </c>
      <c r="X527" s="3" t="str">
        <f>INDEX(Groups!J$2:'Groups'!J$228, MATCH(A527, Groups!A$2:'Groups'!A$228,0))</f>
        <v>Sub-county</v>
      </c>
      <c r="Y527" s="8">
        <f t="shared" si="48"/>
        <v>1</v>
      </c>
      <c r="Z527" s="8" t="b">
        <f t="shared" si="49"/>
        <v>1</v>
      </c>
      <c r="AD527" s="8">
        <v>1</v>
      </c>
      <c r="AE527" s="8">
        <v>1</v>
      </c>
      <c r="AF527" t="str">
        <f>INDEX(Groups!L$2:'Groups'!L$228, MATCH(A527, Groups!A$2:'Groups'!A$228,0))</f>
        <v>Pittsburgh</v>
      </c>
      <c r="AG527">
        <f>INDEX(Groups!M$2:'Groups'!M$228, MATCH(A527, Groups!A$2:'Groups'!A$228,0))</f>
        <v>0</v>
      </c>
      <c r="AH527">
        <f>COUNTIFS(RSVP!A$2:A$6364, I527)</f>
        <v>8</v>
      </c>
      <c r="AI527">
        <f>COUNTIFS(RSVP!A$2:A$6364, I527, RSVP!G$2:G$6364, 1)</f>
        <v>8</v>
      </c>
      <c r="AJ527" s="18">
        <f t="shared" si="50"/>
        <v>1</v>
      </c>
      <c r="AK527" t="str">
        <f>INDEX(Groups!N$2:'Groups'!N$228, MATCH(A527, Groups!A$2:'Groups'!A$228,0))</f>
        <v>Sub-county</v>
      </c>
    </row>
    <row r="528" spans="1:37" x14ac:dyDescent="0.2">
      <c r="A528">
        <v>1769932</v>
      </c>
      <c r="B528">
        <v>4</v>
      </c>
      <c r="C528" t="s">
        <v>1284</v>
      </c>
      <c r="D528" t="s">
        <v>1</v>
      </c>
      <c r="E528" t="s">
        <v>3079</v>
      </c>
      <c r="F528">
        <v>-79.949996948199995</v>
      </c>
      <c r="G528">
        <v>40.439998626700003</v>
      </c>
      <c r="H528" t="s">
        <v>1285</v>
      </c>
      <c r="I528">
        <v>223923123</v>
      </c>
      <c r="J528">
        <v>527</v>
      </c>
      <c r="K528" t="s">
        <v>1296</v>
      </c>
      <c r="L528" t="s">
        <v>1297</v>
      </c>
      <c r="M528" t="s">
        <v>2829</v>
      </c>
      <c r="N528" t="s">
        <v>1299</v>
      </c>
      <c r="O528">
        <v>-79.755966000000001</v>
      </c>
      <c r="P528">
        <v>40.429394000000002</v>
      </c>
      <c r="Q528" t="s">
        <v>1298</v>
      </c>
      <c r="R528" s="6" t="s">
        <v>2904</v>
      </c>
      <c r="S528" s="6" t="s">
        <v>2903</v>
      </c>
      <c r="T528" s="6" t="s">
        <v>2784</v>
      </c>
      <c r="U528" s="6" t="s">
        <v>2939</v>
      </c>
      <c r="W528" s="3" t="str">
        <f>INDEX(Groups!I$2:'Groups'!I$228, MATCH(A528, Groups!A$2:'Groups'!A$228,0))</f>
        <v>Pittsburgh</v>
      </c>
      <c r="X528" s="3" t="str">
        <f>INDEX(Groups!J$2:'Groups'!J$228, MATCH(A528, Groups!A$2:'Groups'!A$228,0))</f>
        <v>Sub-county</v>
      </c>
      <c r="Y528" s="8">
        <f t="shared" si="48"/>
        <v>1</v>
      </c>
      <c r="Z528" s="8" t="b">
        <f t="shared" si="49"/>
        <v>0</v>
      </c>
      <c r="AD528" s="8">
        <v>1</v>
      </c>
      <c r="AE528" s="8">
        <v>1</v>
      </c>
      <c r="AF528" t="str">
        <f>INDEX(Groups!L$2:'Groups'!L$228, MATCH(A528, Groups!A$2:'Groups'!A$228,0))</f>
        <v>Pittsburgh</v>
      </c>
      <c r="AG528">
        <f>INDEX(Groups!M$2:'Groups'!M$228, MATCH(A528, Groups!A$2:'Groups'!A$228,0))</f>
        <v>0</v>
      </c>
      <c r="AH528">
        <f>COUNTIFS(RSVP!A$2:A$6364, I528)</f>
        <v>5</v>
      </c>
      <c r="AI528">
        <f>COUNTIFS(RSVP!A$2:A$6364, I528, RSVP!G$2:G$6364, 1)</f>
        <v>5</v>
      </c>
      <c r="AJ528" s="18">
        <f t="shared" si="50"/>
        <v>1</v>
      </c>
      <c r="AK528" t="str">
        <f>INDEX(Groups!N$2:'Groups'!N$228, MATCH(A528, Groups!A$2:'Groups'!A$228,0))</f>
        <v>Sub-county</v>
      </c>
    </row>
    <row r="529" spans="1:37" x14ac:dyDescent="0.2">
      <c r="A529">
        <v>8404922</v>
      </c>
      <c r="B529">
        <v>4</v>
      </c>
      <c r="C529" t="s">
        <v>1300</v>
      </c>
      <c r="D529" t="s">
        <v>1</v>
      </c>
      <c r="E529" t="s">
        <v>3077</v>
      </c>
      <c r="F529">
        <v>-79.910003662099996</v>
      </c>
      <c r="G529">
        <v>40.450000762899997</v>
      </c>
      <c r="H529" t="s">
        <v>1301</v>
      </c>
      <c r="I529">
        <v>224425460</v>
      </c>
      <c r="J529">
        <v>528</v>
      </c>
      <c r="K529" t="s">
        <v>1302</v>
      </c>
      <c r="L529" t="s">
        <v>1303</v>
      </c>
      <c r="Q529" t="s">
        <v>386</v>
      </c>
      <c r="R529" s="6">
        <v>0</v>
      </c>
      <c r="S529" s="6">
        <v>0</v>
      </c>
      <c r="T529" s="6">
        <v>0</v>
      </c>
      <c r="U529" s="6">
        <v>0</v>
      </c>
      <c r="V529" s="6">
        <v>0</v>
      </c>
      <c r="W529" s="3" t="str">
        <f>INDEX(Groups!I$2:'Groups'!I$228, MATCH(A529, Groups!A$2:'Groups'!A$228,0))</f>
        <v>Pittsburgh</v>
      </c>
      <c r="X529" s="3" t="str">
        <f>INDEX(Groups!J$2:'Groups'!J$228, MATCH(A529, Groups!A$2:'Groups'!A$228,0))</f>
        <v>Sub-county</v>
      </c>
      <c r="AD529" s="8">
        <v>1</v>
      </c>
      <c r="AE529" s="8">
        <v>1</v>
      </c>
      <c r="AF529" t="str">
        <f>INDEX(Groups!L$2:'Groups'!L$228, MATCH(A529, Groups!A$2:'Groups'!A$228,0))</f>
        <v>Pittsburgh</v>
      </c>
      <c r="AG529">
        <f>INDEX(Groups!M$2:'Groups'!M$228, MATCH(A529, Groups!A$2:'Groups'!A$228,0))</f>
        <v>0</v>
      </c>
      <c r="AH529">
        <f>COUNTIFS(RSVP!A$2:A$6364, I529)</f>
        <v>4</v>
      </c>
      <c r="AI529">
        <f>COUNTIFS(RSVP!A$2:A$6364, I529, RSVP!G$2:G$6364, 1)</f>
        <v>3</v>
      </c>
      <c r="AJ529" s="18">
        <f t="shared" si="50"/>
        <v>0.75</v>
      </c>
      <c r="AK529" t="str">
        <f>INDEX(Groups!N$2:'Groups'!N$228, MATCH(A529, Groups!A$2:'Groups'!A$228,0))</f>
        <v>Sub-county</v>
      </c>
    </row>
    <row r="530" spans="1:37" x14ac:dyDescent="0.2">
      <c r="A530">
        <v>8404922</v>
      </c>
      <c r="B530">
        <v>4</v>
      </c>
      <c r="C530" t="s">
        <v>1300</v>
      </c>
      <c r="D530" t="s">
        <v>1</v>
      </c>
      <c r="E530" t="s">
        <v>3077</v>
      </c>
      <c r="F530">
        <v>-79.910003662099996</v>
      </c>
      <c r="G530">
        <v>40.450000762899997</v>
      </c>
      <c r="H530" t="s">
        <v>1301</v>
      </c>
      <c r="I530">
        <v>224425377</v>
      </c>
      <c r="J530">
        <v>529</v>
      </c>
      <c r="K530" t="s">
        <v>1304</v>
      </c>
      <c r="L530" t="s">
        <v>1305</v>
      </c>
      <c r="M530" t="s">
        <v>2773</v>
      </c>
      <c r="N530" t="s">
        <v>1307</v>
      </c>
      <c r="O530">
        <v>-79.966483999999994</v>
      </c>
      <c r="P530">
        <v>40.428139000000002</v>
      </c>
      <c r="Q530" t="s">
        <v>1306</v>
      </c>
      <c r="R530" s="6" t="s">
        <v>2904</v>
      </c>
      <c r="S530" s="6" t="s">
        <v>2903</v>
      </c>
      <c r="T530" s="6" t="s">
        <v>2784</v>
      </c>
      <c r="U530" s="6" t="s">
        <v>2905</v>
      </c>
      <c r="V530" s="6" t="s">
        <v>2909</v>
      </c>
      <c r="W530" s="3" t="str">
        <f>INDEX(Groups!I$2:'Groups'!I$228, MATCH(A530, Groups!A$2:'Groups'!A$228,0))</f>
        <v>Pittsburgh</v>
      </c>
      <c r="X530" s="3" t="str">
        <f>INDEX(Groups!J$2:'Groups'!J$228, MATCH(A530, Groups!A$2:'Groups'!A$228,0))</f>
        <v>Sub-county</v>
      </c>
      <c r="Y530" s="8">
        <f>IF(T530="Allegheny County", 1, )</f>
        <v>1</v>
      </c>
      <c r="Z530" s="8" t="b">
        <f>ISNUMBER(SEARCH(W530,U530))</f>
        <v>1</v>
      </c>
      <c r="AD530" s="8">
        <v>1</v>
      </c>
      <c r="AE530" s="8">
        <v>1</v>
      </c>
      <c r="AF530" t="str">
        <f>INDEX(Groups!L$2:'Groups'!L$228, MATCH(A530, Groups!A$2:'Groups'!A$228,0))</f>
        <v>Pittsburgh</v>
      </c>
      <c r="AG530">
        <f>INDEX(Groups!M$2:'Groups'!M$228, MATCH(A530, Groups!A$2:'Groups'!A$228,0))</f>
        <v>0</v>
      </c>
      <c r="AH530">
        <f>COUNTIFS(RSVP!A$2:A$6364, I530)</f>
        <v>10</v>
      </c>
      <c r="AI530">
        <f>COUNTIFS(RSVP!A$2:A$6364, I530, RSVP!G$2:G$6364, 1)</f>
        <v>9</v>
      </c>
      <c r="AJ530" s="18">
        <f t="shared" si="50"/>
        <v>0.9</v>
      </c>
      <c r="AK530" t="str">
        <f>INDEX(Groups!N$2:'Groups'!N$228, MATCH(A530, Groups!A$2:'Groups'!A$228,0))</f>
        <v>Sub-county</v>
      </c>
    </row>
    <row r="531" spans="1:37" x14ac:dyDescent="0.2">
      <c r="A531">
        <v>8404922</v>
      </c>
      <c r="B531">
        <v>4</v>
      </c>
      <c r="C531" t="s">
        <v>1300</v>
      </c>
      <c r="D531" t="s">
        <v>1</v>
      </c>
      <c r="E531" t="s">
        <v>3077</v>
      </c>
      <c r="F531">
        <v>-79.910003662099996</v>
      </c>
      <c r="G531">
        <v>40.450000762899997</v>
      </c>
      <c r="H531" t="s">
        <v>1301</v>
      </c>
      <c r="I531">
        <v>224037648</v>
      </c>
      <c r="J531">
        <v>530</v>
      </c>
      <c r="K531" t="s">
        <v>1302</v>
      </c>
      <c r="L531" t="s">
        <v>1308</v>
      </c>
      <c r="Q531" t="s">
        <v>386</v>
      </c>
      <c r="R531" s="6">
        <v>0</v>
      </c>
      <c r="S531" s="6">
        <v>0</v>
      </c>
      <c r="T531" s="6">
        <v>0</v>
      </c>
      <c r="U531" s="6">
        <v>0</v>
      </c>
      <c r="V531" s="6">
        <v>0</v>
      </c>
      <c r="W531" s="3" t="str">
        <f>INDEX(Groups!I$2:'Groups'!I$228, MATCH(A531, Groups!A$2:'Groups'!A$228,0))</f>
        <v>Pittsburgh</v>
      </c>
      <c r="X531" s="3" t="str">
        <f>INDEX(Groups!J$2:'Groups'!J$228, MATCH(A531, Groups!A$2:'Groups'!A$228,0))</f>
        <v>Sub-county</v>
      </c>
      <c r="AD531" s="8">
        <v>1</v>
      </c>
      <c r="AE531" s="8">
        <v>1</v>
      </c>
      <c r="AF531" t="str">
        <f>INDEX(Groups!L$2:'Groups'!L$228, MATCH(A531, Groups!A$2:'Groups'!A$228,0))</f>
        <v>Pittsburgh</v>
      </c>
      <c r="AG531">
        <f>INDEX(Groups!M$2:'Groups'!M$228, MATCH(A531, Groups!A$2:'Groups'!A$228,0))</f>
        <v>0</v>
      </c>
      <c r="AH531">
        <f>COUNTIFS(RSVP!A$2:A$6364, I531)</f>
        <v>8</v>
      </c>
      <c r="AI531">
        <f>COUNTIFS(RSVP!A$2:A$6364, I531, RSVP!G$2:G$6364, 1)</f>
        <v>7</v>
      </c>
      <c r="AJ531" s="18">
        <f t="shared" si="50"/>
        <v>0.875</v>
      </c>
      <c r="AK531" t="str">
        <f>INDEX(Groups!N$2:'Groups'!N$228, MATCH(A531, Groups!A$2:'Groups'!A$228,0))</f>
        <v>Sub-county</v>
      </c>
    </row>
    <row r="532" spans="1:37" x14ac:dyDescent="0.2">
      <c r="A532">
        <v>8404922</v>
      </c>
      <c r="B532">
        <v>4</v>
      </c>
      <c r="C532" t="s">
        <v>1300</v>
      </c>
      <c r="D532" t="s">
        <v>1</v>
      </c>
      <c r="E532" t="s">
        <v>3077</v>
      </c>
      <c r="F532">
        <v>-79.910003662099996</v>
      </c>
      <c r="G532">
        <v>40.450000762899997</v>
      </c>
      <c r="H532" t="s">
        <v>1301</v>
      </c>
      <c r="I532">
        <v>224037299</v>
      </c>
      <c r="J532">
        <v>531</v>
      </c>
      <c r="K532" t="s">
        <v>1309</v>
      </c>
      <c r="L532" t="s">
        <v>1310</v>
      </c>
      <c r="M532" t="s">
        <v>2773</v>
      </c>
      <c r="N532" t="s">
        <v>1312</v>
      </c>
      <c r="O532">
        <v>-79.925606000000002</v>
      </c>
      <c r="P532">
        <v>40.459620999999999</v>
      </c>
      <c r="Q532" t="s">
        <v>1311</v>
      </c>
      <c r="R532" s="6" t="s">
        <v>2904</v>
      </c>
      <c r="S532" s="6" t="s">
        <v>2903</v>
      </c>
      <c r="T532" s="6" t="s">
        <v>2784</v>
      </c>
      <c r="U532" s="6" t="s">
        <v>2905</v>
      </c>
      <c r="V532" s="6" t="s">
        <v>2936</v>
      </c>
      <c r="W532" s="3" t="str">
        <f>INDEX(Groups!I$2:'Groups'!I$228, MATCH(A532, Groups!A$2:'Groups'!A$228,0))</f>
        <v>Pittsburgh</v>
      </c>
      <c r="X532" s="3" t="str">
        <f>INDEX(Groups!J$2:'Groups'!J$228, MATCH(A532, Groups!A$2:'Groups'!A$228,0))</f>
        <v>Sub-county</v>
      </c>
      <c r="Y532" s="8">
        <f t="shared" ref="Y532:Y546" si="51">IF(T532="Allegheny County", 1, )</f>
        <v>1</v>
      </c>
      <c r="Z532" s="8" t="b">
        <f t="shared" ref="Z532:Z546" si="52">ISNUMBER(SEARCH(W532,U532))</f>
        <v>1</v>
      </c>
      <c r="AD532" s="8">
        <v>1</v>
      </c>
      <c r="AE532" s="8">
        <v>1</v>
      </c>
      <c r="AF532" t="str">
        <f>INDEX(Groups!L$2:'Groups'!L$228, MATCH(A532, Groups!A$2:'Groups'!A$228,0))</f>
        <v>Pittsburgh</v>
      </c>
      <c r="AG532">
        <f>INDEX(Groups!M$2:'Groups'!M$228, MATCH(A532, Groups!A$2:'Groups'!A$228,0))</f>
        <v>0</v>
      </c>
      <c r="AH532">
        <f>COUNTIFS(RSVP!A$2:A$6364, I532)</f>
        <v>8</v>
      </c>
      <c r="AI532">
        <f>COUNTIFS(RSVP!A$2:A$6364, I532, RSVP!G$2:G$6364, 1)</f>
        <v>4</v>
      </c>
      <c r="AJ532" s="18">
        <f t="shared" si="50"/>
        <v>0.5</v>
      </c>
      <c r="AK532" t="str">
        <f>INDEX(Groups!N$2:'Groups'!N$228, MATCH(A532, Groups!A$2:'Groups'!A$228,0))</f>
        <v>Sub-county</v>
      </c>
    </row>
    <row r="533" spans="1:37" x14ac:dyDescent="0.2">
      <c r="A533">
        <v>2949832</v>
      </c>
      <c r="B533">
        <v>4</v>
      </c>
      <c r="C533" t="s">
        <v>1313</v>
      </c>
      <c r="D533" t="s">
        <v>1</v>
      </c>
      <c r="E533" t="s">
        <v>3070</v>
      </c>
      <c r="F533">
        <v>-79.970001220699999</v>
      </c>
      <c r="G533">
        <v>40.400001525900002</v>
      </c>
      <c r="H533" t="s">
        <v>1314</v>
      </c>
      <c r="I533">
        <v>224381986</v>
      </c>
      <c r="J533">
        <v>532</v>
      </c>
      <c r="K533" t="s">
        <v>1315</v>
      </c>
      <c r="L533" t="s">
        <v>1316</v>
      </c>
      <c r="M533" t="s">
        <v>2773</v>
      </c>
      <c r="N533" t="s">
        <v>1318</v>
      </c>
      <c r="O533">
        <v>-80.010666000000001</v>
      </c>
      <c r="P533">
        <v>40.426743000000002</v>
      </c>
      <c r="Q533" t="s">
        <v>1317</v>
      </c>
      <c r="R533" s="6" t="s">
        <v>2904</v>
      </c>
      <c r="S533" s="6" t="s">
        <v>2903</v>
      </c>
      <c r="T533" s="6" t="s">
        <v>2784</v>
      </c>
      <c r="U533" s="6" t="s">
        <v>2905</v>
      </c>
      <c r="V533" s="6" t="s">
        <v>2964</v>
      </c>
      <c r="W533" s="3" t="str">
        <f>INDEX(Groups!I$2:'Groups'!I$228, MATCH(A533, Groups!A$2:'Groups'!A$228,0))</f>
        <v>Pittsburgh</v>
      </c>
      <c r="X533" s="3" t="str">
        <f>INDEX(Groups!J$2:'Groups'!J$228, MATCH(A533, Groups!A$2:'Groups'!A$228,0))</f>
        <v>Sub-county</v>
      </c>
      <c r="Y533" s="8">
        <f t="shared" si="51"/>
        <v>1</v>
      </c>
      <c r="Z533" s="8" t="b">
        <f t="shared" si="52"/>
        <v>1</v>
      </c>
      <c r="AD533" s="8">
        <v>1</v>
      </c>
      <c r="AE533" s="8">
        <v>1</v>
      </c>
      <c r="AF533" t="str">
        <f>INDEX(Groups!L$2:'Groups'!L$228, MATCH(A533, Groups!A$2:'Groups'!A$228,0))</f>
        <v>Pittsburgh</v>
      </c>
      <c r="AG533">
        <f>INDEX(Groups!M$2:'Groups'!M$228, MATCH(A533, Groups!A$2:'Groups'!A$228,0))</f>
        <v>0</v>
      </c>
      <c r="AH533">
        <f>COUNTIFS(RSVP!A$2:A$6364, I533)</f>
        <v>3</v>
      </c>
      <c r="AI533">
        <f>COUNTIFS(RSVP!A$2:A$6364, I533, RSVP!G$2:G$6364, 1)</f>
        <v>3</v>
      </c>
      <c r="AJ533" s="18">
        <f t="shared" si="50"/>
        <v>1</v>
      </c>
      <c r="AK533" t="str">
        <f>INDEX(Groups!N$2:'Groups'!N$228, MATCH(A533, Groups!A$2:'Groups'!A$228,0))</f>
        <v>Sub-county</v>
      </c>
    </row>
    <row r="534" spans="1:37" x14ac:dyDescent="0.2">
      <c r="A534">
        <v>2949832</v>
      </c>
      <c r="B534">
        <v>4</v>
      </c>
      <c r="C534" t="s">
        <v>1313</v>
      </c>
      <c r="D534" t="s">
        <v>1</v>
      </c>
      <c r="E534" t="s">
        <v>3070</v>
      </c>
      <c r="F534">
        <v>-79.970001220699999</v>
      </c>
      <c r="G534">
        <v>40.400001525900002</v>
      </c>
      <c r="H534" t="s">
        <v>1314</v>
      </c>
      <c r="I534">
        <v>224482281</v>
      </c>
      <c r="J534">
        <v>533</v>
      </c>
      <c r="K534" t="s">
        <v>1315</v>
      </c>
      <c r="L534" t="s">
        <v>1316</v>
      </c>
      <c r="M534" t="s">
        <v>2773</v>
      </c>
      <c r="N534" t="s">
        <v>1318</v>
      </c>
      <c r="O534">
        <v>-80.010666000000001</v>
      </c>
      <c r="P534">
        <v>40.426743000000002</v>
      </c>
      <c r="Q534" t="s">
        <v>1317</v>
      </c>
      <c r="R534" s="6" t="s">
        <v>2904</v>
      </c>
      <c r="S534" s="6" t="s">
        <v>2903</v>
      </c>
      <c r="T534" s="6" t="s">
        <v>2784</v>
      </c>
      <c r="U534" s="6" t="s">
        <v>2905</v>
      </c>
      <c r="V534" s="6" t="s">
        <v>2964</v>
      </c>
      <c r="W534" s="3" t="str">
        <f>INDEX(Groups!I$2:'Groups'!I$228, MATCH(A534, Groups!A$2:'Groups'!A$228,0))</f>
        <v>Pittsburgh</v>
      </c>
      <c r="X534" s="3" t="str">
        <f>INDEX(Groups!J$2:'Groups'!J$228, MATCH(A534, Groups!A$2:'Groups'!A$228,0))</f>
        <v>Sub-county</v>
      </c>
      <c r="Y534" s="8">
        <f t="shared" si="51"/>
        <v>1</v>
      </c>
      <c r="Z534" s="8" t="b">
        <f t="shared" si="52"/>
        <v>1</v>
      </c>
      <c r="AD534" s="8">
        <v>1</v>
      </c>
      <c r="AE534" s="8">
        <v>1</v>
      </c>
      <c r="AF534" t="str">
        <f>INDEX(Groups!L$2:'Groups'!L$228, MATCH(A534, Groups!A$2:'Groups'!A$228,0))</f>
        <v>Pittsburgh</v>
      </c>
      <c r="AG534">
        <f>INDEX(Groups!M$2:'Groups'!M$228, MATCH(A534, Groups!A$2:'Groups'!A$228,0))</f>
        <v>0</v>
      </c>
      <c r="AH534">
        <f>COUNTIFS(RSVP!A$2:A$6364, I534)</f>
        <v>4</v>
      </c>
      <c r="AI534">
        <f>COUNTIFS(RSVP!A$2:A$6364, I534, RSVP!G$2:G$6364, 1)</f>
        <v>3</v>
      </c>
      <c r="AJ534" s="18">
        <f t="shared" si="50"/>
        <v>0.75</v>
      </c>
      <c r="AK534" t="str">
        <f>INDEX(Groups!N$2:'Groups'!N$228, MATCH(A534, Groups!A$2:'Groups'!A$228,0))</f>
        <v>Sub-county</v>
      </c>
    </row>
    <row r="535" spans="1:37" x14ac:dyDescent="0.2">
      <c r="A535">
        <v>2949832</v>
      </c>
      <c r="B535">
        <v>4</v>
      </c>
      <c r="C535" t="s">
        <v>1313</v>
      </c>
      <c r="D535" t="s">
        <v>1</v>
      </c>
      <c r="E535" t="s">
        <v>3070</v>
      </c>
      <c r="F535">
        <v>-79.970001220699999</v>
      </c>
      <c r="G535">
        <v>40.400001525900002</v>
      </c>
      <c r="H535" t="s">
        <v>1314</v>
      </c>
      <c r="I535">
        <v>224482279</v>
      </c>
      <c r="J535">
        <v>534</v>
      </c>
      <c r="K535" t="s">
        <v>1315</v>
      </c>
      <c r="L535" t="s">
        <v>1316</v>
      </c>
      <c r="M535" t="s">
        <v>2773</v>
      </c>
      <c r="N535" t="s">
        <v>1318</v>
      </c>
      <c r="O535">
        <v>-80.010666000000001</v>
      </c>
      <c r="P535">
        <v>40.426743000000002</v>
      </c>
      <c r="Q535" t="s">
        <v>1317</v>
      </c>
      <c r="R535" s="6" t="s">
        <v>2904</v>
      </c>
      <c r="S535" s="6" t="s">
        <v>2903</v>
      </c>
      <c r="T535" s="6" t="s">
        <v>2784</v>
      </c>
      <c r="U535" s="6" t="s">
        <v>2905</v>
      </c>
      <c r="V535" s="6" t="s">
        <v>2964</v>
      </c>
      <c r="W535" s="3" t="str">
        <f>INDEX(Groups!I$2:'Groups'!I$228, MATCH(A535, Groups!A$2:'Groups'!A$228,0))</f>
        <v>Pittsburgh</v>
      </c>
      <c r="X535" s="3" t="str">
        <f>INDEX(Groups!J$2:'Groups'!J$228, MATCH(A535, Groups!A$2:'Groups'!A$228,0))</f>
        <v>Sub-county</v>
      </c>
      <c r="Y535" s="8">
        <f t="shared" si="51"/>
        <v>1</v>
      </c>
      <c r="Z535" s="8" t="b">
        <f t="shared" si="52"/>
        <v>1</v>
      </c>
      <c r="AD535" s="8">
        <v>1</v>
      </c>
      <c r="AE535" s="8">
        <v>1</v>
      </c>
      <c r="AF535" t="str">
        <f>INDEX(Groups!L$2:'Groups'!L$228, MATCH(A535, Groups!A$2:'Groups'!A$228,0))</f>
        <v>Pittsburgh</v>
      </c>
      <c r="AG535">
        <f>INDEX(Groups!M$2:'Groups'!M$228, MATCH(A535, Groups!A$2:'Groups'!A$228,0))</f>
        <v>0</v>
      </c>
      <c r="AH535">
        <f>COUNTIFS(RSVP!A$2:A$6364, I535)</f>
        <v>4</v>
      </c>
      <c r="AI535">
        <f>COUNTIFS(RSVP!A$2:A$6364, I535, RSVP!G$2:G$6364, 1)</f>
        <v>3</v>
      </c>
      <c r="AJ535" s="18">
        <f t="shared" si="50"/>
        <v>0.75</v>
      </c>
      <c r="AK535" t="str">
        <f>INDEX(Groups!N$2:'Groups'!N$228, MATCH(A535, Groups!A$2:'Groups'!A$228,0))</f>
        <v>Sub-county</v>
      </c>
    </row>
    <row r="536" spans="1:37" x14ac:dyDescent="0.2">
      <c r="A536">
        <v>2949832</v>
      </c>
      <c r="B536">
        <v>4</v>
      </c>
      <c r="C536" t="s">
        <v>1313</v>
      </c>
      <c r="D536" t="s">
        <v>1</v>
      </c>
      <c r="E536" t="s">
        <v>3070</v>
      </c>
      <c r="F536">
        <v>-79.970001220699999</v>
      </c>
      <c r="G536">
        <v>40.400001525900002</v>
      </c>
      <c r="H536" t="s">
        <v>1314</v>
      </c>
      <c r="I536">
        <v>224482299</v>
      </c>
      <c r="J536">
        <v>535</v>
      </c>
      <c r="K536" t="s">
        <v>1319</v>
      </c>
      <c r="L536" t="s">
        <v>1320</v>
      </c>
      <c r="M536" t="s">
        <v>2773</v>
      </c>
      <c r="N536" t="s">
        <v>1318</v>
      </c>
      <c r="O536">
        <v>-80.010666000000001</v>
      </c>
      <c r="P536">
        <v>40.426743000000002</v>
      </c>
      <c r="Q536" t="s">
        <v>1317</v>
      </c>
      <c r="R536" s="6" t="s">
        <v>2904</v>
      </c>
      <c r="S536" s="6" t="s">
        <v>2903</v>
      </c>
      <c r="T536" s="6" t="s">
        <v>2784</v>
      </c>
      <c r="U536" s="6" t="s">
        <v>2905</v>
      </c>
      <c r="V536" s="6" t="s">
        <v>2964</v>
      </c>
      <c r="W536" s="3" t="str">
        <f>INDEX(Groups!I$2:'Groups'!I$228, MATCH(A536, Groups!A$2:'Groups'!A$228,0))</f>
        <v>Pittsburgh</v>
      </c>
      <c r="X536" s="3" t="str">
        <f>INDEX(Groups!J$2:'Groups'!J$228, MATCH(A536, Groups!A$2:'Groups'!A$228,0))</f>
        <v>Sub-county</v>
      </c>
      <c r="Y536" s="8">
        <f t="shared" si="51"/>
        <v>1</v>
      </c>
      <c r="Z536" s="8" t="b">
        <f t="shared" si="52"/>
        <v>1</v>
      </c>
      <c r="AD536" s="8">
        <v>1</v>
      </c>
      <c r="AE536" s="8">
        <v>1</v>
      </c>
      <c r="AF536" t="str">
        <f>INDEX(Groups!L$2:'Groups'!L$228, MATCH(A536, Groups!A$2:'Groups'!A$228,0))</f>
        <v>Pittsburgh</v>
      </c>
      <c r="AG536">
        <f>INDEX(Groups!M$2:'Groups'!M$228, MATCH(A536, Groups!A$2:'Groups'!A$228,0))</f>
        <v>0</v>
      </c>
      <c r="AH536">
        <f>COUNTIFS(RSVP!A$2:A$6364, I536)</f>
        <v>3</v>
      </c>
      <c r="AI536">
        <f>COUNTIFS(RSVP!A$2:A$6364, I536, RSVP!G$2:G$6364, 1)</f>
        <v>3</v>
      </c>
      <c r="AJ536" s="18">
        <f t="shared" si="50"/>
        <v>1</v>
      </c>
      <c r="AK536" t="str">
        <f>INDEX(Groups!N$2:'Groups'!N$228, MATCH(A536, Groups!A$2:'Groups'!A$228,0))</f>
        <v>Sub-county</v>
      </c>
    </row>
    <row r="537" spans="1:37" x14ac:dyDescent="0.2">
      <c r="A537">
        <v>4232582</v>
      </c>
      <c r="B537">
        <v>4</v>
      </c>
      <c r="C537" t="s">
        <v>1321</v>
      </c>
      <c r="D537" t="s">
        <v>1</v>
      </c>
      <c r="E537" t="s">
        <v>3072</v>
      </c>
      <c r="F537">
        <v>-79.919998168899994</v>
      </c>
      <c r="G537">
        <v>40.430000305199997</v>
      </c>
      <c r="H537" t="s">
        <v>1322</v>
      </c>
      <c r="I537" t="s">
        <v>3277</v>
      </c>
      <c r="J537">
        <v>536</v>
      </c>
      <c r="K537" t="s">
        <v>1323</v>
      </c>
      <c r="L537" t="s">
        <v>1324</v>
      </c>
      <c r="M537" t="s">
        <v>2773</v>
      </c>
      <c r="N537" t="s">
        <v>1326</v>
      </c>
      <c r="O537">
        <v>-79.923203999999998</v>
      </c>
      <c r="P537">
        <v>40.433531000000002</v>
      </c>
      <c r="Q537" t="s">
        <v>1325</v>
      </c>
      <c r="R537" s="6" t="s">
        <v>2904</v>
      </c>
      <c r="S537" s="6" t="s">
        <v>2903</v>
      </c>
      <c r="T537" s="6" t="s">
        <v>2784</v>
      </c>
      <c r="U537" s="6" t="s">
        <v>2905</v>
      </c>
      <c r="V537" s="6" t="s">
        <v>2907</v>
      </c>
      <c r="W537" s="3" t="str">
        <f>INDEX(Groups!I$2:'Groups'!I$228, MATCH(A537, Groups!A$2:'Groups'!A$228,0))</f>
        <v>Pittsburgh</v>
      </c>
      <c r="X537" s="3" t="str">
        <f>INDEX(Groups!J$2:'Groups'!J$228, MATCH(A537, Groups!A$2:'Groups'!A$228,0))</f>
        <v>Sub-county</v>
      </c>
      <c r="Y537" s="8">
        <f t="shared" si="51"/>
        <v>1</v>
      </c>
      <c r="Z537" s="8" t="b">
        <f t="shared" si="52"/>
        <v>1</v>
      </c>
      <c r="AD537" s="8">
        <v>1</v>
      </c>
      <c r="AE537" s="8">
        <v>1</v>
      </c>
      <c r="AF537" t="str">
        <f>INDEX(Groups!L$2:'Groups'!L$228, MATCH(A537, Groups!A$2:'Groups'!A$228,0))</f>
        <v>Pittsburgh</v>
      </c>
      <c r="AG537">
        <f>INDEX(Groups!M$2:'Groups'!M$228, MATCH(A537, Groups!A$2:'Groups'!A$228,0))</f>
        <v>0</v>
      </c>
      <c r="AH537">
        <f>COUNTIFS(RSVP!A$2:A$6364, I537)</f>
        <v>10</v>
      </c>
      <c r="AI537">
        <f>COUNTIFS(RSVP!A$2:A$6364, I537, RSVP!G$2:G$6364, 1)</f>
        <v>8</v>
      </c>
      <c r="AJ537" s="18">
        <f t="shared" si="50"/>
        <v>0.8</v>
      </c>
      <c r="AK537" t="str">
        <f>INDEX(Groups!N$2:'Groups'!N$228, MATCH(A537, Groups!A$2:'Groups'!A$228,0))</f>
        <v>Sub-county</v>
      </c>
    </row>
    <row r="538" spans="1:37" x14ac:dyDescent="0.2">
      <c r="A538">
        <v>4232582</v>
      </c>
      <c r="B538">
        <v>4</v>
      </c>
      <c r="C538" t="s">
        <v>1321</v>
      </c>
      <c r="D538" t="s">
        <v>1</v>
      </c>
      <c r="E538" t="s">
        <v>3072</v>
      </c>
      <c r="F538">
        <v>-79.919998168899994</v>
      </c>
      <c r="G538">
        <v>40.430000305199997</v>
      </c>
      <c r="H538" t="s">
        <v>1322</v>
      </c>
      <c r="I538" t="s">
        <v>3278</v>
      </c>
      <c r="J538">
        <v>537</v>
      </c>
      <c r="K538" t="s">
        <v>1323</v>
      </c>
      <c r="L538" t="s">
        <v>1324</v>
      </c>
      <c r="M538" t="s">
        <v>2773</v>
      </c>
      <c r="N538" t="s">
        <v>1326</v>
      </c>
      <c r="O538">
        <v>-79.923203999999998</v>
      </c>
      <c r="P538">
        <v>40.433531000000002</v>
      </c>
      <c r="Q538" t="s">
        <v>1325</v>
      </c>
      <c r="R538" s="6" t="s">
        <v>2904</v>
      </c>
      <c r="S538" s="6" t="s">
        <v>2903</v>
      </c>
      <c r="T538" s="6" t="s">
        <v>2784</v>
      </c>
      <c r="U538" s="6" t="s">
        <v>2905</v>
      </c>
      <c r="V538" s="6" t="s">
        <v>2907</v>
      </c>
      <c r="W538" s="3" t="str">
        <f>INDEX(Groups!I$2:'Groups'!I$228, MATCH(A538, Groups!A$2:'Groups'!A$228,0))</f>
        <v>Pittsburgh</v>
      </c>
      <c r="X538" s="3" t="str">
        <f>INDEX(Groups!J$2:'Groups'!J$228, MATCH(A538, Groups!A$2:'Groups'!A$228,0))</f>
        <v>Sub-county</v>
      </c>
      <c r="Y538" s="8">
        <f t="shared" si="51"/>
        <v>1</v>
      </c>
      <c r="Z538" s="8" t="b">
        <f t="shared" si="52"/>
        <v>1</v>
      </c>
      <c r="AD538" s="8">
        <v>1</v>
      </c>
      <c r="AE538" s="8">
        <v>1</v>
      </c>
      <c r="AF538" t="str">
        <f>INDEX(Groups!L$2:'Groups'!L$228, MATCH(A538, Groups!A$2:'Groups'!A$228,0))</f>
        <v>Pittsburgh</v>
      </c>
      <c r="AG538">
        <f>INDEX(Groups!M$2:'Groups'!M$228, MATCH(A538, Groups!A$2:'Groups'!A$228,0))</f>
        <v>0</v>
      </c>
      <c r="AH538">
        <f>COUNTIFS(RSVP!A$2:A$6364, I538)</f>
        <v>6</v>
      </c>
      <c r="AI538">
        <f>COUNTIFS(RSVP!A$2:A$6364, I538, RSVP!G$2:G$6364, 1)</f>
        <v>5</v>
      </c>
      <c r="AJ538" s="18">
        <f t="shared" si="50"/>
        <v>0.83333333333333337</v>
      </c>
      <c r="AK538" t="str">
        <f>INDEX(Groups!N$2:'Groups'!N$228, MATCH(A538, Groups!A$2:'Groups'!A$228,0))</f>
        <v>Sub-county</v>
      </c>
    </row>
    <row r="539" spans="1:37" x14ac:dyDescent="0.2">
      <c r="A539">
        <v>4232582</v>
      </c>
      <c r="B539">
        <v>4</v>
      </c>
      <c r="C539" t="s">
        <v>1321</v>
      </c>
      <c r="D539" t="s">
        <v>1</v>
      </c>
      <c r="E539" t="s">
        <v>3072</v>
      </c>
      <c r="F539">
        <v>-79.919998168899994</v>
      </c>
      <c r="G539">
        <v>40.430000305199997</v>
      </c>
      <c r="H539" t="s">
        <v>1322</v>
      </c>
      <c r="I539" t="s">
        <v>3279</v>
      </c>
      <c r="J539">
        <v>538</v>
      </c>
      <c r="K539" t="s">
        <v>1323</v>
      </c>
      <c r="L539" t="s">
        <v>1324</v>
      </c>
      <c r="M539" t="s">
        <v>2773</v>
      </c>
      <c r="N539" t="s">
        <v>1326</v>
      </c>
      <c r="O539">
        <v>-79.923203999999998</v>
      </c>
      <c r="P539">
        <v>40.433531000000002</v>
      </c>
      <c r="Q539" t="s">
        <v>1325</v>
      </c>
      <c r="R539" s="6" t="s">
        <v>2904</v>
      </c>
      <c r="S539" s="6" t="s">
        <v>2903</v>
      </c>
      <c r="T539" s="6" t="s">
        <v>2784</v>
      </c>
      <c r="U539" s="6" t="s">
        <v>2905</v>
      </c>
      <c r="V539" s="6" t="s">
        <v>2907</v>
      </c>
      <c r="W539" s="3" t="str">
        <f>INDEX(Groups!I$2:'Groups'!I$228, MATCH(A539, Groups!A$2:'Groups'!A$228,0))</f>
        <v>Pittsburgh</v>
      </c>
      <c r="X539" s="3" t="str">
        <f>INDEX(Groups!J$2:'Groups'!J$228, MATCH(A539, Groups!A$2:'Groups'!A$228,0))</f>
        <v>Sub-county</v>
      </c>
      <c r="Y539" s="8">
        <f t="shared" si="51"/>
        <v>1</v>
      </c>
      <c r="Z539" s="8" t="b">
        <f t="shared" si="52"/>
        <v>1</v>
      </c>
      <c r="AD539" s="8">
        <v>1</v>
      </c>
      <c r="AE539" s="8">
        <v>1</v>
      </c>
      <c r="AF539" t="str">
        <f>INDEX(Groups!L$2:'Groups'!L$228, MATCH(A539, Groups!A$2:'Groups'!A$228,0))</f>
        <v>Pittsburgh</v>
      </c>
      <c r="AG539">
        <f>INDEX(Groups!M$2:'Groups'!M$228, MATCH(A539, Groups!A$2:'Groups'!A$228,0))</f>
        <v>0</v>
      </c>
      <c r="AH539">
        <f>COUNTIFS(RSVP!A$2:A$6364, I539)</f>
        <v>9</v>
      </c>
      <c r="AI539">
        <f>COUNTIFS(RSVP!A$2:A$6364, I539, RSVP!G$2:G$6364, 1)</f>
        <v>8</v>
      </c>
      <c r="AJ539" s="18">
        <f t="shared" si="50"/>
        <v>0.88888888888888884</v>
      </c>
      <c r="AK539" t="str">
        <f>INDEX(Groups!N$2:'Groups'!N$228, MATCH(A539, Groups!A$2:'Groups'!A$228,0))</f>
        <v>Sub-county</v>
      </c>
    </row>
    <row r="540" spans="1:37" x14ac:dyDescent="0.2">
      <c r="A540">
        <v>4232582</v>
      </c>
      <c r="B540">
        <v>4</v>
      </c>
      <c r="C540" t="s">
        <v>1321</v>
      </c>
      <c r="D540" t="s">
        <v>1</v>
      </c>
      <c r="E540" t="s">
        <v>3072</v>
      </c>
      <c r="F540">
        <v>-79.919998168899994</v>
      </c>
      <c r="G540">
        <v>40.430000305199997</v>
      </c>
      <c r="H540" t="s">
        <v>1322</v>
      </c>
      <c r="I540" t="s">
        <v>3280</v>
      </c>
      <c r="J540">
        <v>539</v>
      </c>
      <c r="K540" t="s">
        <v>1323</v>
      </c>
      <c r="L540" t="s">
        <v>1324</v>
      </c>
      <c r="M540" t="s">
        <v>2773</v>
      </c>
      <c r="N540" t="s">
        <v>1326</v>
      </c>
      <c r="O540">
        <v>-79.923203999999998</v>
      </c>
      <c r="P540">
        <v>40.433531000000002</v>
      </c>
      <c r="Q540" t="s">
        <v>1325</v>
      </c>
      <c r="R540" s="6" t="s">
        <v>2904</v>
      </c>
      <c r="S540" s="6" t="s">
        <v>2903</v>
      </c>
      <c r="T540" s="6" t="s">
        <v>2784</v>
      </c>
      <c r="U540" s="6" t="s">
        <v>2905</v>
      </c>
      <c r="V540" s="6" t="s">
        <v>2907</v>
      </c>
      <c r="W540" s="3" t="str">
        <f>INDEX(Groups!I$2:'Groups'!I$228, MATCH(A540, Groups!A$2:'Groups'!A$228,0))</f>
        <v>Pittsburgh</v>
      </c>
      <c r="X540" s="3" t="str">
        <f>INDEX(Groups!J$2:'Groups'!J$228, MATCH(A540, Groups!A$2:'Groups'!A$228,0))</f>
        <v>Sub-county</v>
      </c>
      <c r="Y540" s="8">
        <f t="shared" si="51"/>
        <v>1</v>
      </c>
      <c r="Z540" s="8" t="b">
        <f t="shared" si="52"/>
        <v>1</v>
      </c>
      <c r="AD540" s="8">
        <v>1</v>
      </c>
      <c r="AE540" s="8">
        <v>1</v>
      </c>
      <c r="AF540" t="str">
        <f>INDEX(Groups!L$2:'Groups'!L$228, MATCH(A540, Groups!A$2:'Groups'!A$228,0))</f>
        <v>Pittsburgh</v>
      </c>
      <c r="AG540">
        <f>INDEX(Groups!M$2:'Groups'!M$228, MATCH(A540, Groups!A$2:'Groups'!A$228,0))</f>
        <v>0</v>
      </c>
      <c r="AH540">
        <f>COUNTIFS(RSVP!A$2:A$6364, I540)</f>
        <v>7</v>
      </c>
      <c r="AI540">
        <f>COUNTIFS(RSVP!A$2:A$6364, I540, RSVP!G$2:G$6364, 1)</f>
        <v>5</v>
      </c>
      <c r="AJ540" s="18">
        <f t="shared" si="50"/>
        <v>0.7142857142857143</v>
      </c>
      <c r="AK540" t="str">
        <f>INDEX(Groups!N$2:'Groups'!N$228, MATCH(A540, Groups!A$2:'Groups'!A$228,0))</f>
        <v>Sub-county</v>
      </c>
    </row>
    <row r="541" spans="1:37" x14ac:dyDescent="0.2">
      <c r="A541">
        <v>13734632</v>
      </c>
      <c r="B541">
        <v>4</v>
      </c>
      <c r="C541" t="s">
        <v>1327</v>
      </c>
      <c r="D541" t="s">
        <v>1</v>
      </c>
      <c r="E541" t="s">
        <v>3074</v>
      </c>
      <c r="F541">
        <v>-79.919998168899994</v>
      </c>
      <c r="G541">
        <v>40.470001220699999</v>
      </c>
      <c r="H541" t="s">
        <v>1328</v>
      </c>
      <c r="I541">
        <v>224900867</v>
      </c>
      <c r="J541">
        <v>540</v>
      </c>
      <c r="K541" t="s">
        <v>1329</v>
      </c>
      <c r="L541" t="s">
        <v>465</v>
      </c>
      <c r="M541" t="s">
        <v>2773</v>
      </c>
      <c r="N541" t="s">
        <v>1331</v>
      </c>
      <c r="O541">
        <v>-79.917595000000006</v>
      </c>
      <c r="P541">
        <v>40.458888999999999</v>
      </c>
      <c r="Q541" t="s">
        <v>1330</v>
      </c>
      <c r="R541" s="6" t="s">
        <v>2904</v>
      </c>
      <c r="S541" s="6" t="s">
        <v>2903</v>
      </c>
      <c r="T541" s="6" t="s">
        <v>2784</v>
      </c>
      <c r="U541" s="6" t="s">
        <v>2905</v>
      </c>
      <c r="V541" s="6" t="s">
        <v>2839</v>
      </c>
      <c r="W541" s="3" t="str">
        <f>INDEX(Groups!I$2:'Groups'!I$228, MATCH(A541, Groups!A$2:'Groups'!A$228,0))</f>
        <v>Pittsburgh (fixed routes)</v>
      </c>
      <c r="X541" s="3" t="str">
        <f>INDEX(Groups!J$2:'Groups'!J$228, MATCH(A541, Groups!A$2:'Groups'!A$228,0))</f>
        <v>Sub-county</v>
      </c>
      <c r="Y541" s="8">
        <f t="shared" si="51"/>
        <v>1</v>
      </c>
      <c r="Z541" s="8" t="b">
        <f t="shared" si="52"/>
        <v>0</v>
      </c>
      <c r="AD541" s="8">
        <v>1</v>
      </c>
      <c r="AE541" s="8">
        <v>1</v>
      </c>
      <c r="AF541" t="str">
        <f>INDEX(Groups!L$2:'Groups'!L$228, MATCH(A541, Groups!A$2:'Groups'!A$228,0))</f>
        <v>Pittsburgh</v>
      </c>
      <c r="AG541">
        <f>INDEX(Groups!M$2:'Groups'!M$228, MATCH(A541, Groups!A$2:'Groups'!A$228,0))</f>
        <v>0</v>
      </c>
      <c r="AH541">
        <f>COUNTIFS(RSVP!A$2:A$6364, I541)</f>
        <v>3</v>
      </c>
      <c r="AI541">
        <f>COUNTIFS(RSVP!A$2:A$6364, I541, RSVP!G$2:G$6364, 1)</f>
        <v>1</v>
      </c>
      <c r="AJ541" s="18">
        <f t="shared" si="50"/>
        <v>0.33333333333333331</v>
      </c>
      <c r="AK541" t="str">
        <f>INDEX(Groups!N$2:'Groups'!N$228, MATCH(A541, Groups!A$2:'Groups'!A$228,0))</f>
        <v>Sub-county</v>
      </c>
    </row>
    <row r="542" spans="1:37" x14ac:dyDescent="0.2">
      <c r="A542">
        <v>13734632</v>
      </c>
      <c r="B542">
        <v>4</v>
      </c>
      <c r="C542" t="s">
        <v>1327</v>
      </c>
      <c r="D542" t="s">
        <v>1</v>
      </c>
      <c r="E542" t="s">
        <v>3074</v>
      </c>
      <c r="F542">
        <v>-79.919998168899994</v>
      </c>
      <c r="G542">
        <v>40.470001220699999</v>
      </c>
      <c r="H542" t="s">
        <v>1328</v>
      </c>
      <c r="I542">
        <v>224559734</v>
      </c>
      <c r="J542">
        <v>541</v>
      </c>
      <c r="K542" t="s">
        <v>1332</v>
      </c>
      <c r="L542" t="s">
        <v>1333</v>
      </c>
      <c r="M542" t="s">
        <v>2773</v>
      </c>
      <c r="N542" t="s">
        <v>1331</v>
      </c>
      <c r="O542">
        <v>-79.917595000000006</v>
      </c>
      <c r="P542">
        <v>40.458888999999999</v>
      </c>
      <c r="Q542" t="s">
        <v>1330</v>
      </c>
      <c r="R542" s="6" t="s">
        <v>2904</v>
      </c>
      <c r="S542" s="6" t="s">
        <v>2903</v>
      </c>
      <c r="T542" s="6" t="s">
        <v>2784</v>
      </c>
      <c r="U542" s="6" t="s">
        <v>2905</v>
      </c>
      <c r="V542" s="6" t="s">
        <v>2839</v>
      </c>
      <c r="W542" s="3" t="str">
        <f>INDEX(Groups!I$2:'Groups'!I$228, MATCH(A542, Groups!A$2:'Groups'!A$228,0))</f>
        <v>Pittsburgh (fixed routes)</v>
      </c>
      <c r="X542" s="3" t="str">
        <f>INDEX(Groups!J$2:'Groups'!J$228, MATCH(A542, Groups!A$2:'Groups'!A$228,0))</f>
        <v>Sub-county</v>
      </c>
      <c r="Y542" s="8">
        <f t="shared" si="51"/>
        <v>1</v>
      </c>
      <c r="Z542" s="8" t="b">
        <f t="shared" si="52"/>
        <v>0</v>
      </c>
      <c r="AD542" s="8">
        <v>1</v>
      </c>
      <c r="AE542" s="8">
        <v>1</v>
      </c>
      <c r="AF542" t="str">
        <f>INDEX(Groups!L$2:'Groups'!L$228, MATCH(A542, Groups!A$2:'Groups'!A$228,0))</f>
        <v>Pittsburgh</v>
      </c>
      <c r="AG542">
        <f>INDEX(Groups!M$2:'Groups'!M$228, MATCH(A542, Groups!A$2:'Groups'!A$228,0))</f>
        <v>0</v>
      </c>
      <c r="AH542">
        <f>COUNTIFS(RSVP!A$2:A$6364, I542)</f>
        <v>3</v>
      </c>
      <c r="AI542">
        <f>COUNTIFS(RSVP!A$2:A$6364, I542, RSVP!G$2:G$6364, 1)</f>
        <v>1</v>
      </c>
      <c r="AJ542" s="18">
        <f t="shared" si="50"/>
        <v>0.33333333333333331</v>
      </c>
      <c r="AK542" t="str">
        <f>INDEX(Groups!N$2:'Groups'!N$228, MATCH(A542, Groups!A$2:'Groups'!A$228,0))</f>
        <v>Sub-county</v>
      </c>
    </row>
    <row r="543" spans="1:37" x14ac:dyDescent="0.2">
      <c r="A543">
        <v>13734632</v>
      </c>
      <c r="B543">
        <v>4</v>
      </c>
      <c r="C543" t="s">
        <v>1327</v>
      </c>
      <c r="D543" t="s">
        <v>1</v>
      </c>
      <c r="E543" t="s">
        <v>3074</v>
      </c>
      <c r="F543">
        <v>-79.919998168899994</v>
      </c>
      <c r="G543">
        <v>40.470001220699999</v>
      </c>
      <c r="H543" t="s">
        <v>1328</v>
      </c>
      <c r="I543">
        <v>224761339</v>
      </c>
      <c r="J543">
        <v>542</v>
      </c>
      <c r="K543" t="s">
        <v>1334</v>
      </c>
      <c r="L543" t="s">
        <v>1335</v>
      </c>
      <c r="M543" t="s">
        <v>2773</v>
      </c>
      <c r="N543" t="s">
        <v>1331</v>
      </c>
      <c r="O543">
        <v>-79.917595000000006</v>
      </c>
      <c r="P543">
        <v>40.458888999999999</v>
      </c>
      <c r="Q543" t="s">
        <v>1330</v>
      </c>
      <c r="R543" s="6" t="s">
        <v>2904</v>
      </c>
      <c r="S543" s="6" t="s">
        <v>2903</v>
      </c>
      <c r="T543" s="6" t="s">
        <v>2784</v>
      </c>
      <c r="U543" s="6" t="s">
        <v>2905</v>
      </c>
      <c r="V543" s="6" t="s">
        <v>2839</v>
      </c>
      <c r="W543" s="3" t="str">
        <f>INDEX(Groups!I$2:'Groups'!I$228, MATCH(A543, Groups!A$2:'Groups'!A$228,0))</f>
        <v>Pittsburgh (fixed routes)</v>
      </c>
      <c r="X543" s="3" t="str">
        <f>INDEX(Groups!J$2:'Groups'!J$228, MATCH(A543, Groups!A$2:'Groups'!A$228,0))</f>
        <v>Sub-county</v>
      </c>
      <c r="Y543" s="8">
        <f t="shared" si="51"/>
        <v>1</v>
      </c>
      <c r="Z543" s="8" t="b">
        <f t="shared" si="52"/>
        <v>0</v>
      </c>
      <c r="AD543" s="8">
        <v>1</v>
      </c>
      <c r="AE543" s="8">
        <v>1</v>
      </c>
      <c r="AF543" t="str">
        <f>INDEX(Groups!L$2:'Groups'!L$228, MATCH(A543, Groups!A$2:'Groups'!A$228,0))</f>
        <v>Pittsburgh</v>
      </c>
      <c r="AG543">
        <f>INDEX(Groups!M$2:'Groups'!M$228, MATCH(A543, Groups!A$2:'Groups'!A$228,0))</f>
        <v>0</v>
      </c>
      <c r="AH543">
        <f>COUNTIFS(RSVP!A$2:A$6364, I543)</f>
        <v>3</v>
      </c>
      <c r="AI543">
        <f>COUNTIFS(RSVP!A$2:A$6364, I543, RSVP!G$2:G$6364, 1)</f>
        <v>2</v>
      </c>
      <c r="AJ543" s="18">
        <f t="shared" si="50"/>
        <v>0.66666666666666663</v>
      </c>
      <c r="AK543" t="str">
        <f>INDEX(Groups!N$2:'Groups'!N$228, MATCH(A543, Groups!A$2:'Groups'!A$228,0))</f>
        <v>Sub-county</v>
      </c>
    </row>
    <row r="544" spans="1:37" x14ac:dyDescent="0.2">
      <c r="A544">
        <v>13734632</v>
      </c>
      <c r="B544">
        <v>4</v>
      </c>
      <c r="C544" t="s">
        <v>1327</v>
      </c>
      <c r="D544" t="s">
        <v>1</v>
      </c>
      <c r="E544" t="s">
        <v>3074</v>
      </c>
      <c r="F544">
        <v>-79.919998168899994</v>
      </c>
      <c r="G544">
        <v>40.470001220699999</v>
      </c>
      <c r="H544" t="s">
        <v>1328</v>
      </c>
      <c r="I544" t="s">
        <v>3335</v>
      </c>
      <c r="J544">
        <v>543</v>
      </c>
      <c r="K544" t="s">
        <v>1336</v>
      </c>
      <c r="L544" t="s">
        <v>1337</v>
      </c>
      <c r="M544" t="s">
        <v>2773</v>
      </c>
      <c r="N544" t="s">
        <v>1331</v>
      </c>
      <c r="O544">
        <v>-79.917595000000006</v>
      </c>
      <c r="P544">
        <v>40.458888999999999</v>
      </c>
      <c r="Q544" t="s">
        <v>1330</v>
      </c>
      <c r="R544" s="6" t="s">
        <v>2904</v>
      </c>
      <c r="S544" s="6" t="s">
        <v>2903</v>
      </c>
      <c r="T544" s="6" t="s">
        <v>2784</v>
      </c>
      <c r="U544" s="6" t="s">
        <v>2905</v>
      </c>
      <c r="V544" s="6" t="s">
        <v>2839</v>
      </c>
      <c r="W544" s="3" t="str">
        <f>INDEX(Groups!I$2:'Groups'!I$228, MATCH(A544, Groups!A$2:'Groups'!A$228,0))</f>
        <v>Pittsburgh (fixed routes)</v>
      </c>
      <c r="X544" s="3" t="str">
        <f>INDEX(Groups!J$2:'Groups'!J$228, MATCH(A544, Groups!A$2:'Groups'!A$228,0))</f>
        <v>Sub-county</v>
      </c>
      <c r="Y544" s="8">
        <f t="shared" si="51"/>
        <v>1</v>
      </c>
      <c r="Z544" s="8" t="b">
        <f t="shared" si="52"/>
        <v>0</v>
      </c>
      <c r="AD544" s="8">
        <v>1</v>
      </c>
      <c r="AE544" s="8">
        <v>1</v>
      </c>
      <c r="AF544" t="str">
        <f>INDEX(Groups!L$2:'Groups'!L$228, MATCH(A544, Groups!A$2:'Groups'!A$228,0))</f>
        <v>Pittsburgh</v>
      </c>
      <c r="AG544">
        <f>INDEX(Groups!M$2:'Groups'!M$228, MATCH(A544, Groups!A$2:'Groups'!A$228,0))</f>
        <v>0</v>
      </c>
      <c r="AH544">
        <f>COUNTIFS(RSVP!A$2:A$6364, I544)</f>
        <v>3</v>
      </c>
      <c r="AI544">
        <f>COUNTIFS(RSVP!A$2:A$6364, I544, RSVP!G$2:G$6364, 1)</f>
        <v>2</v>
      </c>
      <c r="AJ544" s="18">
        <f t="shared" si="50"/>
        <v>0.66666666666666663</v>
      </c>
      <c r="AK544" t="str">
        <f>INDEX(Groups!N$2:'Groups'!N$228, MATCH(A544, Groups!A$2:'Groups'!A$228,0))</f>
        <v>Sub-county</v>
      </c>
    </row>
    <row r="545" spans="1:37" x14ac:dyDescent="0.2">
      <c r="A545">
        <v>54637</v>
      </c>
      <c r="B545">
        <v>4</v>
      </c>
      <c r="C545" t="s">
        <v>1338</v>
      </c>
      <c r="D545" t="s">
        <v>1</v>
      </c>
      <c r="E545" t="s">
        <v>3071</v>
      </c>
      <c r="F545">
        <v>-79.949996948199995</v>
      </c>
      <c r="G545">
        <v>40.470001220699999</v>
      </c>
      <c r="H545" t="s">
        <v>1339</v>
      </c>
      <c r="I545">
        <v>224695688</v>
      </c>
      <c r="J545">
        <v>544</v>
      </c>
      <c r="K545" t="s">
        <v>1340</v>
      </c>
      <c r="L545" t="s">
        <v>1341</v>
      </c>
      <c r="M545" t="s">
        <v>2773</v>
      </c>
      <c r="N545" t="s">
        <v>274</v>
      </c>
      <c r="O545">
        <v>-79.932975999999996</v>
      </c>
      <c r="P545">
        <v>40.451439000000001</v>
      </c>
      <c r="Q545" t="s">
        <v>273</v>
      </c>
      <c r="R545" s="6" t="s">
        <v>2904</v>
      </c>
      <c r="S545" s="6" t="s">
        <v>2903</v>
      </c>
      <c r="T545" s="6" t="s">
        <v>2784</v>
      </c>
      <c r="U545" s="6" t="s">
        <v>2905</v>
      </c>
      <c r="V545" s="6" t="s">
        <v>2936</v>
      </c>
      <c r="W545" s="3" t="str">
        <f>INDEX(Groups!I$2:'Groups'!I$228, MATCH(A545, Groups!A$2:'Groups'!A$228,0))</f>
        <v>Pittsburgh</v>
      </c>
      <c r="X545" s="3" t="str">
        <f>INDEX(Groups!J$2:'Groups'!J$228, MATCH(A545, Groups!A$2:'Groups'!A$228,0))</f>
        <v>Sub-county</v>
      </c>
      <c r="Y545" s="8">
        <f t="shared" si="51"/>
        <v>1</v>
      </c>
      <c r="Z545" s="8" t="b">
        <f t="shared" si="52"/>
        <v>1</v>
      </c>
      <c r="AD545" s="8">
        <v>1</v>
      </c>
      <c r="AE545" s="8">
        <v>1</v>
      </c>
      <c r="AF545" t="str">
        <f>INDEX(Groups!L$2:'Groups'!L$228, MATCH(A545, Groups!A$2:'Groups'!A$228,0))</f>
        <v>Pittsburgh</v>
      </c>
      <c r="AG545">
        <f>INDEX(Groups!M$2:'Groups'!M$228, MATCH(A545, Groups!A$2:'Groups'!A$228,0))</f>
        <v>0</v>
      </c>
      <c r="AH545">
        <f>COUNTIFS(RSVP!A$2:A$6364, I545)</f>
        <v>5</v>
      </c>
      <c r="AI545">
        <f>COUNTIFS(RSVP!A$2:A$6364, I545, RSVP!G$2:G$6364, 1)</f>
        <v>3</v>
      </c>
      <c r="AJ545" s="18">
        <f t="shared" si="50"/>
        <v>0.6</v>
      </c>
      <c r="AK545" t="str">
        <f>INDEX(Groups!N$2:'Groups'!N$228, MATCH(A545, Groups!A$2:'Groups'!A$228,0))</f>
        <v>Sub-county</v>
      </c>
    </row>
    <row r="546" spans="1:37" x14ac:dyDescent="0.2">
      <c r="A546">
        <v>54637</v>
      </c>
      <c r="B546">
        <v>4</v>
      </c>
      <c r="C546" t="s">
        <v>1338</v>
      </c>
      <c r="D546" t="s">
        <v>1</v>
      </c>
      <c r="E546" t="s">
        <v>3071</v>
      </c>
      <c r="F546">
        <v>-79.949996948199995</v>
      </c>
      <c r="G546">
        <v>40.470001220699999</v>
      </c>
      <c r="H546" t="s">
        <v>1339</v>
      </c>
      <c r="I546">
        <v>224223457</v>
      </c>
      <c r="J546">
        <v>545</v>
      </c>
      <c r="K546" t="s">
        <v>1342</v>
      </c>
      <c r="L546" t="s">
        <v>1343</v>
      </c>
      <c r="M546" t="s">
        <v>207</v>
      </c>
      <c r="N546" t="s">
        <v>823</v>
      </c>
      <c r="O546">
        <v>-80.054848000000007</v>
      </c>
      <c r="P546">
        <v>40.626677000000001</v>
      </c>
      <c r="Q546" t="s">
        <v>822</v>
      </c>
      <c r="R546" s="6" t="s">
        <v>2904</v>
      </c>
      <c r="S546" s="6" t="s">
        <v>2903</v>
      </c>
      <c r="T546" s="6" t="s">
        <v>2784</v>
      </c>
      <c r="U546" s="6" t="s">
        <v>2935</v>
      </c>
      <c r="W546" s="3" t="str">
        <f>INDEX(Groups!I$2:'Groups'!I$228, MATCH(A546, Groups!A$2:'Groups'!A$228,0))</f>
        <v>Pittsburgh</v>
      </c>
      <c r="X546" s="3" t="str">
        <f>INDEX(Groups!J$2:'Groups'!J$228, MATCH(A546, Groups!A$2:'Groups'!A$228,0))</f>
        <v>Sub-county</v>
      </c>
      <c r="Y546" s="8">
        <f t="shared" si="51"/>
        <v>1</v>
      </c>
      <c r="Z546" s="8" t="b">
        <f t="shared" si="52"/>
        <v>0</v>
      </c>
      <c r="AD546" s="8">
        <v>1</v>
      </c>
      <c r="AE546" s="8">
        <v>1</v>
      </c>
      <c r="AF546" t="str">
        <f>INDEX(Groups!L$2:'Groups'!L$228, MATCH(A546, Groups!A$2:'Groups'!A$228,0))</f>
        <v>Pittsburgh</v>
      </c>
      <c r="AG546">
        <f>INDEX(Groups!M$2:'Groups'!M$228, MATCH(A546, Groups!A$2:'Groups'!A$228,0))</f>
        <v>0</v>
      </c>
      <c r="AH546">
        <f>COUNTIFS(RSVP!A$2:A$6364, I546)</f>
        <v>12</v>
      </c>
      <c r="AI546">
        <f>COUNTIFS(RSVP!A$2:A$6364, I546, RSVP!G$2:G$6364, 1)</f>
        <v>6</v>
      </c>
      <c r="AJ546" s="18">
        <f t="shared" si="50"/>
        <v>0.5</v>
      </c>
      <c r="AK546" t="str">
        <f>INDEX(Groups!N$2:'Groups'!N$228, MATCH(A546, Groups!A$2:'Groups'!A$228,0))</f>
        <v>Sub-county</v>
      </c>
    </row>
    <row r="547" spans="1:37" x14ac:dyDescent="0.2">
      <c r="A547">
        <v>54637</v>
      </c>
      <c r="B547">
        <v>4</v>
      </c>
      <c r="C547" t="s">
        <v>1338</v>
      </c>
      <c r="D547" t="s">
        <v>1</v>
      </c>
      <c r="E547" t="s">
        <v>3071</v>
      </c>
      <c r="F547">
        <v>-79.949996948199995</v>
      </c>
      <c r="G547">
        <v>40.470001220699999</v>
      </c>
      <c r="H547" t="s">
        <v>1339</v>
      </c>
      <c r="I547">
        <v>224374919</v>
      </c>
      <c r="J547">
        <v>546</v>
      </c>
      <c r="K547" t="s">
        <v>1344</v>
      </c>
      <c r="L547" t="s">
        <v>1345</v>
      </c>
      <c r="Q547" t="s">
        <v>386</v>
      </c>
      <c r="R547" s="6">
        <v>0</v>
      </c>
      <c r="S547" s="6">
        <v>0</v>
      </c>
      <c r="T547" s="6">
        <v>0</v>
      </c>
      <c r="U547" s="6">
        <v>0</v>
      </c>
      <c r="V547" s="6">
        <v>0</v>
      </c>
      <c r="W547" s="3" t="str">
        <f>INDEX(Groups!I$2:'Groups'!I$228, MATCH(A547, Groups!A$2:'Groups'!A$228,0))</f>
        <v>Pittsburgh</v>
      </c>
      <c r="X547" s="3" t="str">
        <f>INDEX(Groups!J$2:'Groups'!J$228, MATCH(A547, Groups!A$2:'Groups'!A$228,0))</f>
        <v>Sub-county</v>
      </c>
      <c r="AD547" s="8">
        <v>1</v>
      </c>
      <c r="AE547" s="8">
        <v>1</v>
      </c>
      <c r="AF547" t="str">
        <f>INDEX(Groups!L$2:'Groups'!L$228, MATCH(A547, Groups!A$2:'Groups'!A$228,0))</f>
        <v>Pittsburgh</v>
      </c>
      <c r="AG547">
        <f>INDEX(Groups!M$2:'Groups'!M$228, MATCH(A547, Groups!A$2:'Groups'!A$228,0))</f>
        <v>0</v>
      </c>
      <c r="AH547">
        <f>COUNTIFS(RSVP!A$2:A$6364, I547)</f>
        <v>12</v>
      </c>
      <c r="AI547">
        <f>COUNTIFS(RSVP!A$2:A$6364, I547, RSVP!G$2:G$6364, 1)</f>
        <v>4</v>
      </c>
      <c r="AJ547" s="18">
        <f t="shared" si="50"/>
        <v>0.33333333333333331</v>
      </c>
      <c r="AK547" t="str">
        <f>INDEX(Groups!N$2:'Groups'!N$228, MATCH(A547, Groups!A$2:'Groups'!A$228,0))</f>
        <v>Sub-county</v>
      </c>
    </row>
    <row r="548" spans="1:37" x14ac:dyDescent="0.2">
      <c r="A548">
        <v>54637</v>
      </c>
      <c r="B548">
        <v>4</v>
      </c>
      <c r="C548" t="s">
        <v>1338</v>
      </c>
      <c r="D548" t="s">
        <v>1</v>
      </c>
      <c r="E548" t="s">
        <v>3071</v>
      </c>
      <c r="F548">
        <v>-79.949996948199995</v>
      </c>
      <c r="G548">
        <v>40.470001220699999</v>
      </c>
      <c r="H548" t="s">
        <v>1339</v>
      </c>
      <c r="I548" t="s">
        <v>3122</v>
      </c>
      <c r="J548">
        <v>547</v>
      </c>
      <c r="K548" t="s">
        <v>1346</v>
      </c>
      <c r="L548" t="s">
        <v>465</v>
      </c>
      <c r="M548" t="s">
        <v>2773</v>
      </c>
      <c r="N548" t="s">
        <v>918</v>
      </c>
      <c r="O548">
        <v>-79.957092000000003</v>
      </c>
      <c r="P548">
        <v>40.441184999999997</v>
      </c>
      <c r="Q548" t="s">
        <v>917</v>
      </c>
      <c r="R548" s="6" t="s">
        <v>2904</v>
      </c>
      <c r="S548" s="6" t="s">
        <v>2903</v>
      </c>
      <c r="T548" s="6" t="s">
        <v>2784</v>
      </c>
      <c r="U548" s="6" t="s">
        <v>2905</v>
      </c>
      <c r="V548" s="6" t="s">
        <v>2928</v>
      </c>
      <c r="W548" s="3" t="str">
        <f>INDEX(Groups!I$2:'Groups'!I$228, MATCH(A548, Groups!A$2:'Groups'!A$228,0))</f>
        <v>Pittsburgh</v>
      </c>
      <c r="X548" s="3" t="str">
        <f>INDEX(Groups!J$2:'Groups'!J$228, MATCH(A548, Groups!A$2:'Groups'!A$228,0))</f>
        <v>Sub-county</v>
      </c>
      <c r="Y548" s="8">
        <f t="shared" ref="Y548:Y579" si="53">IF(T548="Allegheny County", 1, )</f>
        <v>1</v>
      </c>
      <c r="Z548" s="8" t="b">
        <f t="shared" ref="Z548:Z560" si="54">ISNUMBER(SEARCH(W548,U548))</f>
        <v>1</v>
      </c>
      <c r="AD548" s="8">
        <v>1</v>
      </c>
      <c r="AE548" s="8">
        <v>1</v>
      </c>
      <c r="AF548" t="str">
        <f>INDEX(Groups!L$2:'Groups'!L$228, MATCH(A548, Groups!A$2:'Groups'!A$228,0))</f>
        <v>Pittsburgh</v>
      </c>
      <c r="AG548">
        <f>INDEX(Groups!M$2:'Groups'!M$228, MATCH(A548, Groups!A$2:'Groups'!A$228,0))</f>
        <v>0</v>
      </c>
      <c r="AH548">
        <f>COUNTIFS(RSVP!A$2:A$6364, I548)</f>
        <v>30</v>
      </c>
      <c r="AI548">
        <f>COUNTIFS(RSVP!A$2:A$6364, I548, RSVP!G$2:G$6364, 1)</f>
        <v>22</v>
      </c>
      <c r="AJ548" s="18">
        <f t="shared" si="50"/>
        <v>0.73333333333333328</v>
      </c>
      <c r="AK548" t="str">
        <f>INDEX(Groups!N$2:'Groups'!N$228, MATCH(A548, Groups!A$2:'Groups'!A$228,0))</f>
        <v>Sub-county</v>
      </c>
    </row>
    <row r="549" spans="1:37" x14ac:dyDescent="0.2">
      <c r="A549">
        <v>1331994</v>
      </c>
      <c r="B549">
        <v>4</v>
      </c>
      <c r="C549" t="s">
        <v>1347</v>
      </c>
      <c r="D549" t="s">
        <v>1</v>
      </c>
      <c r="E549" t="s">
        <v>3077</v>
      </c>
      <c r="F549">
        <v>-79.930000305199997</v>
      </c>
      <c r="G549">
        <v>40.450000762899997</v>
      </c>
      <c r="H549" t="s">
        <v>1348</v>
      </c>
      <c r="I549">
        <v>224168591</v>
      </c>
      <c r="J549">
        <v>548</v>
      </c>
      <c r="K549" t="s">
        <v>1349</v>
      </c>
      <c r="L549" t="s">
        <v>1350</v>
      </c>
      <c r="M549" t="s">
        <v>2773</v>
      </c>
      <c r="N549" t="s">
        <v>1110</v>
      </c>
      <c r="O549">
        <v>-79.932851999999997</v>
      </c>
      <c r="P549">
        <v>40.451374999999999</v>
      </c>
      <c r="Q549" t="s">
        <v>1245</v>
      </c>
      <c r="R549" s="6" t="s">
        <v>2904</v>
      </c>
      <c r="S549" s="6" t="s">
        <v>2903</v>
      </c>
      <c r="T549" s="6" t="s">
        <v>2784</v>
      </c>
      <c r="U549" s="6" t="s">
        <v>2905</v>
      </c>
      <c r="V549" s="6" t="s">
        <v>2936</v>
      </c>
      <c r="W549" s="3" t="str">
        <f>INDEX(Groups!I$2:'Groups'!I$228, MATCH(A549, Groups!A$2:'Groups'!A$228,0))</f>
        <v>Pittsburgh</v>
      </c>
      <c r="X549" s="3" t="str">
        <f>INDEX(Groups!J$2:'Groups'!J$228, MATCH(A549, Groups!A$2:'Groups'!A$228,0))</f>
        <v>Sub-county</v>
      </c>
      <c r="Y549" s="8">
        <f t="shared" si="53"/>
        <v>1</v>
      </c>
      <c r="Z549" s="8" t="b">
        <f t="shared" si="54"/>
        <v>1</v>
      </c>
      <c r="AD549" s="8">
        <v>1</v>
      </c>
      <c r="AE549" s="8">
        <v>1</v>
      </c>
      <c r="AF549" t="str">
        <f>INDEX(Groups!L$2:'Groups'!L$228, MATCH(A549, Groups!A$2:'Groups'!A$228,0))</f>
        <v>Pittsburgh</v>
      </c>
      <c r="AG549">
        <f>INDEX(Groups!M$2:'Groups'!M$228, MATCH(A549, Groups!A$2:'Groups'!A$228,0))</f>
        <v>0</v>
      </c>
      <c r="AH549">
        <f>COUNTIFS(RSVP!A$2:A$6364, I549)</f>
        <v>16</v>
      </c>
      <c r="AI549">
        <f>COUNTIFS(RSVP!A$2:A$6364, I549, RSVP!G$2:G$6364, 1)</f>
        <v>15</v>
      </c>
      <c r="AJ549" s="18">
        <f t="shared" si="50"/>
        <v>0.9375</v>
      </c>
      <c r="AK549" t="str">
        <f>INDEX(Groups!N$2:'Groups'!N$228, MATCH(A549, Groups!A$2:'Groups'!A$228,0))</f>
        <v>Sub-county</v>
      </c>
    </row>
    <row r="550" spans="1:37" x14ac:dyDescent="0.2">
      <c r="A550">
        <v>1331994</v>
      </c>
      <c r="B550">
        <v>4</v>
      </c>
      <c r="C550" t="s">
        <v>1347</v>
      </c>
      <c r="D550" t="s">
        <v>1</v>
      </c>
      <c r="E550" t="s">
        <v>3077</v>
      </c>
      <c r="F550">
        <v>-79.930000305199997</v>
      </c>
      <c r="G550">
        <v>40.450000762899997</v>
      </c>
      <c r="H550" t="s">
        <v>1348</v>
      </c>
      <c r="I550">
        <v>223736102</v>
      </c>
      <c r="J550">
        <v>549</v>
      </c>
      <c r="K550" t="s">
        <v>1349</v>
      </c>
      <c r="L550" t="s">
        <v>1350</v>
      </c>
      <c r="M550" t="s">
        <v>2773</v>
      </c>
      <c r="N550" t="s">
        <v>1110</v>
      </c>
      <c r="O550">
        <v>-79.932851999999997</v>
      </c>
      <c r="P550">
        <v>40.451374999999999</v>
      </c>
      <c r="Q550" t="s">
        <v>1245</v>
      </c>
      <c r="R550" s="6" t="s">
        <v>2904</v>
      </c>
      <c r="S550" s="6" t="s">
        <v>2903</v>
      </c>
      <c r="T550" s="6" t="s">
        <v>2784</v>
      </c>
      <c r="U550" s="6" t="s">
        <v>2905</v>
      </c>
      <c r="V550" s="6" t="s">
        <v>2936</v>
      </c>
      <c r="W550" s="3" t="str">
        <f>INDEX(Groups!I$2:'Groups'!I$228, MATCH(A550, Groups!A$2:'Groups'!A$228,0))</f>
        <v>Pittsburgh</v>
      </c>
      <c r="X550" s="3" t="str">
        <f>INDEX(Groups!J$2:'Groups'!J$228, MATCH(A550, Groups!A$2:'Groups'!A$228,0))</f>
        <v>Sub-county</v>
      </c>
      <c r="Y550" s="8">
        <f t="shared" si="53"/>
        <v>1</v>
      </c>
      <c r="Z550" s="8" t="b">
        <f t="shared" si="54"/>
        <v>1</v>
      </c>
      <c r="AD550" s="8">
        <v>1</v>
      </c>
      <c r="AE550" s="8">
        <v>1</v>
      </c>
      <c r="AF550" t="str">
        <f>INDEX(Groups!L$2:'Groups'!L$228, MATCH(A550, Groups!A$2:'Groups'!A$228,0))</f>
        <v>Pittsburgh</v>
      </c>
      <c r="AG550">
        <f>INDEX(Groups!M$2:'Groups'!M$228, MATCH(A550, Groups!A$2:'Groups'!A$228,0))</f>
        <v>0</v>
      </c>
      <c r="AH550">
        <f>COUNTIFS(RSVP!A$2:A$6364, I550)</f>
        <v>16</v>
      </c>
      <c r="AI550">
        <f>COUNTIFS(RSVP!A$2:A$6364, I550, RSVP!G$2:G$6364, 1)</f>
        <v>13</v>
      </c>
      <c r="AJ550" s="18">
        <f t="shared" si="50"/>
        <v>0.8125</v>
      </c>
      <c r="AK550" t="str">
        <f>INDEX(Groups!N$2:'Groups'!N$228, MATCH(A550, Groups!A$2:'Groups'!A$228,0))</f>
        <v>Sub-county</v>
      </c>
    </row>
    <row r="551" spans="1:37" x14ac:dyDescent="0.2">
      <c r="A551">
        <v>1331994</v>
      </c>
      <c r="B551">
        <v>4</v>
      </c>
      <c r="C551" t="s">
        <v>1347</v>
      </c>
      <c r="D551" t="s">
        <v>1</v>
      </c>
      <c r="E551" t="s">
        <v>3077</v>
      </c>
      <c r="F551">
        <v>-79.930000305199997</v>
      </c>
      <c r="G551">
        <v>40.450000762899997</v>
      </c>
      <c r="H551" t="s">
        <v>1348</v>
      </c>
      <c r="I551">
        <v>223716146</v>
      </c>
      <c r="J551">
        <v>550</v>
      </c>
      <c r="K551" t="s">
        <v>1351</v>
      </c>
      <c r="L551" t="s">
        <v>1352</v>
      </c>
      <c r="M551" t="s">
        <v>2773</v>
      </c>
      <c r="N551" t="s">
        <v>1354</v>
      </c>
      <c r="O551">
        <v>-79.966716000000005</v>
      </c>
      <c r="P551">
        <v>40.425941000000002</v>
      </c>
      <c r="Q551" t="s">
        <v>1353</v>
      </c>
      <c r="R551" s="6" t="s">
        <v>2904</v>
      </c>
      <c r="S551" s="6" t="s">
        <v>2903</v>
      </c>
      <c r="T551" s="6" t="s">
        <v>2784</v>
      </c>
      <c r="U551" s="6" t="s">
        <v>2905</v>
      </c>
      <c r="V551" s="6" t="s">
        <v>2909</v>
      </c>
      <c r="W551" s="3" t="str">
        <f>INDEX(Groups!I$2:'Groups'!I$228, MATCH(A551, Groups!A$2:'Groups'!A$228,0))</f>
        <v>Pittsburgh</v>
      </c>
      <c r="X551" s="3" t="str">
        <f>INDEX(Groups!J$2:'Groups'!J$228, MATCH(A551, Groups!A$2:'Groups'!A$228,0))</f>
        <v>Sub-county</v>
      </c>
      <c r="Y551" s="8">
        <f t="shared" si="53"/>
        <v>1</v>
      </c>
      <c r="Z551" s="8" t="b">
        <f t="shared" si="54"/>
        <v>1</v>
      </c>
      <c r="AD551" s="8">
        <v>1</v>
      </c>
      <c r="AE551" s="8">
        <v>1</v>
      </c>
      <c r="AF551" t="str">
        <f>INDEX(Groups!L$2:'Groups'!L$228, MATCH(A551, Groups!A$2:'Groups'!A$228,0))</f>
        <v>Pittsburgh</v>
      </c>
      <c r="AG551">
        <f>INDEX(Groups!M$2:'Groups'!M$228, MATCH(A551, Groups!A$2:'Groups'!A$228,0))</f>
        <v>0</v>
      </c>
      <c r="AH551">
        <f>COUNTIFS(RSVP!A$2:A$6364, I551)</f>
        <v>9</v>
      </c>
      <c r="AI551">
        <f>COUNTIFS(RSVP!A$2:A$6364, I551, RSVP!G$2:G$6364, 1)</f>
        <v>5</v>
      </c>
      <c r="AJ551" s="18">
        <f t="shared" si="50"/>
        <v>0.55555555555555558</v>
      </c>
      <c r="AK551" t="str">
        <f>INDEX(Groups!N$2:'Groups'!N$228, MATCH(A551, Groups!A$2:'Groups'!A$228,0))</f>
        <v>Sub-county</v>
      </c>
    </row>
    <row r="552" spans="1:37" x14ac:dyDescent="0.2">
      <c r="A552">
        <v>1331994</v>
      </c>
      <c r="B552">
        <v>4</v>
      </c>
      <c r="C552" t="s">
        <v>1347</v>
      </c>
      <c r="D552" t="s">
        <v>1</v>
      </c>
      <c r="E552" t="s">
        <v>3077</v>
      </c>
      <c r="F552">
        <v>-79.930000305199997</v>
      </c>
      <c r="G552">
        <v>40.450000762899997</v>
      </c>
      <c r="H552" t="s">
        <v>1348</v>
      </c>
      <c r="I552">
        <v>223544536</v>
      </c>
      <c r="J552">
        <v>551</v>
      </c>
      <c r="K552" t="s">
        <v>1355</v>
      </c>
      <c r="L552" t="s">
        <v>1356</v>
      </c>
      <c r="M552" t="s">
        <v>2773</v>
      </c>
      <c r="N552" t="s">
        <v>1357</v>
      </c>
      <c r="O552">
        <v>-79.920715000000001</v>
      </c>
      <c r="P552">
        <v>40.452885000000002</v>
      </c>
      <c r="Q552" t="s">
        <v>333</v>
      </c>
      <c r="R552" s="6" t="s">
        <v>2904</v>
      </c>
      <c r="S552" s="6" t="s">
        <v>2903</v>
      </c>
      <c r="T552" s="6" t="s">
        <v>2784</v>
      </c>
      <c r="U552" s="6" t="s">
        <v>2905</v>
      </c>
      <c r="V552" s="6" t="s">
        <v>2944</v>
      </c>
      <c r="W552" s="3" t="str">
        <f>INDEX(Groups!I$2:'Groups'!I$228, MATCH(A552, Groups!A$2:'Groups'!A$228,0))</f>
        <v>Pittsburgh</v>
      </c>
      <c r="X552" s="3" t="str">
        <f>INDEX(Groups!J$2:'Groups'!J$228, MATCH(A552, Groups!A$2:'Groups'!A$228,0))</f>
        <v>Sub-county</v>
      </c>
      <c r="Y552" s="8">
        <f t="shared" si="53"/>
        <v>1</v>
      </c>
      <c r="Z552" s="8" t="b">
        <f t="shared" si="54"/>
        <v>1</v>
      </c>
      <c r="AD552" s="8">
        <v>1</v>
      </c>
      <c r="AE552" s="8">
        <v>1</v>
      </c>
      <c r="AF552" t="str">
        <f>INDEX(Groups!L$2:'Groups'!L$228, MATCH(A552, Groups!A$2:'Groups'!A$228,0))</f>
        <v>Pittsburgh</v>
      </c>
      <c r="AG552">
        <f>INDEX(Groups!M$2:'Groups'!M$228, MATCH(A552, Groups!A$2:'Groups'!A$228,0))</f>
        <v>0</v>
      </c>
      <c r="AH552">
        <f>COUNTIFS(RSVP!A$2:A$6364, I552)</f>
        <v>11</v>
      </c>
      <c r="AI552">
        <f>COUNTIFS(RSVP!A$2:A$6364, I552, RSVP!G$2:G$6364, 1)</f>
        <v>8</v>
      </c>
      <c r="AJ552" s="18">
        <f t="shared" si="50"/>
        <v>0.72727272727272729</v>
      </c>
      <c r="AK552" t="str">
        <f>INDEX(Groups!N$2:'Groups'!N$228, MATCH(A552, Groups!A$2:'Groups'!A$228,0))</f>
        <v>Sub-county</v>
      </c>
    </row>
    <row r="553" spans="1:37" x14ac:dyDescent="0.2">
      <c r="A553">
        <v>16355082</v>
      </c>
      <c r="B553">
        <v>4</v>
      </c>
      <c r="C553" t="s">
        <v>1358</v>
      </c>
      <c r="D553" t="s">
        <v>1</v>
      </c>
      <c r="E553" t="s">
        <v>3086</v>
      </c>
      <c r="F553">
        <v>-80.059997558600003</v>
      </c>
      <c r="G553">
        <v>40.3600006104</v>
      </c>
      <c r="H553" t="s">
        <v>1359</v>
      </c>
      <c r="I553" t="s">
        <v>3340</v>
      </c>
      <c r="J553">
        <v>552</v>
      </c>
      <c r="K553" t="s">
        <v>1360</v>
      </c>
      <c r="L553" t="s">
        <v>1361</v>
      </c>
      <c r="M553" t="s">
        <v>2773</v>
      </c>
      <c r="N553" t="s">
        <v>1363</v>
      </c>
      <c r="O553">
        <v>-79.923018999999996</v>
      </c>
      <c r="P553">
        <v>40.434151</v>
      </c>
      <c r="Q553" t="s">
        <v>1362</v>
      </c>
      <c r="R553" s="6" t="s">
        <v>2904</v>
      </c>
      <c r="S553" s="6" t="s">
        <v>2903</v>
      </c>
      <c r="T553" s="6" t="s">
        <v>2784</v>
      </c>
      <c r="U553" s="6" t="s">
        <v>2905</v>
      </c>
      <c r="V553" s="6" t="s">
        <v>2907</v>
      </c>
      <c r="W553" s="3" t="str">
        <f>INDEX(Groups!I$2:'Groups'!I$228, MATCH(A553, Groups!A$2:'Groups'!A$228,0))</f>
        <v>Pittsburgh</v>
      </c>
      <c r="X553" s="3" t="str">
        <f>INDEX(Groups!J$2:'Groups'!J$228, MATCH(A553, Groups!A$2:'Groups'!A$228,0))</f>
        <v>Sub-county</v>
      </c>
      <c r="Y553" s="8">
        <f t="shared" si="53"/>
        <v>1</v>
      </c>
      <c r="Z553" s="8" t="b">
        <f t="shared" si="54"/>
        <v>1</v>
      </c>
      <c r="AD553" s="8">
        <v>1</v>
      </c>
      <c r="AE553" s="8">
        <v>1</v>
      </c>
      <c r="AF553" t="str">
        <f>INDEX(Groups!L$2:'Groups'!L$228, MATCH(A553, Groups!A$2:'Groups'!A$228,0))</f>
        <v>Greater Pittsburgh Area</v>
      </c>
      <c r="AG553">
        <f>INDEX(Groups!M$2:'Groups'!M$228, MATCH(A553, Groups!A$2:'Groups'!A$228,0))</f>
        <v>1</v>
      </c>
      <c r="AH553">
        <f>COUNTIFS(RSVP!A$2:A$6364, I553)</f>
        <v>5</v>
      </c>
      <c r="AI553">
        <f>COUNTIFS(RSVP!A$2:A$6364, I553, RSVP!G$2:G$6364, 1)</f>
        <v>5</v>
      </c>
      <c r="AJ553" s="18">
        <f t="shared" si="50"/>
        <v>1</v>
      </c>
      <c r="AK553" t="str">
        <f>INDEX(Groups!N$2:'Groups'!N$228, MATCH(A553, Groups!A$2:'Groups'!A$228,0))</f>
        <v>CSA/MSA</v>
      </c>
    </row>
    <row r="554" spans="1:37" x14ac:dyDescent="0.2">
      <c r="A554">
        <v>16355082</v>
      </c>
      <c r="B554">
        <v>4</v>
      </c>
      <c r="C554" t="s">
        <v>1358</v>
      </c>
      <c r="D554" t="s">
        <v>1</v>
      </c>
      <c r="E554" t="s">
        <v>3086</v>
      </c>
      <c r="F554">
        <v>-80.059997558600003</v>
      </c>
      <c r="G554">
        <v>40.3600006104</v>
      </c>
      <c r="H554" t="s">
        <v>1359</v>
      </c>
      <c r="I554">
        <v>224223171</v>
      </c>
      <c r="J554">
        <v>553</v>
      </c>
      <c r="K554" t="s">
        <v>1364</v>
      </c>
      <c r="L554" t="s">
        <v>1365</v>
      </c>
      <c r="M554" t="s">
        <v>2773</v>
      </c>
      <c r="N554" t="s">
        <v>1367</v>
      </c>
      <c r="O554">
        <v>-79.920531999999994</v>
      </c>
      <c r="P554">
        <v>40.483516999999999</v>
      </c>
      <c r="Q554" t="s">
        <v>1366</v>
      </c>
      <c r="R554" s="6" t="s">
        <v>2904</v>
      </c>
      <c r="S554" s="6" t="s">
        <v>2903</v>
      </c>
      <c r="T554" s="6" t="s">
        <v>2784</v>
      </c>
      <c r="U554" s="6" t="s">
        <v>2905</v>
      </c>
      <c r="V554" s="6" t="s">
        <v>2950</v>
      </c>
      <c r="W554" s="3" t="str">
        <f>INDEX(Groups!I$2:'Groups'!I$228, MATCH(A554, Groups!A$2:'Groups'!A$228,0))</f>
        <v>Pittsburgh</v>
      </c>
      <c r="X554" s="3" t="str">
        <f>INDEX(Groups!J$2:'Groups'!J$228, MATCH(A554, Groups!A$2:'Groups'!A$228,0))</f>
        <v>Sub-county</v>
      </c>
      <c r="Y554" s="8">
        <f t="shared" si="53"/>
        <v>1</v>
      </c>
      <c r="Z554" s="8" t="b">
        <f t="shared" si="54"/>
        <v>1</v>
      </c>
      <c r="AD554" s="8">
        <v>1</v>
      </c>
      <c r="AE554" s="8">
        <v>1</v>
      </c>
      <c r="AF554" t="str">
        <f>INDEX(Groups!L$2:'Groups'!L$228, MATCH(A554, Groups!A$2:'Groups'!A$228,0))</f>
        <v>Greater Pittsburgh Area</v>
      </c>
      <c r="AG554">
        <f>INDEX(Groups!M$2:'Groups'!M$228, MATCH(A554, Groups!A$2:'Groups'!A$228,0))</f>
        <v>1</v>
      </c>
      <c r="AH554">
        <f>COUNTIFS(RSVP!A$2:A$6364, I554)</f>
        <v>6</v>
      </c>
      <c r="AI554">
        <f>COUNTIFS(RSVP!A$2:A$6364, I554, RSVP!G$2:G$6364, 1)</f>
        <v>5</v>
      </c>
      <c r="AJ554" s="18">
        <f t="shared" si="50"/>
        <v>0.83333333333333337</v>
      </c>
      <c r="AK554" t="str">
        <f>INDEX(Groups!N$2:'Groups'!N$228, MATCH(A554, Groups!A$2:'Groups'!A$228,0))</f>
        <v>CSA/MSA</v>
      </c>
    </row>
    <row r="555" spans="1:37" x14ac:dyDescent="0.2">
      <c r="A555">
        <v>16355082</v>
      </c>
      <c r="B555">
        <v>4</v>
      </c>
      <c r="C555" t="s">
        <v>1358</v>
      </c>
      <c r="D555" t="s">
        <v>1</v>
      </c>
      <c r="E555" t="s">
        <v>3086</v>
      </c>
      <c r="F555">
        <v>-80.059997558600003</v>
      </c>
      <c r="G555">
        <v>40.3600006104</v>
      </c>
      <c r="H555" t="s">
        <v>1359</v>
      </c>
      <c r="I555" t="s">
        <v>3341</v>
      </c>
      <c r="J555">
        <v>554</v>
      </c>
      <c r="K555" t="s">
        <v>1360</v>
      </c>
      <c r="L555" t="s">
        <v>1361</v>
      </c>
      <c r="M555" t="s">
        <v>2773</v>
      </c>
      <c r="N555" t="s">
        <v>1363</v>
      </c>
      <c r="O555">
        <v>-79.923018999999996</v>
      </c>
      <c r="P555">
        <v>40.434151</v>
      </c>
      <c r="Q555" t="s">
        <v>1362</v>
      </c>
      <c r="R555" s="6" t="s">
        <v>2904</v>
      </c>
      <c r="S555" s="6" t="s">
        <v>2903</v>
      </c>
      <c r="T555" s="6" t="s">
        <v>2784</v>
      </c>
      <c r="U555" s="6" t="s">
        <v>2905</v>
      </c>
      <c r="V555" s="6" t="s">
        <v>2907</v>
      </c>
      <c r="W555" s="3" t="str">
        <f>INDEX(Groups!I$2:'Groups'!I$228, MATCH(A555, Groups!A$2:'Groups'!A$228,0))</f>
        <v>Pittsburgh</v>
      </c>
      <c r="X555" s="3" t="str">
        <f>INDEX(Groups!J$2:'Groups'!J$228, MATCH(A555, Groups!A$2:'Groups'!A$228,0))</f>
        <v>Sub-county</v>
      </c>
      <c r="Y555" s="8">
        <f t="shared" si="53"/>
        <v>1</v>
      </c>
      <c r="Z555" s="8" t="b">
        <f t="shared" si="54"/>
        <v>1</v>
      </c>
      <c r="AD555" s="8">
        <v>1</v>
      </c>
      <c r="AE555" s="8">
        <v>1</v>
      </c>
      <c r="AF555" t="str">
        <f>INDEX(Groups!L$2:'Groups'!L$228, MATCH(A555, Groups!A$2:'Groups'!A$228,0))</f>
        <v>Greater Pittsburgh Area</v>
      </c>
      <c r="AG555">
        <f>INDEX(Groups!M$2:'Groups'!M$228, MATCH(A555, Groups!A$2:'Groups'!A$228,0))</f>
        <v>1</v>
      </c>
      <c r="AH555">
        <f>COUNTIFS(RSVP!A$2:A$6364, I555)</f>
        <v>5</v>
      </c>
      <c r="AI555">
        <f>COUNTIFS(RSVP!A$2:A$6364, I555, RSVP!G$2:G$6364, 1)</f>
        <v>5</v>
      </c>
      <c r="AJ555" s="18">
        <f t="shared" si="50"/>
        <v>1</v>
      </c>
      <c r="AK555" t="str">
        <f>INDEX(Groups!N$2:'Groups'!N$228, MATCH(A555, Groups!A$2:'Groups'!A$228,0))</f>
        <v>CSA/MSA</v>
      </c>
    </row>
    <row r="556" spans="1:37" x14ac:dyDescent="0.2">
      <c r="A556">
        <v>16355082</v>
      </c>
      <c r="B556">
        <v>4</v>
      </c>
      <c r="C556" t="s">
        <v>1358</v>
      </c>
      <c r="D556" t="s">
        <v>1</v>
      </c>
      <c r="E556" t="s">
        <v>3086</v>
      </c>
      <c r="F556">
        <v>-80.059997558600003</v>
      </c>
      <c r="G556">
        <v>40.3600006104</v>
      </c>
      <c r="H556" t="s">
        <v>1359</v>
      </c>
      <c r="I556">
        <v>224531007</v>
      </c>
      <c r="J556">
        <v>555</v>
      </c>
      <c r="K556" t="s">
        <v>1368</v>
      </c>
      <c r="L556" t="s">
        <v>1369</v>
      </c>
      <c r="M556" t="s">
        <v>2773</v>
      </c>
      <c r="N556" t="s">
        <v>1371</v>
      </c>
      <c r="O556">
        <v>-80.007401000000002</v>
      </c>
      <c r="P556">
        <v>40.434921000000003</v>
      </c>
      <c r="Q556" t="s">
        <v>1370</v>
      </c>
      <c r="R556" s="6" t="s">
        <v>2904</v>
      </c>
      <c r="S556" s="6" t="s">
        <v>2903</v>
      </c>
      <c r="T556" s="6" t="s">
        <v>2784</v>
      </c>
      <c r="U556" s="6" t="s">
        <v>2905</v>
      </c>
      <c r="V556" s="6" t="s">
        <v>2929</v>
      </c>
      <c r="W556" s="3" t="str">
        <f>INDEX(Groups!I$2:'Groups'!I$228, MATCH(A556, Groups!A$2:'Groups'!A$228,0))</f>
        <v>Pittsburgh</v>
      </c>
      <c r="X556" s="3" t="str">
        <f>INDEX(Groups!J$2:'Groups'!J$228, MATCH(A556, Groups!A$2:'Groups'!A$228,0))</f>
        <v>Sub-county</v>
      </c>
      <c r="Y556" s="8">
        <f t="shared" si="53"/>
        <v>1</v>
      </c>
      <c r="Z556" s="8" t="b">
        <f t="shared" si="54"/>
        <v>1</v>
      </c>
      <c r="AD556" s="8">
        <v>1</v>
      </c>
      <c r="AE556" s="8">
        <v>1</v>
      </c>
      <c r="AF556" t="str">
        <f>INDEX(Groups!L$2:'Groups'!L$228, MATCH(A556, Groups!A$2:'Groups'!A$228,0))</f>
        <v>Greater Pittsburgh Area</v>
      </c>
      <c r="AG556">
        <f>INDEX(Groups!M$2:'Groups'!M$228, MATCH(A556, Groups!A$2:'Groups'!A$228,0))</f>
        <v>1</v>
      </c>
      <c r="AH556">
        <f>COUNTIFS(RSVP!A$2:A$6364, I556)</f>
        <v>4</v>
      </c>
      <c r="AI556">
        <f>COUNTIFS(RSVP!A$2:A$6364, I556, RSVP!G$2:G$6364, 1)</f>
        <v>4</v>
      </c>
      <c r="AJ556" s="18">
        <f t="shared" si="50"/>
        <v>1</v>
      </c>
      <c r="AK556" t="str">
        <f>INDEX(Groups!N$2:'Groups'!N$228, MATCH(A556, Groups!A$2:'Groups'!A$228,0))</f>
        <v>CSA/MSA</v>
      </c>
    </row>
    <row r="557" spans="1:37" x14ac:dyDescent="0.2">
      <c r="A557">
        <v>10366</v>
      </c>
      <c r="B557">
        <v>4</v>
      </c>
      <c r="C557" t="s">
        <v>1372</v>
      </c>
      <c r="D557" t="s">
        <v>1</v>
      </c>
      <c r="E557" t="s">
        <v>3072</v>
      </c>
      <c r="F557">
        <v>-79.919998168899994</v>
      </c>
      <c r="G557">
        <v>40.430000305199997</v>
      </c>
      <c r="H557" t="s">
        <v>1373</v>
      </c>
      <c r="I557">
        <v>224450385</v>
      </c>
      <c r="J557">
        <v>556</v>
      </c>
      <c r="K557" t="s">
        <v>1374</v>
      </c>
      <c r="L557" t="s">
        <v>1375</v>
      </c>
      <c r="M557" t="s">
        <v>2773</v>
      </c>
      <c r="N557" t="s">
        <v>1377</v>
      </c>
      <c r="O557">
        <v>-79.949496999999994</v>
      </c>
      <c r="P557">
        <v>40.445650999999998</v>
      </c>
      <c r="Q557" t="s">
        <v>1376</v>
      </c>
      <c r="R557" s="6" t="s">
        <v>2904</v>
      </c>
      <c r="S557" s="6" t="s">
        <v>2903</v>
      </c>
      <c r="T557" s="6" t="s">
        <v>2784</v>
      </c>
      <c r="U557" s="6" t="s">
        <v>2905</v>
      </c>
      <c r="V557" s="6" t="s">
        <v>2902</v>
      </c>
      <c r="W557" s="3" t="str">
        <f>INDEX(Groups!I$2:'Groups'!I$228, MATCH(A557, Groups!A$2:'Groups'!A$228,0))</f>
        <v>Pittsburgh and Wexford</v>
      </c>
      <c r="X557" s="3" t="str">
        <f>INDEX(Groups!J$2:'Groups'!J$228, MATCH(A557, Groups!A$2:'Groups'!A$228,0))</f>
        <v>Sub-county</v>
      </c>
      <c r="Y557" s="8">
        <f t="shared" si="53"/>
        <v>1</v>
      </c>
      <c r="Z557" s="8" t="b">
        <f t="shared" si="54"/>
        <v>0</v>
      </c>
      <c r="AD557" s="8">
        <v>1</v>
      </c>
      <c r="AE557" s="8">
        <v>1</v>
      </c>
      <c r="AF557" t="str">
        <f>INDEX(Groups!L$2:'Groups'!L$228, MATCH(A557, Groups!A$2:'Groups'!A$228,0))</f>
        <v>Greater Pittsburgh Area</v>
      </c>
      <c r="AG557">
        <f>INDEX(Groups!M$2:'Groups'!M$228, MATCH(A557, Groups!A$2:'Groups'!A$228,0))</f>
        <v>0</v>
      </c>
      <c r="AH557">
        <f>COUNTIFS(RSVP!A$2:A$6364, I557)</f>
        <v>5</v>
      </c>
      <c r="AI557">
        <f>COUNTIFS(RSVP!A$2:A$6364, I557, RSVP!G$2:G$6364, 1)</f>
        <v>5</v>
      </c>
      <c r="AJ557" s="18">
        <f t="shared" si="50"/>
        <v>1</v>
      </c>
      <c r="AK557" t="str">
        <f>INDEX(Groups!N$2:'Groups'!N$228, MATCH(A557, Groups!A$2:'Groups'!A$228,0))</f>
        <v>CSA/MSA</v>
      </c>
    </row>
    <row r="558" spans="1:37" x14ac:dyDescent="0.2">
      <c r="A558">
        <v>10366</v>
      </c>
      <c r="B558">
        <v>4</v>
      </c>
      <c r="C558" t="s">
        <v>1372</v>
      </c>
      <c r="D558" t="s">
        <v>1</v>
      </c>
      <c r="E558" t="s">
        <v>3072</v>
      </c>
      <c r="F558">
        <v>-79.919998168899994</v>
      </c>
      <c r="G558">
        <v>40.430000305199997</v>
      </c>
      <c r="H558" t="s">
        <v>1373</v>
      </c>
      <c r="I558">
        <v>224914340</v>
      </c>
      <c r="J558">
        <v>557</v>
      </c>
      <c r="K558" t="s">
        <v>1374</v>
      </c>
      <c r="L558" t="s">
        <v>1375</v>
      </c>
      <c r="M558" t="s">
        <v>1378</v>
      </c>
      <c r="N558" t="s">
        <v>1379</v>
      </c>
      <c r="O558">
        <v>-79.956929000000002</v>
      </c>
      <c r="P558">
        <v>40.441560000000003</v>
      </c>
      <c r="Q558" t="s">
        <v>145</v>
      </c>
      <c r="R558" s="6" t="s">
        <v>2904</v>
      </c>
      <c r="S558" s="6" t="s">
        <v>2903</v>
      </c>
      <c r="T558" s="6" t="s">
        <v>2784</v>
      </c>
      <c r="U558" s="6" t="s">
        <v>2905</v>
      </c>
      <c r="V558" s="6" t="s">
        <v>2928</v>
      </c>
      <c r="W558" s="3" t="str">
        <f>INDEX(Groups!I$2:'Groups'!I$228, MATCH(A558, Groups!A$2:'Groups'!A$228,0))</f>
        <v>Pittsburgh and Wexford</v>
      </c>
      <c r="X558" s="3" t="str">
        <f>INDEX(Groups!J$2:'Groups'!J$228, MATCH(A558, Groups!A$2:'Groups'!A$228,0))</f>
        <v>Sub-county</v>
      </c>
      <c r="Y558" s="8">
        <f t="shared" si="53"/>
        <v>1</v>
      </c>
      <c r="Z558" s="8" t="b">
        <f t="shared" si="54"/>
        <v>0</v>
      </c>
      <c r="AD558" s="8">
        <v>1</v>
      </c>
      <c r="AE558" s="8">
        <v>1</v>
      </c>
      <c r="AF558" t="str">
        <f>INDEX(Groups!L$2:'Groups'!L$228, MATCH(A558, Groups!A$2:'Groups'!A$228,0))</f>
        <v>Greater Pittsburgh Area</v>
      </c>
      <c r="AG558">
        <f>INDEX(Groups!M$2:'Groups'!M$228, MATCH(A558, Groups!A$2:'Groups'!A$228,0))</f>
        <v>0</v>
      </c>
      <c r="AH558">
        <f>COUNTIFS(RSVP!A$2:A$6364, I558)</f>
        <v>4</v>
      </c>
      <c r="AI558">
        <f>COUNTIFS(RSVP!A$2:A$6364, I558, RSVP!G$2:G$6364, 1)</f>
        <v>4</v>
      </c>
      <c r="AJ558" s="18">
        <f t="shared" si="50"/>
        <v>1</v>
      </c>
      <c r="AK558" t="str">
        <f>INDEX(Groups!N$2:'Groups'!N$228, MATCH(A558, Groups!A$2:'Groups'!A$228,0))</f>
        <v>CSA/MSA</v>
      </c>
    </row>
    <row r="559" spans="1:37" x14ac:dyDescent="0.2">
      <c r="A559">
        <v>10366</v>
      </c>
      <c r="B559">
        <v>4</v>
      </c>
      <c r="C559" t="s">
        <v>1372</v>
      </c>
      <c r="D559" t="s">
        <v>1</v>
      </c>
      <c r="E559" t="s">
        <v>3072</v>
      </c>
      <c r="F559">
        <v>-79.919998168899994</v>
      </c>
      <c r="G559">
        <v>40.430000305199997</v>
      </c>
      <c r="H559" t="s">
        <v>1373</v>
      </c>
      <c r="I559">
        <v>224592256</v>
      </c>
      <c r="J559">
        <v>558</v>
      </c>
      <c r="K559" t="s">
        <v>1374</v>
      </c>
      <c r="L559" t="s">
        <v>1375</v>
      </c>
      <c r="M559" t="s">
        <v>2773</v>
      </c>
      <c r="N559" t="s">
        <v>1377</v>
      </c>
      <c r="O559">
        <v>-79.949496999999994</v>
      </c>
      <c r="P559">
        <v>40.445650999999998</v>
      </c>
      <c r="Q559" t="s">
        <v>1376</v>
      </c>
      <c r="R559" s="6" t="s">
        <v>2904</v>
      </c>
      <c r="S559" s="6" t="s">
        <v>2903</v>
      </c>
      <c r="T559" s="6" t="s">
        <v>2784</v>
      </c>
      <c r="U559" s="6" t="s">
        <v>2905</v>
      </c>
      <c r="V559" s="6" t="s">
        <v>2902</v>
      </c>
      <c r="W559" s="3" t="str">
        <f>INDEX(Groups!I$2:'Groups'!I$228, MATCH(A559, Groups!A$2:'Groups'!A$228,0))</f>
        <v>Pittsburgh and Wexford</v>
      </c>
      <c r="X559" s="3" t="str">
        <f>INDEX(Groups!J$2:'Groups'!J$228, MATCH(A559, Groups!A$2:'Groups'!A$228,0))</f>
        <v>Sub-county</v>
      </c>
      <c r="Y559" s="8">
        <f t="shared" si="53"/>
        <v>1</v>
      </c>
      <c r="Z559" s="8" t="b">
        <f t="shared" si="54"/>
        <v>0</v>
      </c>
      <c r="AD559" s="8">
        <v>1</v>
      </c>
      <c r="AE559" s="8">
        <v>1</v>
      </c>
      <c r="AF559" t="str">
        <f>INDEX(Groups!L$2:'Groups'!L$228, MATCH(A559, Groups!A$2:'Groups'!A$228,0))</f>
        <v>Greater Pittsburgh Area</v>
      </c>
      <c r="AG559">
        <f>INDEX(Groups!M$2:'Groups'!M$228, MATCH(A559, Groups!A$2:'Groups'!A$228,0))</f>
        <v>0</v>
      </c>
      <c r="AH559">
        <f>COUNTIFS(RSVP!A$2:A$6364, I559)</f>
        <v>5</v>
      </c>
      <c r="AI559">
        <f>COUNTIFS(RSVP!A$2:A$6364, I559, RSVP!G$2:G$6364, 1)</f>
        <v>5</v>
      </c>
      <c r="AJ559" s="18">
        <f t="shared" si="50"/>
        <v>1</v>
      </c>
      <c r="AK559" t="str">
        <f>INDEX(Groups!N$2:'Groups'!N$228, MATCH(A559, Groups!A$2:'Groups'!A$228,0))</f>
        <v>CSA/MSA</v>
      </c>
    </row>
    <row r="560" spans="1:37" x14ac:dyDescent="0.2">
      <c r="A560">
        <v>10366</v>
      </c>
      <c r="B560">
        <v>4</v>
      </c>
      <c r="C560" t="s">
        <v>1372</v>
      </c>
      <c r="D560" t="s">
        <v>1</v>
      </c>
      <c r="E560" t="s">
        <v>3072</v>
      </c>
      <c r="F560">
        <v>-79.919998168899994</v>
      </c>
      <c r="G560">
        <v>40.430000305199997</v>
      </c>
      <c r="H560" t="s">
        <v>1373</v>
      </c>
      <c r="I560">
        <v>224765594</v>
      </c>
      <c r="J560">
        <v>559</v>
      </c>
      <c r="K560" t="s">
        <v>1374</v>
      </c>
      <c r="L560" t="s">
        <v>1375</v>
      </c>
      <c r="M560" t="s">
        <v>2773</v>
      </c>
      <c r="N560" t="s">
        <v>1381</v>
      </c>
      <c r="O560">
        <v>-79.965430999999995</v>
      </c>
      <c r="P560">
        <v>40.426212</v>
      </c>
      <c r="Q560" t="s">
        <v>1380</v>
      </c>
      <c r="R560" s="6" t="s">
        <v>2904</v>
      </c>
      <c r="S560" s="6" t="s">
        <v>2903</v>
      </c>
      <c r="T560" s="6" t="s">
        <v>2784</v>
      </c>
      <c r="U560" s="6" t="s">
        <v>2905</v>
      </c>
      <c r="V560" s="6" t="s">
        <v>2909</v>
      </c>
      <c r="W560" s="3" t="str">
        <f>INDEX(Groups!I$2:'Groups'!I$228, MATCH(A560, Groups!A$2:'Groups'!A$228,0))</f>
        <v>Pittsburgh and Wexford</v>
      </c>
      <c r="X560" s="3" t="str">
        <f>INDEX(Groups!J$2:'Groups'!J$228, MATCH(A560, Groups!A$2:'Groups'!A$228,0))</f>
        <v>Sub-county</v>
      </c>
      <c r="Y560" s="8">
        <f t="shared" si="53"/>
        <v>1</v>
      </c>
      <c r="Z560" s="8" t="b">
        <f t="shared" si="54"/>
        <v>0</v>
      </c>
      <c r="AD560" s="8">
        <v>1</v>
      </c>
      <c r="AE560" s="8">
        <v>1</v>
      </c>
      <c r="AF560" t="str">
        <f>INDEX(Groups!L$2:'Groups'!L$228, MATCH(A560, Groups!A$2:'Groups'!A$228,0))</f>
        <v>Greater Pittsburgh Area</v>
      </c>
      <c r="AG560">
        <f>INDEX(Groups!M$2:'Groups'!M$228, MATCH(A560, Groups!A$2:'Groups'!A$228,0))</f>
        <v>0</v>
      </c>
      <c r="AH560">
        <f>COUNTIFS(RSVP!A$2:A$6364, I560)</f>
        <v>5</v>
      </c>
      <c r="AI560">
        <f>COUNTIFS(RSVP!A$2:A$6364, I560, RSVP!G$2:G$6364, 1)</f>
        <v>5</v>
      </c>
      <c r="AJ560" s="18">
        <f t="shared" si="50"/>
        <v>1</v>
      </c>
      <c r="AK560" t="str">
        <f>INDEX(Groups!N$2:'Groups'!N$228, MATCH(A560, Groups!A$2:'Groups'!A$228,0))</f>
        <v>CSA/MSA</v>
      </c>
    </row>
    <row r="561" spans="1:37" x14ac:dyDescent="0.2">
      <c r="A561">
        <v>6297692</v>
      </c>
      <c r="B561">
        <v>4</v>
      </c>
      <c r="C561" t="s">
        <v>1382</v>
      </c>
      <c r="D561" t="s">
        <v>1</v>
      </c>
      <c r="E561" t="s">
        <v>3071</v>
      </c>
      <c r="F561">
        <v>-79.949996948199995</v>
      </c>
      <c r="G561">
        <v>40.470001220699999</v>
      </c>
      <c r="H561" t="s">
        <v>1383</v>
      </c>
      <c r="I561">
        <v>224136597</v>
      </c>
      <c r="J561">
        <v>560</v>
      </c>
      <c r="K561" t="s">
        <v>543</v>
      </c>
      <c r="L561" t="s">
        <v>834</v>
      </c>
      <c r="M561" t="s">
        <v>2773</v>
      </c>
      <c r="N561" t="s">
        <v>546</v>
      </c>
      <c r="O561">
        <v>-80.010818</v>
      </c>
      <c r="P561">
        <v>40.445937999999998</v>
      </c>
      <c r="Q561" t="s">
        <v>545</v>
      </c>
      <c r="R561" s="6" t="s">
        <v>2904</v>
      </c>
      <c r="S561" s="6" t="s">
        <v>2903</v>
      </c>
      <c r="T561" s="6" t="s">
        <v>2784</v>
      </c>
      <c r="U561" s="6" t="s">
        <v>2905</v>
      </c>
      <c r="V561" s="6" t="s">
        <v>2940</v>
      </c>
      <c r="W561" s="3" t="str">
        <f>INDEX(Groups!I$2:'Groups'!I$228, MATCH(A561, Groups!A$2:'Groups'!A$228,0))</f>
        <v>Downtown Pittsburgh</v>
      </c>
      <c r="X561" s="3" t="str">
        <f>INDEX(Groups!J$2:'Groups'!J$228, MATCH(A561, Groups!A$2:'Groups'!A$228,0))</f>
        <v>Region</v>
      </c>
      <c r="Y561" s="8">
        <f t="shared" si="53"/>
        <v>1</v>
      </c>
      <c r="Z561" s="8" t="str">
        <f t="shared" ref="Z561:Z568" si="55">IF(ISNUMBER(SEARCH("Pittsburgh", U561)), "Pittsburgh City", "Non-Pitt")</f>
        <v>Pittsburgh City</v>
      </c>
      <c r="AA561" s="8">
        <v>1</v>
      </c>
      <c r="AD561" s="8">
        <v>1</v>
      </c>
      <c r="AE561" s="8">
        <v>1</v>
      </c>
      <c r="AF561" t="str">
        <f>INDEX(Groups!L$2:'Groups'!L$228, MATCH(A561, Groups!A$2:'Groups'!A$228,0))</f>
        <v>Pittsburgh</v>
      </c>
      <c r="AG561">
        <f>INDEX(Groups!M$2:'Groups'!M$228, MATCH(A561, Groups!A$2:'Groups'!A$228,0))</f>
        <v>0</v>
      </c>
      <c r="AH561">
        <f>COUNTIFS(RSVP!A$2:A$6364, I561)</f>
        <v>9</v>
      </c>
      <c r="AI561">
        <f>COUNTIFS(RSVP!A$2:A$6364, I561, RSVP!G$2:G$6364, 1)</f>
        <v>7</v>
      </c>
      <c r="AJ561" s="18">
        <f t="shared" si="50"/>
        <v>0.77777777777777779</v>
      </c>
      <c r="AK561" t="str">
        <f>INDEX(Groups!N$2:'Groups'!N$228, MATCH(A561, Groups!A$2:'Groups'!A$228,0))</f>
        <v>Sub-county</v>
      </c>
    </row>
    <row r="562" spans="1:37" x14ac:dyDescent="0.2">
      <c r="A562">
        <v>6297692</v>
      </c>
      <c r="B562">
        <v>4</v>
      </c>
      <c r="C562" t="s">
        <v>1382</v>
      </c>
      <c r="D562" t="s">
        <v>1</v>
      </c>
      <c r="E562" t="s">
        <v>3071</v>
      </c>
      <c r="F562">
        <v>-79.949996948199995</v>
      </c>
      <c r="G562">
        <v>40.470001220699999</v>
      </c>
      <c r="H562" t="s">
        <v>1383</v>
      </c>
      <c r="I562">
        <v>224228738</v>
      </c>
      <c r="J562">
        <v>561</v>
      </c>
      <c r="K562" t="s">
        <v>820</v>
      </c>
      <c r="L562" t="s">
        <v>1384</v>
      </c>
      <c r="M562" t="s">
        <v>207</v>
      </c>
      <c r="N562" t="s">
        <v>208</v>
      </c>
      <c r="O562">
        <v>-80.052841999999998</v>
      </c>
      <c r="P562">
        <v>40.633237000000001</v>
      </c>
      <c r="Q562" t="s">
        <v>206</v>
      </c>
      <c r="R562" s="6" t="s">
        <v>2904</v>
      </c>
      <c r="S562" s="6" t="s">
        <v>2903</v>
      </c>
      <c r="T562" s="6" t="s">
        <v>2784</v>
      </c>
      <c r="U562" s="6" t="s">
        <v>2935</v>
      </c>
      <c r="W562" s="3" t="str">
        <f>INDEX(Groups!I$2:'Groups'!I$228, MATCH(A562, Groups!A$2:'Groups'!A$228,0))</f>
        <v>Downtown Pittsburgh</v>
      </c>
      <c r="X562" s="3" t="str">
        <f>INDEX(Groups!J$2:'Groups'!J$228, MATCH(A562, Groups!A$2:'Groups'!A$228,0))</f>
        <v>Region</v>
      </c>
      <c r="Y562" s="8">
        <f t="shared" si="53"/>
        <v>1</v>
      </c>
      <c r="Z562" s="8" t="str">
        <f t="shared" si="55"/>
        <v>Non-Pitt</v>
      </c>
      <c r="AA562" s="8">
        <v>0</v>
      </c>
      <c r="AD562" s="8">
        <v>1</v>
      </c>
      <c r="AE562" s="8">
        <v>1</v>
      </c>
      <c r="AF562" t="str">
        <f>INDEX(Groups!L$2:'Groups'!L$228, MATCH(A562, Groups!A$2:'Groups'!A$228,0))</f>
        <v>Pittsburgh</v>
      </c>
      <c r="AG562">
        <f>INDEX(Groups!M$2:'Groups'!M$228, MATCH(A562, Groups!A$2:'Groups'!A$228,0))</f>
        <v>0</v>
      </c>
      <c r="AH562">
        <f>COUNTIFS(RSVP!A$2:A$6364, I562)</f>
        <v>6</v>
      </c>
      <c r="AI562">
        <f>COUNTIFS(RSVP!A$2:A$6364, I562, RSVP!G$2:G$6364, 1)</f>
        <v>5</v>
      </c>
      <c r="AJ562" s="18">
        <f t="shared" si="50"/>
        <v>0.83333333333333337</v>
      </c>
      <c r="AK562" t="str">
        <f>INDEX(Groups!N$2:'Groups'!N$228, MATCH(A562, Groups!A$2:'Groups'!A$228,0))</f>
        <v>Sub-county</v>
      </c>
    </row>
    <row r="563" spans="1:37" x14ac:dyDescent="0.2">
      <c r="A563">
        <v>6297692</v>
      </c>
      <c r="B563">
        <v>4</v>
      </c>
      <c r="C563" t="s">
        <v>1382</v>
      </c>
      <c r="D563" t="s">
        <v>1</v>
      </c>
      <c r="E563" t="s">
        <v>3071</v>
      </c>
      <c r="F563">
        <v>-79.949996948199995</v>
      </c>
      <c r="G563">
        <v>40.470001220699999</v>
      </c>
      <c r="H563" t="s">
        <v>1383</v>
      </c>
      <c r="I563">
        <v>224333700</v>
      </c>
      <c r="J563">
        <v>562</v>
      </c>
      <c r="K563" t="s">
        <v>824</v>
      </c>
      <c r="L563" t="s">
        <v>825</v>
      </c>
      <c r="M563" t="s">
        <v>2773</v>
      </c>
      <c r="N563" t="s">
        <v>827</v>
      </c>
      <c r="O563">
        <v>-80.005486000000005</v>
      </c>
      <c r="P563">
        <v>40.433948999999998</v>
      </c>
      <c r="Q563" t="s">
        <v>826</v>
      </c>
      <c r="R563" s="6" t="s">
        <v>2904</v>
      </c>
      <c r="S563" s="6" t="s">
        <v>2903</v>
      </c>
      <c r="T563" s="6" t="s">
        <v>2784</v>
      </c>
      <c r="U563" s="6" t="s">
        <v>2905</v>
      </c>
      <c r="V563" s="6" t="s">
        <v>2929</v>
      </c>
      <c r="W563" s="3" t="str">
        <f>INDEX(Groups!I$2:'Groups'!I$228, MATCH(A563, Groups!A$2:'Groups'!A$228,0))</f>
        <v>Downtown Pittsburgh</v>
      </c>
      <c r="X563" s="3" t="str">
        <f>INDEX(Groups!J$2:'Groups'!J$228, MATCH(A563, Groups!A$2:'Groups'!A$228,0))</f>
        <v>Region</v>
      </c>
      <c r="Y563" s="8">
        <f t="shared" si="53"/>
        <v>1</v>
      </c>
      <c r="Z563" s="8" t="str">
        <f t="shared" si="55"/>
        <v>Pittsburgh City</v>
      </c>
      <c r="AA563" s="8">
        <v>1</v>
      </c>
      <c r="AD563" s="8">
        <v>1</v>
      </c>
      <c r="AE563" s="8">
        <v>1</v>
      </c>
      <c r="AF563" t="str">
        <f>INDEX(Groups!L$2:'Groups'!L$228, MATCH(A563, Groups!A$2:'Groups'!A$228,0))</f>
        <v>Pittsburgh</v>
      </c>
      <c r="AG563">
        <f>INDEX(Groups!M$2:'Groups'!M$228, MATCH(A563, Groups!A$2:'Groups'!A$228,0))</f>
        <v>0</v>
      </c>
      <c r="AH563">
        <f>COUNTIFS(RSVP!A$2:A$6364, I563)</f>
        <v>3</v>
      </c>
      <c r="AI563">
        <f>COUNTIFS(RSVP!A$2:A$6364, I563, RSVP!G$2:G$6364, 1)</f>
        <v>3</v>
      </c>
      <c r="AJ563" s="18">
        <f t="shared" si="50"/>
        <v>1</v>
      </c>
      <c r="AK563" t="str">
        <f>INDEX(Groups!N$2:'Groups'!N$228, MATCH(A563, Groups!A$2:'Groups'!A$228,0))</f>
        <v>Sub-county</v>
      </c>
    </row>
    <row r="564" spans="1:37" x14ac:dyDescent="0.2">
      <c r="A564">
        <v>6297692</v>
      </c>
      <c r="B564">
        <v>4</v>
      </c>
      <c r="C564" t="s">
        <v>1382</v>
      </c>
      <c r="D564" t="s">
        <v>1</v>
      </c>
      <c r="E564" t="s">
        <v>3071</v>
      </c>
      <c r="F564">
        <v>-79.949996948199995</v>
      </c>
      <c r="G564">
        <v>40.470001220699999</v>
      </c>
      <c r="H564" t="s">
        <v>1383</v>
      </c>
      <c r="I564">
        <v>224695263</v>
      </c>
      <c r="J564">
        <v>563</v>
      </c>
      <c r="K564" t="s">
        <v>497</v>
      </c>
      <c r="L564" t="s">
        <v>839</v>
      </c>
      <c r="M564" t="s">
        <v>2773</v>
      </c>
      <c r="N564" t="s">
        <v>274</v>
      </c>
      <c r="O564">
        <v>-79.932975999999996</v>
      </c>
      <c r="P564">
        <v>40.451439000000001</v>
      </c>
      <c r="Q564" t="s">
        <v>273</v>
      </c>
      <c r="R564" s="6" t="s">
        <v>2904</v>
      </c>
      <c r="S564" s="6" t="s">
        <v>2903</v>
      </c>
      <c r="T564" s="6" t="s">
        <v>2784</v>
      </c>
      <c r="U564" s="6" t="s">
        <v>2905</v>
      </c>
      <c r="V564" s="6" t="s">
        <v>2936</v>
      </c>
      <c r="W564" s="3" t="str">
        <f>INDEX(Groups!I$2:'Groups'!I$228, MATCH(A564, Groups!A$2:'Groups'!A$228,0))</f>
        <v>Downtown Pittsburgh</v>
      </c>
      <c r="X564" s="3" t="str">
        <f>INDEX(Groups!J$2:'Groups'!J$228, MATCH(A564, Groups!A$2:'Groups'!A$228,0))</f>
        <v>Region</v>
      </c>
      <c r="Y564" s="8">
        <f t="shared" si="53"/>
        <v>1</v>
      </c>
      <c r="Z564" s="8" t="str">
        <f t="shared" si="55"/>
        <v>Pittsburgh City</v>
      </c>
      <c r="AA564" s="8">
        <v>0</v>
      </c>
      <c r="AD564" s="8">
        <v>1</v>
      </c>
      <c r="AE564" s="8">
        <v>1</v>
      </c>
      <c r="AF564" t="str">
        <f>INDEX(Groups!L$2:'Groups'!L$228, MATCH(A564, Groups!A$2:'Groups'!A$228,0))</f>
        <v>Pittsburgh</v>
      </c>
      <c r="AG564">
        <f>INDEX(Groups!M$2:'Groups'!M$228, MATCH(A564, Groups!A$2:'Groups'!A$228,0))</f>
        <v>0</v>
      </c>
      <c r="AH564">
        <f>COUNTIFS(RSVP!A$2:A$6364, I564)</f>
        <v>3</v>
      </c>
      <c r="AI564">
        <f>COUNTIFS(RSVP!A$2:A$6364, I564, RSVP!G$2:G$6364, 1)</f>
        <v>3</v>
      </c>
      <c r="AJ564" s="18">
        <f t="shared" si="50"/>
        <v>1</v>
      </c>
      <c r="AK564" t="str">
        <f>INDEX(Groups!N$2:'Groups'!N$228, MATCH(A564, Groups!A$2:'Groups'!A$228,0))</f>
        <v>Sub-county</v>
      </c>
    </row>
    <row r="565" spans="1:37" x14ac:dyDescent="0.2">
      <c r="A565">
        <v>7047252</v>
      </c>
      <c r="B565">
        <v>4</v>
      </c>
      <c r="C565" t="s">
        <v>1385</v>
      </c>
      <c r="D565" t="s">
        <v>207</v>
      </c>
      <c r="E565" t="s">
        <v>3068</v>
      </c>
      <c r="F565">
        <v>-80.059997558600003</v>
      </c>
      <c r="G565">
        <v>40.6199989319</v>
      </c>
      <c r="H565" t="s">
        <v>1386</v>
      </c>
      <c r="I565">
        <v>222431068</v>
      </c>
      <c r="J565">
        <v>564</v>
      </c>
      <c r="K565" t="s">
        <v>1387</v>
      </c>
      <c r="L565" t="s">
        <v>1388</v>
      </c>
      <c r="M565" t="s">
        <v>1390</v>
      </c>
      <c r="N565" t="s">
        <v>1391</v>
      </c>
      <c r="O565">
        <v>-80.317322000000004</v>
      </c>
      <c r="P565">
        <v>40.697280999999997</v>
      </c>
      <c r="Q565" t="s">
        <v>1389</v>
      </c>
      <c r="R565" s="6" t="s">
        <v>2904</v>
      </c>
      <c r="S565" s="6" t="s">
        <v>2903</v>
      </c>
      <c r="T565" s="6" t="s">
        <v>2947</v>
      </c>
      <c r="U565" s="6" t="s">
        <v>2992</v>
      </c>
      <c r="W565" s="3" t="str">
        <f>INDEX(Groups!I$2:'Groups'!I$228, MATCH(A565, Groups!A$2:'Groups'!A$228,0))</f>
        <v>South Western PA</v>
      </c>
      <c r="X565" s="3" t="str">
        <f>INDEX(Groups!J$2:'Groups'!J$228, MATCH(A565, Groups!A$2:'Groups'!A$228,0))</f>
        <v>MSA</v>
      </c>
      <c r="Y565" s="8">
        <f t="shared" si="53"/>
        <v>0</v>
      </c>
      <c r="Z565" s="8" t="str">
        <f t="shared" si="55"/>
        <v>Non-Pitt</v>
      </c>
      <c r="AD565" s="8">
        <v>1</v>
      </c>
      <c r="AE565" s="8">
        <v>1</v>
      </c>
      <c r="AF565" t="str">
        <f>INDEX(Groups!L$2:'Groups'!L$228, MATCH(A565, Groups!A$2:'Groups'!A$228,0))</f>
        <v>Greater Pittsburgh Area</v>
      </c>
      <c r="AG565">
        <f>INDEX(Groups!M$2:'Groups'!M$228, MATCH(A565, Groups!A$2:'Groups'!A$228,0))</f>
        <v>0</v>
      </c>
      <c r="AH565">
        <f>COUNTIFS(RSVP!A$2:A$6364, I565)</f>
        <v>6</v>
      </c>
      <c r="AI565">
        <f>COUNTIFS(RSVP!A$2:A$6364, I565, RSVP!G$2:G$6364, 1)</f>
        <v>6</v>
      </c>
      <c r="AJ565" s="18">
        <f t="shared" si="50"/>
        <v>1</v>
      </c>
      <c r="AK565" t="str">
        <f>INDEX(Groups!N$2:'Groups'!N$228, MATCH(A565, Groups!A$2:'Groups'!A$228,0))</f>
        <v>CSA/MSA</v>
      </c>
    </row>
    <row r="566" spans="1:37" x14ac:dyDescent="0.2">
      <c r="A566">
        <v>7047252</v>
      </c>
      <c r="B566">
        <v>4</v>
      </c>
      <c r="C566" t="s">
        <v>1385</v>
      </c>
      <c r="D566" t="s">
        <v>207</v>
      </c>
      <c r="E566" t="s">
        <v>3068</v>
      </c>
      <c r="F566">
        <v>-80.059997558600003</v>
      </c>
      <c r="G566">
        <v>40.6199989319</v>
      </c>
      <c r="H566" t="s">
        <v>1386</v>
      </c>
      <c r="I566">
        <v>223298437</v>
      </c>
      <c r="J566">
        <v>565</v>
      </c>
      <c r="K566" t="s">
        <v>1392</v>
      </c>
      <c r="L566" t="s">
        <v>1393</v>
      </c>
      <c r="M566" t="s">
        <v>30</v>
      </c>
      <c r="N566" t="s">
        <v>1395</v>
      </c>
      <c r="O566">
        <v>-80.007310000000004</v>
      </c>
      <c r="P566">
        <v>40.604773999999999</v>
      </c>
      <c r="Q566" t="s">
        <v>1394</v>
      </c>
      <c r="R566" s="6" t="s">
        <v>2904</v>
      </c>
      <c r="S566" s="6" t="s">
        <v>2903</v>
      </c>
      <c r="T566" s="6" t="s">
        <v>2784</v>
      </c>
      <c r="U566" s="6" t="s">
        <v>2911</v>
      </c>
      <c r="W566" s="3" t="str">
        <f>INDEX(Groups!I$2:'Groups'!I$228, MATCH(A566, Groups!A$2:'Groups'!A$228,0))</f>
        <v>South Western PA</v>
      </c>
      <c r="X566" s="3" t="str">
        <f>INDEX(Groups!J$2:'Groups'!J$228, MATCH(A566, Groups!A$2:'Groups'!A$228,0))</f>
        <v>MSA</v>
      </c>
      <c r="Y566" s="8">
        <f t="shared" si="53"/>
        <v>1</v>
      </c>
      <c r="Z566" s="8" t="str">
        <f t="shared" si="55"/>
        <v>Non-Pitt</v>
      </c>
      <c r="AD566" s="8">
        <v>1</v>
      </c>
      <c r="AE566" s="8">
        <v>1</v>
      </c>
      <c r="AF566" t="str">
        <f>INDEX(Groups!L$2:'Groups'!L$228, MATCH(A566, Groups!A$2:'Groups'!A$228,0))</f>
        <v>Greater Pittsburgh Area</v>
      </c>
      <c r="AG566">
        <f>INDEX(Groups!M$2:'Groups'!M$228, MATCH(A566, Groups!A$2:'Groups'!A$228,0))</f>
        <v>0</v>
      </c>
      <c r="AH566">
        <f>COUNTIFS(RSVP!A$2:A$6364, I566)</f>
        <v>5</v>
      </c>
      <c r="AI566">
        <f>COUNTIFS(RSVP!A$2:A$6364, I566, RSVP!G$2:G$6364, 1)</f>
        <v>5</v>
      </c>
      <c r="AJ566" s="18">
        <f t="shared" si="50"/>
        <v>1</v>
      </c>
      <c r="AK566" t="str">
        <f>INDEX(Groups!N$2:'Groups'!N$228, MATCH(A566, Groups!A$2:'Groups'!A$228,0))</f>
        <v>CSA/MSA</v>
      </c>
    </row>
    <row r="567" spans="1:37" x14ac:dyDescent="0.2">
      <c r="A567">
        <v>7047252</v>
      </c>
      <c r="B567">
        <v>4</v>
      </c>
      <c r="C567" t="s">
        <v>1385</v>
      </c>
      <c r="D567" t="s">
        <v>207</v>
      </c>
      <c r="E567" t="s">
        <v>3068</v>
      </c>
      <c r="F567">
        <v>-80.059997558600003</v>
      </c>
      <c r="G567">
        <v>40.6199989319</v>
      </c>
      <c r="H567" t="s">
        <v>1386</v>
      </c>
      <c r="I567">
        <v>224528128</v>
      </c>
      <c r="J567">
        <v>566</v>
      </c>
      <c r="K567" t="s">
        <v>1396</v>
      </c>
      <c r="L567" t="s">
        <v>1397</v>
      </c>
      <c r="M567" t="s">
        <v>30</v>
      </c>
      <c r="N567" t="s">
        <v>1395</v>
      </c>
      <c r="O567">
        <v>-80.015388000000002</v>
      </c>
      <c r="P567">
        <v>40.609347999999997</v>
      </c>
      <c r="Q567" t="s">
        <v>1394</v>
      </c>
      <c r="R567" s="6" t="s">
        <v>2904</v>
      </c>
      <c r="S567" s="6" t="s">
        <v>2903</v>
      </c>
      <c r="T567" s="6" t="s">
        <v>2784</v>
      </c>
      <c r="U567" s="6" t="s">
        <v>2911</v>
      </c>
      <c r="W567" s="3" t="str">
        <f>INDEX(Groups!I$2:'Groups'!I$228, MATCH(A567, Groups!A$2:'Groups'!A$228,0))</f>
        <v>South Western PA</v>
      </c>
      <c r="X567" s="3" t="str">
        <f>INDEX(Groups!J$2:'Groups'!J$228, MATCH(A567, Groups!A$2:'Groups'!A$228,0))</f>
        <v>MSA</v>
      </c>
      <c r="Y567" s="8">
        <f t="shared" si="53"/>
        <v>1</v>
      </c>
      <c r="Z567" s="8" t="str">
        <f t="shared" si="55"/>
        <v>Non-Pitt</v>
      </c>
      <c r="AD567" s="8">
        <v>1</v>
      </c>
      <c r="AE567" s="8">
        <v>1</v>
      </c>
      <c r="AF567" t="str">
        <f>INDEX(Groups!L$2:'Groups'!L$228, MATCH(A567, Groups!A$2:'Groups'!A$228,0))</f>
        <v>Greater Pittsburgh Area</v>
      </c>
      <c r="AG567">
        <f>INDEX(Groups!M$2:'Groups'!M$228, MATCH(A567, Groups!A$2:'Groups'!A$228,0))</f>
        <v>0</v>
      </c>
      <c r="AH567">
        <f>COUNTIFS(RSVP!A$2:A$6364, I567)</f>
        <v>8</v>
      </c>
      <c r="AI567">
        <f>COUNTIFS(RSVP!A$2:A$6364, I567, RSVP!G$2:G$6364, 1)</f>
        <v>8</v>
      </c>
      <c r="AJ567" s="18">
        <f t="shared" si="50"/>
        <v>1</v>
      </c>
      <c r="AK567" t="str">
        <f>INDEX(Groups!N$2:'Groups'!N$228, MATCH(A567, Groups!A$2:'Groups'!A$228,0))</f>
        <v>CSA/MSA</v>
      </c>
    </row>
    <row r="568" spans="1:37" x14ac:dyDescent="0.2">
      <c r="A568">
        <v>7047252</v>
      </c>
      <c r="B568">
        <v>4</v>
      </c>
      <c r="C568" t="s">
        <v>1385</v>
      </c>
      <c r="D568" t="s">
        <v>207</v>
      </c>
      <c r="E568" t="s">
        <v>3068</v>
      </c>
      <c r="F568">
        <v>-80.059997558600003</v>
      </c>
      <c r="G568">
        <v>40.6199989319</v>
      </c>
      <c r="H568" t="s">
        <v>1386</v>
      </c>
      <c r="I568">
        <v>224709858</v>
      </c>
      <c r="J568">
        <v>567</v>
      </c>
      <c r="K568" t="s">
        <v>714</v>
      </c>
      <c r="L568" t="s">
        <v>1398</v>
      </c>
      <c r="M568" t="s">
        <v>2829</v>
      </c>
      <c r="N568" t="s">
        <v>515</v>
      </c>
      <c r="O568">
        <v>-79.763419999999996</v>
      </c>
      <c r="P568">
        <v>40.420403</v>
      </c>
      <c r="Q568" t="s">
        <v>514</v>
      </c>
      <c r="R568" s="6" t="s">
        <v>2904</v>
      </c>
      <c r="S568" s="6" t="s">
        <v>2903</v>
      </c>
      <c r="T568" s="6" t="s">
        <v>2784</v>
      </c>
      <c r="U568" s="6" t="s">
        <v>2939</v>
      </c>
      <c r="W568" s="3" t="str">
        <f>INDEX(Groups!I$2:'Groups'!I$228, MATCH(A568, Groups!A$2:'Groups'!A$228,0))</f>
        <v>South Western PA</v>
      </c>
      <c r="X568" s="3" t="str">
        <f>INDEX(Groups!J$2:'Groups'!J$228, MATCH(A568, Groups!A$2:'Groups'!A$228,0))</f>
        <v>MSA</v>
      </c>
      <c r="Y568" s="8">
        <f t="shared" si="53"/>
        <v>1</v>
      </c>
      <c r="Z568" s="8" t="str">
        <f t="shared" si="55"/>
        <v>Non-Pitt</v>
      </c>
      <c r="AD568" s="8">
        <v>1</v>
      </c>
      <c r="AE568" s="8">
        <v>1</v>
      </c>
      <c r="AF568" t="str">
        <f>INDEX(Groups!L$2:'Groups'!L$228, MATCH(A568, Groups!A$2:'Groups'!A$228,0))</f>
        <v>Greater Pittsburgh Area</v>
      </c>
      <c r="AG568">
        <f>INDEX(Groups!M$2:'Groups'!M$228, MATCH(A568, Groups!A$2:'Groups'!A$228,0))</f>
        <v>0</v>
      </c>
      <c r="AH568">
        <f>COUNTIFS(RSVP!A$2:A$6364, I568)</f>
        <v>4</v>
      </c>
      <c r="AI568">
        <f>COUNTIFS(RSVP!A$2:A$6364, I568, RSVP!G$2:G$6364, 1)</f>
        <v>4</v>
      </c>
      <c r="AJ568" s="18">
        <f t="shared" si="50"/>
        <v>1</v>
      </c>
      <c r="AK568" t="str">
        <f>INDEX(Groups!N$2:'Groups'!N$228, MATCH(A568, Groups!A$2:'Groups'!A$228,0))</f>
        <v>CSA/MSA</v>
      </c>
    </row>
    <row r="569" spans="1:37" x14ac:dyDescent="0.2">
      <c r="A569">
        <v>3544832</v>
      </c>
      <c r="B569">
        <v>4</v>
      </c>
      <c r="C569" t="s">
        <v>1399</v>
      </c>
      <c r="D569" t="s">
        <v>1</v>
      </c>
      <c r="E569" t="s">
        <v>3070</v>
      </c>
      <c r="F569">
        <v>-79.910003662099996</v>
      </c>
      <c r="G569">
        <v>40.450000762899997</v>
      </c>
      <c r="H569" t="s">
        <v>1400</v>
      </c>
      <c r="I569" t="s">
        <v>3271</v>
      </c>
      <c r="J569">
        <v>568</v>
      </c>
      <c r="K569" t="s">
        <v>1401</v>
      </c>
      <c r="L569" t="s">
        <v>1402</v>
      </c>
      <c r="M569" t="s">
        <v>2773</v>
      </c>
      <c r="N569" t="s">
        <v>1404</v>
      </c>
      <c r="O569">
        <v>-79.915108000000004</v>
      </c>
      <c r="P569">
        <v>40.456543000000003</v>
      </c>
      <c r="Q569" t="s">
        <v>1403</v>
      </c>
      <c r="R569" s="6" t="s">
        <v>2904</v>
      </c>
      <c r="S569" s="6" t="s">
        <v>2903</v>
      </c>
      <c r="T569" s="6" t="s">
        <v>2784</v>
      </c>
      <c r="U569" s="6" t="s">
        <v>2905</v>
      </c>
      <c r="V569" s="6" t="s">
        <v>2927</v>
      </c>
      <c r="W569" s="3" t="str">
        <f>INDEX(Groups!I$2:'Groups'!I$228, MATCH(A569, Groups!A$2:'Groups'!A$228,0))</f>
        <v>Pittsburgh</v>
      </c>
      <c r="X569" s="3" t="str">
        <f>INDEX(Groups!J$2:'Groups'!J$228, MATCH(A569, Groups!A$2:'Groups'!A$228,0))</f>
        <v>Sub-county</v>
      </c>
      <c r="Y569" s="8">
        <f t="shared" si="53"/>
        <v>1</v>
      </c>
      <c r="Z569" s="8" t="b">
        <f>ISNUMBER(SEARCH(W569,U569))</f>
        <v>1</v>
      </c>
      <c r="AD569" s="8">
        <v>1</v>
      </c>
      <c r="AE569" s="8">
        <v>1</v>
      </c>
      <c r="AF569" t="str">
        <f>INDEX(Groups!L$2:'Groups'!L$228, MATCH(A569, Groups!A$2:'Groups'!A$228,0))</f>
        <v>Pittsburgh</v>
      </c>
      <c r="AG569">
        <f>INDEX(Groups!M$2:'Groups'!M$228, MATCH(A569, Groups!A$2:'Groups'!A$228,0))</f>
        <v>0</v>
      </c>
      <c r="AH569">
        <f>COUNTIFS(RSVP!A$2:A$6364, I569)</f>
        <v>12</v>
      </c>
      <c r="AI569">
        <f>COUNTIFS(RSVP!A$2:A$6364, I569, RSVP!G$2:G$6364, 1)</f>
        <v>12</v>
      </c>
      <c r="AJ569" s="18">
        <f t="shared" si="50"/>
        <v>1</v>
      </c>
      <c r="AK569" t="str">
        <f>INDEX(Groups!N$2:'Groups'!N$228, MATCH(A569, Groups!A$2:'Groups'!A$228,0))</f>
        <v>Sub-county</v>
      </c>
    </row>
    <row r="570" spans="1:37" x14ac:dyDescent="0.2">
      <c r="A570">
        <v>3544832</v>
      </c>
      <c r="B570">
        <v>4</v>
      </c>
      <c r="C570" t="s">
        <v>1399</v>
      </c>
      <c r="D570" t="s">
        <v>1</v>
      </c>
      <c r="E570" t="s">
        <v>3070</v>
      </c>
      <c r="F570">
        <v>-79.910003662099996</v>
      </c>
      <c r="G570">
        <v>40.450000762899997</v>
      </c>
      <c r="H570" t="s">
        <v>1400</v>
      </c>
      <c r="I570" t="s">
        <v>3272</v>
      </c>
      <c r="J570">
        <v>569</v>
      </c>
      <c r="K570" t="s">
        <v>1401</v>
      </c>
      <c r="L570" t="s">
        <v>1402</v>
      </c>
      <c r="M570" t="s">
        <v>2773</v>
      </c>
      <c r="N570" t="s">
        <v>1404</v>
      </c>
      <c r="O570">
        <v>-79.915108000000004</v>
      </c>
      <c r="P570">
        <v>40.456543000000003</v>
      </c>
      <c r="Q570" t="s">
        <v>1403</v>
      </c>
      <c r="R570" s="6" t="s">
        <v>2904</v>
      </c>
      <c r="S570" s="6" t="s">
        <v>2903</v>
      </c>
      <c r="T570" s="6" t="s">
        <v>2784</v>
      </c>
      <c r="U570" s="6" t="s">
        <v>2905</v>
      </c>
      <c r="V570" s="6" t="s">
        <v>2927</v>
      </c>
      <c r="W570" s="3" t="str">
        <f>INDEX(Groups!I$2:'Groups'!I$228, MATCH(A570, Groups!A$2:'Groups'!A$228,0))</f>
        <v>Pittsburgh</v>
      </c>
      <c r="X570" s="3" t="str">
        <f>INDEX(Groups!J$2:'Groups'!J$228, MATCH(A570, Groups!A$2:'Groups'!A$228,0))</f>
        <v>Sub-county</v>
      </c>
      <c r="Y570" s="8">
        <f t="shared" si="53"/>
        <v>1</v>
      </c>
      <c r="Z570" s="8" t="b">
        <f>ISNUMBER(SEARCH(W570,U570))</f>
        <v>1</v>
      </c>
      <c r="AD570" s="8">
        <v>1</v>
      </c>
      <c r="AE570" s="8">
        <v>1</v>
      </c>
      <c r="AF570" t="str">
        <f>INDEX(Groups!L$2:'Groups'!L$228, MATCH(A570, Groups!A$2:'Groups'!A$228,0))</f>
        <v>Pittsburgh</v>
      </c>
      <c r="AG570">
        <f>INDEX(Groups!M$2:'Groups'!M$228, MATCH(A570, Groups!A$2:'Groups'!A$228,0))</f>
        <v>0</v>
      </c>
      <c r="AH570">
        <f>COUNTIFS(RSVP!A$2:A$6364, I570)</f>
        <v>11</v>
      </c>
      <c r="AI570">
        <f>COUNTIFS(RSVP!A$2:A$6364, I570, RSVP!G$2:G$6364, 1)</f>
        <v>10</v>
      </c>
      <c r="AJ570" s="18">
        <f t="shared" si="50"/>
        <v>0.90909090909090906</v>
      </c>
      <c r="AK570" t="str">
        <f>INDEX(Groups!N$2:'Groups'!N$228, MATCH(A570, Groups!A$2:'Groups'!A$228,0))</f>
        <v>Sub-county</v>
      </c>
    </row>
    <row r="571" spans="1:37" x14ac:dyDescent="0.2">
      <c r="A571">
        <v>3544832</v>
      </c>
      <c r="B571">
        <v>4</v>
      </c>
      <c r="C571" t="s">
        <v>1399</v>
      </c>
      <c r="D571" t="s">
        <v>1</v>
      </c>
      <c r="E571" t="s">
        <v>3070</v>
      </c>
      <c r="F571">
        <v>-79.910003662099996</v>
      </c>
      <c r="G571">
        <v>40.450000762899997</v>
      </c>
      <c r="H571" t="s">
        <v>1400</v>
      </c>
      <c r="I571" t="s">
        <v>3273</v>
      </c>
      <c r="J571">
        <v>570</v>
      </c>
      <c r="K571" t="s">
        <v>1401</v>
      </c>
      <c r="L571" t="s">
        <v>1402</v>
      </c>
      <c r="M571" t="s">
        <v>2773</v>
      </c>
      <c r="N571" t="s">
        <v>1404</v>
      </c>
      <c r="O571">
        <v>-79.915108000000004</v>
      </c>
      <c r="P571">
        <v>40.456543000000003</v>
      </c>
      <c r="Q571" t="s">
        <v>1403</v>
      </c>
      <c r="R571" s="6" t="s">
        <v>2904</v>
      </c>
      <c r="S571" s="6" t="s">
        <v>2903</v>
      </c>
      <c r="T571" s="6" t="s">
        <v>2784</v>
      </c>
      <c r="U571" s="6" t="s">
        <v>2905</v>
      </c>
      <c r="V571" s="6" t="s">
        <v>2927</v>
      </c>
      <c r="W571" s="3" t="str">
        <f>INDEX(Groups!I$2:'Groups'!I$228, MATCH(A571, Groups!A$2:'Groups'!A$228,0))</f>
        <v>Pittsburgh</v>
      </c>
      <c r="X571" s="3" t="str">
        <f>INDEX(Groups!J$2:'Groups'!J$228, MATCH(A571, Groups!A$2:'Groups'!A$228,0))</f>
        <v>Sub-county</v>
      </c>
      <c r="Y571" s="8">
        <f t="shared" si="53"/>
        <v>1</v>
      </c>
      <c r="Z571" s="8" t="b">
        <f>ISNUMBER(SEARCH(W571,U571))</f>
        <v>1</v>
      </c>
      <c r="AD571" s="8">
        <v>1</v>
      </c>
      <c r="AE571" s="8">
        <v>1</v>
      </c>
      <c r="AF571" t="str">
        <f>INDEX(Groups!L$2:'Groups'!L$228, MATCH(A571, Groups!A$2:'Groups'!A$228,0))</f>
        <v>Pittsburgh</v>
      </c>
      <c r="AG571">
        <f>INDEX(Groups!M$2:'Groups'!M$228, MATCH(A571, Groups!A$2:'Groups'!A$228,0))</f>
        <v>0</v>
      </c>
      <c r="AH571">
        <f>COUNTIFS(RSVP!A$2:A$6364, I571)</f>
        <v>13</v>
      </c>
      <c r="AI571">
        <f>COUNTIFS(RSVP!A$2:A$6364, I571, RSVP!G$2:G$6364, 1)</f>
        <v>12</v>
      </c>
      <c r="AJ571" s="18">
        <f t="shared" si="50"/>
        <v>0.92307692307692313</v>
      </c>
      <c r="AK571" t="str">
        <f>INDEX(Groups!N$2:'Groups'!N$228, MATCH(A571, Groups!A$2:'Groups'!A$228,0))</f>
        <v>Sub-county</v>
      </c>
    </row>
    <row r="572" spans="1:37" x14ac:dyDescent="0.2">
      <c r="A572">
        <v>3544832</v>
      </c>
      <c r="B572">
        <v>4</v>
      </c>
      <c r="C572" t="s">
        <v>1399</v>
      </c>
      <c r="D572" t="s">
        <v>1</v>
      </c>
      <c r="E572" t="s">
        <v>3070</v>
      </c>
      <c r="F572">
        <v>-79.910003662099996</v>
      </c>
      <c r="G572">
        <v>40.450000762899997</v>
      </c>
      <c r="H572" t="s">
        <v>1400</v>
      </c>
      <c r="I572" t="s">
        <v>3274</v>
      </c>
      <c r="J572">
        <v>571</v>
      </c>
      <c r="K572" t="s">
        <v>1401</v>
      </c>
      <c r="L572" t="s">
        <v>1402</v>
      </c>
      <c r="M572" t="s">
        <v>2773</v>
      </c>
      <c r="N572" t="s">
        <v>1404</v>
      </c>
      <c r="O572">
        <v>-79.915108000000004</v>
      </c>
      <c r="P572">
        <v>40.456543000000003</v>
      </c>
      <c r="Q572" t="s">
        <v>1403</v>
      </c>
      <c r="R572" s="6" t="s">
        <v>2904</v>
      </c>
      <c r="S572" s="6" t="s">
        <v>2903</v>
      </c>
      <c r="T572" s="6" t="s">
        <v>2784</v>
      </c>
      <c r="U572" s="6" t="s">
        <v>2905</v>
      </c>
      <c r="V572" s="6" t="s">
        <v>2927</v>
      </c>
      <c r="W572" s="3" t="str">
        <f>INDEX(Groups!I$2:'Groups'!I$228, MATCH(A572, Groups!A$2:'Groups'!A$228,0))</f>
        <v>Pittsburgh</v>
      </c>
      <c r="X572" s="3" t="str">
        <f>INDEX(Groups!J$2:'Groups'!J$228, MATCH(A572, Groups!A$2:'Groups'!A$228,0))</f>
        <v>Sub-county</v>
      </c>
      <c r="Y572" s="8">
        <f t="shared" si="53"/>
        <v>1</v>
      </c>
      <c r="Z572" s="8" t="b">
        <f>ISNUMBER(SEARCH(W572,U572))</f>
        <v>1</v>
      </c>
      <c r="AD572" s="8">
        <v>1</v>
      </c>
      <c r="AE572" s="8">
        <v>1</v>
      </c>
      <c r="AF572" t="str">
        <f>INDEX(Groups!L$2:'Groups'!L$228, MATCH(A572, Groups!A$2:'Groups'!A$228,0))</f>
        <v>Pittsburgh</v>
      </c>
      <c r="AG572">
        <f>INDEX(Groups!M$2:'Groups'!M$228, MATCH(A572, Groups!A$2:'Groups'!A$228,0))</f>
        <v>0</v>
      </c>
      <c r="AH572">
        <f>COUNTIFS(RSVP!A$2:A$6364, I572)</f>
        <v>11</v>
      </c>
      <c r="AI572">
        <f>COUNTIFS(RSVP!A$2:A$6364, I572, RSVP!G$2:G$6364, 1)</f>
        <v>9</v>
      </c>
      <c r="AJ572" s="18">
        <f t="shared" si="50"/>
        <v>0.81818181818181823</v>
      </c>
      <c r="AK572" t="str">
        <f>INDEX(Groups!N$2:'Groups'!N$228, MATCH(A572, Groups!A$2:'Groups'!A$228,0))</f>
        <v>Sub-county</v>
      </c>
    </row>
    <row r="573" spans="1:37" x14ac:dyDescent="0.2">
      <c r="A573">
        <v>14815192</v>
      </c>
      <c r="B573">
        <v>3</v>
      </c>
      <c r="C573" t="s">
        <v>1405</v>
      </c>
      <c r="D573" t="s">
        <v>1</v>
      </c>
      <c r="E573" t="s">
        <v>3068</v>
      </c>
      <c r="F573">
        <v>-79.930000305199997</v>
      </c>
      <c r="G573">
        <v>40.450000762899997</v>
      </c>
      <c r="H573" t="s">
        <v>1406</v>
      </c>
      <c r="I573">
        <v>224131189</v>
      </c>
      <c r="J573">
        <v>572</v>
      </c>
      <c r="K573" t="s">
        <v>813</v>
      </c>
      <c r="L573" t="s">
        <v>1407</v>
      </c>
      <c r="M573" t="s">
        <v>2773</v>
      </c>
      <c r="N573" t="s">
        <v>1408</v>
      </c>
      <c r="O573">
        <v>-80.003450000000001</v>
      </c>
      <c r="P573">
        <v>40.452233999999997</v>
      </c>
      <c r="Q573" t="s">
        <v>48</v>
      </c>
      <c r="R573" s="6" t="s">
        <v>2904</v>
      </c>
      <c r="S573" s="6" t="s">
        <v>2903</v>
      </c>
      <c r="T573" s="6" t="s">
        <v>2784</v>
      </c>
      <c r="U573" s="6" t="s">
        <v>2905</v>
      </c>
      <c r="V573" s="6" t="s">
        <v>2915</v>
      </c>
      <c r="W573" s="3" t="str">
        <f>INDEX(Groups!I$2:'Groups'!I$228, MATCH(A573, Groups!A$2:'Groups'!A$228,0))</f>
        <v>Greater Pittsburgh Area (1 hours drive)</v>
      </c>
      <c r="X573" s="3" t="str">
        <f>INDEX(Groups!J$2:'Groups'!J$228, MATCH(A573, Groups!A$2:'Groups'!A$228,0))</f>
        <v>CSA/MSA</v>
      </c>
      <c r="Y573" s="8">
        <f t="shared" si="53"/>
        <v>1</v>
      </c>
      <c r="Z573" s="8" t="str">
        <f>IF(ISNUMBER(SEARCH("Pittsburgh", U573)), "Pittsburgh City", "Non-Pitt")</f>
        <v>Pittsburgh City</v>
      </c>
      <c r="AD573" s="8">
        <v>1</v>
      </c>
      <c r="AE573" s="8">
        <v>1</v>
      </c>
      <c r="AF573" t="str">
        <f>INDEX(Groups!L$2:'Groups'!L$228, MATCH(A573, Groups!A$2:'Groups'!A$228,0))</f>
        <v>Greater Pittsburgh Area</v>
      </c>
      <c r="AG573">
        <f>INDEX(Groups!M$2:'Groups'!M$228, MATCH(A573, Groups!A$2:'Groups'!A$228,0))</f>
        <v>1</v>
      </c>
      <c r="AH573">
        <f>COUNTIFS(RSVP!A$2:A$6364, I573)</f>
        <v>14</v>
      </c>
      <c r="AI573">
        <f>COUNTIFS(RSVP!A$2:A$6364, I573, RSVP!G$2:G$6364, 1)</f>
        <v>13</v>
      </c>
      <c r="AJ573" s="18">
        <f t="shared" si="50"/>
        <v>0.9285714285714286</v>
      </c>
      <c r="AK573" t="str">
        <f>INDEX(Groups!N$2:'Groups'!N$228, MATCH(A573, Groups!A$2:'Groups'!A$228,0))</f>
        <v>CSA/MSA</v>
      </c>
    </row>
    <row r="574" spans="1:37" x14ac:dyDescent="0.2">
      <c r="A574">
        <v>14815192</v>
      </c>
      <c r="B574">
        <v>3</v>
      </c>
      <c r="C574" t="s">
        <v>1405</v>
      </c>
      <c r="D574" t="s">
        <v>1</v>
      </c>
      <c r="E574" t="s">
        <v>3068</v>
      </c>
      <c r="F574">
        <v>-79.930000305199997</v>
      </c>
      <c r="G574">
        <v>40.450000762899997</v>
      </c>
      <c r="H574" t="s">
        <v>1406</v>
      </c>
      <c r="I574">
        <v>224176626</v>
      </c>
      <c r="J574">
        <v>573</v>
      </c>
      <c r="K574" t="s">
        <v>1409</v>
      </c>
      <c r="L574" t="s">
        <v>1410</v>
      </c>
      <c r="M574" t="s">
        <v>2773</v>
      </c>
      <c r="N574" t="s">
        <v>1412</v>
      </c>
      <c r="O574">
        <v>-79.933571000000001</v>
      </c>
      <c r="P574">
        <v>40.45129</v>
      </c>
      <c r="Q574" t="s">
        <v>1411</v>
      </c>
      <c r="R574" s="6" t="s">
        <v>2904</v>
      </c>
      <c r="S574" s="6" t="s">
        <v>2903</v>
      </c>
      <c r="T574" s="6" t="s">
        <v>2784</v>
      </c>
      <c r="U574" s="6" t="s">
        <v>2905</v>
      </c>
      <c r="V574" s="6" t="s">
        <v>2936</v>
      </c>
      <c r="W574" s="3" t="str">
        <f>INDEX(Groups!I$2:'Groups'!I$228, MATCH(A574, Groups!A$2:'Groups'!A$228,0))</f>
        <v>Greater Pittsburgh Area (1 hours drive)</v>
      </c>
      <c r="X574" s="3" t="str">
        <f>INDEX(Groups!J$2:'Groups'!J$228, MATCH(A574, Groups!A$2:'Groups'!A$228,0))</f>
        <v>CSA/MSA</v>
      </c>
      <c r="Y574" s="8">
        <f t="shared" si="53"/>
        <v>1</v>
      </c>
      <c r="Z574" s="8" t="str">
        <f>IF(ISNUMBER(SEARCH("Pittsburgh", U574)), "Pittsburgh City", "Non-Pitt")</f>
        <v>Pittsburgh City</v>
      </c>
      <c r="AD574" s="8">
        <v>1</v>
      </c>
      <c r="AE574" s="8">
        <v>1</v>
      </c>
      <c r="AF574" t="str">
        <f>INDEX(Groups!L$2:'Groups'!L$228, MATCH(A574, Groups!A$2:'Groups'!A$228,0))</f>
        <v>Greater Pittsburgh Area</v>
      </c>
      <c r="AG574">
        <f>INDEX(Groups!M$2:'Groups'!M$228, MATCH(A574, Groups!A$2:'Groups'!A$228,0))</f>
        <v>1</v>
      </c>
      <c r="AH574">
        <f>COUNTIFS(RSVP!A$2:A$6364, I574)</f>
        <v>31</v>
      </c>
      <c r="AI574">
        <f>COUNTIFS(RSVP!A$2:A$6364, I574, RSVP!G$2:G$6364, 1)</f>
        <v>29</v>
      </c>
      <c r="AJ574" s="18">
        <f t="shared" si="50"/>
        <v>0.93548387096774188</v>
      </c>
      <c r="AK574" t="str">
        <f>INDEX(Groups!N$2:'Groups'!N$228, MATCH(A574, Groups!A$2:'Groups'!A$228,0))</f>
        <v>CSA/MSA</v>
      </c>
    </row>
    <row r="575" spans="1:37" x14ac:dyDescent="0.2">
      <c r="A575">
        <v>14815192</v>
      </c>
      <c r="B575">
        <v>3</v>
      </c>
      <c r="C575" t="s">
        <v>1405</v>
      </c>
      <c r="D575" t="s">
        <v>1</v>
      </c>
      <c r="E575" t="s">
        <v>3068</v>
      </c>
      <c r="F575">
        <v>-79.930000305199997</v>
      </c>
      <c r="G575">
        <v>40.450000762899997</v>
      </c>
      <c r="H575" t="s">
        <v>1406</v>
      </c>
      <c r="I575">
        <v>224035182</v>
      </c>
      <c r="J575">
        <v>574</v>
      </c>
      <c r="K575" t="s">
        <v>1413</v>
      </c>
      <c r="L575" t="s">
        <v>1414</v>
      </c>
      <c r="M575" t="s">
        <v>2773</v>
      </c>
      <c r="N575" t="s">
        <v>1416</v>
      </c>
      <c r="O575">
        <v>-79.942161999999996</v>
      </c>
      <c r="P575">
        <v>40.431980000000003</v>
      </c>
      <c r="Q575" t="s">
        <v>1415</v>
      </c>
      <c r="R575" s="6" t="s">
        <v>2904</v>
      </c>
      <c r="S575" s="6" t="s">
        <v>2903</v>
      </c>
      <c r="T575" s="6" t="s">
        <v>2784</v>
      </c>
      <c r="U575" s="6" t="s">
        <v>2905</v>
      </c>
      <c r="V575" s="6" t="s">
        <v>2907</v>
      </c>
      <c r="W575" s="3" t="str">
        <f>INDEX(Groups!I$2:'Groups'!I$228, MATCH(A575, Groups!A$2:'Groups'!A$228,0))</f>
        <v>Greater Pittsburgh Area (1 hours drive)</v>
      </c>
      <c r="X575" s="3" t="str">
        <f>INDEX(Groups!J$2:'Groups'!J$228, MATCH(A575, Groups!A$2:'Groups'!A$228,0))</f>
        <v>CSA/MSA</v>
      </c>
      <c r="Y575" s="8">
        <f t="shared" si="53"/>
        <v>1</v>
      </c>
      <c r="Z575" s="8" t="str">
        <f>IF(ISNUMBER(SEARCH("Pittsburgh", U575)), "Pittsburgh City", "Non-Pitt")</f>
        <v>Pittsburgh City</v>
      </c>
      <c r="AD575" s="8">
        <v>1</v>
      </c>
      <c r="AE575" s="8">
        <v>1</v>
      </c>
      <c r="AF575" t="str">
        <f>INDEX(Groups!L$2:'Groups'!L$228, MATCH(A575, Groups!A$2:'Groups'!A$228,0))</f>
        <v>Greater Pittsburgh Area</v>
      </c>
      <c r="AG575">
        <f>INDEX(Groups!M$2:'Groups'!M$228, MATCH(A575, Groups!A$2:'Groups'!A$228,0))</f>
        <v>1</v>
      </c>
      <c r="AH575">
        <f>COUNTIFS(RSVP!A$2:A$6364, I575)</f>
        <v>20</v>
      </c>
      <c r="AI575">
        <f>COUNTIFS(RSVP!A$2:A$6364, I575, RSVP!G$2:G$6364, 1)</f>
        <v>19</v>
      </c>
      <c r="AJ575" s="18">
        <f t="shared" si="50"/>
        <v>0.95</v>
      </c>
      <c r="AK575" t="str">
        <f>INDEX(Groups!N$2:'Groups'!N$228, MATCH(A575, Groups!A$2:'Groups'!A$228,0))</f>
        <v>CSA/MSA</v>
      </c>
    </row>
    <row r="576" spans="1:37" x14ac:dyDescent="0.2">
      <c r="A576">
        <v>18602928</v>
      </c>
      <c r="B576">
        <v>3</v>
      </c>
      <c r="C576" t="s">
        <v>1417</v>
      </c>
      <c r="D576" t="s">
        <v>1</v>
      </c>
      <c r="E576" t="s">
        <v>3074</v>
      </c>
      <c r="F576">
        <v>-79.949996948199995</v>
      </c>
      <c r="G576">
        <v>40.470001220699999</v>
      </c>
      <c r="H576" t="s">
        <v>1418</v>
      </c>
      <c r="I576">
        <v>224332574</v>
      </c>
      <c r="J576">
        <v>575</v>
      </c>
      <c r="K576" t="s">
        <v>1419</v>
      </c>
      <c r="L576" t="s">
        <v>1420</v>
      </c>
      <c r="M576" t="s">
        <v>2773</v>
      </c>
      <c r="N576" t="s">
        <v>1422</v>
      </c>
      <c r="O576">
        <v>-79.959723999999994</v>
      </c>
      <c r="P576">
        <v>40.471209999999999</v>
      </c>
      <c r="Q576" t="s">
        <v>1421</v>
      </c>
      <c r="R576" s="6" t="s">
        <v>2904</v>
      </c>
      <c r="S576" s="6" t="s">
        <v>2903</v>
      </c>
      <c r="T576" s="6" t="s">
        <v>2784</v>
      </c>
      <c r="U576" s="6" t="s">
        <v>2905</v>
      </c>
      <c r="V576" s="6" t="s">
        <v>2963</v>
      </c>
      <c r="W576" s="3" t="str">
        <f>INDEX(Groups!I$2:'Groups'!I$228, MATCH(A576, Groups!A$2:'Groups'!A$228,0))</f>
        <v>Pittsburgh</v>
      </c>
      <c r="X576" s="3" t="str">
        <f>INDEX(Groups!J$2:'Groups'!J$228, MATCH(A576, Groups!A$2:'Groups'!A$228,0))</f>
        <v>Sub-county</v>
      </c>
      <c r="Y576" s="8">
        <f t="shared" si="53"/>
        <v>1</v>
      </c>
      <c r="Z576" s="8" t="b">
        <f>ISNUMBER(SEARCH(W576,U576))</f>
        <v>1</v>
      </c>
      <c r="AD576" s="8">
        <v>1</v>
      </c>
      <c r="AE576" s="8">
        <v>1</v>
      </c>
      <c r="AF576" t="str">
        <f>INDEX(Groups!L$2:'Groups'!L$228, MATCH(A576, Groups!A$2:'Groups'!A$228,0))</f>
        <v>Pittsburgh</v>
      </c>
      <c r="AG576">
        <f>INDEX(Groups!M$2:'Groups'!M$228, MATCH(A576, Groups!A$2:'Groups'!A$228,0))</f>
        <v>0</v>
      </c>
      <c r="AH576">
        <f>COUNTIFS(RSVP!A$2:A$6364, I576)</f>
        <v>5</v>
      </c>
      <c r="AI576">
        <f>COUNTIFS(RSVP!A$2:A$6364, I576, RSVP!G$2:G$6364, 1)</f>
        <v>5</v>
      </c>
      <c r="AJ576" s="18">
        <f t="shared" si="50"/>
        <v>1</v>
      </c>
      <c r="AK576" t="str">
        <f>INDEX(Groups!N$2:'Groups'!N$228, MATCH(A576, Groups!A$2:'Groups'!A$228,0))</f>
        <v>Sub-county</v>
      </c>
    </row>
    <row r="577" spans="1:37" x14ac:dyDescent="0.2">
      <c r="A577">
        <v>18602928</v>
      </c>
      <c r="B577">
        <v>3</v>
      </c>
      <c r="C577" t="s">
        <v>1417</v>
      </c>
      <c r="D577" t="s">
        <v>1</v>
      </c>
      <c r="E577" t="s">
        <v>3074</v>
      </c>
      <c r="F577">
        <v>-79.949996948199995</v>
      </c>
      <c r="G577">
        <v>40.470001220699999</v>
      </c>
      <c r="H577" t="s">
        <v>1418</v>
      </c>
      <c r="I577">
        <v>224084614</v>
      </c>
      <c r="J577">
        <v>576</v>
      </c>
      <c r="K577" t="s">
        <v>1423</v>
      </c>
      <c r="L577" t="s">
        <v>1424</v>
      </c>
      <c r="M577" t="s">
        <v>2829</v>
      </c>
      <c r="N577" t="s">
        <v>1426</v>
      </c>
      <c r="O577">
        <v>-79.764221000000006</v>
      </c>
      <c r="P577">
        <v>40.446444999999997</v>
      </c>
      <c r="Q577" t="s">
        <v>1425</v>
      </c>
      <c r="R577" s="6" t="s">
        <v>2904</v>
      </c>
      <c r="S577" s="6" t="s">
        <v>2903</v>
      </c>
      <c r="T577" s="6" t="s">
        <v>2784</v>
      </c>
      <c r="U577" s="6" t="s">
        <v>2939</v>
      </c>
      <c r="W577" s="3" t="str">
        <f>INDEX(Groups!I$2:'Groups'!I$228, MATCH(A577, Groups!A$2:'Groups'!A$228,0))</f>
        <v>Pittsburgh</v>
      </c>
      <c r="X577" s="3" t="str">
        <f>INDEX(Groups!J$2:'Groups'!J$228, MATCH(A577, Groups!A$2:'Groups'!A$228,0))</f>
        <v>Sub-county</v>
      </c>
      <c r="Y577" s="8">
        <f t="shared" si="53"/>
        <v>1</v>
      </c>
      <c r="Z577" s="8" t="b">
        <f>ISNUMBER(SEARCH(W577,U577))</f>
        <v>0</v>
      </c>
      <c r="AD577" s="8">
        <v>1</v>
      </c>
      <c r="AE577" s="8">
        <v>1</v>
      </c>
      <c r="AF577" t="str">
        <f>INDEX(Groups!L$2:'Groups'!L$228, MATCH(A577, Groups!A$2:'Groups'!A$228,0))</f>
        <v>Pittsburgh</v>
      </c>
      <c r="AG577">
        <f>INDEX(Groups!M$2:'Groups'!M$228, MATCH(A577, Groups!A$2:'Groups'!A$228,0))</f>
        <v>0</v>
      </c>
      <c r="AH577">
        <f>COUNTIFS(RSVP!A$2:A$6364, I577)</f>
        <v>4</v>
      </c>
      <c r="AI577">
        <f>COUNTIFS(RSVP!A$2:A$6364, I577, RSVP!G$2:G$6364, 1)</f>
        <v>3</v>
      </c>
      <c r="AJ577" s="18">
        <f t="shared" si="50"/>
        <v>0.75</v>
      </c>
      <c r="AK577" t="str">
        <f>INDEX(Groups!N$2:'Groups'!N$228, MATCH(A577, Groups!A$2:'Groups'!A$228,0))</f>
        <v>Sub-county</v>
      </c>
    </row>
    <row r="578" spans="1:37" x14ac:dyDescent="0.2">
      <c r="A578">
        <v>18602928</v>
      </c>
      <c r="B578">
        <v>3</v>
      </c>
      <c r="C578" t="s">
        <v>1417</v>
      </c>
      <c r="D578" t="s">
        <v>1</v>
      </c>
      <c r="E578" t="s">
        <v>3074</v>
      </c>
      <c r="F578">
        <v>-79.949996948199995</v>
      </c>
      <c r="G578">
        <v>40.470001220699999</v>
      </c>
      <c r="H578" t="s">
        <v>1418</v>
      </c>
      <c r="I578">
        <v>224682154</v>
      </c>
      <c r="J578">
        <v>577</v>
      </c>
      <c r="K578" t="s">
        <v>1427</v>
      </c>
      <c r="L578" t="s">
        <v>1428</v>
      </c>
      <c r="M578" t="s">
        <v>2773</v>
      </c>
      <c r="N578" t="s">
        <v>797</v>
      </c>
      <c r="O578">
        <v>-80.004065999999995</v>
      </c>
      <c r="P578">
        <v>40.433166999999997</v>
      </c>
      <c r="Q578" t="s">
        <v>796</v>
      </c>
      <c r="R578" s="6" t="s">
        <v>2904</v>
      </c>
      <c r="S578" s="6" t="s">
        <v>2903</v>
      </c>
      <c r="T578" s="6" t="s">
        <v>2784</v>
      </c>
      <c r="U578" s="6" t="s">
        <v>2905</v>
      </c>
      <c r="V578" s="6" t="s">
        <v>2929</v>
      </c>
      <c r="W578" s="3" t="str">
        <f>INDEX(Groups!I$2:'Groups'!I$228, MATCH(A578, Groups!A$2:'Groups'!A$228,0))</f>
        <v>Pittsburgh</v>
      </c>
      <c r="X578" s="3" t="str">
        <f>INDEX(Groups!J$2:'Groups'!J$228, MATCH(A578, Groups!A$2:'Groups'!A$228,0))</f>
        <v>Sub-county</v>
      </c>
      <c r="Y578" s="8">
        <f t="shared" si="53"/>
        <v>1</v>
      </c>
      <c r="Z578" s="8" t="b">
        <f>ISNUMBER(SEARCH(W578,U578))</f>
        <v>1</v>
      </c>
      <c r="AD578" s="8">
        <v>1</v>
      </c>
      <c r="AE578" s="8">
        <v>1</v>
      </c>
      <c r="AF578" t="str">
        <f>INDEX(Groups!L$2:'Groups'!L$228, MATCH(A578, Groups!A$2:'Groups'!A$228,0))</f>
        <v>Pittsburgh</v>
      </c>
      <c r="AG578">
        <f>INDEX(Groups!M$2:'Groups'!M$228, MATCH(A578, Groups!A$2:'Groups'!A$228,0))</f>
        <v>0</v>
      </c>
      <c r="AH578">
        <f>COUNTIFS(RSVP!A$2:A$6364, I578)</f>
        <v>3</v>
      </c>
      <c r="AI578">
        <f>COUNTIFS(RSVP!A$2:A$6364, I578, RSVP!G$2:G$6364, 1)</f>
        <v>2</v>
      </c>
      <c r="AJ578" s="18">
        <f t="shared" si="50"/>
        <v>0.66666666666666663</v>
      </c>
      <c r="AK578" t="str">
        <f>INDEX(Groups!N$2:'Groups'!N$228, MATCH(A578, Groups!A$2:'Groups'!A$228,0))</f>
        <v>Sub-county</v>
      </c>
    </row>
    <row r="579" spans="1:37" x14ac:dyDescent="0.2">
      <c r="A579">
        <v>18687399</v>
      </c>
      <c r="B579">
        <v>3</v>
      </c>
      <c r="C579" t="s">
        <v>1429</v>
      </c>
      <c r="D579" t="s">
        <v>1</v>
      </c>
      <c r="E579" t="s">
        <v>3076</v>
      </c>
      <c r="F579">
        <v>-79.949996948199995</v>
      </c>
      <c r="G579">
        <v>40.470001220699999</v>
      </c>
      <c r="H579" t="s">
        <v>1430</v>
      </c>
      <c r="I579">
        <v>224326115</v>
      </c>
      <c r="J579">
        <v>578</v>
      </c>
      <c r="K579" t="s">
        <v>1431</v>
      </c>
      <c r="L579" t="s">
        <v>1432</v>
      </c>
      <c r="M579" t="s">
        <v>2773</v>
      </c>
      <c r="N579" t="s">
        <v>1434</v>
      </c>
      <c r="O579">
        <v>-80.001198000000002</v>
      </c>
      <c r="P579">
        <v>40.454208000000001</v>
      </c>
      <c r="Q579" t="s">
        <v>1433</v>
      </c>
      <c r="R579" s="6" t="s">
        <v>2904</v>
      </c>
      <c r="S579" s="6" t="s">
        <v>2903</v>
      </c>
      <c r="T579" s="6" t="s">
        <v>2784</v>
      </c>
      <c r="U579" s="6" t="s">
        <v>2905</v>
      </c>
      <c r="V579" s="6" t="s">
        <v>2913</v>
      </c>
      <c r="W579" s="3" t="str">
        <f>INDEX(Groups!I$2:'Groups'!I$228, MATCH(A579, Groups!A$2:'Groups'!A$228,0))</f>
        <v>A Pub in James Street</v>
      </c>
      <c r="X579" s="3" t="str">
        <f>INDEX(Groups!J$2:'Groups'!J$228, MATCH(A579, Groups!A$2:'Groups'!A$228,0))</f>
        <v>Venue</v>
      </c>
      <c r="Y579" s="8">
        <f t="shared" si="53"/>
        <v>1</v>
      </c>
      <c r="AC579" s="8">
        <v>1</v>
      </c>
      <c r="AD579" s="8">
        <v>1</v>
      </c>
      <c r="AE579" s="8">
        <v>1</v>
      </c>
      <c r="AF579" t="str">
        <f>INDEX(Groups!L$2:'Groups'!L$228, MATCH(A579, Groups!A$2:'Groups'!A$228,0))</f>
        <v>all</v>
      </c>
      <c r="AG579">
        <f>INDEX(Groups!M$2:'Groups'!M$228, MATCH(A579, Groups!A$2:'Groups'!A$228,0))</f>
        <v>1</v>
      </c>
      <c r="AH579">
        <f>COUNTIFS(RSVP!A$2:A$6364, I579)</f>
        <v>3</v>
      </c>
      <c r="AI579">
        <f>COUNTIFS(RSVP!A$2:A$6364, I579, RSVP!G$2:G$6364, 1)</f>
        <v>3</v>
      </c>
      <c r="AJ579" s="18">
        <f t="shared" ref="AJ579:AJ642" si="56">AI579/AH579</f>
        <v>1</v>
      </c>
      <c r="AK579" t="str">
        <f>INDEX(Groups!N$2:'Groups'!N$228, MATCH(A579, Groups!A$2:'Groups'!A$228,0))</f>
        <v>World</v>
      </c>
    </row>
    <row r="580" spans="1:37" x14ac:dyDescent="0.2">
      <c r="A580">
        <v>18687399</v>
      </c>
      <c r="B580">
        <v>3</v>
      </c>
      <c r="C580" t="s">
        <v>1429</v>
      </c>
      <c r="D580" t="s">
        <v>1</v>
      </c>
      <c r="E580" t="s">
        <v>3076</v>
      </c>
      <c r="F580">
        <v>-79.949996948199995</v>
      </c>
      <c r="G580">
        <v>40.470001220699999</v>
      </c>
      <c r="H580" t="s">
        <v>1430</v>
      </c>
      <c r="I580">
        <v>224326122</v>
      </c>
      <c r="J580">
        <v>579</v>
      </c>
      <c r="K580" t="s">
        <v>1431</v>
      </c>
      <c r="L580" t="s">
        <v>1435</v>
      </c>
      <c r="M580" t="s">
        <v>2773</v>
      </c>
      <c r="N580" t="s">
        <v>1434</v>
      </c>
      <c r="O580">
        <v>-80.001198000000002</v>
      </c>
      <c r="P580">
        <v>40.454208000000001</v>
      </c>
      <c r="Q580" t="s">
        <v>1433</v>
      </c>
      <c r="R580" s="6" t="s">
        <v>2904</v>
      </c>
      <c r="S580" s="6" t="s">
        <v>2903</v>
      </c>
      <c r="T580" s="6" t="s">
        <v>2784</v>
      </c>
      <c r="U580" s="6" t="s">
        <v>2905</v>
      </c>
      <c r="V580" s="6" t="s">
        <v>2913</v>
      </c>
      <c r="W580" s="3" t="str">
        <f>INDEX(Groups!I$2:'Groups'!I$228, MATCH(A580, Groups!A$2:'Groups'!A$228,0))</f>
        <v>A Pub in James Street</v>
      </c>
      <c r="X580" s="3" t="str">
        <f>INDEX(Groups!J$2:'Groups'!J$228, MATCH(A580, Groups!A$2:'Groups'!A$228,0))</f>
        <v>Venue</v>
      </c>
      <c r="Y580" s="8">
        <f t="shared" ref="Y580:Y614" si="57">IF(T580="Allegheny County", 1, )</f>
        <v>1</v>
      </c>
      <c r="AC580" s="8">
        <v>1</v>
      </c>
      <c r="AD580" s="8">
        <v>1</v>
      </c>
      <c r="AE580" s="8">
        <v>1</v>
      </c>
      <c r="AF580" t="str">
        <f>INDEX(Groups!L$2:'Groups'!L$228, MATCH(A580, Groups!A$2:'Groups'!A$228,0))</f>
        <v>all</v>
      </c>
      <c r="AG580">
        <f>INDEX(Groups!M$2:'Groups'!M$228, MATCH(A580, Groups!A$2:'Groups'!A$228,0))</f>
        <v>1</v>
      </c>
      <c r="AH580">
        <f>COUNTIFS(RSVP!A$2:A$6364, I580)</f>
        <v>4</v>
      </c>
      <c r="AI580">
        <f>COUNTIFS(RSVP!A$2:A$6364, I580, RSVP!G$2:G$6364, 1)</f>
        <v>4</v>
      </c>
      <c r="AJ580" s="18">
        <f t="shared" si="56"/>
        <v>1</v>
      </c>
      <c r="AK580" t="str">
        <f>INDEX(Groups!N$2:'Groups'!N$228, MATCH(A580, Groups!A$2:'Groups'!A$228,0))</f>
        <v>World</v>
      </c>
    </row>
    <row r="581" spans="1:37" x14ac:dyDescent="0.2">
      <c r="A581">
        <v>18687399</v>
      </c>
      <c r="B581">
        <v>3</v>
      </c>
      <c r="C581" t="s">
        <v>1429</v>
      </c>
      <c r="D581" t="s">
        <v>1</v>
      </c>
      <c r="E581" t="s">
        <v>3076</v>
      </c>
      <c r="F581">
        <v>-79.949996948199995</v>
      </c>
      <c r="G581">
        <v>40.470001220699999</v>
      </c>
      <c r="H581" t="s">
        <v>1430</v>
      </c>
      <c r="I581">
        <v>224326139</v>
      </c>
      <c r="J581">
        <v>580</v>
      </c>
      <c r="K581" t="s">
        <v>1436</v>
      </c>
      <c r="L581" t="s">
        <v>1437</v>
      </c>
      <c r="M581" t="s">
        <v>2773</v>
      </c>
      <c r="N581" t="s">
        <v>1434</v>
      </c>
      <c r="O581">
        <v>-80.001198000000002</v>
      </c>
      <c r="P581">
        <v>40.454208000000001</v>
      </c>
      <c r="Q581" t="s">
        <v>1433</v>
      </c>
      <c r="R581" s="6" t="s">
        <v>2904</v>
      </c>
      <c r="S581" s="6" t="s">
        <v>2903</v>
      </c>
      <c r="T581" s="6" t="s">
        <v>2784</v>
      </c>
      <c r="U581" s="6" t="s">
        <v>2905</v>
      </c>
      <c r="V581" s="6" t="s">
        <v>2913</v>
      </c>
      <c r="W581" s="3" t="str">
        <f>INDEX(Groups!I$2:'Groups'!I$228, MATCH(A581, Groups!A$2:'Groups'!A$228,0))</f>
        <v>A Pub in James Street</v>
      </c>
      <c r="X581" s="3" t="str">
        <f>INDEX(Groups!J$2:'Groups'!J$228, MATCH(A581, Groups!A$2:'Groups'!A$228,0))</f>
        <v>Venue</v>
      </c>
      <c r="Y581" s="8">
        <f t="shared" si="57"/>
        <v>1</v>
      </c>
      <c r="AC581" s="8">
        <v>1</v>
      </c>
      <c r="AD581" s="8">
        <v>1</v>
      </c>
      <c r="AE581" s="8">
        <v>1</v>
      </c>
      <c r="AF581" t="str">
        <f>INDEX(Groups!L$2:'Groups'!L$228, MATCH(A581, Groups!A$2:'Groups'!A$228,0))</f>
        <v>all</v>
      </c>
      <c r="AG581">
        <f>INDEX(Groups!M$2:'Groups'!M$228, MATCH(A581, Groups!A$2:'Groups'!A$228,0))</f>
        <v>1</v>
      </c>
      <c r="AH581">
        <f>COUNTIFS(RSVP!A$2:A$6364, I581)</f>
        <v>3</v>
      </c>
      <c r="AI581">
        <f>COUNTIFS(RSVP!A$2:A$6364, I581, RSVP!G$2:G$6364, 1)</f>
        <v>3</v>
      </c>
      <c r="AJ581" s="18">
        <f t="shared" si="56"/>
        <v>1</v>
      </c>
      <c r="AK581" t="str">
        <f>INDEX(Groups!N$2:'Groups'!N$228, MATCH(A581, Groups!A$2:'Groups'!A$228,0))</f>
        <v>World</v>
      </c>
    </row>
    <row r="582" spans="1:37" x14ac:dyDescent="0.2">
      <c r="A582">
        <v>18449276</v>
      </c>
      <c r="B582">
        <v>3</v>
      </c>
      <c r="C582" t="s">
        <v>1438</v>
      </c>
      <c r="D582" t="s">
        <v>1</v>
      </c>
      <c r="E582" t="s">
        <v>3078</v>
      </c>
      <c r="F582">
        <v>-80.069999694800003</v>
      </c>
      <c r="G582">
        <v>40.439998626700003</v>
      </c>
      <c r="H582" t="s">
        <v>1439</v>
      </c>
      <c r="I582">
        <v>224016992</v>
      </c>
      <c r="J582">
        <v>581</v>
      </c>
      <c r="K582" t="s">
        <v>1440</v>
      </c>
      <c r="L582" t="s">
        <v>1441</v>
      </c>
      <c r="M582" t="s">
        <v>2773</v>
      </c>
      <c r="N582" t="s">
        <v>1443</v>
      </c>
      <c r="O582">
        <v>-80.151283000000006</v>
      </c>
      <c r="P582">
        <v>40.441741999999998</v>
      </c>
      <c r="Q582" t="s">
        <v>1442</v>
      </c>
      <c r="R582" s="6" t="s">
        <v>2904</v>
      </c>
      <c r="S582" s="6" t="s">
        <v>2903</v>
      </c>
      <c r="T582" s="6" t="s">
        <v>2784</v>
      </c>
      <c r="U582" s="6" t="s">
        <v>2941</v>
      </c>
      <c r="W582" s="3" t="str">
        <f>INDEX(Groups!I$2:'Groups'!I$228, MATCH(A582, Groups!A$2:'Groups'!A$228,0))</f>
        <v>Pittsburgh</v>
      </c>
      <c r="X582" s="3" t="str">
        <f>INDEX(Groups!J$2:'Groups'!J$228, MATCH(A582, Groups!A$2:'Groups'!A$228,0))</f>
        <v>Sub-county</v>
      </c>
      <c r="Y582" s="8">
        <f t="shared" si="57"/>
        <v>1</v>
      </c>
      <c r="Z582" s="8" t="b">
        <f t="shared" ref="Z582:Z593" si="58">ISNUMBER(SEARCH(W582,U582))</f>
        <v>0</v>
      </c>
      <c r="AD582" s="8">
        <v>1</v>
      </c>
      <c r="AE582" s="8">
        <v>1</v>
      </c>
      <c r="AF582" t="str">
        <f>INDEX(Groups!L$2:'Groups'!L$228, MATCH(A582, Groups!A$2:'Groups'!A$228,0))</f>
        <v>Pittsburgh</v>
      </c>
      <c r="AG582">
        <f>INDEX(Groups!M$2:'Groups'!M$228, MATCH(A582, Groups!A$2:'Groups'!A$228,0))</f>
        <v>0</v>
      </c>
      <c r="AH582">
        <f>COUNTIFS(RSVP!A$2:A$6364, I582)</f>
        <v>3</v>
      </c>
      <c r="AI582">
        <f>COUNTIFS(RSVP!A$2:A$6364, I582, RSVP!G$2:G$6364, 1)</f>
        <v>2</v>
      </c>
      <c r="AJ582" s="18">
        <f t="shared" si="56"/>
        <v>0.66666666666666663</v>
      </c>
      <c r="AK582" t="str">
        <f>INDEX(Groups!N$2:'Groups'!N$228, MATCH(A582, Groups!A$2:'Groups'!A$228,0))</f>
        <v>Sub-county</v>
      </c>
    </row>
    <row r="583" spans="1:37" x14ac:dyDescent="0.2">
      <c r="A583">
        <v>18449276</v>
      </c>
      <c r="B583">
        <v>3</v>
      </c>
      <c r="C583" t="s">
        <v>1438</v>
      </c>
      <c r="D583" t="s">
        <v>1</v>
      </c>
      <c r="E583" t="s">
        <v>3078</v>
      </c>
      <c r="F583">
        <v>-80.069999694800003</v>
      </c>
      <c r="G583">
        <v>40.439998626700003</v>
      </c>
      <c r="H583" t="s">
        <v>1439</v>
      </c>
      <c r="I583">
        <v>224017195</v>
      </c>
      <c r="J583">
        <v>582</v>
      </c>
      <c r="K583" t="s">
        <v>1444</v>
      </c>
      <c r="L583" t="s">
        <v>1445</v>
      </c>
      <c r="M583" t="s">
        <v>2773</v>
      </c>
      <c r="N583" t="s">
        <v>1443</v>
      </c>
      <c r="O583">
        <v>-80.151283000000006</v>
      </c>
      <c r="P583">
        <v>40.441741999999998</v>
      </c>
      <c r="Q583" t="s">
        <v>1442</v>
      </c>
      <c r="R583" s="6" t="s">
        <v>2904</v>
      </c>
      <c r="S583" s="6" t="s">
        <v>2903</v>
      </c>
      <c r="T583" s="6" t="s">
        <v>2784</v>
      </c>
      <c r="U583" s="6" t="s">
        <v>2941</v>
      </c>
      <c r="W583" s="3" t="str">
        <f>INDEX(Groups!I$2:'Groups'!I$228, MATCH(A583, Groups!A$2:'Groups'!A$228,0))</f>
        <v>Pittsburgh</v>
      </c>
      <c r="X583" s="3" t="str">
        <f>INDEX(Groups!J$2:'Groups'!J$228, MATCH(A583, Groups!A$2:'Groups'!A$228,0))</f>
        <v>Sub-county</v>
      </c>
      <c r="Y583" s="8">
        <f t="shared" si="57"/>
        <v>1</v>
      </c>
      <c r="Z583" s="8" t="b">
        <f t="shared" si="58"/>
        <v>0</v>
      </c>
      <c r="AD583" s="8">
        <v>1</v>
      </c>
      <c r="AE583" s="8">
        <v>1</v>
      </c>
      <c r="AF583" t="str">
        <f>INDEX(Groups!L$2:'Groups'!L$228, MATCH(A583, Groups!A$2:'Groups'!A$228,0))</f>
        <v>Pittsburgh</v>
      </c>
      <c r="AG583">
        <f>INDEX(Groups!M$2:'Groups'!M$228, MATCH(A583, Groups!A$2:'Groups'!A$228,0))</f>
        <v>0</v>
      </c>
      <c r="AH583">
        <f>COUNTIFS(RSVP!A$2:A$6364, I583)</f>
        <v>3</v>
      </c>
      <c r="AI583">
        <f>COUNTIFS(RSVP!A$2:A$6364, I583, RSVP!G$2:G$6364, 1)</f>
        <v>1</v>
      </c>
      <c r="AJ583" s="18">
        <f t="shared" si="56"/>
        <v>0.33333333333333331</v>
      </c>
      <c r="AK583" t="str">
        <f>INDEX(Groups!N$2:'Groups'!N$228, MATCH(A583, Groups!A$2:'Groups'!A$228,0))</f>
        <v>Sub-county</v>
      </c>
    </row>
    <row r="584" spans="1:37" x14ac:dyDescent="0.2">
      <c r="A584">
        <v>18449276</v>
      </c>
      <c r="B584">
        <v>3</v>
      </c>
      <c r="C584" t="s">
        <v>1438</v>
      </c>
      <c r="D584" t="s">
        <v>1</v>
      </c>
      <c r="E584" t="s">
        <v>3078</v>
      </c>
      <c r="F584">
        <v>-80.069999694800003</v>
      </c>
      <c r="G584">
        <v>40.439998626700003</v>
      </c>
      <c r="H584" t="s">
        <v>1439</v>
      </c>
      <c r="I584">
        <v>224017162</v>
      </c>
      <c r="J584">
        <v>583</v>
      </c>
      <c r="K584" t="s">
        <v>1446</v>
      </c>
      <c r="L584" t="s">
        <v>1447</v>
      </c>
      <c r="M584" t="s">
        <v>2773</v>
      </c>
      <c r="N584" t="s">
        <v>1443</v>
      </c>
      <c r="O584">
        <v>-80.151283000000006</v>
      </c>
      <c r="P584">
        <v>40.441741999999998</v>
      </c>
      <c r="Q584" t="s">
        <v>1442</v>
      </c>
      <c r="R584" s="6" t="s">
        <v>2904</v>
      </c>
      <c r="S584" s="6" t="s">
        <v>2903</v>
      </c>
      <c r="T584" s="6" t="s">
        <v>2784</v>
      </c>
      <c r="U584" s="6" t="s">
        <v>2941</v>
      </c>
      <c r="W584" s="3" t="str">
        <f>INDEX(Groups!I$2:'Groups'!I$228, MATCH(A584, Groups!A$2:'Groups'!A$228,0))</f>
        <v>Pittsburgh</v>
      </c>
      <c r="X584" s="3" t="str">
        <f>INDEX(Groups!J$2:'Groups'!J$228, MATCH(A584, Groups!A$2:'Groups'!A$228,0))</f>
        <v>Sub-county</v>
      </c>
      <c r="Y584" s="8">
        <f t="shared" si="57"/>
        <v>1</v>
      </c>
      <c r="Z584" s="8" t="b">
        <f t="shared" si="58"/>
        <v>0</v>
      </c>
      <c r="AD584" s="8">
        <v>1</v>
      </c>
      <c r="AE584" s="8">
        <v>1</v>
      </c>
      <c r="AF584" t="str">
        <f>INDEX(Groups!L$2:'Groups'!L$228, MATCH(A584, Groups!A$2:'Groups'!A$228,0))</f>
        <v>Pittsburgh</v>
      </c>
      <c r="AG584">
        <f>INDEX(Groups!M$2:'Groups'!M$228, MATCH(A584, Groups!A$2:'Groups'!A$228,0))</f>
        <v>0</v>
      </c>
      <c r="AH584">
        <f>COUNTIFS(RSVP!A$2:A$6364, I584)</f>
        <v>6</v>
      </c>
      <c r="AI584">
        <f>COUNTIFS(RSVP!A$2:A$6364, I584, RSVP!G$2:G$6364, 1)</f>
        <v>2</v>
      </c>
      <c r="AJ584" s="18">
        <f t="shared" si="56"/>
        <v>0.33333333333333331</v>
      </c>
      <c r="AK584" t="str">
        <f>INDEX(Groups!N$2:'Groups'!N$228, MATCH(A584, Groups!A$2:'Groups'!A$228,0))</f>
        <v>Sub-county</v>
      </c>
    </row>
    <row r="585" spans="1:37" x14ac:dyDescent="0.2">
      <c r="A585">
        <v>18701716</v>
      </c>
      <c r="B585">
        <v>3</v>
      </c>
      <c r="C585" t="s">
        <v>1448</v>
      </c>
      <c r="D585" t="s">
        <v>1</v>
      </c>
      <c r="E585" t="s">
        <v>3068</v>
      </c>
      <c r="F585">
        <v>-79.949996948199995</v>
      </c>
      <c r="G585">
        <v>40.470001220699999</v>
      </c>
      <c r="H585" t="s">
        <v>1449</v>
      </c>
      <c r="I585">
        <v>224763404</v>
      </c>
      <c r="J585">
        <v>584</v>
      </c>
      <c r="K585" t="s">
        <v>1450</v>
      </c>
      <c r="L585" t="s">
        <v>1451</v>
      </c>
      <c r="M585" t="s">
        <v>2773</v>
      </c>
      <c r="N585" t="s">
        <v>1453</v>
      </c>
      <c r="O585">
        <v>-79.985946999999996</v>
      </c>
      <c r="P585">
        <v>40.428950999999998</v>
      </c>
      <c r="Q585" t="s">
        <v>1452</v>
      </c>
      <c r="R585" s="6" t="s">
        <v>2904</v>
      </c>
      <c r="S585" s="6" t="s">
        <v>2903</v>
      </c>
      <c r="T585" s="6" t="s">
        <v>2784</v>
      </c>
      <c r="U585" s="6" t="s">
        <v>2905</v>
      </c>
      <c r="V585" s="6" t="s">
        <v>2909</v>
      </c>
      <c r="W585" s="3" t="str">
        <f>INDEX(Groups!I$2:'Groups'!I$228, MATCH(A585, Groups!A$2:'Groups'!A$228,0))</f>
        <v>Pittsburgh</v>
      </c>
      <c r="X585" s="3" t="str">
        <f>INDEX(Groups!J$2:'Groups'!J$228, MATCH(A585, Groups!A$2:'Groups'!A$228,0))</f>
        <v>Sub-county</v>
      </c>
      <c r="Y585" s="8">
        <f t="shared" si="57"/>
        <v>1</v>
      </c>
      <c r="Z585" s="8" t="b">
        <f t="shared" si="58"/>
        <v>1</v>
      </c>
      <c r="AD585" s="8">
        <v>1</v>
      </c>
      <c r="AE585" s="8">
        <v>1</v>
      </c>
      <c r="AF585" t="str">
        <f>INDEX(Groups!L$2:'Groups'!L$228, MATCH(A585, Groups!A$2:'Groups'!A$228,0))</f>
        <v>Pittsburgh</v>
      </c>
      <c r="AG585">
        <f>INDEX(Groups!M$2:'Groups'!M$228, MATCH(A585, Groups!A$2:'Groups'!A$228,0))</f>
        <v>0</v>
      </c>
      <c r="AH585">
        <f>COUNTIFS(RSVP!A$2:A$6364, I585)</f>
        <v>3</v>
      </c>
      <c r="AI585">
        <f>COUNTIFS(RSVP!A$2:A$6364, I585, RSVP!G$2:G$6364, 1)</f>
        <v>3</v>
      </c>
      <c r="AJ585" s="18">
        <f t="shared" si="56"/>
        <v>1</v>
      </c>
      <c r="AK585" t="str">
        <f>INDEX(Groups!N$2:'Groups'!N$228, MATCH(A585, Groups!A$2:'Groups'!A$228,0))</f>
        <v>Sub-county</v>
      </c>
    </row>
    <row r="586" spans="1:37" x14ac:dyDescent="0.2">
      <c r="A586">
        <v>18701716</v>
      </c>
      <c r="B586">
        <v>3</v>
      </c>
      <c r="C586" t="s">
        <v>1448</v>
      </c>
      <c r="D586" t="s">
        <v>1</v>
      </c>
      <c r="E586" t="s">
        <v>3068</v>
      </c>
      <c r="F586">
        <v>-79.949996948199995</v>
      </c>
      <c r="G586">
        <v>40.470001220699999</v>
      </c>
      <c r="H586" t="s">
        <v>1449</v>
      </c>
      <c r="I586">
        <v>224609329</v>
      </c>
      <c r="J586">
        <v>585</v>
      </c>
      <c r="K586" t="s">
        <v>1454</v>
      </c>
      <c r="L586" t="s">
        <v>1455</v>
      </c>
      <c r="M586" t="s">
        <v>2773</v>
      </c>
      <c r="N586" t="s">
        <v>1457</v>
      </c>
      <c r="O586">
        <v>-79.951508000000004</v>
      </c>
      <c r="P586">
        <v>40.482455999999999</v>
      </c>
      <c r="Q586" t="s">
        <v>1456</v>
      </c>
      <c r="R586" s="6" t="s">
        <v>2904</v>
      </c>
      <c r="S586" s="6" t="s">
        <v>2903</v>
      </c>
      <c r="T586" s="6" t="s">
        <v>2784</v>
      </c>
      <c r="U586" s="6" t="s">
        <v>2905</v>
      </c>
      <c r="V586" s="6" t="s">
        <v>2993</v>
      </c>
      <c r="W586" s="3" t="str">
        <f>INDEX(Groups!I$2:'Groups'!I$228, MATCH(A586, Groups!A$2:'Groups'!A$228,0))</f>
        <v>Pittsburgh</v>
      </c>
      <c r="X586" s="3" t="str">
        <f>INDEX(Groups!J$2:'Groups'!J$228, MATCH(A586, Groups!A$2:'Groups'!A$228,0))</f>
        <v>Sub-county</v>
      </c>
      <c r="Y586" s="8">
        <f t="shared" si="57"/>
        <v>1</v>
      </c>
      <c r="Z586" s="8" t="b">
        <f t="shared" si="58"/>
        <v>1</v>
      </c>
      <c r="AD586" s="8">
        <v>1</v>
      </c>
      <c r="AE586" s="8">
        <v>1</v>
      </c>
      <c r="AF586" t="str">
        <f>INDEX(Groups!L$2:'Groups'!L$228, MATCH(A586, Groups!A$2:'Groups'!A$228,0))</f>
        <v>Pittsburgh</v>
      </c>
      <c r="AG586">
        <f>INDEX(Groups!M$2:'Groups'!M$228, MATCH(A586, Groups!A$2:'Groups'!A$228,0))</f>
        <v>0</v>
      </c>
      <c r="AH586">
        <f>COUNTIFS(RSVP!A$2:A$6364, I586)</f>
        <v>5</v>
      </c>
      <c r="AI586">
        <f>COUNTIFS(RSVP!A$2:A$6364, I586, RSVP!G$2:G$6364, 1)</f>
        <v>4</v>
      </c>
      <c r="AJ586" s="18">
        <f t="shared" si="56"/>
        <v>0.8</v>
      </c>
      <c r="AK586" t="str">
        <f>INDEX(Groups!N$2:'Groups'!N$228, MATCH(A586, Groups!A$2:'Groups'!A$228,0))</f>
        <v>Sub-county</v>
      </c>
    </row>
    <row r="587" spans="1:37" x14ac:dyDescent="0.2">
      <c r="A587">
        <v>18701716</v>
      </c>
      <c r="B587">
        <v>3</v>
      </c>
      <c r="C587" t="s">
        <v>1448</v>
      </c>
      <c r="D587" t="s">
        <v>1</v>
      </c>
      <c r="E587" t="s">
        <v>3068</v>
      </c>
      <c r="F587">
        <v>-79.949996948199995</v>
      </c>
      <c r="G587">
        <v>40.470001220699999</v>
      </c>
      <c r="H587" t="s">
        <v>1449</v>
      </c>
      <c r="I587">
        <v>224609195</v>
      </c>
      <c r="J587">
        <v>586</v>
      </c>
      <c r="K587" t="s">
        <v>1458</v>
      </c>
      <c r="L587" t="s">
        <v>1459</v>
      </c>
      <c r="M587" t="s">
        <v>2773</v>
      </c>
      <c r="N587" t="s">
        <v>1461</v>
      </c>
      <c r="O587">
        <v>-79.893332999999998</v>
      </c>
      <c r="P587">
        <v>40.432048999999999</v>
      </c>
      <c r="Q587" t="s">
        <v>1460</v>
      </c>
      <c r="R587" s="6" t="s">
        <v>2904</v>
      </c>
      <c r="S587" s="6" t="s">
        <v>2903</v>
      </c>
      <c r="T587" s="6" t="s">
        <v>2784</v>
      </c>
      <c r="U587" s="6" t="s">
        <v>2951</v>
      </c>
      <c r="W587" s="3" t="str">
        <f>INDEX(Groups!I$2:'Groups'!I$228, MATCH(A587, Groups!A$2:'Groups'!A$228,0))</f>
        <v>Pittsburgh</v>
      </c>
      <c r="X587" s="3" t="str">
        <f>INDEX(Groups!J$2:'Groups'!J$228, MATCH(A587, Groups!A$2:'Groups'!A$228,0))</f>
        <v>Sub-county</v>
      </c>
      <c r="Y587" s="8">
        <f t="shared" si="57"/>
        <v>1</v>
      </c>
      <c r="Z587" s="8" t="b">
        <f t="shared" si="58"/>
        <v>0</v>
      </c>
      <c r="AD587" s="8">
        <v>1</v>
      </c>
      <c r="AE587" s="8">
        <v>1</v>
      </c>
      <c r="AF587" t="str">
        <f>INDEX(Groups!L$2:'Groups'!L$228, MATCH(A587, Groups!A$2:'Groups'!A$228,0))</f>
        <v>Pittsburgh</v>
      </c>
      <c r="AG587">
        <f>INDEX(Groups!M$2:'Groups'!M$228, MATCH(A587, Groups!A$2:'Groups'!A$228,0))</f>
        <v>0</v>
      </c>
      <c r="AH587">
        <f>COUNTIFS(RSVP!A$2:A$6364, I587)</f>
        <v>3</v>
      </c>
      <c r="AI587">
        <f>COUNTIFS(RSVP!A$2:A$6364, I587, RSVP!G$2:G$6364, 1)</f>
        <v>3</v>
      </c>
      <c r="AJ587" s="18">
        <f t="shared" si="56"/>
        <v>1</v>
      </c>
      <c r="AK587" t="str">
        <f>INDEX(Groups!N$2:'Groups'!N$228, MATCH(A587, Groups!A$2:'Groups'!A$228,0))</f>
        <v>Sub-county</v>
      </c>
    </row>
    <row r="588" spans="1:37" x14ac:dyDescent="0.2">
      <c r="A588">
        <v>4729692</v>
      </c>
      <c r="B588">
        <v>3</v>
      </c>
      <c r="C588" t="s">
        <v>1462</v>
      </c>
      <c r="D588" t="s">
        <v>1</v>
      </c>
      <c r="E588" t="s">
        <v>3077</v>
      </c>
      <c r="F588">
        <v>-79.879997253400006</v>
      </c>
      <c r="G588">
        <v>40.529998779300001</v>
      </c>
      <c r="H588" t="s">
        <v>1463</v>
      </c>
      <c r="I588">
        <v>224251695</v>
      </c>
      <c r="J588">
        <v>587</v>
      </c>
      <c r="K588" t="s">
        <v>1464</v>
      </c>
      <c r="L588" t="s">
        <v>1465</v>
      </c>
      <c r="M588" t="s">
        <v>2773</v>
      </c>
      <c r="N588" t="s">
        <v>536</v>
      </c>
      <c r="O588">
        <v>-79.964433</v>
      </c>
      <c r="P588">
        <v>40.462031000000003</v>
      </c>
      <c r="Q588" t="s">
        <v>535</v>
      </c>
      <c r="R588" s="6" t="s">
        <v>2904</v>
      </c>
      <c r="S588" s="6" t="s">
        <v>2903</v>
      </c>
      <c r="T588" s="6" t="s">
        <v>2784</v>
      </c>
      <c r="U588" s="6" t="s">
        <v>2905</v>
      </c>
      <c r="V588" s="6" t="s">
        <v>2921</v>
      </c>
      <c r="W588" s="3" t="str">
        <f>INDEX(Groups!I$2:'Groups'!I$228, MATCH(A588, Groups!A$2:'Groups'!A$228,0))</f>
        <v>Pittsburgh</v>
      </c>
      <c r="X588" s="3" t="str">
        <f>INDEX(Groups!J$2:'Groups'!J$228, MATCH(A588, Groups!A$2:'Groups'!A$228,0))</f>
        <v>Sub-county</v>
      </c>
      <c r="Y588" s="8">
        <f t="shared" si="57"/>
        <v>1</v>
      </c>
      <c r="Z588" s="8" t="b">
        <f t="shared" si="58"/>
        <v>1</v>
      </c>
      <c r="AD588" s="8">
        <v>1</v>
      </c>
      <c r="AE588" s="8">
        <v>1</v>
      </c>
      <c r="AF588" t="str">
        <f>INDEX(Groups!L$2:'Groups'!L$228, MATCH(A588, Groups!A$2:'Groups'!A$228,0))</f>
        <v>Pittsburgh</v>
      </c>
      <c r="AG588">
        <f>INDEX(Groups!M$2:'Groups'!M$228, MATCH(A588, Groups!A$2:'Groups'!A$228,0))</f>
        <v>0</v>
      </c>
      <c r="AH588">
        <f>COUNTIFS(RSVP!A$2:A$6364, I588)</f>
        <v>17</v>
      </c>
      <c r="AI588">
        <f>COUNTIFS(RSVP!A$2:A$6364, I588, RSVP!G$2:G$6364, 1)</f>
        <v>7</v>
      </c>
      <c r="AJ588" s="18">
        <f t="shared" si="56"/>
        <v>0.41176470588235292</v>
      </c>
      <c r="AK588" t="str">
        <f>INDEX(Groups!N$2:'Groups'!N$228, MATCH(A588, Groups!A$2:'Groups'!A$228,0))</f>
        <v>Sub-county</v>
      </c>
    </row>
    <row r="589" spans="1:37" x14ac:dyDescent="0.2">
      <c r="A589">
        <v>4729692</v>
      </c>
      <c r="B589">
        <v>3</v>
      </c>
      <c r="C589" t="s">
        <v>1462</v>
      </c>
      <c r="D589" t="s">
        <v>1</v>
      </c>
      <c r="E589" t="s">
        <v>3077</v>
      </c>
      <c r="F589">
        <v>-79.879997253400006</v>
      </c>
      <c r="G589">
        <v>40.529998779300001</v>
      </c>
      <c r="H589" t="s">
        <v>1463</v>
      </c>
      <c r="I589">
        <v>224668069</v>
      </c>
      <c r="J589">
        <v>588</v>
      </c>
      <c r="K589" t="s">
        <v>1466</v>
      </c>
      <c r="L589" t="s">
        <v>1467</v>
      </c>
      <c r="M589" t="s">
        <v>2773</v>
      </c>
      <c r="N589" t="s">
        <v>1468</v>
      </c>
      <c r="O589">
        <v>-80.033823999999996</v>
      </c>
      <c r="P589">
        <v>40.441315000000003</v>
      </c>
      <c r="Q589" t="s">
        <v>523</v>
      </c>
      <c r="R589" s="6" t="s">
        <v>2904</v>
      </c>
      <c r="S589" s="6" t="s">
        <v>2903</v>
      </c>
      <c r="T589" s="6" t="s">
        <v>2784</v>
      </c>
      <c r="U589" s="6" t="s">
        <v>2905</v>
      </c>
      <c r="V589" s="6" t="s">
        <v>2956</v>
      </c>
      <c r="W589" s="3" t="str">
        <f>INDEX(Groups!I$2:'Groups'!I$228, MATCH(A589, Groups!A$2:'Groups'!A$228,0))</f>
        <v>Pittsburgh</v>
      </c>
      <c r="X589" s="3" t="str">
        <f>INDEX(Groups!J$2:'Groups'!J$228, MATCH(A589, Groups!A$2:'Groups'!A$228,0))</f>
        <v>Sub-county</v>
      </c>
      <c r="Y589" s="8">
        <f t="shared" si="57"/>
        <v>1</v>
      </c>
      <c r="Z589" s="8" t="b">
        <f t="shared" si="58"/>
        <v>1</v>
      </c>
      <c r="AD589" s="8">
        <v>1</v>
      </c>
      <c r="AE589" s="8">
        <v>1</v>
      </c>
      <c r="AF589" t="str">
        <f>INDEX(Groups!L$2:'Groups'!L$228, MATCH(A589, Groups!A$2:'Groups'!A$228,0))</f>
        <v>Pittsburgh</v>
      </c>
      <c r="AG589">
        <f>INDEX(Groups!M$2:'Groups'!M$228, MATCH(A589, Groups!A$2:'Groups'!A$228,0))</f>
        <v>0</v>
      </c>
      <c r="AH589">
        <f>COUNTIFS(RSVP!A$2:A$6364, I589)</f>
        <v>18</v>
      </c>
      <c r="AI589">
        <f>COUNTIFS(RSVP!A$2:A$6364, I589, RSVP!G$2:G$6364, 1)</f>
        <v>9</v>
      </c>
      <c r="AJ589" s="18">
        <f t="shared" si="56"/>
        <v>0.5</v>
      </c>
      <c r="AK589" t="str">
        <f>INDEX(Groups!N$2:'Groups'!N$228, MATCH(A589, Groups!A$2:'Groups'!A$228,0))</f>
        <v>Sub-county</v>
      </c>
    </row>
    <row r="590" spans="1:37" x14ac:dyDescent="0.2">
      <c r="A590">
        <v>4729692</v>
      </c>
      <c r="B590">
        <v>3</v>
      </c>
      <c r="C590" t="s">
        <v>1462</v>
      </c>
      <c r="D590" t="s">
        <v>1</v>
      </c>
      <c r="E590" t="s">
        <v>3077</v>
      </c>
      <c r="F590">
        <v>-79.879997253400006</v>
      </c>
      <c r="G590">
        <v>40.529998779300001</v>
      </c>
      <c r="H590" t="s">
        <v>1463</v>
      </c>
      <c r="I590">
        <v>224667977</v>
      </c>
      <c r="J590">
        <v>589</v>
      </c>
      <c r="K590" t="s">
        <v>1469</v>
      </c>
      <c r="L590" t="s">
        <v>1470</v>
      </c>
      <c r="M590" t="s">
        <v>2773</v>
      </c>
      <c r="N590" t="s">
        <v>1472</v>
      </c>
      <c r="O590">
        <v>-80.009665999999996</v>
      </c>
      <c r="P590">
        <v>40.430691000000003</v>
      </c>
      <c r="Q590" t="s">
        <v>1471</v>
      </c>
      <c r="R590" s="6" t="s">
        <v>2904</v>
      </c>
      <c r="S590" s="6" t="s">
        <v>2903</v>
      </c>
      <c r="T590" s="6" t="s">
        <v>2784</v>
      </c>
      <c r="U590" s="6" t="s">
        <v>2905</v>
      </c>
      <c r="V590" s="6" t="s">
        <v>2964</v>
      </c>
      <c r="W590" s="3" t="str">
        <f>INDEX(Groups!I$2:'Groups'!I$228, MATCH(A590, Groups!A$2:'Groups'!A$228,0))</f>
        <v>Pittsburgh</v>
      </c>
      <c r="X590" s="3" t="str">
        <f>INDEX(Groups!J$2:'Groups'!J$228, MATCH(A590, Groups!A$2:'Groups'!A$228,0))</f>
        <v>Sub-county</v>
      </c>
      <c r="Y590" s="8">
        <f t="shared" si="57"/>
        <v>1</v>
      </c>
      <c r="Z590" s="8" t="b">
        <f t="shared" si="58"/>
        <v>1</v>
      </c>
      <c r="AD590" s="8">
        <v>1</v>
      </c>
      <c r="AE590" s="8">
        <v>1</v>
      </c>
      <c r="AF590" t="str">
        <f>INDEX(Groups!L$2:'Groups'!L$228, MATCH(A590, Groups!A$2:'Groups'!A$228,0))</f>
        <v>Pittsburgh</v>
      </c>
      <c r="AG590">
        <f>INDEX(Groups!M$2:'Groups'!M$228, MATCH(A590, Groups!A$2:'Groups'!A$228,0))</f>
        <v>0</v>
      </c>
      <c r="AH590">
        <f>COUNTIFS(RSVP!A$2:A$6364, I590)</f>
        <v>6</v>
      </c>
      <c r="AI590">
        <f>COUNTIFS(RSVP!A$2:A$6364, I590, RSVP!G$2:G$6364, 1)</f>
        <v>5</v>
      </c>
      <c r="AJ590" s="18">
        <f t="shared" si="56"/>
        <v>0.83333333333333337</v>
      </c>
      <c r="AK590" t="str">
        <f>INDEX(Groups!N$2:'Groups'!N$228, MATCH(A590, Groups!A$2:'Groups'!A$228,0))</f>
        <v>Sub-county</v>
      </c>
    </row>
    <row r="591" spans="1:37" x14ac:dyDescent="0.2">
      <c r="A591">
        <v>781619</v>
      </c>
      <c r="B591">
        <v>3</v>
      </c>
      <c r="C591" t="s">
        <v>1473</v>
      </c>
      <c r="D591" t="s">
        <v>1</v>
      </c>
      <c r="E591" t="s">
        <v>3069</v>
      </c>
      <c r="F591">
        <v>-80.069999694800003</v>
      </c>
      <c r="G591">
        <v>40.439998626700003</v>
      </c>
      <c r="H591" t="s">
        <v>1474</v>
      </c>
      <c r="I591">
        <v>224999426</v>
      </c>
      <c r="J591">
        <v>590</v>
      </c>
      <c r="K591" t="s">
        <v>1475</v>
      </c>
      <c r="L591" t="s">
        <v>1476</v>
      </c>
      <c r="M591" t="s">
        <v>2863</v>
      </c>
      <c r="N591" t="s">
        <v>383</v>
      </c>
      <c r="O591">
        <v>-80.186040000000006</v>
      </c>
      <c r="P591">
        <v>40.491042999999998</v>
      </c>
      <c r="Q591" t="s">
        <v>381</v>
      </c>
      <c r="R591" s="6" t="s">
        <v>2904</v>
      </c>
      <c r="S591" s="6" t="s">
        <v>2903</v>
      </c>
      <c r="T591" s="6" t="s">
        <v>2784</v>
      </c>
      <c r="U591" s="6" t="s">
        <v>2808</v>
      </c>
      <c r="W591" s="3" t="str">
        <f>INDEX(Groups!I$2:'Groups'!I$228, MATCH(A591, Groups!A$2:'Groups'!A$228,0))</f>
        <v>Pittsburgh</v>
      </c>
      <c r="X591" s="3" t="str">
        <f>INDEX(Groups!J$2:'Groups'!J$228, MATCH(A591, Groups!A$2:'Groups'!A$228,0))</f>
        <v>Sub-county</v>
      </c>
      <c r="Y591" s="8">
        <f t="shared" si="57"/>
        <v>1</v>
      </c>
      <c r="Z591" s="8" t="b">
        <f t="shared" si="58"/>
        <v>0</v>
      </c>
      <c r="AD591" s="8">
        <v>1</v>
      </c>
      <c r="AE591" s="8">
        <v>1</v>
      </c>
      <c r="AF591" t="str">
        <f>INDEX(Groups!L$2:'Groups'!L$228, MATCH(A591, Groups!A$2:'Groups'!A$228,0))</f>
        <v>Pittsburgh</v>
      </c>
      <c r="AG591">
        <f>INDEX(Groups!M$2:'Groups'!M$228, MATCH(A591, Groups!A$2:'Groups'!A$228,0))</f>
        <v>0</v>
      </c>
      <c r="AH591">
        <f>COUNTIFS(RSVP!A$2:A$6364, I591)</f>
        <v>3</v>
      </c>
      <c r="AI591">
        <f>COUNTIFS(RSVP!A$2:A$6364, I591, RSVP!G$2:G$6364, 1)</f>
        <v>0</v>
      </c>
      <c r="AJ591" s="18">
        <f t="shared" si="56"/>
        <v>0</v>
      </c>
      <c r="AK591" t="str">
        <f>INDEX(Groups!N$2:'Groups'!N$228, MATCH(A591, Groups!A$2:'Groups'!A$228,0))</f>
        <v>Sub-county</v>
      </c>
    </row>
    <row r="592" spans="1:37" x14ac:dyDescent="0.2">
      <c r="A592">
        <v>781619</v>
      </c>
      <c r="B592">
        <v>3</v>
      </c>
      <c r="C592" t="s">
        <v>1473</v>
      </c>
      <c r="D592" t="s">
        <v>1</v>
      </c>
      <c r="E592" t="s">
        <v>3069</v>
      </c>
      <c r="F592">
        <v>-80.069999694800003</v>
      </c>
      <c r="G592">
        <v>40.439998626700003</v>
      </c>
      <c r="H592" t="s">
        <v>1474</v>
      </c>
      <c r="I592">
        <v>224922525</v>
      </c>
      <c r="J592">
        <v>591</v>
      </c>
      <c r="K592" t="s">
        <v>1477</v>
      </c>
      <c r="L592" t="s">
        <v>465</v>
      </c>
      <c r="M592" t="s">
        <v>2863</v>
      </c>
      <c r="N592" t="s">
        <v>383</v>
      </c>
      <c r="O592">
        <v>-80.186040000000006</v>
      </c>
      <c r="P592">
        <v>40.491042999999998</v>
      </c>
      <c r="Q592" t="s">
        <v>381</v>
      </c>
      <c r="R592" s="6" t="s">
        <v>2904</v>
      </c>
      <c r="S592" s="6" t="s">
        <v>2903</v>
      </c>
      <c r="T592" s="6" t="s">
        <v>2784</v>
      </c>
      <c r="U592" s="6" t="s">
        <v>2808</v>
      </c>
      <c r="W592" s="3" t="str">
        <f>INDEX(Groups!I$2:'Groups'!I$228, MATCH(A592, Groups!A$2:'Groups'!A$228,0))</f>
        <v>Pittsburgh</v>
      </c>
      <c r="X592" s="3" t="str">
        <f>INDEX(Groups!J$2:'Groups'!J$228, MATCH(A592, Groups!A$2:'Groups'!A$228,0))</f>
        <v>Sub-county</v>
      </c>
      <c r="Y592" s="8">
        <f t="shared" si="57"/>
        <v>1</v>
      </c>
      <c r="Z592" s="8" t="b">
        <f t="shared" si="58"/>
        <v>0</v>
      </c>
      <c r="AD592" s="8">
        <v>1</v>
      </c>
      <c r="AE592" s="8">
        <v>1</v>
      </c>
      <c r="AF592" t="str">
        <f>INDEX(Groups!L$2:'Groups'!L$228, MATCH(A592, Groups!A$2:'Groups'!A$228,0))</f>
        <v>Pittsburgh</v>
      </c>
      <c r="AG592">
        <f>INDEX(Groups!M$2:'Groups'!M$228, MATCH(A592, Groups!A$2:'Groups'!A$228,0))</f>
        <v>0</v>
      </c>
      <c r="AH592">
        <f>COUNTIFS(RSVP!A$2:A$6364, I592)</f>
        <v>3</v>
      </c>
      <c r="AI592">
        <f>COUNTIFS(RSVP!A$2:A$6364, I592, RSVP!G$2:G$6364, 1)</f>
        <v>1</v>
      </c>
      <c r="AJ592" s="18">
        <f t="shared" si="56"/>
        <v>0.33333333333333331</v>
      </c>
      <c r="AK592" t="str">
        <f>INDEX(Groups!N$2:'Groups'!N$228, MATCH(A592, Groups!A$2:'Groups'!A$228,0))</f>
        <v>Sub-county</v>
      </c>
    </row>
    <row r="593" spans="1:37" x14ac:dyDescent="0.2">
      <c r="A593">
        <v>781619</v>
      </c>
      <c r="B593">
        <v>3</v>
      </c>
      <c r="C593" t="s">
        <v>1473</v>
      </c>
      <c r="D593" t="s">
        <v>1</v>
      </c>
      <c r="E593" t="s">
        <v>3069</v>
      </c>
      <c r="F593">
        <v>-80.069999694800003</v>
      </c>
      <c r="G593">
        <v>40.439998626700003</v>
      </c>
      <c r="H593" t="s">
        <v>1474</v>
      </c>
      <c r="I593">
        <v>224667019</v>
      </c>
      <c r="J593">
        <v>592</v>
      </c>
      <c r="K593" t="s">
        <v>416</v>
      </c>
      <c r="L593" t="s">
        <v>465</v>
      </c>
      <c r="M593" t="s">
        <v>2863</v>
      </c>
      <c r="N593" t="s">
        <v>383</v>
      </c>
      <c r="O593">
        <v>-80.186040000000006</v>
      </c>
      <c r="P593">
        <v>40.491042999999998</v>
      </c>
      <c r="Q593" t="s">
        <v>381</v>
      </c>
      <c r="R593" s="6" t="s">
        <v>2904</v>
      </c>
      <c r="S593" s="6" t="s">
        <v>2903</v>
      </c>
      <c r="T593" s="6" t="s">
        <v>2784</v>
      </c>
      <c r="U593" s="6" t="s">
        <v>2808</v>
      </c>
      <c r="W593" s="3" t="str">
        <f>INDEX(Groups!I$2:'Groups'!I$228, MATCH(A593, Groups!A$2:'Groups'!A$228,0))</f>
        <v>Pittsburgh</v>
      </c>
      <c r="X593" s="3" t="str">
        <f>INDEX(Groups!J$2:'Groups'!J$228, MATCH(A593, Groups!A$2:'Groups'!A$228,0))</f>
        <v>Sub-county</v>
      </c>
      <c r="Y593" s="8">
        <f t="shared" si="57"/>
        <v>1</v>
      </c>
      <c r="Z593" s="8" t="b">
        <f t="shared" si="58"/>
        <v>0</v>
      </c>
      <c r="AD593" s="8">
        <v>1</v>
      </c>
      <c r="AE593" s="8">
        <v>1</v>
      </c>
      <c r="AF593" t="str">
        <f>INDEX(Groups!L$2:'Groups'!L$228, MATCH(A593, Groups!A$2:'Groups'!A$228,0))</f>
        <v>Pittsburgh</v>
      </c>
      <c r="AG593">
        <f>INDEX(Groups!M$2:'Groups'!M$228, MATCH(A593, Groups!A$2:'Groups'!A$228,0))</f>
        <v>0</v>
      </c>
      <c r="AH593">
        <f>COUNTIFS(RSVP!A$2:A$6364, I593)</f>
        <v>4</v>
      </c>
      <c r="AI593">
        <f>COUNTIFS(RSVP!A$2:A$6364, I593, RSVP!G$2:G$6364, 1)</f>
        <v>2</v>
      </c>
      <c r="AJ593" s="18">
        <f t="shared" si="56"/>
        <v>0.5</v>
      </c>
      <c r="AK593" t="str">
        <f>INDEX(Groups!N$2:'Groups'!N$228, MATCH(A593, Groups!A$2:'Groups'!A$228,0))</f>
        <v>Sub-county</v>
      </c>
    </row>
    <row r="594" spans="1:37" x14ac:dyDescent="0.2">
      <c r="A594">
        <v>18674476</v>
      </c>
      <c r="B594">
        <v>3</v>
      </c>
      <c r="C594" t="s">
        <v>1478</v>
      </c>
      <c r="D594" t="s">
        <v>1</v>
      </c>
      <c r="E594" t="s">
        <v>3084</v>
      </c>
      <c r="F594">
        <v>-79.949996948199995</v>
      </c>
      <c r="G594">
        <v>40.470001220699999</v>
      </c>
      <c r="H594" t="s">
        <v>1479</v>
      </c>
      <c r="I594">
        <v>224241209</v>
      </c>
      <c r="J594">
        <v>593</v>
      </c>
      <c r="K594" t="s">
        <v>1480</v>
      </c>
      <c r="L594" t="s">
        <v>1481</v>
      </c>
      <c r="M594" t="s">
        <v>1482</v>
      </c>
      <c r="N594" t="s">
        <v>1483</v>
      </c>
      <c r="O594">
        <v>-79.841774000000001</v>
      </c>
      <c r="P594">
        <v>40.520972999999998</v>
      </c>
      <c r="Q594" t="s">
        <v>145</v>
      </c>
      <c r="R594" s="6" t="s">
        <v>2904</v>
      </c>
      <c r="S594" s="6" t="s">
        <v>2903</v>
      </c>
      <c r="T594" s="6" t="s">
        <v>2784</v>
      </c>
      <c r="U594" s="6" t="s">
        <v>2994</v>
      </c>
      <c r="W594" s="3" t="str">
        <f>INDEX(Groups!I$2:'Groups'!I$228, MATCH(A594, Groups!A$2:'Groups'!A$228,0))</f>
        <v>Northeastern Pittsburgh area (Verona/Oakmont/Penn Hills) (VOP)</v>
      </c>
      <c r="X594" s="3" t="str">
        <f>INDEX(Groups!J$2:'Groups'!J$228, MATCH(A594, Groups!A$2:'Groups'!A$228,0))</f>
        <v>Region</v>
      </c>
      <c r="Y594" s="8">
        <f t="shared" si="57"/>
        <v>1</v>
      </c>
      <c r="Z594" s="8" t="str">
        <f>IF(ISNUMBER(SEARCH("Pittsburgh", U594)), "Pittsburgh City", "Non-Pitt")</f>
        <v>Non-Pitt</v>
      </c>
      <c r="AA594" s="8">
        <v>1</v>
      </c>
      <c r="AD594" s="8">
        <v>1</v>
      </c>
      <c r="AE594" s="8">
        <v>1</v>
      </c>
      <c r="AF594" t="str">
        <f>INDEX(Groups!L$2:'Groups'!L$228, MATCH(A594, Groups!A$2:'Groups'!A$228,0))</f>
        <v>Northeastern Pittsburgh area (Verona/Oakmont/Penn Hills) (VOP)</v>
      </c>
      <c r="AG594">
        <f>INDEX(Groups!M$2:'Groups'!M$228, MATCH(A594, Groups!A$2:'Groups'!A$228,0))</f>
        <v>1</v>
      </c>
      <c r="AH594">
        <f>COUNTIFS(RSVP!A$2:A$6364, I594)</f>
        <v>8</v>
      </c>
      <c r="AI594">
        <f>COUNTIFS(RSVP!A$2:A$6364, I594, RSVP!G$2:G$6364, 1)</f>
        <v>7</v>
      </c>
      <c r="AJ594" s="18">
        <f t="shared" si="56"/>
        <v>0.875</v>
      </c>
      <c r="AK594" t="str">
        <f>INDEX(Groups!N$2:'Groups'!N$228, MATCH(A594, Groups!A$2:'Groups'!A$228,0))</f>
        <v>Region</v>
      </c>
    </row>
    <row r="595" spans="1:37" x14ac:dyDescent="0.2">
      <c r="A595">
        <v>18674476</v>
      </c>
      <c r="B595">
        <v>3</v>
      </c>
      <c r="C595" t="s">
        <v>1478</v>
      </c>
      <c r="D595" t="s">
        <v>1</v>
      </c>
      <c r="E595" t="s">
        <v>3084</v>
      </c>
      <c r="F595">
        <v>-79.949996948199995</v>
      </c>
      <c r="G595">
        <v>40.470001220699999</v>
      </c>
      <c r="H595" t="s">
        <v>1479</v>
      </c>
      <c r="I595">
        <v>223996210</v>
      </c>
      <c r="J595">
        <v>594</v>
      </c>
      <c r="K595" t="s">
        <v>1484</v>
      </c>
      <c r="L595" t="s">
        <v>1485</v>
      </c>
      <c r="M595" t="s">
        <v>1487</v>
      </c>
      <c r="N595" t="s">
        <v>1488</v>
      </c>
      <c r="O595">
        <v>-79.842986999999994</v>
      </c>
      <c r="P595">
        <v>40.515743000000001</v>
      </c>
      <c r="Q595" t="s">
        <v>1486</v>
      </c>
      <c r="R595" s="6" t="s">
        <v>2904</v>
      </c>
      <c r="S595" s="6" t="s">
        <v>2903</v>
      </c>
      <c r="T595" s="6" t="s">
        <v>2784</v>
      </c>
      <c r="U595" s="6" t="s">
        <v>2994</v>
      </c>
      <c r="W595" s="3" t="str">
        <f>INDEX(Groups!I$2:'Groups'!I$228, MATCH(A595, Groups!A$2:'Groups'!A$228,0))</f>
        <v>Northeastern Pittsburgh area (Verona/Oakmont/Penn Hills) (VOP)</v>
      </c>
      <c r="X595" s="3" t="str">
        <f>INDEX(Groups!J$2:'Groups'!J$228, MATCH(A595, Groups!A$2:'Groups'!A$228,0))</f>
        <v>Region</v>
      </c>
      <c r="Y595" s="8">
        <f t="shared" si="57"/>
        <v>1</v>
      </c>
      <c r="Z595" s="8" t="str">
        <f>IF(ISNUMBER(SEARCH("Pittsburgh", U595)), "Pittsburgh City", "Non-Pitt")</f>
        <v>Non-Pitt</v>
      </c>
      <c r="AA595" s="8">
        <v>1</v>
      </c>
      <c r="AD595" s="8">
        <v>1</v>
      </c>
      <c r="AE595" s="8">
        <v>1</v>
      </c>
      <c r="AF595" t="str">
        <f>INDEX(Groups!L$2:'Groups'!L$228, MATCH(A595, Groups!A$2:'Groups'!A$228,0))</f>
        <v>Northeastern Pittsburgh area (Verona/Oakmont/Penn Hills) (VOP)</v>
      </c>
      <c r="AG595">
        <f>INDEX(Groups!M$2:'Groups'!M$228, MATCH(A595, Groups!A$2:'Groups'!A$228,0))</f>
        <v>1</v>
      </c>
      <c r="AH595">
        <f>COUNTIFS(RSVP!A$2:A$6364, I595)</f>
        <v>10</v>
      </c>
      <c r="AI595">
        <f>COUNTIFS(RSVP!A$2:A$6364, I595, RSVP!G$2:G$6364, 1)</f>
        <v>9</v>
      </c>
      <c r="AJ595" s="18">
        <f t="shared" si="56"/>
        <v>0.9</v>
      </c>
      <c r="AK595" t="str">
        <f>INDEX(Groups!N$2:'Groups'!N$228, MATCH(A595, Groups!A$2:'Groups'!A$228,0))</f>
        <v>Region</v>
      </c>
    </row>
    <row r="596" spans="1:37" x14ac:dyDescent="0.2">
      <c r="A596">
        <v>18674476</v>
      </c>
      <c r="B596">
        <v>3</v>
      </c>
      <c r="C596" t="s">
        <v>1478</v>
      </c>
      <c r="D596" t="s">
        <v>1</v>
      </c>
      <c r="E596" t="s">
        <v>3084</v>
      </c>
      <c r="F596">
        <v>-79.949996948199995</v>
      </c>
      <c r="G596">
        <v>40.470001220699999</v>
      </c>
      <c r="H596" t="s">
        <v>1479</v>
      </c>
      <c r="I596">
        <v>224399406</v>
      </c>
      <c r="J596">
        <v>595</v>
      </c>
      <c r="K596" t="s">
        <v>1489</v>
      </c>
      <c r="L596" t="s">
        <v>1490</v>
      </c>
      <c r="M596" t="s">
        <v>1487</v>
      </c>
      <c r="N596" t="s">
        <v>1492</v>
      </c>
      <c r="O596">
        <v>-79.842506</v>
      </c>
      <c r="P596">
        <v>40.519798000000002</v>
      </c>
      <c r="Q596" t="s">
        <v>1491</v>
      </c>
      <c r="R596" s="6" t="s">
        <v>2904</v>
      </c>
      <c r="S596" s="6" t="s">
        <v>2903</v>
      </c>
      <c r="T596" s="6" t="s">
        <v>2784</v>
      </c>
      <c r="U596" s="6" t="s">
        <v>2994</v>
      </c>
      <c r="W596" s="3" t="str">
        <f>INDEX(Groups!I$2:'Groups'!I$228, MATCH(A596, Groups!A$2:'Groups'!A$228,0))</f>
        <v>Northeastern Pittsburgh area (Verona/Oakmont/Penn Hills) (VOP)</v>
      </c>
      <c r="X596" s="3" t="str">
        <f>INDEX(Groups!J$2:'Groups'!J$228, MATCH(A596, Groups!A$2:'Groups'!A$228,0))</f>
        <v>Region</v>
      </c>
      <c r="Y596" s="8">
        <f t="shared" si="57"/>
        <v>1</v>
      </c>
      <c r="Z596" s="8" t="str">
        <f>IF(ISNUMBER(SEARCH("Pittsburgh", U596)), "Pittsburgh City", "Non-Pitt")</f>
        <v>Non-Pitt</v>
      </c>
      <c r="AA596" s="8">
        <v>1</v>
      </c>
      <c r="AD596" s="8">
        <v>1</v>
      </c>
      <c r="AE596" s="8">
        <v>1</v>
      </c>
      <c r="AF596" t="str">
        <f>INDEX(Groups!L$2:'Groups'!L$228, MATCH(A596, Groups!A$2:'Groups'!A$228,0))</f>
        <v>Northeastern Pittsburgh area (Verona/Oakmont/Penn Hills) (VOP)</v>
      </c>
      <c r="AG596">
        <f>INDEX(Groups!M$2:'Groups'!M$228, MATCH(A596, Groups!A$2:'Groups'!A$228,0))</f>
        <v>1</v>
      </c>
      <c r="AH596">
        <f>COUNTIFS(RSVP!A$2:A$6364, I596)</f>
        <v>8</v>
      </c>
      <c r="AI596">
        <f>COUNTIFS(RSVP!A$2:A$6364, I596, RSVP!G$2:G$6364, 1)</f>
        <v>7</v>
      </c>
      <c r="AJ596" s="18">
        <f t="shared" si="56"/>
        <v>0.875</v>
      </c>
      <c r="AK596" t="str">
        <f>INDEX(Groups!N$2:'Groups'!N$228, MATCH(A596, Groups!A$2:'Groups'!A$228,0))</f>
        <v>Region</v>
      </c>
    </row>
    <row r="597" spans="1:37" x14ac:dyDescent="0.2">
      <c r="A597">
        <v>18289411</v>
      </c>
      <c r="B597">
        <v>3</v>
      </c>
      <c r="C597" t="s">
        <v>1493</v>
      </c>
      <c r="D597" t="s">
        <v>1</v>
      </c>
      <c r="E597" t="s">
        <v>3086</v>
      </c>
      <c r="F597">
        <v>-79.970001220699999</v>
      </c>
      <c r="G597">
        <v>40.430000305199997</v>
      </c>
      <c r="H597" t="s">
        <v>1494</v>
      </c>
      <c r="I597" t="s">
        <v>3351</v>
      </c>
      <c r="J597">
        <v>596</v>
      </c>
      <c r="K597" t="s">
        <v>1495</v>
      </c>
      <c r="L597" t="s">
        <v>1496</v>
      </c>
      <c r="M597" t="s">
        <v>2773</v>
      </c>
      <c r="N597" t="s">
        <v>1498</v>
      </c>
      <c r="O597">
        <v>-79.967606000000004</v>
      </c>
      <c r="P597">
        <v>40.377327000000001</v>
      </c>
      <c r="Q597" t="s">
        <v>1497</v>
      </c>
      <c r="R597" s="6" t="s">
        <v>2904</v>
      </c>
      <c r="S597" s="6" t="s">
        <v>2903</v>
      </c>
      <c r="T597" s="6" t="s">
        <v>2784</v>
      </c>
      <c r="U597" s="6" t="s">
        <v>2995</v>
      </c>
      <c r="W597" s="3" t="str">
        <f>INDEX(Groups!I$2:'Groups'!I$228, MATCH(A597, Groups!A$2:'Groups'!A$228,0))</f>
        <v>Brentwood</v>
      </c>
      <c r="X597" s="3" t="str">
        <f>INDEX(Groups!J$2:'Groups'!J$228, MATCH(A597, Groups!A$2:'Groups'!A$228,0))</f>
        <v>Sub-county</v>
      </c>
      <c r="Y597" s="8">
        <f t="shared" si="57"/>
        <v>1</v>
      </c>
      <c r="Z597" s="8" t="b">
        <f t="shared" ref="Z597:Z605" si="59">ISNUMBER(SEARCH(W597,U597))</f>
        <v>1</v>
      </c>
      <c r="AD597" s="8">
        <v>1</v>
      </c>
      <c r="AE597" s="8">
        <v>1</v>
      </c>
      <c r="AF597" t="str">
        <f>INDEX(Groups!L$2:'Groups'!L$228, MATCH(A597, Groups!A$2:'Groups'!A$228,0))</f>
        <v>South Hills</v>
      </c>
      <c r="AG597">
        <f>INDEX(Groups!M$2:'Groups'!M$228, MATCH(A597, Groups!A$2:'Groups'!A$228,0))</f>
        <v>0</v>
      </c>
      <c r="AH597">
        <f>COUNTIFS(RSVP!A$2:A$6364, I597)</f>
        <v>4</v>
      </c>
      <c r="AI597">
        <f>COUNTIFS(RSVP!A$2:A$6364, I597, RSVP!G$2:G$6364, 1)</f>
        <v>4</v>
      </c>
      <c r="AJ597" s="18">
        <f t="shared" si="56"/>
        <v>1</v>
      </c>
      <c r="AK597" t="str">
        <f>INDEX(Groups!N$2:'Groups'!N$228, MATCH(A597, Groups!A$2:'Groups'!A$228,0))</f>
        <v>Region</v>
      </c>
    </row>
    <row r="598" spans="1:37" x14ac:dyDescent="0.2">
      <c r="A598">
        <v>18289411</v>
      </c>
      <c r="B598">
        <v>3</v>
      </c>
      <c r="C598" t="s">
        <v>1493</v>
      </c>
      <c r="D598" t="s">
        <v>1</v>
      </c>
      <c r="E598" t="s">
        <v>3086</v>
      </c>
      <c r="F598">
        <v>-79.970001220699999</v>
      </c>
      <c r="G598">
        <v>40.430000305199997</v>
      </c>
      <c r="H598" t="s">
        <v>1494</v>
      </c>
      <c r="I598" t="s">
        <v>3352</v>
      </c>
      <c r="J598">
        <v>597</v>
      </c>
      <c r="K598" t="s">
        <v>1495</v>
      </c>
      <c r="L598" t="s">
        <v>1496</v>
      </c>
      <c r="M598" t="s">
        <v>2773</v>
      </c>
      <c r="N598" t="s">
        <v>1498</v>
      </c>
      <c r="O598">
        <v>-79.967606000000004</v>
      </c>
      <c r="P598">
        <v>40.377327000000001</v>
      </c>
      <c r="Q598" t="s">
        <v>1497</v>
      </c>
      <c r="R598" s="6" t="s">
        <v>2904</v>
      </c>
      <c r="S598" s="6" t="s">
        <v>2903</v>
      </c>
      <c r="T598" s="6" t="s">
        <v>2784</v>
      </c>
      <c r="U598" s="6" t="s">
        <v>2995</v>
      </c>
      <c r="W598" s="3" t="str">
        <f>INDEX(Groups!I$2:'Groups'!I$228, MATCH(A598, Groups!A$2:'Groups'!A$228,0))</f>
        <v>Brentwood</v>
      </c>
      <c r="X598" s="3" t="str">
        <f>INDEX(Groups!J$2:'Groups'!J$228, MATCH(A598, Groups!A$2:'Groups'!A$228,0))</f>
        <v>Sub-county</v>
      </c>
      <c r="Y598" s="8">
        <f t="shared" si="57"/>
        <v>1</v>
      </c>
      <c r="Z598" s="8" t="b">
        <f t="shared" si="59"/>
        <v>1</v>
      </c>
      <c r="AD598" s="8">
        <v>1</v>
      </c>
      <c r="AE598" s="8">
        <v>1</v>
      </c>
      <c r="AF598" t="str">
        <f>INDEX(Groups!L$2:'Groups'!L$228, MATCH(A598, Groups!A$2:'Groups'!A$228,0))</f>
        <v>South Hills</v>
      </c>
      <c r="AG598">
        <f>INDEX(Groups!M$2:'Groups'!M$228, MATCH(A598, Groups!A$2:'Groups'!A$228,0))</f>
        <v>0</v>
      </c>
      <c r="AH598">
        <f>COUNTIFS(RSVP!A$2:A$6364, I598)</f>
        <v>4</v>
      </c>
      <c r="AI598">
        <f>COUNTIFS(RSVP!A$2:A$6364, I598, RSVP!G$2:G$6364, 1)</f>
        <v>4</v>
      </c>
      <c r="AJ598" s="18">
        <f t="shared" si="56"/>
        <v>1</v>
      </c>
      <c r="AK598" t="str">
        <f>INDEX(Groups!N$2:'Groups'!N$228, MATCH(A598, Groups!A$2:'Groups'!A$228,0))</f>
        <v>Region</v>
      </c>
    </row>
    <row r="599" spans="1:37" x14ac:dyDescent="0.2">
      <c r="A599">
        <v>18289411</v>
      </c>
      <c r="B599">
        <v>3</v>
      </c>
      <c r="C599" t="s">
        <v>1493</v>
      </c>
      <c r="D599" t="s">
        <v>1</v>
      </c>
      <c r="E599" t="s">
        <v>3086</v>
      </c>
      <c r="F599">
        <v>-79.970001220699999</v>
      </c>
      <c r="G599">
        <v>40.430000305199997</v>
      </c>
      <c r="H599" t="s">
        <v>1494</v>
      </c>
      <c r="I599" t="s">
        <v>3353</v>
      </c>
      <c r="J599">
        <v>598</v>
      </c>
      <c r="K599" t="s">
        <v>1495</v>
      </c>
      <c r="L599" t="s">
        <v>1496</v>
      </c>
      <c r="M599" t="s">
        <v>2773</v>
      </c>
      <c r="N599" t="s">
        <v>1498</v>
      </c>
      <c r="O599">
        <v>-79.967606000000004</v>
      </c>
      <c r="P599">
        <v>40.377327000000001</v>
      </c>
      <c r="Q599" t="s">
        <v>1497</v>
      </c>
      <c r="R599" s="6" t="s">
        <v>2904</v>
      </c>
      <c r="S599" s="6" t="s">
        <v>2903</v>
      </c>
      <c r="T599" s="6" t="s">
        <v>2784</v>
      </c>
      <c r="U599" s="6" t="s">
        <v>2995</v>
      </c>
      <c r="W599" s="3" t="str">
        <f>INDEX(Groups!I$2:'Groups'!I$228, MATCH(A599, Groups!A$2:'Groups'!A$228,0))</f>
        <v>Brentwood</v>
      </c>
      <c r="X599" s="3" t="str">
        <f>INDEX(Groups!J$2:'Groups'!J$228, MATCH(A599, Groups!A$2:'Groups'!A$228,0))</f>
        <v>Sub-county</v>
      </c>
      <c r="Y599" s="8">
        <f t="shared" si="57"/>
        <v>1</v>
      </c>
      <c r="Z599" s="8" t="b">
        <f t="shared" si="59"/>
        <v>1</v>
      </c>
      <c r="AD599" s="8">
        <v>1</v>
      </c>
      <c r="AE599" s="8">
        <v>1</v>
      </c>
      <c r="AF599" t="str">
        <f>INDEX(Groups!L$2:'Groups'!L$228, MATCH(A599, Groups!A$2:'Groups'!A$228,0))</f>
        <v>South Hills</v>
      </c>
      <c r="AG599">
        <f>INDEX(Groups!M$2:'Groups'!M$228, MATCH(A599, Groups!A$2:'Groups'!A$228,0))</f>
        <v>0</v>
      </c>
      <c r="AH599">
        <f>COUNTIFS(RSVP!A$2:A$6364, I599)</f>
        <v>5</v>
      </c>
      <c r="AI599">
        <f>COUNTIFS(RSVP!A$2:A$6364, I599, RSVP!G$2:G$6364, 1)</f>
        <v>4</v>
      </c>
      <c r="AJ599" s="18">
        <f t="shared" si="56"/>
        <v>0.8</v>
      </c>
      <c r="AK599" t="str">
        <f>INDEX(Groups!N$2:'Groups'!N$228, MATCH(A599, Groups!A$2:'Groups'!A$228,0))</f>
        <v>Region</v>
      </c>
    </row>
    <row r="600" spans="1:37" x14ac:dyDescent="0.2">
      <c r="A600">
        <v>4076772</v>
      </c>
      <c r="B600">
        <v>3</v>
      </c>
      <c r="C600" t="s">
        <v>1499</v>
      </c>
      <c r="D600" t="s">
        <v>1</v>
      </c>
      <c r="E600" t="s">
        <v>3073</v>
      </c>
      <c r="F600">
        <v>-79.919998168899994</v>
      </c>
      <c r="G600">
        <v>40.430000305199997</v>
      </c>
      <c r="H600" t="s">
        <v>1500</v>
      </c>
      <c r="I600" t="s">
        <v>3276</v>
      </c>
      <c r="J600">
        <v>599</v>
      </c>
      <c r="K600" t="s">
        <v>1501</v>
      </c>
      <c r="L600" t="s">
        <v>1502</v>
      </c>
      <c r="M600" t="s">
        <v>2773</v>
      </c>
      <c r="N600" t="s">
        <v>1504</v>
      </c>
      <c r="O600">
        <v>-79.953224000000006</v>
      </c>
      <c r="P600">
        <v>40.442894000000003</v>
      </c>
      <c r="Q600" t="s">
        <v>1503</v>
      </c>
      <c r="R600" s="6" t="s">
        <v>2904</v>
      </c>
      <c r="S600" s="6" t="s">
        <v>2903</v>
      </c>
      <c r="T600" s="6" t="s">
        <v>2784</v>
      </c>
      <c r="U600" s="6" t="s">
        <v>2905</v>
      </c>
      <c r="V600" s="6" t="s">
        <v>2902</v>
      </c>
      <c r="W600" s="3" t="str">
        <f>INDEX(Groups!I$2:'Groups'!I$228, MATCH(A600, Groups!A$2:'Groups'!A$228,0))</f>
        <v>Pittsburgh</v>
      </c>
      <c r="X600" s="3" t="str">
        <f>INDEX(Groups!J$2:'Groups'!J$228, MATCH(A600, Groups!A$2:'Groups'!A$228,0))</f>
        <v>Sub-county</v>
      </c>
      <c r="Y600" s="8">
        <f t="shared" si="57"/>
        <v>1</v>
      </c>
      <c r="Z600" s="8" t="b">
        <f t="shared" si="59"/>
        <v>1</v>
      </c>
      <c r="AD600" s="8">
        <v>1</v>
      </c>
      <c r="AE600" s="8">
        <v>1</v>
      </c>
      <c r="AF600" t="str">
        <f>INDEX(Groups!L$2:'Groups'!L$228, MATCH(A600, Groups!A$2:'Groups'!A$228,0))</f>
        <v>Pittsburgh</v>
      </c>
      <c r="AG600">
        <f>INDEX(Groups!M$2:'Groups'!M$228, MATCH(A600, Groups!A$2:'Groups'!A$228,0))</f>
        <v>0</v>
      </c>
      <c r="AH600">
        <f>COUNTIFS(RSVP!A$2:A$6364, I600)</f>
        <v>21</v>
      </c>
      <c r="AI600">
        <f>COUNTIFS(RSVP!A$2:A$6364, I600, RSVP!G$2:G$6364, 1)</f>
        <v>21</v>
      </c>
      <c r="AJ600" s="18">
        <f t="shared" si="56"/>
        <v>1</v>
      </c>
      <c r="AK600" t="str">
        <f>INDEX(Groups!N$2:'Groups'!N$228, MATCH(A600, Groups!A$2:'Groups'!A$228,0))</f>
        <v>Sub-county</v>
      </c>
    </row>
    <row r="601" spans="1:37" x14ac:dyDescent="0.2">
      <c r="A601">
        <v>4076772</v>
      </c>
      <c r="B601">
        <v>3</v>
      </c>
      <c r="C601" t="s">
        <v>1499</v>
      </c>
      <c r="D601" t="s">
        <v>1</v>
      </c>
      <c r="E601" t="s">
        <v>3073</v>
      </c>
      <c r="F601">
        <v>-79.919998168899994</v>
      </c>
      <c r="G601">
        <v>40.430000305199997</v>
      </c>
      <c r="H601" t="s">
        <v>1500</v>
      </c>
      <c r="I601">
        <v>223786267</v>
      </c>
      <c r="J601">
        <v>600</v>
      </c>
      <c r="K601" t="s">
        <v>1505</v>
      </c>
      <c r="L601" t="s">
        <v>1506</v>
      </c>
      <c r="M601" t="s">
        <v>2773</v>
      </c>
      <c r="N601" t="s">
        <v>1508</v>
      </c>
      <c r="O601">
        <v>-80.003135999999998</v>
      </c>
      <c r="P601">
        <v>40.448093</v>
      </c>
      <c r="Q601" t="s">
        <v>1507</v>
      </c>
      <c r="R601" s="6" t="s">
        <v>2904</v>
      </c>
      <c r="S601" s="6" t="s">
        <v>2903</v>
      </c>
      <c r="T601" s="6" t="s">
        <v>2784</v>
      </c>
      <c r="U601" s="6" t="s">
        <v>2905</v>
      </c>
      <c r="V601" s="6" t="s">
        <v>2940</v>
      </c>
      <c r="W601" s="3" t="str">
        <f>INDEX(Groups!I$2:'Groups'!I$228, MATCH(A601, Groups!A$2:'Groups'!A$228,0))</f>
        <v>Pittsburgh</v>
      </c>
      <c r="X601" s="3" t="str">
        <f>INDEX(Groups!J$2:'Groups'!J$228, MATCH(A601, Groups!A$2:'Groups'!A$228,0))</f>
        <v>Sub-county</v>
      </c>
      <c r="Y601" s="8">
        <f t="shared" si="57"/>
        <v>1</v>
      </c>
      <c r="Z601" s="8" t="b">
        <f t="shared" si="59"/>
        <v>1</v>
      </c>
      <c r="AD601" s="8">
        <v>1</v>
      </c>
      <c r="AE601" s="8">
        <v>1</v>
      </c>
      <c r="AF601" t="str">
        <f>INDEX(Groups!L$2:'Groups'!L$228, MATCH(A601, Groups!A$2:'Groups'!A$228,0))</f>
        <v>Pittsburgh</v>
      </c>
      <c r="AG601">
        <f>INDEX(Groups!M$2:'Groups'!M$228, MATCH(A601, Groups!A$2:'Groups'!A$228,0))</f>
        <v>0</v>
      </c>
      <c r="AH601">
        <f>COUNTIFS(RSVP!A$2:A$6364, I601)</f>
        <v>10</v>
      </c>
      <c r="AI601">
        <f>COUNTIFS(RSVP!A$2:A$6364, I601, RSVP!G$2:G$6364, 1)</f>
        <v>10</v>
      </c>
      <c r="AJ601" s="18">
        <f t="shared" si="56"/>
        <v>1</v>
      </c>
      <c r="AK601" t="str">
        <f>INDEX(Groups!N$2:'Groups'!N$228, MATCH(A601, Groups!A$2:'Groups'!A$228,0))</f>
        <v>Sub-county</v>
      </c>
    </row>
    <row r="602" spans="1:37" x14ac:dyDescent="0.2">
      <c r="A602">
        <v>4076772</v>
      </c>
      <c r="B602">
        <v>3</v>
      </c>
      <c r="C602" t="s">
        <v>1499</v>
      </c>
      <c r="D602" t="s">
        <v>1</v>
      </c>
      <c r="E602" t="s">
        <v>3073</v>
      </c>
      <c r="F602">
        <v>-79.919998168899994</v>
      </c>
      <c r="G602">
        <v>40.430000305199997</v>
      </c>
      <c r="H602" t="s">
        <v>1500</v>
      </c>
      <c r="I602">
        <v>223977982</v>
      </c>
      <c r="J602">
        <v>601</v>
      </c>
      <c r="K602" t="s">
        <v>1509</v>
      </c>
      <c r="L602" t="s">
        <v>1510</v>
      </c>
      <c r="M602" t="s">
        <v>2773</v>
      </c>
      <c r="N602" t="s">
        <v>1512</v>
      </c>
      <c r="O602">
        <v>-79.923996000000002</v>
      </c>
      <c r="P602">
        <v>40.46228</v>
      </c>
      <c r="Q602" t="s">
        <v>1511</v>
      </c>
      <c r="R602" s="6" t="s">
        <v>2904</v>
      </c>
      <c r="S602" s="6" t="s">
        <v>2903</v>
      </c>
      <c r="T602" s="6" t="s">
        <v>2784</v>
      </c>
      <c r="U602" s="6" t="s">
        <v>2905</v>
      </c>
      <c r="V602" s="6" t="s">
        <v>2839</v>
      </c>
      <c r="W602" s="3" t="str">
        <f>INDEX(Groups!I$2:'Groups'!I$228, MATCH(A602, Groups!A$2:'Groups'!A$228,0))</f>
        <v>Pittsburgh</v>
      </c>
      <c r="X602" s="3" t="str">
        <f>INDEX(Groups!J$2:'Groups'!J$228, MATCH(A602, Groups!A$2:'Groups'!A$228,0))</f>
        <v>Sub-county</v>
      </c>
      <c r="Y602" s="8">
        <f t="shared" si="57"/>
        <v>1</v>
      </c>
      <c r="Z602" s="8" t="b">
        <f t="shared" si="59"/>
        <v>1</v>
      </c>
      <c r="AD602" s="8">
        <v>1</v>
      </c>
      <c r="AE602" s="8">
        <v>1</v>
      </c>
      <c r="AF602" t="str">
        <f>INDEX(Groups!L$2:'Groups'!L$228, MATCH(A602, Groups!A$2:'Groups'!A$228,0))</f>
        <v>Pittsburgh</v>
      </c>
      <c r="AG602">
        <f>INDEX(Groups!M$2:'Groups'!M$228, MATCH(A602, Groups!A$2:'Groups'!A$228,0))</f>
        <v>0</v>
      </c>
      <c r="AH602">
        <f>COUNTIFS(RSVP!A$2:A$6364, I602)</f>
        <v>10</v>
      </c>
      <c r="AI602">
        <f>COUNTIFS(RSVP!A$2:A$6364, I602, RSVP!G$2:G$6364, 1)</f>
        <v>10</v>
      </c>
      <c r="AJ602" s="18">
        <f t="shared" si="56"/>
        <v>1</v>
      </c>
      <c r="AK602" t="str">
        <f>INDEX(Groups!N$2:'Groups'!N$228, MATCH(A602, Groups!A$2:'Groups'!A$228,0))</f>
        <v>Sub-county</v>
      </c>
    </row>
    <row r="603" spans="1:37" x14ac:dyDescent="0.2">
      <c r="A603">
        <v>67787</v>
      </c>
      <c r="B603">
        <v>3</v>
      </c>
      <c r="C603" t="s">
        <v>1513</v>
      </c>
      <c r="D603" t="s">
        <v>1</v>
      </c>
      <c r="E603" t="s">
        <v>3072</v>
      </c>
      <c r="F603">
        <v>-79.930000305199997</v>
      </c>
      <c r="G603">
        <v>40.450000762899997</v>
      </c>
      <c r="H603" t="s">
        <v>1514</v>
      </c>
      <c r="I603" t="s">
        <v>3129</v>
      </c>
      <c r="J603">
        <v>602</v>
      </c>
      <c r="K603" t="s">
        <v>1515</v>
      </c>
      <c r="L603" t="s">
        <v>1516</v>
      </c>
      <c r="M603" t="s">
        <v>2773</v>
      </c>
      <c r="N603" t="s">
        <v>1518</v>
      </c>
      <c r="O603">
        <v>-79.930000000000007</v>
      </c>
      <c r="P603">
        <v>40.450001</v>
      </c>
      <c r="Q603" t="s">
        <v>1517</v>
      </c>
      <c r="R603" s="6" t="s">
        <v>2904</v>
      </c>
      <c r="S603" s="6" t="s">
        <v>2903</v>
      </c>
      <c r="T603" s="6" t="s">
        <v>2784</v>
      </c>
      <c r="U603" s="6" t="s">
        <v>2905</v>
      </c>
      <c r="V603" s="6" t="s">
        <v>2936</v>
      </c>
      <c r="W603" s="3" t="str">
        <f>INDEX(Groups!I$2:'Groups'!I$228, MATCH(A603, Groups!A$2:'Groups'!A$228,0))</f>
        <v>Pittsburgh</v>
      </c>
      <c r="X603" s="3" t="str">
        <f>INDEX(Groups!J$2:'Groups'!J$228, MATCH(A603, Groups!A$2:'Groups'!A$228,0))</f>
        <v>Sub-county</v>
      </c>
      <c r="Y603" s="8">
        <f t="shared" si="57"/>
        <v>1</v>
      </c>
      <c r="Z603" s="8" t="b">
        <f t="shared" si="59"/>
        <v>1</v>
      </c>
      <c r="AD603" s="8">
        <v>1</v>
      </c>
      <c r="AE603" s="8">
        <v>1</v>
      </c>
      <c r="AF603" t="str">
        <f>INDEX(Groups!L$2:'Groups'!L$228, MATCH(A603, Groups!A$2:'Groups'!A$228,0))</f>
        <v>Pittsburgh</v>
      </c>
      <c r="AG603">
        <f>INDEX(Groups!M$2:'Groups'!M$228, MATCH(A603, Groups!A$2:'Groups'!A$228,0))</f>
        <v>0</v>
      </c>
      <c r="AH603">
        <f>COUNTIFS(RSVP!A$2:A$6364, I603)</f>
        <v>7</v>
      </c>
      <c r="AI603">
        <f>COUNTIFS(RSVP!A$2:A$6364, I603, RSVP!G$2:G$6364, 1)</f>
        <v>7</v>
      </c>
      <c r="AJ603" s="18">
        <f t="shared" si="56"/>
        <v>1</v>
      </c>
      <c r="AK603" t="str">
        <f>INDEX(Groups!N$2:'Groups'!N$228, MATCH(A603, Groups!A$2:'Groups'!A$228,0))</f>
        <v>Sub-county</v>
      </c>
    </row>
    <row r="604" spans="1:37" x14ac:dyDescent="0.2">
      <c r="A604">
        <v>67787</v>
      </c>
      <c r="B604">
        <v>3</v>
      </c>
      <c r="C604" t="s">
        <v>1513</v>
      </c>
      <c r="D604" t="s">
        <v>1</v>
      </c>
      <c r="E604" t="s">
        <v>3072</v>
      </c>
      <c r="F604">
        <v>-79.930000305199997</v>
      </c>
      <c r="G604">
        <v>40.450000762899997</v>
      </c>
      <c r="H604" t="s">
        <v>1514</v>
      </c>
      <c r="I604" t="s">
        <v>3130</v>
      </c>
      <c r="J604">
        <v>603</v>
      </c>
      <c r="K604" t="s">
        <v>1515</v>
      </c>
      <c r="L604" t="s">
        <v>1516</v>
      </c>
      <c r="M604" t="s">
        <v>2773</v>
      </c>
      <c r="N604" t="s">
        <v>1519</v>
      </c>
      <c r="O604">
        <v>-79.929955000000007</v>
      </c>
      <c r="P604">
        <v>40.456719999999997</v>
      </c>
      <c r="Q604" t="s">
        <v>1325</v>
      </c>
      <c r="R604" s="6" t="s">
        <v>2904</v>
      </c>
      <c r="S604" s="6" t="s">
        <v>2903</v>
      </c>
      <c r="T604" s="6" t="s">
        <v>2784</v>
      </c>
      <c r="U604" s="6" t="s">
        <v>2905</v>
      </c>
      <c r="V604" s="6" t="s">
        <v>2936</v>
      </c>
      <c r="W604" s="3" t="str">
        <f>INDEX(Groups!I$2:'Groups'!I$228, MATCH(A604, Groups!A$2:'Groups'!A$228,0))</f>
        <v>Pittsburgh</v>
      </c>
      <c r="X604" s="3" t="str">
        <f>INDEX(Groups!J$2:'Groups'!J$228, MATCH(A604, Groups!A$2:'Groups'!A$228,0))</f>
        <v>Sub-county</v>
      </c>
      <c r="Y604" s="8">
        <f t="shared" si="57"/>
        <v>1</v>
      </c>
      <c r="Z604" s="8" t="b">
        <f t="shared" si="59"/>
        <v>1</v>
      </c>
      <c r="AD604" s="8">
        <v>1</v>
      </c>
      <c r="AE604" s="8">
        <v>1</v>
      </c>
      <c r="AF604" t="str">
        <f>INDEX(Groups!L$2:'Groups'!L$228, MATCH(A604, Groups!A$2:'Groups'!A$228,0))</f>
        <v>Pittsburgh</v>
      </c>
      <c r="AG604">
        <f>INDEX(Groups!M$2:'Groups'!M$228, MATCH(A604, Groups!A$2:'Groups'!A$228,0))</f>
        <v>0</v>
      </c>
      <c r="AH604">
        <f>COUNTIFS(RSVP!A$2:A$6364, I604)</f>
        <v>6</v>
      </c>
      <c r="AI604">
        <f>COUNTIFS(RSVP!A$2:A$6364, I604, RSVP!G$2:G$6364, 1)</f>
        <v>6</v>
      </c>
      <c r="AJ604" s="18">
        <f t="shared" si="56"/>
        <v>1</v>
      </c>
      <c r="AK604" t="str">
        <f>INDEX(Groups!N$2:'Groups'!N$228, MATCH(A604, Groups!A$2:'Groups'!A$228,0))</f>
        <v>Sub-county</v>
      </c>
    </row>
    <row r="605" spans="1:37" x14ac:dyDescent="0.2">
      <c r="A605">
        <v>67787</v>
      </c>
      <c r="B605">
        <v>3</v>
      </c>
      <c r="C605" t="s">
        <v>1513</v>
      </c>
      <c r="D605" t="s">
        <v>1</v>
      </c>
      <c r="E605" t="s">
        <v>3072</v>
      </c>
      <c r="F605">
        <v>-79.930000305199997</v>
      </c>
      <c r="G605">
        <v>40.450000762899997</v>
      </c>
      <c r="H605" t="s">
        <v>1514</v>
      </c>
      <c r="I605">
        <v>224617187</v>
      </c>
      <c r="J605">
        <v>604</v>
      </c>
      <c r="K605" t="s">
        <v>1520</v>
      </c>
      <c r="L605" t="s">
        <v>465</v>
      </c>
      <c r="M605" t="s">
        <v>996</v>
      </c>
      <c r="N605" t="s">
        <v>1522</v>
      </c>
      <c r="O605">
        <v>-80.128343000000001</v>
      </c>
      <c r="P605">
        <v>40.333846000000001</v>
      </c>
      <c r="Q605" t="s">
        <v>1521</v>
      </c>
      <c r="R605" s="6" t="s">
        <v>2904</v>
      </c>
      <c r="S605" s="6" t="s">
        <v>2903</v>
      </c>
      <c r="T605" s="6" t="s">
        <v>2784</v>
      </c>
      <c r="U605" s="6" t="s">
        <v>2974</v>
      </c>
      <c r="W605" s="3" t="str">
        <f>INDEX(Groups!I$2:'Groups'!I$228, MATCH(A605, Groups!A$2:'Groups'!A$228,0))</f>
        <v>Pittsburgh</v>
      </c>
      <c r="X605" s="3" t="str">
        <f>INDEX(Groups!J$2:'Groups'!J$228, MATCH(A605, Groups!A$2:'Groups'!A$228,0))</f>
        <v>Sub-county</v>
      </c>
      <c r="Y605" s="8">
        <f t="shared" si="57"/>
        <v>1</v>
      </c>
      <c r="Z605" s="8" t="b">
        <f t="shared" si="59"/>
        <v>0</v>
      </c>
      <c r="AD605" s="8">
        <v>1</v>
      </c>
      <c r="AE605" s="8">
        <v>1</v>
      </c>
      <c r="AF605" t="str">
        <f>INDEX(Groups!L$2:'Groups'!L$228, MATCH(A605, Groups!A$2:'Groups'!A$228,0))</f>
        <v>Pittsburgh</v>
      </c>
      <c r="AG605">
        <f>INDEX(Groups!M$2:'Groups'!M$228, MATCH(A605, Groups!A$2:'Groups'!A$228,0))</f>
        <v>0</v>
      </c>
      <c r="AH605">
        <f>COUNTIFS(RSVP!A$2:A$6364, I605)</f>
        <v>6</v>
      </c>
      <c r="AI605">
        <f>COUNTIFS(RSVP!A$2:A$6364, I605, RSVP!G$2:G$6364, 1)</f>
        <v>5</v>
      </c>
      <c r="AJ605" s="18">
        <f t="shared" si="56"/>
        <v>0.83333333333333337</v>
      </c>
      <c r="AK605" t="str">
        <f>INDEX(Groups!N$2:'Groups'!N$228, MATCH(A605, Groups!A$2:'Groups'!A$228,0))</f>
        <v>Sub-county</v>
      </c>
    </row>
    <row r="606" spans="1:37" x14ac:dyDescent="0.2">
      <c r="A606">
        <v>3113672</v>
      </c>
      <c r="B606">
        <v>3</v>
      </c>
      <c r="C606" t="s">
        <v>1523</v>
      </c>
      <c r="D606" t="s">
        <v>502</v>
      </c>
      <c r="E606" t="s">
        <v>3081</v>
      </c>
      <c r="F606">
        <v>-80.040000915500002</v>
      </c>
      <c r="G606">
        <v>40.319999694800003</v>
      </c>
      <c r="H606" t="s">
        <v>1524</v>
      </c>
      <c r="I606">
        <v>224590482</v>
      </c>
      <c r="J606">
        <v>605</v>
      </c>
      <c r="K606" t="s">
        <v>1525</v>
      </c>
      <c r="L606" t="s">
        <v>1526</v>
      </c>
      <c r="M606" t="s">
        <v>1528</v>
      </c>
      <c r="N606" t="s">
        <v>1529</v>
      </c>
      <c r="O606">
        <v>-80.202483999999998</v>
      </c>
      <c r="P606">
        <v>40.220531000000001</v>
      </c>
      <c r="Q606" t="s">
        <v>1527</v>
      </c>
      <c r="R606" s="6" t="s">
        <v>2904</v>
      </c>
      <c r="S606" s="6" t="s">
        <v>2903</v>
      </c>
      <c r="T606" s="6" t="s">
        <v>2943</v>
      </c>
      <c r="U606" s="6" t="s">
        <v>2988</v>
      </c>
      <c r="W606" s="3" t="str">
        <f>INDEX(Groups!I$2:'Groups'!I$228, MATCH(A606, Groups!A$2:'Groups'!A$228,0))</f>
        <v>South Hills</v>
      </c>
      <c r="X606" s="3" t="str">
        <f>INDEX(Groups!J$2:'Groups'!J$228, MATCH(A606, Groups!A$2:'Groups'!A$228,0))</f>
        <v>Region</v>
      </c>
      <c r="Y606" s="8">
        <f t="shared" si="57"/>
        <v>0</v>
      </c>
      <c r="AA606" s="8" t="b">
        <f>OR(ISNUMBER(SEARCH("Dormont", U606)), ISNUMBER(SEARCH("Mount Lebanon", U606)),ISNUMBER(SEARCH("Castle Shannon", U606)),ISNUMBER(SEARCH("Green Tree", U606)),ISNUMBER(SEARCH("Bethel Park", U606)), ISNUMBER(SEARCH("Baldwin", U606)), ISNUMBER(SEARCH("Collier", U606)), ISNUMBER(SEARCH("Peters", U606)), ISNUMBER(SEARCH("Scott", U606)),ISNUMBER(SEARCH("South Park", U606)), ISNUMBER(SEARCH("Upper St. Clair", U606)),ISNUMBER(SEARCH("Brentwood", U606)),ISNUMBER(SEARCH("Bridgeville", U606)), ISNUMBER(SEARCH("Heidelberg", U606)), ISNUMBER(SEARCH("Whitehall", U606)), ISNUMBER(SEARCH("Pleasant Hills", U606)),ISNUMBER(SEARCH("Jefferson Hills", U606)), ISNUMBER(SEARCH("West Mifflin", U606)) )</f>
        <v>0</v>
      </c>
      <c r="AD606" s="8">
        <v>1</v>
      </c>
      <c r="AE606" s="8">
        <v>1</v>
      </c>
      <c r="AF606" t="str">
        <f>INDEX(Groups!L$2:'Groups'!L$228, MATCH(A606, Groups!A$2:'Groups'!A$228,0))</f>
        <v>South Hills + Pittsburgh</v>
      </c>
      <c r="AG606">
        <f>INDEX(Groups!M$2:'Groups'!M$228, MATCH(A606, Groups!A$2:'Groups'!A$228,0))</f>
        <v>1</v>
      </c>
      <c r="AH606">
        <f>COUNTIFS(RSVP!A$2:A$6364, I606)</f>
        <v>4</v>
      </c>
      <c r="AI606">
        <f>COUNTIFS(RSVP!A$2:A$6364, I606, RSVP!G$2:G$6364, 1)</f>
        <v>4</v>
      </c>
      <c r="AJ606" s="18">
        <f t="shared" si="56"/>
        <v>1</v>
      </c>
      <c r="AK606" t="str">
        <f>INDEX(Groups!N$2:'Groups'!N$228, MATCH(A606, Groups!A$2:'Groups'!A$228,0))</f>
        <v>Region</v>
      </c>
    </row>
    <row r="607" spans="1:37" x14ac:dyDescent="0.2">
      <c r="A607">
        <v>3113672</v>
      </c>
      <c r="B607">
        <v>3</v>
      </c>
      <c r="C607" t="s">
        <v>1523</v>
      </c>
      <c r="D607" t="s">
        <v>502</v>
      </c>
      <c r="E607" t="s">
        <v>3081</v>
      </c>
      <c r="F607">
        <v>-80.040000915500002</v>
      </c>
      <c r="G607">
        <v>40.319999694800003</v>
      </c>
      <c r="H607" t="s">
        <v>1524</v>
      </c>
      <c r="I607">
        <v>222320180</v>
      </c>
      <c r="J607">
        <v>606</v>
      </c>
      <c r="K607" t="s">
        <v>1530</v>
      </c>
      <c r="L607" t="s">
        <v>1531</v>
      </c>
      <c r="M607" t="s">
        <v>2872</v>
      </c>
      <c r="N607" t="s">
        <v>1533</v>
      </c>
      <c r="O607">
        <v>-80.133003000000002</v>
      </c>
      <c r="P607">
        <v>40.269016000000001</v>
      </c>
      <c r="Q607" t="s">
        <v>1532</v>
      </c>
      <c r="R607" s="6" t="s">
        <v>2904</v>
      </c>
      <c r="S607" s="6" t="s">
        <v>2903</v>
      </c>
      <c r="T607" s="6" t="s">
        <v>2943</v>
      </c>
      <c r="U607" s="6" t="s">
        <v>2988</v>
      </c>
      <c r="W607" s="3" t="str">
        <f>INDEX(Groups!I$2:'Groups'!I$228, MATCH(A607, Groups!A$2:'Groups'!A$228,0))</f>
        <v>South Hills</v>
      </c>
      <c r="X607" s="3" t="str">
        <f>INDEX(Groups!J$2:'Groups'!J$228, MATCH(A607, Groups!A$2:'Groups'!A$228,0))</f>
        <v>Region</v>
      </c>
      <c r="Y607" s="8">
        <f t="shared" si="57"/>
        <v>0</v>
      </c>
      <c r="AA607" s="8" t="b">
        <f>OR(ISNUMBER(SEARCH("Dormont", U607)), ISNUMBER(SEARCH("Mount Lebanon", U607)),ISNUMBER(SEARCH("Castle Shannon", U607)),ISNUMBER(SEARCH("Green Tree", U607)),ISNUMBER(SEARCH("Bethel Park", U607)), ISNUMBER(SEARCH("Baldwin", U607)), ISNUMBER(SEARCH("Collier", U607)), ISNUMBER(SEARCH("Peters", U607)), ISNUMBER(SEARCH("Scott", U607)),ISNUMBER(SEARCH("South Park", U607)), ISNUMBER(SEARCH("Upper St. Clair", U607)),ISNUMBER(SEARCH("Brentwood", U607)),ISNUMBER(SEARCH("Bridgeville", U607)), ISNUMBER(SEARCH("Heidelberg", U607)), ISNUMBER(SEARCH("Whitehall", U607)), ISNUMBER(SEARCH("Pleasant Hills", U607)),ISNUMBER(SEARCH("Jefferson Hills", U607)), ISNUMBER(SEARCH("West Mifflin", U607)) )</f>
        <v>0</v>
      </c>
      <c r="AD607" s="8">
        <v>1</v>
      </c>
      <c r="AE607" s="8">
        <v>1</v>
      </c>
      <c r="AF607" t="str">
        <f>INDEX(Groups!L$2:'Groups'!L$228, MATCH(A607, Groups!A$2:'Groups'!A$228,0))</f>
        <v>South Hills + Pittsburgh</v>
      </c>
      <c r="AG607">
        <f>INDEX(Groups!M$2:'Groups'!M$228, MATCH(A607, Groups!A$2:'Groups'!A$228,0))</f>
        <v>1</v>
      </c>
      <c r="AH607">
        <f>COUNTIFS(RSVP!A$2:A$6364, I607)</f>
        <v>5</v>
      </c>
      <c r="AI607">
        <f>COUNTIFS(RSVP!A$2:A$6364, I607, RSVP!G$2:G$6364, 1)</f>
        <v>5</v>
      </c>
      <c r="AJ607" s="18">
        <f t="shared" si="56"/>
        <v>1</v>
      </c>
      <c r="AK607" t="str">
        <f>INDEX(Groups!N$2:'Groups'!N$228, MATCH(A607, Groups!A$2:'Groups'!A$228,0))</f>
        <v>Region</v>
      </c>
    </row>
    <row r="608" spans="1:37" x14ac:dyDescent="0.2">
      <c r="A608">
        <v>3113672</v>
      </c>
      <c r="B608">
        <v>3</v>
      </c>
      <c r="C608" t="s">
        <v>1523</v>
      </c>
      <c r="D608" t="s">
        <v>502</v>
      </c>
      <c r="E608" t="s">
        <v>3081</v>
      </c>
      <c r="F608">
        <v>-80.040000915500002</v>
      </c>
      <c r="G608">
        <v>40.319999694800003</v>
      </c>
      <c r="H608" t="s">
        <v>1524</v>
      </c>
      <c r="I608">
        <v>224044455</v>
      </c>
      <c r="J608">
        <v>607</v>
      </c>
      <c r="K608" t="s">
        <v>1534</v>
      </c>
      <c r="L608" t="s">
        <v>1535</v>
      </c>
      <c r="M608" t="s">
        <v>2773</v>
      </c>
      <c r="N608" t="s">
        <v>1537</v>
      </c>
      <c r="O608">
        <v>-80.050346000000005</v>
      </c>
      <c r="P608">
        <v>40.357605</v>
      </c>
      <c r="Q608" t="s">
        <v>1536</v>
      </c>
      <c r="R608" s="6" t="s">
        <v>2904</v>
      </c>
      <c r="S608" s="6" t="s">
        <v>2903</v>
      </c>
      <c r="T608" s="6" t="s">
        <v>2784</v>
      </c>
      <c r="U608" s="6" t="s">
        <v>2962</v>
      </c>
      <c r="W608" s="3" t="str">
        <f>INDEX(Groups!I$2:'Groups'!I$228, MATCH(A608, Groups!A$2:'Groups'!A$228,0))</f>
        <v>South Hills</v>
      </c>
      <c r="X608" s="3" t="str">
        <f>INDEX(Groups!J$2:'Groups'!J$228, MATCH(A608, Groups!A$2:'Groups'!A$228,0))</f>
        <v>Region</v>
      </c>
      <c r="Y608" s="8">
        <f t="shared" si="57"/>
        <v>1</v>
      </c>
      <c r="AA608" s="8" t="b">
        <f>OR(ISNUMBER(SEARCH("Dormont", U608)), ISNUMBER(SEARCH("Mount Lebanon", U608)),ISNUMBER(SEARCH("Castle Shannon", U608)),ISNUMBER(SEARCH("Green Tree", U608)),ISNUMBER(SEARCH("Bethel Park", U608)), ISNUMBER(SEARCH("Baldwin", U608)), ISNUMBER(SEARCH("Collier", U608)), ISNUMBER(SEARCH("Peters", U608)), ISNUMBER(SEARCH("Scott", U608)),ISNUMBER(SEARCH("South Park", U608)), ISNUMBER(SEARCH("Upper St. Clair", U608)),ISNUMBER(SEARCH("Brentwood", U608)),ISNUMBER(SEARCH("Bridgeville", U608)), ISNUMBER(SEARCH("Heidelberg", U608)), ISNUMBER(SEARCH("Whitehall", U608)), ISNUMBER(SEARCH("Pleasant Hills", U608)),ISNUMBER(SEARCH("Jefferson Hills", U608)), ISNUMBER(SEARCH("West Mifflin", U608)) )</f>
        <v>1</v>
      </c>
      <c r="AD608" s="8">
        <v>1</v>
      </c>
      <c r="AE608" s="8">
        <v>1</v>
      </c>
      <c r="AF608" t="str">
        <f>INDEX(Groups!L$2:'Groups'!L$228, MATCH(A608, Groups!A$2:'Groups'!A$228,0))</f>
        <v>South Hills + Pittsburgh</v>
      </c>
      <c r="AG608">
        <f>INDEX(Groups!M$2:'Groups'!M$228, MATCH(A608, Groups!A$2:'Groups'!A$228,0))</f>
        <v>1</v>
      </c>
      <c r="AH608">
        <f>COUNTIFS(RSVP!A$2:A$6364, I608)</f>
        <v>13</v>
      </c>
      <c r="AI608">
        <f>COUNTIFS(RSVP!A$2:A$6364, I608, RSVP!G$2:G$6364, 1)</f>
        <v>13</v>
      </c>
      <c r="AJ608" s="18">
        <f t="shared" si="56"/>
        <v>1</v>
      </c>
      <c r="AK608" t="str">
        <f>INDEX(Groups!N$2:'Groups'!N$228, MATCH(A608, Groups!A$2:'Groups'!A$228,0))</f>
        <v>Region</v>
      </c>
    </row>
    <row r="609" spans="1:37" x14ac:dyDescent="0.2">
      <c r="A609">
        <v>1730736</v>
      </c>
      <c r="B609">
        <v>3</v>
      </c>
      <c r="C609" t="s">
        <v>1538</v>
      </c>
      <c r="D609" t="s">
        <v>382</v>
      </c>
      <c r="E609" t="s">
        <v>3085</v>
      </c>
      <c r="F609">
        <v>-80.180000305199997</v>
      </c>
      <c r="G609">
        <v>40.509998321499999</v>
      </c>
      <c r="H609" t="s">
        <v>1539</v>
      </c>
      <c r="I609" t="s">
        <v>3200</v>
      </c>
      <c r="J609">
        <v>608</v>
      </c>
      <c r="K609" t="s">
        <v>1540</v>
      </c>
      <c r="L609" t="s">
        <v>1541</v>
      </c>
      <c r="M609" t="s">
        <v>748</v>
      </c>
      <c r="N609" t="s">
        <v>1543</v>
      </c>
      <c r="O609">
        <v>-80.177643000000003</v>
      </c>
      <c r="P609">
        <v>40.543303999999999</v>
      </c>
      <c r="Q609" t="s">
        <v>1542</v>
      </c>
      <c r="R609" s="6" t="s">
        <v>2904</v>
      </c>
      <c r="S609" s="6" t="s">
        <v>2903</v>
      </c>
      <c r="T609" s="6" t="s">
        <v>2784</v>
      </c>
      <c r="U609" s="6" t="s">
        <v>2996</v>
      </c>
      <c r="W609" s="3" t="str">
        <f>INDEX(Groups!I$2:'Groups'!I$228, MATCH(A609, Groups!A$2:'Groups'!A$228,0))</f>
        <v>Moon township</v>
      </c>
      <c r="X609" s="3" t="str">
        <f>INDEX(Groups!J$2:'Groups'!J$228, MATCH(A609, Groups!A$2:'Groups'!A$228,0))</f>
        <v>Sub-county</v>
      </c>
      <c r="Y609" s="8">
        <f t="shared" si="57"/>
        <v>1</v>
      </c>
      <c r="Z609" s="8" t="b">
        <f t="shared" ref="Z609:Z614" si="60">ISNUMBER(SEARCH(W609,U609))</f>
        <v>0</v>
      </c>
      <c r="AD609" s="8">
        <v>1</v>
      </c>
      <c r="AE609" s="8">
        <v>1</v>
      </c>
      <c r="AF609" t="str">
        <f>INDEX(Groups!L$2:'Groups'!L$228, MATCH(A609, Groups!A$2:'Groups'!A$228,0))</f>
        <v>Moon township</v>
      </c>
      <c r="AG609">
        <f>INDEX(Groups!M$2:'Groups'!M$228, MATCH(A609, Groups!A$2:'Groups'!A$228,0))</f>
        <v>0</v>
      </c>
      <c r="AH609">
        <f>COUNTIFS(RSVP!A$2:A$6364, I609)</f>
        <v>4</v>
      </c>
      <c r="AI609">
        <f>COUNTIFS(RSVP!A$2:A$6364, I609, RSVP!G$2:G$6364, 1)</f>
        <v>0</v>
      </c>
      <c r="AJ609" s="18">
        <f t="shared" si="56"/>
        <v>0</v>
      </c>
      <c r="AK609" t="str">
        <f>INDEX(Groups!N$2:'Groups'!N$228, MATCH(A609, Groups!A$2:'Groups'!A$228,0))</f>
        <v>Sub-county</v>
      </c>
    </row>
    <row r="610" spans="1:37" x14ac:dyDescent="0.2">
      <c r="A610">
        <v>1730736</v>
      </c>
      <c r="B610">
        <v>3</v>
      </c>
      <c r="C610" t="s">
        <v>1538</v>
      </c>
      <c r="D610" t="s">
        <v>382</v>
      </c>
      <c r="E610" t="s">
        <v>3085</v>
      </c>
      <c r="F610">
        <v>-80.180000305199997</v>
      </c>
      <c r="G610">
        <v>40.509998321499999</v>
      </c>
      <c r="H610" t="s">
        <v>1539</v>
      </c>
      <c r="I610" t="s">
        <v>3201</v>
      </c>
      <c r="J610">
        <v>609</v>
      </c>
      <c r="K610" t="s">
        <v>1544</v>
      </c>
      <c r="L610" t="s">
        <v>1545</v>
      </c>
      <c r="M610" t="s">
        <v>2888</v>
      </c>
      <c r="N610" t="s">
        <v>1547</v>
      </c>
      <c r="O610">
        <v>-80.220626999999993</v>
      </c>
      <c r="P610">
        <v>40.513221999999999</v>
      </c>
      <c r="Q610" t="s">
        <v>1546</v>
      </c>
      <c r="R610" s="6" t="s">
        <v>2904</v>
      </c>
      <c r="S610" s="6" t="s">
        <v>2903</v>
      </c>
      <c r="T610" s="6" t="s">
        <v>2784</v>
      </c>
      <c r="U610" s="6" t="s">
        <v>2808</v>
      </c>
      <c r="W610" s="3" t="str">
        <f>INDEX(Groups!I$2:'Groups'!I$228, MATCH(A610, Groups!A$2:'Groups'!A$228,0))</f>
        <v>Moon township</v>
      </c>
      <c r="X610" s="3" t="str">
        <f>INDEX(Groups!J$2:'Groups'!J$228, MATCH(A610, Groups!A$2:'Groups'!A$228,0))</f>
        <v>Sub-county</v>
      </c>
      <c r="Y610" s="8">
        <f t="shared" si="57"/>
        <v>1</v>
      </c>
      <c r="Z610" s="8" t="b">
        <f t="shared" si="60"/>
        <v>1</v>
      </c>
      <c r="AD610" s="8">
        <v>1</v>
      </c>
      <c r="AE610" s="8">
        <v>1</v>
      </c>
      <c r="AF610" t="str">
        <f>INDEX(Groups!L$2:'Groups'!L$228, MATCH(A610, Groups!A$2:'Groups'!A$228,0))</f>
        <v>Moon township</v>
      </c>
      <c r="AG610">
        <f>INDEX(Groups!M$2:'Groups'!M$228, MATCH(A610, Groups!A$2:'Groups'!A$228,0))</f>
        <v>0</v>
      </c>
      <c r="AH610">
        <f>COUNTIFS(RSVP!A$2:A$6364, I610)</f>
        <v>4</v>
      </c>
      <c r="AI610">
        <f>COUNTIFS(RSVP!A$2:A$6364, I610, RSVP!G$2:G$6364, 1)</f>
        <v>0</v>
      </c>
      <c r="AJ610" s="18">
        <f t="shared" si="56"/>
        <v>0</v>
      </c>
      <c r="AK610" t="str">
        <f>INDEX(Groups!N$2:'Groups'!N$228, MATCH(A610, Groups!A$2:'Groups'!A$228,0))</f>
        <v>Sub-county</v>
      </c>
    </row>
    <row r="611" spans="1:37" x14ac:dyDescent="0.2">
      <c r="A611">
        <v>1730736</v>
      </c>
      <c r="B611">
        <v>3</v>
      </c>
      <c r="C611" t="s">
        <v>1538</v>
      </c>
      <c r="D611" t="s">
        <v>382</v>
      </c>
      <c r="E611" t="s">
        <v>3085</v>
      </c>
      <c r="F611">
        <v>-80.180000305199997</v>
      </c>
      <c r="G611">
        <v>40.509998321499999</v>
      </c>
      <c r="H611" t="s">
        <v>1539</v>
      </c>
      <c r="I611" t="s">
        <v>3202</v>
      </c>
      <c r="J611">
        <v>610</v>
      </c>
      <c r="K611" t="s">
        <v>1544</v>
      </c>
      <c r="L611" t="s">
        <v>1545</v>
      </c>
      <c r="M611" t="s">
        <v>2888</v>
      </c>
      <c r="N611" t="s">
        <v>1547</v>
      </c>
      <c r="O611">
        <v>-80.220626999999993</v>
      </c>
      <c r="P611">
        <v>40.513221999999999</v>
      </c>
      <c r="Q611" t="s">
        <v>1546</v>
      </c>
      <c r="R611" s="6" t="s">
        <v>2904</v>
      </c>
      <c r="S611" s="6" t="s">
        <v>2903</v>
      </c>
      <c r="T611" s="6" t="s">
        <v>2784</v>
      </c>
      <c r="U611" s="6" t="s">
        <v>2808</v>
      </c>
      <c r="W611" s="3" t="str">
        <f>INDEX(Groups!I$2:'Groups'!I$228, MATCH(A611, Groups!A$2:'Groups'!A$228,0))</f>
        <v>Moon township</v>
      </c>
      <c r="X611" s="3" t="str">
        <f>INDEX(Groups!J$2:'Groups'!J$228, MATCH(A611, Groups!A$2:'Groups'!A$228,0))</f>
        <v>Sub-county</v>
      </c>
      <c r="Y611" s="8">
        <f t="shared" si="57"/>
        <v>1</v>
      </c>
      <c r="Z611" s="8" t="b">
        <f t="shared" si="60"/>
        <v>1</v>
      </c>
      <c r="AD611" s="8">
        <v>1</v>
      </c>
      <c r="AE611" s="8">
        <v>1</v>
      </c>
      <c r="AF611" t="str">
        <f>INDEX(Groups!L$2:'Groups'!L$228, MATCH(A611, Groups!A$2:'Groups'!A$228,0))</f>
        <v>Moon township</v>
      </c>
      <c r="AG611">
        <f>INDEX(Groups!M$2:'Groups'!M$228, MATCH(A611, Groups!A$2:'Groups'!A$228,0))</f>
        <v>0</v>
      </c>
      <c r="AH611">
        <f>COUNTIFS(RSVP!A$2:A$6364, I611)</f>
        <v>5</v>
      </c>
      <c r="AI611">
        <f>COUNTIFS(RSVP!A$2:A$6364, I611, RSVP!G$2:G$6364, 1)</f>
        <v>0</v>
      </c>
      <c r="AJ611" s="18">
        <f t="shared" si="56"/>
        <v>0</v>
      </c>
      <c r="AK611" t="str">
        <f>INDEX(Groups!N$2:'Groups'!N$228, MATCH(A611, Groups!A$2:'Groups'!A$228,0))</f>
        <v>Sub-county</v>
      </c>
    </row>
    <row r="612" spans="1:37" x14ac:dyDescent="0.2">
      <c r="A612">
        <v>13050542</v>
      </c>
      <c r="B612">
        <v>3</v>
      </c>
      <c r="C612" t="s">
        <v>1548</v>
      </c>
      <c r="D612" t="s">
        <v>1</v>
      </c>
      <c r="E612" t="s">
        <v>3076</v>
      </c>
      <c r="F612">
        <v>-79.959999084499998</v>
      </c>
      <c r="G612">
        <v>40.439998626700003</v>
      </c>
      <c r="H612" t="s">
        <v>1549</v>
      </c>
      <c r="I612" t="s">
        <v>3328</v>
      </c>
      <c r="J612">
        <v>611</v>
      </c>
      <c r="K612" t="s">
        <v>1550</v>
      </c>
      <c r="L612" t="s">
        <v>1551</v>
      </c>
      <c r="M612" t="s">
        <v>2773</v>
      </c>
      <c r="N612" t="s">
        <v>14</v>
      </c>
      <c r="O612">
        <v>-79.922905</v>
      </c>
      <c r="P612">
        <v>40.435702999999997</v>
      </c>
      <c r="Q612" t="s">
        <v>13</v>
      </c>
      <c r="R612" s="6" t="s">
        <v>2904</v>
      </c>
      <c r="S612" s="6" t="s">
        <v>2903</v>
      </c>
      <c r="T612" s="6" t="s">
        <v>2784</v>
      </c>
      <c r="U612" s="6" t="s">
        <v>2905</v>
      </c>
      <c r="V612" s="6" t="s">
        <v>2907</v>
      </c>
      <c r="W612" s="3" t="str">
        <f>INDEX(Groups!I$2:'Groups'!I$228, MATCH(A612, Groups!A$2:'Groups'!A$228,0))</f>
        <v>Pittsburgh</v>
      </c>
      <c r="X612" s="3" t="str">
        <f>INDEX(Groups!J$2:'Groups'!J$228, MATCH(A612, Groups!A$2:'Groups'!A$228,0))</f>
        <v>Sub-county</v>
      </c>
      <c r="Y612" s="8">
        <f t="shared" si="57"/>
        <v>1</v>
      </c>
      <c r="Z612" s="8" t="b">
        <f t="shared" si="60"/>
        <v>1</v>
      </c>
      <c r="AD612" s="8">
        <v>1</v>
      </c>
      <c r="AE612" s="8">
        <v>1</v>
      </c>
      <c r="AF612" t="str">
        <f>INDEX(Groups!L$2:'Groups'!L$228, MATCH(A612, Groups!A$2:'Groups'!A$228,0))</f>
        <v>Pittsburgh</v>
      </c>
      <c r="AG612">
        <f>INDEX(Groups!M$2:'Groups'!M$228, MATCH(A612, Groups!A$2:'Groups'!A$228,0))</f>
        <v>0</v>
      </c>
      <c r="AH612">
        <f>COUNTIFS(RSVP!A$2:A$6364, I612)</f>
        <v>7</v>
      </c>
      <c r="AI612">
        <f>COUNTIFS(RSVP!A$2:A$6364, I612, RSVP!G$2:G$6364, 1)</f>
        <v>4</v>
      </c>
      <c r="AJ612" s="18">
        <f t="shared" si="56"/>
        <v>0.5714285714285714</v>
      </c>
      <c r="AK612" t="str">
        <f>INDEX(Groups!N$2:'Groups'!N$228, MATCH(A612, Groups!A$2:'Groups'!A$228,0))</f>
        <v>Sub-county</v>
      </c>
    </row>
    <row r="613" spans="1:37" x14ac:dyDescent="0.2">
      <c r="A613">
        <v>13050542</v>
      </c>
      <c r="B613">
        <v>3</v>
      </c>
      <c r="C613" t="s">
        <v>1548</v>
      </c>
      <c r="D613" t="s">
        <v>1</v>
      </c>
      <c r="E613" t="s">
        <v>3076</v>
      </c>
      <c r="F613">
        <v>-79.959999084499998</v>
      </c>
      <c r="G613">
        <v>40.439998626700003</v>
      </c>
      <c r="H613" t="s">
        <v>1549</v>
      </c>
      <c r="I613" t="s">
        <v>3329</v>
      </c>
      <c r="J613">
        <v>612</v>
      </c>
      <c r="K613" t="s">
        <v>1550</v>
      </c>
      <c r="L613" t="s">
        <v>1552</v>
      </c>
      <c r="M613" t="s">
        <v>2773</v>
      </c>
      <c r="N613" t="s">
        <v>14</v>
      </c>
      <c r="O613">
        <v>-79.922905</v>
      </c>
      <c r="P613">
        <v>40.435702999999997</v>
      </c>
      <c r="Q613" t="s">
        <v>13</v>
      </c>
      <c r="R613" s="6" t="s">
        <v>2904</v>
      </c>
      <c r="S613" s="6" t="s">
        <v>2903</v>
      </c>
      <c r="T613" s="6" t="s">
        <v>2784</v>
      </c>
      <c r="U613" s="6" t="s">
        <v>2905</v>
      </c>
      <c r="V613" s="6" t="s">
        <v>2907</v>
      </c>
      <c r="W613" s="3" t="str">
        <f>INDEX(Groups!I$2:'Groups'!I$228, MATCH(A613, Groups!A$2:'Groups'!A$228,0))</f>
        <v>Pittsburgh</v>
      </c>
      <c r="X613" s="3" t="str">
        <f>INDEX(Groups!J$2:'Groups'!J$228, MATCH(A613, Groups!A$2:'Groups'!A$228,0))</f>
        <v>Sub-county</v>
      </c>
      <c r="Y613" s="8">
        <f t="shared" si="57"/>
        <v>1</v>
      </c>
      <c r="Z613" s="8" t="b">
        <f t="shared" si="60"/>
        <v>1</v>
      </c>
      <c r="AD613" s="8">
        <v>1</v>
      </c>
      <c r="AE613" s="8">
        <v>1</v>
      </c>
      <c r="AF613" t="str">
        <f>INDEX(Groups!L$2:'Groups'!L$228, MATCH(A613, Groups!A$2:'Groups'!A$228,0))</f>
        <v>Pittsburgh</v>
      </c>
      <c r="AG613">
        <f>INDEX(Groups!M$2:'Groups'!M$228, MATCH(A613, Groups!A$2:'Groups'!A$228,0))</f>
        <v>0</v>
      </c>
      <c r="AH613">
        <f>COUNTIFS(RSVP!A$2:A$6364, I613)</f>
        <v>6</v>
      </c>
      <c r="AI613">
        <f>COUNTIFS(RSVP!A$2:A$6364, I613, RSVP!G$2:G$6364, 1)</f>
        <v>6</v>
      </c>
      <c r="AJ613" s="18">
        <f t="shared" si="56"/>
        <v>1</v>
      </c>
      <c r="AK613" t="str">
        <f>INDEX(Groups!N$2:'Groups'!N$228, MATCH(A613, Groups!A$2:'Groups'!A$228,0))</f>
        <v>Sub-county</v>
      </c>
    </row>
    <row r="614" spans="1:37" x14ac:dyDescent="0.2">
      <c r="A614">
        <v>13050542</v>
      </c>
      <c r="B614">
        <v>3</v>
      </c>
      <c r="C614" t="s">
        <v>1548</v>
      </c>
      <c r="D614" t="s">
        <v>1</v>
      </c>
      <c r="E614" t="s">
        <v>3076</v>
      </c>
      <c r="F614">
        <v>-79.959999084499998</v>
      </c>
      <c r="G614">
        <v>40.439998626700003</v>
      </c>
      <c r="H614" t="s">
        <v>1549</v>
      </c>
      <c r="I614" t="s">
        <v>3330</v>
      </c>
      <c r="J614">
        <v>613</v>
      </c>
      <c r="K614" t="s">
        <v>1550</v>
      </c>
      <c r="L614" t="s">
        <v>1553</v>
      </c>
      <c r="M614" t="s">
        <v>2773</v>
      </c>
      <c r="N614" t="s">
        <v>14</v>
      </c>
      <c r="O614">
        <v>-79.922905</v>
      </c>
      <c r="P614">
        <v>40.435702999999997</v>
      </c>
      <c r="Q614" t="s">
        <v>13</v>
      </c>
      <c r="R614" s="6" t="s">
        <v>2904</v>
      </c>
      <c r="S614" s="6" t="s">
        <v>2903</v>
      </c>
      <c r="T614" s="6" t="s">
        <v>2784</v>
      </c>
      <c r="U614" s="6" t="s">
        <v>2905</v>
      </c>
      <c r="V614" s="6" t="s">
        <v>2907</v>
      </c>
      <c r="W614" s="3" t="str">
        <f>INDEX(Groups!I$2:'Groups'!I$228, MATCH(A614, Groups!A$2:'Groups'!A$228,0))</f>
        <v>Pittsburgh</v>
      </c>
      <c r="X614" s="3" t="str">
        <f>INDEX(Groups!J$2:'Groups'!J$228, MATCH(A614, Groups!A$2:'Groups'!A$228,0))</f>
        <v>Sub-county</v>
      </c>
      <c r="Y614" s="8">
        <f t="shared" si="57"/>
        <v>1</v>
      </c>
      <c r="Z614" s="8" t="b">
        <f t="shared" si="60"/>
        <v>1</v>
      </c>
      <c r="AD614" s="8">
        <v>1</v>
      </c>
      <c r="AE614" s="8">
        <v>1</v>
      </c>
      <c r="AF614" t="str">
        <f>INDEX(Groups!L$2:'Groups'!L$228, MATCH(A614, Groups!A$2:'Groups'!A$228,0))</f>
        <v>Pittsburgh</v>
      </c>
      <c r="AG614">
        <f>INDEX(Groups!M$2:'Groups'!M$228, MATCH(A614, Groups!A$2:'Groups'!A$228,0))</f>
        <v>0</v>
      </c>
      <c r="AH614">
        <f>COUNTIFS(RSVP!A$2:A$6364, I614)</f>
        <v>8</v>
      </c>
      <c r="AI614">
        <f>COUNTIFS(RSVP!A$2:A$6364, I614, RSVP!G$2:G$6364, 1)</f>
        <v>6</v>
      </c>
      <c r="AJ614" s="18">
        <f t="shared" si="56"/>
        <v>0.75</v>
      </c>
      <c r="AK614" t="str">
        <f>INDEX(Groups!N$2:'Groups'!N$228, MATCH(A614, Groups!A$2:'Groups'!A$228,0))</f>
        <v>Sub-county</v>
      </c>
    </row>
    <row r="615" spans="1:37" x14ac:dyDescent="0.2">
      <c r="A615">
        <v>18718827</v>
      </c>
      <c r="B615">
        <v>3</v>
      </c>
      <c r="C615" t="s">
        <v>1554</v>
      </c>
      <c r="D615" t="s">
        <v>1</v>
      </c>
      <c r="E615" t="s">
        <v>3082</v>
      </c>
      <c r="F615">
        <v>-79.919998168899994</v>
      </c>
      <c r="G615">
        <v>40.430000305199997</v>
      </c>
      <c r="H615" t="s">
        <v>1555</v>
      </c>
      <c r="I615">
        <v>224093126</v>
      </c>
      <c r="J615">
        <v>614</v>
      </c>
      <c r="K615" t="s">
        <v>1556</v>
      </c>
      <c r="L615" t="s">
        <v>1557</v>
      </c>
      <c r="M615" t="s">
        <v>2773</v>
      </c>
      <c r="N615" t="s">
        <v>1559</v>
      </c>
      <c r="O615">
        <v>-79.922843999999998</v>
      </c>
      <c r="P615">
        <v>40.435763999999999</v>
      </c>
      <c r="Q615" t="s">
        <v>1558</v>
      </c>
      <c r="R615" s="6" t="s">
        <v>2904</v>
      </c>
      <c r="S615" s="6" t="s">
        <v>2903</v>
      </c>
      <c r="T615" s="6" t="s">
        <v>2784</v>
      </c>
      <c r="U615" s="6" t="s">
        <v>2905</v>
      </c>
      <c r="V615" s="6" t="s">
        <v>2907</v>
      </c>
      <c r="W615" s="3" t="str">
        <f>INDEX(Groups!I$2:'Groups'!I$228, MATCH(A615, Groups!A$2:'Groups'!A$228,0))</f>
        <v>Pastoli's</v>
      </c>
      <c r="X615" s="3" t="str">
        <f>INDEX(Groups!J$2:'Groups'!J$228, MATCH(A615, Groups!A$2:'Groups'!A$228,0))</f>
        <v>Venue</v>
      </c>
      <c r="Y615" s="8">
        <v>1</v>
      </c>
      <c r="Z615" s="8" t="b">
        <v>1</v>
      </c>
      <c r="AC615" s="8">
        <v>1</v>
      </c>
      <c r="AD615" s="8">
        <v>1</v>
      </c>
      <c r="AE615" s="8">
        <v>1</v>
      </c>
      <c r="AF615" t="str">
        <f>INDEX(Groups!L$2:'Groups'!L$228, MATCH(A615, Groups!A$2:'Groups'!A$228,0))</f>
        <v>Pittsburgh</v>
      </c>
      <c r="AG615">
        <f>INDEX(Groups!M$2:'Groups'!M$228, MATCH(A615, Groups!A$2:'Groups'!A$228,0))</f>
        <v>0</v>
      </c>
      <c r="AH615">
        <f>COUNTIFS(RSVP!A$2:A$6364, I615)</f>
        <v>6</v>
      </c>
      <c r="AI615">
        <f>COUNTIFS(RSVP!A$2:A$6364, I615, RSVP!G$2:G$6364, 1)</f>
        <v>6</v>
      </c>
      <c r="AJ615" s="18">
        <f t="shared" si="56"/>
        <v>1</v>
      </c>
      <c r="AK615" t="str">
        <f>INDEX(Groups!N$2:'Groups'!N$228, MATCH(A615, Groups!A$2:'Groups'!A$228,0))</f>
        <v>Sub-county</v>
      </c>
    </row>
    <row r="616" spans="1:37" x14ac:dyDescent="0.2">
      <c r="A616">
        <v>18718827</v>
      </c>
      <c r="B616">
        <v>3</v>
      </c>
      <c r="C616" t="s">
        <v>1554</v>
      </c>
      <c r="D616" t="s">
        <v>1</v>
      </c>
      <c r="E616" t="s">
        <v>3082</v>
      </c>
      <c r="F616">
        <v>-79.919998168899994</v>
      </c>
      <c r="G616">
        <v>40.430000305199997</v>
      </c>
      <c r="H616" t="s">
        <v>1555</v>
      </c>
      <c r="I616">
        <v>224092861</v>
      </c>
      <c r="J616">
        <v>615</v>
      </c>
      <c r="K616" t="s">
        <v>1560</v>
      </c>
      <c r="L616" t="s">
        <v>1561</v>
      </c>
      <c r="M616" t="s">
        <v>2773</v>
      </c>
      <c r="N616" t="s">
        <v>1559</v>
      </c>
      <c r="O616">
        <v>-79.922843999999998</v>
      </c>
      <c r="P616">
        <v>40.435763999999999</v>
      </c>
      <c r="Q616" t="s">
        <v>1558</v>
      </c>
      <c r="R616" s="6" t="s">
        <v>2904</v>
      </c>
      <c r="S616" s="6" t="s">
        <v>2903</v>
      </c>
      <c r="T616" s="6" t="s">
        <v>2784</v>
      </c>
      <c r="U616" s="6" t="s">
        <v>2905</v>
      </c>
      <c r="V616" s="6" t="s">
        <v>2907</v>
      </c>
      <c r="W616" s="3" t="str">
        <f>INDEX(Groups!I$2:'Groups'!I$228, MATCH(A616, Groups!A$2:'Groups'!A$228,0))</f>
        <v>Pastoli's</v>
      </c>
      <c r="X616" s="3" t="str">
        <f>INDEX(Groups!J$2:'Groups'!J$228, MATCH(A616, Groups!A$2:'Groups'!A$228,0))</f>
        <v>Venue</v>
      </c>
      <c r="Y616" s="8">
        <v>1</v>
      </c>
      <c r="Z616" s="8" t="b">
        <v>1</v>
      </c>
      <c r="AC616" s="8">
        <v>1</v>
      </c>
      <c r="AD616" s="8">
        <v>1</v>
      </c>
      <c r="AE616" s="8">
        <v>1</v>
      </c>
      <c r="AF616" t="str">
        <f>INDEX(Groups!L$2:'Groups'!L$228, MATCH(A616, Groups!A$2:'Groups'!A$228,0))</f>
        <v>Pittsburgh</v>
      </c>
      <c r="AG616">
        <f>INDEX(Groups!M$2:'Groups'!M$228, MATCH(A616, Groups!A$2:'Groups'!A$228,0))</f>
        <v>0</v>
      </c>
      <c r="AH616">
        <f>COUNTIFS(RSVP!A$2:A$6364, I616)</f>
        <v>9</v>
      </c>
      <c r="AI616">
        <f>COUNTIFS(RSVP!A$2:A$6364, I616, RSVP!G$2:G$6364, 1)</f>
        <v>9</v>
      </c>
      <c r="AJ616" s="18">
        <f t="shared" si="56"/>
        <v>1</v>
      </c>
      <c r="AK616" t="str">
        <f>INDEX(Groups!N$2:'Groups'!N$228, MATCH(A616, Groups!A$2:'Groups'!A$228,0))</f>
        <v>Sub-county</v>
      </c>
    </row>
    <row r="617" spans="1:37" x14ac:dyDescent="0.2">
      <c r="A617">
        <v>18718827</v>
      </c>
      <c r="B617">
        <v>3</v>
      </c>
      <c r="C617" t="s">
        <v>1554</v>
      </c>
      <c r="D617" t="s">
        <v>1</v>
      </c>
      <c r="E617" t="s">
        <v>3082</v>
      </c>
      <c r="F617">
        <v>-79.919998168899994</v>
      </c>
      <c r="G617">
        <v>40.430000305199997</v>
      </c>
      <c r="H617" t="s">
        <v>1555</v>
      </c>
      <c r="I617">
        <v>224436452</v>
      </c>
      <c r="J617">
        <v>616</v>
      </c>
      <c r="K617" t="s">
        <v>1562</v>
      </c>
      <c r="L617" t="s">
        <v>1563</v>
      </c>
      <c r="M617" t="s">
        <v>2773</v>
      </c>
      <c r="N617" t="s">
        <v>1559</v>
      </c>
      <c r="O617">
        <v>-79.922843999999998</v>
      </c>
      <c r="P617">
        <v>40.435763999999999</v>
      </c>
      <c r="Q617" t="s">
        <v>1558</v>
      </c>
      <c r="R617" s="6" t="s">
        <v>2904</v>
      </c>
      <c r="S617" s="6" t="s">
        <v>2903</v>
      </c>
      <c r="T617" s="6" t="s">
        <v>2784</v>
      </c>
      <c r="U617" s="6" t="s">
        <v>2905</v>
      </c>
      <c r="V617" s="6" t="s">
        <v>2907</v>
      </c>
      <c r="W617" s="3" t="str">
        <f>INDEX(Groups!I$2:'Groups'!I$228, MATCH(A617, Groups!A$2:'Groups'!A$228,0))</f>
        <v>Pastoli's</v>
      </c>
      <c r="X617" s="3" t="str">
        <f>INDEX(Groups!J$2:'Groups'!J$228, MATCH(A617, Groups!A$2:'Groups'!A$228,0))</f>
        <v>Venue</v>
      </c>
      <c r="Y617" s="8">
        <v>1</v>
      </c>
      <c r="Z617" s="8" t="b">
        <v>1</v>
      </c>
      <c r="AC617" s="8">
        <v>1</v>
      </c>
      <c r="AD617" s="8">
        <v>1</v>
      </c>
      <c r="AE617" s="8">
        <v>1</v>
      </c>
      <c r="AF617" t="str">
        <f>INDEX(Groups!L$2:'Groups'!L$228, MATCH(A617, Groups!A$2:'Groups'!A$228,0))</f>
        <v>Pittsburgh</v>
      </c>
      <c r="AG617">
        <f>INDEX(Groups!M$2:'Groups'!M$228, MATCH(A617, Groups!A$2:'Groups'!A$228,0))</f>
        <v>0</v>
      </c>
      <c r="AH617">
        <f>COUNTIFS(RSVP!A$2:A$6364, I617)</f>
        <v>5</v>
      </c>
      <c r="AI617">
        <f>COUNTIFS(RSVP!A$2:A$6364, I617, RSVP!G$2:G$6364, 1)</f>
        <v>5</v>
      </c>
      <c r="AJ617" s="18">
        <f t="shared" si="56"/>
        <v>1</v>
      </c>
      <c r="AK617" t="str">
        <f>INDEX(Groups!N$2:'Groups'!N$228, MATCH(A617, Groups!A$2:'Groups'!A$228,0))</f>
        <v>Sub-county</v>
      </c>
    </row>
    <row r="618" spans="1:37" x14ac:dyDescent="0.2">
      <c r="A618">
        <v>1931841</v>
      </c>
      <c r="B618">
        <v>3</v>
      </c>
      <c r="C618" t="s">
        <v>1564</v>
      </c>
      <c r="D618" t="s">
        <v>1</v>
      </c>
      <c r="E618" t="s">
        <v>3078</v>
      </c>
      <c r="F618">
        <v>-79.949996948199995</v>
      </c>
      <c r="G618">
        <v>40.439998626700003</v>
      </c>
      <c r="H618" t="s">
        <v>1565</v>
      </c>
      <c r="I618">
        <v>223885410</v>
      </c>
      <c r="J618">
        <v>617</v>
      </c>
      <c r="K618" t="s">
        <v>1566</v>
      </c>
      <c r="L618" t="s">
        <v>1567</v>
      </c>
      <c r="M618" t="s">
        <v>1569</v>
      </c>
      <c r="N618" t="s">
        <v>1570</v>
      </c>
      <c r="O618">
        <v>-79.843361000000002</v>
      </c>
      <c r="P618">
        <v>40.505507999999999</v>
      </c>
      <c r="Q618" t="s">
        <v>1568</v>
      </c>
      <c r="R618" s="6" t="s">
        <v>2904</v>
      </c>
      <c r="S618" s="6" t="s">
        <v>2903</v>
      </c>
      <c r="T618" s="6" t="s">
        <v>2784</v>
      </c>
      <c r="U618" s="6" t="s">
        <v>2997</v>
      </c>
      <c r="W618" s="3" t="str">
        <f>INDEX(Groups!I$2:'Groups'!I$228, MATCH(A618, Groups!A$2:'Groups'!A$228,0))</f>
        <v>Pittsburgh</v>
      </c>
      <c r="X618" s="3" t="str">
        <f>INDEX(Groups!J$2:'Groups'!J$228, MATCH(A618, Groups!A$2:'Groups'!A$228,0))</f>
        <v>Sub-county</v>
      </c>
      <c r="Y618" s="8">
        <f>IF(T618="Allegheny County", 1, )</f>
        <v>1</v>
      </c>
      <c r="Z618" s="8" t="b">
        <f>ISNUMBER(SEARCH(W618,U618))</f>
        <v>0</v>
      </c>
      <c r="AD618" s="8">
        <v>1</v>
      </c>
      <c r="AE618" s="8">
        <v>1</v>
      </c>
      <c r="AF618" t="str">
        <f>INDEX(Groups!L$2:'Groups'!L$228, MATCH(A618, Groups!A$2:'Groups'!A$228,0))</f>
        <v>Pittsburgh</v>
      </c>
      <c r="AG618">
        <f>INDEX(Groups!M$2:'Groups'!M$228, MATCH(A618, Groups!A$2:'Groups'!A$228,0))</f>
        <v>0</v>
      </c>
      <c r="AH618">
        <f>COUNTIFS(RSVP!A$2:A$6364, I618)</f>
        <v>3</v>
      </c>
      <c r="AI618">
        <f>COUNTIFS(RSVP!A$2:A$6364, I618, RSVP!G$2:G$6364, 1)</f>
        <v>3</v>
      </c>
      <c r="AJ618" s="18">
        <f t="shared" si="56"/>
        <v>1</v>
      </c>
      <c r="AK618" t="str">
        <f>INDEX(Groups!N$2:'Groups'!N$228, MATCH(A618, Groups!A$2:'Groups'!A$228,0))</f>
        <v>Sub-county</v>
      </c>
    </row>
    <row r="619" spans="1:37" x14ac:dyDescent="0.2">
      <c r="A619">
        <v>1931841</v>
      </c>
      <c r="B619">
        <v>3</v>
      </c>
      <c r="C619" t="s">
        <v>1564</v>
      </c>
      <c r="D619" t="s">
        <v>1</v>
      </c>
      <c r="E619" t="s">
        <v>3078</v>
      </c>
      <c r="F619">
        <v>-79.949996948199995</v>
      </c>
      <c r="G619">
        <v>40.439998626700003</v>
      </c>
      <c r="H619" t="s">
        <v>1565</v>
      </c>
      <c r="I619" t="s">
        <v>3260</v>
      </c>
      <c r="J619">
        <v>618</v>
      </c>
      <c r="K619" t="s">
        <v>1571</v>
      </c>
      <c r="L619" t="s">
        <v>1572</v>
      </c>
      <c r="M619" t="s">
        <v>2773</v>
      </c>
      <c r="N619" t="s">
        <v>442</v>
      </c>
      <c r="O619">
        <v>-79.922545999999997</v>
      </c>
      <c r="P619">
        <v>40.438122</v>
      </c>
      <c r="Q619" t="s">
        <v>1574</v>
      </c>
      <c r="R619" s="6" t="s">
        <v>2904</v>
      </c>
      <c r="S619" s="6" t="s">
        <v>2903</v>
      </c>
      <c r="T619" s="6" t="s">
        <v>2784</v>
      </c>
      <c r="U619" s="6" t="s">
        <v>2905</v>
      </c>
      <c r="V619" s="6" t="s">
        <v>2944</v>
      </c>
      <c r="W619" s="3" t="str">
        <f>INDEX(Groups!I$2:'Groups'!I$228, MATCH(A619, Groups!A$2:'Groups'!A$228,0))</f>
        <v>Pittsburgh</v>
      </c>
      <c r="X619" s="3" t="str">
        <f>INDEX(Groups!J$2:'Groups'!J$228, MATCH(A619, Groups!A$2:'Groups'!A$228,0))</f>
        <v>Sub-county</v>
      </c>
      <c r="Y619" s="8">
        <f>IF(T619="Allegheny County", 1, )</f>
        <v>1</v>
      </c>
      <c r="Z619" s="8" t="b">
        <f>ISNUMBER(SEARCH(W619,U619))</f>
        <v>1</v>
      </c>
      <c r="AD619" s="8">
        <v>1</v>
      </c>
      <c r="AE619" s="8">
        <v>1</v>
      </c>
      <c r="AF619" t="str">
        <f>INDEX(Groups!L$2:'Groups'!L$228, MATCH(A619, Groups!A$2:'Groups'!A$228,0))</f>
        <v>Pittsburgh</v>
      </c>
      <c r="AG619">
        <f>INDEX(Groups!M$2:'Groups'!M$228, MATCH(A619, Groups!A$2:'Groups'!A$228,0))</f>
        <v>0</v>
      </c>
      <c r="AH619">
        <f>COUNTIFS(RSVP!A$2:A$6364, I619)</f>
        <v>3</v>
      </c>
      <c r="AI619">
        <f>COUNTIFS(RSVP!A$2:A$6364, I619, RSVP!G$2:G$6364, 1)</f>
        <v>3</v>
      </c>
      <c r="AJ619" s="18">
        <f t="shared" si="56"/>
        <v>1</v>
      </c>
      <c r="AK619" t="str">
        <f>INDEX(Groups!N$2:'Groups'!N$228, MATCH(A619, Groups!A$2:'Groups'!A$228,0))</f>
        <v>Sub-county</v>
      </c>
    </row>
    <row r="620" spans="1:37" x14ac:dyDescent="0.2">
      <c r="A620">
        <v>1931841</v>
      </c>
      <c r="B620">
        <v>3</v>
      </c>
      <c r="C620" t="s">
        <v>1564</v>
      </c>
      <c r="D620" t="s">
        <v>1</v>
      </c>
      <c r="E620" t="s">
        <v>3078</v>
      </c>
      <c r="F620">
        <v>-79.949996948199995</v>
      </c>
      <c r="G620">
        <v>40.439998626700003</v>
      </c>
      <c r="H620" t="s">
        <v>1565</v>
      </c>
      <c r="I620">
        <v>224725025</v>
      </c>
      <c r="J620">
        <v>619</v>
      </c>
      <c r="K620" t="s">
        <v>1571</v>
      </c>
      <c r="L620" t="s">
        <v>1573</v>
      </c>
      <c r="M620" t="s">
        <v>2773</v>
      </c>
      <c r="N620" t="s">
        <v>442</v>
      </c>
      <c r="O620">
        <v>-79.922545999999997</v>
      </c>
      <c r="P620">
        <v>40.438122</v>
      </c>
      <c r="Q620" t="s">
        <v>1574</v>
      </c>
      <c r="R620" s="6" t="s">
        <v>2904</v>
      </c>
      <c r="S620" s="6" t="s">
        <v>2903</v>
      </c>
      <c r="T620" s="6" t="s">
        <v>2784</v>
      </c>
      <c r="U620" s="6" t="s">
        <v>2905</v>
      </c>
      <c r="V620" s="6" t="s">
        <v>2944</v>
      </c>
      <c r="W620" s="3" t="str">
        <f>INDEX(Groups!I$2:'Groups'!I$228, MATCH(A620, Groups!A$2:'Groups'!A$228,0))</f>
        <v>Pittsburgh</v>
      </c>
      <c r="X620" s="3" t="str">
        <f>INDEX(Groups!J$2:'Groups'!J$228, MATCH(A620, Groups!A$2:'Groups'!A$228,0))</f>
        <v>Sub-county</v>
      </c>
      <c r="Y620" s="8">
        <f>IF(T620="Allegheny County", 1, )</f>
        <v>1</v>
      </c>
      <c r="Z620" s="8" t="b">
        <f>ISNUMBER(SEARCH(W620,U620))</f>
        <v>1</v>
      </c>
      <c r="AD620" s="8">
        <v>1</v>
      </c>
      <c r="AE620" s="8">
        <v>1</v>
      </c>
      <c r="AF620" t="str">
        <f>INDEX(Groups!L$2:'Groups'!L$228, MATCH(A620, Groups!A$2:'Groups'!A$228,0))</f>
        <v>Pittsburgh</v>
      </c>
      <c r="AG620">
        <f>INDEX(Groups!M$2:'Groups'!M$228, MATCH(A620, Groups!A$2:'Groups'!A$228,0))</f>
        <v>0</v>
      </c>
      <c r="AH620">
        <f>COUNTIFS(RSVP!A$2:A$6364, I620)</f>
        <v>6</v>
      </c>
      <c r="AI620">
        <f>COUNTIFS(RSVP!A$2:A$6364, I620, RSVP!G$2:G$6364, 1)</f>
        <v>6</v>
      </c>
      <c r="AJ620" s="18">
        <f t="shared" si="56"/>
        <v>1</v>
      </c>
      <c r="AK620" t="str">
        <f>INDEX(Groups!N$2:'Groups'!N$228, MATCH(A620, Groups!A$2:'Groups'!A$228,0))</f>
        <v>Sub-county</v>
      </c>
    </row>
    <row r="621" spans="1:37" x14ac:dyDescent="0.2">
      <c r="A621">
        <v>16778812</v>
      </c>
      <c r="B621">
        <v>3</v>
      </c>
      <c r="C621" t="s">
        <v>1575</v>
      </c>
      <c r="D621" t="s">
        <v>1</v>
      </c>
      <c r="E621" t="s">
        <v>3086</v>
      </c>
      <c r="F621">
        <v>-79.949996948199995</v>
      </c>
      <c r="G621">
        <v>40.439998626700003</v>
      </c>
      <c r="H621" t="s">
        <v>1576</v>
      </c>
      <c r="I621" t="s">
        <v>3342</v>
      </c>
      <c r="J621">
        <v>620</v>
      </c>
      <c r="K621" t="s">
        <v>1577</v>
      </c>
      <c r="L621" t="s">
        <v>1578</v>
      </c>
      <c r="Q621" t="s">
        <v>386</v>
      </c>
      <c r="R621" s="6">
        <v>0</v>
      </c>
      <c r="S621" s="6">
        <v>0</v>
      </c>
      <c r="T621" s="6">
        <v>0</v>
      </c>
      <c r="U621" s="6">
        <v>0</v>
      </c>
      <c r="V621" s="6">
        <v>0</v>
      </c>
      <c r="W621" s="3" t="str">
        <f>INDEX(Groups!I$2:'Groups'!I$228, MATCH(A621, Groups!A$2:'Groups'!A$228,0))</f>
        <v>Pittsburgh</v>
      </c>
      <c r="X621" s="3" t="str">
        <f>INDEX(Groups!J$2:'Groups'!J$228, MATCH(A621, Groups!A$2:'Groups'!A$228,0))</f>
        <v>Sub-county</v>
      </c>
      <c r="AD621" s="8">
        <v>1</v>
      </c>
      <c r="AE621" s="8">
        <v>1</v>
      </c>
      <c r="AF621" t="str">
        <f>INDEX(Groups!L$2:'Groups'!L$228, MATCH(A621, Groups!A$2:'Groups'!A$228,0))</f>
        <v>Pittsburgh</v>
      </c>
      <c r="AG621">
        <f>INDEX(Groups!M$2:'Groups'!M$228, MATCH(A621, Groups!A$2:'Groups'!A$228,0))</f>
        <v>0</v>
      </c>
      <c r="AH621">
        <f>COUNTIFS(RSVP!A$2:A$6364, I621)</f>
        <v>7</v>
      </c>
      <c r="AI621">
        <f>COUNTIFS(RSVP!A$2:A$6364, I621, RSVP!G$2:G$6364, 1)</f>
        <v>6</v>
      </c>
      <c r="AJ621" s="18">
        <f t="shared" si="56"/>
        <v>0.8571428571428571</v>
      </c>
      <c r="AK621" t="str">
        <f>INDEX(Groups!N$2:'Groups'!N$228, MATCH(A621, Groups!A$2:'Groups'!A$228,0))</f>
        <v>Sub-county</v>
      </c>
    </row>
    <row r="622" spans="1:37" x14ac:dyDescent="0.2">
      <c r="A622">
        <v>16778812</v>
      </c>
      <c r="B622">
        <v>3</v>
      </c>
      <c r="C622" t="s">
        <v>1575</v>
      </c>
      <c r="D622" t="s">
        <v>1</v>
      </c>
      <c r="E622" t="s">
        <v>3086</v>
      </c>
      <c r="F622">
        <v>-79.949996948199995</v>
      </c>
      <c r="G622">
        <v>40.439998626700003</v>
      </c>
      <c r="H622" t="s">
        <v>1576</v>
      </c>
      <c r="I622" t="s">
        <v>3343</v>
      </c>
      <c r="J622">
        <v>621</v>
      </c>
      <c r="K622" t="s">
        <v>1579</v>
      </c>
      <c r="L622" t="s">
        <v>1580</v>
      </c>
      <c r="M622" t="s">
        <v>2773</v>
      </c>
      <c r="N622" t="s">
        <v>1582</v>
      </c>
      <c r="O622">
        <v>-79.993660000000006</v>
      </c>
      <c r="P622">
        <v>40.452461</v>
      </c>
      <c r="Q622" t="s">
        <v>1581</v>
      </c>
      <c r="R622" s="6" t="s">
        <v>2904</v>
      </c>
      <c r="S622" s="6" t="s">
        <v>2903</v>
      </c>
      <c r="T622" s="6" t="s">
        <v>2784</v>
      </c>
      <c r="U622" s="6" t="s">
        <v>2905</v>
      </c>
      <c r="V622" s="6" t="s">
        <v>2940</v>
      </c>
      <c r="W622" s="3" t="str">
        <f>INDEX(Groups!I$2:'Groups'!I$228, MATCH(A622, Groups!A$2:'Groups'!A$228,0))</f>
        <v>Pittsburgh</v>
      </c>
      <c r="X622" s="3" t="str">
        <f>INDEX(Groups!J$2:'Groups'!J$228, MATCH(A622, Groups!A$2:'Groups'!A$228,0))</f>
        <v>Sub-county</v>
      </c>
      <c r="Y622" s="8">
        <f t="shared" ref="Y622:Y632" si="61">IF(T622="Allegheny County", 1, )</f>
        <v>1</v>
      </c>
      <c r="Z622" s="8" t="b">
        <f>ISNUMBER(SEARCH(W622,U622))</f>
        <v>1</v>
      </c>
      <c r="AD622" s="8">
        <v>1</v>
      </c>
      <c r="AE622" s="8">
        <v>1</v>
      </c>
      <c r="AF622" t="str">
        <f>INDEX(Groups!L$2:'Groups'!L$228, MATCH(A622, Groups!A$2:'Groups'!A$228,0))</f>
        <v>Pittsburgh</v>
      </c>
      <c r="AG622">
        <f>INDEX(Groups!M$2:'Groups'!M$228, MATCH(A622, Groups!A$2:'Groups'!A$228,0))</f>
        <v>0</v>
      </c>
      <c r="AH622">
        <f>COUNTIFS(RSVP!A$2:A$6364, I622)</f>
        <v>10</v>
      </c>
      <c r="AI622">
        <f>COUNTIFS(RSVP!A$2:A$6364, I622, RSVP!G$2:G$6364, 1)</f>
        <v>7</v>
      </c>
      <c r="AJ622" s="18">
        <f t="shared" si="56"/>
        <v>0.7</v>
      </c>
      <c r="AK622" t="str">
        <f>INDEX(Groups!N$2:'Groups'!N$228, MATCH(A622, Groups!A$2:'Groups'!A$228,0))</f>
        <v>Sub-county</v>
      </c>
    </row>
    <row r="623" spans="1:37" x14ac:dyDescent="0.2">
      <c r="A623">
        <v>16778812</v>
      </c>
      <c r="B623">
        <v>3</v>
      </c>
      <c r="C623" t="s">
        <v>1575</v>
      </c>
      <c r="D623" t="s">
        <v>1</v>
      </c>
      <c r="E623" t="s">
        <v>3086</v>
      </c>
      <c r="F623">
        <v>-79.949996948199995</v>
      </c>
      <c r="G623">
        <v>40.439998626700003</v>
      </c>
      <c r="H623" t="s">
        <v>1576</v>
      </c>
      <c r="I623">
        <v>224791840</v>
      </c>
      <c r="J623">
        <v>622</v>
      </c>
      <c r="K623" t="s">
        <v>1583</v>
      </c>
      <c r="L623" t="s">
        <v>1584</v>
      </c>
      <c r="M623" t="s">
        <v>660</v>
      </c>
      <c r="N623" t="s">
        <v>1586</v>
      </c>
      <c r="O623">
        <v>-79.918667999999997</v>
      </c>
      <c r="P623">
        <v>40.407738000000002</v>
      </c>
      <c r="Q623" t="s">
        <v>1585</v>
      </c>
      <c r="R623" s="6" t="s">
        <v>2904</v>
      </c>
      <c r="S623" s="6" t="s">
        <v>2903</v>
      </c>
      <c r="T623" s="6" t="s">
        <v>2784</v>
      </c>
      <c r="U623" s="6" t="s">
        <v>2998</v>
      </c>
      <c r="W623" s="3" t="str">
        <f>INDEX(Groups!I$2:'Groups'!I$228, MATCH(A623, Groups!A$2:'Groups'!A$228,0))</f>
        <v>Pittsburgh</v>
      </c>
      <c r="X623" s="3" t="str">
        <f>INDEX(Groups!J$2:'Groups'!J$228, MATCH(A623, Groups!A$2:'Groups'!A$228,0))</f>
        <v>Sub-county</v>
      </c>
      <c r="Y623" s="8">
        <f t="shared" si="61"/>
        <v>1</v>
      </c>
      <c r="Z623" s="8" t="b">
        <f>ISNUMBER(SEARCH(W623,U623))</f>
        <v>0</v>
      </c>
      <c r="AD623" s="8">
        <v>1</v>
      </c>
      <c r="AE623" s="8">
        <v>1</v>
      </c>
      <c r="AF623" t="str">
        <f>INDEX(Groups!L$2:'Groups'!L$228, MATCH(A623, Groups!A$2:'Groups'!A$228,0))</f>
        <v>Pittsburgh</v>
      </c>
      <c r="AG623">
        <f>INDEX(Groups!M$2:'Groups'!M$228, MATCH(A623, Groups!A$2:'Groups'!A$228,0))</f>
        <v>0</v>
      </c>
      <c r="AH623">
        <f>COUNTIFS(RSVP!A$2:A$6364, I623)</f>
        <v>9</v>
      </c>
      <c r="AI623">
        <f>COUNTIFS(RSVP!A$2:A$6364, I623, RSVP!G$2:G$6364, 1)</f>
        <v>7</v>
      </c>
      <c r="AJ623" s="18">
        <f t="shared" si="56"/>
        <v>0.77777777777777779</v>
      </c>
      <c r="AK623" t="str">
        <f>INDEX(Groups!N$2:'Groups'!N$228, MATCH(A623, Groups!A$2:'Groups'!A$228,0))</f>
        <v>Sub-county</v>
      </c>
    </row>
    <row r="624" spans="1:37" x14ac:dyDescent="0.2">
      <c r="A624">
        <v>268859</v>
      </c>
      <c r="B624">
        <v>3</v>
      </c>
      <c r="C624" t="s">
        <v>1587</v>
      </c>
      <c r="D624" t="s">
        <v>1</v>
      </c>
      <c r="E624" t="s">
        <v>3074</v>
      </c>
      <c r="F624">
        <v>-79.989997863799999</v>
      </c>
      <c r="G624">
        <v>40.450000762899997</v>
      </c>
      <c r="H624" t="s">
        <v>1588</v>
      </c>
      <c r="I624">
        <v>224256626</v>
      </c>
      <c r="J624">
        <v>623</v>
      </c>
      <c r="K624" t="s">
        <v>1589</v>
      </c>
      <c r="L624" t="s">
        <v>1590</v>
      </c>
      <c r="M624">
        <v>15209</v>
      </c>
      <c r="N624" t="s">
        <v>618</v>
      </c>
      <c r="O624">
        <v>-79.969123999999994</v>
      </c>
      <c r="P624">
        <v>40.475149999999999</v>
      </c>
      <c r="Q624" t="s">
        <v>1591</v>
      </c>
      <c r="R624" s="6" t="s">
        <v>2904</v>
      </c>
      <c r="S624" s="6" t="s">
        <v>2903</v>
      </c>
      <c r="T624" s="6" t="s">
        <v>2784</v>
      </c>
      <c r="U624" s="6" t="s">
        <v>2945</v>
      </c>
      <c r="W624" s="3" t="str">
        <f>INDEX(Groups!I$2:'Groups'!I$228, MATCH(A624, Groups!A$2:'Groups'!A$228,0))</f>
        <v>Western Pennsylvania</v>
      </c>
      <c r="X624" s="3" t="str">
        <f>INDEX(Groups!J$2:'Groups'!J$228, MATCH(A624, Groups!A$2:'Groups'!A$228,0))</f>
        <v>State</v>
      </c>
      <c r="Y624" s="8">
        <f t="shared" si="61"/>
        <v>1</v>
      </c>
      <c r="Z624" s="8" t="str">
        <f t="shared" ref="Z624:Z629" si="62">IF(ISNUMBER(SEARCH("Pittsburgh", U624)), "Pittsburgh City", "Non-Pitt")</f>
        <v>Non-Pitt</v>
      </c>
      <c r="AD624" s="8">
        <v>1</v>
      </c>
      <c r="AE624" s="8">
        <v>1</v>
      </c>
      <c r="AF624" t="str">
        <f>INDEX(Groups!L$2:'Groups'!L$228, MATCH(A624, Groups!A$2:'Groups'!A$228,0))</f>
        <v>Greater Pittsburgh Area</v>
      </c>
      <c r="AG624">
        <f>INDEX(Groups!M$2:'Groups'!M$228, MATCH(A624, Groups!A$2:'Groups'!A$228,0))</f>
        <v>1</v>
      </c>
      <c r="AH624">
        <f>COUNTIFS(RSVP!A$2:A$6364, I624)</f>
        <v>9</v>
      </c>
      <c r="AI624">
        <f>COUNTIFS(RSVP!A$2:A$6364, I624, RSVP!G$2:G$6364, 1)</f>
        <v>9</v>
      </c>
      <c r="AJ624" s="18">
        <f t="shared" si="56"/>
        <v>1</v>
      </c>
      <c r="AK624" t="str">
        <f>INDEX(Groups!N$2:'Groups'!N$228, MATCH(A624, Groups!A$2:'Groups'!A$228,0))</f>
        <v>CSA/MSA</v>
      </c>
    </row>
    <row r="625" spans="1:37" x14ac:dyDescent="0.2">
      <c r="A625">
        <v>268859</v>
      </c>
      <c r="B625">
        <v>3</v>
      </c>
      <c r="C625" t="s">
        <v>1587</v>
      </c>
      <c r="D625" t="s">
        <v>1</v>
      </c>
      <c r="E625" t="s">
        <v>3074</v>
      </c>
      <c r="F625">
        <v>-79.989997863799999</v>
      </c>
      <c r="G625">
        <v>40.450000762899997</v>
      </c>
      <c r="H625" t="s">
        <v>1588</v>
      </c>
      <c r="I625">
        <v>224823708</v>
      </c>
      <c r="J625">
        <v>624</v>
      </c>
      <c r="K625" t="s">
        <v>630</v>
      </c>
      <c r="L625" t="s">
        <v>1592</v>
      </c>
      <c r="M625" t="s">
        <v>2773</v>
      </c>
      <c r="N625" t="s">
        <v>609</v>
      </c>
      <c r="O625">
        <v>-79.997032000000004</v>
      </c>
      <c r="P625">
        <v>40.597487999999998</v>
      </c>
      <c r="Q625" t="s">
        <v>608</v>
      </c>
      <c r="R625" s="6" t="s">
        <v>2904</v>
      </c>
      <c r="S625" s="6" t="s">
        <v>2903</v>
      </c>
      <c r="T625" s="6" t="s">
        <v>2784</v>
      </c>
      <c r="U625" s="6" t="s">
        <v>2911</v>
      </c>
      <c r="W625" s="3" t="str">
        <f>INDEX(Groups!I$2:'Groups'!I$228, MATCH(A625, Groups!A$2:'Groups'!A$228,0))</f>
        <v>Western Pennsylvania</v>
      </c>
      <c r="X625" s="3" t="str">
        <f>INDEX(Groups!J$2:'Groups'!J$228, MATCH(A625, Groups!A$2:'Groups'!A$228,0))</f>
        <v>State</v>
      </c>
      <c r="Y625" s="8">
        <f t="shared" si="61"/>
        <v>1</v>
      </c>
      <c r="Z625" s="8" t="str">
        <f t="shared" si="62"/>
        <v>Non-Pitt</v>
      </c>
      <c r="AD625" s="8">
        <v>1</v>
      </c>
      <c r="AE625" s="8">
        <v>1</v>
      </c>
      <c r="AF625" t="str">
        <f>INDEX(Groups!L$2:'Groups'!L$228, MATCH(A625, Groups!A$2:'Groups'!A$228,0))</f>
        <v>Greater Pittsburgh Area</v>
      </c>
      <c r="AG625">
        <f>INDEX(Groups!M$2:'Groups'!M$228, MATCH(A625, Groups!A$2:'Groups'!A$228,0))</f>
        <v>1</v>
      </c>
      <c r="AH625">
        <f>COUNTIFS(RSVP!A$2:A$6364, I625)</f>
        <v>7</v>
      </c>
      <c r="AI625">
        <f>COUNTIFS(RSVP!A$2:A$6364, I625, RSVP!G$2:G$6364, 1)</f>
        <v>7</v>
      </c>
      <c r="AJ625" s="18">
        <f t="shared" si="56"/>
        <v>1</v>
      </c>
      <c r="AK625" t="str">
        <f>INDEX(Groups!N$2:'Groups'!N$228, MATCH(A625, Groups!A$2:'Groups'!A$228,0))</f>
        <v>CSA/MSA</v>
      </c>
    </row>
    <row r="626" spans="1:37" x14ac:dyDescent="0.2">
      <c r="A626">
        <v>268859</v>
      </c>
      <c r="B626">
        <v>3</v>
      </c>
      <c r="C626" t="s">
        <v>1587</v>
      </c>
      <c r="D626" t="s">
        <v>1</v>
      </c>
      <c r="E626" t="s">
        <v>3074</v>
      </c>
      <c r="F626">
        <v>-79.989997863799999</v>
      </c>
      <c r="G626">
        <v>40.450000762899997</v>
      </c>
      <c r="H626" t="s">
        <v>1588</v>
      </c>
      <c r="I626">
        <v>223820065</v>
      </c>
      <c r="J626">
        <v>625</v>
      </c>
      <c r="K626" t="s">
        <v>1593</v>
      </c>
      <c r="L626" t="s">
        <v>1594</v>
      </c>
      <c r="M626" t="s">
        <v>1596</v>
      </c>
      <c r="N626" t="s">
        <v>1597</v>
      </c>
      <c r="O626">
        <v>-79.559685000000002</v>
      </c>
      <c r="P626">
        <v>40.563766000000001</v>
      </c>
      <c r="Q626" t="s">
        <v>1595</v>
      </c>
      <c r="R626" s="6" t="s">
        <v>2904</v>
      </c>
      <c r="S626" s="6" t="s">
        <v>2903</v>
      </c>
      <c r="T626" s="6" t="s">
        <v>3000</v>
      </c>
      <c r="U626" s="6" t="s">
        <v>2999</v>
      </c>
      <c r="W626" s="3" t="str">
        <f>INDEX(Groups!I$2:'Groups'!I$228, MATCH(A626, Groups!A$2:'Groups'!A$228,0))</f>
        <v>Western Pennsylvania</v>
      </c>
      <c r="X626" s="3" t="str">
        <f>INDEX(Groups!J$2:'Groups'!J$228, MATCH(A626, Groups!A$2:'Groups'!A$228,0))</f>
        <v>State</v>
      </c>
      <c r="Y626" s="8">
        <f t="shared" si="61"/>
        <v>0</v>
      </c>
      <c r="Z626" s="8" t="str">
        <f t="shared" si="62"/>
        <v>Non-Pitt</v>
      </c>
      <c r="AD626" s="8">
        <v>1</v>
      </c>
      <c r="AE626" s="8">
        <v>1</v>
      </c>
      <c r="AF626" t="str">
        <f>INDEX(Groups!L$2:'Groups'!L$228, MATCH(A626, Groups!A$2:'Groups'!A$228,0))</f>
        <v>Greater Pittsburgh Area</v>
      </c>
      <c r="AG626">
        <f>INDEX(Groups!M$2:'Groups'!M$228, MATCH(A626, Groups!A$2:'Groups'!A$228,0))</f>
        <v>1</v>
      </c>
      <c r="AH626">
        <f>COUNTIFS(RSVP!A$2:A$6364, I626)</f>
        <v>11</v>
      </c>
      <c r="AI626">
        <f>COUNTIFS(RSVP!A$2:A$6364, I626, RSVP!G$2:G$6364, 1)</f>
        <v>11</v>
      </c>
      <c r="AJ626" s="18">
        <f t="shared" si="56"/>
        <v>1</v>
      </c>
      <c r="AK626" t="str">
        <f>INDEX(Groups!N$2:'Groups'!N$228, MATCH(A626, Groups!A$2:'Groups'!A$228,0))</f>
        <v>CSA/MSA</v>
      </c>
    </row>
    <row r="627" spans="1:37" x14ac:dyDescent="0.2">
      <c r="A627">
        <v>18518190</v>
      </c>
      <c r="B627">
        <v>3</v>
      </c>
      <c r="C627" t="s">
        <v>1598</v>
      </c>
      <c r="D627" t="s">
        <v>1</v>
      </c>
      <c r="E627" t="s">
        <v>3071</v>
      </c>
      <c r="F627">
        <v>-80.040000915500002</v>
      </c>
      <c r="G627">
        <v>40.549999237100003</v>
      </c>
      <c r="H627" t="s">
        <v>1599</v>
      </c>
      <c r="I627">
        <v>224300230</v>
      </c>
      <c r="J627">
        <v>626</v>
      </c>
      <c r="K627" t="s">
        <v>1600</v>
      </c>
      <c r="L627" t="s">
        <v>1601</v>
      </c>
      <c r="M627" t="s">
        <v>1603</v>
      </c>
      <c r="N627" t="s">
        <v>1604</v>
      </c>
      <c r="O627">
        <v>-80.091721000000007</v>
      </c>
      <c r="P627">
        <v>40.655524999999997</v>
      </c>
      <c r="Q627" t="s">
        <v>1602</v>
      </c>
      <c r="R627" s="6" t="s">
        <v>2904</v>
      </c>
      <c r="S627" s="6" t="s">
        <v>2903</v>
      </c>
      <c r="T627" s="6" t="s">
        <v>2784</v>
      </c>
      <c r="U627" s="6" t="s">
        <v>3001</v>
      </c>
      <c r="W627" s="3" t="str">
        <f>INDEX(Groups!I$2:'Groups'!I$228, MATCH(A627, Groups!A$2:'Groups'!A$228,0))</f>
        <v>Pittsburgh North</v>
      </c>
      <c r="X627" s="3" t="str">
        <f>INDEX(Groups!J$2:'Groups'!J$228, MATCH(A627, Groups!A$2:'Groups'!A$228,0))</f>
        <v>Region</v>
      </c>
      <c r="Y627" s="8">
        <f t="shared" si="61"/>
        <v>1</v>
      </c>
      <c r="Z627" s="8" t="str">
        <f t="shared" si="62"/>
        <v>Non-Pitt</v>
      </c>
      <c r="AA627" s="8">
        <v>1</v>
      </c>
      <c r="AD627" s="8">
        <v>1</v>
      </c>
      <c r="AE627" s="8">
        <v>1</v>
      </c>
      <c r="AF627" t="str">
        <f>INDEX(Groups!L$2:'Groups'!L$228, MATCH(A627, Groups!A$2:'Groups'!A$228,0))</f>
        <v>Pittsburgh North</v>
      </c>
      <c r="AG627">
        <f>INDEX(Groups!M$2:'Groups'!M$228, MATCH(A627, Groups!A$2:'Groups'!A$228,0))</f>
        <v>0</v>
      </c>
      <c r="AH627">
        <f>COUNTIFS(RSVP!A$2:A$6364, I627)</f>
        <v>3</v>
      </c>
      <c r="AI627">
        <f>COUNTIFS(RSVP!A$2:A$6364, I627, RSVP!G$2:G$6364, 1)</f>
        <v>3</v>
      </c>
      <c r="AJ627" s="18">
        <f t="shared" si="56"/>
        <v>1</v>
      </c>
      <c r="AK627" t="str">
        <f>INDEX(Groups!N$2:'Groups'!N$228, MATCH(A627, Groups!A$2:'Groups'!A$228,0))</f>
        <v>Region</v>
      </c>
    </row>
    <row r="628" spans="1:37" x14ac:dyDescent="0.2">
      <c r="A628">
        <v>18518190</v>
      </c>
      <c r="B628">
        <v>3</v>
      </c>
      <c r="C628" t="s">
        <v>1598</v>
      </c>
      <c r="D628" t="s">
        <v>1</v>
      </c>
      <c r="E628" t="s">
        <v>3071</v>
      </c>
      <c r="F628">
        <v>-80.040000915500002</v>
      </c>
      <c r="G628">
        <v>40.549999237100003</v>
      </c>
      <c r="H628" t="s">
        <v>1599</v>
      </c>
      <c r="I628">
        <v>224300347</v>
      </c>
      <c r="J628">
        <v>627</v>
      </c>
      <c r="K628" t="s">
        <v>1605</v>
      </c>
      <c r="L628" t="s">
        <v>1606</v>
      </c>
      <c r="M628" t="s">
        <v>2875</v>
      </c>
      <c r="N628" t="s">
        <v>1607</v>
      </c>
      <c r="O628">
        <v>-80.101275000000001</v>
      </c>
      <c r="P628">
        <v>40.684381999999999</v>
      </c>
      <c r="Q628" t="s">
        <v>145</v>
      </c>
      <c r="R628" s="6" t="s">
        <v>2904</v>
      </c>
      <c r="S628" s="6" t="s">
        <v>2903</v>
      </c>
      <c r="T628" s="6" t="s">
        <v>2931</v>
      </c>
      <c r="U628" s="6" t="s">
        <v>2930</v>
      </c>
      <c r="W628" s="3" t="str">
        <f>INDEX(Groups!I$2:'Groups'!I$228, MATCH(A628, Groups!A$2:'Groups'!A$228,0))</f>
        <v>Pittsburgh North</v>
      </c>
      <c r="X628" s="3" t="str">
        <f>INDEX(Groups!J$2:'Groups'!J$228, MATCH(A628, Groups!A$2:'Groups'!A$228,0))</f>
        <v>Region</v>
      </c>
      <c r="Y628" s="8">
        <f t="shared" si="61"/>
        <v>0</v>
      </c>
      <c r="Z628" s="8" t="str">
        <f t="shared" si="62"/>
        <v>Non-Pitt</v>
      </c>
      <c r="AA628" s="8">
        <v>1</v>
      </c>
      <c r="AD628" s="8">
        <v>1</v>
      </c>
      <c r="AE628" s="8">
        <v>1</v>
      </c>
      <c r="AF628" t="str">
        <f>INDEX(Groups!L$2:'Groups'!L$228, MATCH(A628, Groups!A$2:'Groups'!A$228,0))</f>
        <v>Pittsburgh North</v>
      </c>
      <c r="AG628">
        <f>INDEX(Groups!M$2:'Groups'!M$228, MATCH(A628, Groups!A$2:'Groups'!A$228,0))</f>
        <v>0</v>
      </c>
      <c r="AH628">
        <f>COUNTIFS(RSVP!A$2:A$6364, I628)</f>
        <v>4</v>
      </c>
      <c r="AI628">
        <f>COUNTIFS(RSVP!A$2:A$6364, I628, RSVP!G$2:G$6364, 1)</f>
        <v>4</v>
      </c>
      <c r="AJ628" s="18">
        <f t="shared" si="56"/>
        <v>1</v>
      </c>
      <c r="AK628" t="str">
        <f>INDEX(Groups!N$2:'Groups'!N$228, MATCH(A628, Groups!A$2:'Groups'!A$228,0))</f>
        <v>Region</v>
      </c>
    </row>
    <row r="629" spans="1:37" x14ac:dyDescent="0.2">
      <c r="A629">
        <v>18518190</v>
      </c>
      <c r="B629">
        <v>3</v>
      </c>
      <c r="C629" t="s">
        <v>1598</v>
      </c>
      <c r="D629" t="s">
        <v>1</v>
      </c>
      <c r="E629" t="s">
        <v>3071</v>
      </c>
      <c r="F629">
        <v>-80.040000915500002</v>
      </c>
      <c r="G629">
        <v>40.549999237100003</v>
      </c>
      <c r="H629" t="s">
        <v>1599</v>
      </c>
      <c r="I629">
        <v>224300263</v>
      </c>
      <c r="J629">
        <v>628</v>
      </c>
      <c r="K629" t="s">
        <v>1608</v>
      </c>
      <c r="L629" t="s">
        <v>1609</v>
      </c>
      <c r="M629" t="s">
        <v>207</v>
      </c>
      <c r="N629" t="s">
        <v>1611</v>
      </c>
      <c r="O629">
        <v>-80.053832999999997</v>
      </c>
      <c r="P629">
        <v>40.623137999999997</v>
      </c>
      <c r="Q629" t="s">
        <v>1610</v>
      </c>
      <c r="R629" s="6" t="s">
        <v>2904</v>
      </c>
      <c r="S629" s="6" t="s">
        <v>2903</v>
      </c>
      <c r="T629" s="6" t="s">
        <v>2784</v>
      </c>
      <c r="U629" s="6" t="s">
        <v>2935</v>
      </c>
      <c r="W629" s="3" t="str">
        <f>INDEX(Groups!I$2:'Groups'!I$228, MATCH(A629, Groups!A$2:'Groups'!A$228,0))</f>
        <v>Pittsburgh North</v>
      </c>
      <c r="X629" s="3" t="str">
        <f>INDEX(Groups!J$2:'Groups'!J$228, MATCH(A629, Groups!A$2:'Groups'!A$228,0))</f>
        <v>Region</v>
      </c>
      <c r="Y629" s="8">
        <f t="shared" si="61"/>
        <v>1</v>
      </c>
      <c r="Z629" s="8" t="str">
        <f t="shared" si="62"/>
        <v>Non-Pitt</v>
      </c>
      <c r="AA629" s="8">
        <v>1</v>
      </c>
      <c r="AD629" s="8">
        <v>1</v>
      </c>
      <c r="AE629" s="8">
        <v>1</v>
      </c>
      <c r="AF629" t="str">
        <f>INDEX(Groups!L$2:'Groups'!L$228, MATCH(A629, Groups!A$2:'Groups'!A$228,0))</f>
        <v>Pittsburgh North</v>
      </c>
      <c r="AG629">
        <f>INDEX(Groups!M$2:'Groups'!M$228, MATCH(A629, Groups!A$2:'Groups'!A$228,0))</f>
        <v>0</v>
      </c>
      <c r="AH629">
        <f>COUNTIFS(RSVP!A$2:A$6364, I629)</f>
        <v>6</v>
      </c>
      <c r="AI629">
        <f>COUNTIFS(RSVP!A$2:A$6364, I629, RSVP!G$2:G$6364, 1)</f>
        <v>5</v>
      </c>
      <c r="AJ629" s="18">
        <f t="shared" si="56"/>
        <v>0.83333333333333337</v>
      </c>
      <c r="AK629" t="str">
        <f>INDEX(Groups!N$2:'Groups'!N$228, MATCH(A629, Groups!A$2:'Groups'!A$228,0))</f>
        <v>Region</v>
      </c>
    </row>
    <row r="630" spans="1:37" x14ac:dyDescent="0.2">
      <c r="A630">
        <v>7808532</v>
      </c>
      <c r="B630">
        <v>3</v>
      </c>
      <c r="C630" t="s">
        <v>1612</v>
      </c>
      <c r="D630" t="s">
        <v>1</v>
      </c>
      <c r="E630" t="s">
        <v>3073</v>
      </c>
      <c r="F630">
        <v>-79.919998168899994</v>
      </c>
      <c r="G630">
        <v>40.470001220699999</v>
      </c>
      <c r="H630" t="s">
        <v>1613</v>
      </c>
      <c r="I630" t="s">
        <v>3294</v>
      </c>
      <c r="J630">
        <v>629</v>
      </c>
      <c r="K630" t="s">
        <v>1614</v>
      </c>
      <c r="L630" t="s">
        <v>1615</v>
      </c>
      <c r="M630" t="s">
        <v>2773</v>
      </c>
      <c r="N630" t="s">
        <v>1616</v>
      </c>
      <c r="O630">
        <v>-79.915763999999996</v>
      </c>
      <c r="P630">
        <v>40.456927999999998</v>
      </c>
      <c r="Q630" t="s">
        <v>1612</v>
      </c>
      <c r="R630" s="6" t="s">
        <v>2904</v>
      </c>
      <c r="S630" s="6" t="s">
        <v>2903</v>
      </c>
      <c r="T630" s="6" t="s">
        <v>2784</v>
      </c>
      <c r="U630" s="6" t="s">
        <v>2905</v>
      </c>
      <c r="V630" s="6" t="s">
        <v>2927</v>
      </c>
      <c r="W630" s="3" t="str">
        <f>INDEX(Groups!I$2:'Groups'!I$228, MATCH(A630, Groups!A$2:'Groups'!A$228,0))</f>
        <v>Pittsburgh</v>
      </c>
      <c r="X630" s="3" t="str">
        <f>INDEX(Groups!J$2:'Groups'!J$228, MATCH(A630, Groups!A$2:'Groups'!A$228,0))</f>
        <v>Sub-county</v>
      </c>
      <c r="Y630" s="8">
        <f t="shared" si="61"/>
        <v>1</v>
      </c>
      <c r="Z630" s="8" t="b">
        <f>ISNUMBER(SEARCH(W630,U630))</f>
        <v>1</v>
      </c>
      <c r="AD630" s="8">
        <v>1</v>
      </c>
      <c r="AE630" s="8">
        <v>1</v>
      </c>
      <c r="AF630" t="str">
        <f>INDEX(Groups!L$2:'Groups'!L$228, MATCH(A630, Groups!A$2:'Groups'!A$228,0))</f>
        <v>Pittsburgh</v>
      </c>
      <c r="AG630">
        <f>INDEX(Groups!M$2:'Groups'!M$228, MATCH(A630, Groups!A$2:'Groups'!A$228,0))</f>
        <v>0</v>
      </c>
      <c r="AH630">
        <f>COUNTIFS(RSVP!A$2:A$6364, I630)</f>
        <v>11</v>
      </c>
      <c r="AI630">
        <f>COUNTIFS(RSVP!A$2:A$6364, I630, RSVP!G$2:G$6364, 1)</f>
        <v>9</v>
      </c>
      <c r="AJ630" s="18">
        <f t="shared" si="56"/>
        <v>0.81818181818181823</v>
      </c>
      <c r="AK630" t="str">
        <f>INDEX(Groups!N$2:'Groups'!N$228, MATCH(A630, Groups!A$2:'Groups'!A$228,0))</f>
        <v>Sub-county</v>
      </c>
    </row>
    <row r="631" spans="1:37" x14ac:dyDescent="0.2">
      <c r="A631">
        <v>7808532</v>
      </c>
      <c r="B631">
        <v>3</v>
      </c>
      <c r="C631" t="s">
        <v>1612</v>
      </c>
      <c r="D631" t="s">
        <v>1</v>
      </c>
      <c r="E631" t="s">
        <v>3073</v>
      </c>
      <c r="F631">
        <v>-79.919998168899994</v>
      </c>
      <c r="G631">
        <v>40.470001220699999</v>
      </c>
      <c r="H631" t="s">
        <v>1613</v>
      </c>
      <c r="I631" t="s">
        <v>3293</v>
      </c>
      <c r="J631">
        <v>630</v>
      </c>
      <c r="K631" t="s">
        <v>1617</v>
      </c>
      <c r="L631" t="s">
        <v>1618</v>
      </c>
      <c r="M631" t="s">
        <v>2773</v>
      </c>
      <c r="N631" t="s">
        <v>1616</v>
      </c>
      <c r="O631">
        <v>-79.915763999999996</v>
      </c>
      <c r="P631">
        <v>40.456927999999998</v>
      </c>
      <c r="Q631" t="s">
        <v>1612</v>
      </c>
      <c r="R631" s="6" t="s">
        <v>2904</v>
      </c>
      <c r="S631" s="6" t="s">
        <v>2903</v>
      </c>
      <c r="T631" s="6" t="s">
        <v>2784</v>
      </c>
      <c r="U631" s="6" t="s">
        <v>2905</v>
      </c>
      <c r="V631" s="6" t="s">
        <v>2927</v>
      </c>
      <c r="W631" s="3" t="str">
        <f>INDEX(Groups!I$2:'Groups'!I$228, MATCH(A631, Groups!A$2:'Groups'!A$228,0))</f>
        <v>Pittsburgh</v>
      </c>
      <c r="X631" s="3" t="str">
        <f>INDEX(Groups!J$2:'Groups'!J$228, MATCH(A631, Groups!A$2:'Groups'!A$228,0))</f>
        <v>Sub-county</v>
      </c>
      <c r="Y631" s="8">
        <f t="shared" si="61"/>
        <v>1</v>
      </c>
      <c r="Z631" s="8" t="b">
        <f>ISNUMBER(SEARCH(W631,U631))</f>
        <v>1</v>
      </c>
      <c r="AD631" s="8">
        <v>1</v>
      </c>
      <c r="AE631" s="8">
        <v>1</v>
      </c>
      <c r="AF631" t="str">
        <f>INDEX(Groups!L$2:'Groups'!L$228, MATCH(A631, Groups!A$2:'Groups'!A$228,0))</f>
        <v>Pittsburgh</v>
      </c>
      <c r="AG631">
        <f>INDEX(Groups!M$2:'Groups'!M$228, MATCH(A631, Groups!A$2:'Groups'!A$228,0))</f>
        <v>0</v>
      </c>
      <c r="AH631">
        <f>COUNTIFS(RSVP!A$2:A$6364, I631)</f>
        <v>3</v>
      </c>
      <c r="AI631">
        <f>COUNTIFS(RSVP!A$2:A$6364, I631, RSVP!G$2:G$6364, 1)</f>
        <v>3</v>
      </c>
      <c r="AJ631" s="18">
        <f t="shared" si="56"/>
        <v>1</v>
      </c>
      <c r="AK631" t="str">
        <f>INDEX(Groups!N$2:'Groups'!N$228, MATCH(A631, Groups!A$2:'Groups'!A$228,0))</f>
        <v>Sub-county</v>
      </c>
    </row>
    <row r="632" spans="1:37" x14ac:dyDescent="0.2">
      <c r="A632">
        <v>7808532</v>
      </c>
      <c r="B632">
        <v>3</v>
      </c>
      <c r="C632" t="s">
        <v>1612</v>
      </c>
      <c r="D632" t="s">
        <v>1</v>
      </c>
      <c r="E632" t="s">
        <v>3073</v>
      </c>
      <c r="F632">
        <v>-79.919998168899994</v>
      </c>
      <c r="G632">
        <v>40.470001220699999</v>
      </c>
      <c r="H632" t="s">
        <v>1613</v>
      </c>
      <c r="I632" t="s">
        <v>3295</v>
      </c>
      <c r="J632">
        <v>631</v>
      </c>
      <c r="K632" t="s">
        <v>1619</v>
      </c>
      <c r="L632" t="s">
        <v>1620</v>
      </c>
      <c r="M632" t="s">
        <v>2773</v>
      </c>
      <c r="N632" t="s">
        <v>1616</v>
      </c>
      <c r="O632">
        <v>-79.915763999999996</v>
      </c>
      <c r="P632">
        <v>40.456927999999998</v>
      </c>
      <c r="Q632" t="s">
        <v>1612</v>
      </c>
      <c r="R632" s="6" t="s">
        <v>2904</v>
      </c>
      <c r="S632" s="6" t="s">
        <v>2903</v>
      </c>
      <c r="T632" s="6" t="s">
        <v>2784</v>
      </c>
      <c r="U632" s="6" t="s">
        <v>2905</v>
      </c>
      <c r="V632" s="6" t="s">
        <v>2927</v>
      </c>
      <c r="W632" s="3" t="str">
        <f>INDEX(Groups!I$2:'Groups'!I$228, MATCH(A632, Groups!A$2:'Groups'!A$228,0))</f>
        <v>Pittsburgh</v>
      </c>
      <c r="X632" s="3" t="str">
        <f>INDEX(Groups!J$2:'Groups'!J$228, MATCH(A632, Groups!A$2:'Groups'!A$228,0))</f>
        <v>Sub-county</v>
      </c>
      <c r="Y632" s="8">
        <f t="shared" si="61"/>
        <v>1</v>
      </c>
      <c r="Z632" s="8" t="b">
        <f>ISNUMBER(SEARCH(W632,U632))</f>
        <v>1</v>
      </c>
      <c r="AD632" s="8">
        <v>1</v>
      </c>
      <c r="AE632" s="8">
        <v>1</v>
      </c>
      <c r="AF632" t="str">
        <f>INDEX(Groups!L$2:'Groups'!L$228, MATCH(A632, Groups!A$2:'Groups'!A$228,0))</f>
        <v>Pittsburgh</v>
      </c>
      <c r="AG632">
        <f>INDEX(Groups!M$2:'Groups'!M$228, MATCH(A632, Groups!A$2:'Groups'!A$228,0))</f>
        <v>0</v>
      </c>
      <c r="AH632">
        <f>COUNTIFS(RSVP!A$2:A$6364, I632)</f>
        <v>4</v>
      </c>
      <c r="AI632">
        <f>COUNTIFS(RSVP!A$2:A$6364, I632, RSVP!G$2:G$6364, 1)</f>
        <v>4</v>
      </c>
      <c r="AJ632" s="18">
        <f t="shared" si="56"/>
        <v>1</v>
      </c>
      <c r="AK632" t="str">
        <f>INDEX(Groups!N$2:'Groups'!N$228, MATCH(A632, Groups!A$2:'Groups'!A$228,0))</f>
        <v>Sub-county</v>
      </c>
    </row>
    <row r="633" spans="1:37" x14ac:dyDescent="0.2">
      <c r="A633">
        <v>18370065</v>
      </c>
      <c r="B633">
        <v>3</v>
      </c>
      <c r="C633" t="s">
        <v>1621</v>
      </c>
      <c r="D633" t="s">
        <v>1</v>
      </c>
      <c r="E633" t="s">
        <v>3070</v>
      </c>
      <c r="F633">
        <v>-79.989997863799999</v>
      </c>
      <c r="G633">
        <v>40.450000762899997</v>
      </c>
      <c r="H633" t="s">
        <v>1622</v>
      </c>
      <c r="I633">
        <v>224452097</v>
      </c>
      <c r="J633">
        <v>632</v>
      </c>
      <c r="K633" t="s">
        <v>1623</v>
      </c>
      <c r="L633" t="s">
        <v>1624</v>
      </c>
      <c r="Q633" t="s">
        <v>386</v>
      </c>
      <c r="R633" s="6">
        <v>0</v>
      </c>
      <c r="S633" s="6">
        <v>0</v>
      </c>
      <c r="T633" s="6">
        <v>0</v>
      </c>
      <c r="U633" s="6">
        <v>0</v>
      </c>
      <c r="V633" s="6">
        <v>0</v>
      </c>
      <c r="W633" s="3" t="str">
        <f>INDEX(Groups!I$2:'Groups'!I$228, MATCH(A633, Groups!A$2:'Groups'!A$228,0))</f>
        <v>Pittsburgh</v>
      </c>
      <c r="X633" s="3" t="str">
        <f>INDEX(Groups!J$2:'Groups'!J$228, MATCH(A633, Groups!A$2:'Groups'!A$228,0))</f>
        <v>Sub-county</v>
      </c>
      <c r="AD633" s="8">
        <v>1</v>
      </c>
      <c r="AE633" s="8">
        <v>1</v>
      </c>
      <c r="AF633" t="str">
        <f>INDEX(Groups!L$2:'Groups'!L$228, MATCH(A633, Groups!A$2:'Groups'!A$228,0))</f>
        <v>Pittsburgh</v>
      </c>
      <c r="AG633">
        <f>INDEX(Groups!M$2:'Groups'!M$228, MATCH(A633, Groups!A$2:'Groups'!A$228,0))</f>
        <v>0</v>
      </c>
      <c r="AH633">
        <f>COUNTIFS(RSVP!A$2:A$6364, I633)</f>
        <v>9</v>
      </c>
      <c r="AI633">
        <f>COUNTIFS(RSVP!A$2:A$6364, I633, RSVP!G$2:G$6364, 1)</f>
        <v>6</v>
      </c>
      <c r="AJ633" s="18">
        <f t="shared" si="56"/>
        <v>0.66666666666666663</v>
      </c>
      <c r="AK633" t="str">
        <f>INDEX(Groups!N$2:'Groups'!N$228, MATCH(A633, Groups!A$2:'Groups'!A$228,0))</f>
        <v>Sub-county</v>
      </c>
    </row>
    <row r="634" spans="1:37" x14ac:dyDescent="0.2">
      <c r="A634">
        <v>18370065</v>
      </c>
      <c r="B634">
        <v>3</v>
      </c>
      <c r="C634" t="s">
        <v>1621</v>
      </c>
      <c r="D634" t="s">
        <v>1</v>
      </c>
      <c r="E634" t="s">
        <v>3070</v>
      </c>
      <c r="F634">
        <v>-79.989997863799999</v>
      </c>
      <c r="G634">
        <v>40.450000762899997</v>
      </c>
      <c r="H634" t="s">
        <v>1622</v>
      </c>
      <c r="I634">
        <v>223841561</v>
      </c>
      <c r="J634">
        <v>633</v>
      </c>
      <c r="K634" t="s">
        <v>1625</v>
      </c>
      <c r="L634" t="s">
        <v>1626</v>
      </c>
      <c r="M634" t="s">
        <v>2773</v>
      </c>
      <c r="N634" t="s">
        <v>650</v>
      </c>
      <c r="O634">
        <v>-79.892112999999995</v>
      </c>
      <c r="P634">
        <v>40.438136999999998</v>
      </c>
      <c r="Q634" t="s">
        <v>365</v>
      </c>
      <c r="R634" s="6" t="s">
        <v>2904</v>
      </c>
      <c r="S634" s="6" t="s">
        <v>2903</v>
      </c>
      <c r="T634" s="6" t="s">
        <v>2784</v>
      </c>
      <c r="U634" s="6" t="s">
        <v>2948</v>
      </c>
      <c r="W634" s="3" t="str">
        <f>INDEX(Groups!I$2:'Groups'!I$228, MATCH(A634, Groups!A$2:'Groups'!A$228,0))</f>
        <v>Pittsburgh</v>
      </c>
      <c r="X634" s="3" t="str">
        <f>INDEX(Groups!J$2:'Groups'!J$228, MATCH(A634, Groups!A$2:'Groups'!A$228,0))</f>
        <v>Sub-county</v>
      </c>
      <c r="Y634" s="8">
        <f t="shared" ref="Y634:Y644" si="63">IF(T634="Allegheny County", 1, )</f>
        <v>1</v>
      </c>
      <c r="Z634" s="8" t="b">
        <f t="shared" ref="Z634:Z642" si="64">ISNUMBER(SEARCH(W634,U634))</f>
        <v>0</v>
      </c>
      <c r="AD634" s="8">
        <v>1</v>
      </c>
      <c r="AE634" s="8">
        <v>1</v>
      </c>
      <c r="AF634" t="str">
        <f>INDEX(Groups!L$2:'Groups'!L$228, MATCH(A634, Groups!A$2:'Groups'!A$228,0))</f>
        <v>Pittsburgh</v>
      </c>
      <c r="AG634">
        <f>INDEX(Groups!M$2:'Groups'!M$228, MATCH(A634, Groups!A$2:'Groups'!A$228,0))</f>
        <v>0</v>
      </c>
      <c r="AH634">
        <f>COUNTIFS(RSVP!A$2:A$6364, I634)</f>
        <v>4</v>
      </c>
      <c r="AI634">
        <f>COUNTIFS(RSVP!A$2:A$6364, I634, RSVP!G$2:G$6364, 1)</f>
        <v>4</v>
      </c>
      <c r="AJ634" s="18">
        <f t="shared" si="56"/>
        <v>1</v>
      </c>
      <c r="AK634" t="str">
        <f>INDEX(Groups!N$2:'Groups'!N$228, MATCH(A634, Groups!A$2:'Groups'!A$228,0))</f>
        <v>Sub-county</v>
      </c>
    </row>
    <row r="635" spans="1:37" x14ac:dyDescent="0.2">
      <c r="A635">
        <v>18370065</v>
      </c>
      <c r="B635">
        <v>3</v>
      </c>
      <c r="C635" t="s">
        <v>1621</v>
      </c>
      <c r="D635" t="s">
        <v>1</v>
      </c>
      <c r="E635" t="s">
        <v>3070</v>
      </c>
      <c r="F635">
        <v>-79.989997863799999</v>
      </c>
      <c r="G635">
        <v>40.450000762899997</v>
      </c>
      <c r="H635" t="s">
        <v>1622</v>
      </c>
      <c r="I635">
        <v>224310101</v>
      </c>
      <c r="J635">
        <v>634</v>
      </c>
      <c r="K635" t="s">
        <v>1627</v>
      </c>
      <c r="L635" t="s">
        <v>1628</v>
      </c>
      <c r="M635" t="s">
        <v>502</v>
      </c>
      <c r="N635" t="s">
        <v>503</v>
      </c>
      <c r="O635">
        <v>-80.014110000000002</v>
      </c>
      <c r="P635">
        <v>40.345280000000002</v>
      </c>
      <c r="Q635" t="s">
        <v>501</v>
      </c>
      <c r="R635" s="6" t="s">
        <v>2904</v>
      </c>
      <c r="S635" s="6" t="s">
        <v>2903</v>
      </c>
      <c r="T635" s="6" t="s">
        <v>2784</v>
      </c>
      <c r="U635" s="6" t="s">
        <v>2954</v>
      </c>
      <c r="W635" s="3" t="str">
        <f>INDEX(Groups!I$2:'Groups'!I$228, MATCH(A635, Groups!A$2:'Groups'!A$228,0))</f>
        <v>Pittsburgh</v>
      </c>
      <c r="X635" s="3" t="str">
        <f>INDEX(Groups!J$2:'Groups'!J$228, MATCH(A635, Groups!A$2:'Groups'!A$228,0))</f>
        <v>Sub-county</v>
      </c>
      <c r="Y635" s="8">
        <f t="shared" si="63"/>
        <v>1</v>
      </c>
      <c r="Z635" s="8" t="b">
        <f t="shared" si="64"/>
        <v>0</v>
      </c>
      <c r="AD635" s="8">
        <v>1</v>
      </c>
      <c r="AE635" s="8">
        <v>1</v>
      </c>
      <c r="AF635" t="str">
        <f>INDEX(Groups!L$2:'Groups'!L$228, MATCH(A635, Groups!A$2:'Groups'!A$228,0))</f>
        <v>Pittsburgh</v>
      </c>
      <c r="AG635">
        <f>INDEX(Groups!M$2:'Groups'!M$228, MATCH(A635, Groups!A$2:'Groups'!A$228,0))</f>
        <v>0</v>
      </c>
      <c r="AH635">
        <f>COUNTIFS(RSVP!A$2:A$6364, I635)</f>
        <v>9</v>
      </c>
      <c r="AI635">
        <f>COUNTIFS(RSVP!A$2:A$6364, I635, RSVP!G$2:G$6364, 1)</f>
        <v>6</v>
      </c>
      <c r="AJ635" s="18">
        <f t="shared" si="56"/>
        <v>0.66666666666666663</v>
      </c>
      <c r="AK635" t="str">
        <f>INDEX(Groups!N$2:'Groups'!N$228, MATCH(A635, Groups!A$2:'Groups'!A$228,0))</f>
        <v>Sub-county</v>
      </c>
    </row>
    <row r="636" spans="1:37" x14ac:dyDescent="0.2">
      <c r="A636">
        <v>13426182</v>
      </c>
      <c r="B636">
        <v>3</v>
      </c>
      <c r="C636" t="s">
        <v>1629</v>
      </c>
      <c r="D636" t="s">
        <v>1</v>
      </c>
      <c r="E636" t="s">
        <v>3070</v>
      </c>
      <c r="F636">
        <v>-79.949996948199995</v>
      </c>
      <c r="G636">
        <v>40.439998626700003</v>
      </c>
      <c r="H636" t="s">
        <v>1630</v>
      </c>
      <c r="I636" t="s">
        <v>3331</v>
      </c>
      <c r="J636">
        <v>635</v>
      </c>
      <c r="K636" t="s">
        <v>1631</v>
      </c>
      <c r="L636" t="s">
        <v>1632</v>
      </c>
      <c r="M636" t="s">
        <v>2773</v>
      </c>
      <c r="N636" t="s">
        <v>1634</v>
      </c>
      <c r="O636">
        <v>-79.958083999999999</v>
      </c>
      <c r="P636">
        <v>40.436432000000003</v>
      </c>
      <c r="Q636" t="s">
        <v>1633</v>
      </c>
      <c r="R636" s="6" t="s">
        <v>2904</v>
      </c>
      <c r="S636" s="6" t="s">
        <v>2903</v>
      </c>
      <c r="T636" s="6" t="s">
        <v>2784</v>
      </c>
      <c r="U636" s="6" t="s">
        <v>2905</v>
      </c>
      <c r="V636" s="6" t="s">
        <v>2928</v>
      </c>
      <c r="W636" s="3" t="str">
        <f>INDEX(Groups!I$2:'Groups'!I$228, MATCH(A636, Groups!A$2:'Groups'!A$228,0))</f>
        <v>Pittsburgh</v>
      </c>
      <c r="X636" s="3" t="str">
        <f>INDEX(Groups!J$2:'Groups'!J$228, MATCH(A636, Groups!A$2:'Groups'!A$228,0))</f>
        <v>Sub-county</v>
      </c>
      <c r="Y636" s="8">
        <f t="shared" si="63"/>
        <v>1</v>
      </c>
      <c r="Z636" s="8" t="b">
        <f t="shared" si="64"/>
        <v>1</v>
      </c>
      <c r="AD636" s="8">
        <v>1</v>
      </c>
      <c r="AE636" s="8">
        <v>1</v>
      </c>
      <c r="AF636" t="str">
        <f>INDEX(Groups!L$2:'Groups'!L$228, MATCH(A636, Groups!A$2:'Groups'!A$228,0))</f>
        <v>Pittsburgh</v>
      </c>
      <c r="AG636">
        <f>INDEX(Groups!M$2:'Groups'!M$228, MATCH(A636, Groups!A$2:'Groups'!A$228,0))</f>
        <v>0</v>
      </c>
      <c r="AH636">
        <f>COUNTIFS(RSVP!A$2:A$6364, I636)</f>
        <v>5</v>
      </c>
      <c r="AI636">
        <f>COUNTIFS(RSVP!A$2:A$6364, I636, RSVP!G$2:G$6364, 1)</f>
        <v>5</v>
      </c>
      <c r="AJ636" s="18">
        <f t="shared" si="56"/>
        <v>1</v>
      </c>
      <c r="AK636" t="str">
        <f>INDEX(Groups!N$2:'Groups'!N$228, MATCH(A636, Groups!A$2:'Groups'!A$228,0))</f>
        <v>Sub-county</v>
      </c>
    </row>
    <row r="637" spans="1:37" x14ac:dyDescent="0.2">
      <c r="A637">
        <v>13426182</v>
      </c>
      <c r="B637">
        <v>3</v>
      </c>
      <c r="C637" t="s">
        <v>1629</v>
      </c>
      <c r="D637" t="s">
        <v>1</v>
      </c>
      <c r="E637" t="s">
        <v>3070</v>
      </c>
      <c r="F637">
        <v>-79.949996948199995</v>
      </c>
      <c r="G637">
        <v>40.439998626700003</v>
      </c>
      <c r="H637" t="s">
        <v>1630</v>
      </c>
      <c r="I637" t="s">
        <v>3332</v>
      </c>
      <c r="J637">
        <v>636</v>
      </c>
      <c r="K637" t="s">
        <v>1631</v>
      </c>
      <c r="L637" t="s">
        <v>1632</v>
      </c>
      <c r="M637" t="s">
        <v>2773</v>
      </c>
      <c r="N637" t="s">
        <v>1634</v>
      </c>
      <c r="O637">
        <v>-79.958083999999999</v>
      </c>
      <c r="P637">
        <v>40.436432000000003</v>
      </c>
      <c r="Q637" t="s">
        <v>1633</v>
      </c>
      <c r="R637" s="6" t="s">
        <v>2904</v>
      </c>
      <c r="S637" s="6" t="s">
        <v>2903</v>
      </c>
      <c r="T637" s="6" t="s">
        <v>2784</v>
      </c>
      <c r="U637" s="6" t="s">
        <v>2905</v>
      </c>
      <c r="V637" s="6" t="s">
        <v>2928</v>
      </c>
      <c r="W637" s="3" t="str">
        <f>INDEX(Groups!I$2:'Groups'!I$228, MATCH(A637, Groups!A$2:'Groups'!A$228,0))</f>
        <v>Pittsburgh</v>
      </c>
      <c r="X637" s="3" t="str">
        <f>INDEX(Groups!J$2:'Groups'!J$228, MATCH(A637, Groups!A$2:'Groups'!A$228,0))</f>
        <v>Sub-county</v>
      </c>
      <c r="Y637" s="8">
        <f t="shared" si="63"/>
        <v>1</v>
      </c>
      <c r="Z637" s="8" t="b">
        <f t="shared" si="64"/>
        <v>1</v>
      </c>
      <c r="AD637" s="8">
        <v>1</v>
      </c>
      <c r="AE637" s="8">
        <v>1</v>
      </c>
      <c r="AF637" t="str">
        <f>INDEX(Groups!L$2:'Groups'!L$228, MATCH(A637, Groups!A$2:'Groups'!A$228,0))</f>
        <v>Pittsburgh</v>
      </c>
      <c r="AG637">
        <f>INDEX(Groups!M$2:'Groups'!M$228, MATCH(A637, Groups!A$2:'Groups'!A$228,0))</f>
        <v>0</v>
      </c>
      <c r="AH637">
        <f>COUNTIFS(RSVP!A$2:A$6364, I637)</f>
        <v>4</v>
      </c>
      <c r="AI637">
        <f>COUNTIFS(RSVP!A$2:A$6364, I637, RSVP!G$2:G$6364, 1)</f>
        <v>4</v>
      </c>
      <c r="AJ637" s="18">
        <f t="shared" si="56"/>
        <v>1</v>
      </c>
      <c r="AK637" t="str">
        <f>INDEX(Groups!N$2:'Groups'!N$228, MATCH(A637, Groups!A$2:'Groups'!A$228,0))</f>
        <v>Sub-county</v>
      </c>
    </row>
    <row r="638" spans="1:37" x14ac:dyDescent="0.2">
      <c r="A638">
        <v>13426182</v>
      </c>
      <c r="B638">
        <v>3</v>
      </c>
      <c r="C638" t="s">
        <v>1629</v>
      </c>
      <c r="D638" t="s">
        <v>1</v>
      </c>
      <c r="E638" t="s">
        <v>3070</v>
      </c>
      <c r="F638">
        <v>-79.949996948199995</v>
      </c>
      <c r="G638">
        <v>40.439998626700003</v>
      </c>
      <c r="H638" t="s">
        <v>1630</v>
      </c>
      <c r="I638" t="s">
        <v>3333</v>
      </c>
      <c r="J638">
        <v>637</v>
      </c>
      <c r="K638" t="s">
        <v>1631</v>
      </c>
      <c r="L638" t="s">
        <v>1632</v>
      </c>
      <c r="M638" t="s">
        <v>2773</v>
      </c>
      <c r="N638" t="s">
        <v>1634</v>
      </c>
      <c r="O638">
        <v>-79.958083999999999</v>
      </c>
      <c r="P638">
        <v>40.436432000000003</v>
      </c>
      <c r="Q638" t="s">
        <v>1633</v>
      </c>
      <c r="R638" s="6" t="s">
        <v>2904</v>
      </c>
      <c r="S638" s="6" t="s">
        <v>2903</v>
      </c>
      <c r="T638" s="6" t="s">
        <v>2784</v>
      </c>
      <c r="U638" s="6" t="s">
        <v>2905</v>
      </c>
      <c r="V638" s="6" t="s">
        <v>2928</v>
      </c>
      <c r="W638" s="3" t="str">
        <f>INDEX(Groups!I$2:'Groups'!I$228, MATCH(A638, Groups!A$2:'Groups'!A$228,0))</f>
        <v>Pittsburgh</v>
      </c>
      <c r="X638" s="3" t="str">
        <f>INDEX(Groups!J$2:'Groups'!J$228, MATCH(A638, Groups!A$2:'Groups'!A$228,0))</f>
        <v>Sub-county</v>
      </c>
      <c r="Y638" s="8">
        <f t="shared" si="63"/>
        <v>1</v>
      </c>
      <c r="Z638" s="8" t="b">
        <f t="shared" si="64"/>
        <v>1</v>
      </c>
      <c r="AD638" s="8">
        <v>1</v>
      </c>
      <c r="AE638" s="8">
        <v>1</v>
      </c>
      <c r="AF638" t="str">
        <f>INDEX(Groups!L$2:'Groups'!L$228, MATCH(A638, Groups!A$2:'Groups'!A$228,0))</f>
        <v>Pittsburgh</v>
      </c>
      <c r="AG638">
        <f>INDEX(Groups!M$2:'Groups'!M$228, MATCH(A638, Groups!A$2:'Groups'!A$228,0))</f>
        <v>0</v>
      </c>
      <c r="AH638">
        <f>COUNTIFS(RSVP!A$2:A$6364, I638)</f>
        <v>4</v>
      </c>
      <c r="AI638">
        <f>COUNTIFS(RSVP!A$2:A$6364, I638, RSVP!G$2:G$6364, 1)</f>
        <v>4</v>
      </c>
      <c r="AJ638" s="18">
        <f t="shared" si="56"/>
        <v>1</v>
      </c>
      <c r="AK638" t="str">
        <f>INDEX(Groups!N$2:'Groups'!N$228, MATCH(A638, Groups!A$2:'Groups'!A$228,0))</f>
        <v>Sub-county</v>
      </c>
    </row>
    <row r="639" spans="1:37" x14ac:dyDescent="0.2">
      <c r="A639">
        <v>1412351</v>
      </c>
      <c r="B639">
        <v>2</v>
      </c>
      <c r="C639" t="s">
        <v>1635</v>
      </c>
      <c r="D639" t="s">
        <v>1</v>
      </c>
      <c r="E639" t="s">
        <v>3083</v>
      </c>
      <c r="F639">
        <v>-80.019996643100001</v>
      </c>
      <c r="G639">
        <v>40.470001220699999</v>
      </c>
      <c r="H639" t="s">
        <v>1636</v>
      </c>
      <c r="I639">
        <v>222995096</v>
      </c>
      <c r="J639">
        <v>638</v>
      </c>
      <c r="K639" t="s">
        <v>1637</v>
      </c>
      <c r="L639" t="s">
        <v>1638</v>
      </c>
      <c r="M639" t="s">
        <v>30</v>
      </c>
      <c r="N639" t="s">
        <v>1640</v>
      </c>
      <c r="O639">
        <v>-80.008223999999998</v>
      </c>
      <c r="P639">
        <v>40.606715999999999</v>
      </c>
      <c r="Q639" t="s">
        <v>1639</v>
      </c>
      <c r="R639" s="6" t="s">
        <v>2904</v>
      </c>
      <c r="S639" s="6" t="s">
        <v>2903</v>
      </c>
      <c r="T639" s="6" t="s">
        <v>2784</v>
      </c>
      <c r="U639" s="6" t="s">
        <v>2911</v>
      </c>
      <c r="W639" s="3" t="str">
        <f>INDEX(Groups!I$2:'Groups'!I$228, MATCH(A639, Groups!A$2:'Groups'!A$228,0))</f>
        <v>Pittsburgh</v>
      </c>
      <c r="X639" s="3" t="str">
        <f>INDEX(Groups!J$2:'Groups'!J$228, MATCH(A639, Groups!A$2:'Groups'!A$228,0))</f>
        <v>Sub-county</v>
      </c>
      <c r="Y639" s="8">
        <f t="shared" si="63"/>
        <v>1</v>
      </c>
      <c r="Z639" s="8" t="b">
        <f t="shared" si="64"/>
        <v>0</v>
      </c>
      <c r="AD639" s="8">
        <v>1</v>
      </c>
      <c r="AE639" s="8">
        <v>1</v>
      </c>
      <c r="AF639" t="str">
        <f>INDEX(Groups!L$2:'Groups'!L$228, MATCH(A639, Groups!A$2:'Groups'!A$228,0))</f>
        <v>Pittsburgh</v>
      </c>
      <c r="AG639">
        <f>INDEX(Groups!M$2:'Groups'!M$228, MATCH(A639, Groups!A$2:'Groups'!A$228,0))</f>
        <v>0</v>
      </c>
      <c r="AH639">
        <f>COUNTIFS(RSVP!A$2:A$6364, I639)</f>
        <v>6</v>
      </c>
      <c r="AI639">
        <f>COUNTIFS(RSVP!A$2:A$6364, I639, RSVP!G$2:G$6364, 1)</f>
        <v>4</v>
      </c>
      <c r="AJ639" s="18">
        <f t="shared" si="56"/>
        <v>0.66666666666666663</v>
      </c>
      <c r="AK639" t="str">
        <f>INDEX(Groups!N$2:'Groups'!N$228, MATCH(A639, Groups!A$2:'Groups'!A$228,0))</f>
        <v>Sub-county</v>
      </c>
    </row>
    <row r="640" spans="1:37" x14ac:dyDescent="0.2">
      <c r="A640">
        <v>1412351</v>
      </c>
      <c r="B640">
        <v>2</v>
      </c>
      <c r="C640" t="s">
        <v>1635</v>
      </c>
      <c r="D640" t="s">
        <v>1</v>
      </c>
      <c r="E640" t="s">
        <v>3083</v>
      </c>
      <c r="F640">
        <v>-80.019996643100001</v>
      </c>
      <c r="G640">
        <v>40.470001220699999</v>
      </c>
      <c r="H640" t="s">
        <v>1636</v>
      </c>
      <c r="I640">
        <v>224905370</v>
      </c>
      <c r="J640">
        <v>639</v>
      </c>
      <c r="K640" t="s">
        <v>1641</v>
      </c>
      <c r="L640" t="s">
        <v>1642</v>
      </c>
      <c r="M640" t="s">
        <v>1644</v>
      </c>
      <c r="N640" t="s">
        <v>1645</v>
      </c>
      <c r="O640">
        <v>-80.164512999999999</v>
      </c>
      <c r="P640">
        <v>40.685226</v>
      </c>
      <c r="Q640" t="s">
        <v>1643</v>
      </c>
      <c r="R640" s="6" t="s">
        <v>2904</v>
      </c>
      <c r="S640" s="6" t="s">
        <v>2903</v>
      </c>
      <c r="T640" s="6" t="s">
        <v>2947</v>
      </c>
      <c r="U640" s="6" t="s">
        <v>3002</v>
      </c>
      <c r="W640" s="3" t="str">
        <f>INDEX(Groups!I$2:'Groups'!I$228, MATCH(A640, Groups!A$2:'Groups'!A$228,0))</f>
        <v>Pittsburgh</v>
      </c>
      <c r="X640" s="3" t="str">
        <f>INDEX(Groups!J$2:'Groups'!J$228, MATCH(A640, Groups!A$2:'Groups'!A$228,0))</f>
        <v>Sub-county</v>
      </c>
      <c r="Y640" s="8">
        <f t="shared" si="63"/>
        <v>0</v>
      </c>
      <c r="Z640" s="8" t="b">
        <f t="shared" si="64"/>
        <v>0</v>
      </c>
      <c r="AD640" s="8">
        <v>1</v>
      </c>
      <c r="AE640" s="8">
        <v>1</v>
      </c>
      <c r="AF640" t="str">
        <f>INDEX(Groups!L$2:'Groups'!L$228, MATCH(A640, Groups!A$2:'Groups'!A$228,0))</f>
        <v>Pittsburgh</v>
      </c>
      <c r="AG640">
        <f>INDEX(Groups!M$2:'Groups'!M$228, MATCH(A640, Groups!A$2:'Groups'!A$228,0))</f>
        <v>0</v>
      </c>
      <c r="AH640">
        <f>COUNTIFS(RSVP!A$2:A$6364, I640)</f>
        <v>3</v>
      </c>
      <c r="AI640">
        <f>COUNTIFS(RSVP!A$2:A$6364, I640, RSVP!G$2:G$6364, 1)</f>
        <v>1</v>
      </c>
      <c r="AJ640" s="18">
        <f t="shared" si="56"/>
        <v>0.33333333333333331</v>
      </c>
      <c r="AK640" t="str">
        <f>INDEX(Groups!N$2:'Groups'!N$228, MATCH(A640, Groups!A$2:'Groups'!A$228,0))</f>
        <v>Sub-county</v>
      </c>
    </row>
    <row r="641" spans="1:37" x14ac:dyDescent="0.2">
      <c r="A641">
        <v>18212345</v>
      </c>
      <c r="B641">
        <v>2</v>
      </c>
      <c r="C641" t="s">
        <v>1646</v>
      </c>
      <c r="D641" t="s">
        <v>1</v>
      </c>
      <c r="E641" t="s">
        <v>3073</v>
      </c>
      <c r="F641">
        <v>-79.980003356899999</v>
      </c>
      <c r="G641">
        <v>40.450000762899997</v>
      </c>
      <c r="H641" t="s">
        <v>1647</v>
      </c>
      <c r="I641">
        <v>224638330</v>
      </c>
      <c r="J641">
        <v>640</v>
      </c>
      <c r="K641" t="s">
        <v>1648</v>
      </c>
      <c r="L641" t="s">
        <v>1649</v>
      </c>
      <c r="M641" t="s">
        <v>2773</v>
      </c>
      <c r="N641" t="s">
        <v>199</v>
      </c>
      <c r="O641">
        <v>-79.926413999999994</v>
      </c>
      <c r="P641">
        <v>40.460835000000003</v>
      </c>
      <c r="Q641" t="s">
        <v>198</v>
      </c>
      <c r="R641" s="6" t="s">
        <v>2904</v>
      </c>
      <c r="S641" s="6" t="s">
        <v>2903</v>
      </c>
      <c r="T641" s="6" t="s">
        <v>2784</v>
      </c>
      <c r="U641" s="6" t="s">
        <v>2905</v>
      </c>
      <c r="V641" s="6" t="s">
        <v>2839</v>
      </c>
      <c r="W641" s="3" t="str">
        <f>INDEX(Groups!I$2:'Groups'!I$228, MATCH(A641, Groups!A$2:'Groups'!A$228,0))</f>
        <v>Pittsburgh</v>
      </c>
      <c r="X641" s="3" t="str">
        <f>INDEX(Groups!J$2:'Groups'!J$228, MATCH(A641, Groups!A$2:'Groups'!A$228,0))</f>
        <v>Sub-county</v>
      </c>
      <c r="Y641" s="8">
        <f t="shared" si="63"/>
        <v>1</v>
      </c>
      <c r="Z641" s="8" t="b">
        <f t="shared" si="64"/>
        <v>1</v>
      </c>
      <c r="AD641" s="8">
        <v>1</v>
      </c>
      <c r="AE641" s="8">
        <v>1</v>
      </c>
      <c r="AF641" t="str">
        <f>INDEX(Groups!L$2:'Groups'!L$228, MATCH(A641, Groups!A$2:'Groups'!A$228,0))</f>
        <v>Pittsburgh</v>
      </c>
      <c r="AG641">
        <f>INDEX(Groups!M$2:'Groups'!M$228, MATCH(A641, Groups!A$2:'Groups'!A$228,0))</f>
        <v>0</v>
      </c>
      <c r="AH641">
        <f>COUNTIFS(RSVP!A$2:A$6364, I641)</f>
        <v>4</v>
      </c>
      <c r="AI641">
        <f>COUNTIFS(RSVP!A$2:A$6364, I641, RSVP!G$2:G$6364, 1)</f>
        <v>4</v>
      </c>
      <c r="AJ641" s="18">
        <f t="shared" si="56"/>
        <v>1</v>
      </c>
      <c r="AK641" t="str">
        <f>INDEX(Groups!N$2:'Groups'!N$228, MATCH(A641, Groups!A$2:'Groups'!A$228,0))</f>
        <v>Sub-county</v>
      </c>
    </row>
    <row r="642" spans="1:37" x14ac:dyDescent="0.2">
      <c r="A642">
        <v>18212345</v>
      </c>
      <c r="B642">
        <v>2</v>
      </c>
      <c r="C642" t="s">
        <v>1646</v>
      </c>
      <c r="D642" t="s">
        <v>1</v>
      </c>
      <c r="E642" t="s">
        <v>3073</v>
      </c>
      <c r="F642">
        <v>-79.980003356899999</v>
      </c>
      <c r="G642">
        <v>40.450000762899997</v>
      </c>
      <c r="H642" t="s">
        <v>1647</v>
      </c>
      <c r="I642">
        <v>222481729</v>
      </c>
      <c r="J642">
        <v>641</v>
      </c>
      <c r="K642" t="s">
        <v>1650</v>
      </c>
      <c r="L642" t="s">
        <v>1651</v>
      </c>
      <c r="M642" t="s">
        <v>2773</v>
      </c>
      <c r="N642" t="s">
        <v>1653</v>
      </c>
      <c r="O642">
        <v>-80.021422999999999</v>
      </c>
      <c r="P642">
        <v>40.394398000000002</v>
      </c>
      <c r="Q642" t="s">
        <v>1652</v>
      </c>
      <c r="R642" s="6" t="s">
        <v>2904</v>
      </c>
      <c r="S642" s="6" t="s">
        <v>2903</v>
      </c>
      <c r="T642" s="6" t="s">
        <v>2784</v>
      </c>
      <c r="U642" s="6" t="s">
        <v>2905</v>
      </c>
      <c r="V642" s="6" t="s">
        <v>2932</v>
      </c>
      <c r="W642" s="3" t="str">
        <f>INDEX(Groups!I$2:'Groups'!I$228, MATCH(A642, Groups!A$2:'Groups'!A$228,0))</f>
        <v>Pittsburgh</v>
      </c>
      <c r="X642" s="3" t="str">
        <f>INDEX(Groups!J$2:'Groups'!J$228, MATCH(A642, Groups!A$2:'Groups'!A$228,0))</f>
        <v>Sub-county</v>
      </c>
      <c r="Y642" s="8">
        <f t="shared" si="63"/>
        <v>1</v>
      </c>
      <c r="Z642" s="8" t="b">
        <f t="shared" si="64"/>
        <v>1</v>
      </c>
      <c r="AD642" s="8">
        <v>1</v>
      </c>
      <c r="AE642" s="8">
        <v>1</v>
      </c>
      <c r="AF642" t="str">
        <f>INDEX(Groups!L$2:'Groups'!L$228, MATCH(A642, Groups!A$2:'Groups'!A$228,0))</f>
        <v>Pittsburgh</v>
      </c>
      <c r="AG642">
        <f>INDEX(Groups!M$2:'Groups'!M$228, MATCH(A642, Groups!A$2:'Groups'!A$228,0))</f>
        <v>0</v>
      </c>
      <c r="AH642">
        <f>COUNTIFS(RSVP!A$2:A$6364, I642)</f>
        <v>13</v>
      </c>
      <c r="AI642">
        <f>COUNTIFS(RSVP!A$2:A$6364, I642, RSVP!G$2:G$6364, 1)</f>
        <v>12</v>
      </c>
      <c r="AJ642" s="18">
        <f t="shared" si="56"/>
        <v>0.92307692307692313</v>
      </c>
      <c r="AK642" t="str">
        <f>INDEX(Groups!N$2:'Groups'!N$228, MATCH(A642, Groups!A$2:'Groups'!A$228,0))</f>
        <v>Sub-county</v>
      </c>
    </row>
    <row r="643" spans="1:37" x14ac:dyDescent="0.2">
      <c r="A643">
        <v>10708432</v>
      </c>
      <c r="B643">
        <v>2</v>
      </c>
      <c r="C643" t="s">
        <v>1654</v>
      </c>
      <c r="D643" t="s">
        <v>1</v>
      </c>
      <c r="E643" t="s">
        <v>3094</v>
      </c>
      <c r="F643">
        <v>-80.040000915500002</v>
      </c>
      <c r="G643">
        <v>40.3800010681</v>
      </c>
      <c r="H643" t="s">
        <v>1655</v>
      </c>
      <c r="I643" t="s">
        <v>3310</v>
      </c>
      <c r="J643">
        <v>642</v>
      </c>
      <c r="K643" t="s">
        <v>1656</v>
      </c>
      <c r="L643" t="s">
        <v>1657</v>
      </c>
      <c r="M643" t="s">
        <v>2773</v>
      </c>
      <c r="N643" t="s">
        <v>1659</v>
      </c>
      <c r="O643">
        <v>-79.995886400000003</v>
      </c>
      <c r="P643">
        <v>40.440624799999902</v>
      </c>
      <c r="Q643" t="s">
        <v>1658</v>
      </c>
      <c r="R643" s="6" t="s">
        <v>2904</v>
      </c>
      <c r="S643" s="6" t="s">
        <v>2903</v>
      </c>
      <c r="T643" s="6" t="s">
        <v>2784</v>
      </c>
      <c r="U643" s="6" t="s">
        <v>2905</v>
      </c>
      <c r="V643" s="6" t="s">
        <v>2908</v>
      </c>
      <c r="W643" s="3" t="str">
        <f>INDEX(Groups!I$2:'Groups'!I$228, MATCH(A643, Groups!A$2:'Groups'!A$228,0))</f>
        <v>Greater Pittsburgh Area</v>
      </c>
      <c r="X643" s="3" t="str">
        <f>INDEX(Groups!J$2:'Groups'!J$228, MATCH(A643, Groups!A$2:'Groups'!A$228,0))</f>
        <v>CSA/MSA</v>
      </c>
      <c r="Y643" s="8">
        <f t="shared" si="63"/>
        <v>1</v>
      </c>
      <c r="Z643" s="8" t="str">
        <f>IF(ISNUMBER(SEARCH("Pittsburgh", U643)), "Pittsburgh City", "Non-Pitt")</f>
        <v>Pittsburgh City</v>
      </c>
      <c r="AD643" s="8">
        <v>1</v>
      </c>
      <c r="AE643" s="8">
        <v>1</v>
      </c>
      <c r="AF643" t="str">
        <f>INDEX(Groups!L$2:'Groups'!L$228, MATCH(A643, Groups!A$2:'Groups'!A$228,0))</f>
        <v>Greater Pittsburgh Area</v>
      </c>
      <c r="AG643">
        <f>INDEX(Groups!M$2:'Groups'!M$228, MATCH(A643, Groups!A$2:'Groups'!A$228,0))</f>
        <v>1</v>
      </c>
      <c r="AH643">
        <f>COUNTIFS(RSVP!A$2:A$6364, I643)</f>
        <v>5</v>
      </c>
      <c r="AI643">
        <f>COUNTIFS(RSVP!A$2:A$6364, I643, RSVP!G$2:G$6364, 1)</f>
        <v>5</v>
      </c>
      <c r="AJ643" s="18">
        <f t="shared" ref="AJ643:AJ706" si="65">AI643/AH643</f>
        <v>1</v>
      </c>
      <c r="AK643" t="str">
        <f>INDEX(Groups!N$2:'Groups'!N$228, MATCH(A643, Groups!A$2:'Groups'!A$228,0))</f>
        <v>CSA/MSA</v>
      </c>
    </row>
    <row r="644" spans="1:37" x14ac:dyDescent="0.2">
      <c r="A644">
        <v>10708432</v>
      </c>
      <c r="B644">
        <v>2</v>
      </c>
      <c r="C644" t="s">
        <v>1654</v>
      </c>
      <c r="D644" t="s">
        <v>1</v>
      </c>
      <c r="E644" t="s">
        <v>3094</v>
      </c>
      <c r="F644">
        <v>-80.040000915500002</v>
      </c>
      <c r="G644">
        <v>40.3800010681</v>
      </c>
      <c r="H644" t="s">
        <v>1655</v>
      </c>
      <c r="I644">
        <v>224653546</v>
      </c>
      <c r="J644">
        <v>643</v>
      </c>
      <c r="K644" t="s">
        <v>1660</v>
      </c>
      <c r="L644" t="s">
        <v>1661</v>
      </c>
      <c r="M644" t="s">
        <v>2773</v>
      </c>
      <c r="N644" t="s">
        <v>540</v>
      </c>
      <c r="O644">
        <v>-80.177848999999995</v>
      </c>
      <c r="P644">
        <v>40.446178000000003</v>
      </c>
      <c r="Q644" t="s">
        <v>539</v>
      </c>
      <c r="R644" s="6" t="s">
        <v>2904</v>
      </c>
      <c r="S644" s="6" t="s">
        <v>2903</v>
      </c>
      <c r="T644" s="6" t="s">
        <v>2784</v>
      </c>
      <c r="U644" s="6" t="s">
        <v>2958</v>
      </c>
      <c r="W644" s="3" t="str">
        <f>INDEX(Groups!I$2:'Groups'!I$228, MATCH(A644, Groups!A$2:'Groups'!A$228,0))</f>
        <v>Greater Pittsburgh Area</v>
      </c>
      <c r="X644" s="3" t="str">
        <f>INDEX(Groups!J$2:'Groups'!J$228, MATCH(A644, Groups!A$2:'Groups'!A$228,0))</f>
        <v>CSA/MSA</v>
      </c>
      <c r="Y644" s="8">
        <f t="shared" si="63"/>
        <v>1</v>
      </c>
      <c r="Z644" s="8" t="str">
        <f>IF(ISNUMBER(SEARCH("Pittsburgh", U644)), "Pittsburgh City", "Non-Pitt")</f>
        <v>Non-Pitt</v>
      </c>
      <c r="AD644" s="8">
        <v>1</v>
      </c>
      <c r="AE644" s="8">
        <v>1</v>
      </c>
      <c r="AF644" t="str">
        <f>INDEX(Groups!L$2:'Groups'!L$228, MATCH(A644, Groups!A$2:'Groups'!A$228,0))</f>
        <v>Greater Pittsburgh Area</v>
      </c>
      <c r="AG644">
        <f>INDEX(Groups!M$2:'Groups'!M$228, MATCH(A644, Groups!A$2:'Groups'!A$228,0))</f>
        <v>1</v>
      </c>
      <c r="AH644">
        <f>COUNTIFS(RSVP!A$2:A$6364, I644)</f>
        <v>3</v>
      </c>
      <c r="AI644">
        <f>COUNTIFS(RSVP!A$2:A$6364, I644, RSVP!G$2:G$6364, 1)</f>
        <v>3</v>
      </c>
      <c r="AJ644" s="18">
        <f t="shared" si="65"/>
        <v>1</v>
      </c>
      <c r="AK644" t="str">
        <f>INDEX(Groups!N$2:'Groups'!N$228, MATCH(A644, Groups!A$2:'Groups'!A$228,0))</f>
        <v>CSA/MSA</v>
      </c>
    </row>
    <row r="645" spans="1:37" x14ac:dyDescent="0.2">
      <c r="A645">
        <v>18799529</v>
      </c>
      <c r="B645">
        <v>2</v>
      </c>
      <c r="C645" t="s">
        <v>1662</v>
      </c>
      <c r="D645" t="s">
        <v>1</v>
      </c>
      <c r="E645" t="s">
        <v>3075</v>
      </c>
      <c r="F645">
        <v>-79.949996948199995</v>
      </c>
      <c r="G645">
        <v>40.439998626700003</v>
      </c>
      <c r="H645" t="s">
        <v>1663</v>
      </c>
      <c r="I645">
        <v>224865336</v>
      </c>
      <c r="J645">
        <v>644</v>
      </c>
      <c r="K645" t="s">
        <v>1664</v>
      </c>
      <c r="L645" t="s">
        <v>1665</v>
      </c>
      <c r="Q645" t="s">
        <v>386</v>
      </c>
      <c r="R645" s="6">
        <v>0</v>
      </c>
      <c r="S645" s="6">
        <v>0</v>
      </c>
      <c r="T645" s="6">
        <v>0</v>
      </c>
      <c r="U645" s="6">
        <v>0</v>
      </c>
      <c r="V645" s="6">
        <v>0</v>
      </c>
      <c r="W645" s="3" t="str">
        <f>INDEX(Groups!I$2:'Groups'!I$228, MATCH(A645, Groups!A$2:'Groups'!A$228,0))</f>
        <v>Pittsburgh</v>
      </c>
      <c r="X645" s="3" t="str">
        <f>INDEX(Groups!J$2:'Groups'!J$228, MATCH(A645, Groups!A$2:'Groups'!A$228,0))</f>
        <v>Sub-county</v>
      </c>
      <c r="AD645" s="8">
        <v>1</v>
      </c>
      <c r="AE645" s="8">
        <v>1</v>
      </c>
      <c r="AF645" t="str">
        <f>INDEX(Groups!L$2:'Groups'!L$228, MATCH(A645, Groups!A$2:'Groups'!A$228,0))</f>
        <v>Pittsburgh</v>
      </c>
      <c r="AG645">
        <f>INDEX(Groups!M$2:'Groups'!M$228, MATCH(A645, Groups!A$2:'Groups'!A$228,0))</f>
        <v>0</v>
      </c>
      <c r="AH645">
        <f>COUNTIFS(RSVP!A$2:A$6364, I645)</f>
        <v>4</v>
      </c>
      <c r="AI645">
        <f>COUNTIFS(RSVP!A$2:A$6364, I645, RSVP!G$2:G$6364, 1)</f>
        <v>3</v>
      </c>
      <c r="AJ645" s="18">
        <f t="shared" si="65"/>
        <v>0.75</v>
      </c>
      <c r="AK645" t="str">
        <f>INDEX(Groups!N$2:'Groups'!N$228, MATCH(A645, Groups!A$2:'Groups'!A$228,0))</f>
        <v>Sub-county</v>
      </c>
    </row>
    <row r="646" spans="1:37" x14ac:dyDescent="0.2">
      <c r="A646">
        <v>18799529</v>
      </c>
      <c r="B646">
        <v>2</v>
      </c>
      <c r="C646" t="s">
        <v>1662</v>
      </c>
      <c r="D646" t="s">
        <v>1</v>
      </c>
      <c r="E646" t="s">
        <v>3075</v>
      </c>
      <c r="F646">
        <v>-79.949996948199995</v>
      </c>
      <c r="G646">
        <v>40.439998626700003</v>
      </c>
      <c r="H646" t="s">
        <v>1663</v>
      </c>
      <c r="I646">
        <v>224390455</v>
      </c>
      <c r="J646">
        <v>645</v>
      </c>
      <c r="K646" t="s">
        <v>1666</v>
      </c>
      <c r="L646" t="s">
        <v>1667</v>
      </c>
      <c r="Q646" t="s">
        <v>386</v>
      </c>
      <c r="R646" s="6">
        <v>0</v>
      </c>
      <c r="S646" s="6">
        <v>0</v>
      </c>
      <c r="T646" s="6">
        <v>0</v>
      </c>
      <c r="U646" s="6">
        <v>0</v>
      </c>
      <c r="V646" s="6">
        <v>0</v>
      </c>
      <c r="W646" s="3" t="str">
        <f>INDEX(Groups!I$2:'Groups'!I$228, MATCH(A646, Groups!A$2:'Groups'!A$228,0))</f>
        <v>Pittsburgh</v>
      </c>
      <c r="X646" s="3" t="str">
        <f>INDEX(Groups!J$2:'Groups'!J$228, MATCH(A646, Groups!A$2:'Groups'!A$228,0))</f>
        <v>Sub-county</v>
      </c>
      <c r="AD646" s="8">
        <v>1</v>
      </c>
      <c r="AE646" s="8">
        <v>1</v>
      </c>
      <c r="AF646" t="str">
        <f>INDEX(Groups!L$2:'Groups'!L$228, MATCH(A646, Groups!A$2:'Groups'!A$228,0))</f>
        <v>Pittsburgh</v>
      </c>
      <c r="AG646">
        <f>INDEX(Groups!M$2:'Groups'!M$228, MATCH(A646, Groups!A$2:'Groups'!A$228,0))</f>
        <v>0</v>
      </c>
      <c r="AH646">
        <f>COUNTIFS(RSVP!A$2:A$6364, I646)</f>
        <v>4</v>
      </c>
      <c r="AI646">
        <f>COUNTIFS(RSVP!A$2:A$6364, I646, RSVP!G$2:G$6364, 1)</f>
        <v>3</v>
      </c>
      <c r="AJ646" s="18">
        <f t="shared" si="65"/>
        <v>0.75</v>
      </c>
      <c r="AK646" t="str">
        <f>INDEX(Groups!N$2:'Groups'!N$228, MATCH(A646, Groups!A$2:'Groups'!A$228,0))</f>
        <v>Sub-county</v>
      </c>
    </row>
    <row r="647" spans="1:37" x14ac:dyDescent="0.2">
      <c r="A647">
        <v>12866472</v>
      </c>
      <c r="B647">
        <v>2</v>
      </c>
      <c r="C647" t="s">
        <v>1668</v>
      </c>
      <c r="D647" t="s">
        <v>1</v>
      </c>
      <c r="E647" t="s">
        <v>3091</v>
      </c>
      <c r="F647">
        <v>-79.879997253400006</v>
      </c>
      <c r="G647">
        <v>40.529998779300001</v>
      </c>
      <c r="H647" t="s">
        <v>1669</v>
      </c>
      <c r="I647">
        <v>223868282</v>
      </c>
      <c r="J647">
        <v>646</v>
      </c>
      <c r="K647" t="s">
        <v>1670</v>
      </c>
      <c r="L647" t="s">
        <v>1671</v>
      </c>
      <c r="M647" t="s">
        <v>2773</v>
      </c>
      <c r="O647">
        <v>-79.913465000000002</v>
      </c>
      <c r="P647">
        <v>40.550040000000003</v>
      </c>
      <c r="Q647" t="s">
        <v>2896</v>
      </c>
      <c r="R647" s="6" t="s">
        <v>2904</v>
      </c>
      <c r="S647" s="6" t="s">
        <v>2903</v>
      </c>
      <c r="T647" s="6" t="s">
        <v>2784</v>
      </c>
      <c r="U647" s="6" t="s">
        <v>3003</v>
      </c>
      <c r="W647" s="3" t="str">
        <f>INDEX(Groups!I$2:'Groups'!I$228, MATCH(A647, Groups!A$2:'Groups'!A$228,0))</f>
        <v>Western PA</v>
      </c>
      <c r="X647" s="3" t="str">
        <f>INDEX(Groups!J$2:'Groups'!J$228, MATCH(A647, Groups!A$2:'Groups'!A$228,0))</f>
        <v>State</v>
      </c>
      <c r="Y647" s="8">
        <f>IF(T647="Allegheny County", 1, )</f>
        <v>1</v>
      </c>
      <c r="Z647" s="8" t="str">
        <f>IF(ISNUMBER(SEARCH("Pittsburgh", U647)), "Pittsburgh City", "Non-Pitt")</f>
        <v>Non-Pitt</v>
      </c>
      <c r="AD647" s="8">
        <v>1</v>
      </c>
      <c r="AE647" s="8">
        <v>1</v>
      </c>
      <c r="AF647" t="str">
        <f>INDEX(Groups!L$2:'Groups'!L$228, MATCH(A647, Groups!A$2:'Groups'!A$228,0))</f>
        <v>Western PA</v>
      </c>
      <c r="AG647">
        <f>INDEX(Groups!M$2:'Groups'!M$228, MATCH(A647, Groups!A$2:'Groups'!A$228,0))</f>
        <v>1</v>
      </c>
      <c r="AH647">
        <f>COUNTIFS(RSVP!A$2:A$6364, I647)</f>
        <v>24</v>
      </c>
      <c r="AI647">
        <f>COUNTIFS(RSVP!A$2:A$6364, I647, RSVP!G$2:G$6364, 1)</f>
        <v>23</v>
      </c>
      <c r="AJ647" s="18">
        <f t="shared" si="65"/>
        <v>0.95833333333333337</v>
      </c>
      <c r="AK647" t="str">
        <f>INDEX(Groups!N$2:'Groups'!N$228, MATCH(A647, Groups!A$2:'Groups'!A$228,0))</f>
        <v>State</v>
      </c>
    </row>
    <row r="648" spans="1:37" x14ac:dyDescent="0.2">
      <c r="A648">
        <v>12866472</v>
      </c>
      <c r="B648">
        <v>2</v>
      </c>
      <c r="C648" t="s">
        <v>1668</v>
      </c>
      <c r="D648" t="s">
        <v>1</v>
      </c>
      <c r="E648" t="s">
        <v>3091</v>
      </c>
      <c r="F648">
        <v>-79.879997253400006</v>
      </c>
      <c r="G648">
        <v>40.529998779300001</v>
      </c>
      <c r="H648" t="s">
        <v>1669</v>
      </c>
      <c r="I648">
        <v>223677461</v>
      </c>
      <c r="J648">
        <v>647</v>
      </c>
      <c r="K648" t="s">
        <v>1672</v>
      </c>
      <c r="L648" t="s">
        <v>1673</v>
      </c>
      <c r="Q648" t="s">
        <v>386</v>
      </c>
      <c r="R648" s="6">
        <v>0</v>
      </c>
      <c r="S648" s="6">
        <v>0</v>
      </c>
      <c r="T648" s="6">
        <v>0</v>
      </c>
      <c r="U648" s="6">
        <v>0</v>
      </c>
      <c r="V648" s="6">
        <v>0</v>
      </c>
      <c r="W648" s="3" t="str">
        <f>INDEX(Groups!I$2:'Groups'!I$228, MATCH(A648, Groups!A$2:'Groups'!A$228,0))</f>
        <v>Western PA</v>
      </c>
      <c r="X648" s="3" t="str">
        <f>INDEX(Groups!J$2:'Groups'!J$228, MATCH(A648, Groups!A$2:'Groups'!A$228,0))</f>
        <v>State</v>
      </c>
      <c r="AD648" s="8">
        <v>1</v>
      </c>
      <c r="AE648" s="8">
        <v>1</v>
      </c>
      <c r="AF648" t="str">
        <f>INDEX(Groups!L$2:'Groups'!L$228, MATCH(A648, Groups!A$2:'Groups'!A$228,0))</f>
        <v>Western PA</v>
      </c>
      <c r="AG648">
        <f>INDEX(Groups!M$2:'Groups'!M$228, MATCH(A648, Groups!A$2:'Groups'!A$228,0))</f>
        <v>1</v>
      </c>
      <c r="AH648">
        <f>COUNTIFS(RSVP!A$2:A$6364, I648)</f>
        <v>10</v>
      </c>
      <c r="AI648">
        <f>COUNTIFS(RSVP!A$2:A$6364, I648, RSVP!G$2:G$6364, 1)</f>
        <v>10</v>
      </c>
      <c r="AJ648" s="18">
        <f t="shared" si="65"/>
        <v>1</v>
      </c>
      <c r="AK648" t="str">
        <f>INDEX(Groups!N$2:'Groups'!N$228, MATCH(A648, Groups!A$2:'Groups'!A$228,0))</f>
        <v>State</v>
      </c>
    </row>
    <row r="649" spans="1:37" x14ac:dyDescent="0.2">
      <c r="A649">
        <v>8741792</v>
      </c>
      <c r="B649">
        <v>2</v>
      </c>
      <c r="C649" t="s">
        <v>1674</v>
      </c>
      <c r="D649" t="s">
        <v>1</v>
      </c>
      <c r="E649" t="s">
        <v>3072</v>
      </c>
      <c r="F649">
        <v>-79.919998168899994</v>
      </c>
      <c r="G649">
        <v>40.430000305199997</v>
      </c>
      <c r="H649" t="s">
        <v>1675</v>
      </c>
      <c r="I649">
        <v>224044602</v>
      </c>
      <c r="J649">
        <v>648</v>
      </c>
      <c r="K649" t="s">
        <v>1676</v>
      </c>
      <c r="L649" t="s">
        <v>1677</v>
      </c>
      <c r="M649" t="s">
        <v>2773</v>
      </c>
      <c r="N649" t="s">
        <v>1679</v>
      </c>
      <c r="O649">
        <v>-79.923264000000003</v>
      </c>
      <c r="P649">
        <v>40.435859999999998</v>
      </c>
      <c r="Q649" t="s">
        <v>1678</v>
      </c>
      <c r="R649" s="6" t="s">
        <v>2904</v>
      </c>
      <c r="S649" s="6" t="s">
        <v>2903</v>
      </c>
      <c r="T649" s="6" t="s">
        <v>2784</v>
      </c>
      <c r="U649" s="6" t="s">
        <v>2905</v>
      </c>
      <c r="V649" s="6" t="s">
        <v>2907</v>
      </c>
      <c r="W649" s="3" t="str">
        <f>INDEX(Groups!I$2:'Groups'!I$228, MATCH(A649, Groups!A$2:'Groups'!A$228,0))</f>
        <v>Pittsburgh</v>
      </c>
      <c r="X649" s="3" t="str">
        <f>INDEX(Groups!J$2:'Groups'!J$228, MATCH(A649, Groups!A$2:'Groups'!A$228,0))</f>
        <v>Sub-county</v>
      </c>
      <c r="Y649" s="8">
        <f t="shared" ref="Y649:Y661" si="66">IF(T649="Allegheny County", 1, )</f>
        <v>1</v>
      </c>
      <c r="Z649" s="8" t="b">
        <f>ISNUMBER(SEARCH(W649,U649))</f>
        <v>1</v>
      </c>
      <c r="AD649" s="8">
        <v>1</v>
      </c>
      <c r="AE649" s="8">
        <v>1</v>
      </c>
      <c r="AF649" t="str">
        <f>INDEX(Groups!L$2:'Groups'!L$228, MATCH(A649, Groups!A$2:'Groups'!A$228,0))</f>
        <v>Pittsburgh</v>
      </c>
      <c r="AG649">
        <f>INDEX(Groups!M$2:'Groups'!M$228, MATCH(A649, Groups!A$2:'Groups'!A$228,0))</f>
        <v>0</v>
      </c>
      <c r="AH649">
        <f>COUNTIFS(RSVP!A$2:A$6364, I649)</f>
        <v>12</v>
      </c>
      <c r="AI649">
        <f>COUNTIFS(RSVP!A$2:A$6364, I649, RSVP!G$2:G$6364, 1)</f>
        <v>8</v>
      </c>
      <c r="AJ649" s="18">
        <f t="shared" si="65"/>
        <v>0.66666666666666663</v>
      </c>
      <c r="AK649" t="str">
        <f>INDEX(Groups!N$2:'Groups'!N$228, MATCH(A649, Groups!A$2:'Groups'!A$228,0))</f>
        <v>Sub-county</v>
      </c>
    </row>
    <row r="650" spans="1:37" x14ac:dyDescent="0.2">
      <c r="A650">
        <v>8741792</v>
      </c>
      <c r="B650">
        <v>2</v>
      </c>
      <c r="C650" t="s">
        <v>1674</v>
      </c>
      <c r="D650" t="s">
        <v>1</v>
      </c>
      <c r="E650" t="s">
        <v>3072</v>
      </c>
      <c r="F650">
        <v>-79.919998168899994</v>
      </c>
      <c r="G650">
        <v>40.430000305199997</v>
      </c>
      <c r="H650" t="s">
        <v>1675</v>
      </c>
      <c r="I650">
        <v>224100799</v>
      </c>
      <c r="J650">
        <v>649</v>
      </c>
      <c r="K650" t="s">
        <v>1680</v>
      </c>
      <c r="L650" t="s">
        <v>1681</v>
      </c>
      <c r="M650" t="s">
        <v>2773</v>
      </c>
      <c r="N650" t="s">
        <v>1683</v>
      </c>
      <c r="O650">
        <v>-79.941980000000001</v>
      </c>
      <c r="P650">
        <v>40.432769999999998</v>
      </c>
      <c r="Q650" t="s">
        <v>1682</v>
      </c>
      <c r="R650" s="6" t="s">
        <v>2904</v>
      </c>
      <c r="S650" s="6" t="s">
        <v>2903</v>
      </c>
      <c r="T650" s="6" t="s">
        <v>2784</v>
      </c>
      <c r="U650" s="6" t="s">
        <v>2905</v>
      </c>
      <c r="V650" s="6" t="s">
        <v>2907</v>
      </c>
      <c r="W650" s="3" t="str">
        <f>INDEX(Groups!I$2:'Groups'!I$228, MATCH(A650, Groups!A$2:'Groups'!A$228,0))</f>
        <v>Pittsburgh</v>
      </c>
      <c r="X650" s="3" t="str">
        <f>INDEX(Groups!J$2:'Groups'!J$228, MATCH(A650, Groups!A$2:'Groups'!A$228,0))</f>
        <v>Sub-county</v>
      </c>
      <c r="Y650" s="8">
        <f t="shared" si="66"/>
        <v>1</v>
      </c>
      <c r="Z650" s="8" t="b">
        <f>ISNUMBER(SEARCH(W650,U650))</f>
        <v>1</v>
      </c>
      <c r="AD650" s="8">
        <v>1</v>
      </c>
      <c r="AE650" s="8">
        <v>1</v>
      </c>
      <c r="AF650" t="str">
        <f>INDEX(Groups!L$2:'Groups'!L$228, MATCH(A650, Groups!A$2:'Groups'!A$228,0))</f>
        <v>Pittsburgh</v>
      </c>
      <c r="AG650">
        <f>INDEX(Groups!M$2:'Groups'!M$228, MATCH(A650, Groups!A$2:'Groups'!A$228,0))</f>
        <v>0</v>
      </c>
      <c r="AH650">
        <f>COUNTIFS(RSVP!A$2:A$6364, I650)</f>
        <v>6</v>
      </c>
      <c r="AI650">
        <f>COUNTIFS(RSVP!A$2:A$6364, I650, RSVP!G$2:G$6364, 1)</f>
        <v>3</v>
      </c>
      <c r="AJ650" s="18">
        <f t="shared" si="65"/>
        <v>0.5</v>
      </c>
      <c r="AK650" t="str">
        <f>INDEX(Groups!N$2:'Groups'!N$228, MATCH(A650, Groups!A$2:'Groups'!A$228,0))</f>
        <v>Sub-county</v>
      </c>
    </row>
    <row r="651" spans="1:37" x14ac:dyDescent="0.2">
      <c r="A651">
        <v>18623893</v>
      </c>
      <c r="B651">
        <v>2</v>
      </c>
      <c r="C651" t="s">
        <v>1684</v>
      </c>
      <c r="D651" t="s">
        <v>1</v>
      </c>
      <c r="E651" t="s">
        <v>3072</v>
      </c>
      <c r="F651">
        <v>-79.949996948199995</v>
      </c>
      <c r="G651">
        <v>40.470001220699999</v>
      </c>
      <c r="H651" t="s">
        <v>1685</v>
      </c>
      <c r="I651">
        <v>223652600</v>
      </c>
      <c r="J651">
        <v>650</v>
      </c>
      <c r="K651" t="s">
        <v>1686</v>
      </c>
      <c r="L651" t="s">
        <v>1687</v>
      </c>
      <c r="M651" t="s">
        <v>2773</v>
      </c>
      <c r="N651" t="s">
        <v>146</v>
      </c>
      <c r="O651">
        <v>-79.915154000000001</v>
      </c>
      <c r="P651">
        <v>40.456511999999996</v>
      </c>
      <c r="Q651" t="s">
        <v>145</v>
      </c>
      <c r="R651" s="6" t="s">
        <v>2904</v>
      </c>
      <c r="S651" s="6" t="s">
        <v>2903</v>
      </c>
      <c r="T651" s="6" t="s">
        <v>2784</v>
      </c>
      <c r="U651" s="6" t="s">
        <v>2905</v>
      </c>
      <c r="V651" s="6" t="s">
        <v>2927</v>
      </c>
      <c r="W651" s="3" t="str">
        <f>INDEX(Groups!I$2:'Groups'!I$228, MATCH(A651, Groups!A$2:'Groups'!A$228,0))</f>
        <v>Pittsburgh</v>
      </c>
      <c r="X651" s="3" t="str">
        <f>INDEX(Groups!J$2:'Groups'!J$228, MATCH(A651, Groups!A$2:'Groups'!A$228,0))</f>
        <v>Sub-county</v>
      </c>
      <c r="Y651" s="8">
        <f t="shared" si="66"/>
        <v>1</v>
      </c>
      <c r="Z651" s="8" t="b">
        <f>ISNUMBER(SEARCH(W651,U651))</f>
        <v>1</v>
      </c>
      <c r="AD651" s="8">
        <v>1</v>
      </c>
      <c r="AE651" s="8">
        <v>1</v>
      </c>
      <c r="AF651" t="str">
        <f>INDEX(Groups!L$2:'Groups'!L$228, MATCH(A651, Groups!A$2:'Groups'!A$228,0))</f>
        <v>Pittsburgh</v>
      </c>
      <c r="AG651">
        <f>INDEX(Groups!M$2:'Groups'!M$228, MATCH(A651, Groups!A$2:'Groups'!A$228,0))</f>
        <v>0</v>
      </c>
      <c r="AH651">
        <f>COUNTIFS(RSVP!A$2:A$6364, I651)</f>
        <v>4</v>
      </c>
      <c r="AI651">
        <f>COUNTIFS(RSVP!A$2:A$6364, I651, RSVP!G$2:G$6364, 1)</f>
        <v>4</v>
      </c>
      <c r="AJ651" s="18">
        <f t="shared" si="65"/>
        <v>1</v>
      </c>
      <c r="AK651" t="str">
        <f>INDEX(Groups!N$2:'Groups'!N$228, MATCH(A651, Groups!A$2:'Groups'!A$228,0))</f>
        <v>Sub-county</v>
      </c>
    </row>
    <row r="652" spans="1:37" x14ac:dyDescent="0.2">
      <c r="A652">
        <v>18623893</v>
      </c>
      <c r="B652">
        <v>2</v>
      </c>
      <c r="C652" t="s">
        <v>1684</v>
      </c>
      <c r="D652" t="s">
        <v>1</v>
      </c>
      <c r="E652" t="s">
        <v>3072</v>
      </c>
      <c r="F652">
        <v>-79.949996948199995</v>
      </c>
      <c r="G652">
        <v>40.470001220699999</v>
      </c>
      <c r="H652" t="s">
        <v>1685</v>
      </c>
      <c r="I652">
        <v>224762574</v>
      </c>
      <c r="J652">
        <v>651</v>
      </c>
      <c r="K652" t="s">
        <v>1688</v>
      </c>
      <c r="L652" t="s">
        <v>1689</v>
      </c>
      <c r="M652" t="s">
        <v>2773</v>
      </c>
      <c r="N652" t="s">
        <v>1690</v>
      </c>
      <c r="O652">
        <v>-79.930610999999999</v>
      </c>
      <c r="P652">
        <v>40.459881000000003</v>
      </c>
      <c r="Q652" t="s">
        <v>56</v>
      </c>
      <c r="R652" s="6" t="s">
        <v>2904</v>
      </c>
      <c r="S652" s="6" t="s">
        <v>2903</v>
      </c>
      <c r="T652" s="6" t="s">
        <v>2784</v>
      </c>
      <c r="U652" s="6" t="s">
        <v>2905</v>
      </c>
      <c r="V652" s="6" t="s">
        <v>2839</v>
      </c>
      <c r="W652" s="3" t="str">
        <f>INDEX(Groups!I$2:'Groups'!I$228, MATCH(A652, Groups!A$2:'Groups'!A$228,0))</f>
        <v>Pittsburgh</v>
      </c>
      <c r="X652" s="3" t="str">
        <f>INDEX(Groups!J$2:'Groups'!J$228, MATCH(A652, Groups!A$2:'Groups'!A$228,0))</f>
        <v>Sub-county</v>
      </c>
      <c r="Y652" s="8">
        <f t="shared" si="66"/>
        <v>1</v>
      </c>
      <c r="Z652" s="8" t="b">
        <f>ISNUMBER(SEARCH(W652,U652))</f>
        <v>1</v>
      </c>
      <c r="AD652" s="8">
        <v>1</v>
      </c>
      <c r="AE652" s="8">
        <v>1</v>
      </c>
      <c r="AF652" t="str">
        <f>INDEX(Groups!L$2:'Groups'!L$228, MATCH(A652, Groups!A$2:'Groups'!A$228,0))</f>
        <v>Pittsburgh</v>
      </c>
      <c r="AG652">
        <f>INDEX(Groups!M$2:'Groups'!M$228, MATCH(A652, Groups!A$2:'Groups'!A$228,0))</f>
        <v>0</v>
      </c>
      <c r="AH652">
        <f>COUNTIFS(RSVP!A$2:A$6364, I652)</f>
        <v>4</v>
      </c>
      <c r="AI652">
        <f>COUNTIFS(RSVP!A$2:A$6364, I652, RSVP!G$2:G$6364, 1)</f>
        <v>2</v>
      </c>
      <c r="AJ652" s="18">
        <f t="shared" si="65"/>
        <v>0.5</v>
      </c>
      <c r="AK652" t="str">
        <f>INDEX(Groups!N$2:'Groups'!N$228, MATCH(A652, Groups!A$2:'Groups'!A$228,0))</f>
        <v>Sub-county</v>
      </c>
    </row>
    <row r="653" spans="1:37" x14ac:dyDescent="0.2">
      <c r="A653">
        <v>18839438</v>
      </c>
      <c r="B653">
        <v>2</v>
      </c>
      <c r="C653" t="s">
        <v>1691</v>
      </c>
      <c r="D653" t="s">
        <v>1</v>
      </c>
      <c r="E653" t="s">
        <v>3076</v>
      </c>
      <c r="F653">
        <v>-79.949996948199995</v>
      </c>
      <c r="G653">
        <v>40.470001220699999</v>
      </c>
      <c r="H653" t="s">
        <v>1692</v>
      </c>
      <c r="I653" t="s">
        <v>3375</v>
      </c>
      <c r="J653">
        <v>652</v>
      </c>
      <c r="K653" t="s">
        <v>1693</v>
      </c>
      <c r="L653" t="s">
        <v>1694</v>
      </c>
      <c r="M653" t="s">
        <v>325</v>
      </c>
      <c r="N653" t="s">
        <v>326</v>
      </c>
      <c r="O653">
        <v>-80.327858000000006</v>
      </c>
      <c r="P653">
        <v>40.543998999999999</v>
      </c>
      <c r="Q653" t="s">
        <v>1695</v>
      </c>
      <c r="R653" s="6" t="s">
        <v>2904</v>
      </c>
      <c r="S653" s="6" t="s">
        <v>2903</v>
      </c>
      <c r="T653" s="6" t="s">
        <v>2947</v>
      </c>
      <c r="U653" s="6" t="s">
        <v>2946</v>
      </c>
      <c r="W653" s="3" t="str">
        <f>INDEX(Groups!I$2:'Groups'!I$228, MATCH(A653, Groups!A$2:'Groups'!A$228,0))</f>
        <v>Greater Pittsburgh Area</v>
      </c>
      <c r="X653" s="3" t="str">
        <f>INDEX(Groups!J$2:'Groups'!J$228, MATCH(A653, Groups!A$2:'Groups'!A$228,0))</f>
        <v>CSA/MSA</v>
      </c>
      <c r="Y653" s="8">
        <f t="shared" si="66"/>
        <v>0</v>
      </c>
      <c r="Z653" s="8" t="str">
        <f t="shared" ref="Z653:Z658" si="67">IF(ISNUMBER(SEARCH("Pittsburgh", U653)), "Pittsburgh City", "Non-Pitt")</f>
        <v>Non-Pitt</v>
      </c>
      <c r="AD653" s="8">
        <v>1</v>
      </c>
      <c r="AE653" s="8">
        <v>1</v>
      </c>
      <c r="AF653" t="str">
        <f>INDEX(Groups!L$2:'Groups'!L$228, MATCH(A653, Groups!A$2:'Groups'!A$228,0))</f>
        <v>Greater Pittsburgh Area</v>
      </c>
      <c r="AG653">
        <f>INDEX(Groups!M$2:'Groups'!M$228, MATCH(A653, Groups!A$2:'Groups'!A$228,0))</f>
        <v>0</v>
      </c>
      <c r="AH653">
        <f>COUNTIFS(RSVP!A$2:A$6364, I653)</f>
        <v>5</v>
      </c>
      <c r="AI653">
        <f>COUNTIFS(RSVP!A$2:A$6364, I653, RSVP!G$2:G$6364, 1)</f>
        <v>5</v>
      </c>
      <c r="AJ653" s="18">
        <f t="shared" si="65"/>
        <v>1</v>
      </c>
      <c r="AK653" t="str">
        <f>INDEX(Groups!N$2:'Groups'!N$228, MATCH(A653, Groups!A$2:'Groups'!A$228,0))</f>
        <v>CSA/MSA</v>
      </c>
    </row>
    <row r="654" spans="1:37" x14ac:dyDescent="0.2">
      <c r="A654">
        <v>18839438</v>
      </c>
      <c r="B654">
        <v>2</v>
      </c>
      <c r="C654" t="s">
        <v>1691</v>
      </c>
      <c r="D654" t="s">
        <v>1</v>
      </c>
      <c r="E654" t="s">
        <v>3076</v>
      </c>
      <c r="F654">
        <v>-79.949996948199995</v>
      </c>
      <c r="G654">
        <v>40.470001220699999</v>
      </c>
      <c r="H654" t="s">
        <v>1692</v>
      </c>
      <c r="I654" t="s">
        <v>3374</v>
      </c>
      <c r="J654">
        <v>653</v>
      </c>
      <c r="K654" t="s">
        <v>1696</v>
      </c>
      <c r="L654" t="s">
        <v>1697</v>
      </c>
      <c r="M654" t="s">
        <v>325</v>
      </c>
      <c r="N654" t="s">
        <v>326</v>
      </c>
      <c r="O654">
        <v>-80.327858000000006</v>
      </c>
      <c r="P654">
        <v>40.543998999999999</v>
      </c>
      <c r="Q654" t="s">
        <v>1695</v>
      </c>
      <c r="R654" s="6" t="s">
        <v>2904</v>
      </c>
      <c r="S654" s="6" t="s">
        <v>2903</v>
      </c>
      <c r="T654" s="6" t="s">
        <v>2947</v>
      </c>
      <c r="U654" s="6" t="s">
        <v>2946</v>
      </c>
      <c r="W654" s="3" t="str">
        <f>INDEX(Groups!I$2:'Groups'!I$228, MATCH(A654, Groups!A$2:'Groups'!A$228,0))</f>
        <v>Greater Pittsburgh Area</v>
      </c>
      <c r="X654" s="3" t="str">
        <f>INDEX(Groups!J$2:'Groups'!J$228, MATCH(A654, Groups!A$2:'Groups'!A$228,0))</f>
        <v>CSA/MSA</v>
      </c>
      <c r="Y654" s="8">
        <f t="shared" si="66"/>
        <v>0</v>
      </c>
      <c r="Z654" s="8" t="str">
        <f t="shared" si="67"/>
        <v>Non-Pitt</v>
      </c>
      <c r="AD654" s="8">
        <v>1</v>
      </c>
      <c r="AE654" s="8">
        <v>1</v>
      </c>
      <c r="AF654" t="str">
        <f>INDEX(Groups!L$2:'Groups'!L$228, MATCH(A654, Groups!A$2:'Groups'!A$228,0))</f>
        <v>Greater Pittsburgh Area</v>
      </c>
      <c r="AG654">
        <f>INDEX(Groups!M$2:'Groups'!M$228, MATCH(A654, Groups!A$2:'Groups'!A$228,0))</f>
        <v>0</v>
      </c>
      <c r="AH654">
        <f>COUNTIFS(RSVP!A$2:A$6364, I654)</f>
        <v>4</v>
      </c>
      <c r="AI654">
        <f>COUNTIFS(RSVP!A$2:A$6364, I654, RSVP!G$2:G$6364, 1)</f>
        <v>4</v>
      </c>
      <c r="AJ654" s="18">
        <f t="shared" si="65"/>
        <v>1</v>
      </c>
      <c r="AK654" t="str">
        <f>INDEX(Groups!N$2:'Groups'!N$228, MATCH(A654, Groups!A$2:'Groups'!A$228,0))</f>
        <v>CSA/MSA</v>
      </c>
    </row>
    <row r="655" spans="1:37" x14ac:dyDescent="0.2">
      <c r="A655">
        <v>11242842</v>
      </c>
      <c r="B655">
        <v>2</v>
      </c>
      <c r="C655" t="s">
        <v>1698</v>
      </c>
      <c r="D655" t="s">
        <v>1</v>
      </c>
      <c r="E655" t="s">
        <v>3070</v>
      </c>
      <c r="F655">
        <v>-80.040000915500002</v>
      </c>
      <c r="G655">
        <v>40.549999237100003</v>
      </c>
      <c r="H655" t="s">
        <v>1699</v>
      </c>
      <c r="I655">
        <v>223749701</v>
      </c>
      <c r="J655">
        <v>654</v>
      </c>
      <c r="K655" t="s">
        <v>1700</v>
      </c>
      <c r="L655" t="s">
        <v>1701</v>
      </c>
      <c r="M655" t="s">
        <v>1703</v>
      </c>
      <c r="N655" t="s">
        <v>1704</v>
      </c>
      <c r="O655">
        <v>-79.778357999999997</v>
      </c>
      <c r="P655">
        <v>40.541355000000003</v>
      </c>
      <c r="Q655" t="s">
        <v>1702</v>
      </c>
      <c r="R655" s="6" t="s">
        <v>2904</v>
      </c>
      <c r="S655" s="6" t="s">
        <v>2903</v>
      </c>
      <c r="T655" s="6" t="s">
        <v>2784</v>
      </c>
      <c r="U655" s="6" t="s">
        <v>3004</v>
      </c>
      <c r="W655" s="3" t="str">
        <f>INDEX(Groups!I$2:'Groups'!I$228, MATCH(A655, Groups!A$2:'Groups'!A$228,0))</f>
        <v>Southwestern PA</v>
      </c>
      <c r="X655" s="3" t="str">
        <f>INDEX(Groups!J$2:'Groups'!J$228, MATCH(A655, Groups!A$2:'Groups'!A$228,0))</f>
        <v>MSA</v>
      </c>
      <c r="Y655" s="8">
        <f t="shared" si="66"/>
        <v>1</v>
      </c>
      <c r="Z655" s="8" t="str">
        <f t="shared" si="67"/>
        <v>Non-Pitt</v>
      </c>
      <c r="AD655" s="8">
        <v>1</v>
      </c>
      <c r="AE655" s="8">
        <v>1</v>
      </c>
      <c r="AF655" t="str">
        <f>INDEX(Groups!L$2:'Groups'!L$228, MATCH(A655, Groups!A$2:'Groups'!A$228,0))</f>
        <v>Southwestern PA</v>
      </c>
      <c r="AG655">
        <f>INDEX(Groups!M$2:'Groups'!M$228, MATCH(A655, Groups!A$2:'Groups'!A$228,0))</f>
        <v>0</v>
      </c>
      <c r="AH655">
        <f>COUNTIFS(RSVP!A$2:A$6364, I655)</f>
        <v>13</v>
      </c>
      <c r="AI655">
        <f>COUNTIFS(RSVP!A$2:A$6364, I655, RSVP!G$2:G$6364, 1)</f>
        <v>13</v>
      </c>
      <c r="AJ655" s="18">
        <f t="shared" si="65"/>
        <v>1</v>
      </c>
      <c r="AK655" t="str">
        <f>INDEX(Groups!N$2:'Groups'!N$228, MATCH(A655, Groups!A$2:'Groups'!A$228,0))</f>
        <v>MSA</v>
      </c>
    </row>
    <row r="656" spans="1:37" x14ac:dyDescent="0.2">
      <c r="A656">
        <v>11242842</v>
      </c>
      <c r="B656">
        <v>2</v>
      </c>
      <c r="C656" t="s">
        <v>1698</v>
      </c>
      <c r="D656" t="s">
        <v>1</v>
      </c>
      <c r="E656" t="s">
        <v>3070</v>
      </c>
      <c r="F656">
        <v>-80.040000915500002</v>
      </c>
      <c r="G656">
        <v>40.549999237100003</v>
      </c>
      <c r="H656" t="s">
        <v>1699</v>
      </c>
      <c r="I656">
        <v>223749708</v>
      </c>
      <c r="J656">
        <v>655</v>
      </c>
      <c r="K656" t="s">
        <v>1700</v>
      </c>
      <c r="L656" t="s">
        <v>1701</v>
      </c>
      <c r="M656" t="s">
        <v>1703</v>
      </c>
      <c r="N656" t="s">
        <v>1704</v>
      </c>
      <c r="O656">
        <v>-79.778357999999997</v>
      </c>
      <c r="P656">
        <v>40.541355000000003</v>
      </c>
      <c r="Q656" t="s">
        <v>1702</v>
      </c>
      <c r="R656" s="6" t="s">
        <v>2904</v>
      </c>
      <c r="S656" s="6" t="s">
        <v>2903</v>
      </c>
      <c r="T656" s="6" t="s">
        <v>2784</v>
      </c>
      <c r="U656" s="6" t="s">
        <v>3004</v>
      </c>
      <c r="W656" s="3" t="str">
        <f>INDEX(Groups!I$2:'Groups'!I$228, MATCH(A656, Groups!A$2:'Groups'!A$228,0))</f>
        <v>Southwestern PA</v>
      </c>
      <c r="X656" s="3" t="str">
        <f>INDEX(Groups!J$2:'Groups'!J$228, MATCH(A656, Groups!A$2:'Groups'!A$228,0))</f>
        <v>MSA</v>
      </c>
      <c r="Y656" s="8">
        <f t="shared" si="66"/>
        <v>1</v>
      </c>
      <c r="Z656" s="8" t="str">
        <f t="shared" si="67"/>
        <v>Non-Pitt</v>
      </c>
      <c r="AD656" s="8">
        <v>1</v>
      </c>
      <c r="AE656" s="8">
        <v>1</v>
      </c>
      <c r="AF656" t="str">
        <f>INDEX(Groups!L$2:'Groups'!L$228, MATCH(A656, Groups!A$2:'Groups'!A$228,0))</f>
        <v>Southwestern PA</v>
      </c>
      <c r="AG656">
        <f>INDEX(Groups!M$2:'Groups'!M$228, MATCH(A656, Groups!A$2:'Groups'!A$228,0))</f>
        <v>0</v>
      </c>
      <c r="AH656">
        <f>COUNTIFS(RSVP!A$2:A$6364, I656)</f>
        <v>24</v>
      </c>
      <c r="AI656">
        <f>COUNTIFS(RSVP!A$2:A$6364, I656, RSVP!G$2:G$6364, 1)</f>
        <v>23</v>
      </c>
      <c r="AJ656" s="18">
        <f t="shared" si="65"/>
        <v>0.95833333333333337</v>
      </c>
      <c r="AK656" t="str">
        <f>INDEX(Groups!N$2:'Groups'!N$228, MATCH(A656, Groups!A$2:'Groups'!A$228,0))</f>
        <v>MSA</v>
      </c>
    </row>
    <row r="657" spans="1:37" x14ac:dyDescent="0.2">
      <c r="A657">
        <v>1684534</v>
      </c>
      <c r="B657">
        <v>2</v>
      </c>
      <c r="C657" t="s">
        <v>1705</v>
      </c>
      <c r="D657" t="s">
        <v>1</v>
      </c>
      <c r="E657" t="s">
        <v>3087</v>
      </c>
      <c r="F657">
        <v>-79.949996948199995</v>
      </c>
      <c r="G657">
        <v>40.470001220699999</v>
      </c>
      <c r="H657" t="s">
        <v>1706</v>
      </c>
      <c r="I657">
        <v>224794292</v>
      </c>
      <c r="J657">
        <v>656</v>
      </c>
      <c r="K657" t="s">
        <v>1707</v>
      </c>
      <c r="L657" t="s">
        <v>1708</v>
      </c>
      <c r="M657" t="s">
        <v>2773</v>
      </c>
      <c r="N657" t="s">
        <v>1710</v>
      </c>
      <c r="O657">
        <v>-79.993760899999998</v>
      </c>
      <c r="P657">
        <v>40.4663307</v>
      </c>
      <c r="Q657" t="s">
        <v>1709</v>
      </c>
      <c r="R657" s="6" t="s">
        <v>2904</v>
      </c>
      <c r="S657" s="6" t="s">
        <v>2903</v>
      </c>
      <c r="T657" s="6" t="s">
        <v>2784</v>
      </c>
      <c r="U657" s="6" t="s">
        <v>2905</v>
      </c>
      <c r="V657" s="6" t="s">
        <v>3005</v>
      </c>
      <c r="W657" s="3" t="str">
        <f>INDEX(Groups!I$2:'Groups'!I$228, MATCH(A657, Groups!A$2:'Groups'!A$228,0))</f>
        <v>Greater Pittsburgh Area</v>
      </c>
      <c r="X657" s="3" t="str">
        <f>INDEX(Groups!J$2:'Groups'!J$228, MATCH(A657, Groups!A$2:'Groups'!A$228,0))</f>
        <v>CSA/MSA</v>
      </c>
      <c r="Y657" s="8">
        <f t="shared" si="66"/>
        <v>1</v>
      </c>
      <c r="Z657" s="8" t="str">
        <f t="shared" si="67"/>
        <v>Pittsburgh City</v>
      </c>
      <c r="AD657" s="8">
        <v>1</v>
      </c>
      <c r="AE657" s="8">
        <v>1</v>
      </c>
      <c r="AF657" t="str">
        <f>INDEX(Groups!L$2:'Groups'!L$228, MATCH(A657, Groups!A$2:'Groups'!A$228,0))</f>
        <v>Greater Pittsburgh Area</v>
      </c>
      <c r="AG657">
        <f>INDEX(Groups!M$2:'Groups'!M$228, MATCH(A657, Groups!A$2:'Groups'!A$228,0))</f>
        <v>0</v>
      </c>
      <c r="AH657">
        <f>COUNTIFS(RSVP!A$2:A$6364, I657)</f>
        <v>4</v>
      </c>
      <c r="AI657">
        <f>COUNTIFS(RSVP!A$2:A$6364, I657, RSVP!G$2:G$6364, 1)</f>
        <v>4</v>
      </c>
      <c r="AJ657" s="18">
        <f t="shared" si="65"/>
        <v>1</v>
      </c>
      <c r="AK657" t="str">
        <f>INDEX(Groups!N$2:'Groups'!N$228, MATCH(A657, Groups!A$2:'Groups'!A$228,0))</f>
        <v>CSA/MSA</v>
      </c>
    </row>
    <row r="658" spans="1:37" x14ac:dyDescent="0.2">
      <c r="A658">
        <v>1684534</v>
      </c>
      <c r="B658">
        <v>2</v>
      </c>
      <c r="C658" t="s">
        <v>1705</v>
      </c>
      <c r="D658" t="s">
        <v>1</v>
      </c>
      <c r="E658" t="s">
        <v>3087</v>
      </c>
      <c r="F658">
        <v>-79.949996948199995</v>
      </c>
      <c r="G658">
        <v>40.470001220699999</v>
      </c>
      <c r="H658" t="s">
        <v>1706</v>
      </c>
      <c r="I658">
        <v>224656545</v>
      </c>
      <c r="J658">
        <v>657</v>
      </c>
      <c r="K658" t="s">
        <v>1707</v>
      </c>
      <c r="L658" t="s">
        <v>1711</v>
      </c>
      <c r="M658" t="s">
        <v>2773</v>
      </c>
      <c r="N658" t="s">
        <v>1713</v>
      </c>
      <c r="O658">
        <v>-79.960883999999993</v>
      </c>
      <c r="P658">
        <v>40.467590000000001</v>
      </c>
      <c r="Q658" t="s">
        <v>1712</v>
      </c>
      <c r="R658" s="6" t="s">
        <v>2904</v>
      </c>
      <c r="S658" s="6" t="s">
        <v>2903</v>
      </c>
      <c r="T658" s="6" t="s">
        <v>2784</v>
      </c>
      <c r="U658" s="6" t="s">
        <v>2905</v>
      </c>
      <c r="V658" s="6" t="s">
        <v>2963</v>
      </c>
      <c r="W658" s="3" t="str">
        <f>INDEX(Groups!I$2:'Groups'!I$228, MATCH(A658, Groups!A$2:'Groups'!A$228,0))</f>
        <v>Greater Pittsburgh Area</v>
      </c>
      <c r="X658" s="3" t="str">
        <f>INDEX(Groups!J$2:'Groups'!J$228, MATCH(A658, Groups!A$2:'Groups'!A$228,0))</f>
        <v>CSA/MSA</v>
      </c>
      <c r="Y658" s="8">
        <f t="shared" si="66"/>
        <v>1</v>
      </c>
      <c r="Z658" s="8" t="str">
        <f t="shared" si="67"/>
        <v>Pittsburgh City</v>
      </c>
      <c r="AD658" s="8">
        <v>1</v>
      </c>
      <c r="AE658" s="8">
        <v>1</v>
      </c>
      <c r="AF658" t="str">
        <f>INDEX(Groups!L$2:'Groups'!L$228, MATCH(A658, Groups!A$2:'Groups'!A$228,0))</f>
        <v>Greater Pittsburgh Area</v>
      </c>
      <c r="AG658">
        <f>INDEX(Groups!M$2:'Groups'!M$228, MATCH(A658, Groups!A$2:'Groups'!A$228,0))</f>
        <v>0</v>
      </c>
      <c r="AH658">
        <f>COUNTIFS(RSVP!A$2:A$6364, I658)</f>
        <v>7</v>
      </c>
      <c r="AI658">
        <f>COUNTIFS(RSVP!A$2:A$6364, I658, RSVP!G$2:G$6364, 1)</f>
        <v>7</v>
      </c>
      <c r="AJ658" s="18">
        <f t="shared" si="65"/>
        <v>1</v>
      </c>
      <c r="AK658" t="str">
        <f>INDEX(Groups!N$2:'Groups'!N$228, MATCH(A658, Groups!A$2:'Groups'!A$228,0))</f>
        <v>CSA/MSA</v>
      </c>
    </row>
    <row r="659" spans="1:37" x14ac:dyDescent="0.2">
      <c r="A659">
        <v>3088352</v>
      </c>
      <c r="B659">
        <v>2</v>
      </c>
      <c r="C659" t="s">
        <v>1714</v>
      </c>
      <c r="D659" t="s">
        <v>1</v>
      </c>
      <c r="E659" t="s">
        <v>3078</v>
      </c>
      <c r="F659">
        <v>-79.919998168899994</v>
      </c>
      <c r="G659">
        <v>40.430000305199997</v>
      </c>
      <c r="H659" t="s">
        <v>1715</v>
      </c>
      <c r="I659" t="s">
        <v>3262</v>
      </c>
      <c r="J659">
        <v>658</v>
      </c>
      <c r="K659" t="s">
        <v>1716</v>
      </c>
      <c r="L659" t="s">
        <v>1717</v>
      </c>
      <c r="M659" t="s">
        <v>748</v>
      </c>
      <c r="N659" t="s">
        <v>1719</v>
      </c>
      <c r="O659">
        <v>-80.181492000000006</v>
      </c>
      <c r="P659">
        <v>40.538679000000002</v>
      </c>
      <c r="Q659" t="s">
        <v>1718</v>
      </c>
      <c r="R659" s="6" t="s">
        <v>2904</v>
      </c>
      <c r="S659" s="6" t="s">
        <v>2903</v>
      </c>
      <c r="T659" s="6" t="s">
        <v>2784</v>
      </c>
      <c r="U659" s="6" t="s">
        <v>2996</v>
      </c>
      <c r="W659" s="3" t="str">
        <f>INDEX(Groups!I$2:'Groups'!I$228, MATCH(A659, Groups!A$2:'Groups'!A$228,0))</f>
        <v>Pittsburgh</v>
      </c>
      <c r="X659" s="3" t="str">
        <f>INDEX(Groups!J$2:'Groups'!J$228, MATCH(A659, Groups!A$2:'Groups'!A$228,0))</f>
        <v>Sub-county</v>
      </c>
      <c r="Y659" s="8">
        <f t="shared" si="66"/>
        <v>1</v>
      </c>
      <c r="Z659" s="8" t="b">
        <f>ISNUMBER(SEARCH(W659,U659))</f>
        <v>0</v>
      </c>
      <c r="AD659" s="8">
        <v>1</v>
      </c>
      <c r="AE659" s="8">
        <v>1</v>
      </c>
      <c r="AF659" t="str">
        <f>INDEX(Groups!L$2:'Groups'!L$228, MATCH(A659, Groups!A$2:'Groups'!A$228,0))</f>
        <v>Pittsburgh</v>
      </c>
      <c r="AG659">
        <f>INDEX(Groups!M$2:'Groups'!M$228, MATCH(A659, Groups!A$2:'Groups'!A$228,0))</f>
        <v>0</v>
      </c>
      <c r="AH659">
        <f>COUNTIFS(RSVP!A$2:A$6364, I659)</f>
        <v>5</v>
      </c>
      <c r="AI659">
        <f>COUNTIFS(RSVP!A$2:A$6364, I659, RSVP!G$2:G$6364, 1)</f>
        <v>4</v>
      </c>
      <c r="AJ659" s="18">
        <f t="shared" si="65"/>
        <v>0.8</v>
      </c>
      <c r="AK659" t="str">
        <f>INDEX(Groups!N$2:'Groups'!N$228, MATCH(A659, Groups!A$2:'Groups'!A$228,0))</f>
        <v>Sub-county</v>
      </c>
    </row>
    <row r="660" spans="1:37" x14ac:dyDescent="0.2">
      <c r="A660">
        <v>3088352</v>
      </c>
      <c r="B660">
        <v>2</v>
      </c>
      <c r="C660" t="s">
        <v>1714</v>
      </c>
      <c r="D660" t="s">
        <v>1</v>
      </c>
      <c r="E660" t="s">
        <v>3078</v>
      </c>
      <c r="F660">
        <v>-79.919998168899994</v>
      </c>
      <c r="G660">
        <v>40.430000305199997</v>
      </c>
      <c r="H660" t="s">
        <v>1715</v>
      </c>
      <c r="I660" t="s">
        <v>3261</v>
      </c>
      <c r="J660">
        <v>659</v>
      </c>
      <c r="K660" t="s">
        <v>1720</v>
      </c>
      <c r="L660" t="s">
        <v>1721</v>
      </c>
      <c r="M660" t="s">
        <v>2773</v>
      </c>
      <c r="N660" t="s">
        <v>637</v>
      </c>
      <c r="O660">
        <v>-80.045264000000003</v>
      </c>
      <c r="P660">
        <v>40.377009000000001</v>
      </c>
      <c r="Q660" t="s">
        <v>636</v>
      </c>
      <c r="R660" s="6" t="s">
        <v>2904</v>
      </c>
      <c r="S660" s="6" t="s">
        <v>2903</v>
      </c>
      <c r="T660" s="6" t="s">
        <v>2784</v>
      </c>
      <c r="U660" s="6" t="s">
        <v>2962</v>
      </c>
      <c r="W660" s="3" t="str">
        <f>INDEX(Groups!I$2:'Groups'!I$228, MATCH(A660, Groups!A$2:'Groups'!A$228,0))</f>
        <v>Pittsburgh</v>
      </c>
      <c r="X660" s="3" t="str">
        <f>INDEX(Groups!J$2:'Groups'!J$228, MATCH(A660, Groups!A$2:'Groups'!A$228,0))</f>
        <v>Sub-county</v>
      </c>
      <c r="Y660" s="8">
        <f t="shared" si="66"/>
        <v>1</v>
      </c>
      <c r="Z660" s="8" t="b">
        <f>ISNUMBER(SEARCH(W660,U660))</f>
        <v>0</v>
      </c>
      <c r="AD660" s="8">
        <v>1</v>
      </c>
      <c r="AE660" s="8">
        <v>1</v>
      </c>
      <c r="AF660" t="str">
        <f>INDEX(Groups!L$2:'Groups'!L$228, MATCH(A660, Groups!A$2:'Groups'!A$228,0))</f>
        <v>Pittsburgh</v>
      </c>
      <c r="AG660">
        <f>INDEX(Groups!M$2:'Groups'!M$228, MATCH(A660, Groups!A$2:'Groups'!A$228,0))</f>
        <v>0</v>
      </c>
      <c r="AH660">
        <f>COUNTIFS(RSVP!A$2:A$6364, I660)</f>
        <v>3</v>
      </c>
      <c r="AI660">
        <f>COUNTIFS(RSVP!A$2:A$6364, I660, RSVP!G$2:G$6364, 1)</f>
        <v>2</v>
      </c>
      <c r="AJ660" s="18">
        <f t="shared" si="65"/>
        <v>0.66666666666666663</v>
      </c>
      <c r="AK660" t="str">
        <f>INDEX(Groups!N$2:'Groups'!N$228, MATCH(A660, Groups!A$2:'Groups'!A$228,0))</f>
        <v>Sub-county</v>
      </c>
    </row>
    <row r="661" spans="1:37" x14ac:dyDescent="0.2">
      <c r="A661">
        <v>1326898</v>
      </c>
      <c r="B661">
        <v>2</v>
      </c>
      <c r="C661" t="s">
        <v>1722</v>
      </c>
      <c r="D661" t="s">
        <v>1</v>
      </c>
      <c r="E661" t="s">
        <v>3091</v>
      </c>
      <c r="F661">
        <v>-79.949996948199995</v>
      </c>
      <c r="G661">
        <v>40.439998626700003</v>
      </c>
      <c r="H661" t="s">
        <v>1723</v>
      </c>
      <c r="I661">
        <v>224721405</v>
      </c>
      <c r="J661">
        <v>660</v>
      </c>
      <c r="K661" t="s">
        <v>1724</v>
      </c>
      <c r="L661" t="s">
        <v>1725</v>
      </c>
      <c r="M661" t="s">
        <v>2881</v>
      </c>
      <c r="N661" t="s">
        <v>1727</v>
      </c>
      <c r="O661">
        <v>-79.972717000000003</v>
      </c>
      <c r="P661">
        <v>40.480885000000001</v>
      </c>
      <c r="Q661" t="s">
        <v>1726</v>
      </c>
      <c r="R661" s="6" t="s">
        <v>2904</v>
      </c>
      <c r="S661" s="6" t="s">
        <v>2903</v>
      </c>
      <c r="T661" s="6" t="s">
        <v>2784</v>
      </c>
      <c r="U661" s="6" t="s">
        <v>2945</v>
      </c>
      <c r="W661" s="3" t="str">
        <f>INDEX(Groups!I$2:'Groups'!I$228, MATCH(A661, Groups!A$2:'Groups'!A$228,0))</f>
        <v>Pittsburgh</v>
      </c>
      <c r="X661" s="3" t="str">
        <f>INDEX(Groups!J$2:'Groups'!J$228, MATCH(A661, Groups!A$2:'Groups'!A$228,0))</f>
        <v>Sub-county</v>
      </c>
      <c r="Y661" s="8">
        <f t="shared" si="66"/>
        <v>1</v>
      </c>
      <c r="Z661" s="8" t="b">
        <f>ISNUMBER(SEARCH(W661,U661))</f>
        <v>0</v>
      </c>
      <c r="AD661" s="8">
        <v>1</v>
      </c>
      <c r="AE661" s="8">
        <v>1</v>
      </c>
      <c r="AF661" t="str">
        <f>INDEX(Groups!L$2:'Groups'!L$228, MATCH(A661, Groups!A$2:'Groups'!A$228,0))</f>
        <v>Pittsburgh</v>
      </c>
      <c r="AG661">
        <f>INDEX(Groups!M$2:'Groups'!M$228, MATCH(A661, Groups!A$2:'Groups'!A$228,0))</f>
        <v>0</v>
      </c>
      <c r="AH661">
        <f>COUNTIFS(RSVP!A$2:A$6364, I661)</f>
        <v>5</v>
      </c>
      <c r="AI661">
        <f>COUNTIFS(RSVP!A$2:A$6364, I661, RSVP!G$2:G$6364, 1)</f>
        <v>5</v>
      </c>
      <c r="AJ661" s="18">
        <f t="shared" si="65"/>
        <v>1</v>
      </c>
      <c r="AK661" t="str">
        <f>INDEX(Groups!N$2:'Groups'!N$228, MATCH(A661, Groups!A$2:'Groups'!A$228,0))</f>
        <v>Sub-county</v>
      </c>
    </row>
    <row r="662" spans="1:37" x14ac:dyDescent="0.2">
      <c r="A662">
        <v>1326898</v>
      </c>
      <c r="B662">
        <v>2</v>
      </c>
      <c r="C662" t="s">
        <v>1722</v>
      </c>
      <c r="D662" t="s">
        <v>1</v>
      </c>
      <c r="E662" t="s">
        <v>3091</v>
      </c>
      <c r="F662">
        <v>-79.949996948199995</v>
      </c>
      <c r="G662">
        <v>40.439998626700003</v>
      </c>
      <c r="H662" t="s">
        <v>1723</v>
      </c>
      <c r="I662">
        <v>223819452</v>
      </c>
      <c r="J662">
        <v>661</v>
      </c>
      <c r="K662" t="s">
        <v>1728</v>
      </c>
      <c r="L662" t="s">
        <v>1729</v>
      </c>
      <c r="M662" t="s">
        <v>2773</v>
      </c>
      <c r="Q662" t="s">
        <v>386</v>
      </c>
      <c r="R662" s="6">
        <v>0</v>
      </c>
      <c r="S662" s="6">
        <v>0</v>
      </c>
      <c r="T662" s="6">
        <v>0</v>
      </c>
      <c r="U662" s="6">
        <v>0</v>
      </c>
      <c r="V662" s="6">
        <v>0</v>
      </c>
      <c r="W662" s="3" t="str">
        <f>INDEX(Groups!I$2:'Groups'!I$228, MATCH(A662, Groups!A$2:'Groups'!A$228,0))</f>
        <v>Pittsburgh</v>
      </c>
      <c r="X662" s="3" t="str">
        <f>INDEX(Groups!J$2:'Groups'!J$228, MATCH(A662, Groups!A$2:'Groups'!A$228,0))</f>
        <v>Sub-county</v>
      </c>
      <c r="AD662" s="8">
        <v>1</v>
      </c>
      <c r="AE662" s="8">
        <v>1</v>
      </c>
      <c r="AF662" t="str">
        <f>INDEX(Groups!L$2:'Groups'!L$228, MATCH(A662, Groups!A$2:'Groups'!A$228,0))</f>
        <v>Pittsburgh</v>
      </c>
      <c r="AG662">
        <f>INDEX(Groups!M$2:'Groups'!M$228, MATCH(A662, Groups!A$2:'Groups'!A$228,0))</f>
        <v>0</v>
      </c>
      <c r="AH662">
        <f>COUNTIFS(RSVP!A$2:A$6364, I662)</f>
        <v>2</v>
      </c>
      <c r="AI662">
        <f>COUNTIFS(RSVP!A$2:A$6364, I662, RSVP!G$2:G$6364, 1)</f>
        <v>2</v>
      </c>
      <c r="AJ662" s="18">
        <f t="shared" si="65"/>
        <v>1</v>
      </c>
      <c r="AK662" t="str">
        <f>INDEX(Groups!N$2:'Groups'!N$228, MATCH(A662, Groups!A$2:'Groups'!A$228,0))</f>
        <v>Sub-county</v>
      </c>
    </row>
    <row r="663" spans="1:37" x14ac:dyDescent="0.2">
      <c r="A663">
        <v>11060562</v>
      </c>
      <c r="B663">
        <v>2</v>
      </c>
      <c r="C663" t="s">
        <v>1730</v>
      </c>
      <c r="D663" t="s">
        <v>1</v>
      </c>
      <c r="E663" t="s">
        <v>3071</v>
      </c>
      <c r="F663">
        <v>-80.040000915500002</v>
      </c>
      <c r="G663">
        <v>40.549999237100003</v>
      </c>
      <c r="H663" t="s">
        <v>1731</v>
      </c>
      <c r="I663">
        <v>224312227</v>
      </c>
      <c r="J663">
        <v>662</v>
      </c>
      <c r="K663" t="s">
        <v>1732</v>
      </c>
      <c r="L663" t="s">
        <v>1733</v>
      </c>
      <c r="M663" t="s">
        <v>2773</v>
      </c>
      <c r="N663" t="s">
        <v>1735</v>
      </c>
      <c r="O663">
        <v>-79.992828000000003</v>
      </c>
      <c r="P663">
        <v>40.421104</v>
      </c>
      <c r="Q663" t="s">
        <v>1734</v>
      </c>
      <c r="R663" s="6" t="s">
        <v>2904</v>
      </c>
      <c r="S663" s="6" t="s">
        <v>2903</v>
      </c>
      <c r="T663" s="6" t="s">
        <v>2784</v>
      </c>
      <c r="U663" s="6" t="s">
        <v>2905</v>
      </c>
      <c r="V663" s="6" t="s">
        <v>2957</v>
      </c>
      <c r="W663" s="3" t="str">
        <f>INDEX(Groups!I$2:'Groups'!I$228, MATCH(A663, Groups!A$2:'Groups'!A$228,0))</f>
        <v>Pittsburgh</v>
      </c>
      <c r="X663" s="3" t="str">
        <f>INDEX(Groups!J$2:'Groups'!J$228, MATCH(A663, Groups!A$2:'Groups'!A$228,0))</f>
        <v>Sub-county</v>
      </c>
      <c r="Y663" s="8">
        <f t="shared" ref="Y663:Y674" si="68">IF(T663="Allegheny County", 1, )</f>
        <v>1</v>
      </c>
      <c r="Z663" s="8" t="b">
        <f>ISNUMBER(SEARCH(W663,U663))</f>
        <v>1</v>
      </c>
      <c r="AD663" s="8">
        <v>1</v>
      </c>
      <c r="AE663" s="8">
        <v>1</v>
      </c>
      <c r="AF663" t="str">
        <f>INDEX(Groups!L$2:'Groups'!L$228, MATCH(A663, Groups!A$2:'Groups'!A$228,0))</f>
        <v>Pittsburgh</v>
      </c>
      <c r="AG663">
        <f>INDEX(Groups!M$2:'Groups'!M$228, MATCH(A663, Groups!A$2:'Groups'!A$228,0))</f>
        <v>0</v>
      </c>
      <c r="AH663">
        <f>COUNTIFS(RSVP!A$2:A$6364, I663)</f>
        <v>4</v>
      </c>
      <c r="AI663">
        <f>COUNTIFS(RSVP!A$2:A$6364, I663, RSVP!G$2:G$6364, 1)</f>
        <v>3</v>
      </c>
      <c r="AJ663" s="18">
        <f t="shared" si="65"/>
        <v>0.75</v>
      </c>
      <c r="AK663" t="str">
        <f>INDEX(Groups!N$2:'Groups'!N$228, MATCH(A663, Groups!A$2:'Groups'!A$228,0))</f>
        <v>Sub-county</v>
      </c>
    </row>
    <row r="664" spans="1:37" x14ac:dyDescent="0.2">
      <c r="A664">
        <v>11060562</v>
      </c>
      <c r="B664">
        <v>2</v>
      </c>
      <c r="C664" t="s">
        <v>1730</v>
      </c>
      <c r="D664" t="s">
        <v>1</v>
      </c>
      <c r="E664" t="s">
        <v>3071</v>
      </c>
      <c r="F664">
        <v>-80.040000915500002</v>
      </c>
      <c r="G664">
        <v>40.549999237100003</v>
      </c>
      <c r="H664" t="s">
        <v>1731</v>
      </c>
      <c r="I664">
        <v>224312140</v>
      </c>
      <c r="J664">
        <v>663</v>
      </c>
      <c r="K664" t="s">
        <v>1736</v>
      </c>
      <c r="L664" t="s">
        <v>1737</v>
      </c>
      <c r="M664" t="s">
        <v>2773</v>
      </c>
      <c r="N664" t="s">
        <v>1739</v>
      </c>
      <c r="O664">
        <v>-80.055344000000005</v>
      </c>
      <c r="P664">
        <v>40.419452999999997</v>
      </c>
      <c r="Q664" t="s">
        <v>1738</v>
      </c>
      <c r="R664" s="6" t="s">
        <v>2904</v>
      </c>
      <c r="S664" s="6" t="s">
        <v>2903</v>
      </c>
      <c r="T664" s="6" t="s">
        <v>2784</v>
      </c>
      <c r="U664" s="6" t="s">
        <v>2981</v>
      </c>
      <c r="W664" s="3" t="str">
        <f>INDEX(Groups!I$2:'Groups'!I$228, MATCH(A664, Groups!A$2:'Groups'!A$228,0))</f>
        <v>Pittsburgh</v>
      </c>
      <c r="X664" s="3" t="str">
        <f>INDEX(Groups!J$2:'Groups'!J$228, MATCH(A664, Groups!A$2:'Groups'!A$228,0))</f>
        <v>Sub-county</v>
      </c>
      <c r="Y664" s="8">
        <f t="shared" si="68"/>
        <v>1</v>
      </c>
      <c r="Z664" s="8" t="b">
        <f>ISNUMBER(SEARCH(W664,U664))</f>
        <v>0</v>
      </c>
      <c r="AD664" s="8">
        <v>1</v>
      </c>
      <c r="AE664" s="8">
        <v>1</v>
      </c>
      <c r="AF664" t="str">
        <f>INDEX(Groups!L$2:'Groups'!L$228, MATCH(A664, Groups!A$2:'Groups'!A$228,0))</f>
        <v>Pittsburgh</v>
      </c>
      <c r="AG664">
        <f>INDEX(Groups!M$2:'Groups'!M$228, MATCH(A664, Groups!A$2:'Groups'!A$228,0))</f>
        <v>0</v>
      </c>
      <c r="AH664">
        <f>COUNTIFS(RSVP!A$2:A$6364, I664)</f>
        <v>5</v>
      </c>
      <c r="AI664">
        <f>COUNTIFS(RSVP!A$2:A$6364, I664, RSVP!G$2:G$6364, 1)</f>
        <v>5</v>
      </c>
      <c r="AJ664" s="18">
        <f t="shared" si="65"/>
        <v>1</v>
      </c>
      <c r="AK664" t="str">
        <f>INDEX(Groups!N$2:'Groups'!N$228, MATCH(A664, Groups!A$2:'Groups'!A$228,0))</f>
        <v>Sub-county</v>
      </c>
    </row>
    <row r="665" spans="1:37" x14ac:dyDescent="0.2">
      <c r="A665">
        <v>2703142</v>
      </c>
      <c r="B665">
        <v>2</v>
      </c>
      <c r="C665" t="s">
        <v>1740</v>
      </c>
      <c r="D665" t="s">
        <v>1</v>
      </c>
      <c r="E665" t="s">
        <v>3075</v>
      </c>
      <c r="F665">
        <v>-79.919998168899994</v>
      </c>
      <c r="G665">
        <v>40.430000305199997</v>
      </c>
      <c r="H665" t="s">
        <v>1741</v>
      </c>
      <c r="I665">
        <v>224316971</v>
      </c>
      <c r="J665">
        <v>664</v>
      </c>
      <c r="K665" t="s">
        <v>1742</v>
      </c>
      <c r="L665" t="s">
        <v>1743</v>
      </c>
      <c r="M665" t="s">
        <v>2773</v>
      </c>
      <c r="N665" t="s">
        <v>1745</v>
      </c>
      <c r="O665">
        <v>-79.945808</v>
      </c>
      <c r="P665">
        <v>40.449139000000002</v>
      </c>
      <c r="Q665" t="s">
        <v>1744</v>
      </c>
      <c r="R665" s="6" t="s">
        <v>2904</v>
      </c>
      <c r="S665" s="6" t="s">
        <v>2903</v>
      </c>
      <c r="T665" s="6" t="s">
        <v>2784</v>
      </c>
      <c r="U665" s="6" t="s">
        <v>2905</v>
      </c>
      <c r="V665" s="6" t="s">
        <v>2936</v>
      </c>
      <c r="W665" s="3" t="str">
        <f>INDEX(Groups!I$2:'Groups'!I$228, MATCH(A665, Groups!A$2:'Groups'!A$228,0))</f>
        <v>Pittsburgh</v>
      </c>
      <c r="X665" s="3" t="str">
        <f>INDEX(Groups!J$2:'Groups'!J$228, MATCH(A665, Groups!A$2:'Groups'!A$228,0))</f>
        <v>Sub-county</v>
      </c>
      <c r="Y665" s="8">
        <f t="shared" si="68"/>
        <v>1</v>
      </c>
      <c r="Z665" s="8" t="b">
        <f>ISNUMBER(SEARCH(W665,U665))</f>
        <v>1</v>
      </c>
      <c r="AD665" s="8">
        <v>1</v>
      </c>
      <c r="AE665" s="8">
        <v>1</v>
      </c>
      <c r="AF665" t="str">
        <f>INDEX(Groups!L$2:'Groups'!L$228, MATCH(A665, Groups!A$2:'Groups'!A$228,0))</f>
        <v>Pittsburgh</v>
      </c>
      <c r="AG665">
        <f>INDEX(Groups!M$2:'Groups'!M$228, MATCH(A665, Groups!A$2:'Groups'!A$228,0))</f>
        <v>0</v>
      </c>
      <c r="AH665">
        <f>COUNTIFS(RSVP!A$2:A$6364, I665)</f>
        <v>5</v>
      </c>
      <c r="AI665">
        <f>COUNTIFS(RSVP!A$2:A$6364, I665, RSVP!G$2:G$6364, 1)</f>
        <v>4</v>
      </c>
      <c r="AJ665" s="18">
        <f t="shared" si="65"/>
        <v>0.8</v>
      </c>
      <c r="AK665" t="str">
        <f>INDEX(Groups!N$2:'Groups'!N$228, MATCH(A665, Groups!A$2:'Groups'!A$228,0))</f>
        <v>Sub-county</v>
      </c>
    </row>
    <row r="666" spans="1:37" x14ac:dyDescent="0.2">
      <c r="A666">
        <v>2703142</v>
      </c>
      <c r="B666">
        <v>2</v>
      </c>
      <c r="C666" t="s">
        <v>1740</v>
      </c>
      <c r="D666" t="s">
        <v>1</v>
      </c>
      <c r="E666" t="s">
        <v>3075</v>
      </c>
      <c r="F666">
        <v>-79.919998168899994</v>
      </c>
      <c r="G666">
        <v>40.430000305199997</v>
      </c>
      <c r="H666" t="s">
        <v>1741</v>
      </c>
      <c r="I666">
        <v>224840833</v>
      </c>
      <c r="J666">
        <v>665</v>
      </c>
      <c r="K666" t="s">
        <v>1746</v>
      </c>
      <c r="L666" t="s">
        <v>1747</v>
      </c>
      <c r="M666" t="s">
        <v>2773</v>
      </c>
      <c r="N666" t="s">
        <v>1745</v>
      </c>
      <c r="O666">
        <v>-79.945808</v>
      </c>
      <c r="P666">
        <v>40.449139000000002</v>
      </c>
      <c r="Q666" t="s">
        <v>1744</v>
      </c>
      <c r="R666" s="6" t="s">
        <v>2904</v>
      </c>
      <c r="S666" s="6" t="s">
        <v>2903</v>
      </c>
      <c r="T666" s="6" t="s">
        <v>2784</v>
      </c>
      <c r="U666" s="6" t="s">
        <v>2905</v>
      </c>
      <c r="V666" s="6" t="s">
        <v>2936</v>
      </c>
      <c r="W666" s="3" t="str">
        <f>INDEX(Groups!I$2:'Groups'!I$228, MATCH(A666, Groups!A$2:'Groups'!A$228,0))</f>
        <v>Pittsburgh</v>
      </c>
      <c r="X666" s="3" t="str">
        <f>INDEX(Groups!J$2:'Groups'!J$228, MATCH(A666, Groups!A$2:'Groups'!A$228,0))</f>
        <v>Sub-county</v>
      </c>
      <c r="Y666" s="8">
        <f t="shared" si="68"/>
        <v>1</v>
      </c>
      <c r="Z666" s="8" t="b">
        <f>ISNUMBER(SEARCH(W666,U666))</f>
        <v>1</v>
      </c>
      <c r="AD666" s="8">
        <v>1</v>
      </c>
      <c r="AE666" s="8">
        <v>1</v>
      </c>
      <c r="AF666" t="str">
        <f>INDEX(Groups!L$2:'Groups'!L$228, MATCH(A666, Groups!A$2:'Groups'!A$228,0))</f>
        <v>Pittsburgh</v>
      </c>
      <c r="AG666">
        <f>INDEX(Groups!M$2:'Groups'!M$228, MATCH(A666, Groups!A$2:'Groups'!A$228,0))</f>
        <v>0</v>
      </c>
      <c r="AH666">
        <f>COUNTIFS(RSVP!A$2:A$6364, I666)</f>
        <v>4</v>
      </c>
      <c r="AI666">
        <f>COUNTIFS(RSVP!A$2:A$6364, I666, RSVP!G$2:G$6364, 1)</f>
        <v>3</v>
      </c>
      <c r="AJ666" s="18">
        <f t="shared" si="65"/>
        <v>0.75</v>
      </c>
      <c r="AK666" t="str">
        <f>INDEX(Groups!N$2:'Groups'!N$228, MATCH(A666, Groups!A$2:'Groups'!A$228,0))</f>
        <v>Sub-county</v>
      </c>
    </row>
    <row r="667" spans="1:37" x14ac:dyDescent="0.2">
      <c r="A667">
        <v>11031942</v>
      </c>
      <c r="B667">
        <v>2</v>
      </c>
      <c r="C667" t="s">
        <v>1748</v>
      </c>
      <c r="D667" t="s">
        <v>1749</v>
      </c>
      <c r="E667" t="s">
        <v>3070</v>
      </c>
      <c r="F667">
        <v>-80.120002746599994</v>
      </c>
      <c r="G667">
        <v>40.770000457800002</v>
      </c>
      <c r="H667" t="s">
        <v>1750</v>
      </c>
      <c r="I667">
        <v>224249478</v>
      </c>
      <c r="J667">
        <v>666</v>
      </c>
      <c r="K667" t="s">
        <v>1751</v>
      </c>
      <c r="L667" t="s">
        <v>1752</v>
      </c>
      <c r="M667" t="s">
        <v>2780</v>
      </c>
      <c r="N667" t="s">
        <v>1754</v>
      </c>
      <c r="O667">
        <v>-80.099838000000005</v>
      </c>
      <c r="P667">
        <v>40.675719999999998</v>
      </c>
      <c r="Q667" t="s">
        <v>1753</v>
      </c>
      <c r="R667" s="6" t="s">
        <v>2904</v>
      </c>
      <c r="S667" s="6" t="s">
        <v>2903</v>
      </c>
      <c r="T667" s="6" t="s">
        <v>2931</v>
      </c>
      <c r="U667" s="6" t="s">
        <v>2930</v>
      </c>
      <c r="W667" s="3" t="str">
        <f>INDEX(Groups!I$2:'Groups'!I$228, MATCH(A667, Groups!A$2:'Groups'!A$228,0))</f>
        <v>North of Pittsburgh (Zelienople Harmony Cranberry Mars Ellwood City Evans City Portersville etc.)</v>
      </c>
      <c r="X667" s="3" t="str">
        <f>INDEX(Groups!J$2:'Groups'!J$228, MATCH(A667, Groups!A$2:'Groups'!A$228,0))</f>
        <v>Region</v>
      </c>
      <c r="Y667" s="8">
        <f t="shared" si="68"/>
        <v>0</v>
      </c>
      <c r="Z667" s="8" t="str">
        <f>IF(ISNUMBER(SEARCH("Pittsburgh", U667)), "Pittsburgh City", "Non-Pitt")</f>
        <v>Non-Pitt</v>
      </c>
      <c r="AA667" s="8">
        <v>1</v>
      </c>
      <c r="AD667" s="8">
        <v>1</v>
      </c>
      <c r="AE667" s="8">
        <v>1</v>
      </c>
      <c r="AF667" t="str">
        <f>INDEX(Groups!L$2:'Groups'!L$228, MATCH(A667, Groups!A$2:'Groups'!A$228,0))</f>
        <v>North of Pittsburgh</v>
      </c>
      <c r="AG667">
        <f>INDEX(Groups!M$2:'Groups'!M$228, MATCH(A667, Groups!A$2:'Groups'!A$228,0))</f>
        <v>0</v>
      </c>
      <c r="AH667">
        <f>COUNTIFS(RSVP!A$2:A$6364, I667)</f>
        <v>3</v>
      </c>
      <c r="AI667">
        <f>COUNTIFS(RSVP!A$2:A$6364, I667, RSVP!G$2:G$6364, 1)</f>
        <v>2</v>
      </c>
      <c r="AJ667" s="18">
        <f t="shared" si="65"/>
        <v>0.66666666666666663</v>
      </c>
      <c r="AK667" t="str">
        <f>INDEX(Groups!N$2:'Groups'!N$228, MATCH(A667, Groups!A$2:'Groups'!A$228,0))</f>
        <v>Region</v>
      </c>
    </row>
    <row r="668" spans="1:37" x14ac:dyDescent="0.2">
      <c r="A668">
        <v>11031942</v>
      </c>
      <c r="B668">
        <v>2</v>
      </c>
      <c r="C668" t="s">
        <v>1748</v>
      </c>
      <c r="D668" t="s">
        <v>1749</v>
      </c>
      <c r="E668" t="s">
        <v>3070</v>
      </c>
      <c r="F668">
        <v>-80.120002746599994</v>
      </c>
      <c r="G668">
        <v>40.770000457800002</v>
      </c>
      <c r="H668" t="s">
        <v>1750</v>
      </c>
      <c r="I668">
        <v>224416840</v>
      </c>
      <c r="J668">
        <v>667</v>
      </c>
      <c r="K668" t="s">
        <v>1755</v>
      </c>
      <c r="L668" t="s">
        <v>1756</v>
      </c>
      <c r="M668" t="s">
        <v>2780</v>
      </c>
      <c r="N668" t="s">
        <v>1754</v>
      </c>
      <c r="O668">
        <v>-80.099838000000005</v>
      </c>
      <c r="P668">
        <v>40.675719999999998</v>
      </c>
      <c r="Q668" t="s">
        <v>1753</v>
      </c>
      <c r="R668" s="6" t="s">
        <v>2904</v>
      </c>
      <c r="S668" s="6" t="s">
        <v>2903</v>
      </c>
      <c r="T668" s="6" t="s">
        <v>2931</v>
      </c>
      <c r="U668" s="6" t="s">
        <v>2930</v>
      </c>
      <c r="W668" s="3" t="str">
        <f>INDEX(Groups!I$2:'Groups'!I$228, MATCH(A668, Groups!A$2:'Groups'!A$228,0))</f>
        <v>North of Pittsburgh (Zelienople Harmony Cranberry Mars Ellwood City Evans City Portersville etc.)</v>
      </c>
      <c r="X668" s="3" t="str">
        <f>INDEX(Groups!J$2:'Groups'!J$228, MATCH(A668, Groups!A$2:'Groups'!A$228,0))</f>
        <v>Region</v>
      </c>
      <c r="Y668" s="8">
        <f t="shared" si="68"/>
        <v>0</v>
      </c>
      <c r="Z668" s="8" t="str">
        <f>IF(ISNUMBER(SEARCH("Pittsburgh", U668)), "Pittsburgh City", "Non-Pitt")</f>
        <v>Non-Pitt</v>
      </c>
      <c r="AA668" s="8">
        <v>1</v>
      </c>
      <c r="AD668" s="8">
        <v>1</v>
      </c>
      <c r="AE668" s="8">
        <v>1</v>
      </c>
      <c r="AF668" t="str">
        <f>INDEX(Groups!L$2:'Groups'!L$228, MATCH(A668, Groups!A$2:'Groups'!A$228,0))</f>
        <v>North of Pittsburgh</v>
      </c>
      <c r="AG668">
        <f>INDEX(Groups!M$2:'Groups'!M$228, MATCH(A668, Groups!A$2:'Groups'!A$228,0))</f>
        <v>0</v>
      </c>
      <c r="AH668">
        <f>COUNTIFS(RSVP!A$2:A$6364, I668)</f>
        <v>5</v>
      </c>
      <c r="AI668">
        <f>COUNTIFS(RSVP!A$2:A$6364, I668, RSVP!G$2:G$6364, 1)</f>
        <v>4</v>
      </c>
      <c r="AJ668" s="18">
        <f t="shared" si="65"/>
        <v>0.8</v>
      </c>
      <c r="AK668" t="str">
        <f>INDEX(Groups!N$2:'Groups'!N$228, MATCH(A668, Groups!A$2:'Groups'!A$228,0))</f>
        <v>Region</v>
      </c>
    </row>
    <row r="669" spans="1:37" x14ac:dyDescent="0.2">
      <c r="A669">
        <v>18448676</v>
      </c>
      <c r="B669">
        <v>2</v>
      </c>
      <c r="C669" t="s">
        <v>1757</v>
      </c>
      <c r="D669" t="s">
        <v>1</v>
      </c>
      <c r="E669" t="s">
        <v>3071</v>
      </c>
      <c r="F669">
        <v>-79.900001525899995</v>
      </c>
      <c r="G669">
        <v>40.459999084499998</v>
      </c>
      <c r="H669" t="s">
        <v>1758</v>
      </c>
      <c r="I669" t="s">
        <v>3361</v>
      </c>
      <c r="J669">
        <v>668</v>
      </c>
      <c r="K669" t="s">
        <v>1759</v>
      </c>
      <c r="L669" t="s">
        <v>1760</v>
      </c>
      <c r="M669" t="s">
        <v>2773</v>
      </c>
      <c r="N669" t="s">
        <v>1762</v>
      </c>
      <c r="O669">
        <v>-79.895767000000006</v>
      </c>
      <c r="P669">
        <v>40.4557</v>
      </c>
      <c r="Q669" t="s">
        <v>1761</v>
      </c>
      <c r="R669" s="6" t="s">
        <v>2904</v>
      </c>
      <c r="S669" s="6" t="s">
        <v>2903</v>
      </c>
      <c r="T669" s="6" t="s">
        <v>2784</v>
      </c>
      <c r="U669" s="6" t="s">
        <v>2905</v>
      </c>
      <c r="V669" s="6" t="s">
        <v>2980</v>
      </c>
      <c r="W669" s="3" t="str">
        <f>INDEX(Groups!I$2:'Groups'!I$228, MATCH(A669, Groups!A$2:'Groups'!A$228,0))</f>
        <v>Pittsburgh</v>
      </c>
      <c r="X669" s="3" t="str">
        <f>INDEX(Groups!J$2:'Groups'!J$228, MATCH(A669, Groups!A$2:'Groups'!A$228,0))</f>
        <v>Sub-county</v>
      </c>
      <c r="Y669" s="8">
        <f t="shared" si="68"/>
        <v>1</v>
      </c>
      <c r="Z669" s="8" t="b">
        <f t="shared" ref="Z669:Z674" si="69">ISNUMBER(SEARCH(W669,U669))</f>
        <v>1</v>
      </c>
      <c r="AD669" s="8">
        <v>1</v>
      </c>
      <c r="AE669" s="8">
        <v>1</v>
      </c>
      <c r="AF669" t="str">
        <f>INDEX(Groups!L$2:'Groups'!L$228, MATCH(A669, Groups!A$2:'Groups'!A$228,0))</f>
        <v>Pittsburgh</v>
      </c>
      <c r="AG669">
        <f>INDEX(Groups!M$2:'Groups'!M$228, MATCH(A669, Groups!A$2:'Groups'!A$228,0))</f>
        <v>0</v>
      </c>
      <c r="AH669">
        <f>COUNTIFS(RSVP!A$2:A$6364, I669)</f>
        <v>3</v>
      </c>
      <c r="AI669">
        <f>COUNTIFS(RSVP!A$2:A$6364, I669, RSVP!G$2:G$6364, 1)</f>
        <v>2</v>
      </c>
      <c r="AJ669" s="18">
        <f t="shared" si="65"/>
        <v>0.66666666666666663</v>
      </c>
      <c r="AK669" t="str">
        <f>INDEX(Groups!N$2:'Groups'!N$228, MATCH(A669, Groups!A$2:'Groups'!A$228,0))</f>
        <v>Sub-county</v>
      </c>
    </row>
    <row r="670" spans="1:37" x14ac:dyDescent="0.2">
      <c r="A670">
        <v>18448676</v>
      </c>
      <c r="B670">
        <v>2</v>
      </c>
      <c r="C670" t="s">
        <v>1757</v>
      </c>
      <c r="D670" t="s">
        <v>1</v>
      </c>
      <c r="E670" t="s">
        <v>3071</v>
      </c>
      <c r="F670">
        <v>-79.900001525899995</v>
      </c>
      <c r="G670">
        <v>40.459999084499998</v>
      </c>
      <c r="H670" t="s">
        <v>1758</v>
      </c>
      <c r="I670" t="s">
        <v>3360</v>
      </c>
      <c r="J670">
        <v>669</v>
      </c>
      <c r="K670" t="s">
        <v>1763</v>
      </c>
      <c r="L670" t="s">
        <v>1764</v>
      </c>
      <c r="M670" t="s">
        <v>2773</v>
      </c>
      <c r="N670" t="s">
        <v>1762</v>
      </c>
      <c r="O670">
        <v>-79.895767000000006</v>
      </c>
      <c r="P670">
        <v>40.4557</v>
      </c>
      <c r="Q670" t="s">
        <v>1761</v>
      </c>
      <c r="R670" s="6" t="s">
        <v>2904</v>
      </c>
      <c r="S670" s="6" t="s">
        <v>2903</v>
      </c>
      <c r="T670" s="6" t="s">
        <v>2784</v>
      </c>
      <c r="U670" s="6" t="s">
        <v>2905</v>
      </c>
      <c r="V670" s="6" t="s">
        <v>2980</v>
      </c>
      <c r="W670" s="3" t="str">
        <f>INDEX(Groups!I$2:'Groups'!I$228, MATCH(A670, Groups!A$2:'Groups'!A$228,0))</f>
        <v>Pittsburgh</v>
      </c>
      <c r="X670" s="3" t="str">
        <f>INDEX(Groups!J$2:'Groups'!J$228, MATCH(A670, Groups!A$2:'Groups'!A$228,0))</f>
        <v>Sub-county</v>
      </c>
      <c r="Y670" s="8">
        <f t="shared" si="68"/>
        <v>1</v>
      </c>
      <c r="Z670" s="8" t="b">
        <f t="shared" si="69"/>
        <v>1</v>
      </c>
      <c r="AD670" s="8">
        <v>1</v>
      </c>
      <c r="AE670" s="8">
        <v>1</v>
      </c>
      <c r="AF670" t="str">
        <f>INDEX(Groups!L$2:'Groups'!L$228, MATCH(A670, Groups!A$2:'Groups'!A$228,0))</f>
        <v>Pittsburgh</v>
      </c>
      <c r="AG670">
        <f>INDEX(Groups!M$2:'Groups'!M$228, MATCH(A670, Groups!A$2:'Groups'!A$228,0))</f>
        <v>0</v>
      </c>
      <c r="AH670">
        <f>COUNTIFS(RSVP!A$2:A$6364, I670)</f>
        <v>3</v>
      </c>
      <c r="AI670">
        <f>COUNTIFS(RSVP!A$2:A$6364, I670, RSVP!G$2:G$6364, 1)</f>
        <v>2</v>
      </c>
      <c r="AJ670" s="18">
        <f t="shared" si="65"/>
        <v>0.66666666666666663</v>
      </c>
      <c r="AK670" t="str">
        <f>INDEX(Groups!N$2:'Groups'!N$228, MATCH(A670, Groups!A$2:'Groups'!A$228,0))</f>
        <v>Sub-county</v>
      </c>
    </row>
    <row r="671" spans="1:37" x14ac:dyDescent="0.2">
      <c r="A671">
        <v>18795299</v>
      </c>
      <c r="B671">
        <v>2</v>
      </c>
      <c r="C671" t="s">
        <v>1765</v>
      </c>
      <c r="D671" t="s">
        <v>1</v>
      </c>
      <c r="E671" t="s">
        <v>3069</v>
      </c>
      <c r="F671">
        <v>-79.919998168899994</v>
      </c>
      <c r="G671">
        <v>40.430000305199997</v>
      </c>
      <c r="H671" t="s">
        <v>1766</v>
      </c>
      <c r="I671">
        <v>224360666</v>
      </c>
      <c r="J671">
        <v>670</v>
      </c>
      <c r="K671" t="s">
        <v>1767</v>
      </c>
      <c r="L671" t="s">
        <v>1768</v>
      </c>
      <c r="M671" t="s">
        <v>2773</v>
      </c>
      <c r="N671" t="s">
        <v>1679</v>
      </c>
      <c r="O671">
        <v>-79.923141000000001</v>
      </c>
      <c r="P671">
        <v>40.435867000000002</v>
      </c>
      <c r="Q671" t="s">
        <v>1558</v>
      </c>
      <c r="R671" s="6" t="s">
        <v>2904</v>
      </c>
      <c r="S671" s="6" t="s">
        <v>2903</v>
      </c>
      <c r="T671" s="6" t="s">
        <v>2784</v>
      </c>
      <c r="U671" s="6" t="s">
        <v>2905</v>
      </c>
      <c r="V671" s="6" t="s">
        <v>2907</v>
      </c>
      <c r="W671" s="3" t="str">
        <f>INDEX(Groups!I$2:'Groups'!I$228, MATCH(A671, Groups!A$2:'Groups'!A$228,0))</f>
        <v>Pittsburgh</v>
      </c>
      <c r="X671" s="3" t="str">
        <f>INDEX(Groups!J$2:'Groups'!J$228, MATCH(A671, Groups!A$2:'Groups'!A$228,0))</f>
        <v>Sub-county</v>
      </c>
      <c r="Y671" s="8">
        <f t="shared" si="68"/>
        <v>1</v>
      </c>
      <c r="Z671" s="8" t="b">
        <f t="shared" si="69"/>
        <v>1</v>
      </c>
      <c r="AD671" s="8">
        <v>1</v>
      </c>
      <c r="AE671" s="8">
        <v>1</v>
      </c>
      <c r="AF671" t="str">
        <f>INDEX(Groups!L$2:'Groups'!L$228, MATCH(A671, Groups!A$2:'Groups'!A$228,0))</f>
        <v>Pittsburgh</v>
      </c>
      <c r="AG671">
        <f>INDEX(Groups!M$2:'Groups'!M$228, MATCH(A671, Groups!A$2:'Groups'!A$228,0))</f>
        <v>0</v>
      </c>
      <c r="AH671">
        <f>COUNTIFS(RSVP!A$2:A$6364, I671)</f>
        <v>4</v>
      </c>
      <c r="AI671">
        <f>COUNTIFS(RSVP!A$2:A$6364, I671, RSVP!G$2:G$6364, 1)</f>
        <v>1</v>
      </c>
      <c r="AJ671" s="18">
        <f t="shared" si="65"/>
        <v>0.25</v>
      </c>
      <c r="AK671" t="str">
        <f>INDEX(Groups!N$2:'Groups'!N$228, MATCH(A671, Groups!A$2:'Groups'!A$228,0))</f>
        <v>Sub-county</v>
      </c>
    </row>
    <row r="672" spans="1:37" x14ac:dyDescent="0.2">
      <c r="A672">
        <v>18795299</v>
      </c>
      <c r="B672">
        <v>2</v>
      </c>
      <c r="C672" t="s">
        <v>1765</v>
      </c>
      <c r="D672" t="s">
        <v>1</v>
      </c>
      <c r="E672" t="s">
        <v>3069</v>
      </c>
      <c r="F672">
        <v>-79.919998168899994</v>
      </c>
      <c r="G672">
        <v>40.430000305199997</v>
      </c>
      <c r="H672" t="s">
        <v>1766</v>
      </c>
      <c r="I672">
        <v>224589554</v>
      </c>
      <c r="J672">
        <v>671</v>
      </c>
      <c r="K672" t="s">
        <v>1767</v>
      </c>
      <c r="L672" t="s">
        <v>1769</v>
      </c>
      <c r="M672" t="s">
        <v>2773</v>
      </c>
      <c r="N672" t="s">
        <v>1679</v>
      </c>
      <c r="O672">
        <v>-79.923141000000001</v>
      </c>
      <c r="P672">
        <v>40.435867000000002</v>
      </c>
      <c r="Q672" t="s">
        <v>1558</v>
      </c>
      <c r="R672" s="6" t="s">
        <v>2904</v>
      </c>
      <c r="S672" s="6" t="s">
        <v>2903</v>
      </c>
      <c r="T672" s="6" t="s">
        <v>2784</v>
      </c>
      <c r="U672" s="6" t="s">
        <v>2905</v>
      </c>
      <c r="V672" s="6" t="s">
        <v>2907</v>
      </c>
      <c r="W672" s="3" t="str">
        <f>INDEX(Groups!I$2:'Groups'!I$228, MATCH(A672, Groups!A$2:'Groups'!A$228,0))</f>
        <v>Pittsburgh</v>
      </c>
      <c r="X672" s="3" t="str">
        <f>INDEX(Groups!J$2:'Groups'!J$228, MATCH(A672, Groups!A$2:'Groups'!A$228,0))</f>
        <v>Sub-county</v>
      </c>
      <c r="Y672" s="8">
        <f t="shared" si="68"/>
        <v>1</v>
      </c>
      <c r="Z672" s="8" t="b">
        <f t="shared" si="69"/>
        <v>1</v>
      </c>
      <c r="AD672" s="8">
        <v>1</v>
      </c>
      <c r="AE672" s="8">
        <v>1</v>
      </c>
      <c r="AF672" t="str">
        <f>INDEX(Groups!L$2:'Groups'!L$228, MATCH(A672, Groups!A$2:'Groups'!A$228,0))</f>
        <v>Pittsburgh</v>
      </c>
      <c r="AG672">
        <f>INDEX(Groups!M$2:'Groups'!M$228, MATCH(A672, Groups!A$2:'Groups'!A$228,0))</f>
        <v>0</v>
      </c>
      <c r="AH672">
        <f>COUNTIFS(RSVP!A$2:A$6364, I672)</f>
        <v>3</v>
      </c>
      <c r="AI672">
        <f>COUNTIFS(RSVP!A$2:A$6364, I672, RSVP!G$2:G$6364, 1)</f>
        <v>3</v>
      </c>
      <c r="AJ672" s="18">
        <f t="shared" si="65"/>
        <v>1</v>
      </c>
      <c r="AK672" t="str">
        <f>INDEX(Groups!N$2:'Groups'!N$228, MATCH(A672, Groups!A$2:'Groups'!A$228,0))</f>
        <v>Sub-county</v>
      </c>
    </row>
    <row r="673" spans="1:37" x14ac:dyDescent="0.2">
      <c r="A673">
        <v>18851497</v>
      </c>
      <c r="B673">
        <v>2</v>
      </c>
      <c r="C673" t="s">
        <v>1770</v>
      </c>
      <c r="D673" t="s">
        <v>502</v>
      </c>
      <c r="E673" t="s">
        <v>3071</v>
      </c>
      <c r="F673">
        <v>-80.040000915500002</v>
      </c>
      <c r="G673">
        <v>40.319999694800003</v>
      </c>
      <c r="H673" t="s">
        <v>1771</v>
      </c>
      <c r="I673" t="s">
        <v>3376</v>
      </c>
      <c r="J673">
        <v>672</v>
      </c>
      <c r="K673" t="s">
        <v>1772</v>
      </c>
      <c r="L673" t="s">
        <v>1773</v>
      </c>
      <c r="M673" t="s">
        <v>2898</v>
      </c>
      <c r="N673" t="s">
        <v>2897</v>
      </c>
      <c r="O673">
        <v>-80.082184999999996</v>
      </c>
      <c r="P673">
        <v>40.654896999999998</v>
      </c>
      <c r="Q673" t="s">
        <v>386</v>
      </c>
      <c r="R673" s="6" t="s">
        <v>2904</v>
      </c>
      <c r="S673" s="6" t="s">
        <v>2903</v>
      </c>
      <c r="T673" s="6" t="s">
        <v>2784</v>
      </c>
      <c r="U673" s="6" t="s">
        <v>3001</v>
      </c>
      <c r="W673" s="3" t="str">
        <f>INDEX(Groups!I$2:'Groups'!I$228, MATCH(A673, Groups!A$2:'Groups'!A$228,0))</f>
        <v>Bethel Park</v>
      </c>
      <c r="X673" s="3" t="str">
        <f>INDEX(Groups!J$2:'Groups'!J$228, MATCH(A673, Groups!A$2:'Groups'!A$228,0))</f>
        <v>Sub-county</v>
      </c>
      <c r="Y673" s="8">
        <f t="shared" si="68"/>
        <v>1</v>
      </c>
      <c r="Z673" s="8" t="b">
        <f t="shared" si="69"/>
        <v>0</v>
      </c>
      <c r="AD673" s="8">
        <v>1</v>
      </c>
      <c r="AE673" s="8">
        <v>1</v>
      </c>
      <c r="AF673" t="str">
        <f>INDEX(Groups!L$2:'Groups'!L$228, MATCH(A673, Groups!A$2:'Groups'!A$228,0))</f>
        <v>all</v>
      </c>
      <c r="AG673">
        <f>INDEX(Groups!M$2:'Groups'!M$228, MATCH(A673, Groups!A$2:'Groups'!A$228,0))</f>
        <v>1</v>
      </c>
      <c r="AH673">
        <f>COUNTIFS(RSVP!A$2:A$6364, I673)</f>
        <v>4</v>
      </c>
      <c r="AI673">
        <f>COUNTIFS(RSVP!A$2:A$6364, I673, RSVP!G$2:G$6364, 1)</f>
        <v>4</v>
      </c>
      <c r="AJ673" s="18">
        <f t="shared" si="65"/>
        <v>1</v>
      </c>
      <c r="AK673" t="str">
        <f>INDEX(Groups!N$2:'Groups'!N$228, MATCH(A673, Groups!A$2:'Groups'!A$228,0))</f>
        <v>World</v>
      </c>
    </row>
    <row r="674" spans="1:37" x14ac:dyDescent="0.2">
      <c r="A674">
        <v>18851497</v>
      </c>
      <c r="B674">
        <v>2</v>
      </c>
      <c r="C674" t="s">
        <v>1770</v>
      </c>
      <c r="D674" t="s">
        <v>502</v>
      </c>
      <c r="E674" t="s">
        <v>3071</v>
      </c>
      <c r="F674">
        <v>-80.040000915500002</v>
      </c>
      <c r="G674">
        <v>40.319999694800003</v>
      </c>
      <c r="H674" t="s">
        <v>1771</v>
      </c>
      <c r="I674" t="s">
        <v>3377</v>
      </c>
      <c r="J674">
        <v>673</v>
      </c>
      <c r="K674" t="s">
        <v>1774</v>
      </c>
      <c r="L674" t="s">
        <v>1775</v>
      </c>
      <c r="M674" t="s">
        <v>2885</v>
      </c>
      <c r="N674" t="s">
        <v>1777</v>
      </c>
      <c r="O674">
        <v>-80.050323000000006</v>
      </c>
      <c r="P674">
        <v>40.355803999999999</v>
      </c>
      <c r="Q674" t="s">
        <v>1776</v>
      </c>
      <c r="R674" s="6" t="s">
        <v>2904</v>
      </c>
      <c r="S674" s="6" t="s">
        <v>2903</v>
      </c>
      <c r="T674" s="6" t="s">
        <v>2784</v>
      </c>
      <c r="U674" s="6" t="s">
        <v>2962</v>
      </c>
      <c r="W674" s="3" t="str">
        <f>INDEX(Groups!I$2:'Groups'!I$228, MATCH(A674, Groups!A$2:'Groups'!A$228,0))</f>
        <v>Bethel Park</v>
      </c>
      <c r="X674" s="3" t="str">
        <f>INDEX(Groups!J$2:'Groups'!J$228, MATCH(A674, Groups!A$2:'Groups'!A$228,0))</f>
        <v>Sub-county</v>
      </c>
      <c r="Y674" s="8">
        <f t="shared" si="68"/>
        <v>1</v>
      </c>
      <c r="Z674" s="8" t="b">
        <f t="shared" si="69"/>
        <v>0</v>
      </c>
      <c r="AD674" s="8">
        <v>1</v>
      </c>
      <c r="AE674" s="8">
        <v>1</v>
      </c>
      <c r="AF674" t="str">
        <f>INDEX(Groups!L$2:'Groups'!L$228, MATCH(A674, Groups!A$2:'Groups'!A$228,0))</f>
        <v>all</v>
      </c>
      <c r="AG674">
        <f>INDEX(Groups!M$2:'Groups'!M$228, MATCH(A674, Groups!A$2:'Groups'!A$228,0))</f>
        <v>1</v>
      </c>
      <c r="AH674">
        <f>COUNTIFS(RSVP!A$2:A$6364, I674)</f>
        <v>8</v>
      </c>
      <c r="AI674">
        <f>COUNTIFS(RSVP!A$2:A$6364, I674, RSVP!G$2:G$6364, 1)</f>
        <v>8</v>
      </c>
      <c r="AJ674" s="18">
        <f t="shared" si="65"/>
        <v>1</v>
      </c>
      <c r="AK674" t="str">
        <f>INDEX(Groups!N$2:'Groups'!N$228, MATCH(A674, Groups!A$2:'Groups'!A$228,0))</f>
        <v>World</v>
      </c>
    </row>
    <row r="675" spans="1:37" x14ac:dyDescent="0.2">
      <c r="A675">
        <v>18179831</v>
      </c>
      <c r="B675">
        <v>2</v>
      </c>
      <c r="C675" t="s">
        <v>1778</v>
      </c>
      <c r="D675" t="s">
        <v>1779</v>
      </c>
      <c r="E675" t="s">
        <v>3071</v>
      </c>
      <c r="F675">
        <v>-79.720001220699999</v>
      </c>
      <c r="G675">
        <v>40.330001831099999</v>
      </c>
      <c r="H675" t="s">
        <v>1780</v>
      </c>
      <c r="I675" t="s">
        <v>3344</v>
      </c>
      <c r="J675">
        <v>674</v>
      </c>
      <c r="K675" t="s">
        <v>1781</v>
      </c>
      <c r="L675" t="s">
        <v>1782</v>
      </c>
      <c r="M675" t="s">
        <v>1779</v>
      </c>
      <c r="N675" t="s">
        <v>1784</v>
      </c>
      <c r="O675">
        <v>-79.710723999999999</v>
      </c>
      <c r="P675">
        <v>40.332507999999997</v>
      </c>
      <c r="Q675" t="s">
        <v>1783</v>
      </c>
      <c r="R675" s="6" t="s">
        <v>2904</v>
      </c>
      <c r="S675" s="6" t="s">
        <v>2903</v>
      </c>
      <c r="T675" s="6" t="s">
        <v>2917</v>
      </c>
      <c r="U675" s="6" t="s">
        <v>3006</v>
      </c>
      <c r="W675" s="3" t="str">
        <f>INDEX(Groups!I$2:'Groups'!I$228, MATCH(A675, Groups!A$2:'Groups'!A$228,0))</f>
        <v>Westmoreland</v>
      </c>
      <c r="X675" s="3" t="str">
        <f>INDEX(Groups!J$2:'Groups'!J$228, MATCH(A675, Groups!A$2:'Groups'!A$228,0))</f>
        <v>County</v>
      </c>
      <c r="Y675" s="8">
        <f>IF(ISNUMBER(SEARCH(W675, T675)), 1, 0)</f>
        <v>1</v>
      </c>
      <c r="Z675" s="8" t="str">
        <f t="shared" ref="Z675:Z680" si="70">IF(ISNUMBER(SEARCH("Pittsburgh", U675)), "Pittsburgh City", "Non-Pitt")</f>
        <v>Non-Pitt</v>
      </c>
      <c r="AD675" s="8">
        <v>1</v>
      </c>
      <c r="AE675" s="8">
        <v>1</v>
      </c>
      <c r="AF675" t="str">
        <f>INDEX(Groups!L$2:'Groups'!L$228, MATCH(A675, Groups!A$2:'Groups'!A$228,0))</f>
        <v>Westmoreland</v>
      </c>
      <c r="AG675">
        <f>INDEX(Groups!M$2:'Groups'!M$228, MATCH(A675, Groups!A$2:'Groups'!A$228,0))</f>
        <v>0</v>
      </c>
      <c r="AH675">
        <f>COUNTIFS(RSVP!A$2:A$6364, I675)</f>
        <v>3</v>
      </c>
      <c r="AI675">
        <f>COUNTIFS(RSVP!A$2:A$6364, I675, RSVP!G$2:G$6364, 1)</f>
        <v>1</v>
      </c>
      <c r="AJ675" s="18">
        <f t="shared" si="65"/>
        <v>0.33333333333333331</v>
      </c>
      <c r="AK675" t="str">
        <f>INDEX(Groups!N$2:'Groups'!N$228, MATCH(A675, Groups!A$2:'Groups'!A$228,0))</f>
        <v>County</v>
      </c>
    </row>
    <row r="676" spans="1:37" x14ac:dyDescent="0.2">
      <c r="A676">
        <v>18179831</v>
      </c>
      <c r="B676">
        <v>2</v>
      </c>
      <c r="C676" t="s">
        <v>1778</v>
      </c>
      <c r="D676" t="s">
        <v>1779</v>
      </c>
      <c r="E676" t="s">
        <v>3071</v>
      </c>
      <c r="F676">
        <v>-79.720001220699999</v>
      </c>
      <c r="G676">
        <v>40.330001831099999</v>
      </c>
      <c r="H676" t="s">
        <v>1780</v>
      </c>
      <c r="I676" t="s">
        <v>3345</v>
      </c>
      <c r="J676">
        <v>675</v>
      </c>
      <c r="K676" t="s">
        <v>1781</v>
      </c>
      <c r="L676" t="s">
        <v>1782</v>
      </c>
      <c r="M676" t="s">
        <v>1779</v>
      </c>
      <c r="N676" t="s">
        <v>1784</v>
      </c>
      <c r="O676">
        <v>-79.710723999999999</v>
      </c>
      <c r="P676">
        <v>40.332507999999997</v>
      </c>
      <c r="Q676" t="s">
        <v>1783</v>
      </c>
      <c r="R676" s="6" t="s">
        <v>2904</v>
      </c>
      <c r="S676" s="6" t="s">
        <v>2903</v>
      </c>
      <c r="T676" s="6" t="s">
        <v>2917</v>
      </c>
      <c r="U676" s="6" t="s">
        <v>3006</v>
      </c>
      <c r="W676" s="3" t="str">
        <f>INDEX(Groups!I$2:'Groups'!I$228, MATCH(A676, Groups!A$2:'Groups'!A$228,0))</f>
        <v>Westmoreland</v>
      </c>
      <c r="X676" s="3" t="str">
        <f>INDEX(Groups!J$2:'Groups'!J$228, MATCH(A676, Groups!A$2:'Groups'!A$228,0))</f>
        <v>County</v>
      </c>
      <c r="Y676" s="8">
        <f>IF(ISNUMBER(SEARCH(W676, T676)), 1, 0)</f>
        <v>1</v>
      </c>
      <c r="Z676" s="8" t="str">
        <f t="shared" si="70"/>
        <v>Non-Pitt</v>
      </c>
      <c r="AD676" s="8">
        <v>1</v>
      </c>
      <c r="AE676" s="8">
        <v>1</v>
      </c>
      <c r="AF676" t="str">
        <f>INDEX(Groups!L$2:'Groups'!L$228, MATCH(A676, Groups!A$2:'Groups'!A$228,0))</f>
        <v>Westmoreland</v>
      </c>
      <c r="AG676">
        <f>INDEX(Groups!M$2:'Groups'!M$228, MATCH(A676, Groups!A$2:'Groups'!A$228,0))</f>
        <v>0</v>
      </c>
      <c r="AH676">
        <f>COUNTIFS(RSVP!A$2:A$6364, I676)</f>
        <v>3</v>
      </c>
      <c r="AI676">
        <f>COUNTIFS(RSVP!A$2:A$6364, I676, RSVP!G$2:G$6364, 1)</f>
        <v>1</v>
      </c>
      <c r="AJ676" s="18">
        <f t="shared" si="65"/>
        <v>0.33333333333333331</v>
      </c>
      <c r="AK676" t="str">
        <f>INDEX(Groups!N$2:'Groups'!N$228, MATCH(A676, Groups!A$2:'Groups'!A$228,0))</f>
        <v>County</v>
      </c>
    </row>
    <row r="677" spans="1:37" x14ac:dyDescent="0.2">
      <c r="A677">
        <v>9640692</v>
      </c>
      <c r="B677">
        <v>2</v>
      </c>
      <c r="C677" t="s">
        <v>1785</v>
      </c>
      <c r="D677" t="s">
        <v>1</v>
      </c>
      <c r="E677" t="s">
        <v>3072</v>
      </c>
      <c r="F677">
        <v>-79.919998168899994</v>
      </c>
      <c r="G677">
        <v>40.470001220699999</v>
      </c>
      <c r="H677" t="s">
        <v>1786</v>
      </c>
      <c r="I677" t="s">
        <v>3300</v>
      </c>
      <c r="J677">
        <v>676</v>
      </c>
      <c r="K677" t="s">
        <v>1787</v>
      </c>
      <c r="L677" t="s">
        <v>1788</v>
      </c>
      <c r="M677" t="s">
        <v>2773</v>
      </c>
      <c r="N677" t="s">
        <v>1789</v>
      </c>
      <c r="O677">
        <v>-79.922836000000004</v>
      </c>
      <c r="P677">
        <v>40.435524000000001</v>
      </c>
      <c r="Q677" t="s">
        <v>38</v>
      </c>
      <c r="R677" s="6" t="s">
        <v>2904</v>
      </c>
      <c r="S677" s="6" t="s">
        <v>2903</v>
      </c>
      <c r="T677" s="6" t="s">
        <v>2784</v>
      </c>
      <c r="U677" s="6" t="s">
        <v>2905</v>
      </c>
      <c r="V677" s="6" t="s">
        <v>2907</v>
      </c>
      <c r="W677" s="3" t="str">
        <f>INDEX(Groups!I$2:'Groups'!I$228, MATCH(A677, Groups!A$2:'Groups'!A$228,0))</f>
        <v>Greater Pittsburgh Area</v>
      </c>
      <c r="X677" s="3" t="str">
        <f>INDEX(Groups!J$2:'Groups'!J$228, MATCH(A677, Groups!A$2:'Groups'!A$228,0))</f>
        <v>CSA/MSA</v>
      </c>
      <c r="Y677" s="8">
        <f t="shared" ref="Y677:Y690" si="71">IF(T677="Allegheny County", 1, )</f>
        <v>1</v>
      </c>
      <c r="Z677" s="8" t="str">
        <f t="shared" si="70"/>
        <v>Pittsburgh City</v>
      </c>
      <c r="AD677" s="8">
        <v>1</v>
      </c>
      <c r="AE677" s="8">
        <v>1</v>
      </c>
      <c r="AF677" t="str">
        <f>INDEX(Groups!L$2:'Groups'!L$228, MATCH(A677, Groups!A$2:'Groups'!A$228,0))</f>
        <v>Greater Pittsburgh Area</v>
      </c>
      <c r="AG677">
        <f>INDEX(Groups!M$2:'Groups'!M$228, MATCH(A677, Groups!A$2:'Groups'!A$228,0))</f>
        <v>1</v>
      </c>
      <c r="AH677">
        <f>COUNTIFS(RSVP!A$2:A$6364, I677)</f>
        <v>5</v>
      </c>
      <c r="AI677">
        <f>COUNTIFS(RSVP!A$2:A$6364, I677, RSVP!G$2:G$6364, 1)</f>
        <v>5</v>
      </c>
      <c r="AJ677" s="18">
        <f t="shared" si="65"/>
        <v>1</v>
      </c>
      <c r="AK677" t="str">
        <f>INDEX(Groups!N$2:'Groups'!N$228, MATCH(A677, Groups!A$2:'Groups'!A$228,0))</f>
        <v>CSA/MSA</v>
      </c>
    </row>
    <row r="678" spans="1:37" x14ac:dyDescent="0.2">
      <c r="A678">
        <v>9640692</v>
      </c>
      <c r="B678">
        <v>2</v>
      </c>
      <c r="C678" t="s">
        <v>1785</v>
      </c>
      <c r="D678" t="s">
        <v>1</v>
      </c>
      <c r="E678" t="s">
        <v>3072</v>
      </c>
      <c r="F678">
        <v>-79.919998168899994</v>
      </c>
      <c r="G678">
        <v>40.470001220699999</v>
      </c>
      <c r="H678" t="s">
        <v>1786</v>
      </c>
      <c r="I678" t="s">
        <v>3301</v>
      </c>
      <c r="J678">
        <v>677</v>
      </c>
      <c r="K678" t="s">
        <v>1790</v>
      </c>
      <c r="L678" t="s">
        <v>1791</v>
      </c>
      <c r="M678" t="s">
        <v>2773</v>
      </c>
      <c r="N678" t="s">
        <v>1793</v>
      </c>
      <c r="O678">
        <v>-79.935401999999996</v>
      </c>
      <c r="P678">
        <v>40.458190999999999</v>
      </c>
      <c r="Q678" t="s">
        <v>1792</v>
      </c>
      <c r="R678" s="6" t="s">
        <v>2904</v>
      </c>
      <c r="S678" s="6" t="s">
        <v>2903</v>
      </c>
      <c r="T678" s="6" t="s">
        <v>2784</v>
      </c>
      <c r="U678" s="6" t="s">
        <v>2905</v>
      </c>
      <c r="V678" s="6" t="s">
        <v>3007</v>
      </c>
      <c r="W678" s="3" t="str">
        <f>INDEX(Groups!I$2:'Groups'!I$228, MATCH(A678, Groups!A$2:'Groups'!A$228,0))</f>
        <v>Greater Pittsburgh Area</v>
      </c>
      <c r="X678" s="3" t="str">
        <f>INDEX(Groups!J$2:'Groups'!J$228, MATCH(A678, Groups!A$2:'Groups'!A$228,0))</f>
        <v>CSA/MSA</v>
      </c>
      <c r="Y678" s="8">
        <f t="shared" si="71"/>
        <v>1</v>
      </c>
      <c r="Z678" s="8" t="str">
        <f t="shared" si="70"/>
        <v>Pittsburgh City</v>
      </c>
      <c r="AD678" s="8">
        <v>1</v>
      </c>
      <c r="AE678" s="8">
        <v>1</v>
      </c>
      <c r="AF678" t="str">
        <f>INDEX(Groups!L$2:'Groups'!L$228, MATCH(A678, Groups!A$2:'Groups'!A$228,0))</f>
        <v>Greater Pittsburgh Area</v>
      </c>
      <c r="AG678">
        <f>INDEX(Groups!M$2:'Groups'!M$228, MATCH(A678, Groups!A$2:'Groups'!A$228,0))</f>
        <v>1</v>
      </c>
      <c r="AH678">
        <f>COUNTIFS(RSVP!A$2:A$6364, I678)</f>
        <v>7</v>
      </c>
      <c r="AI678">
        <f>COUNTIFS(RSVP!A$2:A$6364, I678, RSVP!G$2:G$6364, 1)</f>
        <v>7</v>
      </c>
      <c r="AJ678" s="18">
        <f t="shared" si="65"/>
        <v>1</v>
      </c>
      <c r="AK678" t="str">
        <f>INDEX(Groups!N$2:'Groups'!N$228, MATCH(A678, Groups!A$2:'Groups'!A$228,0))</f>
        <v>CSA/MSA</v>
      </c>
    </row>
    <row r="679" spans="1:37" x14ac:dyDescent="0.2">
      <c r="A679">
        <v>13452012</v>
      </c>
      <c r="B679">
        <v>2</v>
      </c>
      <c r="C679" t="s">
        <v>1794</v>
      </c>
      <c r="D679" t="s">
        <v>1795</v>
      </c>
      <c r="E679" t="s">
        <v>3074</v>
      </c>
      <c r="F679">
        <v>-80.290000915500002</v>
      </c>
      <c r="G679">
        <v>40.669998168900001</v>
      </c>
      <c r="H679" t="s">
        <v>1796</v>
      </c>
      <c r="I679" t="s">
        <v>3334</v>
      </c>
      <c r="J679">
        <v>678</v>
      </c>
      <c r="K679" t="s">
        <v>1797</v>
      </c>
      <c r="L679" t="s">
        <v>1798</v>
      </c>
      <c r="M679" t="s">
        <v>2889</v>
      </c>
      <c r="N679" t="s">
        <v>1800</v>
      </c>
      <c r="O679">
        <v>-80.351899799999998</v>
      </c>
      <c r="P679">
        <v>40.731374600000002</v>
      </c>
      <c r="Q679" t="s">
        <v>1799</v>
      </c>
      <c r="R679" s="6" t="s">
        <v>2904</v>
      </c>
      <c r="S679" s="6" t="s">
        <v>2903</v>
      </c>
      <c r="T679" s="6" t="s">
        <v>2947</v>
      </c>
      <c r="U679" s="6" t="s">
        <v>2992</v>
      </c>
      <c r="W679" s="3" t="str">
        <f>INDEX(Groups!I$2:'Groups'!I$228, MATCH(A679, Groups!A$2:'Groups'!A$228,0))</f>
        <v>Ohio Maryland Pennsylvania and West Virginia</v>
      </c>
      <c r="X679" s="3" t="str">
        <f>INDEX(Groups!J$2:'Groups'!J$228, MATCH(A679, Groups!A$2:'Groups'!A$228,0))</f>
        <v>State</v>
      </c>
      <c r="Y679" s="8">
        <f t="shared" si="71"/>
        <v>0</v>
      </c>
      <c r="Z679" s="8" t="str">
        <f t="shared" si="70"/>
        <v>Non-Pitt</v>
      </c>
      <c r="AD679" s="8">
        <v>1</v>
      </c>
      <c r="AE679" s="8">
        <v>1</v>
      </c>
      <c r="AF679" t="str">
        <f>INDEX(Groups!L$2:'Groups'!L$228, MATCH(A679, Groups!A$2:'Groups'!A$228,0))</f>
        <v>Ohio Maryland Pennsylvania and West Virginia</v>
      </c>
      <c r="AG679">
        <f>INDEX(Groups!M$2:'Groups'!M$228, MATCH(A679, Groups!A$2:'Groups'!A$228,0))</f>
        <v>0</v>
      </c>
      <c r="AH679">
        <f>COUNTIFS(RSVP!A$2:A$6364, I679)</f>
        <v>5</v>
      </c>
      <c r="AI679">
        <f>COUNTIFS(RSVP!A$2:A$6364, I679, RSVP!G$2:G$6364, 1)</f>
        <v>5</v>
      </c>
      <c r="AJ679" s="18">
        <f t="shared" si="65"/>
        <v>1</v>
      </c>
      <c r="AK679" t="str">
        <f>INDEX(Groups!N$2:'Groups'!N$228, MATCH(A679, Groups!A$2:'Groups'!A$228,0))</f>
        <v>State</v>
      </c>
    </row>
    <row r="680" spans="1:37" x14ac:dyDescent="0.2">
      <c r="A680">
        <v>13452012</v>
      </c>
      <c r="B680">
        <v>2</v>
      </c>
      <c r="C680" t="s">
        <v>1794</v>
      </c>
      <c r="D680" t="s">
        <v>1795</v>
      </c>
      <c r="E680" t="s">
        <v>3074</v>
      </c>
      <c r="F680">
        <v>-80.290000915500002</v>
      </c>
      <c r="G680">
        <v>40.669998168900001</v>
      </c>
      <c r="H680" t="s">
        <v>1796</v>
      </c>
      <c r="I680">
        <v>224386430</v>
      </c>
      <c r="J680">
        <v>679</v>
      </c>
      <c r="K680" t="s">
        <v>1801</v>
      </c>
      <c r="L680" t="s">
        <v>1802</v>
      </c>
      <c r="M680" t="s">
        <v>2889</v>
      </c>
      <c r="N680" t="s">
        <v>1800</v>
      </c>
      <c r="O680">
        <v>-80.351899799999998</v>
      </c>
      <c r="P680">
        <v>40.731374600000002</v>
      </c>
      <c r="Q680" t="s">
        <v>1799</v>
      </c>
      <c r="R680" s="6" t="s">
        <v>2904</v>
      </c>
      <c r="S680" s="6" t="s">
        <v>2903</v>
      </c>
      <c r="T680" s="6" t="s">
        <v>2947</v>
      </c>
      <c r="U680" s="6" t="s">
        <v>2992</v>
      </c>
      <c r="W680" s="3" t="str">
        <f>INDEX(Groups!I$2:'Groups'!I$228, MATCH(A680, Groups!A$2:'Groups'!A$228,0))</f>
        <v>Ohio Maryland Pennsylvania and West Virginia</v>
      </c>
      <c r="X680" s="3" t="str">
        <f>INDEX(Groups!J$2:'Groups'!J$228, MATCH(A680, Groups!A$2:'Groups'!A$228,0))</f>
        <v>State</v>
      </c>
      <c r="Y680" s="8">
        <f t="shared" si="71"/>
        <v>0</v>
      </c>
      <c r="Z680" s="8" t="str">
        <f t="shared" si="70"/>
        <v>Non-Pitt</v>
      </c>
      <c r="AD680" s="8">
        <v>1</v>
      </c>
      <c r="AE680" s="8">
        <v>1</v>
      </c>
      <c r="AF680" t="str">
        <f>INDEX(Groups!L$2:'Groups'!L$228, MATCH(A680, Groups!A$2:'Groups'!A$228,0))</f>
        <v>Ohio Maryland Pennsylvania and West Virginia</v>
      </c>
      <c r="AG680">
        <f>INDEX(Groups!M$2:'Groups'!M$228, MATCH(A680, Groups!A$2:'Groups'!A$228,0))</f>
        <v>0</v>
      </c>
      <c r="AH680">
        <f>COUNTIFS(RSVP!A$2:A$6364, I680)</f>
        <v>3</v>
      </c>
      <c r="AI680">
        <f>COUNTIFS(RSVP!A$2:A$6364, I680, RSVP!G$2:G$6364, 1)</f>
        <v>3</v>
      </c>
      <c r="AJ680" s="18">
        <f t="shared" si="65"/>
        <v>1</v>
      </c>
      <c r="AK680" t="str">
        <f>INDEX(Groups!N$2:'Groups'!N$228, MATCH(A680, Groups!A$2:'Groups'!A$228,0))</f>
        <v>State</v>
      </c>
    </row>
    <row r="681" spans="1:37" x14ac:dyDescent="0.2">
      <c r="A681">
        <v>6708932</v>
      </c>
      <c r="B681">
        <v>2</v>
      </c>
      <c r="C681" t="s">
        <v>1803</v>
      </c>
      <c r="D681" t="s">
        <v>1</v>
      </c>
      <c r="E681" t="s">
        <v>3072</v>
      </c>
      <c r="F681">
        <v>-79.989997863799999</v>
      </c>
      <c r="G681">
        <v>40.450000762899997</v>
      </c>
      <c r="H681" t="s">
        <v>1804</v>
      </c>
      <c r="I681">
        <v>223762436</v>
      </c>
      <c r="J681">
        <v>680</v>
      </c>
      <c r="K681" t="s">
        <v>1805</v>
      </c>
      <c r="L681" t="s">
        <v>1806</v>
      </c>
      <c r="M681" t="s">
        <v>2773</v>
      </c>
      <c r="N681" t="s">
        <v>1808</v>
      </c>
      <c r="O681">
        <v>-79.984443999999996</v>
      </c>
      <c r="P681">
        <v>40.450713999999998</v>
      </c>
      <c r="Q681" t="s">
        <v>1807</v>
      </c>
      <c r="R681" s="6" t="s">
        <v>2904</v>
      </c>
      <c r="S681" s="6" t="s">
        <v>2903</v>
      </c>
      <c r="T681" s="6" t="s">
        <v>2784</v>
      </c>
      <c r="U681" s="6" t="s">
        <v>2905</v>
      </c>
      <c r="V681" s="6" t="s">
        <v>2961</v>
      </c>
      <c r="W681" s="3" t="str">
        <f>INDEX(Groups!I$2:'Groups'!I$228, MATCH(A681, Groups!A$2:'Groups'!A$228,0))</f>
        <v>Pittsburgh</v>
      </c>
      <c r="X681" s="3" t="str">
        <f>INDEX(Groups!J$2:'Groups'!J$228, MATCH(A681, Groups!A$2:'Groups'!A$228,0))</f>
        <v>Sub-county</v>
      </c>
      <c r="Y681" s="8">
        <f t="shared" si="71"/>
        <v>1</v>
      </c>
      <c r="Z681" s="8" t="b">
        <f>ISNUMBER(SEARCH(W681,U681))</f>
        <v>1</v>
      </c>
      <c r="AD681" s="8">
        <v>1</v>
      </c>
      <c r="AE681" s="8">
        <v>1</v>
      </c>
      <c r="AF681" t="str">
        <f>INDEX(Groups!L$2:'Groups'!L$228, MATCH(A681, Groups!A$2:'Groups'!A$228,0))</f>
        <v>all</v>
      </c>
      <c r="AG681">
        <f>INDEX(Groups!M$2:'Groups'!M$228, MATCH(A681, Groups!A$2:'Groups'!A$228,0))</f>
        <v>1</v>
      </c>
      <c r="AH681">
        <f>COUNTIFS(RSVP!A$2:A$6364, I681)</f>
        <v>8</v>
      </c>
      <c r="AI681">
        <f>COUNTIFS(RSVP!A$2:A$6364, I681, RSVP!G$2:G$6364, 1)</f>
        <v>8</v>
      </c>
      <c r="AJ681" s="18">
        <f t="shared" si="65"/>
        <v>1</v>
      </c>
      <c r="AK681" t="str">
        <f>INDEX(Groups!N$2:'Groups'!N$228, MATCH(A681, Groups!A$2:'Groups'!A$228,0))</f>
        <v>World</v>
      </c>
    </row>
    <row r="682" spans="1:37" x14ac:dyDescent="0.2">
      <c r="A682">
        <v>6708932</v>
      </c>
      <c r="B682">
        <v>2</v>
      </c>
      <c r="C682" t="s">
        <v>1803</v>
      </c>
      <c r="D682" t="s">
        <v>1</v>
      </c>
      <c r="E682" t="s">
        <v>3072</v>
      </c>
      <c r="F682">
        <v>-79.989997863799999</v>
      </c>
      <c r="G682">
        <v>40.450000762899997</v>
      </c>
      <c r="H682" t="s">
        <v>1804</v>
      </c>
      <c r="I682">
        <v>223465348</v>
      </c>
      <c r="J682">
        <v>681</v>
      </c>
      <c r="K682" t="s">
        <v>1809</v>
      </c>
      <c r="L682" t="s">
        <v>1810</v>
      </c>
      <c r="M682" t="s">
        <v>2773</v>
      </c>
      <c r="N682" t="s">
        <v>1811</v>
      </c>
      <c r="O682">
        <v>-79.999816999999993</v>
      </c>
      <c r="P682">
        <v>40.455165999999998</v>
      </c>
      <c r="Q682" t="s">
        <v>452</v>
      </c>
      <c r="R682" s="6" t="s">
        <v>2904</v>
      </c>
      <c r="S682" s="6" t="s">
        <v>2903</v>
      </c>
      <c r="T682" s="6" t="s">
        <v>2784</v>
      </c>
      <c r="U682" s="6" t="s">
        <v>2905</v>
      </c>
      <c r="V682" s="6" t="s">
        <v>2913</v>
      </c>
      <c r="W682" s="3" t="str">
        <f>INDEX(Groups!I$2:'Groups'!I$228, MATCH(A682, Groups!A$2:'Groups'!A$228,0))</f>
        <v>Pittsburgh</v>
      </c>
      <c r="X682" s="3" t="str">
        <f>INDEX(Groups!J$2:'Groups'!J$228, MATCH(A682, Groups!A$2:'Groups'!A$228,0))</f>
        <v>Sub-county</v>
      </c>
      <c r="Y682" s="8">
        <f t="shared" si="71"/>
        <v>1</v>
      </c>
      <c r="Z682" s="8" t="b">
        <f>ISNUMBER(SEARCH(W682,U682))</f>
        <v>1</v>
      </c>
      <c r="AD682" s="8">
        <v>1</v>
      </c>
      <c r="AE682" s="8">
        <v>1</v>
      </c>
      <c r="AF682" t="str">
        <f>INDEX(Groups!L$2:'Groups'!L$228, MATCH(A682, Groups!A$2:'Groups'!A$228,0))</f>
        <v>all</v>
      </c>
      <c r="AG682">
        <f>INDEX(Groups!M$2:'Groups'!M$228, MATCH(A682, Groups!A$2:'Groups'!A$228,0))</f>
        <v>1</v>
      </c>
      <c r="AH682">
        <f>COUNTIFS(RSVP!A$2:A$6364, I682)</f>
        <v>6</v>
      </c>
      <c r="AI682">
        <f>COUNTIFS(RSVP!A$2:A$6364, I682, RSVP!G$2:G$6364, 1)</f>
        <v>6</v>
      </c>
      <c r="AJ682" s="18">
        <f t="shared" si="65"/>
        <v>1</v>
      </c>
      <c r="AK682" t="str">
        <f>INDEX(Groups!N$2:'Groups'!N$228, MATCH(A682, Groups!A$2:'Groups'!A$228,0))</f>
        <v>World</v>
      </c>
    </row>
    <row r="683" spans="1:37" x14ac:dyDescent="0.2">
      <c r="A683">
        <v>1558723</v>
      </c>
      <c r="B683">
        <v>2</v>
      </c>
      <c r="C683" t="s">
        <v>1812</v>
      </c>
      <c r="D683" t="s">
        <v>1</v>
      </c>
      <c r="E683" t="s">
        <v>3068</v>
      </c>
      <c r="F683">
        <v>-80.040000915500002</v>
      </c>
      <c r="G683">
        <v>40.549999237100003</v>
      </c>
      <c r="H683" t="s">
        <v>1813</v>
      </c>
      <c r="I683" t="s">
        <v>3183</v>
      </c>
      <c r="J683">
        <v>682</v>
      </c>
      <c r="K683" t="s">
        <v>1814</v>
      </c>
      <c r="L683" t="s">
        <v>1815</v>
      </c>
      <c r="M683" t="s">
        <v>2773</v>
      </c>
      <c r="N683" t="s">
        <v>1817</v>
      </c>
      <c r="O683">
        <v>-79.965232999999998</v>
      </c>
      <c r="P683">
        <v>40.427914000000001</v>
      </c>
      <c r="Q683" t="s">
        <v>1816</v>
      </c>
      <c r="R683" s="6" t="s">
        <v>2904</v>
      </c>
      <c r="S683" s="6" t="s">
        <v>2903</v>
      </c>
      <c r="T683" s="6" t="s">
        <v>2784</v>
      </c>
      <c r="U683" s="6" t="s">
        <v>2905</v>
      </c>
      <c r="V683" s="6" t="s">
        <v>2909</v>
      </c>
      <c r="W683" s="3" t="str">
        <f>INDEX(Groups!I$2:'Groups'!I$228, MATCH(A683, Groups!A$2:'Groups'!A$228,0))</f>
        <v>Greater Pittsburgh Area</v>
      </c>
      <c r="X683" s="3" t="str">
        <f>INDEX(Groups!J$2:'Groups'!J$228, MATCH(A683, Groups!A$2:'Groups'!A$228,0))</f>
        <v>CSA/MSA</v>
      </c>
      <c r="Y683" s="8">
        <f t="shared" si="71"/>
        <v>1</v>
      </c>
      <c r="Z683" s="8" t="str">
        <f>IF(ISNUMBER(SEARCH("Pittsburgh", U683)), "Pittsburgh City", "Non-Pitt")</f>
        <v>Pittsburgh City</v>
      </c>
      <c r="AD683" s="8">
        <v>1</v>
      </c>
      <c r="AE683" s="8">
        <v>1</v>
      </c>
      <c r="AF683" t="str">
        <f>INDEX(Groups!L$2:'Groups'!L$228, MATCH(A683, Groups!A$2:'Groups'!A$228,0))</f>
        <v>Greater Pittsburgh Area</v>
      </c>
      <c r="AG683">
        <f>INDEX(Groups!M$2:'Groups'!M$228, MATCH(A683, Groups!A$2:'Groups'!A$228,0))</f>
        <v>1</v>
      </c>
      <c r="AH683">
        <f>COUNTIFS(RSVP!A$2:A$6364, I683)</f>
        <v>14</v>
      </c>
      <c r="AI683">
        <f>COUNTIFS(RSVP!A$2:A$6364, I683, RSVP!G$2:G$6364, 1)</f>
        <v>13</v>
      </c>
      <c r="AJ683" s="18">
        <f t="shared" si="65"/>
        <v>0.9285714285714286</v>
      </c>
      <c r="AK683" t="str">
        <f>INDEX(Groups!N$2:'Groups'!N$228, MATCH(A683, Groups!A$2:'Groups'!A$228,0))</f>
        <v>CSA/MSA</v>
      </c>
    </row>
    <row r="684" spans="1:37" x14ac:dyDescent="0.2">
      <c r="A684">
        <v>1558723</v>
      </c>
      <c r="B684">
        <v>2</v>
      </c>
      <c r="C684" t="s">
        <v>1812</v>
      </c>
      <c r="D684" t="s">
        <v>1</v>
      </c>
      <c r="E684" t="s">
        <v>3068</v>
      </c>
      <c r="F684">
        <v>-80.040000915500002</v>
      </c>
      <c r="G684">
        <v>40.549999237100003</v>
      </c>
      <c r="H684" t="s">
        <v>1813</v>
      </c>
      <c r="I684">
        <v>224054799</v>
      </c>
      <c r="J684">
        <v>683</v>
      </c>
      <c r="K684" t="s">
        <v>1818</v>
      </c>
      <c r="L684" t="s">
        <v>1819</v>
      </c>
      <c r="M684" t="s">
        <v>996</v>
      </c>
      <c r="N684" t="s">
        <v>1821</v>
      </c>
      <c r="O684">
        <v>-80.110054000000005</v>
      </c>
      <c r="P684">
        <v>40.356181999999997</v>
      </c>
      <c r="Q684" t="s">
        <v>1820</v>
      </c>
      <c r="R684" s="6" t="s">
        <v>2904</v>
      </c>
      <c r="S684" s="6" t="s">
        <v>2903</v>
      </c>
      <c r="T684" s="6" t="s">
        <v>2784</v>
      </c>
      <c r="U684" s="6" t="s">
        <v>2989</v>
      </c>
      <c r="W684" s="3" t="str">
        <f>INDEX(Groups!I$2:'Groups'!I$228, MATCH(A684, Groups!A$2:'Groups'!A$228,0))</f>
        <v>Greater Pittsburgh Area</v>
      </c>
      <c r="X684" s="3" t="str">
        <f>INDEX(Groups!J$2:'Groups'!J$228, MATCH(A684, Groups!A$2:'Groups'!A$228,0))</f>
        <v>CSA/MSA</v>
      </c>
      <c r="Y684" s="8">
        <f t="shared" si="71"/>
        <v>1</v>
      </c>
      <c r="Z684" s="8" t="str">
        <f>IF(ISNUMBER(SEARCH("Pittsburgh", U684)), "Pittsburgh City", "Non-Pitt")</f>
        <v>Non-Pitt</v>
      </c>
      <c r="AD684" s="8">
        <v>1</v>
      </c>
      <c r="AE684" s="8">
        <v>1</v>
      </c>
      <c r="AF684" t="str">
        <f>INDEX(Groups!L$2:'Groups'!L$228, MATCH(A684, Groups!A$2:'Groups'!A$228,0))</f>
        <v>Greater Pittsburgh Area</v>
      </c>
      <c r="AG684">
        <f>INDEX(Groups!M$2:'Groups'!M$228, MATCH(A684, Groups!A$2:'Groups'!A$228,0))</f>
        <v>1</v>
      </c>
      <c r="AH684">
        <f>COUNTIFS(RSVP!A$2:A$6364, I684)</f>
        <v>15</v>
      </c>
      <c r="AI684">
        <f>COUNTIFS(RSVP!A$2:A$6364, I684, RSVP!G$2:G$6364, 1)</f>
        <v>15</v>
      </c>
      <c r="AJ684" s="18">
        <f t="shared" si="65"/>
        <v>1</v>
      </c>
      <c r="AK684" t="str">
        <f>INDEX(Groups!N$2:'Groups'!N$228, MATCH(A684, Groups!A$2:'Groups'!A$228,0))</f>
        <v>CSA/MSA</v>
      </c>
    </row>
    <row r="685" spans="1:37" x14ac:dyDescent="0.2">
      <c r="A685">
        <v>506522</v>
      </c>
      <c r="B685">
        <v>2</v>
      </c>
      <c r="C685" t="s">
        <v>1822</v>
      </c>
      <c r="D685" t="s">
        <v>1</v>
      </c>
      <c r="E685" t="s">
        <v>3092</v>
      </c>
      <c r="F685">
        <v>-79.989997863799999</v>
      </c>
      <c r="G685">
        <v>40.450000762899997</v>
      </c>
      <c r="H685" t="s">
        <v>1823</v>
      </c>
      <c r="I685" t="s">
        <v>3166</v>
      </c>
      <c r="J685">
        <v>684</v>
      </c>
      <c r="K685" t="s">
        <v>1824</v>
      </c>
      <c r="L685" t="s">
        <v>1825</v>
      </c>
      <c r="M685" t="s">
        <v>1378</v>
      </c>
      <c r="N685" t="s">
        <v>1379</v>
      </c>
      <c r="O685">
        <v>-79.956810000000004</v>
      </c>
      <c r="P685">
        <v>40.441555000000001</v>
      </c>
      <c r="Q685" t="s">
        <v>145</v>
      </c>
      <c r="R685" s="6" t="s">
        <v>2904</v>
      </c>
      <c r="S685" s="6" t="s">
        <v>2903</v>
      </c>
      <c r="T685" s="6" t="s">
        <v>2784</v>
      </c>
      <c r="U685" s="6" t="s">
        <v>2905</v>
      </c>
      <c r="V685" s="6" t="s">
        <v>2928</v>
      </c>
      <c r="W685" s="3" t="str">
        <f>INDEX(Groups!I$2:'Groups'!I$228, MATCH(A685, Groups!A$2:'Groups'!A$228,0))</f>
        <v>Pittsburgh</v>
      </c>
      <c r="X685" s="3" t="str">
        <f>INDEX(Groups!J$2:'Groups'!J$228, MATCH(A685, Groups!A$2:'Groups'!A$228,0))</f>
        <v>Sub-county</v>
      </c>
      <c r="Y685" s="8">
        <f t="shared" si="71"/>
        <v>1</v>
      </c>
      <c r="Z685" s="8" t="b">
        <f>ISNUMBER(SEARCH(W685,U685))</f>
        <v>1</v>
      </c>
      <c r="AD685" s="8">
        <v>1</v>
      </c>
      <c r="AE685" s="8">
        <v>1</v>
      </c>
      <c r="AF685" t="str">
        <f>INDEX(Groups!L$2:'Groups'!L$228, MATCH(A685, Groups!A$2:'Groups'!A$228,0))</f>
        <v>Pittsburgh</v>
      </c>
      <c r="AG685">
        <f>INDEX(Groups!M$2:'Groups'!M$228, MATCH(A685, Groups!A$2:'Groups'!A$228,0))</f>
        <v>0</v>
      </c>
      <c r="AH685">
        <f>COUNTIFS(RSVP!A$2:A$6364, I685)</f>
        <v>3</v>
      </c>
      <c r="AI685">
        <f>COUNTIFS(RSVP!A$2:A$6364, I685, RSVP!G$2:G$6364, 1)</f>
        <v>2</v>
      </c>
      <c r="AJ685" s="18">
        <f t="shared" si="65"/>
        <v>0.66666666666666663</v>
      </c>
      <c r="AK685" t="str">
        <f>INDEX(Groups!N$2:'Groups'!N$228, MATCH(A685, Groups!A$2:'Groups'!A$228,0))</f>
        <v>Sub-county</v>
      </c>
    </row>
    <row r="686" spans="1:37" x14ac:dyDescent="0.2">
      <c r="A686">
        <v>506522</v>
      </c>
      <c r="B686">
        <v>2</v>
      </c>
      <c r="C686" t="s">
        <v>1822</v>
      </c>
      <c r="D686" t="s">
        <v>1</v>
      </c>
      <c r="E686" t="s">
        <v>3092</v>
      </c>
      <c r="F686">
        <v>-79.989997863799999</v>
      </c>
      <c r="G686">
        <v>40.450000762899997</v>
      </c>
      <c r="H686" t="s">
        <v>1823</v>
      </c>
      <c r="I686" t="s">
        <v>3167</v>
      </c>
      <c r="J686">
        <v>685</v>
      </c>
      <c r="K686" t="s">
        <v>1824</v>
      </c>
      <c r="L686" t="s">
        <v>1825</v>
      </c>
      <c r="M686" t="s">
        <v>1378</v>
      </c>
      <c r="N686" t="s">
        <v>1379</v>
      </c>
      <c r="O686">
        <v>-79.956810000000004</v>
      </c>
      <c r="P686">
        <v>40.441555000000001</v>
      </c>
      <c r="Q686" t="s">
        <v>145</v>
      </c>
      <c r="R686" s="6" t="s">
        <v>2904</v>
      </c>
      <c r="S686" s="6" t="s">
        <v>2903</v>
      </c>
      <c r="T686" s="6" t="s">
        <v>2784</v>
      </c>
      <c r="U686" s="6" t="s">
        <v>2905</v>
      </c>
      <c r="V686" s="6" t="s">
        <v>2928</v>
      </c>
      <c r="W686" s="3" t="str">
        <f>INDEX(Groups!I$2:'Groups'!I$228, MATCH(A686, Groups!A$2:'Groups'!A$228,0))</f>
        <v>Pittsburgh</v>
      </c>
      <c r="X686" s="3" t="str">
        <f>INDEX(Groups!J$2:'Groups'!J$228, MATCH(A686, Groups!A$2:'Groups'!A$228,0))</f>
        <v>Sub-county</v>
      </c>
      <c r="Y686" s="8">
        <f t="shared" si="71"/>
        <v>1</v>
      </c>
      <c r="Z686" s="8" t="b">
        <f>ISNUMBER(SEARCH(W686,U686))</f>
        <v>1</v>
      </c>
      <c r="AD686" s="8">
        <v>1</v>
      </c>
      <c r="AE686" s="8">
        <v>1</v>
      </c>
      <c r="AF686" t="str">
        <f>INDEX(Groups!L$2:'Groups'!L$228, MATCH(A686, Groups!A$2:'Groups'!A$228,0))</f>
        <v>Pittsburgh</v>
      </c>
      <c r="AG686">
        <f>INDEX(Groups!M$2:'Groups'!M$228, MATCH(A686, Groups!A$2:'Groups'!A$228,0))</f>
        <v>0</v>
      </c>
      <c r="AH686">
        <f>COUNTIFS(RSVP!A$2:A$6364, I686)</f>
        <v>3</v>
      </c>
      <c r="AI686">
        <f>COUNTIFS(RSVP!A$2:A$6364, I686, RSVP!G$2:G$6364, 1)</f>
        <v>2</v>
      </c>
      <c r="AJ686" s="18">
        <f t="shared" si="65"/>
        <v>0.66666666666666663</v>
      </c>
      <c r="AK686" t="str">
        <f>INDEX(Groups!N$2:'Groups'!N$228, MATCH(A686, Groups!A$2:'Groups'!A$228,0))</f>
        <v>Sub-county</v>
      </c>
    </row>
    <row r="687" spans="1:37" x14ac:dyDescent="0.2">
      <c r="A687">
        <v>13790872</v>
      </c>
      <c r="B687">
        <v>2</v>
      </c>
      <c r="C687" t="s">
        <v>1826</v>
      </c>
      <c r="D687" t="s">
        <v>1</v>
      </c>
      <c r="E687" t="s">
        <v>3075</v>
      </c>
      <c r="F687">
        <v>-79.949996948199995</v>
      </c>
      <c r="G687">
        <v>40.439998626700003</v>
      </c>
      <c r="H687" t="s">
        <v>1827</v>
      </c>
      <c r="I687">
        <v>224375631</v>
      </c>
      <c r="J687">
        <v>686</v>
      </c>
      <c r="K687" t="s">
        <v>1828</v>
      </c>
      <c r="L687" t="s">
        <v>1829</v>
      </c>
      <c r="M687" t="s">
        <v>2773</v>
      </c>
      <c r="N687" t="s">
        <v>1831</v>
      </c>
      <c r="O687">
        <v>-79.960182000000003</v>
      </c>
      <c r="P687">
        <v>40.470878999999996</v>
      </c>
      <c r="Q687" t="s">
        <v>1830</v>
      </c>
      <c r="R687" s="6" t="s">
        <v>2904</v>
      </c>
      <c r="S687" s="6" t="s">
        <v>2903</v>
      </c>
      <c r="T687" s="6" t="s">
        <v>2784</v>
      </c>
      <c r="U687" s="6" t="s">
        <v>2905</v>
      </c>
      <c r="V687" s="6" t="s">
        <v>2963</v>
      </c>
      <c r="W687" s="3" t="str">
        <f>INDEX(Groups!I$2:'Groups'!I$228, MATCH(A687, Groups!A$2:'Groups'!A$228,0))</f>
        <v>Pittsburgh</v>
      </c>
      <c r="X687" s="3" t="str">
        <f>INDEX(Groups!J$2:'Groups'!J$228, MATCH(A687, Groups!A$2:'Groups'!A$228,0))</f>
        <v>Sub-county</v>
      </c>
      <c r="Y687" s="8">
        <f t="shared" si="71"/>
        <v>1</v>
      </c>
      <c r="Z687" s="8" t="b">
        <f>ISNUMBER(SEARCH(W687,U687))</f>
        <v>1</v>
      </c>
      <c r="AD687" s="8">
        <v>1</v>
      </c>
      <c r="AE687" s="8">
        <v>1</v>
      </c>
      <c r="AF687" t="str">
        <f>INDEX(Groups!L$2:'Groups'!L$228, MATCH(A687, Groups!A$2:'Groups'!A$228,0))</f>
        <v>Pittsburgh</v>
      </c>
      <c r="AG687">
        <f>INDEX(Groups!M$2:'Groups'!M$228, MATCH(A687, Groups!A$2:'Groups'!A$228,0))</f>
        <v>0</v>
      </c>
      <c r="AH687">
        <f>COUNTIFS(RSVP!A$2:A$6364, I687)</f>
        <v>4</v>
      </c>
      <c r="AI687">
        <f>COUNTIFS(RSVP!A$2:A$6364, I687, RSVP!G$2:G$6364, 1)</f>
        <v>3</v>
      </c>
      <c r="AJ687" s="18">
        <f t="shared" si="65"/>
        <v>0.75</v>
      </c>
      <c r="AK687" t="str">
        <f>INDEX(Groups!N$2:'Groups'!N$228, MATCH(A687, Groups!A$2:'Groups'!A$228,0))</f>
        <v>Sub-county</v>
      </c>
    </row>
    <row r="688" spans="1:37" x14ac:dyDescent="0.2">
      <c r="A688">
        <v>13790872</v>
      </c>
      <c r="B688">
        <v>2</v>
      </c>
      <c r="C688" t="s">
        <v>1826</v>
      </c>
      <c r="D688" t="s">
        <v>1</v>
      </c>
      <c r="E688" t="s">
        <v>3075</v>
      </c>
      <c r="F688">
        <v>-79.949996948199995</v>
      </c>
      <c r="G688">
        <v>40.439998626700003</v>
      </c>
      <c r="H688" t="s">
        <v>1827</v>
      </c>
      <c r="I688">
        <v>224596961</v>
      </c>
      <c r="J688">
        <v>687</v>
      </c>
      <c r="K688" t="s">
        <v>1832</v>
      </c>
      <c r="L688" t="s">
        <v>1833</v>
      </c>
      <c r="M688" t="s">
        <v>2890</v>
      </c>
      <c r="N688" t="s">
        <v>1835</v>
      </c>
      <c r="O688">
        <v>-79.974311999999998</v>
      </c>
      <c r="P688">
        <v>40.480502999999999</v>
      </c>
      <c r="Q688" t="s">
        <v>1834</v>
      </c>
      <c r="R688" s="6" t="s">
        <v>2904</v>
      </c>
      <c r="S688" s="6" t="s">
        <v>2903</v>
      </c>
      <c r="T688" s="6" t="s">
        <v>2784</v>
      </c>
      <c r="U688" s="6" t="s">
        <v>2945</v>
      </c>
      <c r="W688" s="3" t="str">
        <f>INDEX(Groups!I$2:'Groups'!I$228, MATCH(A688, Groups!A$2:'Groups'!A$228,0))</f>
        <v>Pittsburgh</v>
      </c>
      <c r="X688" s="3" t="str">
        <f>INDEX(Groups!J$2:'Groups'!J$228, MATCH(A688, Groups!A$2:'Groups'!A$228,0))</f>
        <v>Sub-county</v>
      </c>
      <c r="Y688" s="8">
        <f t="shared" si="71"/>
        <v>1</v>
      </c>
      <c r="Z688" s="8" t="b">
        <f>ISNUMBER(SEARCH(W688,U688))</f>
        <v>0</v>
      </c>
      <c r="AD688" s="8">
        <v>1</v>
      </c>
      <c r="AE688" s="8">
        <v>1</v>
      </c>
      <c r="AF688" t="str">
        <f>INDEX(Groups!L$2:'Groups'!L$228, MATCH(A688, Groups!A$2:'Groups'!A$228,0))</f>
        <v>Pittsburgh</v>
      </c>
      <c r="AG688">
        <f>INDEX(Groups!M$2:'Groups'!M$228, MATCH(A688, Groups!A$2:'Groups'!A$228,0))</f>
        <v>0</v>
      </c>
      <c r="AH688">
        <f>COUNTIFS(RSVP!A$2:A$6364, I688)</f>
        <v>4</v>
      </c>
      <c r="AI688">
        <f>COUNTIFS(RSVP!A$2:A$6364, I688, RSVP!G$2:G$6364, 1)</f>
        <v>2</v>
      </c>
      <c r="AJ688" s="18">
        <f t="shared" si="65"/>
        <v>0.5</v>
      </c>
      <c r="AK688" t="str">
        <f>INDEX(Groups!N$2:'Groups'!N$228, MATCH(A688, Groups!A$2:'Groups'!A$228,0))</f>
        <v>Sub-county</v>
      </c>
    </row>
    <row r="689" spans="1:37" x14ac:dyDescent="0.2">
      <c r="A689">
        <v>18530449</v>
      </c>
      <c r="B689">
        <v>2</v>
      </c>
      <c r="C689" t="s">
        <v>1836</v>
      </c>
      <c r="D689" t="s">
        <v>1</v>
      </c>
      <c r="E689" t="s">
        <v>3077</v>
      </c>
      <c r="F689">
        <v>-80.040000915500002</v>
      </c>
      <c r="G689">
        <v>40.549999237100003</v>
      </c>
      <c r="H689" t="s">
        <v>1837</v>
      </c>
      <c r="I689">
        <v>223920838</v>
      </c>
      <c r="J689">
        <v>688</v>
      </c>
      <c r="K689" t="s">
        <v>1838</v>
      </c>
      <c r="L689" t="s">
        <v>1839</v>
      </c>
      <c r="M689" t="s">
        <v>2773</v>
      </c>
      <c r="N689" t="s">
        <v>1841</v>
      </c>
      <c r="O689">
        <v>-80.065971000000005</v>
      </c>
      <c r="P689">
        <v>40.393805999999998</v>
      </c>
      <c r="Q689" t="s">
        <v>1840</v>
      </c>
      <c r="R689" s="6" t="s">
        <v>2904</v>
      </c>
      <c r="S689" s="6" t="s">
        <v>2903</v>
      </c>
      <c r="T689" s="6" t="s">
        <v>2784</v>
      </c>
      <c r="U689" s="6" t="s">
        <v>3008</v>
      </c>
      <c r="W689" s="3" t="str">
        <f>INDEX(Groups!I$2:'Groups'!I$228, MATCH(A689, Groups!A$2:'Groups'!A$228,0))</f>
        <v>Greater Pittsburgh Area</v>
      </c>
      <c r="X689" s="3" t="str">
        <f>INDEX(Groups!J$2:'Groups'!J$228, MATCH(A689, Groups!A$2:'Groups'!A$228,0))</f>
        <v>CSA/MSA</v>
      </c>
      <c r="Y689" s="8">
        <f t="shared" si="71"/>
        <v>1</v>
      </c>
      <c r="Z689" s="8" t="str">
        <f>IF(ISNUMBER(SEARCH("Pittsburgh", U689)), "Pittsburgh City", "Non-Pitt")</f>
        <v>Non-Pitt</v>
      </c>
      <c r="AD689" s="8">
        <v>1</v>
      </c>
      <c r="AE689" s="8">
        <v>1</v>
      </c>
      <c r="AF689" t="str">
        <f>INDEX(Groups!L$2:'Groups'!L$228, MATCH(A689, Groups!A$2:'Groups'!A$228,0))</f>
        <v>Greater Pittsburgh Area</v>
      </c>
      <c r="AG689">
        <f>INDEX(Groups!M$2:'Groups'!M$228, MATCH(A689, Groups!A$2:'Groups'!A$228,0))</f>
        <v>1</v>
      </c>
      <c r="AH689">
        <f>COUNTIFS(RSVP!A$2:A$6364, I689)</f>
        <v>3</v>
      </c>
      <c r="AI689">
        <f>COUNTIFS(RSVP!A$2:A$6364, I689, RSVP!G$2:G$6364, 1)</f>
        <v>3</v>
      </c>
      <c r="AJ689" s="18">
        <f t="shared" si="65"/>
        <v>1</v>
      </c>
      <c r="AK689" t="str">
        <f>INDEX(Groups!N$2:'Groups'!N$228, MATCH(A689, Groups!A$2:'Groups'!A$228,0))</f>
        <v>CSA/MSA</v>
      </c>
    </row>
    <row r="690" spans="1:37" x14ac:dyDescent="0.2">
      <c r="A690">
        <v>18530449</v>
      </c>
      <c r="B690">
        <v>2</v>
      </c>
      <c r="C690" t="s">
        <v>1836</v>
      </c>
      <c r="D690" t="s">
        <v>1</v>
      </c>
      <c r="E690" t="s">
        <v>3077</v>
      </c>
      <c r="F690">
        <v>-80.040000915500002</v>
      </c>
      <c r="G690">
        <v>40.549999237100003</v>
      </c>
      <c r="H690" t="s">
        <v>1837</v>
      </c>
      <c r="I690">
        <v>224400739</v>
      </c>
      <c r="J690">
        <v>689</v>
      </c>
      <c r="K690" t="s">
        <v>1842</v>
      </c>
      <c r="L690" t="s">
        <v>1843</v>
      </c>
      <c r="M690" t="s">
        <v>2773</v>
      </c>
      <c r="N690" t="s">
        <v>1845</v>
      </c>
      <c r="O690">
        <v>-80.021259000000001</v>
      </c>
      <c r="P690">
        <v>40.439104</v>
      </c>
      <c r="Q690" t="s">
        <v>1844</v>
      </c>
      <c r="R690" s="6" t="s">
        <v>2904</v>
      </c>
      <c r="S690" s="6" t="s">
        <v>2903</v>
      </c>
      <c r="T690" s="6" t="s">
        <v>2784</v>
      </c>
      <c r="U690" s="6" t="s">
        <v>2905</v>
      </c>
      <c r="V690" s="6" t="s">
        <v>3009</v>
      </c>
      <c r="W690" s="3" t="str">
        <f>INDEX(Groups!I$2:'Groups'!I$228, MATCH(A690, Groups!A$2:'Groups'!A$228,0))</f>
        <v>Greater Pittsburgh Area</v>
      </c>
      <c r="X690" s="3" t="str">
        <f>INDEX(Groups!J$2:'Groups'!J$228, MATCH(A690, Groups!A$2:'Groups'!A$228,0))</f>
        <v>CSA/MSA</v>
      </c>
      <c r="Y690" s="8">
        <f t="shared" si="71"/>
        <v>1</v>
      </c>
      <c r="Z690" s="8" t="str">
        <f>IF(ISNUMBER(SEARCH("Pittsburgh", U690)), "Pittsburgh City", "Non-Pitt")</f>
        <v>Pittsburgh City</v>
      </c>
      <c r="AD690" s="8">
        <v>1</v>
      </c>
      <c r="AE690" s="8">
        <v>1</v>
      </c>
      <c r="AF690" t="str">
        <f>INDEX(Groups!L$2:'Groups'!L$228, MATCH(A690, Groups!A$2:'Groups'!A$228,0))</f>
        <v>Greater Pittsburgh Area</v>
      </c>
      <c r="AG690">
        <f>INDEX(Groups!M$2:'Groups'!M$228, MATCH(A690, Groups!A$2:'Groups'!A$228,0))</f>
        <v>1</v>
      </c>
      <c r="AH690">
        <f>COUNTIFS(RSVP!A$2:A$6364, I690)</f>
        <v>8</v>
      </c>
      <c r="AI690">
        <f>COUNTIFS(RSVP!A$2:A$6364, I690, RSVP!G$2:G$6364, 1)</f>
        <v>8</v>
      </c>
      <c r="AJ690" s="18">
        <f t="shared" si="65"/>
        <v>1</v>
      </c>
      <c r="AK690" t="str">
        <f>INDEX(Groups!N$2:'Groups'!N$228, MATCH(A690, Groups!A$2:'Groups'!A$228,0))</f>
        <v>CSA/MSA</v>
      </c>
    </row>
    <row r="691" spans="1:37" x14ac:dyDescent="0.2">
      <c r="A691">
        <v>13563532</v>
      </c>
      <c r="B691">
        <v>2</v>
      </c>
      <c r="C691" t="s">
        <v>1846</v>
      </c>
      <c r="D691" t="s">
        <v>1044</v>
      </c>
      <c r="E691" t="s">
        <v>3071</v>
      </c>
      <c r="F691">
        <v>-79.760002136200001</v>
      </c>
      <c r="G691">
        <v>40.430000305199997</v>
      </c>
      <c r="H691" t="s">
        <v>1847</v>
      </c>
      <c r="I691">
        <v>224220990</v>
      </c>
      <c r="J691">
        <v>690</v>
      </c>
      <c r="K691" t="s">
        <v>1848</v>
      </c>
      <c r="L691" t="s">
        <v>1849</v>
      </c>
      <c r="M691" t="s">
        <v>2773</v>
      </c>
      <c r="N691" t="s">
        <v>1851</v>
      </c>
      <c r="O691">
        <v>-79.71302</v>
      </c>
      <c r="P691">
        <v>40.447395</v>
      </c>
      <c r="Q691" t="s">
        <v>1850</v>
      </c>
      <c r="R691" s="6" t="s">
        <v>2904</v>
      </c>
      <c r="S691" s="6" t="s">
        <v>2903</v>
      </c>
      <c r="T691" s="6" t="s">
        <v>2784</v>
      </c>
      <c r="U691" s="6" t="s">
        <v>3010</v>
      </c>
      <c r="W691" s="3" t="str">
        <f>INDEX(Groups!I$2:'Groups'!I$228, MATCH(A691, Groups!A$2:'Groups'!A$228,0))</f>
        <v>Pugliano's</v>
      </c>
      <c r="X691" s="3" t="str">
        <f>INDEX(Groups!J$2:'Groups'!J$228, MATCH(A691, Groups!A$2:'Groups'!A$228,0))</f>
        <v>Venue</v>
      </c>
      <c r="Y691" s="8">
        <v>1</v>
      </c>
      <c r="Z691" s="8" t="b">
        <v>1</v>
      </c>
      <c r="AC691" s="8">
        <v>1</v>
      </c>
      <c r="AD691" s="8">
        <v>1</v>
      </c>
      <c r="AE691" s="8">
        <v>1</v>
      </c>
      <c r="AF691" t="str">
        <f>INDEX(Groups!L$2:'Groups'!L$228, MATCH(A691, Groups!A$2:'Groups'!A$228,0))</f>
        <v>Pittsburgh East</v>
      </c>
      <c r="AG691">
        <f>INDEX(Groups!M$2:'Groups'!M$228, MATCH(A691, Groups!A$2:'Groups'!A$228,0))</f>
        <v>0</v>
      </c>
      <c r="AH691">
        <f>COUNTIFS(RSVP!A$2:A$6364, I691)</f>
        <v>16</v>
      </c>
      <c r="AI691">
        <f>COUNTIFS(RSVP!A$2:A$6364, I691, RSVP!G$2:G$6364, 1)</f>
        <v>16</v>
      </c>
      <c r="AJ691" s="18">
        <f t="shared" si="65"/>
        <v>1</v>
      </c>
      <c r="AK691" t="str">
        <f>INDEX(Groups!N$2:'Groups'!N$228, MATCH(A691, Groups!A$2:'Groups'!A$228,0))</f>
        <v>Region</v>
      </c>
    </row>
    <row r="692" spans="1:37" x14ac:dyDescent="0.2">
      <c r="A692">
        <v>13563532</v>
      </c>
      <c r="B692">
        <v>2</v>
      </c>
      <c r="C692" t="s">
        <v>1846</v>
      </c>
      <c r="D692" t="s">
        <v>1044</v>
      </c>
      <c r="E692" t="s">
        <v>3071</v>
      </c>
      <c r="F692">
        <v>-79.760002136200001</v>
      </c>
      <c r="G692">
        <v>40.430000305199997</v>
      </c>
      <c r="H692" t="s">
        <v>1847</v>
      </c>
      <c r="I692">
        <v>224221031</v>
      </c>
      <c r="J692">
        <v>691</v>
      </c>
      <c r="K692" t="s">
        <v>1852</v>
      </c>
      <c r="L692" t="s">
        <v>1853</v>
      </c>
      <c r="M692" t="s">
        <v>2773</v>
      </c>
      <c r="N692" t="s">
        <v>1851</v>
      </c>
      <c r="O692">
        <v>-79.71302</v>
      </c>
      <c r="P692">
        <v>40.447395</v>
      </c>
      <c r="Q692" t="s">
        <v>1850</v>
      </c>
      <c r="R692" s="6" t="s">
        <v>2904</v>
      </c>
      <c r="S692" s="6" t="s">
        <v>2903</v>
      </c>
      <c r="T692" s="6" t="s">
        <v>2784</v>
      </c>
      <c r="U692" s="6" t="s">
        <v>3010</v>
      </c>
      <c r="W692" s="3" t="str">
        <f>INDEX(Groups!I$2:'Groups'!I$228, MATCH(A692, Groups!A$2:'Groups'!A$228,0))</f>
        <v>Pugliano's</v>
      </c>
      <c r="X692" s="3" t="str">
        <f>INDEX(Groups!J$2:'Groups'!J$228, MATCH(A692, Groups!A$2:'Groups'!A$228,0))</f>
        <v>Venue</v>
      </c>
      <c r="Y692" s="8">
        <v>1</v>
      </c>
      <c r="Z692" s="8" t="b">
        <v>1</v>
      </c>
      <c r="AC692" s="8">
        <v>1</v>
      </c>
      <c r="AD692" s="8">
        <v>1</v>
      </c>
      <c r="AE692" s="8">
        <v>1</v>
      </c>
      <c r="AF692" t="str">
        <f>INDEX(Groups!L$2:'Groups'!L$228, MATCH(A692, Groups!A$2:'Groups'!A$228,0))</f>
        <v>Pittsburgh East</v>
      </c>
      <c r="AG692">
        <f>INDEX(Groups!M$2:'Groups'!M$228, MATCH(A692, Groups!A$2:'Groups'!A$228,0))</f>
        <v>0</v>
      </c>
      <c r="AH692">
        <f>COUNTIFS(RSVP!A$2:A$6364, I692)</f>
        <v>15</v>
      </c>
      <c r="AI692">
        <f>COUNTIFS(RSVP!A$2:A$6364, I692, RSVP!G$2:G$6364, 1)</f>
        <v>14</v>
      </c>
      <c r="AJ692" s="18">
        <f t="shared" si="65"/>
        <v>0.93333333333333335</v>
      </c>
      <c r="AK692" t="str">
        <f>INDEX(Groups!N$2:'Groups'!N$228, MATCH(A692, Groups!A$2:'Groups'!A$228,0))</f>
        <v>Region</v>
      </c>
    </row>
    <row r="693" spans="1:37" x14ac:dyDescent="0.2">
      <c r="A693">
        <v>4568672</v>
      </c>
      <c r="B693">
        <v>2</v>
      </c>
      <c r="C693" t="s">
        <v>1854</v>
      </c>
      <c r="D693" t="s">
        <v>1779</v>
      </c>
      <c r="E693" t="s">
        <v>3071</v>
      </c>
      <c r="F693">
        <v>-79.720001220699999</v>
      </c>
      <c r="G693">
        <v>40.330001831099999</v>
      </c>
      <c r="H693" t="s">
        <v>1855</v>
      </c>
      <c r="I693" t="s">
        <v>3281</v>
      </c>
      <c r="J693">
        <v>692</v>
      </c>
      <c r="K693" t="s">
        <v>1856</v>
      </c>
      <c r="L693" t="s">
        <v>1857</v>
      </c>
      <c r="M693" t="s">
        <v>1779</v>
      </c>
      <c r="N693" t="s">
        <v>1859</v>
      </c>
      <c r="O693">
        <v>-79.733031999999994</v>
      </c>
      <c r="P693">
        <v>40.329700000000003</v>
      </c>
      <c r="Q693" t="s">
        <v>1858</v>
      </c>
      <c r="R693" s="6" t="s">
        <v>2904</v>
      </c>
      <c r="S693" s="6" t="s">
        <v>2903</v>
      </c>
      <c r="T693" s="6" t="s">
        <v>2917</v>
      </c>
      <c r="U693" s="6" t="s">
        <v>3011</v>
      </c>
      <c r="W693" s="3" t="str">
        <f>INDEX(Groups!I$2:'Groups'!I$228, MATCH(A693, Groups!A$2:'Groups'!A$228,0))</f>
        <v>Westmoreland</v>
      </c>
      <c r="X693" s="3" t="str">
        <f>INDEX(Groups!J$2:'Groups'!J$228, MATCH(A693, Groups!A$2:'Groups'!A$228,0))</f>
        <v>County</v>
      </c>
      <c r="Y693" s="8">
        <f>IF(ISNUMBER(SEARCH(W693, T693)), 1, 0)</f>
        <v>1</v>
      </c>
      <c r="Z693" s="8" t="str">
        <f>IF(ISNUMBER(SEARCH("Pittsburgh", U693)), "Pittsburgh City", "Non-Pitt")</f>
        <v>Non-Pitt</v>
      </c>
      <c r="AD693" s="8">
        <v>1</v>
      </c>
      <c r="AE693" s="8">
        <v>1</v>
      </c>
      <c r="AF693" t="str">
        <f>INDEX(Groups!L$2:'Groups'!L$228, MATCH(A693, Groups!A$2:'Groups'!A$228,0))</f>
        <v>Westmoreland</v>
      </c>
      <c r="AG693">
        <f>INDEX(Groups!M$2:'Groups'!M$228, MATCH(A693, Groups!A$2:'Groups'!A$228,0))</f>
        <v>0</v>
      </c>
      <c r="AH693">
        <f>COUNTIFS(RSVP!A$2:A$6364, I693)</f>
        <v>3</v>
      </c>
      <c r="AI693">
        <f>COUNTIFS(RSVP!A$2:A$6364, I693, RSVP!G$2:G$6364, 1)</f>
        <v>1</v>
      </c>
      <c r="AJ693" s="18">
        <f t="shared" si="65"/>
        <v>0.33333333333333331</v>
      </c>
      <c r="AK693" t="str">
        <f>INDEX(Groups!N$2:'Groups'!N$228, MATCH(A693, Groups!A$2:'Groups'!A$228,0))</f>
        <v>County</v>
      </c>
    </row>
    <row r="694" spans="1:37" x14ac:dyDescent="0.2">
      <c r="A694">
        <v>4568672</v>
      </c>
      <c r="B694">
        <v>2</v>
      </c>
      <c r="C694" t="s">
        <v>1854</v>
      </c>
      <c r="D694" t="s">
        <v>1779</v>
      </c>
      <c r="E694" t="s">
        <v>3071</v>
      </c>
      <c r="F694">
        <v>-79.720001220699999</v>
      </c>
      <c r="G694">
        <v>40.330001831099999</v>
      </c>
      <c r="H694" t="s">
        <v>1855</v>
      </c>
      <c r="I694">
        <v>224631184</v>
      </c>
      <c r="J694">
        <v>693</v>
      </c>
      <c r="K694" t="s">
        <v>1860</v>
      </c>
      <c r="L694" t="s">
        <v>1861</v>
      </c>
      <c r="M694" t="s">
        <v>1779</v>
      </c>
      <c r="N694" t="s">
        <v>1859</v>
      </c>
      <c r="O694">
        <v>-79.733031999999994</v>
      </c>
      <c r="P694">
        <v>40.329700000000003</v>
      </c>
      <c r="Q694" t="s">
        <v>1858</v>
      </c>
      <c r="R694" s="6" t="s">
        <v>2904</v>
      </c>
      <c r="S694" s="6" t="s">
        <v>2903</v>
      </c>
      <c r="T694" s="6" t="s">
        <v>2917</v>
      </c>
      <c r="U694" s="6" t="s">
        <v>3011</v>
      </c>
      <c r="W694" s="3" t="str">
        <f>INDEX(Groups!I$2:'Groups'!I$228, MATCH(A694, Groups!A$2:'Groups'!A$228,0))</f>
        <v>Westmoreland</v>
      </c>
      <c r="X694" s="3" t="str">
        <f>INDEX(Groups!J$2:'Groups'!J$228, MATCH(A694, Groups!A$2:'Groups'!A$228,0))</f>
        <v>County</v>
      </c>
      <c r="Y694" s="8">
        <f>IF(ISNUMBER(SEARCH(W694, T694)), 1, 0)</f>
        <v>1</v>
      </c>
      <c r="Z694" s="8" t="str">
        <f>IF(ISNUMBER(SEARCH("Pittsburgh", U694)), "Pittsburgh City", "Non-Pitt")</f>
        <v>Non-Pitt</v>
      </c>
      <c r="AD694" s="8">
        <v>1</v>
      </c>
      <c r="AE694" s="8">
        <v>1</v>
      </c>
      <c r="AF694" t="str">
        <f>INDEX(Groups!L$2:'Groups'!L$228, MATCH(A694, Groups!A$2:'Groups'!A$228,0))</f>
        <v>Westmoreland</v>
      </c>
      <c r="AG694">
        <f>INDEX(Groups!M$2:'Groups'!M$228, MATCH(A694, Groups!A$2:'Groups'!A$228,0))</f>
        <v>0</v>
      </c>
      <c r="AH694">
        <f>COUNTIFS(RSVP!A$2:A$6364, I694)</f>
        <v>6</v>
      </c>
      <c r="AI694">
        <f>COUNTIFS(RSVP!A$2:A$6364, I694, RSVP!G$2:G$6364, 1)</f>
        <v>2</v>
      </c>
      <c r="AJ694" s="18">
        <f t="shared" si="65"/>
        <v>0.33333333333333331</v>
      </c>
      <c r="AK694" t="str">
        <f>INDEX(Groups!N$2:'Groups'!N$228, MATCH(A694, Groups!A$2:'Groups'!A$228,0))</f>
        <v>County</v>
      </c>
    </row>
    <row r="695" spans="1:37" x14ac:dyDescent="0.2">
      <c r="A695">
        <v>3898462</v>
      </c>
      <c r="B695">
        <v>2</v>
      </c>
      <c r="C695" t="s">
        <v>1862</v>
      </c>
      <c r="D695" t="s">
        <v>1</v>
      </c>
      <c r="E695" t="s">
        <v>3089</v>
      </c>
      <c r="F695">
        <v>-79.989997863799999</v>
      </c>
      <c r="G695">
        <v>40.450000762899997</v>
      </c>
      <c r="H695" t="s">
        <v>1863</v>
      </c>
      <c r="I695">
        <v>223956716</v>
      </c>
      <c r="J695">
        <v>694</v>
      </c>
      <c r="K695" t="s">
        <v>1864</v>
      </c>
      <c r="L695" t="s">
        <v>1865</v>
      </c>
      <c r="Q695" t="s">
        <v>386</v>
      </c>
      <c r="R695" s="6">
        <v>0</v>
      </c>
      <c r="S695" s="6">
        <v>0</v>
      </c>
      <c r="T695" s="6">
        <v>0</v>
      </c>
      <c r="U695" s="6">
        <v>0</v>
      </c>
      <c r="V695" s="6">
        <v>0</v>
      </c>
      <c r="W695" s="3" t="str">
        <f>INDEX(Groups!I$2:'Groups'!I$228, MATCH(A695, Groups!A$2:'Groups'!A$228,0))</f>
        <v>Pittsburgh</v>
      </c>
      <c r="X695" s="3" t="str">
        <f>INDEX(Groups!J$2:'Groups'!J$228, MATCH(A695, Groups!A$2:'Groups'!A$228,0))</f>
        <v>Sub-county</v>
      </c>
      <c r="AD695" s="8">
        <v>1</v>
      </c>
      <c r="AE695" s="8">
        <v>1</v>
      </c>
      <c r="AF695" t="str">
        <f>INDEX(Groups!L$2:'Groups'!L$228, MATCH(A695, Groups!A$2:'Groups'!A$228,0))</f>
        <v>Pittsburgh</v>
      </c>
      <c r="AG695">
        <f>INDEX(Groups!M$2:'Groups'!M$228, MATCH(A695, Groups!A$2:'Groups'!A$228,0))</f>
        <v>0</v>
      </c>
      <c r="AH695">
        <f>COUNTIFS(RSVP!A$2:A$6364, I695)</f>
        <v>4</v>
      </c>
      <c r="AI695">
        <f>COUNTIFS(RSVP!A$2:A$6364, I695, RSVP!G$2:G$6364, 1)</f>
        <v>4</v>
      </c>
      <c r="AJ695" s="18">
        <f t="shared" si="65"/>
        <v>1</v>
      </c>
      <c r="AK695" t="str">
        <f>INDEX(Groups!N$2:'Groups'!N$228, MATCH(A695, Groups!A$2:'Groups'!A$228,0))</f>
        <v>Sub-county</v>
      </c>
    </row>
    <row r="696" spans="1:37" x14ac:dyDescent="0.2">
      <c r="A696">
        <v>3898462</v>
      </c>
      <c r="B696">
        <v>2</v>
      </c>
      <c r="C696" t="s">
        <v>1862</v>
      </c>
      <c r="D696" t="s">
        <v>1</v>
      </c>
      <c r="E696" t="s">
        <v>3089</v>
      </c>
      <c r="F696">
        <v>-79.989997863799999</v>
      </c>
      <c r="G696">
        <v>40.450000762899997</v>
      </c>
      <c r="H696" t="s">
        <v>1863</v>
      </c>
      <c r="I696">
        <v>224223474</v>
      </c>
      <c r="J696">
        <v>695</v>
      </c>
      <c r="K696" t="s">
        <v>1866</v>
      </c>
      <c r="L696" t="s">
        <v>1867</v>
      </c>
      <c r="Q696" t="s">
        <v>386</v>
      </c>
      <c r="R696" s="6">
        <v>0</v>
      </c>
      <c r="S696" s="6">
        <v>0</v>
      </c>
      <c r="T696" s="6">
        <v>0</v>
      </c>
      <c r="U696" s="6">
        <v>0</v>
      </c>
      <c r="V696" s="6">
        <v>0</v>
      </c>
      <c r="W696" s="3" t="str">
        <f>INDEX(Groups!I$2:'Groups'!I$228, MATCH(A696, Groups!A$2:'Groups'!A$228,0))</f>
        <v>Pittsburgh</v>
      </c>
      <c r="X696" s="3" t="str">
        <f>INDEX(Groups!J$2:'Groups'!J$228, MATCH(A696, Groups!A$2:'Groups'!A$228,0))</f>
        <v>Sub-county</v>
      </c>
      <c r="AD696" s="8">
        <v>1</v>
      </c>
      <c r="AE696" s="8">
        <v>1</v>
      </c>
      <c r="AF696" t="str">
        <f>INDEX(Groups!L$2:'Groups'!L$228, MATCH(A696, Groups!A$2:'Groups'!A$228,0))</f>
        <v>Pittsburgh</v>
      </c>
      <c r="AG696">
        <f>INDEX(Groups!M$2:'Groups'!M$228, MATCH(A696, Groups!A$2:'Groups'!A$228,0))</f>
        <v>0</v>
      </c>
      <c r="AH696">
        <f>COUNTIFS(RSVP!A$2:A$6364, I696)</f>
        <v>4</v>
      </c>
      <c r="AI696">
        <f>COUNTIFS(RSVP!A$2:A$6364, I696, RSVP!G$2:G$6364, 1)</f>
        <v>4</v>
      </c>
      <c r="AJ696" s="18">
        <f t="shared" si="65"/>
        <v>1</v>
      </c>
      <c r="AK696" t="str">
        <f>INDEX(Groups!N$2:'Groups'!N$228, MATCH(A696, Groups!A$2:'Groups'!A$228,0))</f>
        <v>Sub-county</v>
      </c>
    </row>
    <row r="697" spans="1:37" x14ac:dyDescent="0.2">
      <c r="A697">
        <v>18557021</v>
      </c>
      <c r="B697">
        <v>2</v>
      </c>
      <c r="C697" t="s">
        <v>1868</v>
      </c>
      <c r="D697" t="s">
        <v>1</v>
      </c>
      <c r="E697" t="s">
        <v>3073</v>
      </c>
      <c r="F697">
        <v>-79.949996948199995</v>
      </c>
      <c r="G697">
        <v>40.470001220699999</v>
      </c>
      <c r="H697" t="s">
        <v>1869</v>
      </c>
      <c r="I697">
        <v>224738139</v>
      </c>
      <c r="J697">
        <v>696</v>
      </c>
      <c r="K697" t="s">
        <v>1870</v>
      </c>
      <c r="L697" t="s">
        <v>1871</v>
      </c>
      <c r="Q697" t="s">
        <v>386</v>
      </c>
      <c r="R697" s="6">
        <v>0</v>
      </c>
      <c r="S697" s="6">
        <v>0</v>
      </c>
      <c r="T697" s="6">
        <v>0</v>
      </c>
      <c r="U697" s="6">
        <v>0</v>
      </c>
      <c r="V697" s="6">
        <v>0</v>
      </c>
      <c r="W697" s="3" t="str">
        <f>INDEX(Groups!I$2:'Groups'!I$228, MATCH(A697, Groups!A$2:'Groups'!A$228,0))</f>
        <v>Pittsburgh</v>
      </c>
      <c r="X697" s="3" t="str">
        <f>INDEX(Groups!J$2:'Groups'!J$228, MATCH(A697, Groups!A$2:'Groups'!A$228,0))</f>
        <v>Sub-county</v>
      </c>
      <c r="AD697" s="8">
        <v>1</v>
      </c>
      <c r="AE697" s="8">
        <v>1</v>
      </c>
      <c r="AF697" t="str">
        <f>INDEX(Groups!L$2:'Groups'!L$228, MATCH(A697, Groups!A$2:'Groups'!A$228,0))</f>
        <v>Pittsburgh</v>
      </c>
      <c r="AG697">
        <f>INDEX(Groups!M$2:'Groups'!M$228, MATCH(A697, Groups!A$2:'Groups'!A$228,0))</f>
        <v>0</v>
      </c>
      <c r="AH697">
        <f>COUNTIFS(RSVP!A$2:A$6364, I697)</f>
        <v>3</v>
      </c>
      <c r="AI697">
        <f>COUNTIFS(RSVP!A$2:A$6364, I697, RSVP!G$2:G$6364, 1)</f>
        <v>1</v>
      </c>
      <c r="AJ697" s="18">
        <f t="shared" si="65"/>
        <v>0.33333333333333331</v>
      </c>
      <c r="AK697" t="str">
        <f>INDEX(Groups!N$2:'Groups'!N$228, MATCH(A697, Groups!A$2:'Groups'!A$228,0))</f>
        <v>Sub-county</v>
      </c>
    </row>
    <row r="698" spans="1:37" x14ac:dyDescent="0.2">
      <c r="A698">
        <v>18557021</v>
      </c>
      <c r="B698">
        <v>2</v>
      </c>
      <c r="C698" t="s">
        <v>1868</v>
      </c>
      <c r="D698" t="s">
        <v>1</v>
      </c>
      <c r="E698" t="s">
        <v>3073</v>
      </c>
      <c r="F698">
        <v>-79.949996948199995</v>
      </c>
      <c r="G698">
        <v>40.470001220699999</v>
      </c>
      <c r="H698" t="s">
        <v>1869</v>
      </c>
      <c r="I698">
        <v>224558218</v>
      </c>
      <c r="J698">
        <v>697</v>
      </c>
      <c r="K698" t="s">
        <v>1872</v>
      </c>
      <c r="L698" t="s">
        <v>1873</v>
      </c>
      <c r="Q698" t="s">
        <v>386</v>
      </c>
      <c r="R698" s="6">
        <v>0</v>
      </c>
      <c r="S698" s="6">
        <v>0</v>
      </c>
      <c r="T698" s="6">
        <v>0</v>
      </c>
      <c r="U698" s="6">
        <v>0</v>
      </c>
      <c r="V698" s="6">
        <v>0</v>
      </c>
      <c r="W698" s="3" t="str">
        <f>INDEX(Groups!I$2:'Groups'!I$228, MATCH(A698, Groups!A$2:'Groups'!A$228,0))</f>
        <v>Pittsburgh</v>
      </c>
      <c r="X698" s="3" t="str">
        <f>INDEX(Groups!J$2:'Groups'!J$228, MATCH(A698, Groups!A$2:'Groups'!A$228,0))</f>
        <v>Sub-county</v>
      </c>
      <c r="AD698" s="8">
        <v>1</v>
      </c>
      <c r="AE698" s="8">
        <v>1</v>
      </c>
      <c r="AF698" t="str">
        <f>INDEX(Groups!L$2:'Groups'!L$228, MATCH(A698, Groups!A$2:'Groups'!A$228,0))</f>
        <v>Pittsburgh</v>
      </c>
      <c r="AG698">
        <f>INDEX(Groups!M$2:'Groups'!M$228, MATCH(A698, Groups!A$2:'Groups'!A$228,0))</f>
        <v>0</v>
      </c>
      <c r="AH698">
        <f>COUNTIFS(RSVP!A$2:A$6364, I698)</f>
        <v>3</v>
      </c>
      <c r="AI698">
        <f>COUNTIFS(RSVP!A$2:A$6364, I698, RSVP!G$2:G$6364, 1)</f>
        <v>2</v>
      </c>
      <c r="AJ698" s="18">
        <f t="shared" si="65"/>
        <v>0.66666666666666663</v>
      </c>
      <c r="AK698" t="str">
        <f>INDEX(Groups!N$2:'Groups'!N$228, MATCH(A698, Groups!A$2:'Groups'!A$228,0))</f>
        <v>Sub-county</v>
      </c>
    </row>
    <row r="699" spans="1:37" x14ac:dyDescent="0.2">
      <c r="A699">
        <v>3600472</v>
      </c>
      <c r="B699">
        <v>2</v>
      </c>
      <c r="C699" t="s">
        <v>1874</v>
      </c>
      <c r="D699" t="s">
        <v>1</v>
      </c>
      <c r="E699" t="s">
        <v>3069</v>
      </c>
      <c r="F699">
        <v>-79.949996948199995</v>
      </c>
      <c r="G699">
        <v>40.439998626700003</v>
      </c>
      <c r="H699" t="s">
        <v>1875</v>
      </c>
      <c r="I699">
        <v>223764046</v>
      </c>
      <c r="J699">
        <v>698</v>
      </c>
      <c r="K699" t="s">
        <v>1876</v>
      </c>
      <c r="L699" t="s">
        <v>1877</v>
      </c>
      <c r="Q699" t="s">
        <v>386</v>
      </c>
      <c r="R699" s="6">
        <v>0</v>
      </c>
      <c r="S699" s="6">
        <v>0</v>
      </c>
      <c r="T699" s="6">
        <v>0</v>
      </c>
      <c r="U699" s="6">
        <v>0</v>
      </c>
      <c r="V699" s="6">
        <v>0</v>
      </c>
      <c r="W699" s="3" t="str">
        <f>INDEX(Groups!I$2:'Groups'!I$228, MATCH(A699, Groups!A$2:'Groups'!A$228,0))</f>
        <v>Pittsburgh</v>
      </c>
      <c r="X699" s="3" t="str">
        <f>INDEX(Groups!J$2:'Groups'!J$228, MATCH(A699, Groups!A$2:'Groups'!A$228,0))</f>
        <v>Sub-county</v>
      </c>
      <c r="AD699" s="8">
        <v>1</v>
      </c>
      <c r="AE699" s="8">
        <v>1</v>
      </c>
      <c r="AF699" t="str">
        <f>INDEX(Groups!L$2:'Groups'!L$228, MATCH(A699, Groups!A$2:'Groups'!A$228,0))</f>
        <v>Greater Pittsburgh Area</v>
      </c>
      <c r="AG699">
        <f>INDEX(Groups!M$2:'Groups'!M$228, MATCH(A699, Groups!A$2:'Groups'!A$228,0))</f>
        <v>1</v>
      </c>
      <c r="AH699">
        <f>COUNTIFS(RSVP!A$2:A$6364, I699)</f>
        <v>4</v>
      </c>
      <c r="AI699">
        <f>COUNTIFS(RSVP!A$2:A$6364, I699, RSVP!G$2:G$6364, 1)</f>
        <v>3</v>
      </c>
      <c r="AJ699" s="18">
        <f t="shared" si="65"/>
        <v>0.75</v>
      </c>
      <c r="AK699" t="str">
        <f>INDEX(Groups!N$2:'Groups'!N$228, MATCH(A699, Groups!A$2:'Groups'!A$228,0))</f>
        <v>CSA/MSA</v>
      </c>
    </row>
    <row r="700" spans="1:37" x14ac:dyDescent="0.2">
      <c r="A700">
        <v>3600472</v>
      </c>
      <c r="B700">
        <v>2</v>
      </c>
      <c r="C700" t="s">
        <v>1874</v>
      </c>
      <c r="D700" t="s">
        <v>1</v>
      </c>
      <c r="E700" t="s">
        <v>3069</v>
      </c>
      <c r="F700">
        <v>-79.949996948199995</v>
      </c>
      <c r="G700">
        <v>40.439998626700003</v>
      </c>
      <c r="H700" t="s">
        <v>1875</v>
      </c>
      <c r="I700">
        <v>222965787</v>
      </c>
      <c r="J700">
        <v>699</v>
      </c>
      <c r="K700" t="s">
        <v>1878</v>
      </c>
      <c r="L700" t="s">
        <v>1879</v>
      </c>
      <c r="Q700" t="s">
        <v>386</v>
      </c>
      <c r="R700" s="6">
        <v>0</v>
      </c>
      <c r="S700" s="6">
        <v>0</v>
      </c>
      <c r="T700" s="6">
        <v>0</v>
      </c>
      <c r="U700" s="6">
        <v>0</v>
      </c>
      <c r="V700" s="6">
        <v>0</v>
      </c>
      <c r="W700" s="3" t="str">
        <f>INDEX(Groups!I$2:'Groups'!I$228, MATCH(A700, Groups!A$2:'Groups'!A$228,0))</f>
        <v>Pittsburgh</v>
      </c>
      <c r="X700" s="3" t="str">
        <f>INDEX(Groups!J$2:'Groups'!J$228, MATCH(A700, Groups!A$2:'Groups'!A$228,0))</f>
        <v>Sub-county</v>
      </c>
      <c r="AD700" s="8">
        <v>1</v>
      </c>
      <c r="AE700" s="8">
        <v>1</v>
      </c>
      <c r="AF700" t="str">
        <f>INDEX(Groups!L$2:'Groups'!L$228, MATCH(A700, Groups!A$2:'Groups'!A$228,0))</f>
        <v>Greater Pittsburgh Area</v>
      </c>
      <c r="AG700">
        <f>INDEX(Groups!M$2:'Groups'!M$228, MATCH(A700, Groups!A$2:'Groups'!A$228,0))</f>
        <v>1</v>
      </c>
      <c r="AH700">
        <f>COUNTIFS(RSVP!A$2:A$6364, I700)</f>
        <v>3</v>
      </c>
      <c r="AI700">
        <f>COUNTIFS(RSVP!A$2:A$6364, I700, RSVP!G$2:G$6364, 1)</f>
        <v>2</v>
      </c>
      <c r="AJ700" s="18">
        <f t="shared" si="65"/>
        <v>0.66666666666666663</v>
      </c>
      <c r="AK700" t="str">
        <f>INDEX(Groups!N$2:'Groups'!N$228, MATCH(A700, Groups!A$2:'Groups'!A$228,0))</f>
        <v>CSA/MSA</v>
      </c>
    </row>
    <row r="701" spans="1:37" x14ac:dyDescent="0.2">
      <c r="A701">
        <v>6009942</v>
      </c>
      <c r="B701">
        <v>2</v>
      </c>
      <c r="C701" t="s">
        <v>1880</v>
      </c>
      <c r="D701" t="s">
        <v>1</v>
      </c>
      <c r="E701" t="s">
        <v>3076</v>
      </c>
      <c r="F701">
        <v>-80.040000915500002</v>
      </c>
      <c r="G701">
        <v>40.520000457800002</v>
      </c>
      <c r="H701" t="s">
        <v>1881</v>
      </c>
      <c r="I701">
        <v>223973539</v>
      </c>
      <c r="J701">
        <v>700</v>
      </c>
      <c r="K701" t="s">
        <v>1882</v>
      </c>
      <c r="L701" t="s">
        <v>1883</v>
      </c>
      <c r="M701" t="s">
        <v>1885</v>
      </c>
      <c r="N701" t="s">
        <v>1886</v>
      </c>
      <c r="O701">
        <v>-80.030283999999995</v>
      </c>
      <c r="P701">
        <v>40.517696999999998</v>
      </c>
      <c r="Q701" t="s">
        <v>1884</v>
      </c>
      <c r="R701" s="6" t="s">
        <v>2904</v>
      </c>
      <c r="S701" s="6" t="s">
        <v>2903</v>
      </c>
      <c r="T701" s="6" t="s">
        <v>2784</v>
      </c>
      <c r="U701" s="6" t="s">
        <v>3012</v>
      </c>
      <c r="W701" s="3" t="str">
        <f>INDEX(Groups!I$2:'Groups'!I$228, MATCH(A701, Groups!A$2:'Groups'!A$228,0))</f>
        <v>Pittsburgh</v>
      </c>
      <c r="X701" s="3" t="str">
        <f>INDEX(Groups!J$2:'Groups'!J$228, MATCH(A701, Groups!A$2:'Groups'!A$228,0))</f>
        <v>Sub-county</v>
      </c>
      <c r="Y701" s="8">
        <f>IF(T701="Allegheny County", 1, )</f>
        <v>1</v>
      </c>
      <c r="Z701" s="8" t="b">
        <f>ISNUMBER(SEARCH(W701,U701))</f>
        <v>0</v>
      </c>
      <c r="AD701" s="8">
        <v>1</v>
      </c>
      <c r="AE701" s="8">
        <v>1</v>
      </c>
      <c r="AF701" t="str">
        <f>INDEX(Groups!L$2:'Groups'!L$228, MATCH(A701, Groups!A$2:'Groups'!A$228,0))</f>
        <v>Pittsburgh</v>
      </c>
      <c r="AG701">
        <f>INDEX(Groups!M$2:'Groups'!M$228, MATCH(A701, Groups!A$2:'Groups'!A$228,0))</f>
        <v>1</v>
      </c>
      <c r="AH701">
        <f>COUNTIFS(RSVP!A$2:A$6364, I701)</f>
        <v>70</v>
      </c>
      <c r="AI701">
        <f>COUNTIFS(RSVP!A$2:A$6364, I701, RSVP!G$2:G$6364, 1)</f>
        <v>34</v>
      </c>
      <c r="AJ701" s="18">
        <f t="shared" si="65"/>
        <v>0.48571428571428571</v>
      </c>
      <c r="AK701" t="str">
        <f>INDEX(Groups!N$2:'Groups'!N$228, MATCH(A701, Groups!A$2:'Groups'!A$228,0))</f>
        <v>Sub-county</v>
      </c>
    </row>
    <row r="702" spans="1:37" x14ac:dyDescent="0.2">
      <c r="A702">
        <v>6009942</v>
      </c>
      <c r="B702">
        <v>2</v>
      </c>
      <c r="C702" t="s">
        <v>1880</v>
      </c>
      <c r="D702" t="s">
        <v>1</v>
      </c>
      <c r="E702" t="s">
        <v>3076</v>
      </c>
      <c r="F702">
        <v>-80.040000915500002</v>
      </c>
      <c r="G702">
        <v>40.520000457800002</v>
      </c>
      <c r="H702" t="s">
        <v>1881</v>
      </c>
      <c r="I702">
        <v>223688319</v>
      </c>
      <c r="J702">
        <v>701</v>
      </c>
      <c r="K702" t="s">
        <v>1887</v>
      </c>
      <c r="L702" t="s">
        <v>1888</v>
      </c>
      <c r="M702" t="s">
        <v>1885</v>
      </c>
      <c r="N702" t="s">
        <v>1886</v>
      </c>
      <c r="O702">
        <v>-80.030283999999995</v>
      </c>
      <c r="P702">
        <v>40.517696999999998</v>
      </c>
      <c r="Q702" t="s">
        <v>1884</v>
      </c>
      <c r="R702" s="6" t="s">
        <v>2904</v>
      </c>
      <c r="S702" s="6" t="s">
        <v>2903</v>
      </c>
      <c r="T702" s="6" t="s">
        <v>2784</v>
      </c>
      <c r="U702" s="6" t="s">
        <v>3012</v>
      </c>
      <c r="W702" s="3" t="str">
        <f>INDEX(Groups!I$2:'Groups'!I$228, MATCH(A702, Groups!A$2:'Groups'!A$228,0))</f>
        <v>Pittsburgh</v>
      </c>
      <c r="X702" s="3" t="str">
        <f>INDEX(Groups!J$2:'Groups'!J$228, MATCH(A702, Groups!A$2:'Groups'!A$228,0))</f>
        <v>Sub-county</v>
      </c>
      <c r="Y702" s="8">
        <f>IF(T702="Allegheny County", 1, )</f>
        <v>1</v>
      </c>
      <c r="Z702" s="8" t="b">
        <f>ISNUMBER(SEARCH(W702,U702))</f>
        <v>0</v>
      </c>
      <c r="AD702" s="8">
        <v>1</v>
      </c>
      <c r="AE702" s="8">
        <v>1</v>
      </c>
      <c r="AF702" t="str">
        <f>INDEX(Groups!L$2:'Groups'!L$228, MATCH(A702, Groups!A$2:'Groups'!A$228,0))</f>
        <v>Pittsburgh</v>
      </c>
      <c r="AG702">
        <f>INDEX(Groups!M$2:'Groups'!M$228, MATCH(A702, Groups!A$2:'Groups'!A$228,0))</f>
        <v>1</v>
      </c>
      <c r="AH702">
        <f>COUNTIFS(RSVP!A$2:A$6364, I702)</f>
        <v>47</v>
      </c>
      <c r="AI702">
        <f>COUNTIFS(RSVP!A$2:A$6364, I702, RSVP!G$2:G$6364, 1)</f>
        <v>26</v>
      </c>
      <c r="AJ702" s="18">
        <f t="shared" si="65"/>
        <v>0.55319148936170215</v>
      </c>
      <c r="AK702" t="str">
        <f>INDEX(Groups!N$2:'Groups'!N$228, MATCH(A702, Groups!A$2:'Groups'!A$228,0))</f>
        <v>Sub-county</v>
      </c>
    </row>
    <row r="703" spans="1:37" x14ac:dyDescent="0.2">
      <c r="A703">
        <v>1530942</v>
      </c>
      <c r="B703">
        <v>2</v>
      </c>
      <c r="C703" t="s">
        <v>1889</v>
      </c>
      <c r="D703" t="s">
        <v>1</v>
      </c>
      <c r="E703" t="s">
        <v>3073</v>
      </c>
      <c r="F703">
        <v>-79.949996948199995</v>
      </c>
      <c r="G703">
        <v>40.439998626700003</v>
      </c>
      <c r="H703" t="s">
        <v>1890</v>
      </c>
      <c r="I703">
        <v>224720214</v>
      </c>
      <c r="J703">
        <v>702</v>
      </c>
      <c r="K703" t="s">
        <v>1870</v>
      </c>
      <c r="L703" t="s">
        <v>1891</v>
      </c>
      <c r="Q703" t="s">
        <v>386</v>
      </c>
      <c r="R703" s="6">
        <v>0</v>
      </c>
      <c r="S703" s="6">
        <v>0</v>
      </c>
      <c r="T703" s="6">
        <v>0</v>
      </c>
      <c r="U703" s="6">
        <v>0</v>
      </c>
      <c r="V703" s="6">
        <v>0</v>
      </c>
      <c r="W703" s="3" t="str">
        <f>INDEX(Groups!I$2:'Groups'!I$228, MATCH(A703, Groups!A$2:'Groups'!A$228,0))</f>
        <v>Pittsburgh</v>
      </c>
      <c r="X703" s="3" t="str">
        <f>INDEX(Groups!J$2:'Groups'!J$228, MATCH(A703, Groups!A$2:'Groups'!A$228,0))</f>
        <v>Sub-county</v>
      </c>
      <c r="AD703" s="8">
        <v>1</v>
      </c>
      <c r="AE703" s="8">
        <v>1</v>
      </c>
      <c r="AF703" t="str">
        <f>INDEX(Groups!L$2:'Groups'!L$228, MATCH(A703, Groups!A$2:'Groups'!A$228,0))</f>
        <v>Pittsburgh</v>
      </c>
      <c r="AG703">
        <f>INDEX(Groups!M$2:'Groups'!M$228, MATCH(A703, Groups!A$2:'Groups'!A$228,0))</f>
        <v>0</v>
      </c>
      <c r="AH703">
        <f>COUNTIFS(RSVP!A$2:A$6364, I703)</f>
        <v>4</v>
      </c>
      <c r="AI703">
        <f>COUNTIFS(RSVP!A$2:A$6364, I703, RSVP!G$2:G$6364, 1)</f>
        <v>0</v>
      </c>
      <c r="AJ703" s="18">
        <f t="shared" si="65"/>
        <v>0</v>
      </c>
      <c r="AK703" t="str">
        <f>INDEX(Groups!N$2:'Groups'!N$228, MATCH(A703, Groups!A$2:'Groups'!A$228,0))</f>
        <v>Sub-county</v>
      </c>
    </row>
    <row r="704" spans="1:37" x14ac:dyDescent="0.2">
      <c r="A704">
        <v>1530942</v>
      </c>
      <c r="B704">
        <v>2</v>
      </c>
      <c r="C704" t="s">
        <v>1889</v>
      </c>
      <c r="D704" t="s">
        <v>1</v>
      </c>
      <c r="E704" t="s">
        <v>3073</v>
      </c>
      <c r="F704">
        <v>-79.949996948199995</v>
      </c>
      <c r="G704">
        <v>40.439998626700003</v>
      </c>
      <c r="H704" t="s">
        <v>1890</v>
      </c>
      <c r="I704">
        <v>224582655</v>
      </c>
      <c r="J704">
        <v>703</v>
      </c>
      <c r="K704" t="s">
        <v>1872</v>
      </c>
      <c r="L704" t="s">
        <v>1892</v>
      </c>
      <c r="Q704" t="s">
        <v>386</v>
      </c>
      <c r="R704" s="6">
        <v>0</v>
      </c>
      <c r="S704" s="6">
        <v>0</v>
      </c>
      <c r="T704" s="6">
        <v>0</v>
      </c>
      <c r="U704" s="6">
        <v>0</v>
      </c>
      <c r="V704" s="6">
        <v>0</v>
      </c>
      <c r="W704" s="3" t="str">
        <f>INDEX(Groups!I$2:'Groups'!I$228, MATCH(A704, Groups!A$2:'Groups'!A$228,0))</f>
        <v>Pittsburgh</v>
      </c>
      <c r="X704" s="3" t="str">
        <f>INDEX(Groups!J$2:'Groups'!J$228, MATCH(A704, Groups!A$2:'Groups'!A$228,0))</f>
        <v>Sub-county</v>
      </c>
      <c r="AD704" s="8">
        <v>1</v>
      </c>
      <c r="AE704" s="8">
        <v>1</v>
      </c>
      <c r="AF704" t="str">
        <f>INDEX(Groups!L$2:'Groups'!L$228, MATCH(A704, Groups!A$2:'Groups'!A$228,0))</f>
        <v>Pittsburgh</v>
      </c>
      <c r="AG704">
        <f>INDEX(Groups!M$2:'Groups'!M$228, MATCH(A704, Groups!A$2:'Groups'!A$228,0))</f>
        <v>0</v>
      </c>
      <c r="AH704">
        <f>COUNTIFS(RSVP!A$2:A$6364, I704)</f>
        <v>3</v>
      </c>
      <c r="AI704">
        <f>COUNTIFS(RSVP!A$2:A$6364, I704, RSVP!G$2:G$6364, 1)</f>
        <v>0</v>
      </c>
      <c r="AJ704" s="18">
        <f t="shared" si="65"/>
        <v>0</v>
      </c>
      <c r="AK704" t="str">
        <f>INDEX(Groups!N$2:'Groups'!N$228, MATCH(A704, Groups!A$2:'Groups'!A$228,0))</f>
        <v>Sub-county</v>
      </c>
    </row>
    <row r="705" spans="1:37" x14ac:dyDescent="0.2">
      <c r="A705">
        <v>16222262</v>
      </c>
      <c r="B705">
        <v>2</v>
      </c>
      <c r="C705" t="s">
        <v>1893</v>
      </c>
      <c r="D705" t="s">
        <v>1</v>
      </c>
      <c r="E705" t="s">
        <v>3073</v>
      </c>
      <c r="F705">
        <v>-79.980003356899999</v>
      </c>
      <c r="G705">
        <v>40.450000762899997</v>
      </c>
      <c r="H705" t="s">
        <v>1894</v>
      </c>
      <c r="I705">
        <v>224467382</v>
      </c>
      <c r="J705">
        <v>704</v>
      </c>
      <c r="K705" t="s">
        <v>1895</v>
      </c>
      <c r="L705" t="s">
        <v>1896</v>
      </c>
      <c r="M705" t="s">
        <v>2773</v>
      </c>
      <c r="N705" t="s">
        <v>1898</v>
      </c>
      <c r="O705">
        <v>-79.891791999999995</v>
      </c>
      <c r="P705">
        <v>40.487000000000002</v>
      </c>
      <c r="Q705" t="s">
        <v>1897</v>
      </c>
      <c r="R705" s="6" t="s">
        <v>2904</v>
      </c>
      <c r="S705" s="6" t="s">
        <v>2903</v>
      </c>
      <c r="T705" s="6" t="s">
        <v>2784</v>
      </c>
      <c r="U705" s="6" t="s">
        <v>2905</v>
      </c>
      <c r="V705" s="6" t="s">
        <v>2978</v>
      </c>
      <c r="W705" s="3" t="str">
        <f>INDEX(Groups!I$2:'Groups'!I$228, MATCH(A705, Groups!A$2:'Groups'!A$228,0))</f>
        <v>Pittsburgh</v>
      </c>
      <c r="X705" s="3" t="str">
        <f>INDEX(Groups!J$2:'Groups'!J$228, MATCH(A705, Groups!A$2:'Groups'!A$228,0))</f>
        <v>Sub-county</v>
      </c>
      <c r="Y705" s="8">
        <f>IF(T705="Allegheny County", 1, )</f>
        <v>1</v>
      </c>
      <c r="Z705" s="8" t="b">
        <f>ISNUMBER(SEARCH(W705,U705))</f>
        <v>1</v>
      </c>
      <c r="AD705" s="8">
        <v>1</v>
      </c>
      <c r="AE705" s="8">
        <v>1</v>
      </c>
      <c r="AF705" t="str">
        <f>INDEX(Groups!L$2:'Groups'!L$228, MATCH(A705, Groups!A$2:'Groups'!A$228,0))</f>
        <v>Pittsburgh</v>
      </c>
      <c r="AG705">
        <f>INDEX(Groups!M$2:'Groups'!M$228, MATCH(A705, Groups!A$2:'Groups'!A$228,0))</f>
        <v>0</v>
      </c>
      <c r="AH705">
        <f>COUNTIFS(RSVP!A$2:A$6364, I705)</f>
        <v>11</v>
      </c>
      <c r="AI705">
        <f>COUNTIFS(RSVP!A$2:A$6364, I705, RSVP!G$2:G$6364, 1)</f>
        <v>9</v>
      </c>
      <c r="AJ705" s="18">
        <f t="shared" si="65"/>
        <v>0.81818181818181823</v>
      </c>
      <c r="AK705" t="str">
        <f>INDEX(Groups!N$2:'Groups'!N$228, MATCH(A705, Groups!A$2:'Groups'!A$228,0))</f>
        <v>Sub-county</v>
      </c>
    </row>
    <row r="706" spans="1:37" x14ac:dyDescent="0.2">
      <c r="A706">
        <v>16222262</v>
      </c>
      <c r="B706">
        <v>2</v>
      </c>
      <c r="C706" t="s">
        <v>1893</v>
      </c>
      <c r="D706" t="s">
        <v>1</v>
      </c>
      <c r="E706" t="s">
        <v>3073</v>
      </c>
      <c r="F706">
        <v>-79.980003356899999</v>
      </c>
      <c r="G706">
        <v>40.450000762899997</v>
      </c>
      <c r="H706" t="s">
        <v>1894</v>
      </c>
      <c r="I706">
        <v>223816275</v>
      </c>
      <c r="J706">
        <v>705</v>
      </c>
      <c r="K706" t="s">
        <v>1899</v>
      </c>
      <c r="L706" t="s">
        <v>1900</v>
      </c>
      <c r="M706" t="s">
        <v>2773</v>
      </c>
      <c r="N706" t="s">
        <v>1902</v>
      </c>
      <c r="O706">
        <v>-80.033859000000007</v>
      </c>
      <c r="P706">
        <v>40.571995000000001</v>
      </c>
      <c r="Q706" t="s">
        <v>1901</v>
      </c>
      <c r="R706" s="6" t="s">
        <v>2904</v>
      </c>
      <c r="S706" s="6" t="s">
        <v>2903</v>
      </c>
      <c r="T706" s="6" t="s">
        <v>2784</v>
      </c>
      <c r="U706" s="6" t="s">
        <v>2911</v>
      </c>
      <c r="W706" s="3" t="str">
        <f>INDEX(Groups!I$2:'Groups'!I$228, MATCH(A706, Groups!A$2:'Groups'!A$228,0))</f>
        <v>Pittsburgh</v>
      </c>
      <c r="X706" s="3" t="str">
        <f>INDEX(Groups!J$2:'Groups'!J$228, MATCH(A706, Groups!A$2:'Groups'!A$228,0))</f>
        <v>Sub-county</v>
      </c>
      <c r="Y706" s="8">
        <f>IF(T706="Allegheny County", 1, )</f>
        <v>1</v>
      </c>
      <c r="Z706" s="8" t="b">
        <f>ISNUMBER(SEARCH(W706,U706))</f>
        <v>0</v>
      </c>
      <c r="AD706" s="8">
        <v>1</v>
      </c>
      <c r="AE706" s="8">
        <v>1</v>
      </c>
      <c r="AF706" t="str">
        <f>INDEX(Groups!L$2:'Groups'!L$228, MATCH(A706, Groups!A$2:'Groups'!A$228,0))</f>
        <v>Pittsburgh</v>
      </c>
      <c r="AG706">
        <f>INDEX(Groups!M$2:'Groups'!M$228, MATCH(A706, Groups!A$2:'Groups'!A$228,0))</f>
        <v>0</v>
      </c>
      <c r="AH706">
        <f>COUNTIFS(RSVP!A$2:A$6364, I706)</f>
        <v>14</v>
      </c>
      <c r="AI706">
        <f>COUNTIFS(RSVP!A$2:A$6364, I706, RSVP!G$2:G$6364, 1)</f>
        <v>13</v>
      </c>
      <c r="AJ706" s="18">
        <f t="shared" si="65"/>
        <v>0.9285714285714286</v>
      </c>
      <c r="AK706" t="str">
        <f>INDEX(Groups!N$2:'Groups'!N$228, MATCH(A706, Groups!A$2:'Groups'!A$228,0))</f>
        <v>Sub-county</v>
      </c>
    </row>
    <row r="707" spans="1:37" x14ac:dyDescent="0.2">
      <c r="A707">
        <v>13981532</v>
      </c>
      <c r="B707">
        <v>2</v>
      </c>
      <c r="C707" t="s">
        <v>1903</v>
      </c>
      <c r="D707" t="s">
        <v>1</v>
      </c>
      <c r="E707" t="s">
        <v>3086</v>
      </c>
      <c r="F707">
        <v>-80.019996643100001</v>
      </c>
      <c r="G707">
        <v>40.470001220699999</v>
      </c>
      <c r="H707" t="s">
        <v>1904</v>
      </c>
      <c r="I707" t="s">
        <v>3336</v>
      </c>
      <c r="J707">
        <v>706</v>
      </c>
      <c r="K707" t="s">
        <v>1905</v>
      </c>
      <c r="L707" t="s">
        <v>1906</v>
      </c>
      <c r="Q707" t="s">
        <v>386</v>
      </c>
      <c r="R707" s="6">
        <v>0</v>
      </c>
      <c r="S707" s="6">
        <v>0</v>
      </c>
      <c r="T707" s="6">
        <v>0</v>
      </c>
      <c r="U707" s="6">
        <v>0</v>
      </c>
      <c r="V707" s="6">
        <v>0</v>
      </c>
      <c r="W707" s="3" t="str">
        <f>INDEX(Groups!I$2:'Groups'!I$228, MATCH(A707, Groups!A$2:'Groups'!A$228,0))</f>
        <v>Pittsburgh</v>
      </c>
      <c r="X707" s="3" t="str">
        <f>INDEX(Groups!J$2:'Groups'!J$228, MATCH(A707, Groups!A$2:'Groups'!A$228,0))</f>
        <v>Sub-county</v>
      </c>
      <c r="AD707" s="8">
        <v>1</v>
      </c>
      <c r="AE707" s="8">
        <v>1</v>
      </c>
      <c r="AF707" t="str">
        <f>INDEX(Groups!L$2:'Groups'!L$228, MATCH(A707, Groups!A$2:'Groups'!A$228,0))</f>
        <v>Pittsburgh</v>
      </c>
      <c r="AG707">
        <f>INDEX(Groups!M$2:'Groups'!M$228, MATCH(A707, Groups!A$2:'Groups'!A$228,0))</f>
        <v>0</v>
      </c>
      <c r="AH707">
        <f>COUNTIFS(RSVP!A$2:A$6364, I707)</f>
        <v>6</v>
      </c>
      <c r="AI707">
        <f>COUNTIFS(RSVP!A$2:A$6364, I707, RSVP!G$2:G$6364, 1)</f>
        <v>2</v>
      </c>
      <c r="AJ707" s="18">
        <f t="shared" ref="AJ707:AJ770" si="72">AI707/AH707</f>
        <v>0.33333333333333331</v>
      </c>
      <c r="AK707" t="str">
        <f>INDEX(Groups!N$2:'Groups'!N$228, MATCH(A707, Groups!A$2:'Groups'!A$228,0))</f>
        <v>Sub-county</v>
      </c>
    </row>
    <row r="708" spans="1:37" x14ac:dyDescent="0.2">
      <c r="A708">
        <v>13981532</v>
      </c>
      <c r="B708">
        <v>2</v>
      </c>
      <c r="C708" t="s">
        <v>1903</v>
      </c>
      <c r="D708" t="s">
        <v>1</v>
      </c>
      <c r="E708" t="s">
        <v>3086</v>
      </c>
      <c r="F708">
        <v>-80.019996643100001</v>
      </c>
      <c r="G708">
        <v>40.470001220699999</v>
      </c>
      <c r="H708" t="s">
        <v>1904</v>
      </c>
      <c r="I708" t="s">
        <v>3337</v>
      </c>
      <c r="J708">
        <v>707</v>
      </c>
      <c r="K708" t="s">
        <v>1905</v>
      </c>
      <c r="L708" t="s">
        <v>1907</v>
      </c>
      <c r="M708" t="s">
        <v>2773</v>
      </c>
      <c r="N708" t="s">
        <v>1909</v>
      </c>
      <c r="O708">
        <v>-80.003494000000003</v>
      </c>
      <c r="P708">
        <v>40.453105999999998</v>
      </c>
      <c r="Q708" t="s">
        <v>1908</v>
      </c>
      <c r="R708" s="6" t="s">
        <v>2904</v>
      </c>
      <c r="S708" s="6" t="s">
        <v>2903</v>
      </c>
      <c r="T708" s="6" t="s">
        <v>2784</v>
      </c>
      <c r="U708" s="6" t="s">
        <v>2905</v>
      </c>
      <c r="V708" s="6" t="s">
        <v>2915</v>
      </c>
      <c r="W708" s="3" t="str">
        <f>INDEX(Groups!I$2:'Groups'!I$228, MATCH(A708, Groups!A$2:'Groups'!A$228,0))</f>
        <v>Pittsburgh</v>
      </c>
      <c r="X708" s="3" t="str">
        <f>INDEX(Groups!J$2:'Groups'!J$228, MATCH(A708, Groups!A$2:'Groups'!A$228,0))</f>
        <v>Sub-county</v>
      </c>
      <c r="Y708" s="8">
        <f>IF(T708="Allegheny County", 1, )</f>
        <v>1</v>
      </c>
      <c r="Z708" s="8" t="b">
        <f>ISNUMBER(SEARCH(W708,U708))</f>
        <v>1</v>
      </c>
      <c r="AD708" s="8">
        <v>1</v>
      </c>
      <c r="AE708" s="8">
        <v>1</v>
      </c>
      <c r="AF708" t="str">
        <f>INDEX(Groups!L$2:'Groups'!L$228, MATCH(A708, Groups!A$2:'Groups'!A$228,0))</f>
        <v>Pittsburgh</v>
      </c>
      <c r="AG708">
        <f>INDEX(Groups!M$2:'Groups'!M$228, MATCH(A708, Groups!A$2:'Groups'!A$228,0))</f>
        <v>0</v>
      </c>
      <c r="AH708">
        <f>COUNTIFS(RSVP!A$2:A$6364, I708)</f>
        <v>7</v>
      </c>
      <c r="AI708">
        <f>COUNTIFS(RSVP!A$2:A$6364, I708, RSVP!G$2:G$6364, 1)</f>
        <v>2</v>
      </c>
      <c r="AJ708" s="18">
        <f t="shared" si="72"/>
        <v>0.2857142857142857</v>
      </c>
      <c r="AK708" t="str">
        <f>INDEX(Groups!N$2:'Groups'!N$228, MATCH(A708, Groups!A$2:'Groups'!A$228,0))</f>
        <v>Sub-county</v>
      </c>
    </row>
    <row r="709" spans="1:37" x14ac:dyDescent="0.2">
      <c r="A709">
        <v>7809052</v>
      </c>
      <c r="B709">
        <v>2</v>
      </c>
      <c r="C709" t="s">
        <v>1910</v>
      </c>
      <c r="D709" t="s">
        <v>1</v>
      </c>
      <c r="E709" t="s">
        <v>3071</v>
      </c>
      <c r="F709">
        <v>-79.989997863799999</v>
      </c>
      <c r="G709">
        <v>40.450000762899997</v>
      </c>
      <c r="H709" t="s">
        <v>1911</v>
      </c>
      <c r="I709" t="s">
        <v>3297</v>
      </c>
      <c r="J709">
        <v>708</v>
      </c>
      <c r="K709" t="s">
        <v>1912</v>
      </c>
      <c r="L709" t="s">
        <v>1913</v>
      </c>
      <c r="M709" t="s">
        <v>2773</v>
      </c>
      <c r="N709" t="s">
        <v>170</v>
      </c>
      <c r="O709">
        <v>-80.034644999999998</v>
      </c>
      <c r="P709">
        <v>40.571002999999997</v>
      </c>
      <c r="Q709" t="s">
        <v>169</v>
      </c>
      <c r="R709" s="6" t="s">
        <v>2904</v>
      </c>
      <c r="S709" s="6" t="s">
        <v>2903</v>
      </c>
      <c r="T709" s="6" t="s">
        <v>2784</v>
      </c>
      <c r="U709" s="6" t="s">
        <v>2911</v>
      </c>
      <c r="W709" s="3" t="str">
        <f>INDEX(Groups!I$2:'Groups'!I$228, MATCH(A709, Groups!A$2:'Groups'!A$228,0))</f>
        <v>Northland Library and Monroeville Library</v>
      </c>
      <c r="X709" s="3" t="str">
        <f>INDEX(Groups!J$2:'Groups'!J$228, MATCH(A709, Groups!A$2:'Groups'!A$228,0))</f>
        <v>Venue</v>
      </c>
      <c r="Y709" s="8">
        <v>1</v>
      </c>
      <c r="Z709" s="8" t="b">
        <v>1</v>
      </c>
      <c r="AC709" s="8">
        <v>1</v>
      </c>
      <c r="AD709" s="8">
        <v>1</v>
      </c>
      <c r="AE709" s="8">
        <v>1</v>
      </c>
      <c r="AF709" t="str">
        <f>INDEX(Groups!L$2:'Groups'!L$228, MATCH(A709, Groups!A$2:'Groups'!A$228,0))</f>
        <v>Western PA</v>
      </c>
      <c r="AG709">
        <f>INDEX(Groups!M$2:'Groups'!M$228, MATCH(A709, Groups!A$2:'Groups'!A$228,0))</f>
        <v>0</v>
      </c>
      <c r="AH709">
        <f>COUNTIFS(RSVP!A$2:A$6364, I709)</f>
        <v>5</v>
      </c>
      <c r="AI709">
        <f>COUNTIFS(RSVP!A$2:A$6364, I709, RSVP!G$2:G$6364, 1)</f>
        <v>5</v>
      </c>
      <c r="AJ709" s="18">
        <f t="shared" si="72"/>
        <v>1</v>
      </c>
      <c r="AK709" t="str">
        <f>INDEX(Groups!N$2:'Groups'!N$228, MATCH(A709, Groups!A$2:'Groups'!A$228,0))</f>
        <v>State</v>
      </c>
    </row>
    <row r="710" spans="1:37" x14ac:dyDescent="0.2">
      <c r="A710">
        <v>7809052</v>
      </c>
      <c r="B710">
        <v>2</v>
      </c>
      <c r="C710" t="s">
        <v>1910</v>
      </c>
      <c r="D710" t="s">
        <v>1</v>
      </c>
      <c r="E710" t="s">
        <v>3071</v>
      </c>
      <c r="F710">
        <v>-79.989997863799999</v>
      </c>
      <c r="G710">
        <v>40.450000762899997</v>
      </c>
      <c r="H710" t="s">
        <v>1911</v>
      </c>
      <c r="I710" t="s">
        <v>3296</v>
      </c>
      <c r="J710">
        <v>709</v>
      </c>
      <c r="K710" t="s">
        <v>1914</v>
      </c>
      <c r="L710" t="s">
        <v>1915</v>
      </c>
      <c r="M710" t="s">
        <v>2878</v>
      </c>
      <c r="N710" t="s">
        <v>226</v>
      </c>
      <c r="O710">
        <v>-79.752568999999994</v>
      </c>
      <c r="P710">
        <v>40.430062</v>
      </c>
      <c r="Q710" t="s">
        <v>225</v>
      </c>
      <c r="R710" s="6" t="s">
        <v>2904</v>
      </c>
      <c r="S710" s="6" t="s">
        <v>2903</v>
      </c>
      <c r="T710" s="6" t="s">
        <v>2784</v>
      </c>
      <c r="U710" s="6" t="s">
        <v>2939</v>
      </c>
      <c r="W710" s="3" t="str">
        <f>INDEX(Groups!I$2:'Groups'!I$228, MATCH(A710, Groups!A$2:'Groups'!A$228,0))</f>
        <v>Northland Library and Monroeville Library</v>
      </c>
      <c r="X710" s="3" t="str">
        <f>INDEX(Groups!J$2:'Groups'!J$228, MATCH(A710, Groups!A$2:'Groups'!A$228,0))</f>
        <v>Venue</v>
      </c>
      <c r="Y710" s="8">
        <v>1</v>
      </c>
      <c r="Z710" s="8" t="b">
        <v>1</v>
      </c>
      <c r="AC710" s="8">
        <v>1</v>
      </c>
      <c r="AD710" s="8">
        <v>1</v>
      </c>
      <c r="AE710" s="8">
        <v>1</v>
      </c>
      <c r="AF710" t="str">
        <f>INDEX(Groups!L$2:'Groups'!L$228, MATCH(A710, Groups!A$2:'Groups'!A$228,0))</f>
        <v>Western PA</v>
      </c>
      <c r="AG710">
        <f>INDEX(Groups!M$2:'Groups'!M$228, MATCH(A710, Groups!A$2:'Groups'!A$228,0))</f>
        <v>0</v>
      </c>
      <c r="AH710">
        <f>COUNTIFS(RSVP!A$2:A$6364, I710)</f>
        <v>9</v>
      </c>
      <c r="AI710">
        <f>COUNTIFS(RSVP!A$2:A$6364, I710, RSVP!G$2:G$6364, 1)</f>
        <v>8</v>
      </c>
      <c r="AJ710" s="18">
        <f t="shared" si="72"/>
        <v>0.88888888888888884</v>
      </c>
      <c r="AK710" t="str">
        <f>INDEX(Groups!N$2:'Groups'!N$228, MATCH(A710, Groups!A$2:'Groups'!A$228,0))</f>
        <v>State</v>
      </c>
    </row>
    <row r="711" spans="1:37" x14ac:dyDescent="0.2">
      <c r="A711">
        <v>16045572</v>
      </c>
      <c r="B711">
        <v>2</v>
      </c>
      <c r="C711" t="s">
        <v>1916</v>
      </c>
      <c r="D711" t="s">
        <v>1</v>
      </c>
      <c r="E711" t="s">
        <v>3076</v>
      </c>
      <c r="F711">
        <v>-79.949996948199995</v>
      </c>
      <c r="G711">
        <v>40.470001220699999</v>
      </c>
      <c r="H711" t="s">
        <v>1917</v>
      </c>
      <c r="I711" t="s">
        <v>3338</v>
      </c>
      <c r="J711">
        <v>710</v>
      </c>
      <c r="K711" t="s">
        <v>1918</v>
      </c>
      <c r="L711" t="s">
        <v>1919</v>
      </c>
      <c r="M711" t="s">
        <v>2773</v>
      </c>
      <c r="N711" t="s">
        <v>1921</v>
      </c>
      <c r="O711">
        <v>-79.901319999999998</v>
      </c>
      <c r="P711">
        <v>40.424453999999997</v>
      </c>
      <c r="Q711" t="s">
        <v>1920</v>
      </c>
      <c r="R711" s="6" t="s">
        <v>2904</v>
      </c>
      <c r="S711" s="6" t="s">
        <v>2903</v>
      </c>
      <c r="T711" s="6" t="s">
        <v>2784</v>
      </c>
      <c r="U711" s="6" t="s">
        <v>2905</v>
      </c>
      <c r="V711" s="6" t="s">
        <v>3013</v>
      </c>
      <c r="W711" s="3" t="str">
        <f>INDEX(Groups!I$2:'Groups'!I$228, MATCH(A711, Groups!A$2:'Groups'!A$228,0))</f>
        <v>the Swisshelm Park community center</v>
      </c>
      <c r="X711" s="3" t="str">
        <f>INDEX(Groups!J$2:'Groups'!J$228, MATCH(A711, Groups!A$2:'Groups'!A$228,0))</f>
        <v>Venue</v>
      </c>
      <c r="Y711" s="8">
        <v>1</v>
      </c>
      <c r="Z711" s="8" t="b">
        <v>1</v>
      </c>
      <c r="AC711" s="8">
        <v>1</v>
      </c>
      <c r="AD711" s="8">
        <v>1</v>
      </c>
      <c r="AE711" s="8">
        <v>1</v>
      </c>
      <c r="AF711" t="str">
        <f>INDEX(Groups!L$2:'Groups'!L$228, MATCH(A711, Groups!A$2:'Groups'!A$228,0))</f>
        <v>Pittsburgh</v>
      </c>
      <c r="AG711">
        <f>INDEX(Groups!M$2:'Groups'!M$228, MATCH(A711, Groups!A$2:'Groups'!A$228,0))</f>
        <v>0</v>
      </c>
      <c r="AH711">
        <f>COUNTIFS(RSVP!A$2:A$6364, I711)</f>
        <v>10</v>
      </c>
      <c r="AI711">
        <f>COUNTIFS(RSVP!A$2:A$6364, I711, RSVP!G$2:G$6364, 1)</f>
        <v>7</v>
      </c>
      <c r="AJ711" s="18">
        <f t="shared" si="72"/>
        <v>0.7</v>
      </c>
      <c r="AK711" t="str">
        <f>INDEX(Groups!N$2:'Groups'!N$228, MATCH(A711, Groups!A$2:'Groups'!A$228,0))</f>
        <v>Sub-county</v>
      </c>
    </row>
    <row r="712" spans="1:37" x14ac:dyDescent="0.2">
      <c r="A712">
        <v>16045572</v>
      </c>
      <c r="B712">
        <v>2</v>
      </c>
      <c r="C712" t="s">
        <v>1916</v>
      </c>
      <c r="D712" t="s">
        <v>1</v>
      </c>
      <c r="E712" t="s">
        <v>3076</v>
      </c>
      <c r="F712">
        <v>-79.949996948199995</v>
      </c>
      <c r="G712">
        <v>40.470001220699999</v>
      </c>
      <c r="H712" t="s">
        <v>1917</v>
      </c>
      <c r="I712" t="s">
        <v>3339</v>
      </c>
      <c r="J712">
        <v>711</v>
      </c>
      <c r="K712" t="s">
        <v>1918</v>
      </c>
      <c r="L712" t="s">
        <v>1919</v>
      </c>
      <c r="M712" t="s">
        <v>2773</v>
      </c>
      <c r="N712" t="s">
        <v>1921</v>
      </c>
      <c r="O712">
        <v>-79.901319999999998</v>
      </c>
      <c r="P712">
        <v>40.424453999999997</v>
      </c>
      <c r="Q712" t="s">
        <v>1920</v>
      </c>
      <c r="R712" s="6" t="s">
        <v>2904</v>
      </c>
      <c r="S712" s="6" t="s">
        <v>2903</v>
      </c>
      <c r="T712" s="6" t="s">
        <v>2784</v>
      </c>
      <c r="U712" s="6" t="s">
        <v>2905</v>
      </c>
      <c r="V712" s="6" t="s">
        <v>3013</v>
      </c>
      <c r="W712" s="3" t="str">
        <f>INDEX(Groups!I$2:'Groups'!I$228, MATCH(A712, Groups!A$2:'Groups'!A$228,0))</f>
        <v>the Swisshelm Park community center</v>
      </c>
      <c r="X712" s="3" t="str">
        <f>INDEX(Groups!J$2:'Groups'!J$228, MATCH(A712, Groups!A$2:'Groups'!A$228,0))</f>
        <v>Venue</v>
      </c>
      <c r="Y712" s="8">
        <v>1</v>
      </c>
      <c r="Z712" s="8" t="b">
        <v>1</v>
      </c>
      <c r="AC712" s="8">
        <v>1</v>
      </c>
      <c r="AD712" s="8">
        <v>1</v>
      </c>
      <c r="AE712" s="8">
        <v>1</v>
      </c>
      <c r="AF712" t="str">
        <f>INDEX(Groups!L$2:'Groups'!L$228, MATCH(A712, Groups!A$2:'Groups'!A$228,0))</f>
        <v>Pittsburgh</v>
      </c>
      <c r="AG712">
        <f>INDEX(Groups!M$2:'Groups'!M$228, MATCH(A712, Groups!A$2:'Groups'!A$228,0))</f>
        <v>0</v>
      </c>
      <c r="AH712">
        <f>COUNTIFS(RSVP!A$2:A$6364, I712)</f>
        <v>3</v>
      </c>
      <c r="AI712">
        <f>COUNTIFS(RSVP!A$2:A$6364, I712, RSVP!G$2:G$6364, 1)</f>
        <v>2</v>
      </c>
      <c r="AJ712" s="18">
        <f t="shared" si="72"/>
        <v>0.66666666666666663</v>
      </c>
      <c r="AK712" t="str">
        <f>INDEX(Groups!N$2:'Groups'!N$228, MATCH(A712, Groups!A$2:'Groups'!A$228,0))</f>
        <v>Sub-county</v>
      </c>
    </row>
    <row r="713" spans="1:37" x14ac:dyDescent="0.2">
      <c r="A713">
        <v>10042382</v>
      </c>
      <c r="B713">
        <v>2</v>
      </c>
      <c r="C713" t="s">
        <v>1922</v>
      </c>
      <c r="D713" t="s">
        <v>502</v>
      </c>
      <c r="E713" t="s">
        <v>3084</v>
      </c>
      <c r="F713">
        <v>-80.040000915500002</v>
      </c>
      <c r="G713">
        <v>40.319999694800003</v>
      </c>
      <c r="H713" t="s">
        <v>1923</v>
      </c>
      <c r="I713">
        <v>224610040</v>
      </c>
      <c r="J713">
        <v>712</v>
      </c>
      <c r="K713" t="s">
        <v>1924</v>
      </c>
      <c r="L713" t="s">
        <v>1925</v>
      </c>
      <c r="M713" t="s">
        <v>2773</v>
      </c>
      <c r="N713" t="s">
        <v>1927</v>
      </c>
      <c r="O713">
        <v>-80.049744000000004</v>
      </c>
      <c r="P713">
        <v>40.388587999999999</v>
      </c>
      <c r="Q713" t="s">
        <v>1926</v>
      </c>
      <c r="R713" s="6" t="s">
        <v>2904</v>
      </c>
      <c r="S713" s="6" t="s">
        <v>2903</v>
      </c>
      <c r="T713" s="6" t="s">
        <v>2784</v>
      </c>
      <c r="U713" s="6" t="s">
        <v>2962</v>
      </c>
      <c r="W713" s="3" t="str">
        <f>INDEX(Groups!I$2:'Groups'!I$228, MATCH(A713, Groups!A$2:'Groups'!A$228,0))</f>
        <v>Pittsburgh</v>
      </c>
      <c r="X713" s="3" t="str">
        <f>INDEX(Groups!J$2:'Groups'!J$228, MATCH(A713, Groups!A$2:'Groups'!A$228,0))</f>
        <v>Sub-county</v>
      </c>
      <c r="Y713" s="8">
        <f>IF(T713="Allegheny County", 1, )</f>
        <v>1</v>
      </c>
      <c r="Z713" s="8" t="b">
        <f>ISNUMBER(SEARCH(W713,U713))</f>
        <v>0</v>
      </c>
      <c r="AD713" s="8">
        <v>1</v>
      </c>
      <c r="AE713" s="8">
        <v>1</v>
      </c>
      <c r="AF713" t="str">
        <f>INDEX(Groups!L$2:'Groups'!L$228, MATCH(A713, Groups!A$2:'Groups'!A$228,0))</f>
        <v>Pittsburgh</v>
      </c>
      <c r="AG713">
        <f>INDEX(Groups!M$2:'Groups'!M$228, MATCH(A713, Groups!A$2:'Groups'!A$228,0))</f>
        <v>0</v>
      </c>
      <c r="AH713">
        <f>COUNTIFS(RSVP!A$2:A$6364, I713)</f>
        <v>17</v>
      </c>
      <c r="AI713">
        <f>COUNTIFS(RSVP!A$2:A$6364, I713, RSVP!G$2:G$6364, 1)</f>
        <v>11</v>
      </c>
      <c r="AJ713" s="18">
        <f t="shared" si="72"/>
        <v>0.6470588235294118</v>
      </c>
      <c r="AK713" t="str">
        <f>INDEX(Groups!N$2:'Groups'!N$228, MATCH(A713, Groups!A$2:'Groups'!A$228,0))</f>
        <v>Sub-county</v>
      </c>
    </row>
    <row r="714" spans="1:37" x14ac:dyDescent="0.2">
      <c r="A714">
        <v>10042382</v>
      </c>
      <c r="B714">
        <v>2</v>
      </c>
      <c r="C714" t="s">
        <v>1922</v>
      </c>
      <c r="D714" t="s">
        <v>502</v>
      </c>
      <c r="E714" t="s">
        <v>3084</v>
      </c>
      <c r="F714">
        <v>-80.040000915500002</v>
      </c>
      <c r="G714">
        <v>40.319999694800003</v>
      </c>
      <c r="H714" t="s">
        <v>1923</v>
      </c>
      <c r="I714">
        <v>224213045</v>
      </c>
      <c r="J714">
        <v>713</v>
      </c>
      <c r="K714" t="s">
        <v>1928</v>
      </c>
      <c r="L714" t="s">
        <v>1929</v>
      </c>
      <c r="M714" t="s">
        <v>2773</v>
      </c>
      <c r="N714" t="s">
        <v>1931</v>
      </c>
      <c r="O714">
        <v>-80.015647999999999</v>
      </c>
      <c r="P714">
        <v>40.384632000000003</v>
      </c>
      <c r="Q714" t="s">
        <v>1930</v>
      </c>
      <c r="R714" s="6" t="s">
        <v>2904</v>
      </c>
      <c r="S714" s="6" t="s">
        <v>2903</v>
      </c>
      <c r="T714" s="6" t="s">
        <v>2784</v>
      </c>
      <c r="U714" s="6" t="s">
        <v>3014</v>
      </c>
      <c r="W714" s="3" t="str">
        <f>INDEX(Groups!I$2:'Groups'!I$228, MATCH(A714, Groups!A$2:'Groups'!A$228,0))</f>
        <v>Pittsburgh</v>
      </c>
      <c r="X714" s="3" t="str">
        <f>INDEX(Groups!J$2:'Groups'!J$228, MATCH(A714, Groups!A$2:'Groups'!A$228,0))</f>
        <v>Sub-county</v>
      </c>
      <c r="Y714" s="8">
        <f>IF(T714="Allegheny County", 1, )</f>
        <v>1</v>
      </c>
      <c r="Z714" s="8" t="b">
        <f>ISNUMBER(SEARCH(W714,U714))</f>
        <v>0</v>
      </c>
      <c r="AD714" s="8">
        <v>1</v>
      </c>
      <c r="AE714" s="8">
        <v>1</v>
      </c>
      <c r="AF714" t="str">
        <f>INDEX(Groups!L$2:'Groups'!L$228, MATCH(A714, Groups!A$2:'Groups'!A$228,0))</f>
        <v>Pittsburgh</v>
      </c>
      <c r="AG714">
        <f>INDEX(Groups!M$2:'Groups'!M$228, MATCH(A714, Groups!A$2:'Groups'!A$228,0))</f>
        <v>0</v>
      </c>
      <c r="AH714">
        <f>COUNTIFS(RSVP!A$2:A$6364, I714)</f>
        <v>17</v>
      </c>
      <c r="AI714">
        <f>COUNTIFS(RSVP!A$2:A$6364, I714, RSVP!G$2:G$6364, 1)</f>
        <v>12</v>
      </c>
      <c r="AJ714" s="18">
        <f t="shared" si="72"/>
        <v>0.70588235294117652</v>
      </c>
      <c r="AK714" t="str">
        <f>INDEX(Groups!N$2:'Groups'!N$228, MATCH(A714, Groups!A$2:'Groups'!A$228,0))</f>
        <v>Sub-county</v>
      </c>
    </row>
    <row r="715" spans="1:37" x14ac:dyDescent="0.2">
      <c r="A715">
        <v>18727432</v>
      </c>
      <c r="B715">
        <v>2</v>
      </c>
      <c r="C715" t="s">
        <v>1932</v>
      </c>
      <c r="D715" t="s">
        <v>1933</v>
      </c>
      <c r="E715" t="s">
        <v>3076</v>
      </c>
      <c r="F715">
        <v>-79.809997558600003</v>
      </c>
      <c r="G715">
        <v>40.330001831099999</v>
      </c>
      <c r="H715" t="s">
        <v>1934</v>
      </c>
      <c r="I715">
        <v>224547416</v>
      </c>
      <c r="J715">
        <v>714</v>
      </c>
      <c r="K715" t="s">
        <v>1935</v>
      </c>
      <c r="L715" t="s">
        <v>1936</v>
      </c>
      <c r="M715" t="s">
        <v>2891</v>
      </c>
      <c r="N715" t="s">
        <v>1938</v>
      </c>
      <c r="O715">
        <v>-79.823233899999906</v>
      </c>
      <c r="P715">
        <v>40.3539818</v>
      </c>
      <c r="Q715" t="s">
        <v>1937</v>
      </c>
      <c r="R715" s="6" t="s">
        <v>2904</v>
      </c>
      <c r="S715" s="6" t="s">
        <v>2903</v>
      </c>
      <c r="T715" s="6" t="s">
        <v>2784</v>
      </c>
      <c r="U715" s="6" t="s">
        <v>2990</v>
      </c>
      <c r="W715" s="3" t="str">
        <f>INDEX(Groups!I$2:'Groups'!I$228, MATCH(A715, Groups!A$2:'Groups'!A$228,0))</f>
        <v>White Oak</v>
      </c>
      <c r="X715" s="3" t="str">
        <f>INDEX(Groups!J$2:'Groups'!J$228, MATCH(A715, Groups!A$2:'Groups'!A$228,0))</f>
        <v>Sub-county</v>
      </c>
      <c r="Y715" s="8">
        <f>IF(T715="Allegheny County", 1, )</f>
        <v>1</v>
      </c>
      <c r="Z715" s="8" t="b">
        <f>ISNUMBER(SEARCH(W715,U715))</f>
        <v>1</v>
      </c>
      <c r="AD715" s="8">
        <v>1</v>
      </c>
      <c r="AE715" s="8">
        <v>1</v>
      </c>
      <c r="AF715" t="str">
        <f>INDEX(Groups!L$2:'Groups'!L$228, MATCH(A715, Groups!A$2:'Groups'!A$228,0))</f>
        <v>White Oak</v>
      </c>
      <c r="AG715">
        <f>INDEX(Groups!M$2:'Groups'!M$228, MATCH(A715, Groups!A$2:'Groups'!A$228,0))</f>
        <v>0</v>
      </c>
      <c r="AH715">
        <f>COUNTIFS(RSVP!A$2:A$6364, I715)</f>
        <v>3</v>
      </c>
      <c r="AI715">
        <f>COUNTIFS(RSVP!A$2:A$6364, I715, RSVP!G$2:G$6364, 1)</f>
        <v>0</v>
      </c>
      <c r="AJ715" s="18">
        <f t="shared" si="72"/>
        <v>0</v>
      </c>
      <c r="AK715" t="str">
        <f>INDEX(Groups!N$2:'Groups'!N$228, MATCH(A715, Groups!A$2:'Groups'!A$228,0))</f>
        <v>Sub-county</v>
      </c>
    </row>
    <row r="716" spans="1:37" x14ac:dyDescent="0.2">
      <c r="A716">
        <v>18727432</v>
      </c>
      <c r="B716">
        <v>2</v>
      </c>
      <c r="C716" t="s">
        <v>1932</v>
      </c>
      <c r="D716" t="s">
        <v>1933</v>
      </c>
      <c r="E716" t="s">
        <v>3076</v>
      </c>
      <c r="F716">
        <v>-79.809997558600003</v>
      </c>
      <c r="G716">
        <v>40.330001831099999</v>
      </c>
      <c r="H716" t="s">
        <v>1934</v>
      </c>
      <c r="I716">
        <v>224071825</v>
      </c>
      <c r="J716">
        <v>715</v>
      </c>
      <c r="K716" t="s">
        <v>1939</v>
      </c>
      <c r="L716" t="s">
        <v>1940</v>
      </c>
      <c r="M716" t="s">
        <v>2891</v>
      </c>
      <c r="N716" t="s">
        <v>1938</v>
      </c>
      <c r="O716">
        <v>-79.823233899999906</v>
      </c>
      <c r="P716">
        <v>40.3539818</v>
      </c>
      <c r="Q716" t="s">
        <v>1937</v>
      </c>
      <c r="R716" s="6" t="s">
        <v>2904</v>
      </c>
      <c r="S716" s="6" t="s">
        <v>2903</v>
      </c>
      <c r="T716" s="6" t="s">
        <v>2784</v>
      </c>
      <c r="U716" s="6" t="s">
        <v>2990</v>
      </c>
      <c r="W716" s="3" t="str">
        <f>INDEX(Groups!I$2:'Groups'!I$228, MATCH(A716, Groups!A$2:'Groups'!A$228,0))</f>
        <v>White Oak</v>
      </c>
      <c r="X716" s="3" t="str">
        <f>INDEX(Groups!J$2:'Groups'!J$228, MATCH(A716, Groups!A$2:'Groups'!A$228,0))</f>
        <v>Sub-county</v>
      </c>
      <c r="Y716" s="8">
        <f>IF(T716="Allegheny County", 1, )</f>
        <v>1</v>
      </c>
      <c r="Z716" s="8" t="b">
        <f>ISNUMBER(SEARCH(W716,U716))</f>
        <v>1</v>
      </c>
      <c r="AD716" s="8">
        <v>1</v>
      </c>
      <c r="AE716" s="8">
        <v>1</v>
      </c>
      <c r="AF716" t="str">
        <f>INDEX(Groups!L$2:'Groups'!L$228, MATCH(A716, Groups!A$2:'Groups'!A$228,0))</f>
        <v>White Oak</v>
      </c>
      <c r="AG716">
        <f>INDEX(Groups!M$2:'Groups'!M$228, MATCH(A716, Groups!A$2:'Groups'!A$228,0))</f>
        <v>0</v>
      </c>
      <c r="AH716">
        <f>COUNTIFS(RSVP!A$2:A$6364, I716)</f>
        <v>3</v>
      </c>
      <c r="AI716">
        <f>COUNTIFS(RSVP!A$2:A$6364, I716, RSVP!G$2:G$6364, 1)</f>
        <v>0</v>
      </c>
      <c r="AJ716" s="18">
        <f t="shared" si="72"/>
        <v>0</v>
      </c>
      <c r="AK716" t="str">
        <f>INDEX(Groups!N$2:'Groups'!N$228, MATCH(A716, Groups!A$2:'Groups'!A$228,0))</f>
        <v>Sub-county</v>
      </c>
    </row>
    <row r="717" spans="1:37" x14ac:dyDescent="0.2">
      <c r="A717">
        <v>18663940</v>
      </c>
      <c r="B717">
        <v>2</v>
      </c>
      <c r="C717" t="s">
        <v>1941</v>
      </c>
      <c r="D717" t="s">
        <v>1044</v>
      </c>
      <c r="E717" t="s">
        <v>3078</v>
      </c>
      <c r="F717">
        <v>-79.760002136200001</v>
      </c>
      <c r="G717">
        <v>40.430000305199997</v>
      </c>
      <c r="H717" t="s">
        <v>1942</v>
      </c>
      <c r="I717">
        <v>224009461</v>
      </c>
      <c r="J717">
        <v>716</v>
      </c>
      <c r="K717" t="s">
        <v>1943</v>
      </c>
      <c r="L717" t="s">
        <v>1944</v>
      </c>
      <c r="Q717" t="s">
        <v>386</v>
      </c>
      <c r="R717" s="6">
        <v>0</v>
      </c>
      <c r="S717" s="6">
        <v>0</v>
      </c>
      <c r="T717" s="6">
        <v>0</v>
      </c>
      <c r="U717" s="6">
        <v>0</v>
      </c>
      <c r="V717" s="6">
        <v>0</v>
      </c>
      <c r="W717" s="3" t="str">
        <f>INDEX(Groups!I$2:'Groups'!I$228, MATCH(A717, Groups!A$2:'Groups'!A$228,0))</f>
        <v>Monroeville</v>
      </c>
      <c r="X717" s="3" t="str">
        <f>INDEX(Groups!J$2:'Groups'!J$228, MATCH(A717, Groups!A$2:'Groups'!A$228,0))</f>
        <v>Sub-county</v>
      </c>
      <c r="AD717" s="8">
        <v>1</v>
      </c>
      <c r="AE717" s="8">
        <v>1</v>
      </c>
      <c r="AF717" t="str">
        <f>INDEX(Groups!L$2:'Groups'!L$228, MATCH(A717, Groups!A$2:'Groups'!A$228,0))</f>
        <v>all</v>
      </c>
      <c r="AG717">
        <f>INDEX(Groups!M$2:'Groups'!M$228, MATCH(A717, Groups!A$2:'Groups'!A$228,0))</f>
        <v>1</v>
      </c>
      <c r="AH717">
        <f>COUNTIFS(RSVP!A$2:A$6364, I717)</f>
        <v>6</v>
      </c>
      <c r="AI717">
        <f>COUNTIFS(RSVP!A$2:A$6364, I717, RSVP!G$2:G$6364, 1)</f>
        <v>6</v>
      </c>
      <c r="AJ717" s="18">
        <f t="shared" si="72"/>
        <v>1</v>
      </c>
      <c r="AK717" t="str">
        <f>INDEX(Groups!N$2:'Groups'!N$228, MATCH(A717, Groups!A$2:'Groups'!A$228,0))</f>
        <v>World</v>
      </c>
    </row>
    <row r="718" spans="1:37" x14ac:dyDescent="0.2">
      <c r="A718">
        <v>18663940</v>
      </c>
      <c r="B718">
        <v>2</v>
      </c>
      <c r="C718" t="s">
        <v>1941</v>
      </c>
      <c r="D718" t="s">
        <v>1044</v>
      </c>
      <c r="E718" t="s">
        <v>3078</v>
      </c>
      <c r="F718">
        <v>-79.760002136200001</v>
      </c>
      <c r="G718">
        <v>40.430000305199997</v>
      </c>
      <c r="H718" t="s">
        <v>1942</v>
      </c>
      <c r="I718">
        <v>224635075</v>
      </c>
      <c r="J718">
        <v>717</v>
      </c>
      <c r="K718" t="s">
        <v>1943</v>
      </c>
      <c r="L718" t="s">
        <v>1945</v>
      </c>
      <c r="Q718" t="s">
        <v>386</v>
      </c>
      <c r="R718" s="6">
        <v>0</v>
      </c>
      <c r="S718" s="6">
        <v>0</v>
      </c>
      <c r="T718" s="6">
        <v>0</v>
      </c>
      <c r="U718" s="6">
        <v>0</v>
      </c>
      <c r="V718" s="6">
        <v>0</v>
      </c>
      <c r="W718" s="3" t="str">
        <f>INDEX(Groups!I$2:'Groups'!I$228, MATCH(A718, Groups!A$2:'Groups'!A$228,0))</f>
        <v>Monroeville</v>
      </c>
      <c r="X718" s="3" t="str">
        <f>INDEX(Groups!J$2:'Groups'!J$228, MATCH(A718, Groups!A$2:'Groups'!A$228,0))</f>
        <v>Sub-county</v>
      </c>
      <c r="AD718" s="8">
        <v>1</v>
      </c>
      <c r="AE718" s="8">
        <v>1</v>
      </c>
      <c r="AF718" t="str">
        <f>INDEX(Groups!L$2:'Groups'!L$228, MATCH(A718, Groups!A$2:'Groups'!A$228,0))</f>
        <v>all</v>
      </c>
      <c r="AG718">
        <f>INDEX(Groups!M$2:'Groups'!M$228, MATCH(A718, Groups!A$2:'Groups'!A$228,0))</f>
        <v>1</v>
      </c>
      <c r="AH718">
        <f>COUNTIFS(RSVP!A$2:A$6364, I718)</f>
        <v>4</v>
      </c>
      <c r="AI718">
        <f>COUNTIFS(RSVP!A$2:A$6364, I718, RSVP!G$2:G$6364, 1)</f>
        <v>4</v>
      </c>
      <c r="AJ718" s="18">
        <f t="shared" si="72"/>
        <v>1</v>
      </c>
      <c r="AK718" t="str">
        <f>INDEX(Groups!N$2:'Groups'!N$228, MATCH(A718, Groups!A$2:'Groups'!A$228,0))</f>
        <v>World</v>
      </c>
    </row>
    <row r="719" spans="1:37" x14ac:dyDescent="0.2">
      <c r="A719">
        <v>1773052</v>
      </c>
      <c r="B719">
        <v>1</v>
      </c>
      <c r="C719" t="s">
        <v>1946</v>
      </c>
      <c r="D719" t="s">
        <v>1</v>
      </c>
      <c r="E719" t="s">
        <v>3076</v>
      </c>
      <c r="F719">
        <v>-79.919998168899994</v>
      </c>
      <c r="G719">
        <v>40.470001220699999</v>
      </c>
      <c r="H719" t="s">
        <v>1947</v>
      </c>
      <c r="I719">
        <v>214629162</v>
      </c>
      <c r="J719">
        <v>718</v>
      </c>
      <c r="K719" t="s">
        <v>1948</v>
      </c>
      <c r="L719" t="s">
        <v>1949</v>
      </c>
      <c r="M719" t="s">
        <v>748</v>
      </c>
      <c r="N719" t="s">
        <v>1951</v>
      </c>
      <c r="O719">
        <v>-80.187209999999993</v>
      </c>
      <c r="P719">
        <v>40.54636</v>
      </c>
      <c r="Q719" t="s">
        <v>1950</v>
      </c>
      <c r="R719" s="6" t="s">
        <v>2904</v>
      </c>
      <c r="S719" s="6" t="s">
        <v>2903</v>
      </c>
      <c r="T719" s="6" t="s">
        <v>2784</v>
      </c>
      <c r="U719" s="6" t="s">
        <v>3015</v>
      </c>
      <c r="W719" s="3" t="str">
        <f>INDEX(Groups!I$2:'Groups'!I$228, MATCH(A719, Groups!A$2:'Groups'!A$228,0))</f>
        <v>Pittsburgh</v>
      </c>
      <c r="X719" s="3" t="str">
        <f>INDEX(Groups!J$2:'Groups'!J$228, MATCH(A719, Groups!A$2:'Groups'!A$228,0))</f>
        <v>Sub-county</v>
      </c>
      <c r="Y719" s="8">
        <f>IF(T719="Allegheny County", 1, )</f>
        <v>1</v>
      </c>
      <c r="Z719" s="8" t="b">
        <f>ISNUMBER(SEARCH(W719,U719))</f>
        <v>0</v>
      </c>
      <c r="AD719" s="8">
        <v>1</v>
      </c>
      <c r="AE719" s="8">
        <v>1</v>
      </c>
      <c r="AF719" t="str">
        <f>INDEX(Groups!L$2:'Groups'!L$228, MATCH(A719, Groups!A$2:'Groups'!A$228,0))</f>
        <v>Pittsburgh</v>
      </c>
      <c r="AG719">
        <f>INDEX(Groups!M$2:'Groups'!M$228, MATCH(A719, Groups!A$2:'Groups'!A$228,0))</f>
        <v>0</v>
      </c>
      <c r="AH719">
        <f>COUNTIFS(RSVP!A$2:A$6364, I719)</f>
        <v>9</v>
      </c>
      <c r="AI719">
        <f>COUNTIFS(RSVP!A$2:A$6364, I719, RSVP!G$2:G$6364, 1)</f>
        <v>8</v>
      </c>
      <c r="AJ719" s="18">
        <f t="shared" si="72"/>
        <v>0.88888888888888884</v>
      </c>
      <c r="AK719" t="str">
        <f>INDEX(Groups!N$2:'Groups'!N$228, MATCH(A719, Groups!A$2:'Groups'!A$228,0))</f>
        <v>Sub-county</v>
      </c>
    </row>
    <row r="720" spans="1:37" x14ac:dyDescent="0.2">
      <c r="A720">
        <v>9014262</v>
      </c>
      <c r="B720">
        <v>1</v>
      </c>
      <c r="C720" t="s">
        <v>1952</v>
      </c>
      <c r="D720" t="s">
        <v>1</v>
      </c>
      <c r="E720" t="s">
        <v>3073</v>
      </c>
      <c r="F720">
        <v>-79.980003356899999</v>
      </c>
      <c r="G720">
        <v>40.450000762899997</v>
      </c>
      <c r="H720" t="s">
        <v>1953</v>
      </c>
      <c r="I720">
        <v>221683311</v>
      </c>
      <c r="J720">
        <v>719</v>
      </c>
      <c r="K720" t="s">
        <v>1954</v>
      </c>
      <c r="L720" t="s">
        <v>1955</v>
      </c>
      <c r="M720" t="s">
        <v>2773</v>
      </c>
      <c r="N720" t="s">
        <v>1957</v>
      </c>
      <c r="O720">
        <v>-79.952347000000003</v>
      </c>
      <c r="P720">
        <v>40.447372000000001</v>
      </c>
      <c r="Q720" t="s">
        <v>1956</v>
      </c>
      <c r="R720" s="6" t="s">
        <v>2904</v>
      </c>
      <c r="S720" s="6" t="s">
        <v>2903</v>
      </c>
      <c r="T720" s="6" t="s">
        <v>2784</v>
      </c>
      <c r="U720" s="6" t="s">
        <v>2905</v>
      </c>
      <c r="V720" s="6" t="s">
        <v>2902</v>
      </c>
      <c r="W720" s="3" t="str">
        <f>INDEX(Groups!I$2:'Groups'!I$228, MATCH(A720, Groups!A$2:'Groups'!A$228,0))</f>
        <v>Greater Pittsburgh Area</v>
      </c>
      <c r="X720" s="3" t="str">
        <f>INDEX(Groups!J$2:'Groups'!J$228, MATCH(A720, Groups!A$2:'Groups'!A$228,0))</f>
        <v>CSA/MSA</v>
      </c>
      <c r="Y720" s="8">
        <f>IF(T720="Allegheny County", 1, )</f>
        <v>1</v>
      </c>
      <c r="Z720" s="8" t="str">
        <f>IF(ISNUMBER(SEARCH("Pittsburgh", U720)), "Pittsburgh City", "Non-Pitt")</f>
        <v>Pittsburgh City</v>
      </c>
      <c r="AD720" s="8">
        <v>1</v>
      </c>
      <c r="AE720" s="8">
        <v>1</v>
      </c>
      <c r="AF720" t="str">
        <f>INDEX(Groups!L$2:'Groups'!L$228, MATCH(A720, Groups!A$2:'Groups'!A$228,0))</f>
        <v>Greater Pittsburgh Area</v>
      </c>
      <c r="AG720">
        <f>INDEX(Groups!M$2:'Groups'!M$228, MATCH(A720, Groups!A$2:'Groups'!A$228,0))</f>
        <v>0</v>
      </c>
      <c r="AH720">
        <f>COUNTIFS(RSVP!A$2:A$6364, I720)</f>
        <v>14</v>
      </c>
      <c r="AI720">
        <f>COUNTIFS(RSVP!A$2:A$6364, I720, RSVP!G$2:G$6364, 1)</f>
        <v>13</v>
      </c>
      <c r="AJ720" s="18">
        <f t="shared" si="72"/>
        <v>0.9285714285714286</v>
      </c>
      <c r="AK720" t="str">
        <f>INDEX(Groups!N$2:'Groups'!N$228, MATCH(A720, Groups!A$2:'Groups'!A$228,0))</f>
        <v>CSA/MSA</v>
      </c>
    </row>
    <row r="721" spans="1:37" x14ac:dyDescent="0.2">
      <c r="A721">
        <v>18568176</v>
      </c>
      <c r="B721">
        <v>1</v>
      </c>
      <c r="C721" t="s">
        <v>1958</v>
      </c>
      <c r="D721" t="s">
        <v>1</v>
      </c>
      <c r="E721" t="s">
        <v>3075</v>
      </c>
      <c r="F721">
        <v>-80.040000915500002</v>
      </c>
      <c r="G721">
        <v>40.400001525900002</v>
      </c>
      <c r="H721" t="s">
        <v>1959</v>
      </c>
      <c r="I721" t="s">
        <v>3365</v>
      </c>
      <c r="J721">
        <v>720</v>
      </c>
      <c r="K721" t="s">
        <v>1960</v>
      </c>
      <c r="L721" t="s">
        <v>465</v>
      </c>
      <c r="M721" t="s">
        <v>2773</v>
      </c>
      <c r="N721" t="s">
        <v>855</v>
      </c>
      <c r="O721">
        <v>-80.040719999999993</v>
      </c>
      <c r="P721">
        <v>40.403489999999998</v>
      </c>
      <c r="Q721" t="s">
        <v>854</v>
      </c>
      <c r="R721" s="6" t="s">
        <v>2904</v>
      </c>
      <c r="S721" s="6" t="s">
        <v>2903</v>
      </c>
      <c r="T721" s="6" t="s">
        <v>2784</v>
      </c>
      <c r="U721" s="6" t="s">
        <v>2905</v>
      </c>
      <c r="V721" s="6" t="s">
        <v>2972</v>
      </c>
      <c r="W721" s="3" t="str">
        <f>INDEX(Groups!I$2:'Groups'!I$228, MATCH(A721, Groups!A$2:'Groups'!A$228,0))</f>
        <v>Pittsburgh</v>
      </c>
      <c r="X721" s="3" t="str">
        <f>INDEX(Groups!J$2:'Groups'!J$228, MATCH(A721, Groups!A$2:'Groups'!A$228,0))</f>
        <v>Sub-county</v>
      </c>
      <c r="Y721" s="8">
        <f>IF(T721="Allegheny County", 1, )</f>
        <v>1</v>
      </c>
      <c r="Z721" s="8" t="b">
        <f>ISNUMBER(SEARCH(W721,U721))</f>
        <v>1</v>
      </c>
      <c r="AD721" s="8">
        <v>1</v>
      </c>
      <c r="AE721" s="8">
        <v>1</v>
      </c>
      <c r="AF721" t="str">
        <f>INDEX(Groups!L$2:'Groups'!L$228, MATCH(A721, Groups!A$2:'Groups'!A$228,0))</f>
        <v>Pittsburgh</v>
      </c>
      <c r="AG721">
        <f>INDEX(Groups!M$2:'Groups'!M$228, MATCH(A721, Groups!A$2:'Groups'!A$228,0))</f>
        <v>0</v>
      </c>
      <c r="AH721">
        <f>COUNTIFS(RSVP!A$2:A$6364, I721)</f>
        <v>4</v>
      </c>
      <c r="AI721">
        <f>COUNTIFS(RSVP!A$2:A$6364, I721, RSVP!G$2:G$6364, 1)</f>
        <v>2</v>
      </c>
      <c r="AJ721" s="18">
        <f t="shared" si="72"/>
        <v>0.5</v>
      </c>
      <c r="AK721" t="str">
        <f>INDEX(Groups!N$2:'Groups'!N$228, MATCH(A721, Groups!A$2:'Groups'!A$228,0))</f>
        <v>Sub-county</v>
      </c>
    </row>
    <row r="722" spans="1:37" x14ac:dyDescent="0.2">
      <c r="A722">
        <v>6049772</v>
      </c>
      <c r="B722">
        <v>1</v>
      </c>
      <c r="C722" t="s">
        <v>1961</v>
      </c>
      <c r="D722" t="s">
        <v>1962</v>
      </c>
      <c r="E722" t="s">
        <v>3074</v>
      </c>
      <c r="F722">
        <v>-79.919998168899994</v>
      </c>
      <c r="G722">
        <v>40.700000762899997</v>
      </c>
      <c r="H722" t="s">
        <v>1963</v>
      </c>
      <c r="I722">
        <v>224336392</v>
      </c>
      <c r="J722">
        <v>721</v>
      </c>
      <c r="K722" t="s">
        <v>1964</v>
      </c>
      <c r="L722" t="s">
        <v>1965</v>
      </c>
      <c r="M722" t="s">
        <v>2780</v>
      </c>
      <c r="N722" t="s">
        <v>895</v>
      </c>
      <c r="O722">
        <v>-80.110771</v>
      </c>
      <c r="P722">
        <v>40.684620000000002</v>
      </c>
      <c r="Q722" t="s">
        <v>894</v>
      </c>
      <c r="R722" s="6" t="s">
        <v>2904</v>
      </c>
      <c r="S722" s="6" t="s">
        <v>2903</v>
      </c>
      <c r="T722" s="6" t="s">
        <v>2931</v>
      </c>
      <c r="U722" s="6" t="s">
        <v>2930</v>
      </c>
      <c r="W722" s="3" t="str">
        <f>INDEX(Groups!I$2:'Groups'!I$228, MATCH(A722, Groups!A$2:'Groups'!A$228,0))</f>
        <v>All</v>
      </c>
      <c r="X722" s="3" t="str">
        <f>INDEX(Groups!J$2:'Groups'!J$228, MATCH(A722, Groups!A$2:'Groups'!A$228,0))</f>
        <v>World</v>
      </c>
      <c r="AD722" s="8">
        <v>1</v>
      </c>
      <c r="AE722" s="8">
        <v>1</v>
      </c>
      <c r="AF722" t="str">
        <f>INDEX(Groups!L$2:'Groups'!L$228, MATCH(A722, Groups!A$2:'Groups'!A$228,0))</f>
        <v>Pittsburgh</v>
      </c>
      <c r="AG722">
        <f>INDEX(Groups!M$2:'Groups'!M$228, MATCH(A722, Groups!A$2:'Groups'!A$228,0))</f>
        <v>0</v>
      </c>
      <c r="AH722">
        <f>COUNTIFS(RSVP!A$2:A$6364, I722)</f>
        <v>6</v>
      </c>
      <c r="AI722">
        <f>COUNTIFS(RSVP!A$2:A$6364, I722, RSVP!G$2:G$6364, 1)</f>
        <v>4</v>
      </c>
      <c r="AJ722" s="18">
        <f t="shared" si="72"/>
        <v>0.66666666666666663</v>
      </c>
      <c r="AK722" t="str">
        <f>INDEX(Groups!N$2:'Groups'!N$228, MATCH(A722, Groups!A$2:'Groups'!A$228,0))</f>
        <v>Sub-county</v>
      </c>
    </row>
    <row r="723" spans="1:37" x14ac:dyDescent="0.2">
      <c r="A723">
        <v>18629323</v>
      </c>
      <c r="B723">
        <v>1</v>
      </c>
      <c r="C723" t="s">
        <v>1966</v>
      </c>
      <c r="D723" t="s">
        <v>1</v>
      </c>
      <c r="E723" t="s">
        <v>3079</v>
      </c>
      <c r="F723">
        <v>-80.040000915500002</v>
      </c>
      <c r="G723">
        <v>40.520000457800002</v>
      </c>
      <c r="H723" t="s">
        <v>1967</v>
      </c>
      <c r="I723">
        <v>222816099</v>
      </c>
      <c r="J723">
        <v>722</v>
      </c>
      <c r="K723" t="s">
        <v>1968</v>
      </c>
      <c r="L723" t="s">
        <v>1969</v>
      </c>
      <c r="Q723" t="s">
        <v>386</v>
      </c>
      <c r="R723" s="6">
        <v>0</v>
      </c>
      <c r="S723" s="6">
        <v>0</v>
      </c>
      <c r="T723" s="6">
        <v>0</v>
      </c>
      <c r="U723" s="6">
        <v>0</v>
      </c>
      <c r="V723" s="6">
        <v>0</v>
      </c>
      <c r="W723" s="3" t="str">
        <f>INDEX(Groups!I$2:'Groups'!I$228, MATCH(A723, Groups!A$2:'Groups'!A$228,0))</f>
        <v>Pittsburgh</v>
      </c>
      <c r="X723" s="3" t="str">
        <f>INDEX(Groups!J$2:'Groups'!J$228, MATCH(A723, Groups!A$2:'Groups'!A$228,0))</f>
        <v>Sub-county</v>
      </c>
      <c r="AD723" s="8">
        <v>1</v>
      </c>
      <c r="AE723" s="8">
        <v>1</v>
      </c>
      <c r="AF723" t="str">
        <f>INDEX(Groups!L$2:'Groups'!L$228, MATCH(A723, Groups!A$2:'Groups'!A$228,0))</f>
        <v>Pittsburgh</v>
      </c>
      <c r="AG723">
        <f>INDEX(Groups!M$2:'Groups'!M$228, MATCH(A723, Groups!A$2:'Groups'!A$228,0))</f>
        <v>0</v>
      </c>
      <c r="AH723">
        <f>COUNTIFS(RSVP!A$2:A$6364, I723)</f>
        <v>22</v>
      </c>
      <c r="AI723">
        <f>COUNTIFS(RSVP!A$2:A$6364, I723, RSVP!G$2:G$6364, 1)</f>
        <v>16</v>
      </c>
      <c r="AJ723" s="18">
        <f t="shared" si="72"/>
        <v>0.72727272727272729</v>
      </c>
      <c r="AK723" t="str">
        <f>INDEX(Groups!N$2:'Groups'!N$228, MATCH(A723, Groups!A$2:'Groups'!A$228,0))</f>
        <v>Sub-county</v>
      </c>
    </row>
    <row r="724" spans="1:37" x14ac:dyDescent="0.2">
      <c r="A724">
        <v>7946662</v>
      </c>
      <c r="B724">
        <v>1</v>
      </c>
      <c r="C724" t="s">
        <v>1970</v>
      </c>
      <c r="D724" t="s">
        <v>1</v>
      </c>
      <c r="E724" t="s">
        <v>3079</v>
      </c>
      <c r="F724">
        <v>-79.919998168899994</v>
      </c>
      <c r="G724">
        <v>40.430000305199997</v>
      </c>
      <c r="H724" t="s">
        <v>1971</v>
      </c>
      <c r="I724">
        <v>224176641</v>
      </c>
      <c r="J724">
        <v>723</v>
      </c>
      <c r="K724" t="s">
        <v>1972</v>
      </c>
      <c r="L724" t="s">
        <v>1973</v>
      </c>
      <c r="M724" t="s">
        <v>2773</v>
      </c>
      <c r="N724" t="s">
        <v>1975</v>
      </c>
      <c r="O724">
        <v>-79.946860999999998</v>
      </c>
      <c r="P724">
        <v>40.438229</v>
      </c>
      <c r="Q724" t="s">
        <v>1974</v>
      </c>
      <c r="R724" s="6" t="s">
        <v>2904</v>
      </c>
      <c r="S724" s="6" t="s">
        <v>2903</v>
      </c>
      <c r="T724" s="6" t="s">
        <v>2784</v>
      </c>
      <c r="U724" s="6" t="s">
        <v>2905</v>
      </c>
      <c r="V724" s="6" t="s">
        <v>2907</v>
      </c>
      <c r="W724" s="3" t="str">
        <f>INDEX(Groups!I$2:'Groups'!I$228, MATCH(A724, Groups!A$2:'Groups'!A$228,0))</f>
        <v>Schenley Park</v>
      </c>
      <c r="X724" s="3" t="str">
        <f>INDEX(Groups!J$2:'Groups'!J$228, MATCH(A724, Groups!A$2:'Groups'!A$228,0))</f>
        <v>Venue</v>
      </c>
      <c r="Y724" s="8">
        <v>1</v>
      </c>
      <c r="Z724" s="8" t="b">
        <v>1</v>
      </c>
      <c r="AC724" s="8">
        <v>1</v>
      </c>
      <c r="AD724" s="8">
        <v>1</v>
      </c>
      <c r="AE724" s="8">
        <v>1</v>
      </c>
      <c r="AF724" t="str">
        <f>INDEX(Groups!L$2:'Groups'!L$228, MATCH(A724, Groups!A$2:'Groups'!A$228,0))</f>
        <v>Pittsburgh</v>
      </c>
      <c r="AG724">
        <f>INDEX(Groups!M$2:'Groups'!M$228, MATCH(A724, Groups!A$2:'Groups'!A$228,0))</f>
        <v>1</v>
      </c>
      <c r="AH724">
        <f>COUNTIFS(RSVP!A$2:A$6364, I724)</f>
        <v>5</v>
      </c>
      <c r="AI724">
        <f>COUNTIFS(RSVP!A$2:A$6364, I724, RSVP!G$2:G$6364, 1)</f>
        <v>4</v>
      </c>
      <c r="AJ724" s="18">
        <f t="shared" si="72"/>
        <v>0.8</v>
      </c>
      <c r="AK724" t="str">
        <f>INDEX(Groups!N$2:'Groups'!N$228, MATCH(A724, Groups!A$2:'Groups'!A$228,0))</f>
        <v>Sub-county</v>
      </c>
    </row>
    <row r="725" spans="1:37" x14ac:dyDescent="0.2">
      <c r="A725">
        <v>1603556</v>
      </c>
      <c r="B725">
        <v>1</v>
      </c>
      <c r="C725" t="s">
        <v>1976</v>
      </c>
      <c r="D725" t="s">
        <v>1</v>
      </c>
      <c r="E725" t="s">
        <v>3071</v>
      </c>
      <c r="F725">
        <v>-79.989997863799999</v>
      </c>
      <c r="G725">
        <v>40.450000762899997</v>
      </c>
      <c r="H725" t="s">
        <v>1977</v>
      </c>
      <c r="I725">
        <v>224204561</v>
      </c>
      <c r="J725">
        <v>724</v>
      </c>
      <c r="K725" t="s">
        <v>1978</v>
      </c>
      <c r="L725" t="s">
        <v>1979</v>
      </c>
      <c r="M725" t="s">
        <v>2773</v>
      </c>
      <c r="N725" t="s">
        <v>1981</v>
      </c>
      <c r="O725">
        <v>-79.970298999999997</v>
      </c>
      <c r="P725">
        <v>40.434157999999996</v>
      </c>
      <c r="Q725" t="s">
        <v>1980</v>
      </c>
      <c r="R725" s="6" t="s">
        <v>2904</v>
      </c>
      <c r="S725" s="6" t="s">
        <v>2903</v>
      </c>
      <c r="T725" s="6" t="s">
        <v>2784</v>
      </c>
      <c r="U725" s="6" t="s">
        <v>2905</v>
      </c>
      <c r="V725" s="6" t="s">
        <v>2923</v>
      </c>
      <c r="W725" s="3" t="str">
        <f>INDEX(Groups!I$2:'Groups'!I$228, MATCH(A725, Groups!A$2:'Groups'!A$228,0))</f>
        <v>Pittsburgh</v>
      </c>
      <c r="X725" s="3" t="str">
        <f>INDEX(Groups!J$2:'Groups'!J$228, MATCH(A725, Groups!A$2:'Groups'!A$228,0))</f>
        <v>Sub-county</v>
      </c>
      <c r="Y725" s="8">
        <f>IF(T725="Allegheny County", 1, )</f>
        <v>1</v>
      </c>
      <c r="Z725" s="8" t="b">
        <f>ISNUMBER(SEARCH(W725,U725))</f>
        <v>1</v>
      </c>
      <c r="AD725" s="8">
        <v>1</v>
      </c>
      <c r="AE725" s="8">
        <v>1</v>
      </c>
      <c r="AF725" t="str">
        <f>INDEX(Groups!L$2:'Groups'!L$228, MATCH(A725, Groups!A$2:'Groups'!A$228,0))</f>
        <v>Pittsburgh</v>
      </c>
      <c r="AG725">
        <f>INDEX(Groups!M$2:'Groups'!M$228, MATCH(A725, Groups!A$2:'Groups'!A$228,0))</f>
        <v>0</v>
      </c>
      <c r="AH725">
        <f>COUNTIFS(RSVP!A$2:A$6364, I725)</f>
        <v>10</v>
      </c>
      <c r="AI725">
        <f>COUNTIFS(RSVP!A$2:A$6364, I725, RSVP!G$2:G$6364, 1)</f>
        <v>8</v>
      </c>
      <c r="AJ725" s="18">
        <f t="shared" si="72"/>
        <v>0.8</v>
      </c>
      <c r="AK725" t="str">
        <f>INDEX(Groups!N$2:'Groups'!N$228, MATCH(A725, Groups!A$2:'Groups'!A$228,0))</f>
        <v>Sub-county</v>
      </c>
    </row>
    <row r="726" spans="1:37" x14ac:dyDescent="0.2">
      <c r="A726">
        <v>224739</v>
      </c>
      <c r="B726">
        <v>1</v>
      </c>
      <c r="C726" t="s">
        <v>1982</v>
      </c>
      <c r="D726" t="s">
        <v>1</v>
      </c>
      <c r="E726" t="s">
        <v>3077</v>
      </c>
      <c r="F726">
        <v>-80.040000915500002</v>
      </c>
      <c r="G726">
        <v>40.549999237100003</v>
      </c>
      <c r="H726" t="s">
        <v>1983</v>
      </c>
      <c r="I726">
        <v>224270298</v>
      </c>
      <c r="J726">
        <v>725</v>
      </c>
      <c r="K726" t="s">
        <v>989</v>
      </c>
      <c r="L726" t="s">
        <v>1984</v>
      </c>
      <c r="M726" t="s">
        <v>2773</v>
      </c>
      <c r="N726" t="s">
        <v>992</v>
      </c>
      <c r="O726">
        <v>-79.965073000000004</v>
      </c>
      <c r="P726">
        <v>40.427894999999999</v>
      </c>
      <c r="Q726" t="s">
        <v>1985</v>
      </c>
      <c r="R726" s="6" t="s">
        <v>2904</v>
      </c>
      <c r="S726" s="6" t="s">
        <v>2903</v>
      </c>
      <c r="T726" s="6" t="s">
        <v>2784</v>
      </c>
      <c r="U726" s="6" t="s">
        <v>2905</v>
      </c>
      <c r="V726" s="6" t="s">
        <v>2909</v>
      </c>
      <c r="W726" s="3" t="str">
        <f>INDEX(Groups!I$2:'Groups'!I$228, MATCH(A726, Groups!A$2:'Groups'!A$228,0))</f>
        <v>Pittsburgh</v>
      </c>
      <c r="X726" s="3" t="str">
        <f>INDEX(Groups!J$2:'Groups'!J$228, MATCH(A726, Groups!A$2:'Groups'!A$228,0))</f>
        <v>Sub-county</v>
      </c>
      <c r="Y726" s="8">
        <f>IF(T726="Allegheny County", 1, )</f>
        <v>1</v>
      </c>
      <c r="Z726" s="8" t="b">
        <f>ISNUMBER(SEARCH(W726,U726))</f>
        <v>1</v>
      </c>
      <c r="AD726" s="8">
        <v>1</v>
      </c>
      <c r="AE726" s="8">
        <v>1</v>
      </c>
      <c r="AF726" t="str">
        <f>INDEX(Groups!L$2:'Groups'!L$228, MATCH(A726, Groups!A$2:'Groups'!A$228,0))</f>
        <v>Pittsburgh</v>
      </c>
      <c r="AG726">
        <f>INDEX(Groups!M$2:'Groups'!M$228, MATCH(A726, Groups!A$2:'Groups'!A$228,0))</f>
        <v>0</v>
      </c>
      <c r="AH726">
        <f>COUNTIFS(RSVP!A$2:A$6364, I726)</f>
        <v>11</v>
      </c>
      <c r="AI726">
        <f>COUNTIFS(RSVP!A$2:A$6364, I726, RSVP!G$2:G$6364, 1)</f>
        <v>9</v>
      </c>
      <c r="AJ726" s="18">
        <f t="shared" si="72"/>
        <v>0.81818181818181823</v>
      </c>
      <c r="AK726" t="str">
        <f>INDEX(Groups!N$2:'Groups'!N$228, MATCH(A726, Groups!A$2:'Groups'!A$228,0))</f>
        <v>Sub-county</v>
      </c>
    </row>
    <row r="727" spans="1:37" x14ac:dyDescent="0.2">
      <c r="A727">
        <v>18403808</v>
      </c>
      <c r="B727">
        <v>1</v>
      </c>
      <c r="C727" t="s">
        <v>1986</v>
      </c>
      <c r="D727" t="s">
        <v>1</v>
      </c>
      <c r="E727" t="s">
        <v>3070</v>
      </c>
      <c r="F727">
        <v>-79.959999084499998</v>
      </c>
      <c r="G727">
        <v>40.439998626700003</v>
      </c>
      <c r="H727" t="s">
        <v>1987</v>
      </c>
      <c r="I727">
        <v>223992811</v>
      </c>
      <c r="J727">
        <v>726</v>
      </c>
      <c r="K727" t="s">
        <v>1988</v>
      </c>
      <c r="L727" t="s">
        <v>1989</v>
      </c>
      <c r="M727" t="s">
        <v>2773</v>
      </c>
      <c r="N727" t="s">
        <v>1991</v>
      </c>
      <c r="O727">
        <v>-79.893822</v>
      </c>
      <c r="P727">
        <v>40.432532999999999</v>
      </c>
      <c r="Q727" t="s">
        <v>1990</v>
      </c>
      <c r="R727" s="6" t="s">
        <v>2904</v>
      </c>
      <c r="S727" s="6" t="s">
        <v>2903</v>
      </c>
      <c r="T727" s="6" t="s">
        <v>2784</v>
      </c>
      <c r="U727" s="6" t="s">
        <v>2951</v>
      </c>
      <c r="W727" s="3" t="str">
        <f>INDEX(Groups!I$2:'Groups'!I$228, MATCH(A727, Groups!A$2:'Groups'!A$228,0))</f>
        <v>Pittsburgh</v>
      </c>
      <c r="X727" s="3" t="str">
        <f>INDEX(Groups!J$2:'Groups'!J$228, MATCH(A727, Groups!A$2:'Groups'!A$228,0))</f>
        <v>Sub-county</v>
      </c>
      <c r="Y727" s="8">
        <f>IF(T727="Allegheny County", 1, )</f>
        <v>1</v>
      </c>
      <c r="Z727" s="8" t="b">
        <f>ISNUMBER(SEARCH(W727,U727))</f>
        <v>0</v>
      </c>
      <c r="AD727" s="8">
        <v>1</v>
      </c>
      <c r="AE727" s="8">
        <v>1</v>
      </c>
      <c r="AF727" t="str">
        <f>INDEX(Groups!L$2:'Groups'!L$228, MATCH(A727, Groups!A$2:'Groups'!A$228,0))</f>
        <v>Pittsburgh</v>
      </c>
      <c r="AG727">
        <f>INDEX(Groups!M$2:'Groups'!M$228, MATCH(A727, Groups!A$2:'Groups'!A$228,0))</f>
        <v>0</v>
      </c>
      <c r="AH727">
        <f>COUNTIFS(RSVP!A$2:A$6364, I727)</f>
        <v>11</v>
      </c>
      <c r="AI727">
        <f>COUNTIFS(RSVP!A$2:A$6364, I727, RSVP!G$2:G$6364, 1)</f>
        <v>8</v>
      </c>
      <c r="AJ727" s="18">
        <f t="shared" si="72"/>
        <v>0.72727272727272729</v>
      </c>
      <c r="AK727" t="str">
        <f>INDEX(Groups!N$2:'Groups'!N$228, MATCH(A727, Groups!A$2:'Groups'!A$228,0))</f>
        <v>Sub-county</v>
      </c>
    </row>
    <row r="728" spans="1:37" x14ac:dyDescent="0.2">
      <c r="A728">
        <v>18544607</v>
      </c>
      <c r="B728">
        <v>1</v>
      </c>
      <c r="C728" t="s">
        <v>1992</v>
      </c>
      <c r="D728" t="s">
        <v>1</v>
      </c>
      <c r="E728" t="s">
        <v>3071</v>
      </c>
      <c r="F728">
        <v>-79.989997863799999</v>
      </c>
      <c r="G728">
        <v>40.450000762899997</v>
      </c>
      <c r="H728" t="s">
        <v>1993</v>
      </c>
      <c r="I728">
        <v>222791719</v>
      </c>
      <c r="J728">
        <v>727</v>
      </c>
      <c r="K728" t="s">
        <v>1994</v>
      </c>
      <c r="L728" t="s">
        <v>1995</v>
      </c>
      <c r="M728" t="s">
        <v>2892</v>
      </c>
      <c r="N728" t="s">
        <v>1997</v>
      </c>
      <c r="O728">
        <v>-80.051872000000003</v>
      </c>
      <c r="P728">
        <v>40.357716000000003</v>
      </c>
      <c r="Q728" t="s">
        <v>1996</v>
      </c>
      <c r="R728" s="6" t="s">
        <v>2904</v>
      </c>
      <c r="S728" s="6" t="s">
        <v>2903</v>
      </c>
      <c r="T728" s="6" t="s">
        <v>2784</v>
      </c>
      <c r="U728" s="6" t="s">
        <v>2962</v>
      </c>
      <c r="W728" s="3" t="str">
        <f>INDEX(Groups!I$2:'Groups'!I$228, MATCH(A728, Groups!A$2:'Groups'!A$228,0))</f>
        <v>South Hills and surrounding area</v>
      </c>
      <c r="X728" s="3" t="str">
        <f>INDEX(Groups!J$2:'Groups'!J$228, MATCH(A728, Groups!A$2:'Groups'!A$228,0))</f>
        <v>Region</v>
      </c>
      <c r="Y728" s="8">
        <f>IF(T728="Allegheny County", 1, )</f>
        <v>1</v>
      </c>
      <c r="Z728" s="8" t="str">
        <f>IF(ISNUMBER(SEARCH("Pittsburgh", U728)), "Pittsburgh City", "Non-Pitt")</f>
        <v>Non-Pitt</v>
      </c>
      <c r="AA728" s="8" t="b">
        <f>OR(ISNUMBER(SEARCH("Dormont", U728)), ISNUMBER(SEARCH("Mount Lebanon", U728)),ISNUMBER(SEARCH("Castle Shannon", U728)),ISNUMBER(SEARCH("Green Tree", U728)),ISNUMBER(SEARCH("Bethel Park", U728)), ISNUMBER(SEARCH("Baldwin", U728)), ISNUMBER(SEARCH("Collier", U728)), ISNUMBER(SEARCH("Peters", U728)), ISNUMBER(SEARCH("Scott", U728)),ISNUMBER(SEARCH("South Park", U728)), ISNUMBER(SEARCH("Upper St. Clair", U728)),ISNUMBER(SEARCH("Brentwood", U728)),ISNUMBER(SEARCH("Bridgeville", U728)), ISNUMBER(SEARCH("Heidelberg", U728)), ISNUMBER(SEARCH("Whitehall", U728)), ISNUMBER(SEARCH("Pleasant Hills", U728)),ISNUMBER(SEARCH("Jefferson Hills", U728)), ISNUMBER(SEARCH("West Mifflin", U728)) )</f>
        <v>1</v>
      </c>
      <c r="AD728" s="8">
        <v>1</v>
      </c>
      <c r="AE728" s="8">
        <v>1</v>
      </c>
      <c r="AF728" t="str">
        <f>INDEX(Groups!L$2:'Groups'!L$228, MATCH(A728, Groups!A$2:'Groups'!A$228,0))</f>
        <v>South Hills and surrounding area</v>
      </c>
      <c r="AG728">
        <f>INDEX(Groups!M$2:'Groups'!M$228, MATCH(A728, Groups!A$2:'Groups'!A$228,0))</f>
        <v>1</v>
      </c>
      <c r="AH728">
        <f>COUNTIFS(RSVP!A$2:A$6364, I728)</f>
        <v>13</v>
      </c>
      <c r="AI728">
        <f>COUNTIFS(RSVP!A$2:A$6364, I728, RSVP!G$2:G$6364, 1)</f>
        <v>11</v>
      </c>
      <c r="AJ728" s="18">
        <f t="shared" si="72"/>
        <v>0.84615384615384615</v>
      </c>
      <c r="AK728" t="str">
        <f>INDEX(Groups!N$2:'Groups'!N$228, MATCH(A728, Groups!A$2:'Groups'!A$228,0))</f>
        <v>Region</v>
      </c>
    </row>
    <row r="729" spans="1:37" x14ac:dyDescent="0.2">
      <c r="A729">
        <v>16251642</v>
      </c>
      <c r="B729">
        <v>1</v>
      </c>
      <c r="C729" t="s">
        <v>1998</v>
      </c>
      <c r="D729" t="s">
        <v>1</v>
      </c>
      <c r="E729" t="s">
        <v>3071</v>
      </c>
      <c r="F729">
        <v>-80.099998474100005</v>
      </c>
      <c r="G729">
        <v>40.439998626700003</v>
      </c>
      <c r="H729" t="s">
        <v>1999</v>
      </c>
      <c r="I729">
        <v>223573755</v>
      </c>
      <c r="J729">
        <v>728</v>
      </c>
      <c r="K729" t="s">
        <v>2000</v>
      </c>
      <c r="L729" t="s">
        <v>2001</v>
      </c>
      <c r="M729" t="s">
        <v>2773</v>
      </c>
      <c r="N729" t="s">
        <v>2003</v>
      </c>
      <c r="O729">
        <v>-80.173676</v>
      </c>
      <c r="P729">
        <v>40.449252999999999</v>
      </c>
      <c r="Q729" t="s">
        <v>2002</v>
      </c>
      <c r="R729" s="6" t="s">
        <v>2904</v>
      </c>
      <c r="S729" s="6" t="s">
        <v>2903</v>
      </c>
      <c r="T729" s="6" t="s">
        <v>2784</v>
      </c>
      <c r="U729" s="6" t="s">
        <v>2958</v>
      </c>
      <c r="W729" s="3" t="str">
        <f>INDEX(Groups!I$2:'Groups'!I$228, MATCH(A729, Groups!A$2:'Groups'!A$228,0))</f>
        <v>Pittsburgh</v>
      </c>
      <c r="X729" s="3" t="str">
        <f>INDEX(Groups!J$2:'Groups'!J$228, MATCH(A729, Groups!A$2:'Groups'!A$228,0))</f>
        <v>Sub-county</v>
      </c>
      <c r="Y729" s="8">
        <f>IF(T729="Allegheny County", 1, )</f>
        <v>1</v>
      </c>
      <c r="Z729" s="8" t="b">
        <f>ISNUMBER(SEARCH(W729,U729))</f>
        <v>0</v>
      </c>
      <c r="AD729" s="8">
        <v>1</v>
      </c>
      <c r="AE729" s="8">
        <v>1</v>
      </c>
      <c r="AF729" t="str">
        <f>INDEX(Groups!L$2:'Groups'!L$228, MATCH(A729, Groups!A$2:'Groups'!A$228,0))</f>
        <v>Pittsburgh</v>
      </c>
      <c r="AG729">
        <f>INDEX(Groups!M$2:'Groups'!M$228, MATCH(A729, Groups!A$2:'Groups'!A$228,0))</f>
        <v>0</v>
      </c>
      <c r="AH729">
        <f>COUNTIFS(RSVP!A$2:A$6364, I729)</f>
        <v>13</v>
      </c>
      <c r="AI729">
        <f>COUNTIFS(RSVP!A$2:A$6364, I729, RSVP!G$2:G$6364, 1)</f>
        <v>7</v>
      </c>
      <c r="AJ729" s="18">
        <f t="shared" si="72"/>
        <v>0.53846153846153844</v>
      </c>
      <c r="AK729" t="str">
        <f>INDEX(Groups!N$2:'Groups'!N$228, MATCH(A729, Groups!A$2:'Groups'!A$228,0))</f>
        <v>Sub-county</v>
      </c>
    </row>
    <row r="730" spans="1:37" x14ac:dyDescent="0.2">
      <c r="A730">
        <v>18816986</v>
      </c>
      <c r="B730">
        <v>1</v>
      </c>
      <c r="C730" t="s">
        <v>2004</v>
      </c>
      <c r="D730" t="s">
        <v>956</v>
      </c>
      <c r="E730" t="s">
        <v>3071</v>
      </c>
      <c r="F730">
        <v>-80.089996337900004</v>
      </c>
      <c r="G730">
        <v>40.409999847400002</v>
      </c>
      <c r="H730" t="s">
        <v>2005</v>
      </c>
      <c r="I730">
        <v>224539840</v>
      </c>
      <c r="J730">
        <v>729</v>
      </c>
      <c r="K730" t="s">
        <v>2006</v>
      </c>
      <c r="L730" t="s">
        <v>2007</v>
      </c>
      <c r="Q730" t="s">
        <v>386</v>
      </c>
      <c r="R730" s="6">
        <v>0</v>
      </c>
      <c r="S730" s="6">
        <v>0</v>
      </c>
      <c r="T730" s="6">
        <v>0</v>
      </c>
      <c r="U730" s="6">
        <v>0</v>
      </c>
      <c r="V730" s="6">
        <v>0</v>
      </c>
      <c r="W730" s="3" t="str">
        <f>INDEX(Groups!I$2:'Groups'!I$228, MATCH(A730, Groups!A$2:'Groups'!A$228,0))</f>
        <v>Carnegie</v>
      </c>
      <c r="X730" s="3" t="str">
        <f>INDEX(Groups!J$2:'Groups'!J$228, MATCH(A730, Groups!A$2:'Groups'!A$228,0))</f>
        <v>Sub-county</v>
      </c>
      <c r="AD730" s="8">
        <v>1</v>
      </c>
      <c r="AE730" s="8">
        <v>1</v>
      </c>
      <c r="AF730" t="str">
        <f>INDEX(Groups!L$2:'Groups'!L$228, MATCH(A730, Groups!A$2:'Groups'!A$228,0))</f>
        <v>Carnegie</v>
      </c>
      <c r="AG730">
        <f>INDEX(Groups!M$2:'Groups'!M$228, MATCH(A730, Groups!A$2:'Groups'!A$228,0))</f>
        <v>0</v>
      </c>
      <c r="AH730">
        <f>COUNTIFS(RSVP!A$2:A$6364, I730)</f>
        <v>3</v>
      </c>
      <c r="AI730">
        <f>COUNTIFS(RSVP!A$2:A$6364, I730, RSVP!G$2:G$6364, 1)</f>
        <v>2</v>
      </c>
      <c r="AJ730" s="18">
        <f t="shared" si="72"/>
        <v>0.66666666666666663</v>
      </c>
      <c r="AK730" t="str">
        <f>INDEX(Groups!N$2:'Groups'!N$228, MATCH(A730, Groups!A$2:'Groups'!A$228,0))</f>
        <v>Sub-county</v>
      </c>
    </row>
    <row r="731" spans="1:37" x14ac:dyDescent="0.2">
      <c r="A731">
        <v>163783</v>
      </c>
      <c r="B731">
        <v>1</v>
      </c>
      <c r="C731" t="s">
        <v>2008</v>
      </c>
      <c r="D731" t="s">
        <v>1</v>
      </c>
      <c r="E731" t="s">
        <v>3073</v>
      </c>
      <c r="F731">
        <v>-79.949996948199995</v>
      </c>
      <c r="G731">
        <v>40.470001220699999</v>
      </c>
      <c r="H731" t="s">
        <v>2009</v>
      </c>
      <c r="I731" t="s">
        <v>3144</v>
      </c>
      <c r="J731">
        <v>730</v>
      </c>
      <c r="K731" t="s">
        <v>2010</v>
      </c>
      <c r="L731" t="s">
        <v>465</v>
      </c>
      <c r="Q731" t="s">
        <v>386</v>
      </c>
      <c r="R731" s="6">
        <v>0</v>
      </c>
      <c r="S731" s="6">
        <v>0</v>
      </c>
      <c r="T731" s="6">
        <v>0</v>
      </c>
      <c r="U731" s="6">
        <v>0</v>
      </c>
      <c r="V731" s="6">
        <v>0</v>
      </c>
      <c r="W731" s="3" t="str">
        <f>INDEX(Groups!I$2:'Groups'!I$228, MATCH(A731, Groups!A$2:'Groups'!A$228,0))</f>
        <v>Pittsburgh</v>
      </c>
      <c r="X731" s="3" t="str">
        <f>INDEX(Groups!J$2:'Groups'!J$228, MATCH(A731, Groups!A$2:'Groups'!A$228,0))</f>
        <v>Sub-county</v>
      </c>
      <c r="AD731" s="8">
        <v>1</v>
      </c>
      <c r="AE731" s="8">
        <v>1</v>
      </c>
      <c r="AF731" t="str">
        <f>INDEX(Groups!L$2:'Groups'!L$228, MATCH(A731, Groups!A$2:'Groups'!A$228,0))</f>
        <v>Pittsburgh</v>
      </c>
      <c r="AG731">
        <f>INDEX(Groups!M$2:'Groups'!M$228, MATCH(A731, Groups!A$2:'Groups'!A$228,0))</f>
        <v>0</v>
      </c>
      <c r="AH731">
        <f>COUNTIFS(RSVP!A$2:A$6364, I731)</f>
        <v>12</v>
      </c>
      <c r="AI731">
        <f>COUNTIFS(RSVP!A$2:A$6364, I731, RSVP!G$2:G$6364, 1)</f>
        <v>11</v>
      </c>
      <c r="AJ731" s="18">
        <f t="shared" si="72"/>
        <v>0.91666666666666663</v>
      </c>
      <c r="AK731" t="str">
        <f>INDEX(Groups!N$2:'Groups'!N$228, MATCH(A731, Groups!A$2:'Groups'!A$228,0))</f>
        <v>Sub-county</v>
      </c>
    </row>
    <row r="732" spans="1:37" x14ac:dyDescent="0.2">
      <c r="A732">
        <v>11711942</v>
      </c>
      <c r="B732">
        <v>1</v>
      </c>
      <c r="C732" t="s">
        <v>2011</v>
      </c>
      <c r="D732" t="s">
        <v>1</v>
      </c>
      <c r="E732" t="s">
        <v>3073</v>
      </c>
      <c r="F732">
        <v>-79.949996948199995</v>
      </c>
      <c r="G732">
        <v>40.439998626700003</v>
      </c>
      <c r="H732" t="s">
        <v>2012</v>
      </c>
      <c r="I732" t="s">
        <v>3311</v>
      </c>
      <c r="J732">
        <v>731</v>
      </c>
      <c r="K732" t="s">
        <v>2013</v>
      </c>
      <c r="L732" t="s">
        <v>2014</v>
      </c>
      <c r="M732" t="s">
        <v>2773</v>
      </c>
      <c r="N732" t="s">
        <v>2015</v>
      </c>
      <c r="O732">
        <v>-79.957092000000003</v>
      </c>
      <c r="P732">
        <v>40.441184999999997</v>
      </c>
      <c r="Q732" t="s">
        <v>917</v>
      </c>
      <c r="R732" s="6" t="s">
        <v>2904</v>
      </c>
      <c r="S732" s="6" t="s">
        <v>2903</v>
      </c>
      <c r="T732" s="6" t="s">
        <v>2784</v>
      </c>
      <c r="U732" s="6" t="s">
        <v>2905</v>
      </c>
      <c r="V732" s="6" t="s">
        <v>2928</v>
      </c>
      <c r="W732" s="3" t="str">
        <f>INDEX(Groups!I$2:'Groups'!I$228, MATCH(A732, Groups!A$2:'Groups'!A$228,0))</f>
        <v>Pittsburgh</v>
      </c>
      <c r="X732" s="3" t="str">
        <f>INDEX(Groups!J$2:'Groups'!J$228, MATCH(A732, Groups!A$2:'Groups'!A$228,0))</f>
        <v>Sub-county</v>
      </c>
      <c r="Y732" s="8">
        <f>IF(T732="Allegheny County", 1, )</f>
        <v>1</v>
      </c>
      <c r="Z732" s="8" t="b">
        <f>ISNUMBER(SEARCH(W732,U732))</f>
        <v>1</v>
      </c>
      <c r="AD732" s="8">
        <v>1</v>
      </c>
      <c r="AE732" s="8">
        <v>1</v>
      </c>
      <c r="AF732" t="str">
        <f>INDEX(Groups!L$2:'Groups'!L$228, MATCH(A732, Groups!A$2:'Groups'!A$228,0))</f>
        <v>Pittsburgh</v>
      </c>
      <c r="AG732">
        <f>INDEX(Groups!M$2:'Groups'!M$228, MATCH(A732, Groups!A$2:'Groups'!A$228,0))</f>
        <v>0</v>
      </c>
      <c r="AH732">
        <f>COUNTIFS(RSVP!A$2:A$6364, I732)</f>
        <v>12</v>
      </c>
      <c r="AI732">
        <f>COUNTIFS(RSVP!A$2:A$6364, I732, RSVP!G$2:G$6364, 1)</f>
        <v>12</v>
      </c>
      <c r="AJ732" s="18">
        <f t="shared" si="72"/>
        <v>1</v>
      </c>
      <c r="AK732" t="str">
        <f>INDEX(Groups!N$2:'Groups'!N$228, MATCH(A732, Groups!A$2:'Groups'!A$228,0))</f>
        <v>Sub-county</v>
      </c>
    </row>
    <row r="733" spans="1:37" x14ac:dyDescent="0.2">
      <c r="A733">
        <v>18648515</v>
      </c>
      <c r="B733">
        <v>1</v>
      </c>
      <c r="C733" t="s">
        <v>2016</v>
      </c>
      <c r="D733" t="s">
        <v>1</v>
      </c>
      <c r="E733" t="s">
        <v>3073</v>
      </c>
      <c r="F733">
        <v>-79.949996948199995</v>
      </c>
      <c r="G733">
        <v>40.470001220699999</v>
      </c>
      <c r="H733" t="s">
        <v>2017</v>
      </c>
      <c r="I733">
        <v>224309244</v>
      </c>
      <c r="J733">
        <v>732</v>
      </c>
      <c r="K733" t="s">
        <v>2018</v>
      </c>
      <c r="L733" t="s">
        <v>2019</v>
      </c>
      <c r="M733" t="s">
        <v>2773</v>
      </c>
      <c r="N733" t="s">
        <v>2021</v>
      </c>
      <c r="O733">
        <v>-79.925323000000006</v>
      </c>
      <c r="P733">
        <v>40.460354000000002</v>
      </c>
      <c r="Q733" t="s">
        <v>2020</v>
      </c>
      <c r="R733" s="6" t="s">
        <v>2904</v>
      </c>
      <c r="S733" s="6" t="s">
        <v>2903</v>
      </c>
      <c r="T733" s="6" t="s">
        <v>2784</v>
      </c>
      <c r="U733" s="6" t="s">
        <v>2905</v>
      </c>
      <c r="V733" s="6" t="s">
        <v>2839</v>
      </c>
      <c r="W733" s="3" t="str">
        <f>INDEX(Groups!I$2:'Groups'!I$228, MATCH(A733, Groups!A$2:'Groups'!A$228,0))</f>
        <v>Pittsburgh</v>
      </c>
      <c r="X733" s="3" t="str">
        <f>INDEX(Groups!J$2:'Groups'!J$228, MATCH(A733, Groups!A$2:'Groups'!A$228,0))</f>
        <v>Sub-county</v>
      </c>
      <c r="Y733" s="8">
        <f>IF(T733="Allegheny County", 1, )</f>
        <v>1</v>
      </c>
      <c r="Z733" s="8" t="b">
        <f>ISNUMBER(SEARCH(W733,U733))</f>
        <v>1</v>
      </c>
      <c r="AD733" s="8">
        <v>1</v>
      </c>
      <c r="AE733" s="8">
        <v>1</v>
      </c>
      <c r="AF733" t="str">
        <f>INDEX(Groups!L$2:'Groups'!L$228, MATCH(A733, Groups!A$2:'Groups'!A$228,0))</f>
        <v>Pittsburgh</v>
      </c>
      <c r="AG733">
        <f>INDEX(Groups!M$2:'Groups'!M$228, MATCH(A733, Groups!A$2:'Groups'!A$228,0))</f>
        <v>0</v>
      </c>
      <c r="AH733">
        <f>COUNTIFS(RSVP!A$2:A$6364, I733)</f>
        <v>13</v>
      </c>
      <c r="AI733">
        <f>COUNTIFS(RSVP!A$2:A$6364, I733, RSVP!G$2:G$6364, 1)</f>
        <v>10</v>
      </c>
      <c r="AJ733" s="18">
        <f t="shared" si="72"/>
        <v>0.76923076923076927</v>
      </c>
      <c r="AK733" t="str">
        <f>INDEX(Groups!N$2:'Groups'!N$228, MATCH(A733, Groups!A$2:'Groups'!A$228,0))</f>
        <v>Sub-county</v>
      </c>
    </row>
    <row r="734" spans="1:37" x14ac:dyDescent="0.2">
      <c r="A734">
        <v>10904512</v>
      </c>
      <c r="B734">
        <v>1</v>
      </c>
      <c r="C734" t="s">
        <v>2022</v>
      </c>
      <c r="D734" t="s">
        <v>1528</v>
      </c>
      <c r="E734" t="s">
        <v>3074</v>
      </c>
      <c r="F734">
        <v>-80.25</v>
      </c>
      <c r="G734">
        <v>40.180000305199997</v>
      </c>
      <c r="H734" t="s">
        <v>2023</v>
      </c>
      <c r="I734">
        <v>224452531</v>
      </c>
      <c r="J734">
        <v>733</v>
      </c>
      <c r="K734" t="s">
        <v>2024</v>
      </c>
      <c r="L734" t="s">
        <v>2025</v>
      </c>
      <c r="M734" t="s">
        <v>2872</v>
      </c>
      <c r="N734" t="s">
        <v>2027</v>
      </c>
      <c r="O734">
        <v>-80.152221999999995</v>
      </c>
      <c r="P734">
        <v>40.299228999999997</v>
      </c>
      <c r="Q734" t="s">
        <v>2026</v>
      </c>
      <c r="R734" s="6" t="s">
        <v>2904</v>
      </c>
      <c r="S734" s="6" t="s">
        <v>2903</v>
      </c>
      <c r="T734" s="6" t="s">
        <v>2943</v>
      </c>
      <c r="U734" s="6" t="s">
        <v>2942</v>
      </c>
      <c r="W734" s="3" t="str">
        <f>INDEX(Groups!I$2:'Groups'!I$228, MATCH(A734, Groups!A$2:'Groups'!A$228,0))</f>
        <v>Washington PA</v>
      </c>
      <c r="X734" s="3" t="str">
        <f>INDEX(Groups!J$2:'Groups'!J$228, MATCH(A734, Groups!A$2:'Groups'!A$228,0))</f>
        <v>County</v>
      </c>
      <c r="Y734" s="8">
        <v>1</v>
      </c>
      <c r="Z734" s="8" t="str">
        <f>IF(ISNUMBER(SEARCH("Pittsburgh", U734)), "Pittsburgh City", "Non-Pitt")</f>
        <v>Non-Pitt</v>
      </c>
      <c r="AD734" s="8">
        <v>1</v>
      </c>
      <c r="AE734" s="8">
        <v>1</v>
      </c>
      <c r="AF734" t="str">
        <f>INDEX(Groups!L$2:'Groups'!L$228, MATCH(A734, Groups!A$2:'Groups'!A$228,0))</f>
        <v>Washington PA</v>
      </c>
      <c r="AG734">
        <f>INDEX(Groups!M$2:'Groups'!M$228, MATCH(A734, Groups!A$2:'Groups'!A$228,0))</f>
        <v>0</v>
      </c>
      <c r="AH734">
        <f>COUNTIFS(RSVP!A$2:A$6364, I734)</f>
        <v>5</v>
      </c>
      <c r="AI734">
        <f>COUNTIFS(RSVP!A$2:A$6364, I734, RSVP!G$2:G$6364, 1)</f>
        <v>3</v>
      </c>
      <c r="AJ734" s="18">
        <f t="shared" si="72"/>
        <v>0.6</v>
      </c>
      <c r="AK734" t="str">
        <f>INDEX(Groups!N$2:'Groups'!N$228, MATCH(A734, Groups!A$2:'Groups'!A$228,0))</f>
        <v>County</v>
      </c>
    </row>
    <row r="735" spans="1:37" x14ac:dyDescent="0.2">
      <c r="A735">
        <v>9753132</v>
      </c>
      <c r="B735">
        <v>1</v>
      </c>
      <c r="C735" t="s">
        <v>2028</v>
      </c>
      <c r="D735" t="s">
        <v>1</v>
      </c>
      <c r="E735" t="s">
        <v>3079</v>
      </c>
      <c r="F735">
        <v>-79.919998168899994</v>
      </c>
      <c r="G735">
        <v>40.430000305199997</v>
      </c>
      <c r="H735" t="s">
        <v>2029</v>
      </c>
      <c r="I735">
        <v>223622978</v>
      </c>
      <c r="J735">
        <v>734</v>
      </c>
      <c r="K735" t="s">
        <v>2030</v>
      </c>
      <c r="L735" t="s">
        <v>2031</v>
      </c>
      <c r="M735" t="s">
        <v>2773</v>
      </c>
      <c r="N735" t="s">
        <v>1634</v>
      </c>
      <c r="O735">
        <v>-79.958190999999999</v>
      </c>
      <c r="P735">
        <v>40.436309999999999</v>
      </c>
      <c r="Q735" t="s">
        <v>145</v>
      </c>
      <c r="R735" s="6" t="s">
        <v>2904</v>
      </c>
      <c r="S735" s="6" t="s">
        <v>2903</v>
      </c>
      <c r="T735" s="6" t="s">
        <v>2784</v>
      </c>
      <c r="U735" s="6" t="s">
        <v>2905</v>
      </c>
      <c r="V735" s="6" t="s">
        <v>2928</v>
      </c>
      <c r="W735" s="3" t="str">
        <f>INDEX(Groups!I$2:'Groups'!I$228, MATCH(A735, Groups!A$2:'Groups'!A$228,0))</f>
        <v>Pittsburgh</v>
      </c>
      <c r="X735" s="3" t="str">
        <f>INDEX(Groups!J$2:'Groups'!J$228, MATCH(A735, Groups!A$2:'Groups'!A$228,0))</f>
        <v>Sub-county</v>
      </c>
      <c r="Y735" s="8">
        <f>IF(T735="Allegheny County", 1, )</f>
        <v>1</v>
      </c>
      <c r="Z735" s="8" t="b">
        <f>ISNUMBER(SEARCH(W735,U735))</f>
        <v>1</v>
      </c>
      <c r="AD735" s="8">
        <v>1</v>
      </c>
      <c r="AE735" s="8">
        <v>1</v>
      </c>
      <c r="AF735" t="str">
        <f>INDEX(Groups!L$2:'Groups'!L$228, MATCH(A735, Groups!A$2:'Groups'!A$228,0))</f>
        <v>Pittsburgh</v>
      </c>
      <c r="AG735">
        <f>INDEX(Groups!M$2:'Groups'!M$228, MATCH(A735, Groups!A$2:'Groups'!A$228,0))</f>
        <v>0</v>
      </c>
      <c r="AH735">
        <f>COUNTIFS(RSVP!A$2:A$6364, I735)</f>
        <v>10</v>
      </c>
      <c r="AI735">
        <f>COUNTIFS(RSVP!A$2:A$6364, I735, RSVP!G$2:G$6364, 1)</f>
        <v>9</v>
      </c>
      <c r="AJ735" s="18">
        <f t="shared" si="72"/>
        <v>0.9</v>
      </c>
      <c r="AK735" t="str">
        <f>INDEX(Groups!N$2:'Groups'!N$228, MATCH(A735, Groups!A$2:'Groups'!A$228,0))</f>
        <v>Sub-county</v>
      </c>
    </row>
    <row r="736" spans="1:37" x14ac:dyDescent="0.2">
      <c r="A736">
        <v>5956542</v>
      </c>
      <c r="B736">
        <v>1</v>
      </c>
      <c r="C736" t="s">
        <v>2032</v>
      </c>
      <c r="D736" t="s">
        <v>1</v>
      </c>
      <c r="E736" t="s">
        <v>3071</v>
      </c>
      <c r="F736">
        <v>-80.019996643100001</v>
      </c>
      <c r="G736">
        <v>40.400001525900002</v>
      </c>
      <c r="H736" t="s">
        <v>2033</v>
      </c>
      <c r="I736">
        <v>224240843</v>
      </c>
      <c r="J736">
        <v>735</v>
      </c>
      <c r="K736" t="s">
        <v>2034</v>
      </c>
      <c r="L736" t="s">
        <v>2035</v>
      </c>
      <c r="M736" t="s">
        <v>2773</v>
      </c>
      <c r="N736" t="s">
        <v>2037</v>
      </c>
      <c r="O736">
        <v>-80.015934999999999</v>
      </c>
      <c r="P736">
        <v>40.384331000000003</v>
      </c>
      <c r="Q736" t="s">
        <v>2036</v>
      </c>
      <c r="R736" s="6" t="s">
        <v>2904</v>
      </c>
      <c r="S736" s="6" t="s">
        <v>2903</v>
      </c>
      <c r="T736" s="6" t="s">
        <v>2784</v>
      </c>
      <c r="U736" s="6" t="s">
        <v>3014</v>
      </c>
      <c r="W736" s="3" t="str">
        <f>INDEX(Groups!I$2:'Groups'!I$228, MATCH(A736, Groups!A$2:'Groups'!A$228,0))</f>
        <v>Pittsburgh</v>
      </c>
      <c r="X736" s="3" t="str">
        <f>INDEX(Groups!J$2:'Groups'!J$228, MATCH(A736, Groups!A$2:'Groups'!A$228,0))</f>
        <v>Sub-county</v>
      </c>
      <c r="Y736" s="8">
        <f>IF(T736="Allegheny County", 1, )</f>
        <v>1</v>
      </c>
      <c r="Z736" s="8" t="b">
        <f>ISNUMBER(SEARCH(W736,U736))</f>
        <v>0</v>
      </c>
      <c r="AD736" s="8">
        <v>1</v>
      </c>
      <c r="AE736" s="8">
        <v>1</v>
      </c>
      <c r="AF736" t="str">
        <f>INDEX(Groups!L$2:'Groups'!L$228, MATCH(A736, Groups!A$2:'Groups'!A$228,0))</f>
        <v>Pittsburgh</v>
      </c>
      <c r="AG736">
        <f>INDEX(Groups!M$2:'Groups'!M$228, MATCH(A736, Groups!A$2:'Groups'!A$228,0))</f>
        <v>0</v>
      </c>
      <c r="AH736">
        <f>COUNTIFS(RSVP!A$2:A$6364, I736)</f>
        <v>21</v>
      </c>
      <c r="AI736">
        <f>COUNTIFS(RSVP!A$2:A$6364, I736, RSVP!G$2:G$6364, 1)</f>
        <v>14</v>
      </c>
      <c r="AJ736" s="18">
        <f t="shared" si="72"/>
        <v>0.66666666666666663</v>
      </c>
      <c r="AK736" t="str">
        <f>INDEX(Groups!N$2:'Groups'!N$228, MATCH(A736, Groups!A$2:'Groups'!A$228,0))</f>
        <v>Sub-county</v>
      </c>
    </row>
    <row r="737" spans="1:37" x14ac:dyDescent="0.2">
      <c r="A737">
        <v>8708022</v>
      </c>
      <c r="B737">
        <v>1</v>
      </c>
      <c r="C737" t="s">
        <v>2038</v>
      </c>
      <c r="D737" t="s">
        <v>1</v>
      </c>
      <c r="E737" t="s">
        <v>3078</v>
      </c>
      <c r="F737">
        <v>-79.989997863799999</v>
      </c>
      <c r="G737">
        <v>40.450000762899997</v>
      </c>
      <c r="H737" t="s">
        <v>2039</v>
      </c>
      <c r="I737">
        <v>224269949</v>
      </c>
      <c r="J737">
        <v>736</v>
      </c>
      <c r="K737" t="s">
        <v>989</v>
      </c>
      <c r="L737" t="s">
        <v>990</v>
      </c>
      <c r="M737" t="s">
        <v>2773</v>
      </c>
      <c r="N737" t="s">
        <v>992</v>
      </c>
      <c r="O737">
        <v>-79.965309000000005</v>
      </c>
      <c r="P737">
        <v>40.427784000000003</v>
      </c>
      <c r="Q737" t="s">
        <v>991</v>
      </c>
      <c r="R737" s="6" t="s">
        <v>2904</v>
      </c>
      <c r="S737" s="6" t="s">
        <v>2903</v>
      </c>
      <c r="T737" s="6" t="s">
        <v>2784</v>
      </c>
      <c r="U737" s="6" t="s">
        <v>2905</v>
      </c>
      <c r="V737" s="6" t="s">
        <v>2909</v>
      </c>
      <c r="W737" s="3" t="str">
        <f>INDEX(Groups!I$2:'Groups'!I$228, MATCH(A737, Groups!A$2:'Groups'!A$228,0))</f>
        <v>Pittsburgh</v>
      </c>
      <c r="X737" s="3" t="str">
        <f>INDEX(Groups!J$2:'Groups'!J$228, MATCH(A737, Groups!A$2:'Groups'!A$228,0))</f>
        <v>Sub-county</v>
      </c>
      <c r="Y737" s="8">
        <f>IF(T737="Allegheny County", 1, )</f>
        <v>1</v>
      </c>
      <c r="Z737" s="8" t="b">
        <f>ISNUMBER(SEARCH(W737,U737))</f>
        <v>1</v>
      </c>
      <c r="AD737" s="8">
        <v>1</v>
      </c>
      <c r="AE737" s="8">
        <v>1</v>
      </c>
      <c r="AF737" t="str">
        <f>INDEX(Groups!L$2:'Groups'!L$228, MATCH(A737, Groups!A$2:'Groups'!A$228,0))</f>
        <v>Pittsburgh</v>
      </c>
      <c r="AG737">
        <f>INDEX(Groups!M$2:'Groups'!M$228, MATCH(A737, Groups!A$2:'Groups'!A$228,0))</f>
        <v>0</v>
      </c>
      <c r="AH737">
        <f>COUNTIFS(RSVP!A$2:A$6364, I737)</f>
        <v>9</v>
      </c>
      <c r="AI737">
        <f>COUNTIFS(RSVP!A$2:A$6364, I737, RSVP!G$2:G$6364, 1)</f>
        <v>5</v>
      </c>
      <c r="AJ737" s="18">
        <f t="shared" si="72"/>
        <v>0.55555555555555558</v>
      </c>
      <c r="AK737" t="str">
        <f>INDEX(Groups!N$2:'Groups'!N$228, MATCH(A737, Groups!A$2:'Groups'!A$228,0))</f>
        <v>Sub-county</v>
      </c>
    </row>
    <row r="738" spans="1:37" x14ac:dyDescent="0.2">
      <c r="A738">
        <v>18638767</v>
      </c>
      <c r="B738">
        <v>1</v>
      </c>
      <c r="C738" t="s">
        <v>2040</v>
      </c>
      <c r="D738" t="s">
        <v>1596</v>
      </c>
      <c r="E738" t="s">
        <v>3071</v>
      </c>
      <c r="F738">
        <v>-79.599998474100005</v>
      </c>
      <c r="G738">
        <v>40.540000915500002</v>
      </c>
      <c r="H738" t="s">
        <v>2041</v>
      </c>
      <c r="I738" t="s">
        <v>3369</v>
      </c>
      <c r="J738">
        <v>737</v>
      </c>
      <c r="K738" t="s">
        <v>2042</v>
      </c>
      <c r="L738" t="s">
        <v>2043</v>
      </c>
      <c r="Q738" t="s">
        <v>386</v>
      </c>
      <c r="R738" s="6">
        <v>0</v>
      </c>
      <c r="S738" s="6">
        <v>0</v>
      </c>
      <c r="T738" s="6">
        <v>0</v>
      </c>
      <c r="U738" s="6">
        <v>0</v>
      </c>
      <c r="V738" s="6">
        <v>0</v>
      </c>
      <c r="W738" s="3" t="str">
        <f>INDEX(Groups!I$2:'Groups'!I$228, MATCH(A738, Groups!A$2:'Groups'!A$228,0))</f>
        <v>Westmoreland, Armstrong, Butler County</v>
      </c>
      <c r="X738" s="3" t="str">
        <f>INDEX(Groups!J$2:'Groups'!J$228, MATCH(A738, Groups!A$2:'Groups'!A$228,0))</f>
        <v>County</v>
      </c>
      <c r="AF738" t="str">
        <f>INDEX(Groups!L$2:'Groups'!L$228, MATCH(A738, Groups!A$2:'Groups'!A$228,0))</f>
        <v>Westmoreland, Armstrong, Butler County</v>
      </c>
      <c r="AG738">
        <f>INDEX(Groups!M$2:'Groups'!M$228, MATCH(A738, Groups!A$2:'Groups'!A$228,0))</f>
        <v>1</v>
      </c>
      <c r="AH738">
        <f>COUNTIFS(RSVP!A$2:A$6364, I738)</f>
        <v>3</v>
      </c>
      <c r="AI738">
        <f>COUNTIFS(RSVP!A$2:A$6364, I738, RSVP!G$2:G$6364, 1)</f>
        <v>2</v>
      </c>
      <c r="AJ738" s="18">
        <f t="shared" si="72"/>
        <v>0.66666666666666663</v>
      </c>
      <c r="AK738" t="str">
        <f>INDEX(Groups!N$2:'Groups'!N$228, MATCH(A738, Groups!A$2:'Groups'!A$228,0))</f>
        <v>County</v>
      </c>
    </row>
    <row r="739" spans="1:37" x14ac:dyDescent="0.2">
      <c r="A739">
        <v>11497382</v>
      </c>
      <c r="B739">
        <v>1</v>
      </c>
      <c r="C739" t="s">
        <v>2044</v>
      </c>
      <c r="D739" t="s">
        <v>1</v>
      </c>
      <c r="E739" t="s">
        <v>3071</v>
      </c>
      <c r="F739">
        <v>-80.019996643100001</v>
      </c>
      <c r="G739">
        <v>40.470001220699999</v>
      </c>
      <c r="H739" t="s">
        <v>2045</v>
      </c>
      <c r="I739">
        <v>224688659</v>
      </c>
      <c r="J739">
        <v>738</v>
      </c>
      <c r="K739" t="s">
        <v>2046</v>
      </c>
      <c r="L739" t="s">
        <v>2047</v>
      </c>
      <c r="M739" t="s">
        <v>2773</v>
      </c>
      <c r="N739" t="s">
        <v>2049</v>
      </c>
      <c r="O739">
        <v>-80.143122000000005</v>
      </c>
      <c r="P739">
        <v>40.528486999999998</v>
      </c>
      <c r="Q739" t="s">
        <v>2048</v>
      </c>
      <c r="R739" s="6" t="s">
        <v>2904</v>
      </c>
      <c r="S739" s="6" t="s">
        <v>2903</v>
      </c>
      <c r="T739" s="6" t="s">
        <v>2784</v>
      </c>
      <c r="U739" s="6" t="s">
        <v>3016</v>
      </c>
      <c r="W739" s="3" t="str">
        <f>INDEX(Groups!I$2:'Groups'!I$228, MATCH(A739, Groups!A$2:'Groups'!A$228,0))</f>
        <v>Pittsburgh</v>
      </c>
      <c r="X739" s="3" t="str">
        <f>INDEX(Groups!J$2:'Groups'!J$228, MATCH(A739, Groups!A$2:'Groups'!A$228,0))</f>
        <v>Sub-county</v>
      </c>
      <c r="Y739" s="8">
        <f t="shared" ref="Y739:Y746" si="73">IF(T739="Allegheny County", 1, )</f>
        <v>1</v>
      </c>
      <c r="Z739" s="8" t="b">
        <f>ISNUMBER(SEARCH(W739,U739))</f>
        <v>0</v>
      </c>
      <c r="AD739" s="8">
        <v>1</v>
      </c>
      <c r="AE739" s="8">
        <v>1</v>
      </c>
      <c r="AF739" t="str">
        <f>INDEX(Groups!L$2:'Groups'!L$228, MATCH(A739, Groups!A$2:'Groups'!A$228,0))</f>
        <v>Pittsburgh</v>
      </c>
      <c r="AG739">
        <f>INDEX(Groups!M$2:'Groups'!M$228, MATCH(A739, Groups!A$2:'Groups'!A$228,0))</f>
        <v>0</v>
      </c>
      <c r="AH739">
        <f>COUNTIFS(RSVP!A$2:A$6364, I739)</f>
        <v>6</v>
      </c>
      <c r="AI739">
        <f>COUNTIFS(RSVP!A$2:A$6364, I739, RSVP!G$2:G$6364, 1)</f>
        <v>5</v>
      </c>
      <c r="AJ739" s="18">
        <f t="shared" si="72"/>
        <v>0.83333333333333337</v>
      </c>
      <c r="AK739" t="str">
        <f>INDEX(Groups!N$2:'Groups'!N$228, MATCH(A739, Groups!A$2:'Groups'!A$228,0))</f>
        <v>Sub-county</v>
      </c>
    </row>
    <row r="740" spans="1:37" x14ac:dyDescent="0.2">
      <c r="A740">
        <v>18503071</v>
      </c>
      <c r="B740">
        <v>1</v>
      </c>
      <c r="C740" t="s">
        <v>2050</v>
      </c>
      <c r="D740" t="s">
        <v>1</v>
      </c>
      <c r="E740" t="s">
        <v>3084</v>
      </c>
      <c r="F740">
        <v>-79.889999389600007</v>
      </c>
      <c r="G740">
        <v>40.430000305199997</v>
      </c>
      <c r="H740" t="s">
        <v>2051</v>
      </c>
      <c r="I740" t="s">
        <v>3362</v>
      </c>
      <c r="J740">
        <v>739</v>
      </c>
      <c r="K740" t="s">
        <v>2052</v>
      </c>
      <c r="L740" t="s">
        <v>2053</v>
      </c>
      <c r="M740" t="s">
        <v>2773</v>
      </c>
      <c r="N740" t="s">
        <v>2055</v>
      </c>
      <c r="O740">
        <v>-79.889367999999905</v>
      </c>
      <c r="P740">
        <v>40.420636999999999</v>
      </c>
      <c r="Q740" t="s">
        <v>2054</v>
      </c>
      <c r="R740" s="6" t="s">
        <v>2904</v>
      </c>
      <c r="S740" s="6" t="s">
        <v>2903</v>
      </c>
      <c r="T740" s="6" t="s">
        <v>2784</v>
      </c>
      <c r="U740" s="6" t="s">
        <v>2960</v>
      </c>
      <c r="W740" s="3" t="str">
        <f>INDEX(Groups!I$2:'Groups'!I$228, MATCH(A740, Groups!A$2:'Groups'!A$228,0))</f>
        <v>Pittsburgh</v>
      </c>
      <c r="X740" s="3" t="str">
        <f>INDEX(Groups!J$2:'Groups'!J$228, MATCH(A740, Groups!A$2:'Groups'!A$228,0))</f>
        <v>Sub-county</v>
      </c>
      <c r="Y740" s="8">
        <f t="shared" si="73"/>
        <v>1</v>
      </c>
      <c r="Z740" s="8" t="b">
        <f>ISNUMBER(SEARCH(W740,U740))</f>
        <v>0</v>
      </c>
      <c r="AD740" s="8">
        <v>1</v>
      </c>
      <c r="AE740" s="8">
        <v>1</v>
      </c>
      <c r="AF740" t="str">
        <f>INDEX(Groups!L$2:'Groups'!L$228, MATCH(A740, Groups!A$2:'Groups'!A$228,0))</f>
        <v>Pittsburgh</v>
      </c>
      <c r="AG740">
        <f>INDEX(Groups!M$2:'Groups'!M$228, MATCH(A740, Groups!A$2:'Groups'!A$228,0))</f>
        <v>0</v>
      </c>
      <c r="AH740">
        <f>COUNTIFS(RSVP!A$2:A$6364, I740)</f>
        <v>3</v>
      </c>
      <c r="AI740">
        <f>COUNTIFS(RSVP!A$2:A$6364, I740, RSVP!G$2:G$6364, 1)</f>
        <v>2</v>
      </c>
      <c r="AJ740" s="18">
        <f t="shared" si="72"/>
        <v>0.66666666666666663</v>
      </c>
      <c r="AK740" t="str">
        <f>INDEX(Groups!N$2:'Groups'!N$228, MATCH(A740, Groups!A$2:'Groups'!A$228,0))</f>
        <v>Sub-county</v>
      </c>
    </row>
    <row r="741" spans="1:37" x14ac:dyDescent="0.2">
      <c r="A741">
        <v>3394792</v>
      </c>
      <c r="B741">
        <v>1</v>
      </c>
      <c r="C741" t="s">
        <v>2056</v>
      </c>
      <c r="D741" t="s">
        <v>1</v>
      </c>
      <c r="E741" t="s">
        <v>3077</v>
      </c>
      <c r="F741">
        <v>-79.970001220699999</v>
      </c>
      <c r="G741">
        <v>40.430000305199997</v>
      </c>
      <c r="H741" t="s">
        <v>2057</v>
      </c>
      <c r="I741">
        <v>224426448</v>
      </c>
      <c r="J741">
        <v>740</v>
      </c>
      <c r="K741" t="s">
        <v>2058</v>
      </c>
      <c r="L741" t="s">
        <v>2059</v>
      </c>
      <c r="M741" t="s">
        <v>2773</v>
      </c>
      <c r="N741" t="s">
        <v>2061</v>
      </c>
      <c r="O741">
        <v>-79.983063000000001</v>
      </c>
      <c r="P741">
        <v>40.428851999999999</v>
      </c>
      <c r="Q741" t="s">
        <v>2060</v>
      </c>
      <c r="R741" s="6" t="s">
        <v>2904</v>
      </c>
      <c r="S741" s="6" t="s">
        <v>2903</v>
      </c>
      <c r="T741" s="6" t="s">
        <v>2784</v>
      </c>
      <c r="U741" s="6" t="s">
        <v>2905</v>
      </c>
      <c r="V741" s="6" t="s">
        <v>2909</v>
      </c>
      <c r="W741" s="3" t="str">
        <f>INDEX(Groups!I$2:'Groups'!I$228, MATCH(A741, Groups!A$2:'Groups'!A$228,0))</f>
        <v>Pittsburgh</v>
      </c>
      <c r="X741" s="3" t="str">
        <f>INDEX(Groups!J$2:'Groups'!J$228, MATCH(A741, Groups!A$2:'Groups'!A$228,0))</f>
        <v>Sub-county</v>
      </c>
      <c r="Y741" s="8">
        <f t="shared" si="73"/>
        <v>1</v>
      </c>
      <c r="Z741" s="8" t="b">
        <f>ISNUMBER(SEARCH(W741,U741))</f>
        <v>1</v>
      </c>
      <c r="AD741" s="8">
        <v>1</v>
      </c>
      <c r="AE741" s="8">
        <v>1</v>
      </c>
      <c r="AF741" t="str">
        <f>INDEX(Groups!L$2:'Groups'!L$228, MATCH(A741, Groups!A$2:'Groups'!A$228,0))</f>
        <v>Pittsburgh</v>
      </c>
      <c r="AG741">
        <f>INDEX(Groups!M$2:'Groups'!M$228, MATCH(A741, Groups!A$2:'Groups'!A$228,0))</f>
        <v>0</v>
      </c>
      <c r="AH741">
        <f>COUNTIFS(RSVP!A$2:A$6364, I741)</f>
        <v>9</v>
      </c>
      <c r="AI741">
        <f>COUNTIFS(RSVP!A$2:A$6364, I741, RSVP!G$2:G$6364, 1)</f>
        <v>8</v>
      </c>
      <c r="AJ741" s="18">
        <f t="shared" si="72"/>
        <v>0.88888888888888884</v>
      </c>
      <c r="AK741" t="str">
        <f>INDEX(Groups!N$2:'Groups'!N$228, MATCH(A741, Groups!A$2:'Groups'!A$228,0))</f>
        <v>Sub-county</v>
      </c>
    </row>
    <row r="742" spans="1:37" x14ac:dyDescent="0.2">
      <c r="A742">
        <v>1312156</v>
      </c>
      <c r="B742">
        <v>1</v>
      </c>
      <c r="C742" t="s">
        <v>2062</v>
      </c>
      <c r="D742" t="s">
        <v>1</v>
      </c>
      <c r="E742" t="s">
        <v>3074</v>
      </c>
      <c r="F742">
        <v>-80.019996643100001</v>
      </c>
      <c r="G742">
        <v>40.470001220699999</v>
      </c>
      <c r="H742" t="s">
        <v>2063</v>
      </c>
      <c r="I742">
        <v>224340168</v>
      </c>
      <c r="J742">
        <v>741</v>
      </c>
      <c r="K742" t="s">
        <v>2064</v>
      </c>
      <c r="L742" t="s">
        <v>2065</v>
      </c>
      <c r="M742" t="s">
        <v>2067</v>
      </c>
      <c r="N742" t="s">
        <v>2068</v>
      </c>
      <c r="O742">
        <v>-79.828491</v>
      </c>
      <c r="P742">
        <v>40.620811000000003</v>
      </c>
      <c r="Q742" t="s">
        <v>2066</v>
      </c>
      <c r="R742" s="6" t="s">
        <v>2904</v>
      </c>
      <c r="S742" s="6" t="s">
        <v>2903</v>
      </c>
      <c r="T742" s="6" t="s">
        <v>2784</v>
      </c>
      <c r="U742" s="6" t="s">
        <v>3017</v>
      </c>
      <c r="W742" s="3" t="str">
        <f>INDEX(Groups!I$2:'Groups'!I$228, MATCH(A742, Groups!A$2:'Groups'!A$228,0))</f>
        <v>Western PA</v>
      </c>
      <c r="X742" s="3" t="str">
        <f>INDEX(Groups!J$2:'Groups'!J$228, MATCH(A742, Groups!A$2:'Groups'!A$228,0))</f>
        <v>State</v>
      </c>
      <c r="Y742" s="8">
        <f t="shared" si="73"/>
        <v>1</v>
      </c>
      <c r="Z742" s="8" t="str">
        <f>IF(ISNUMBER(SEARCH("Pittsburgh", U742)), "Pittsburgh City", "Non-Pitt")</f>
        <v>Non-Pitt</v>
      </c>
      <c r="AD742" s="8">
        <v>1</v>
      </c>
      <c r="AE742" s="8">
        <v>1</v>
      </c>
      <c r="AF742" t="str">
        <f>INDEX(Groups!L$2:'Groups'!L$228, MATCH(A742, Groups!A$2:'Groups'!A$228,0))</f>
        <v>PA</v>
      </c>
      <c r="AG742">
        <f>INDEX(Groups!M$2:'Groups'!M$228, MATCH(A742, Groups!A$2:'Groups'!A$228,0))</f>
        <v>1</v>
      </c>
      <c r="AH742">
        <f>COUNTIFS(RSVP!A$2:A$6364, I742)</f>
        <v>3</v>
      </c>
      <c r="AI742">
        <f>COUNTIFS(RSVP!A$2:A$6364, I742, RSVP!G$2:G$6364, 1)</f>
        <v>3</v>
      </c>
      <c r="AJ742" s="18">
        <f t="shared" si="72"/>
        <v>1</v>
      </c>
      <c r="AK742" t="str">
        <f>INDEX(Groups!N$2:'Groups'!N$228, MATCH(A742, Groups!A$2:'Groups'!A$228,0))</f>
        <v>State</v>
      </c>
    </row>
    <row r="743" spans="1:37" x14ac:dyDescent="0.2">
      <c r="A743">
        <v>18629188</v>
      </c>
      <c r="B743">
        <v>1</v>
      </c>
      <c r="C743" t="s">
        <v>2069</v>
      </c>
      <c r="D743" t="s">
        <v>1</v>
      </c>
      <c r="E743" t="s">
        <v>3071</v>
      </c>
      <c r="F743">
        <v>-79.919998168899994</v>
      </c>
      <c r="G743">
        <v>40.470001220699999</v>
      </c>
      <c r="H743" t="s">
        <v>2070</v>
      </c>
      <c r="I743" t="s">
        <v>3368</v>
      </c>
      <c r="J743">
        <v>742</v>
      </c>
      <c r="K743" t="s">
        <v>2071</v>
      </c>
      <c r="L743" t="s">
        <v>2072</v>
      </c>
      <c r="M743" t="s">
        <v>2773</v>
      </c>
      <c r="N743" t="s">
        <v>2074</v>
      </c>
      <c r="O743">
        <v>-79.923996000000002</v>
      </c>
      <c r="P743">
        <v>40.46228</v>
      </c>
      <c r="Q743" t="s">
        <v>2073</v>
      </c>
      <c r="R743" s="6" t="s">
        <v>2904</v>
      </c>
      <c r="S743" s="6" t="s">
        <v>2903</v>
      </c>
      <c r="T743" s="6" t="s">
        <v>2784</v>
      </c>
      <c r="U743" s="6" t="s">
        <v>2905</v>
      </c>
      <c r="V743" s="6" t="s">
        <v>2839</v>
      </c>
      <c r="W743" s="3" t="str">
        <f>INDEX(Groups!I$2:'Groups'!I$228, MATCH(A743, Groups!A$2:'Groups'!A$228,0))</f>
        <v>East Liberty</v>
      </c>
      <c r="X743" s="3" t="str">
        <f>INDEX(Groups!J$2:'Groups'!J$228, MATCH(A743, Groups!A$2:'Groups'!A$228,0))</f>
        <v>Neighborhood</v>
      </c>
      <c r="Y743" s="8">
        <f t="shared" si="73"/>
        <v>1</v>
      </c>
      <c r="Z743" s="8" t="str">
        <f>IF(ISNUMBER(SEARCH("Pittsburgh", U743)), "Pittsburgh City", "Non-Pitt")</f>
        <v>Pittsburgh City</v>
      </c>
      <c r="AB743" s="8">
        <v>1</v>
      </c>
      <c r="AD743" s="8">
        <v>1</v>
      </c>
      <c r="AE743" s="8">
        <v>1</v>
      </c>
      <c r="AF743" t="str">
        <f>INDEX(Groups!L$2:'Groups'!L$228, MATCH(A743, Groups!A$2:'Groups'!A$228,0))</f>
        <v>Pittsburgh</v>
      </c>
      <c r="AG743">
        <f>INDEX(Groups!M$2:'Groups'!M$228, MATCH(A743, Groups!A$2:'Groups'!A$228,0))</f>
        <v>0</v>
      </c>
      <c r="AH743">
        <f>COUNTIFS(RSVP!A$2:A$6364, I743)</f>
        <v>3</v>
      </c>
      <c r="AI743">
        <f>COUNTIFS(RSVP!A$2:A$6364, I743, RSVP!G$2:G$6364, 1)</f>
        <v>3</v>
      </c>
      <c r="AJ743" s="18">
        <f t="shared" si="72"/>
        <v>1</v>
      </c>
      <c r="AK743" t="str">
        <f>INDEX(Groups!N$2:'Groups'!N$228, MATCH(A743, Groups!A$2:'Groups'!A$228,0))</f>
        <v>Sub-county</v>
      </c>
    </row>
    <row r="744" spans="1:37" x14ac:dyDescent="0.2">
      <c r="A744">
        <v>8918932</v>
      </c>
      <c r="B744">
        <v>1</v>
      </c>
      <c r="C744" t="s">
        <v>2075</v>
      </c>
      <c r="D744" t="s">
        <v>1</v>
      </c>
      <c r="E744" t="s">
        <v>3082</v>
      </c>
      <c r="F744">
        <v>-79.919998168899994</v>
      </c>
      <c r="G744">
        <v>40.470001220699999</v>
      </c>
      <c r="H744" t="s">
        <v>2076</v>
      </c>
      <c r="I744">
        <v>222593566</v>
      </c>
      <c r="J744">
        <v>743</v>
      </c>
      <c r="K744" t="s">
        <v>2077</v>
      </c>
      <c r="L744" t="s">
        <v>2078</v>
      </c>
      <c r="M744" t="s">
        <v>2773</v>
      </c>
      <c r="N744" t="s">
        <v>2080</v>
      </c>
      <c r="O744">
        <v>-79.866821000000002</v>
      </c>
      <c r="P744">
        <v>40.442959000000002</v>
      </c>
      <c r="Q744" t="s">
        <v>2079</v>
      </c>
      <c r="R744" s="6" t="s">
        <v>2904</v>
      </c>
      <c r="S744" s="6" t="s">
        <v>2903</v>
      </c>
      <c r="T744" s="6" t="s">
        <v>2784</v>
      </c>
      <c r="U744" s="6" t="s">
        <v>2948</v>
      </c>
      <c r="W744" s="3" t="str">
        <f>INDEX(Groups!I$2:'Groups'!I$228, MATCH(A744, Groups!A$2:'Groups'!A$228,0))</f>
        <v>Pittsburgh</v>
      </c>
      <c r="X744" s="3" t="str">
        <f>INDEX(Groups!J$2:'Groups'!J$228, MATCH(A744, Groups!A$2:'Groups'!A$228,0))</f>
        <v>Sub-county</v>
      </c>
      <c r="Y744" s="8">
        <f t="shared" si="73"/>
        <v>1</v>
      </c>
      <c r="Z744" s="8" t="b">
        <f>ISNUMBER(SEARCH(W744,U744))</f>
        <v>0</v>
      </c>
      <c r="AD744" s="8">
        <v>1</v>
      </c>
      <c r="AE744" s="8">
        <v>1</v>
      </c>
      <c r="AF744" t="str">
        <f>INDEX(Groups!L$2:'Groups'!L$228, MATCH(A744, Groups!A$2:'Groups'!A$228,0))</f>
        <v>Pittsburgh</v>
      </c>
      <c r="AG744">
        <f>INDEX(Groups!M$2:'Groups'!M$228, MATCH(A744, Groups!A$2:'Groups'!A$228,0))</f>
        <v>0</v>
      </c>
      <c r="AH744">
        <f>COUNTIFS(RSVP!A$2:A$6364, I744)</f>
        <v>6</v>
      </c>
      <c r="AI744">
        <f>COUNTIFS(RSVP!A$2:A$6364, I744, RSVP!G$2:G$6364, 1)</f>
        <v>6</v>
      </c>
      <c r="AJ744" s="18">
        <f t="shared" si="72"/>
        <v>1</v>
      </c>
      <c r="AK744" t="str">
        <f>INDEX(Groups!N$2:'Groups'!N$228, MATCH(A744, Groups!A$2:'Groups'!A$228,0))</f>
        <v>Sub-county</v>
      </c>
    </row>
    <row r="745" spans="1:37" x14ac:dyDescent="0.2">
      <c r="A745">
        <v>18646419</v>
      </c>
      <c r="B745">
        <v>1</v>
      </c>
      <c r="C745" t="s">
        <v>2081</v>
      </c>
      <c r="D745" t="s">
        <v>1</v>
      </c>
      <c r="E745" t="s">
        <v>3073</v>
      </c>
      <c r="F745">
        <v>-79.949996948199995</v>
      </c>
      <c r="G745">
        <v>40.470001220699999</v>
      </c>
      <c r="H745" t="s">
        <v>2082</v>
      </c>
      <c r="I745">
        <v>223036629</v>
      </c>
      <c r="J745">
        <v>744</v>
      </c>
      <c r="K745" t="s">
        <v>2083</v>
      </c>
      <c r="L745" t="s">
        <v>2084</v>
      </c>
      <c r="M745" t="s">
        <v>2773</v>
      </c>
      <c r="N745" t="s">
        <v>2086</v>
      </c>
      <c r="O745">
        <v>-79.944007999999997</v>
      </c>
      <c r="P745">
        <v>40.447315000000003</v>
      </c>
      <c r="Q745" t="s">
        <v>2085</v>
      </c>
      <c r="R745" s="6" t="s">
        <v>2904</v>
      </c>
      <c r="S745" s="6" t="s">
        <v>2903</v>
      </c>
      <c r="T745" s="6" t="s">
        <v>2784</v>
      </c>
      <c r="U745" s="6" t="s">
        <v>2905</v>
      </c>
      <c r="V745" s="6" t="s">
        <v>2936</v>
      </c>
      <c r="W745" s="3" t="str">
        <f>INDEX(Groups!I$2:'Groups'!I$228, MATCH(A745, Groups!A$2:'Groups'!A$228,0))</f>
        <v>Pittsburgh</v>
      </c>
      <c r="X745" s="3" t="str">
        <f>INDEX(Groups!J$2:'Groups'!J$228, MATCH(A745, Groups!A$2:'Groups'!A$228,0))</f>
        <v>Sub-county</v>
      </c>
      <c r="Y745" s="8">
        <f t="shared" si="73"/>
        <v>1</v>
      </c>
      <c r="Z745" s="8" t="b">
        <f>ISNUMBER(SEARCH(W745,U745))</f>
        <v>1</v>
      </c>
      <c r="AD745" s="8">
        <v>1</v>
      </c>
      <c r="AE745" s="8">
        <v>1</v>
      </c>
      <c r="AF745" t="str">
        <f>INDEX(Groups!L$2:'Groups'!L$228, MATCH(A745, Groups!A$2:'Groups'!A$228,0))</f>
        <v>Pittsburgh</v>
      </c>
      <c r="AG745">
        <f>INDEX(Groups!M$2:'Groups'!M$228, MATCH(A745, Groups!A$2:'Groups'!A$228,0))</f>
        <v>0</v>
      </c>
      <c r="AH745">
        <f>COUNTIFS(RSVP!A$2:A$6364, I745)</f>
        <v>5</v>
      </c>
      <c r="AI745">
        <f>COUNTIFS(RSVP!A$2:A$6364, I745, RSVP!G$2:G$6364, 1)</f>
        <v>3</v>
      </c>
      <c r="AJ745" s="18">
        <f t="shared" si="72"/>
        <v>0.6</v>
      </c>
      <c r="AK745" t="str">
        <f>INDEX(Groups!N$2:'Groups'!N$228, MATCH(A745, Groups!A$2:'Groups'!A$228,0))</f>
        <v>Sub-county</v>
      </c>
    </row>
    <row r="746" spans="1:37" x14ac:dyDescent="0.2">
      <c r="A746">
        <v>14531472</v>
      </c>
      <c r="B746">
        <v>1</v>
      </c>
      <c r="C746" t="s">
        <v>2087</v>
      </c>
      <c r="D746" t="s">
        <v>1</v>
      </c>
      <c r="E746" t="s">
        <v>3071</v>
      </c>
      <c r="F746">
        <v>-79.980003356899999</v>
      </c>
      <c r="G746">
        <v>40.419998168900001</v>
      </c>
      <c r="H746" t="s">
        <v>2088</v>
      </c>
      <c r="I746">
        <v>224218035</v>
      </c>
      <c r="J746">
        <v>745</v>
      </c>
      <c r="K746" t="s">
        <v>2089</v>
      </c>
      <c r="L746" t="s">
        <v>2090</v>
      </c>
      <c r="M746" t="s">
        <v>2773</v>
      </c>
      <c r="N746" t="s">
        <v>1354</v>
      </c>
      <c r="O746">
        <v>-79.966716000000005</v>
      </c>
      <c r="P746">
        <v>40.425941000000002</v>
      </c>
      <c r="Q746" t="s">
        <v>1353</v>
      </c>
      <c r="R746" s="6" t="s">
        <v>2904</v>
      </c>
      <c r="S746" s="6" t="s">
        <v>2903</v>
      </c>
      <c r="T746" s="6" t="s">
        <v>2784</v>
      </c>
      <c r="U746" s="6" t="s">
        <v>2905</v>
      </c>
      <c r="V746" s="6" t="s">
        <v>2909</v>
      </c>
      <c r="W746" s="3" t="str">
        <f>INDEX(Groups!I$2:'Groups'!I$228, MATCH(A746, Groups!A$2:'Groups'!A$228,0))</f>
        <v>Greater Pittsburgh Area</v>
      </c>
      <c r="X746" s="3" t="str">
        <f>INDEX(Groups!J$2:'Groups'!J$228, MATCH(A746, Groups!A$2:'Groups'!A$228,0))</f>
        <v>CSA/MSA</v>
      </c>
      <c r="Y746" s="8">
        <f t="shared" si="73"/>
        <v>1</v>
      </c>
      <c r="Z746" s="8" t="str">
        <f>IF(ISNUMBER(SEARCH("Pittsburgh", U746)), "Pittsburgh City", "Non-Pitt")</f>
        <v>Pittsburgh City</v>
      </c>
      <c r="AD746" s="8">
        <v>1</v>
      </c>
      <c r="AE746" s="8">
        <v>1</v>
      </c>
      <c r="AF746" t="str">
        <f>INDEX(Groups!L$2:'Groups'!L$228, MATCH(A746, Groups!A$2:'Groups'!A$228,0))</f>
        <v>Greater Pittsburgh Area</v>
      </c>
      <c r="AG746">
        <f>INDEX(Groups!M$2:'Groups'!M$228, MATCH(A746, Groups!A$2:'Groups'!A$228,0))</f>
        <v>0</v>
      </c>
      <c r="AH746">
        <f>COUNTIFS(RSVP!A$2:A$6364, I746)</f>
        <v>4</v>
      </c>
      <c r="AI746">
        <f>COUNTIFS(RSVP!A$2:A$6364, I746, RSVP!G$2:G$6364, 1)</f>
        <v>4</v>
      </c>
      <c r="AJ746" s="18">
        <f t="shared" si="72"/>
        <v>1</v>
      </c>
      <c r="AK746" t="str">
        <f>INDEX(Groups!N$2:'Groups'!N$228, MATCH(A746, Groups!A$2:'Groups'!A$228,0))</f>
        <v>CSA/MSA</v>
      </c>
    </row>
    <row r="747" spans="1:37" x14ac:dyDescent="0.2">
      <c r="A747">
        <v>18553231</v>
      </c>
      <c r="B747">
        <v>1</v>
      </c>
      <c r="C747" t="s">
        <v>2091</v>
      </c>
      <c r="D747" t="s">
        <v>1001</v>
      </c>
      <c r="E747" t="s">
        <v>3069</v>
      </c>
      <c r="F747">
        <v>-79.680000305199997</v>
      </c>
      <c r="G747">
        <v>40.450000762899997</v>
      </c>
      <c r="H747" t="s">
        <v>2092</v>
      </c>
      <c r="I747" t="s">
        <v>3363</v>
      </c>
      <c r="J747">
        <v>746</v>
      </c>
      <c r="K747" t="s">
        <v>2093</v>
      </c>
      <c r="L747" t="s">
        <v>2094</v>
      </c>
      <c r="Q747" t="s">
        <v>386</v>
      </c>
      <c r="R747" s="6">
        <v>0</v>
      </c>
      <c r="S747" s="6">
        <v>0</v>
      </c>
      <c r="T747" s="6">
        <v>0</v>
      </c>
      <c r="U747" s="6">
        <v>0</v>
      </c>
      <c r="V747" s="6">
        <v>0</v>
      </c>
      <c r="W747" s="3" t="str">
        <f>INDEX(Groups!I$2:'Groups'!I$228, MATCH(A747, Groups!A$2:'Groups'!A$228,0))</f>
        <v>Monroeville to Latrobe</v>
      </c>
      <c r="X747" s="3" t="str">
        <f>INDEX(Groups!J$2:'Groups'!J$228, MATCH(A747, Groups!A$2:'Groups'!A$228,0))</f>
        <v>Sub-county</v>
      </c>
      <c r="AD747" s="8">
        <v>1</v>
      </c>
      <c r="AE747" s="8">
        <v>1</v>
      </c>
      <c r="AF747" t="str">
        <f>INDEX(Groups!L$2:'Groups'!L$228, MATCH(A747, Groups!A$2:'Groups'!A$228,0))</f>
        <v>Westmoreland</v>
      </c>
      <c r="AG747">
        <f>INDEX(Groups!M$2:'Groups'!M$228, MATCH(A747, Groups!A$2:'Groups'!A$228,0))</f>
        <v>0</v>
      </c>
      <c r="AH747">
        <f>COUNTIFS(RSVP!A$2:A$6364, I747)</f>
        <v>3</v>
      </c>
      <c r="AI747">
        <f>COUNTIFS(RSVP!A$2:A$6364, I747, RSVP!G$2:G$6364, 1)</f>
        <v>3</v>
      </c>
      <c r="AJ747" s="18">
        <f t="shared" si="72"/>
        <v>1</v>
      </c>
      <c r="AK747" t="str">
        <f>INDEX(Groups!N$2:'Groups'!N$228, MATCH(A747, Groups!A$2:'Groups'!A$228,0))</f>
        <v>County</v>
      </c>
    </row>
    <row r="748" spans="1:37" x14ac:dyDescent="0.2">
      <c r="A748">
        <v>7872022</v>
      </c>
      <c r="B748">
        <v>1</v>
      </c>
      <c r="C748" t="s">
        <v>2095</v>
      </c>
      <c r="D748" t="s">
        <v>1</v>
      </c>
      <c r="E748" t="s">
        <v>3073</v>
      </c>
      <c r="F748">
        <v>-79.910003662099996</v>
      </c>
      <c r="G748">
        <v>40.450000762899997</v>
      </c>
      <c r="H748" t="s">
        <v>2096</v>
      </c>
      <c r="I748">
        <v>220616702</v>
      </c>
      <c r="J748">
        <v>747</v>
      </c>
      <c r="K748" t="s">
        <v>2097</v>
      </c>
      <c r="L748" t="s">
        <v>2098</v>
      </c>
      <c r="M748" t="s">
        <v>2773</v>
      </c>
      <c r="N748" t="s">
        <v>2100</v>
      </c>
      <c r="O748">
        <v>-79.992393000000007</v>
      </c>
      <c r="P748">
        <v>40.447727</v>
      </c>
      <c r="Q748" t="s">
        <v>2099</v>
      </c>
      <c r="R748" s="6" t="s">
        <v>2904</v>
      </c>
      <c r="S748" s="6" t="s">
        <v>2903</v>
      </c>
      <c r="T748" s="6" t="s">
        <v>2784</v>
      </c>
      <c r="U748" s="6" t="s">
        <v>2905</v>
      </c>
      <c r="V748" s="6" t="s">
        <v>2961</v>
      </c>
      <c r="W748" s="3" t="str">
        <f>INDEX(Groups!I$2:'Groups'!I$228, MATCH(A748, Groups!A$2:'Groups'!A$228,0))</f>
        <v>Pittsburgh</v>
      </c>
      <c r="X748" s="3" t="str">
        <f>INDEX(Groups!J$2:'Groups'!J$228, MATCH(A748, Groups!A$2:'Groups'!A$228,0))</f>
        <v>Sub-county</v>
      </c>
      <c r="Y748" s="8">
        <f>IF(T748="Allegheny County", 1, )</f>
        <v>1</v>
      </c>
      <c r="Z748" s="8" t="b">
        <f>ISNUMBER(SEARCH(W748,U748))</f>
        <v>1</v>
      </c>
      <c r="AD748" s="8">
        <v>1</v>
      </c>
      <c r="AE748" s="8">
        <v>1</v>
      </c>
      <c r="AF748" t="str">
        <f>INDEX(Groups!L$2:'Groups'!L$228, MATCH(A748, Groups!A$2:'Groups'!A$228,0))</f>
        <v>Pittsburgh</v>
      </c>
      <c r="AG748">
        <f>INDEX(Groups!M$2:'Groups'!M$228, MATCH(A748, Groups!A$2:'Groups'!A$228,0))</f>
        <v>0</v>
      </c>
      <c r="AH748">
        <f>COUNTIFS(RSVP!A$2:A$6364, I748)</f>
        <v>29</v>
      </c>
      <c r="AI748">
        <f>COUNTIFS(RSVP!A$2:A$6364, I748, RSVP!G$2:G$6364, 1)</f>
        <v>26</v>
      </c>
      <c r="AJ748" s="18">
        <f t="shared" si="72"/>
        <v>0.89655172413793105</v>
      </c>
      <c r="AK748" t="str">
        <f>INDEX(Groups!N$2:'Groups'!N$228, MATCH(A748, Groups!A$2:'Groups'!A$228,0))</f>
        <v>Sub-county</v>
      </c>
    </row>
    <row r="749" spans="1:37" x14ac:dyDescent="0.2">
      <c r="A749">
        <v>18827141</v>
      </c>
      <c r="B749">
        <v>1</v>
      </c>
      <c r="C749" t="s">
        <v>2101</v>
      </c>
      <c r="D749" t="s">
        <v>1</v>
      </c>
      <c r="E749" t="s">
        <v>3091</v>
      </c>
      <c r="F749">
        <v>-79.980003356899999</v>
      </c>
      <c r="G749">
        <v>40.450000762899997</v>
      </c>
      <c r="H749" t="s">
        <v>2102</v>
      </c>
      <c r="I749">
        <v>224690435</v>
      </c>
      <c r="J749">
        <v>748</v>
      </c>
      <c r="K749" t="s">
        <v>2103</v>
      </c>
      <c r="L749" t="s">
        <v>2104</v>
      </c>
      <c r="M749" t="s">
        <v>2829</v>
      </c>
      <c r="N749" t="s">
        <v>2106</v>
      </c>
      <c r="O749">
        <v>-79.772339000000002</v>
      </c>
      <c r="P749">
        <v>40.437241</v>
      </c>
      <c r="Q749" t="s">
        <v>2105</v>
      </c>
      <c r="R749" s="6" t="s">
        <v>2904</v>
      </c>
      <c r="S749" s="6" t="s">
        <v>2903</v>
      </c>
      <c r="T749" s="6" t="s">
        <v>2784</v>
      </c>
      <c r="U749" s="6" t="s">
        <v>2939</v>
      </c>
      <c r="W749" s="3" t="str">
        <f>INDEX(Groups!I$2:'Groups'!I$228, MATCH(A749, Groups!A$2:'Groups'!A$228,0))</f>
        <v>Monroeville</v>
      </c>
      <c r="X749" s="3" t="str">
        <f>INDEX(Groups!J$2:'Groups'!J$228, MATCH(A749, Groups!A$2:'Groups'!A$228,0))</f>
        <v>Sub-county</v>
      </c>
      <c r="Y749" s="8">
        <f>IF(T749="Allegheny County", 1, )</f>
        <v>1</v>
      </c>
      <c r="Z749" s="8" t="b">
        <f>ISNUMBER(SEARCH(W749,U749))</f>
        <v>1</v>
      </c>
      <c r="AD749" s="8">
        <v>1</v>
      </c>
      <c r="AE749" s="8">
        <v>1</v>
      </c>
      <c r="AF749" t="str">
        <f>INDEX(Groups!L$2:'Groups'!L$228, MATCH(A749, Groups!A$2:'Groups'!A$228,0))</f>
        <v>Monroeville</v>
      </c>
      <c r="AG749">
        <f>INDEX(Groups!M$2:'Groups'!M$228, MATCH(A749, Groups!A$2:'Groups'!A$228,0))</f>
        <v>0</v>
      </c>
      <c r="AH749">
        <f>COUNTIFS(RSVP!A$2:A$6364, I749)</f>
        <v>4</v>
      </c>
      <c r="AI749">
        <f>COUNTIFS(RSVP!A$2:A$6364, I749, RSVP!G$2:G$6364, 1)</f>
        <v>1</v>
      </c>
      <c r="AJ749" s="18">
        <f t="shared" si="72"/>
        <v>0.25</v>
      </c>
      <c r="AK749" t="str">
        <f>INDEX(Groups!N$2:'Groups'!N$228, MATCH(A749, Groups!A$2:'Groups'!A$228,0))</f>
        <v>Sub-county</v>
      </c>
    </row>
    <row r="750" spans="1:37" x14ac:dyDescent="0.2">
      <c r="A750">
        <v>7664192</v>
      </c>
      <c r="B750">
        <v>1</v>
      </c>
      <c r="C750" t="s">
        <v>2107</v>
      </c>
      <c r="D750" t="s">
        <v>1</v>
      </c>
      <c r="E750" t="s">
        <v>3084</v>
      </c>
      <c r="F750">
        <v>-80.069999694800003</v>
      </c>
      <c r="G750">
        <v>40.5</v>
      </c>
      <c r="H750" t="s">
        <v>2108</v>
      </c>
      <c r="I750" t="s">
        <v>3292</v>
      </c>
      <c r="J750">
        <v>749</v>
      </c>
      <c r="K750" t="s">
        <v>2109</v>
      </c>
      <c r="L750" t="s">
        <v>465</v>
      </c>
      <c r="Q750" t="s">
        <v>386</v>
      </c>
      <c r="R750" s="6">
        <v>0</v>
      </c>
      <c r="S750" s="6">
        <v>0</v>
      </c>
      <c r="T750" s="6">
        <v>0</v>
      </c>
      <c r="U750" s="6">
        <v>0</v>
      </c>
      <c r="V750" s="6">
        <v>0</v>
      </c>
      <c r="W750" s="3" t="str">
        <f>INDEX(Groups!I$2:'Groups'!I$228, MATCH(A750, Groups!A$2:'Groups'!A$228,0))</f>
        <v>Northern Pittsburgh</v>
      </c>
      <c r="X750" s="3" t="str">
        <f>INDEX(Groups!J$2:'Groups'!J$228, MATCH(A750, Groups!A$2:'Groups'!A$228,0))</f>
        <v>Region</v>
      </c>
      <c r="AD750" s="8">
        <v>1</v>
      </c>
      <c r="AE750" s="8">
        <v>1</v>
      </c>
      <c r="AF750" t="str">
        <f>INDEX(Groups!L$2:'Groups'!L$228, MATCH(A750, Groups!A$2:'Groups'!A$228,0))</f>
        <v>Northern Pittsburgh</v>
      </c>
      <c r="AG750">
        <f>INDEX(Groups!M$2:'Groups'!M$228, MATCH(A750, Groups!A$2:'Groups'!A$228,0))</f>
        <v>0</v>
      </c>
      <c r="AH750">
        <f>COUNTIFS(RSVP!A$2:A$6364, I750)</f>
        <v>4</v>
      </c>
      <c r="AI750">
        <f>COUNTIFS(RSVP!A$2:A$6364, I750, RSVP!G$2:G$6364, 1)</f>
        <v>3</v>
      </c>
      <c r="AJ750" s="18">
        <f t="shared" si="72"/>
        <v>0.75</v>
      </c>
      <c r="AK750" t="str">
        <f>INDEX(Groups!N$2:'Groups'!N$228, MATCH(A750, Groups!A$2:'Groups'!A$228,0))</f>
        <v>Region</v>
      </c>
    </row>
    <row r="751" spans="1:37" x14ac:dyDescent="0.2">
      <c r="A751">
        <v>18853246</v>
      </c>
      <c r="B751">
        <v>1</v>
      </c>
      <c r="C751" t="s">
        <v>2110</v>
      </c>
      <c r="D751" t="s">
        <v>1</v>
      </c>
      <c r="E751" t="s">
        <v>3076</v>
      </c>
      <c r="F751">
        <v>-79.910003662099996</v>
      </c>
      <c r="G751">
        <v>40.450000762899997</v>
      </c>
      <c r="H751" t="s">
        <v>2111</v>
      </c>
      <c r="I751">
        <v>224788588</v>
      </c>
      <c r="J751">
        <v>750</v>
      </c>
      <c r="K751" t="s">
        <v>2112</v>
      </c>
      <c r="L751" t="s">
        <v>2113</v>
      </c>
      <c r="M751" t="s">
        <v>2773</v>
      </c>
      <c r="N751" t="s">
        <v>2115</v>
      </c>
      <c r="O751">
        <v>-79.969627199999906</v>
      </c>
      <c r="P751">
        <v>40.427581799999999</v>
      </c>
      <c r="Q751" t="s">
        <v>2114</v>
      </c>
      <c r="R751" s="6" t="s">
        <v>2904</v>
      </c>
      <c r="S751" s="6" t="s">
        <v>2903</v>
      </c>
      <c r="T751" s="6" t="s">
        <v>2784</v>
      </c>
      <c r="U751" s="6" t="s">
        <v>2905</v>
      </c>
      <c r="V751" s="6" t="s">
        <v>2909</v>
      </c>
      <c r="W751" s="3" t="str">
        <f>INDEX(Groups!I$2:'Groups'!I$228, MATCH(A751, Groups!A$2:'Groups'!A$228,0))</f>
        <v>Pittsburgh</v>
      </c>
      <c r="X751" s="3" t="str">
        <f>INDEX(Groups!J$2:'Groups'!J$228, MATCH(A751, Groups!A$2:'Groups'!A$228,0))</f>
        <v>Sub-county</v>
      </c>
      <c r="Y751" s="8">
        <f>IF(T751="Allegheny County", 1, )</f>
        <v>1</v>
      </c>
      <c r="Z751" s="8" t="b">
        <f>ISNUMBER(SEARCH(W751,U751))</f>
        <v>1</v>
      </c>
      <c r="AD751" s="8">
        <v>1</v>
      </c>
      <c r="AE751" s="8">
        <v>1</v>
      </c>
      <c r="AF751" t="str">
        <f>INDEX(Groups!L$2:'Groups'!L$228, MATCH(A751, Groups!A$2:'Groups'!A$228,0))</f>
        <v xml:space="preserve"> Pittsburgh</v>
      </c>
      <c r="AG751">
        <f>INDEX(Groups!M$2:'Groups'!M$228, MATCH(A751, Groups!A$2:'Groups'!A$228,0))</f>
        <v>0</v>
      </c>
      <c r="AH751">
        <f>COUNTIFS(RSVP!A$2:A$6364, I751)</f>
        <v>3</v>
      </c>
      <c r="AI751">
        <f>COUNTIFS(RSVP!A$2:A$6364, I751, RSVP!G$2:G$6364, 1)</f>
        <v>0</v>
      </c>
      <c r="AJ751" s="18">
        <f t="shared" si="72"/>
        <v>0</v>
      </c>
      <c r="AK751" t="str">
        <f>INDEX(Groups!N$2:'Groups'!N$228, MATCH(A751, Groups!A$2:'Groups'!A$228,0))</f>
        <v>Sub-county</v>
      </c>
    </row>
    <row r="752" spans="1:37" x14ac:dyDescent="0.2">
      <c r="A752">
        <v>1753834</v>
      </c>
      <c r="B752">
        <v>1</v>
      </c>
      <c r="C752" t="s">
        <v>2116</v>
      </c>
      <c r="D752" t="s">
        <v>1</v>
      </c>
      <c r="E752" t="s">
        <v>3079</v>
      </c>
      <c r="F752">
        <v>-80.040000915500002</v>
      </c>
      <c r="G752">
        <v>40.3800010681</v>
      </c>
      <c r="H752" t="s">
        <v>2117</v>
      </c>
      <c r="I752" t="s">
        <v>3203</v>
      </c>
      <c r="J752">
        <v>751</v>
      </c>
      <c r="K752" t="s">
        <v>2118</v>
      </c>
      <c r="L752" t="s">
        <v>2119</v>
      </c>
      <c r="M752" t="s">
        <v>2773</v>
      </c>
      <c r="N752" t="s">
        <v>2121</v>
      </c>
      <c r="O752">
        <v>-80.045383999999999</v>
      </c>
      <c r="P752">
        <v>40.377195</v>
      </c>
      <c r="Q752" t="s">
        <v>2120</v>
      </c>
      <c r="R752" s="6" t="s">
        <v>2904</v>
      </c>
      <c r="S752" s="6" t="s">
        <v>2903</v>
      </c>
      <c r="T752" s="6" t="s">
        <v>2784</v>
      </c>
      <c r="U752" s="6" t="s">
        <v>2962</v>
      </c>
      <c r="W752" s="3" t="str">
        <f>INDEX(Groups!I$2:'Groups'!I$228, MATCH(A752, Groups!A$2:'Groups'!A$228,0))</f>
        <v>Mt. Lebanon Library</v>
      </c>
      <c r="X752" s="3" t="str">
        <f>INDEX(Groups!J$2:'Groups'!J$228, MATCH(A752, Groups!A$2:'Groups'!A$228,0))</f>
        <v>Venue</v>
      </c>
      <c r="Y752" s="8">
        <v>1</v>
      </c>
      <c r="Z752" s="8" t="b">
        <v>1</v>
      </c>
      <c r="AC752" s="8">
        <v>1</v>
      </c>
      <c r="AD752" s="8">
        <v>1</v>
      </c>
      <c r="AE752" s="8">
        <v>1</v>
      </c>
      <c r="AF752" t="str">
        <f>INDEX(Groups!L$2:'Groups'!L$228, MATCH(A752, Groups!A$2:'Groups'!A$228,0))</f>
        <v>Greater Pittsburgh Area</v>
      </c>
      <c r="AG752">
        <f>INDEX(Groups!M$2:'Groups'!M$228, MATCH(A752, Groups!A$2:'Groups'!A$228,0))</f>
        <v>0</v>
      </c>
      <c r="AH752">
        <f>COUNTIFS(RSVP!A$2:A$6364, I752)</f>
        <v>6</v>
      </c>
      <c r="AI752">
        <f>COUNTIFS(RSVP!A$2:A$6364, I752, RSVP!G$2:G$6364, 1)</f>
        <v>6</v>
      </c>
      <c r="AJ752" s="18">
        <f t="shared" si="72"/>
        <v>1</v>
      </c>
      <c r="AK752" t="str">
        <f>INDEX(Groups!N$2:'Groups'!N$228, MATCH(A752, Groups!A$2:'Groups'!A$228,0))</f>
        <v>CSA/MSA</v>
      </c>
    </row>
    <row r="753" spans="1:37" x14ac:dyDescent="0.2">
      <c r="A753">
        <v>18549108</v>
      </c>
      <c r="B753">
        <v>1</v>
      </c>
      <c r="C753" t="s">
        <v>2122</v>
      </c>
      <c r="D753" t="s">
        <v>1</v>
      </c>
      <c r="E753" t="s">
        <v>3069</v>
      </c>
      <c r="F753">
        <v>-79.989997863799999</v>
      </c>
      <c r="G753">
        <v>40.450000762899997</v>
      </c>
      <c r="H753" t="s">
        <v>2123</v>
      </c>
      <c r="I753">
        <v>224475110</v>
      </c>
      <c r="J753">
        <v>752</v>
      </c>
      <c r="K753" t="s">
        <v>2124</v>
      </c>
      <c r="L753" t="s">
        <v>465</v>
      </c>
      <c r="M753" t="s">
        <v>2773</v>
      </c>
      <c r="N753" t="s">
        <v>2126</v>
      </c>
      <c r="O753">
        <v>-80.007190600000001</v>
      </c>
      <c r="P753">
        <v>40.441740799999998</v>
      </c>
      <c r="Q753" t="s">
        <v>2125</v>
      </c>
      <c r="R753" s="6" t="s">
        <v>2904</v>
      </c>
      <c r="S753" s="6" t="s">
        <v>2903</v>
      </c>
      <c r="T753" s="6" t="s">
        <v>2784</v>
      </c>
      <c r="U753" s="6" t="s">
        <v>2905</v>
      </c>
      <c r="V753" s="6" t="s">
        <v>2908</v>
      </c>
      <c r="W753" s="3" t="str">
        <f>INDEX(Groups!I$2:'Groups'!I$228, MATCH(A753, Groups!A$2:'Groups'!A$228,0))</f>
        <v>Downtown Pittsburgh</v>
      </c>
      <c r="X753" s="3" t="str">
        <f>INDEX(Groups!J$2:'Groups'!J$228, MATCH(A753, Groups!A$2:'Groups'!A$228,0))</f>
        <v>Region</v>
      </c>
      <c r="Y753" s="8">
        <f>IF(T753="Allegheny County", 1, )</f>
        <v>1</v>
      </c>
      <c r="Z753" s="8" t="str">
        <f>IF(ISNUMBER(SEARCH("Pittsburgh", U753)), "Pittsburgh City", "Non-Pitt")</f>
        <v>Pittsburgh City</v>
      </c>
      <c r="AA753" s="8">
        <v>1</v>
      </c>
      <c r="AD753" s="8">
        <v>1</v>
      </c>
      <c r="AE753" s="8">
        <v>1</v>
      </c>
      <c r="AF753" t="str">
        <f>INDEX(Groups!L$2:'Groups'!L$228, MATCH(A753, Groups!A$2:'Groups'!A$228,0))</f>
        <v>Downtowners (but not residency)</v>
      </c>
      <c r="AG753">
        <f>INDEX(Groups!M$2:'Groups'!M$228, MATCH(A753, Groups!A$2:'Groups'!A$228,0))</f>
        <v>0</v>
      </c>
      <c r="AH753">
        <f>COUNTIFS(RSVP!A$2:A$6364, I753)</f>
        <v>4</v>
      </c>
      <c r="AI753">
        <f>COUNTIFS(RSVP!A$2:A$6364, I753, RSVP!G$2:G$6364, 1)</f>
        <v>4</v>
      </c>
      <c r="AJ753" s="18">
        <f t="shared" si="72"/>
        <v>1</v>
      </c>
      <c r="AK753" t="str">
        <f>INDEX(Groups!N$2:'Groups'!N$228, MATCH(A753, Groups!A$2:'Groups'!A$228,0))</f>
        <v>CSA/MSA</v>
      </c>
    </row>
    <row r="754" spans="1:37" x14ac:dyDescent="0.2">
      <c r="A754">
        <v>18629012</v>
      </c>
      <c r="B754">
        <v>1</v>
      </c>
      <c r="C754" t="s">
        <v>2127</v>
      </c>
      <c r="D754" t="s">
        <v>1</v>
      </c>
      <c r="E754" t="s">
        <v>3073</v>
      </c>
      <c r="F754">
        <v>-79.980003356899999</v>
      </c>
      <c r="G754">
        <v>40.450000762899997</v>
      </c>
      <c r="H754" t="s">
        <v>2128</v>
      </c>
      <c r="I754">
        <v>224134620</v>
      </c>
      <c r="J754">
        <v>753</v>
      </c>
      <c r="K754" t="s">
        <v>2129</v>
      </c>
      <c r="L754" t="s">
        <v>2130</v>
      </c>
      <c r="M754" t="s">
        <v>2884</v>
      </c>
      <c r="N754" t="s">
        <v>2132</v>
      </c>
      <c r="O754">
        <v>-80.019210999999999</v>
      </c>
      <c r="P754">
        <v>40.613041000000003</v>
      </c>
      <c r="Q754" t="s">
        <v>2131</v>
      </c>
      <c r="R754" s="6" t="s">
        <v>2904</v>
      </c>
      <c r="S754" s="6" t="s">
        <v>2903</v>
      </c>
      <c r="T754" s="6" t="s">
        <v>2784</v>
      </c>
      <c r="U754" s="6" t="s">
        <v>2911</v>
      </c>
      <c r="W754" s="3" t="str">
        <f>INDEX(Groups!I$2:'Groups'!I$228, MATCH(A754, Groups!A$2:'Groups'!A$228,0))</f>
        <v>Pittsburgh</v>
      </c>
      <c r="X754" s="3" t="str">
        <f>INDEX(Groups!J$2:'Groups'!J$228, MATCH(A754, Groups!A$2:'Groups'!A$228,0))</f>
        <v>Sub-county</v>
      </c>
      <c r="Y754" s="8">
        <f>IF(T754="Allegheny County", 1, )</f>
        <v>1</v>
      </c>
      <c r="Z754" s="8" t="b">
        <f>ISNUMBER(SEARCH(W754,U754))</f>
        <v>0</v>
      </c>
      <c r="AD754" s="8">
        <v>1</v>
      </c>
      <c r="AE754" s="8">
        <v>1</v>
      </c>
      <c r="AF754" t="str">
        <f>INDEX(Groups!L$2:'Groups'!L$228, MATCH(A754, Groups!A$2:'Groups'!A$228,0))</f>
        <v>Pittsburgh</v>
      </c>
      <c r="AG754">
        <f>INDEX(Groups!M$2:'Groups'!M$228, MATCH(A754, Groups!A$2:'Groups'!A$228,0))</f>
        <v>0</v>
      </c>
      <c r="AH754">
        <f>COUNTIFS(RSVP!A$2:A$6364, I754)</f>
        <v>4</v>
      </c>
      <c r="AI754">
        <f>COUNTIFS(RSVP!A$2:A$6364, I754, RSVP!G$2:G$6364, 1)</f>
        <v>2</v>
      </c>
      <c r="AJ754" s="18">
        <f t="shared" si="72"/>
        <v>0.5</v>
      </c>
      <c r="AK754" t="str">
        <f>INDEX(Groups!N$2:'Groups'!N$228, MATCH(A754, Groups!A$2:'Groups'!A$228,0))</f>
        <v>Sub-county</v>
      </c>
    </row>
    <row r="755" spans="1:37" x14ac:dyDescent="0.2">
      <c r="A755">
        <v>18710888</v>
      </c>
      <c r="B755">
        <v>1</v>
      </c>
      <c r="C755" t="s">
        <v>2133</v>
      </c>
      <c r="D755" t="s">
        <v>1</v>
      </c>
      <c r="E755" t="s">
        <v>3078</v>
      </c>
      <c r="F755">
        <v>-79.75</v>
      </c>
      <c r="G755">
        <v>40.479999542199998</v>
      </c>
      <c r="H755" t="s">
        <v>2134</v>
      </c>
      <c r="I755">
        <v>223680883</v>
      </c>
      <c r="J755">
        <v>754</v>
      </c>
      <c r="K755" t="s">
        <v>2135</v>
      </c>
      <c r="L755" t="s">
        <v>2136</v>
      </c>
      <c r="M755" t="s">
        <v>2773</v>
      </c>
      <c r="N755" t="s">
        <v>2138</v>
      </c>
      <c r="O755">
        <v>-79.661574799999997</v>
      </c>
      <c r="P755">
        <v>40.421953999999999</v>
      </c>
      <c r="Q755" t="s">
        <v>2137</v>
      </c>
      <c r="R755" s="6" t="s">
        <v>2904</v>
      </c>
      <c r="S755" s="6" t="s">
        <v>2903</v>
      </c>
      <c r="T755" s="6" t="s">
        <v>2917</v>
      </c>
      <c r="U755" s="6" t="s">
        <v>2937</v>
      </c>
      <c r="W755" s="3" t="str">
        <f>INDEX(Groups!I$2:'Groups'!I$228, MATCH(A755, Groups!A$2:'Groups'!A$228,0))</f>
        <v>Pittsburgh</v>
      </c>
      <c r="X755" s="3" t="str">
        <f>INDEX(Groups!J$2:'Groups'!J$228, MATCH(A755, Groups!A$2:'Groups'!A$228,0))</f>
        <v>Sub-county</v>
      </c>
      <c r="Y755" s="8">
        <f>IF(T755="Allegheny County", 1, )</f>
        <v>0</v>
      </c>
      <c r="Z755" s="8" t="b">
        <f>ISNUMBER(SEARCH(W755,U755))</f>
        <v>0</v>
      </c>
      <c r="AD755" s="8">
        <v>1</v>
      </c>
      <c r="AE755" s="8">
        <v>1</v>
      </c>
      <c r="AF755" t="str">
        <f>INDEX(Groups!L$2:'Groups'!L$228, MATCH(A755, Groups!A$2:'Groups'!A$228,0))</f>
        <v>Pittsburgh</v>
      </c>
      <c r="AG755">
        <f>INDEX(Groups!M$2:'Groups'!M$228, MATCH(A755, Groups!A$2:'Groups'!A$228,0))</f>
        <v>0</v>
      </c>
      <c r="AH755">
        <f>COUNTIFS(RSVP!A$2:A$6364, I755)</f>
        <v>3</v>
      </c>
      <c r="AI755">
        <f>COUNTIFS(RSVP!A$2:A$6364, I755, RSVP!G$2:G$6364, 1)</f>
        <v>1</v>
      </c>
      <c r="AJ755" s="18">
        <f t="shared" si="72"/>
        <v>0.33333333333333331</v>
      </c>
      <c r="AK755" t="str">
        <f>INDEX(Groups!N$2:'Groups'!N$228, MATCH(A755, Groups!A$2:'Groups'!A$228,0))</f>
        <v>Sub-county</v>
      </c>
    </row>
    <row r="756" spans="1:37" x14ac:dyDescent="0.2">
      <c r="A756">
        <v>1029979</v>
      </c>
      <c r="B756">
        <v>1</v>
      </c>
      <c r="C756" t="s">
        <v>2139</v>
      </c>
      <c r="D756" t="s">
        <v>1</v>
      </c>
      <c r="E756" t="s">
        <v>3092</v>
      </c>
      <c r="F756">
        <v>-79.989997863799999</v>
      </c>
      <c r="G756">
        <v>40.450000762899997</v>
      </c>
      <c r="H756" t="s">
        <v>2140</v>
      </c>
      <c r="I756" t="s">
        <v>3174</v>
      </c>
      <c r="J756">
        <v>755</v>
      </c>
      <c r="K756" t="s">
        <v>1824</v>
      </c>
      <c r="L756" t="s">
        <v>2141</v>
      </c>
      <c r="M756" t="s">
        <v>1378</v>
      </c>
      <c r="N756" t="s">
        <v>1379</v>
      </c>
      <c r="O756">
        <v>-79.956810000000004</v>
      </c>
      <c r="P756">
        <v>40.441555000000001</v>
      </c>
      <c r="Q756" t="s">
        <v>145</v>
      </c>
      <c r="R756" s="6" t="s">
        <v>2904</v>
      </c>
      <c r="S756" s="6" t="s">
        <v>2903</v>
      </c>
      <c r="T756" s="6" t="s">
        <v>2784</v>
      </c>
      <c r="U756" s="6" t="s">
        <v>2905</v>
      </c>
      <c r="V756" s="6" t="s">
        <v>2928</v>
      </c>
      <c r="W756" s="3" t="str">
        <f>INDEX(Groups!I$2:'Groups'!I$228, MATCH(A756, Groups!A$2:'Groups'!A$228,0))</f>
        <v>Western PA</v>
      </c>
      <c r="X756" s="3" t="str">
        <f>INDEX(Groups!J$2:'Groups'!J$228, MATCH(A756, Groups!A$2:'Groups'!A$228,0))</f>
        <v>State</v>
      </c>
      <c r="Y756" s="8">
        <f>IF(T756="Allegheny County", 1, )</f>
        <v>1</v>
      </c>
      <c r="Z756" s="8" t="str">
        <f>IF(ISNUMBER(SEARCH("Pittsburgh", U756)), "Pittsburgh City", "Non-Pitt")</f>
        <v>Pittsburgh City</v>
      </c>
      <c r="AD756" s="8">
        <v>1</v>
      </c>
      <c r="AE756" s="8">
        <v>1</v>
      </c>
      <c r="AF756" t="str">
        <f>INDEX(Groups!L$2:'Groups'!L$228, MATCH(A756, Groups!A$2:'Groups'!A$228,0))</f>
        <v>Western PA</v>
      </c>
      <c r="AG756">
        <f>INDEX(Groups!M$2:'Groups'!M$228, MATCH(A756, Groups!A$2:'Groups'!A$228,0))</f>
        <v>1</v>
      </c>
      <c r="AH756">
        <f>COUNTIFS(RSVP!A$2:A$6364, I756)</f>
        <v>3</v>
      </c>
      <c r="AI756">
        <f>COUNTIFS(RSVP!A$2:A$6364, I756, RSVP!G$2:G$6364, 1)</f>
        <v>3</v>
      </c>
      <c r="AJ756" s="18">
        <f t="shared" si="72"/>
        <v>1</v>
      </c>
      <c r="AK756" t="str">
        <f>INDEX(Groups!N$2:'Groups'!N$228, MATCH(A756, Groups!A$2:'Groups'!A$228,0))</f>
        <v>State</v>
      </c>
    </row>
    <row r="757" spans="1:37" x14ac:dyDescent="0.2">
      <c r="A757">
        <v>18677069</v>
      </c>
      <c r="B757">
        <v>1</v>
      </c>
      <c r="C757" t="s">
        <v>2142</v>
      </c>
      <c r="D757" t="s">
        <v>1</v>
      </c>
      <c r="E757" t="s">
        <v>3073</v>
      </c>
      <c r="F757">
        <v>-79.930000305199997</v>
      </c>
      <c r="G757">
        <v>40.450000762899997</v>
      </c>
      <c r="H757" t="s">
        <v>2143</v>
      </c>
      <c r="I757">
        <v>223286530</v>
      </c>
      <c r="J757">
        <v>756</v>
      </c>
      <c r="K757" t="s">
        <v>2144</v>
      </c>
      <c r="L757" t="s">
        <v>2145</v>
      </c>
      <c r="Q757" t="s">
        <v>386</v>
      </c>
      <c r="R757" s="6">
        <v>0</v>
      </c>
      <c r="S757" s="6">
        <v>0</v>
      </c>
      <c r="T757" s="6">
        <v>0</v>
      </c>
      <c r="U757" s="6">
        <v>0</v>
      </c>
      <c r="V757" s="6">
        <v>0</v>
      </c>
      <c r="W757" s="3" t="str">
        <f>INDEX(Groups!I$2:'Groups'!I$228, MATCH(A757, Groups!A$2:'Groups'!A$228,0))</f>
        <v>Greater Pittsburgh Area</v>
      </c>
      <c r="X757" s="3" t="str">
        <f>INDEX(Groups!J$2:'Groups'!J$228, MATCH(A757, Groups!A$2:'Groups'!A$228,0))</f>
        <v>CSA/MSA</v>
      </c>
      <c r="AF757" t="str">
        <f>INDEX(Groups!L$2:'Groups'!L$228, MATCH(A757, Groups!A$2:'Groups'!A$228,0))</f>
        <v>Greater Pittsburgh Area</v>
      </c>
      <c r="AG757">
        <f>INDEX(Groups!M$2:'Groups'!M$228, MATCH(A757, Groups!A$2:'Groups'!A$228,0))</f>
        <v>0</v>
      </c>
      <c r="AH757">
        <f>COUNTIFS(RSVP!A$2:A$6364, I757)</f>
        <v>10</v>
      </c>
      <c r="AI757">
        <f>COUNTIFS(RSVP!A$2:A$6364, I757, RSVP!G$2:G$6364, 1)</f>
        <v>10</v>
      </c>
      <c r="AJ757" s="18">
        <f t="shared" si="72"/>
        <v>1</v>
      </c>
      <c r="AK757" t="str">
        <f>INDEX(Groups!N$2:'Groups'!N$228, MATCH(A757, Groups!A$2:'Groups'!A$228,0))</f>
        <v>CSA/MSA</v>
      </c>
    </row>
    <row r="758" spans="1:37" x14ac:dyDescent="0.2">
      <c r="A758">
        <v>1395018</v>
      </c>
      <c r="B758">
        <v>1</v>
      </c>
      <c r="C758" t="s">
        <v>2146</v>
      </c>
      <c r="D758" t="s">
        <v>1</v>
      </c>
      <c r="E758" t="s">
        <v>3093</v>
      </c>
      <c r="F758">
        <v>-79.989997863799999</v>
      </c>
      <c r="G758">
        <v>40.450000762899997</v>
      </c>
      <c r="H758" t="s">
        <v>2147</v>
      </c>
      <c r="I758">
        <v>219803070</v>
      </c>
      <c r="J758">
        <v>757</v>
      </c>
      <c r="K758" t="s">
        <v>2148</v>
      </c>
      <c r="L758" t="s">
        <v>2149</v>
      </c>
      <c r="M758" t="s">
        <v>2773</v>
      </c>
      <c r="N758" t="s">
        <v>2151</v>
      </c>
      <c r="O758">
        <v>-79.883049</v>
      </c>
      <c r="P758">
        <v>40.488579000000001</v>
      </c>
      <c r="Q758" t="s">
        <v>2150</v>
      </c>
      <c r="R758" s="6" t="s">
        <v>2904</v>
      </c>
      <c r="S758" s="6" t="s">
        <v>2903</v>
      </c>
      <c r="T758" s="6" t="s">
        <v>2784</v>
      </c>
      <c r="U758" s="6" t="s">
        <v>2959</v>
      </c>
      <c r="W758" s="3" t="str">
        <f>INDEX(Groups!I$2:'Groups'!I$228, MATCH(A758, Groups!A$2:'Groups'!A$228,0))</f>
        <v>Pittsburgh</v>
      </c>
      <c r="X758" s="3" t="str">
        <f>INDEX(Groups!J$2:'Groups'!J$228, MATCH(A758, Groups!A$2:'Groups'!A$228,0))</f>
        <v>Sub-county</v>
      </c>
      <c r="Y758" s="8">
        <f>IF(T758="Allegheny County", 1, )</f>
        <v>1</v>
      </c>
      <c r="Z758" s="8" t="b">
        <f>ISNUMBER(SEARCH(W758,U758))</f>
        <v>0</v>
      </c>
      <c r="AD758" s="8">
        <v>1</v>
      </c>
      <c r="AE758" s="8">
        <v>1</v>
      </c>
      <c r="AF758" t="str">
        <f>INDEX(Groups!L$2:'Groups'!L$228, MATCH(A758, Groups!A$2:'Groups'!A$228,0))</f>
        <v>Pittsburgh</v>
      </c>
      <c r="AG758">
        <f>INDEX(Groups!M$2:'Groups'!M$228, MATCH(A758, Groups!A$2:'Groups'!A$228,0))</f>
        <v>0</v>
      </c>
      <c r="AH758">
        <f>COUNTIFS(RSVP!A$2:A$6364, I758)</f>
        <v>5</v>
      </c>
      <c r="AI758">
        <f>COUNTIFS(RSVP!A$2:A$6364, I758, RSVP!G$2:G$6364, 1)</f>
        <v>4</v>
      </c>
      <c r="AJ758" s="18">
        <f t="shared" si="72"/>
        <v>0.8</v>
      </c>
      <c r="AK758" t="str">
        <f>INDEX(Groups!N$2:'Groups'!N$228, MATCH(A758, Groups!A$2:'Groups'!A$228,0))</f>
        <v>Sub-county</v>
      </c>
    </row>
    <row r="759" spans="1:37" x14ac:dyDescent="0.2">
      <c r="A759">
        <v>3176262</v>
      </c>
      <c r="B759">
        <v>1</v>
      </c>
      <c r="C759" t="s">
        <v>2152</v>
      </c>
      <c r="D759" t="s">
        <v>1</v>
      </c>
      <c r="E759" t="s">
        <v>3073</v>
      </c>
      <c r="F759">
        <v>-79.949996948199995</v>
      </c>
      <c r="G759">
        <v>40.439998626700003</v>
      </c>
      <c r="H759" t="s">
        <v>2153</v>
      </c>
      <c r="I759" t="s">
        <v>3263</v>
      </c>
      <c r="J759">
        <v>758</v>
      </c>
      <c r="K759" t="s">
        <v>2154</v>
      </c>
      <c r="L759" t="s">
        <v>2155</v>
      </c>
      <c r="M759" t="s">
        <v>2773</v>
      </c>
      <c r="N759" t="s">
        <v>2157</v>
      </c>
      <c r="O759">
        <v>-79.916824000000005</v>
      </c>
      <c r="P759">
        <v>40.457194999999999</v>
      </c>
      <c r="Q759" t="s">
        <v>2156</v>
      </c>
      <c r="R759" s="6" t="s">
        <v>2904</v>
      </c>
      <c r="S759" s="6" t="s">
        <v>2903</v>
      </c>
      <c r="T759" s="6" t="s">
        <v>2784</v>
      </c>
      <c r="U759" s="6" t="s">
        <v>2905</v>
      </c>
      <c r="V759" s="6" t="s">
        <v>2927</v>
      </c>
      <c r="W759" s="3" t="str">
        <f>INDEX(Groups!I$2:'Groups'!I$228, MATCH(A759, Groups!A$2:'Groups'!A$228,0))</f>
        <v>Pittsburgh</v>
      </c>
      <c r="X759" s="3" t="str">
        <f>INDEX(Groups!J$2:'Groups'!J$228, MATCH(A759, Groups!A$2:'Groups'!A$228,0))</f>
        <v>Sub-county</v>
      </c>
      <c r="Y759" s="8">
        <f>IF(T759="Allegheny County", 1, )</f>
        <v>1</v>
      </c>
      <c r="Z759" s="8" t="b">
        <f>ISNUMBER(SEARCH(W759,U759))</f>
        <v>1</v>
      </c>
      <c r="AD759" s="8">
        <v>1</v>
      </c>
      <c r="AE759" s="8">
        <v>1</v>
      </c>
      <c r="AF759" t="str">
        <f>INDEX(Groups!L$2:'Groups'!L$228, MATCH(A759, Groups!A$2:'Groups'!A$228,0))</f>
        <v>Pittsburgh</v>
      </c>
      <c r="AG759">
        <f>INDEX(Groups!M$2:'Groups'!M$228, MATCH(A759, Groups!A$2:'Groups'!A$228,0))</f>
        <v>0</v>
      </c>
      <c r="AH759">
        <f>COUNTIFS(RSVP!A$2:A$6364, I759)</f>
        <v>68</v>
      </c>
      <c r="AI759">
        <f>COUNTIFS(RSVP!A$2:A$6364, I759, RSVP!G$2:G$6364, 1)</f>
        <v>61</v>
      </c>
      <c r="AJ759" s="18">
        <f t="shared" si="72"/>
        <v>0.8970588235294118</v>
      </c>
      <c r="AK759" t="str">
        <f>INDEX(Groups!N$2:'Groups'!N$228, MATCH(A759, Groups!A$2:'Groups'!A$228,0))</f>
        <v>Sub-county</v>
      </c>
    </row>
    <row r="760" spans="1:37" x14ac:dyDescent="0.2">
      <c r="A760">
        <v>18392388</v>
      </c>
      <c r="B760">
        <v>1</v>
      </c>
      <c r="C760" t="s">
        <v>2158</v>
      </c>
      <c r="D760" t="s">
        <v>1</v>
      </c>
      <c r="E760" t="s">
        <v>3073</v>
      </c>
      <c r="F760">
        <v>-79.949996948199995</v>
      </c>
      <c r="G760">
        <v>40.470001220699999</v>
      </c>
      <c r="H760" t="s">
        <v>2159</v>
      </c>
      <c r="I760" t="s">
        <v>3359</v>
      </c>
      <c r="J760">
        <v>759</v>
      </c>
      <c r="K760" t="s">
        <v>2158</v>
      </c>
      <c r="L760" t="s">
        <v>2160</v>
      </c>
      <c r="M760" t="s">
        <v>2773</v>
      </c>
      <c r="N760" t="s">
        <v>2162</v>
      </c>
      <c r="O760">
        <v>-79.950126999999995</v>
      </c>
      <c r="P760">
        <v>40.462569999999999</v>
      </c>
      <c r="Q760" t="s">
        <v>2161</v>
      </c>
      <c r="R760" s="6" t="s">
        <v>2904</v>
      </c>
      <c r="S760" s="6" t="s">
        <v>2903</v>
      </c>
      <c r="T760" s="6" t="s">
        <v>2784</v>
      </c>
      <c r="U760" s="6" t="s">
        <v>2905</v>
      </c>
      <c r="V760" s="6" t="s">
        <v>2924</v>
      </c>
      <c r="W760" s="3" t="str">
        <f>INDEX(Groups!I$2:'Groups'!I$228, MATCH(A760, Groups!A$2:'Groups'!A$228,0))</f>
        <v>Pittsburgh</v>
      </c>
      <c r="X760" s="3" t="str">
        <f>INDEX(Groups!J$2:'Groups'!J$228, MATCH(A760, Groups!A$2:'Groups'!A$228,0))</f>
        <v>Sub-county</v>
      </c>
      <c r="Y760" s="8">
        <f>IF(T760="Allegheny County", 1, )</f>
        <v>1</v>
      </c>
      <c r="Z760" s="8" t="b">
        <f>ISNUMBER(SEARCH(W760,U760))</f>
        <v>1</v>
      </c>
      <c r="AD760" s="8">
        <v>1</v>
      </c>
      <c r="AE760" s="8">
        <v>1</v>
      </c>
      <c r="AF760" t="str">
        <f>INDEX(Groups!L$2:'Groups'!L$228, MATCH(A760, Groups!A$2:'Groups'!A$228,0))</f>
        <v>Pittsburgh</v>
      </c>
      <c r="AG760">
        <f>INDEX(Groups!M$2:'Groups'!M$228, MATCH(A760, Groups!A$2:'Groups'!A$228,0))</f>
        <v>0</v>
      </c>
      <c r="AH760">
        <f>COUNTIFS(RSVP!A$2:A$6364, I760)</f>
        <v>6</v>
      </c>
      <c r="AI760">
        <f>COUNTIFS(RSVP!A$2:A$6364, I760, RSVP!G$2:G$6364, 1)</f>
        <v>4</v>
      </c>
      <c r="AJ760" s="18">
        <f t="shared" si="72"/>
        <v>0.66666666666666663</v>
      </c>
      <c r="AK760" t="str">
        <f>INDEX(Groups!N$2:'Groups'!N$228, MATCH(A760, Groups!A$2:'Groups'!A$228,0))</f>
        <v>Sub-county</v>
      </c>
    </row>
    <row r="761" spans="1:37" x14ac:dyDescent="0.2">
      <c r="A761">
        <v>14957372</v>
      </c>
      <c r="B761">
        <v>1</v>
      </c>
      <c r="C761" t="s">
        <v>2163</v>
      </c>
      <c r="D761" t="s">
        <v>556</v>
      </c>
      <c r="E761" t="s">
        <v>3086</v>
      </c>
      <c r="F761">
        <v>-80.110000610399993</v>
      </c>
      <c r="G761">
        <v>40.709999084499998</v>
      </c>
      <c r="H761" t="s">
        <v>2164</v>
      </c>
      <c r="I761">
        <v>221461720</v>
      </c>
      <c r="J761">
        <v>760</v>
      </c>
      <c r="K761" t="s">
        <v>2165</v>
      </c>
      <c r="L761" t="s">
        <v>2166</v>
      </c>
      <c r="M761" t="s">
        <v>2869</v>
      </c>
      <c r="N761" t="s">
        <v>342</v>
      </c>
      <c r="O761">
        <v>-79.963943</v>
      </c>
      <c r="P761">
        <v>40.465851000000001</v>
      </c>
      <c r="Q761" t="s">
        <v>341</v>
      </c>
      <c r="R761" s="6" t="s">
        <v>2904</v>
      </c>
      <c r="S761" s="6" t="s">
        <v>2903</v>
      </c>
      <c r="T761" s="6" t="s">
        <v>2784</v>
      </c>
      <c r="U761" s="6" t="s">
        <v>2905</v>
      </c>
      <c r="V761" s="6" t="s">
        <v>2921</v>
      </c>
      <c r="W761" s="3" t="str">
        <f>INDEX(Groups!I$2:'Groups'!I$228, MATCH(A761, Groups!A$2:'Groups'!A$228,0))</f>
        <v>Pittsburgh</v>
      </c>
      <c r="X761" s="3" t="str">
        <f>INDEX(Groups!J$2:'Groups'!J$228, MATCH(A761, Groups!A$2:'Groups'!A$228,0))</f>
        <v>Sub-county</v>
      </c>
      <c r="Y761" s="8">
        <f>IF(T761="Allegheny County", 1, )</f>
        <v>1</v>
      </c>
      <c r="Z761" s="8" t="b">
        <f>ISNUMBER(SEARCH(W761,U761))</f>
        <v>1</v>
      </c>
      <c r="AD761" s="8">
        <v>1</v>
      </c>
      <c r="AE761" s="8">
        <v>1</v>
      </c>
      <c r="AF761" t="str">
        <f>INDEX(Groups!L$2:'Groups'!L$228, MATCH(A761, Groups!A$2:'Groups'!A$228,0))</f>
        <v>Pittsburgh</v>
      </c>
      <c r="AG761">
        <f>INDEX(Groups!M$2:'Groups'!M$228, MATCH(A761, Groups!A$2:'Groups'!A$228,0))</f>
        <v>0</v>
      </c>
      <c r="AH761">
        <f>COUNTIFS(RSVP!A$2:A$6364, I761)</f>
        <v>30</v>
      </c>
      <c r="AI761">
        <f>COUNTIFS(RSVP!A$2:A$6364, I761, RSVP!G$2:G$6364, 1)</f>
        <v>12</v>
      </c>
      <c r="AJ761" s="18">
        <f t="shared" si="72"/>
        <v>0.4</v>
      </c>
      <c r="AK761" t="str">
        <f>INDEX(Groups!N$2:'Groups'!N$228, MATCH(A761, Groups!A$2:'Groups'!A$228,0))</f>
        <v>Sub-county</v>
      </c>
    </row>
    <row r="762" spans="1:37" x14ac:dyDescent="0.2">
      <c r="A762">
        <v>18468154</v>
      </c>
      <c r="B762">
        <v>1</v>
      </c>
      <c r="C762" t="s">
        <v>2167</v>
      </c>
      <c r="D762" t="s">
        <v>1</v>
      </c>
      <c r="E762" t="s">
        <v>3079</v>
      </c>
      <c r="F762">
        <v>-79.919998168899994</v>
      </c>
      <c r="G762">
        <v>40.430000305199997</v>
      </c>
      <c r="H762" t="s">
        <v>2168</v>
      </c>
      <c r="I762">
        <v>224055007</v>
      </c>
      <c r="J762">
        <v>761</v>
      </c>
      <c r="K762" t="s">
        <v>2169</v>
      </c>
      <c r="L762" t="s">
        <v>2170</v>
      </c>
      <c r="M762" t="s">
        <v>2773</v>
      </c>
      <c r="N762" t="s">
        <v>2172</v>
      </c>
      <c r="O762">
        <v>-79.922545999999997</v>
      </c>
      <c r="P762">
        <v>40.438122</v>
      </c>
      <c r="Q762" t="s">
        <v>2171</v>
      </c>
      <c r="R762" s="6" t="s">
        <v>2904</v>
      </c>
      <c r="S762" s="6" t="s">
        <v>2903</v>
      </c>
      <c r="T762" s="6" t="s">
        <v>2784</v>
      </c>
      <c r="U762" s="6" t="s">
        <v>2905</v>
      </c>
      <c r="V762" s="6" t="s">
        <v>2944</v>
      </c>
      <c r="W762" s="3" t="str">
        <f>INDEX(Groups!I$2:'Groups'!I$228, MATCH(A762, Groups!A$2:'Groups'!A$228,0))</f>
        <v>Squirrel Hill Library</v>
      </c>
      <c r="X762" s="3" t="str">
        <f>INDEX(Groups!J$2:'Groups'!J$228, MATCH(A762, Groups!A$2:'Groups'!A$228,0))</f>
        <v>Venue</v>
      </c>
      <c r="Y762" s="8">
        <v>1</v>
      </c>
      <c r="Z762" s="8" t="b">
        <v>1</v>
      </c>
      <c r="AC762" s="8">
        <v>1</v>
      </c>
      <c r="AD762" s="8">
        <v>1</v>
      </c>
      <c r="AE762" s="8">
        <v>1</v>
      </c>
      <c r="AF762" t="str">
        <f>INDEX(Groups!L$2:'Groups'!L$228, MATCH(A762, Groups!A$2:'Groups'!A$228,0))</f>
        <v>Pittsburgh</v>
      </c>
      <c r="AG762">
        <f>INDEX(Groups!M$2:'Groups'!M$228, MATCH(A762, Groups!A$2:'Groups'!A$228,0))</f>
        <v>0</v>
      </c>
      <c r="AH762">
        <f>COUNTIFS(RSVP!A$2:A$6364, I762)</f>
        <v>3</v>
      </c>
      <c r="AI762">
        <f>COUNTIFS(RSVP!A$2:A$6364, I762, RSVP!G$2:G$6364, 1)</f>
        <v>2</v>
      </c>
      <c r="AJ762" s="18">
        <f t="shared" si="72"/>
        <v>0.66666666666666663</v>
      </c>
      <c r="AK762" t="str">
        <f>INDEX(Groups!N$2:'Groups'!N$228, MATCH(A762, Groups!A$2:'Groups'!A$228,0))</f>
        <v>Sub-county</v>
      </c>
    </row>
    <row r="763" spans="1:37" x14ac:dyDescent="0.2">
      <c r="A763">
        <v>8590132</v>
      </c>
      <c r="B763">
        <v>1</v>
      </c>
      <c r="C763" t="s">
        <v>2173</v>
      </c>
      <c r="D763" t="s">
        <v>1</v>
      </c>
      <c r="E763" t="s">
        <v>3078</v>
      </c>
      <c r="F763">
        <v>-79.980003356899999</v>
      </c>
      <c r="G763">
        <v>40.349998474099998</v>
      </c>
      <c r="H763" t="s">
        <v>2174</v>
      </c>
      <c r="I763">
        <v>224652251</v>
      </c>
      <c r="J763">
        <v>762</v>
      </c>
      <c r="K763" t="s">
        <v>2175</v>
      </c>
      <c r="L763" t="s">
        <v>2176</v>
      </c>
      <c r="M763" t="s">
        <v>2773</v>
      </c>
      <c r="N763" t="s">
        <v>2178</v>
      </c>
      <c r="O763">
        <v>-79.938300999999996</v>
      </c>
      <c r="P763">
        <v>40.456099999999999</v>
      </c>
      <c r="Q763" t="s">
        <v>2177</v>
      </c>
      <c r="R763" s="6" t="s">
        <v>2904</v>
      </c>
      <c r="S763" s="6" t="s">
        <v>2903</v>
      </c>
      <c r="T763" s="6" t="s">
        <v>2784</v>
      </c>
      <c r="U763" s="6" t="s">
        <v>2905</v>
      </c>
      <c r="V763" s="6" t="s">
        <v>2924</v>
      </c>
      <c r="W763" s="3" t="str">
        <f>INDEX(Groups!I$2:'Groups'!I$228, MATCH(A763, Groups!A$2:'Groups'!A$228,0))</f>
        <v>Pittsburgh (Tri -State area)</v>
      </c>
      <c r="X763" s="3" t="str">
        <f>INDEX(Groups!J$2:'Groups'!J$228, MATCH(A763, Groups!A$2:'Groups'!A$228,0))</f>
        <v>CSA</v>
      </c>
      <c r="Y763" s="8">
        <f>IF(T763="Allegheny County", 1, )</f>
        <v>1</v>
      </c>
      <c r="Z763" s="8" t="str">
        <f>IF(ISNUMBER(SEARCH("Pittsburgh", U763)), "Pittsburgh City", "Non-Pitt")</f>
        <v>Pittsburgh City</v>
      </c>
      <c r="AD763" s="8">
        <v>1</v>
      </c>
      <c r="AE763" s="8">
        <v>1</v>
      </c>
      <c r="AF763" t="str">
        <f>INDEX(Groups!L$2:'Groups'!L$228, MATCH(A763, Groups!A$2:'Groups'!A$228,0))</f>
        <v>Greater Pittsburgh Area</v>
      </c>
      <c r="AG763">
        <f>INDEX(Groups!M$2:'Groups'!M$228, MATCH(A763, Groups!A$2:'Groups'!A$228,0))</f>
        <v>1</v>
      </c>
      <c r="AH763">
        <f>COUNTIFS(RSVP!A$2:A$6364, I763)</f>
        <v>7</v>
      </c>
      <c r="AI763">
        <f>COUNTIFS(RSVP!A$2:A$6364, I763, RSVP!G$2:G$6364, 1)</f>
        <v>7</v>
      </c>
      <c r="AJ763" s="18">
        <f t="shared" si="72"/>
        <v>1</v>
      </c>
      <c r="AK763" t="str">
        <f>INDEX(Groups!N$2:'Groups'!N$228, MATCH(A763, Groups!A$2:'Groups'!A$228,0))</f>
        <v>CSA/MSA</v>
      </c>
    </row>
    <row r="764" spans="1:37" x14ac:dyDescent="0.2">
      <c r="A764">
        <v>1652525</v>
      </c>
      <c r="B764">
        <v>1</v>
      </c>
      <c r="C764" t="s">
        <v>2179</v>
      </c>
      <c r="D764" t="s">
        <v>1528</v>
      </c>
      <c r="E764" t="s">
        <v>3071</v>
      </c>
      <c r="F764">
        <v>-80.25</v>
      </c>
      <c r="G764">
        <v>40.180000305199997</v>
      </c>
      <c r="H764" t="s">
        <v>2180</v>
      </c>
      <c r="I764">
        <v>224544750</v>
      </c>
      <c r="J764">
        <v>763</v>
      </c>
      <c r="K764" t="s">
        <v>2181</v>
      </c>
      <c r="L764" t="s">
        <v>2182</v>
      </c>
      <c r="M764" t="s">
        <v>2773</v>
      </c>
      <c r="N764" t="s">
        <v>1031</v>
      </c>
      <c r="O764">
        <v>-79.891784999999999</v>
      </c>
      <c r="P764">
        <v>40.487000000000002</v>
      </c>
      <c r="Q764" t="s">
        <v>1030</v>
      </c>
      <c r="R764" s="6" t="s">
        <v>2904</v>
      </c>
      <c r="S764" s="6" t="s">
        <v>2903</v>
      </c>
      <c r="T764" s="6" t="s">
        <v>2784</v>
      </c>
      <c r="U764" s="6" t="s">
        <v>2905</v>
      </c>
      <c r="V764" s="6" t="s">
        <v>2978</v>
      </c>
      <c r="W764" s="3" t="str">
        <f>INDEX(Groups!I$2:'Groups'!I$228, MATCH(A764, Groups!A$2:'Groups'!A$228,0))</f>
        <v>Washington PA</v>
      </c>
      <c r="X764" s="3" t="str">
        <f>INDEX(Groups!J$2:'Groups'!J$228, MATCH(A764, Groups!A$2:'Groups'!A$228,0))</f>
        <v>County</v>
      </c>
      <c r="Y764" s="8">
        <v>1</v>
      </c>
      <c r="Z764" s="8" t="str">
        <f>IF(ISNUMBER(SEARCH("Pittsburgh", U764)), "Pittsburgh City", "Non-Pitt")</f>
        <v>Pittsburgh City</v>
      </c>
      <c r="AD764" s="8">
        <v>1</v>
      </c>
      <c r="AE764" s="8">
        <v>1</v>
      </c>
      <c r="AF764" t="str">
        <f>INDEX(Groups!L$2:'Groups'!L$228, MATCH(A764, Groups!A$2:'Groups'!A$228,0))</f>
        <v>Washington PA</v>
      </c>
      <c r="AG764">
        <f>INDEX(Groups!M$2:'Groups'!M$228, MATCH(A764, Groups!A$2:'Groups'!A$228,0))</f>
        <v>1</v>
      </c>
      <c r="AH764">
        <f>COUNTIFS(RSVP!A$2:A$6364, I764)</f>
        <v>3</v>
      </c>
      <c r="AI764">
        <f>COUNTIFS(RSVP!A$2:A$6364, I764, RSVP!G$2:G$6364, 1)</f>
        <v>1</v>
      </c>
      <c r="AJ764" s="18">
        <f t="shared" si="72"/>
        <v>0.33333333333333331</v>
      </c>
      <c r="AK764" t="str">
        <f>INDEX(Groups!N$2:'Groups'!N$228, MATCH(A764, Groups!A$2:'Groups'!A$228,0))</f>
        <v>County</v>
      </c>
    </row>
    <row r="765" spans="1:37" x14ac:dyDescent="0.2">
      <c r="A765">
        <v>6470752</v>
      </c>
      <c r="B765">
        <v>1</v>
      </c>
      <c r="C765" t="s">
        <v>2183</v>
      </c>
      <c r="D765" t="s">
        <v>1</v>
      </c>
      <c r="E765" t="s">
        <v>3073</v>
      </c>
      <c r="F765">
        <v>-79.949996948199995</v>
      </c>
      <c r="G765">
        <v>40.439998626700003</v>
      </c>
      <c r="H765" t="s">
        <v>2184</v>
      </c>
      <c r="I765" t="s">
        <v>3290</v>
      </c>
      <c r="J765">
        <v>764</v>
      </c>
      <c r="K765" t="s">
        <v>2185</v>
      </c>
      <c r="L765" t="s">
        <v>2186</v>
      </c>
      <c r="M765" t="s">
        <v>2773</v>
      </c>
      <c r="N765" t="s">
        <v>2188</v>
      </c>
      <c r="O765">
        <v>-80.163345000000007</v>
      </c>
      <c r="P765">
        <v>40.449199999999998</v>
      </c>
      <c r="Q765" t="s">
        <v>2187</v>
      </c>
      <c r="R765" s="6" t="s">
        <v>2904</v>
      </c>
      <c r="S765" s="6" t="s">
        <v>2903</v>
      </c>
      <c r="T765" s="6" t="s">
        <v>2784</v>
      </c>
      <c r="U765" s="6" t="s">
        <v>2941</v>
      </c>
      <c r="W765" s="3" t="str">
        <f>INDEX(Groups!I$2:'Groups'!I$228, MATCH(A765, Groups!A$2:'Groups'!A$228,0))</f>
        <v>Pittsburgh</v>
      </c>
      <c r="X765" s="3" t="str">
        <f>INDEX(Groups!J$2:'Groups'!J$228, MATCH(A765, Groups!A$2:'Groups'!A$228,0))</f>
        <v>Sub-county</v>
      </c>
      <c r="Y765" s="8">
        <f>IF(T765="Allegheny County", 1, )</f>
        <v>1</v>
      </c>
      <c r="Z765" s="8" t="b">
        <f>ISNUMBER(SEARCH(W765,U765))</f>
        <v>0</v>
      </c>
      <c r="AD765" s="8">
        <v>1</v>
      </c>
      <c r="AE765" s="8">
        <v>1</v>
      </c>
      <c r="AF765" t="str">
        <f>INDEX(Groups!L$2:'Groups'!L$228, MATCH(A765, Groups!A$2:'Groups'!A$228,0))</f>
        <v>all (international)</v>
      </c>
      <c r="AG765">
        <f>INDEX(Groups!M$2:'Groups'!M$228, MATCH(A765, Groups!A$2:'Groups'!A$228,0))</f>
        <v>1</v>
      </c>
      <c r="AH765">
        <f>COUNTIFS(RSVP!A$2:A$6364, I765)</f>
        <v>5</v>
      </c>
      <c r="AI765">
        <f>COUNTIFS(RSVP!A$2:A$6364, I765, RSVP!G$2:G$6364, 1)</f>
        <v>5</v>
      </c>
      <c r="AJ765" s="18">
        <f t="shared" si="72"/>
        <v>1</v>
      </c>
      <c r="AK765" t="str">
        <f>INDEX(Groups!N$2:'Groups'!N$228, MATCH(A765, Groups!A$2:'Groups'!A$228,0))</f>
        <v>World</v>
      </c>
    </row>
    <row r="766" spans="1:37" x14ac:dyDescent="0.2">
      <c r="A766">
        <v>3862312</v>
      </c>
      <c r="B766">
        <v>1</v>
      </c>
      <c r="C766" t="s">
        <v>2189</v>
      </c>
      <c r="D766" t="s">
        <v>1</v>
      </c>
      <c r="E766" t="s">
        <v>3092</v>
      </c>
      <c r="F766">
        <v>-79.989997863799999</v>
      </c>
      <c r="G766">
        <v>40.450000762899997</v>
      </c>
      <c r="H766" t="s">
        <v>2190</v>
      </c>
      <c r="I766" t="s">
        <v>3275</v>
      </c>
      <c r="J766">
        <v>765</v>
      </c>
      <c r="K766" t="s">
        <v>2191</v>
      </c>
      <c r="L766" t="s">
        <v>2192</v>
      </c>
      <c r="M766" t="s">
        <v>2773</v>
      </c>
      <c r="N766" t="s">
        <v>1808</v>
      </c>
      <c r="O766">
        <v>-79.984443999999996</v>
      </c>
      <c r="P766">
        <v>40.450713999999998</v>
      </c>
      <c r="Q766" t="s">
        <v>2193</v>
      </c>
      <c r="R766" s="6" t="s">
        <v>2904</v>
      </c>
      <c r="S766" s="6" t="s">
        <v>2903</v>
      </c>
      <c r="T766" s="6" t="s">
        <v>2784</v>
      </c>
      <c r="U766" s="6" t="s">
        <v>2905</v>
      </c>
      <c r="V766" s="6" t="s">
        <v>2961</v>
      </c>
      <c r="W766" s="3" t="str">
        <f>INDEX(Groups!I$2:'Groups'!I$228, MATCH(A766, Groups!A$2:'Groups'!A$228,0))</f>
        <v>Pittsburgh</v>
      </c>
      <c r="X766" s="3" t="str">
        <f>INDEX(Groups!J$2:'Groups'!J$228, MATCH(A766, Groups!A$2:'Groups'!A$228,0))</f>
        <v>Sub-county</v>
      </c>
      <c r="Y766" s="8">
        <f>IF(T766="Allegheny County", 1, )</f>
        <v>1</v>
      </c>
      <c r="Z766" s="8" t="b">
        <f>ISNUMBER(SEARCH(W766,U766))</f>
        <v>1</v>
      </c>
      <c r="AD766" s="8">
        <v>1</v>
      </c>
      <c r="AE766" s="8">
        <v>1</v>
      </c>
      <c r="AF766" t="str">
        <f>INDEX(Groups!L$2:'Groups'!L$228, MATCH(A766, Groups!A$2:'Groups'!A$228,0))</f>
        <v>Pittsburgh</v>
      </c>
      <c r="AG766">
        <f>INDEX(Groups!M$2:'Groups'!M$228, MATCH(A766, Groups!A$2:'Groups'!A$228,0))</f>
        <v>0</v>
      </c>
      <c r="AH766">
        <f>COUNTIFS(RSVP!A$2:A$6364, I766)</f>
        <v>6</v>
      </c>
      <c r="AI766">
        <f>COUNTIFS(RSVP!A$2:A$6364, I766, RSVP!G$2:G$6364, 1)</f>
        <v>4</v>
      </c>
      <c r="AJ766" s="18">
        <f t="shared" si="72"/>
        <v>0.66666666666666663</v>
      </c>
      <c r="AK766" t="str">
        <f>INDEX(Groups!N$2:'Groups'!N$228, MATCH(A766, Groups!A$2:'Groups'!A$228,0))</f>
        <v>Sub-county</v>
      </c>
    </row>
    <row r="767" spans="1:37" x14ac:dyDescent="0.2">
      <c r="A767">
        <v>18406695</v>
      </c>
      <c r="B767">
        <v>1</v>
      </c>
      <c r="C767" t="s">
        <v>2194</v>
      </c>
      <c r="D767" t="s">
        <v>1</v>
      </c>
      <c r="E767" t="s">
        <v>3074</v>
      </c>
      <c r="F767">
        <v>-79.949996948199995</v>
      </c>
      <c r="G767">
        <v>40.430000305199997</v>
      </c>
      <c r="H767" t="s">
        <v>2195</v>
      </c>
      <c r="I767">
        <v>224818834</v>
      </c>
      <c r="J767">
        <v>766</v>
      </c>
      <c r="K767" t="s">
        <v>2196</v>
      </c>
      <c r="L767" t="s">
        <v>2197</v>
      </c>
      <c r="Q767" t="s">
        <v>386</v>
      </c>
      <c r="R767" s="6">
        <v>0</v>
      </c>
      <c r="S767" s="6">
        <v>0</v>
      </c>
      <c r="T767" s="6">
        <v>0</v>
      </c>
      <c r="U767" s="6">
        <v>0</v>
      </c>
      <c r="V767" s="6">
        <v>0</v>
      </c>
      <c r="W767" s="3" t="str">
        <f>INDEX(Groups!I$2:'Groups'!I$228, MATCH(A767, Groups!A$2:'Groups'!A$228,0))</f>
        <v>Greater Pittsburgh Area</v>
      </c>
      <c r="X767" s="3" t="str">
        <f>INDEX(Groups!J$2:'Groups'!J$228, MATCH(A767, Groups!A$2:'Groups'!A$228,0))</f>
        <v>CSA/MSA</v>
      </c>
      <c r="AF767" t="str">
        <f>INDEX(Groups!L$2:'Groups'!L$228, MATCH(A767, Groups!A$2:'Groups'!A$228,0))</f>
        <v>Greater Pittsburgh Area</v>
      </c>
      <c r="AG767">
        <f>INDEX(Groups!M$2:'Groups'!M$228, MATCH(A767, Groups!A$2:'Groups'!A$228,0))</f>
        <v>0</v>
      </c>
      <c r="AH767">
        <f>COUNTIFS(RSVP!A$2:A$6364, I767)</f>
        <v>9</v>
      </c>
      <c r="AI767">
        <f>COUNTIFS(RSVP!A$2:A$6364, I767, RSVP!G$2:G$6364, 1)</f>
        <v>9</v>
      </c>
      <c r="AJ767" s="18">
        <f t="shared" si="72"/>
        <v>1</v>
      </c>
      <c r="AK767" t="str">
        <f>INDEX(Groups!N$2:'Groups'!N$228, MATCH(A767, Groups!A$2:'Groups'!A$228,0))</f>
        <v>CSA/MSA</v>
      </c>
    </row>
    <row r="768" spans="1:37" x14ac:dyDescent="0.2">
      <c r="A768">
        <v>18627873</v>
      </c>
      <c r="B768">
        <v>1</v>
      </c>
      <c r="C768" t="s">
        <v>2198</v>
      </c>
      <c r="D768" t="s">
        <v>1</v>
      </c>
      <c r="E768" t="s">
        <v>3093</v>
      </c>
      <c r="F768">
        <v>-79.949996948199995</v>
      </c>
      <c r="G768">
        <v>40.470001220699999</v>
      </c>
      <c r="H768" t="s">
        <v>2199</v>
      </c>
      <c r="I768">
        <v>224703284</v>
      </c>
      <c r="J768">
        <v>767</v>
      </c>
      <c r="K768" t="s">
        <v>2200</v>
      </c>
      <c r="L768" t="s">
        <v>2201</v>
      </c>
      <c r="Q768" t="s">
        <v>386</v>
      </c>
      <c r="R768" s="6">
        <v>0</v>
      </c>
      <c r="S768" s="6">
        <v>0</v>
      </c>
      <c r="T768" s="6">
        <v>0</v>
      </c>
      <c r="U768" s="6">
        <v>0</v>
      </c>
      <c r="V768" s="6">
        <v>0</v>
      </c>
      <c r="W768" s="3" t="str">
        <f>INDEX(Groups!I$2:'Groups'!I$228, MATCH(A768, Groups!A$2:'Groups'!A$228,0))</f>
        <v>Greater Pittsburgh Area</v>
      </c>
      <c r="X768" s="3" t="str">
        <f>INDEX(Groups!J$2:'Groups'!J$228, MATCH(A768, Groups!A$2:'Groups'!A$228,0))</f>
        <v>CSA/MSA</v>
      </c>
      <c r="AF768" t="str">
        <f>INDEX(Groups!L$2:'Groups'!L$228, MATCH(A768, Groups!A$2:'Groups'!A$228,0))</f>
        <v>Greater Pittsburgh Area</v>
      </c>
      <c r="AG768">
        <f>INDEX(Groups!M$2:'Groups'!M$228, MATCH(A768, Groups!A$2:'Groups'!A$228,0))</f>
        <v>0</v>
      </c>
      <c r="AH768">
        <f>COUNTIFS(RSVP!A$2:A$6364, I768)</f>
        <v>3</v>
      </c>
      <c r="AI768">
        <f>COUNTIFS(RSVP!A$2:A$6364, I768, RSVP!G$2:G$6364, 1)</f>
        <v>3</v>
      </c>
      <c r="AJ768" s="18">
        <f t="shared" si="72"/>
        <v>1</v>
      </c>
      <c r="AK768" t="str">
        <f>INDEX(Groups!N$2:'Groups'!N$228, MATCH(A768, Groups!A$2:'Groups'!A$228,0))</f>
        <v>CSA/MSA</v>
      </c>
    </row>
    <row r="769" spans="1:37" x14ac:dyDescent="0.2">
      <c r="A769">
        <v>9273112</v>
      </c>
      <c r="B769">
        <v>1</v>
      </c>
      <c r="C769" t="s">
        <v>2202</v>
      </c>
      <c r="D769" t="s">
        <v>1</v>
      </c>
      <c r="E769" t="s">
        <v>3073</v>
      </c>
      <c r="F769">
        <v>-79.919998168899994</v>
      </c>
      <c r="G769">
        <v>40.470001220699999</v>
      </c>
      <c r="H769" t="s">
        <v>2203</v>
      </c>
      <c r="I769">
        <v>224585856</v>
      </c>
      <c r="J769">
        <v>768</v>
      </c>
      <c r="K769" t="s">
        <v>2204</v>
      </c>
      <c r="L769" t="s">
        <v>2205</v>
      </c>
      <c r="M769" t="s">
        <v>2773</v>
      </c>
      <c r="N769" t="s">
        <v>199</v>
      </c>
      <c r="O769">
        <v>-79.926158000000001</v>
      </c>
      <c r="P769">
        <v>40.461067</v>
      </c>
      <c r="Q769" t="s">
        <v>2206</v>
      </c>
      <c r="R769" s="6" t="s">
        <v>2904</v>
      </c>
      <c r="S769" s="6" t="s">
        <v>2903</v>
      </c>
      <c r="T769" s="6" t="s">
        <v>2784</v>
      </c>
      <c r="U769" s="6" t="s">
        <v>2905</v>
      </c>
      <c r="V769" s="6" t="s">
        <v>2839</v>
      </c>
      <c r="W769" s="3" t="str">
        <f>INDEX(Groups!I$2:'Groups'!I$228, MATCH(A769, Groups!A$2:'Groups'!A$228,0))</f>
        <v>Greater Pittsburgh Area</v>
      </c>
      <c r="X769" s="3" t="str">
        <f>INDEX(Groups!J$2:'Groups'!J$228, MATCH(A769, Groups!A$2:'Groups'!A$228,0))</f>
        <v>CSA/MSA</v>
      </c>
      <c r="Y769" s="8">
        <f>IF(T769="Allegheny County", 1, )</f>
        <v>1</v>
      </c>
      <c r="Z769" s="8" t="str">
        <f>IF(ISNUMBER(SEARCH("Pittsburgh", U769)), "Pittsburgh City", "Non-Pitt")</f>
        <v>Pittsburgh City</v>
      </c>
      <c r="AD769" s="8">
        <v>1</v>
      </c>
      <c r="AE769" s="8">
        <v>1</v>
      </c>
      <c r="AF769" t="str">
        <f>INDEX(Groups!L$2:'Groups'!L$228, MATCH(A769, Groups!A$2:'Groups'!A$228,0))</f>
        <v>Greater Pittsburgh Area</v>
      </c>
      <c r="AG769">
        <f>INDEX(Groups!M$2:'Groups'!M$228, MATCH(A769, Groups!A$2:'Groups'!A$228,0))</f>
        <v>0</v>
      </c>
      <c r="AH769">
        <f>COUNTIFS(RSVP!A$2:A$6364, I769)</f>
        <v>17</v>
      </c>
      <c r="AI769">
        <f>COUNTIFS(RSVP!A$2:A$6364, I769, RSVP!G$2:G$6364, 1)</f>
        <v>17</v>
      </c>
      <c r="AJ769" s="18">
        <f t="shared" si="72"/>
        <v>1</v>
      </c>
      <c r="AK769" t="str">
        <f>INDEX(Groups!N$2:'Groups'!N$228, MATCH(A769, Groups!A$2:'Groups'!A$228,0))</f>
        <v>CSA/MSA</v>
      </c>
    </row>
    <row r="770" spans="1:37" x14ac:dyDescent="0.2">
      <c r="A770">
        <v>1059603</v>
      </c>
      <c r="B770">
        <v>1</v>
      </c>
      <c r="C770" t="s">
        <v>2207</v>
      </c>
      <c r="D770" t="s">
        <v>1</v>
      </c>
      <c r="E770" t="s">
        <v>3075</v>
      </c>
      <c r="F770">
        <v>-80.029998779300001</v>
      </c>
      <c r="G770">
        <v>40.459999084499998</v>
      </c>
      <c r="H770" t="s">
        <v>2208</v>
      </c>
      <c r="I770" t="s">
        <v>3175</v>
      </c>
      <c r="J770">
        <v>769</v>
      </c>
      <c r="K770" t="s">
        <v>2209</v>
      </c>
      <c r="L770" t="s">
        <v>2210</v>
      </c>
      <c r="M770" t="s">
        <v>2773</v>
      </c>
      <c r="N770" t="s">
        <v>2212</v>
      </c>
      <c r="O770">
        <v>-80.035247999999996</v>
      </c>
      <c r="P770">
        <v>40.396338999999998</v>
      </c>
      <c r="Q770" t="s">
        <v>2211</v>
      </c>
      <c r="R770" s="6" t="s">
        <v>2904</v>
      </c>
      <c r="S770" s="6" t="s">
        <v>2903</v>
      </c>
      <c r="T770" s="6" t="s">
        <v>2784</v>
      </c>
      <c r="U770" s="6" t="s">
        <v>2914</v>
      </c>
      <c r="W770" s="3" t="str">
        <f>INDEX(Groups!I$2:'Groups'!I$228, MATCH(A770, Groups!A$2:'Groups'!A$228,0))</f>
        <v>South Pittsburgh</v>
      </c>
      <c r="X770" s="3" t="str">
        <f>INDEX(Groups!J$2:'Groups'!J$228, MATCH(A770, Groups!A$2:'Groups'!A$228,0))</f>
        <v>Region</v>
      </c>
      <c r="Y770" s="8">
        <f>IF(T770="Allegheny County", 1, )</f>
        <v>1</v>
      </c>
      <c r="Z770" s="8" t="str">
        <f>IF(ISNUMBER(SEARCH("Pittsburgh", U770)), "Pittsburgh City", "Non-Pitt")</f>
        <v>Non-Pitt</v>
      </c>
      <c r="AA770" s="8" t="b">
        <f>OR(ISNUMBER(SEARCH("Dormont", U770)), ISNUMBER(SEARCH("Mount Lebanon", U770)),ISNUMBER(SEARCH("Castle Shannon", U770)),ISNUMBER(SEARCH("Green Tree", U770)),ISNUMBER(SEARCH("Bethel Park", U770)), ISNUMBER(SEARCH("Baldwin", U770)), ISNUMBER(SEARCH("Collier", U770)), ISNUMBER(SEARCH("Peters", U770)), ISNUMBER(SEARCH("Scott", U770)),ISNUMBER(SEARCH("South Park", U770)), ISNUMBER(SEARCH("Upper St. Clair", U770)),ISNUMBER(SEARCH("Brentwood", U770)),ISNUMBER(SEARCH("Bridgeville", U770)), ISNUMBER(SEARCH("Heidelberg", U770)), ISNUMBER(SEARCH("Whitehall", U770)), ISNUMBER(SEARCH("Pleasant Hills", U770)),ISNUMBER(SEARCH("Jefferson Hills", U770)), ISNUMBER(SEARCH("West Mifflin", U770)) )</f>
        <v>1</v>
      </c>
      <c r="AD770" s="8">
        <v>1</v>
      </c>
      <c r="AE770" s="8">
        <v>1</v>
      </c>
      <c r="AF770" t="str">
        <f>INDEX(Groups!L$2:'Groups'!L$228, MATCH(A770, Groups!A$2:'Groups'!A$228,0))</f>
        <v>South Pittsburgh</v>
      </c>
      <c r="AG770">
        <f>INDEX(Groups!M$2:'Groups'!M$228, MATCH(A770, Groups!A$2:'Groups'!A$228,0))</f>
        <v>0</v>
      </c>
      <c r="AH770">
        <f>COUNTIFS(RSVP!A$2:A$6364, I770)</f>
        <v>3</v>
      </c>
      <c r="AI770">
        <f>COUNTIFS(RSVP!A$2:A$6364, I770, RSVP!G$2:G$6364, 1)</f>
        <v>3</v>
      </c>
      <c r="AJ770" s="18">
        <f t="shared" si="72"/>
        <v>1</v>
      </c>
      <c r="AK770" t="str">
        <f>INDEX(Groups!N$2:'Groups'!N$228, MATCH(A770, Groups!A$2:'Groups'!A$228,0))</f>
        <v>Region</v>
      </c>
    </row>
    <row r="771" spans="1:37" x14ac:dyDescent="0.2">
      <c r="A771">
        <v>4544272</v>
      </c>
      <c r="B771">
        <v>1</v>
      </c>
      <c r="C771" t="s">
        <v>2213</v>
      </c>
      <c r="D771" t="s">
        <v>1</v>
      </c>
      <c r="E771" t="s">
        <v>3073</v>
      </c>
      <c r="F771">
        <v>-80.029998779300001</v>
      </c>
      <c r="G771">
        <v>40.459999084499998</v>
      </c>
      <c r="H771" t="s">
        <v>2214</v>
      </c>
      <c r="I771">
        <v>223612341</v>
      </c>
      <c r="J771">
        <v>770</v>
      </c>
      <c r="K771" t="s">
        <v>2215</v>
      </c>
      <c r="L771" t="s">
        <v>2216</v>
      </c>
      <c r="M771" t="s">
        <v>2773</v>
      </c>
      <c r="N771" t="s">
        <v>1508</v>
      </c>
      <c r="O771">
        <v>-80.003135999999998</v>
      </c>
      <c r="P771">
        <v>40.448093</v>
      </c>
      <c r="Q771" t="s">
        <v>1507</v>
      </c>
      <c r="R771" s="6" t="s">
        <v>2904</v>
      </c>
      <c r="S771" s="6" t="s">
        <v>2903</v>
      </c>
      <c r="T771" s="6" t="s">
        <v>2784</v>
      </c>
      <c r="U771" s="6" t="s">
        <v>2905</v>
      </c>
      <c r="V771" s="6" t="s">
        <v>2940</v>
      </c>
      <c r="W771" s="3" t="str">
        <f>INDEX(Groups!I$2:'Groups'!I$228, MATCH(A771, Groups!A$2:'Groups'!A$228,0))</f>
        <v xml:space="preserve">Microsoft Office at 30 Isabella St </v>
      </c>
      <c r="X771" s="3" t="str">
        <f>INDEX(Groups!J$2:'Groups'!J$228, MATCH(A771, Groups!A$2:'Groups'!A$228,0))</f>
        <v>Venue</v>
      </c>
      <c r="Y771" s="8">
        <v>1</v>
      </c>
      <c r="Z771" s="8" t="b">
        <v>1</v>
      </c>
      <c r="AC771" s="8">
        <v>1</v>
      </c>
      <c r="AD771" s="8">
        <v>1</v>
      </c>
      <c r="AE771" s="8">
        <v>1</v>
      </c>
      <c r="AF771" t="str">
        <f>INDEX(Groups!L$2:'Groups'!L$228, MATCH(A771, Groups!A$2:'Groups'!A$228,0))</f>
        <v>Pittsburgh</v>
      </c>
      <c r="AG771">
        <f>INDEX(Groups!M$2:'Groups'!M$228, MATCH(A771, Groups!A$2:'Groups'!A$228,0))</f>
        <v>0</v>
      </c>
      <c r="AH771">
        <f>COUNTIFS(RSVP!A$2:A$6364, I771)</f>
        <v>27</v>
      </c>
      <c r="AI771">
        <f>COUNTIFS(RSVP!A$2:A$6364, I771, RSVP!G$2:G$6364, 1)</f>
        <v>22</v>
      </c>
      <c r="AJ771" s="18">
        <f t="shared" ref="AJ771:AJ828" si="74">AI771/AH771</f>
        <v>0.81481481481481477</v>
      </c>
      <c r="AK771" t="str">
        <f>INDEX(Groups!N$2:'Groups'!N$228, MATCH(A771, Groups!A$2:'Groups'!A$228,0))</f>
        <v>Sub-county</v>
      </c>
    </row>
    <row r="772" spans="1:37" x14ac:dyDescent="0.2">
      <c r="A772">
        <v>1270543</v>
      </c>
      <c r="B772">
        <v>1</v>
      </c>
      <c r="C772" t="s">
        <v>2217</v>
      </c>
      <c r="D772" t="s">
        <v>556</v>
      </c>
      <c r="E772" t="s">
        <v>3071</v>
      </c>
      <c r="F772">
        <v>-80.110000610399993</v>
      </c>
      <c r="G772">
        <v>40.709999084499998</v>
      </c>
      <c r="H772" t="s">
        <v>2218</v>
      </c>
      <c r="I772" t="s">
        <v>3181</v>
      </c>
      <c r="J772">
        <v>771</v>
      </c>
      <c r="K772" t="s">
        <v>2219</v>
      </c>
      <c r="L772" t="s">
        <v>2220</v>
      </c>
      <c r="M772" t="s">
        <v>2893</v>
      </c>
      <c r="N772" t="s">
        <v>2222</v>
      </c>
      <c r="O772">
        <v>-80.050003000000004</v>
      </c>
      <c r="P772">
        <v>40.684215999999999</v>
      </c>
      <c r="Q772" t="s">
        <v>2221</v>
      </c>
      <c r="R772" s="6" t="s">
        <v>2904</v>
      </c>
      <c r="S772" s="6" t="s">
        <v>2903</v>
      </c>
      <c r="T772" s="6" t="s">
        <v>2931</v>
      </c>
      <c r="U772" s="6" t="s">
        <v>3018</v>
      </c>
      <c r="W772" s="3" t="str">
        <f>INDEX(Groups!I$2:'Groups'!I$228, MATCH(A772, Groups!A$2:'Groups'!A$228,0))</f>
        <v>Cranberry township</v>
      </c>
      <c r="X772" s="3" t="str">
        <f>INDEX(Groups!J$2:'Groups'!J$228, MATCH(A772, Groups!A$2:'Groups'!A$228,0))</f>
        <v>Sub-county</v>
      </c>
      <c r="Y772" s="8">
        <f>IF(T772="Butler County", 1, )</f>
        <v>1</v>
      </c>
      <c r="Z772" s="8" t="b">
        <f>ISNUMBER(SEARCH(W772,U772))</f>
        <v>0</v>
      </c>
      <c r="AD772" s="8">
        <v>1</v>
      </c>
      <c r="AE772" s="8">
        <v>1</v>
      </c>
      <c r="AF772" t="str">
        <f>INDEX(Groups!L$2:'Groups'!L$228, MATCH(A772, Groups!A$2:'Groups'!A$228,0))</f>
        <v>Cranberry Twp</v>
      </c>
      <c r="AG772">
        <f>INDEX(Groups!M$2:'Groups'!M$228, MATCH(A772, Groups!A$2:'Groups'!A$228,0))</f>
        <v>0</v>
      </c>
      <c r="AH772">
        <f>COUNTIFS(RSVP!A$2:A$6364, I772)</f>
        <v>4</v>
      </c>
      <c r="AI772">
        <f>COUNTIFS(RSVP!A$2:A$6364, I772, RSVP!G$2:G$6364, 1)</f>
        <v>2</v>
      </c>
      <c r="AJ772" s="18">
        <f t="shared" si="74"/>
        <v>0.5</v>
      </c>
      <c r="AK772" t="str">
        <f>INDEX(Groups!N$2:'Groups'!N$228, MATCH(A772, Groups!A$2:'Groups'!A$228,0))</f>
        <v>Sub-county</v>
      </c>
    </row>
    <row r="773" spans="1:37" x14ac:dyDescent="0.2">
      <c r="A773">
        <v>11048712</v>
      </c>
      <c r="B773">
        <v>1</v>
      </c>
      <c r="C773" t="s">
        <v>2223</v>
      </c>
      <c r="D773" t="s">
        <v>1</v>
      </c>
      <c r="E773" t="s">
        <v>3075</v>
      </c>
      <c r="F773">
        <v>-79.919998168899994</v>
      </c>
      <c r="G773">
        <v>40.430000305199997</v>
      </c>
      <c r="H773" t="s">
        <v>2224</v>
      </c>
      <c r="I773">
        <v>224440150</v>
      </c>
      <c r="J773">
        <v>772</v>
      </c>
      <c r="K773" t="s">
        <v>2225</v>
      </c>
      <c r="L773" t="s">
        <v>2226</v>
      </c>
      <c r="M773" t="s">
        <v>2773</v>
      </c>
      <c r="N773" t="s">
        <v>2228</v>
      </c>
      <c r="O773">
        <v>-79.922989000000001</v>
      </c>
      <c r="P773">
        <v>40.438274</v>
      </c>
      <c r="Q773" t="s">
        <v>2227</v>
      </c>
      <c r="R773" s="6" t="s">
        <v>2904</v>
      </c>
      <c r="S773" s="6" t="s">
        <v>2903</v>
      </c>
      <c r="T773" s="6" t="s">
        <v>2784</v>
      </c>
      <c r="U773" s="6" t="s">
        <v>2905</v>
      </c>
      <c r="V773" s="6" t="s">
        <v>2944</v>
      </c>
      <c r="W773" s="3" t="str">
        <f>INDEX(Groups!I$2:'Groups'!I$228, MATCH(A773, Groups!A$2:'Groups'!A$228,0))</f>
        <v>Pittsburgh</v>
      </c>
      <c r="X773" s="3" t="str">
        <f>INDEX(Groups!J$2:'Groups'!J$228, MATCH(A773, Groups!A$2:'Groups'!A$228,0))</f>
        <v>Sub-county</v>
      </c>
      <c r="Y773" s="8">
        <f>IF(T773="Allegheny County", 1, )</f>
        <v>1</v>
      </c>
      <c r="Z773" s="8" t="b">
        <f>ISNUMBER(SEARCH(W773,U773))</f>
        <v>1</v>
      </c>
      <c r="AD773" s="8">
        <v>1</v>
      </c>
      <c r="AE773" s="8">
        <v>1</v>
      </c>
      <c r="AF773" t="str">
        <f>INDEX(Groups!L$2:'Groups'!L$228, MATCH(A773, Groups!A$2:'Groups'!A$228,0))</f>
        <v>Pittsburgh</v>
      </c>
      <c r="AG773">
        <f>INDEX(Groups!M$2:'Groups'!M$228, MATCH(A773, Groups!A$2:'Groups'!A$228,0))</f>
        <v>0</v>
      </c>
      <c r="AH773">
        <f>COUNTIFS(RSVP!A$2:A$6364, I773)</f>
        <v>2</v>
      </c>
      <c r="AI773">
        <f>COUNTIFS(RSVP!A$2:A$6364, I773, RSVP!G$2:G$6364, 1)</f>
        <v>2</v>
      </c>
      <c r="AJ773" s="18">
        <f t="shared" si="74"/>
        <v>1</v>
      </c>
      <c r="AK773" t="str">
        <f>INDEX(Groups!N$2:'Groups'!N$228, MATCH(A773, Groups!A$2:'Groups'!A$228,0))</f>
        <v>Sub-county</v>
      </c>
    </row>
    <row r="774" spans="1:37" x14ac:dyDescent="0.2">
      <c r="A774">
        <v>18588421</v>
      </c>
      <c r="B774">
        <v>1</v>
      </c>
      <c r="C774" t="s">
        <v>2229</v>
      </c>
      <c r="D774" t="s">
        <v>1</v>
      </c>
      <c r="E774" t="s">
        <v>3076</v>
      </c>
      <c r="F774">
        <v>-79.919998168899994</v>
      </c>
      <c r="G774">
        <v>40.430000305199997</v>
      </c>
      <c r="H774" t="s">
        <v>2230</v>
      </c>
      <c r="I774" t="s">
        <v>3367</v>
      </c>
      <c r="J774">
        <v>773</v>
      </c>
      <c r="K774" t="s">
        <v>2231</v>
      </c>
      <c r="L774" t="s">
        <v>2232</v>
      </c>
      <c r="M774" t="s">
        <v>2876</v>
      </c>
      <c r="N774" t="s">
        <v>2234</v>
      </c>
      <c r="O774">
        <v>-79.879409999999993</v>
      </c>
      <c r="P774">
        <v>40.488106000000002</v>
      </c>
      <c r="Q774" t="s">
        <v>2233</v>
      </c>
      <c r="R774" s="6" t="s">
        <v>2904</v>
      </c>
      <c r="S774" s="6" t="s">
        <v>2903</v>
      </c>
      <c r="T774" s="6" t="s">
        <v>2784</v>
      </c>
      <c r="U774" s="6" t="s">
        <v>2959</v>
      </c>
      <c r="W774" s="3" t="str">
        <f>INDEX(Groups!I$2:'Groups'!I$228, MATCH(A774, Groups!A$2:'Groups'!A$228,0))</f>
        <v>Pittsburgh</v>
      </c>
      <c r="X774" s="3" t="str">
        <f>INDEX(Groups!J$2:'Groups'!J$228, MATCH(A774, Groups!A$2:'Groups'!A$228,0))</f>
        <v>Sub-county</v>
      </c>
      <c r="Y774" s="8">
        <f>IF(T774="Allegheny County", 1, )</f>
        <v>1</v>
      </c>
      <c r="Z774" s="8" t="b">
        <f>ISNUMBER(SEARCH(W774,U774))</f>
        <v>0</v>
      </c>
      <c r="AD774" s="8">
        <v>1</v>
      </c>
      <c r="AE774" s="8">
        <v>1</v>
      </c>
      <c r="AF774" t="str">
        <f>INDEX(Groups!L$2:'Groups'!L$228, MATCH(A774, Groups!A$2:'Groups'!A$228,0))</f>
        <v>Pittsburgh</v>
      </c>
      <c r="AG774">
        <f>INDEX(Groups!M$2:'Groups'!M$228, MATCH(A774, Groups!A$2:'Groups'!A$228,0))</f>
        <v>0</v>
      </c>
      <c r="AH774">
        <f>COUNTIFS(RSVP!A$2:A$6364, I774)</f>
        <v>3</v>
      </c>
      <c r="AI774">
        <f>COUNTIFS(RSVP!A$2:A$6364, I774, RSVP!G$2:G$6364, 1)</f>
        <v>2</v>
      </c>
      <c r="AJ774" s="18">
        <f t="shared" si="74"/>
        <v>0.66666666666666663</v>
      </c>
      <c r="AK774" t="str">
        <f>INDEX(Groups!N$2:'Groups'!N$228, MATCH(A774, Groups!A$2:'Groups'!A$228,0))</f>
        <v>Sub-county</v>
      </c>
    </row>
    <row r="775" spans="1:37" x14ac:dyDescent="0.2">
      <c r="A775">
        <v>18554626</v>
      </c>
      <c r="B775">
        <v>1</v>
      </c>
      <c r="C775" t="s">
        <v>2235</v>
      </c>
      <c r="D775" t="s">
        <v>1390</v>
      </c>
      <c r="E775" t="s">
        <v>3071</v>
      </c>
      <c r="F775">
        <v>-80.360000610399993</v>
      </c>
      <c r="G775">
        <v>40.700000762899997</v>
      </c>
      <c r="H775" t="s">
        <v>2236</v>
      </c>
      <c r="I775" t="s">
        <v>3364</v>
      </c>
      <c r="J775">
        <v>774</v>
      </c>
      <c r="K775" t="s">
        <v>2237</v>
      </c>
      <c r="L775" t="s">
        <v>2238</v>
      </c>
      <c r="M775" t="s">
        <v>2240</v>
      </c>
      <c r="N775" t="s">
        <v>2241</v>
      </c>
      <c r="O775">
        <v>-80.279769999999999</v>
      </c>
      <c r="P775">
        <v>40.698478999999999</v>
      </c>
      <c r="Q775" t="s">
        <v>2239</v>
      </c>
      <c r="R775" s="6" t="s">
        <v>2904</v>
      </c>
      <c r="S775" s="6" t="s">
        <v>2903</v>
      </c>
      <c r="T775" s="6" t="s">
        <v>2947</v>
      </c>
      <c r="U775" s="6" t="s">
        <v>3019</v>
      </c>
      <c r="W775" s="3" t="str">
        <f>INDEX(Groups!I$2:'Groups'!I$228, MATCH(A775, Groups!A$2:'Groups'!A$228,0))</f>
        <v>Northwood Realty Services office in Beaver</v>
      </c>
      <c r="X775" s="3" t="str">
        <f>INDEX(Groups!J$2:'Groups'!J$228, MATCH(A775, Groups!A$2:'Groups'!A$228,0))</f>
        <v>Venue</v>
      </c>
      <c r="Y775" s="8">
        <v>1</v>
      </c>
      <c r="Z775" s="8" t="b">
        <v>0</v>
      </c>
      <c r="AC775" s="8">
        <v>0</v>
      </c>
      <c r="AD775" s="8">
        <v>1</v>
      </c>
      <c r="AE775" s="8">
        <v>1</v>
      </c>
      <c r="AF775" t="str">
        <f>INDEX(Groups!L$2:'Groups'!L$228, MATCH(A775, Groups!A$2:'Groups'!A$228,0))</f>
        <v>Beaver Country</v>
      </c>
      <c r="AG775">
        <f>INDEX(Groups!M$2:'Groups'!M$228, MATCH(A775, Groups!A$2:'Groups'!A$228,0))</f>
        <v>0</v>
      </c>
      <c r="AH775">
        <f>COUNTIFS(RSVP!A$2:A$6364, I775)</f>
        <v>7</v>
      </c>
      <c r="AI775">
        <f>COUNTIFS(RSVP!A$2:A$6364, I775, RSVP!G$2:G$6364, 1)</f>
        <v>5</v>
      </c>
      <c r="AJ775" s="18">
        <f t="shared" si="74"/>
        <v>0.7142857142857143</v>
      </c>
      <c r="AK775" t="str">
        <f>INDEX(Groups!N$2:'Groups'!N$228, MATCH(A775, Groups!A$2:'Groups'!A$228,0))</f>
        <v>County</v>
      </c>
    </row>
    <row r="776" spans="1:37" x14ac:dyDescent="0.2">
      <c r="A776">
        <v>7269632</v>
      </c>
      <c r="B776">
        <v>1</v>
      </c>
      <c r="C776" t="s">
        <v>2242</v>
      </c>
      <c r="D776" t="s">
        <v>2243</v>
      </c>
      <c r="E776" t="s">
        <v>3078</v>
      </c>
      <c r="F776">
        <v>-80.220001220699999</v>
      </c>
      <c r="G776">
        <v>40.240001678500001</v>
      </c>
      <c r="H776" t="s">
        <v>2244</v>
      </c>
      <c r="I776" t="s">
        <v>3291</v>
      </c>
      <c r="J776">
        <v>775</v>
      </c>
      <c r="K776" t="s">
        <v>2245</v>
      </c>
      <c r="L776" t="s">
        <v>2246</v>
      </c>
      <c r="M776" t="s">
        <v>2243</v>
      </c>
      <c r="N776" t="s">
        <v>2248</v>
      </c>
      <c r="O776">
        <v>-80.209446200000002</v>
      </c>
      <c r="P776">
        <v>40.251627399999997</v>
      </c>
      <c r="Q776" t="s">
        <v>2247</v>
      </c>
      <c r="R776" s="6" t="s">
        <v>2904</v>
      </c>
      <c r="S776" s="6" t="s">
        <v>2903</v>
      </c>
      <c r="T776" s="6" t="s">
        <v>2943</v>
      </c>
      <c r="U776" s="6" t="s">
        <v>3020</v>
      </c>
      <c r="W776" s="3" t="str">
        <f>INDEX(Groups!I$2:'Groups'!I$228, MATCH(A776, Groups!A$2:'Groups'!A$228,0))</f>
        <v>Southwestern PA</v>
      </c>
      <c r="X776" s="3" t="str">
        <f>INDEX(Groups!J$2:'Groups'!J$228, MATCH(A776, Groups!A$2:'Groups'!A$228,0))</f>
        <v>MSA</v>
      </c>
      <c r="Y776" s="8">
        <f t="shared" ref="Y776:Y781" si="75">IF(T776="Allegheny County", 1, )</f>
        <v>0</v>
      </c>
      <c r="Z776" s="8" t="str">
        <f>IF(ISNUMBER(SEARCH("Pittsburgh", U776)), "Pittsburgh City", "Non-Pitt")</f>
        <v>Non-Pitt</v>
      </c>
      <c r="AD776" s="8">
        <v>1</v>
      </c>
      <c r="AE776" s="8">
        <v>1</v>
      </c>
      <c r="AF776" t="str">
        <f>INDEX(Groups!L$2:'Groups'!L$228, MATCH(A776, Groups!A$2:'Groups'!A$228,0))</f>
        <v>Southwestern PA</v>
      </c>
      <c r="AG776">
        <f>INDEX(Groups!M$2:'Groups'!M$228, MATCH(A776, Groups!A$2:'Groups'!A$228,0))</f>
        <v>0</v>
      </c>
      <c r="AH776">
        <f>COUNTIFS(RSVP!A$2:A$6364, I776)</f>
        <v>3</v>
      </c>
      <c r="AI776">
        <f>COUNTIFS(RSVP!A$2:A$6364, I776, RSVP!G$2:G$6364, 1)</f>
        <v>3</v>
      </c>
      <c r="AJ776" s="18">
        <f t="shared" si="74"/>
        <v>1</v>
      </c>
      <c r="AK776" t="str">
        <f>INDEX(Groups!N$2:'Groups'!N$228, MATCH(A776, Groups!A$2:'Groups'!A$228,0))</f>
        <v>CSA/MSA</v>
      </c>
    </row>
    <row r="777" spans="1:37" x14ac:dyDescent="0.2">
      <c r="A777">
        <v>18314495</v>
      </c>
      <c r="B777">
        <v>1</v>
      </c>
      <c r="C777" t="s">
        <v>2249</v>
      </c>
      <c r="D777" t="s">
        <v>1</v>
      </c>
      <c r="E777" t="s">
        <v>3082</v>
      </c>
      <c r="F777">
        <v>-80.040000915500002</v>
      </c>
      <c r="G777">
        <v>40.400001525900002</v>
      </c>
      <c r="H777" t="s">
        <v>2250</v>
      </c>
      <c r="I777">
        <v>223538687</v>
      </c>
      <c r="J777">
        <v>776</v>
      </c>
      <c r="K777" t="s">
        <v>2251</v>
      </c>
      <c r="L777" t="s">
        <v>2252</v>
      </c>
      <c r="M777" t="s">
        <v>2773</v>
      </c>
      <c r="N777" t="s">
        <v>2254</v>
      </c>
      <c r="O777">
        <v>-79.961594000000005</v>
      </c>
      <c r="P777">
        <v>40.469284000000002</v>
      </c>
      <c r="Q777" t="s">
        <v>2253</v>
      </c>
      <c r="R777" s="6" t="s">
        <v>2904</v>
      </c>
      <c r="S777" s="6" t="s">
        <v>2903</v>
      </c>
      <c r="T777" s="6" t="s">
        <v>2784</v>
      </c>
      <c r="U777" s="6" t="s">
        <v>2905</v>
      </c>
      <c r="V777" s="6" t="s">
        <v>2963</v>
      </c>
      <c r="W777" s="3" t="str">
        <f>INDEX(Groups!I$2:'Groups'!I$228, MATCH(A777, Groups!A$2:'Groups'!A$228,0))</f>
        <v>Pittsburgh</v>
      </c>
      <c r="X777" s="3" t="str">
        <f>INDEX(Groups!J$2:'Groups'!J$228, MATCH(A777, Groups!A$2:'Groups'!A$228,0))</f>
        <v>Sub-county</v>
      </c>
      <c r="Y777" s="8">
        <f t="shared" si="75"/>
        <v>1</v>
      </c>
      <c r="Z777" s="8" t="b">
        <f>ISNUMBER(SEARCH(W777,U777))</f>
        <v>1</v>
      </c>
      <c r="AD777" s="8">
        <v>1</v>
      </c>
      <c r="AE777" s="8">
        <v>1</v>
      </c>
      <c r="AF777" t="str">
        <f>INDEX(Groups!L$2:'Groups'!L$228, MATCH(A777, Groups!A$2:'Groups'!A$228,0))</f>
        <v>Pittsburgh</v>
      </c>
      <c r="AG777">
        <f>INDEX(Groups!M$2:'Groups'!M$228, MATCH(A777, Groups!A$2:'Groups'!A$228,0))</f>
        <v>0</v>
      </c>
      <c r="AH777">
        <f>COUNTIFS(RSVP!A$2:A$6364, I777)</f>
        <v>5</v>
      </c>
      <c r="AI777">
        <f>COUNTIFS(RSVP!A$2:A$6364, I777, RSVP!G$2:G$6364, 1)</f>
        <v>4</v>
      </c>
      <c r="AJ777" s="18">
        <f t="shared" si="74"/>
        <v>0.8</v>
      </c>
      <c r="AK777" t="str">
        <f>INDEX(Groups!N$2:'Groups'!N$228, MATCH(A777, Groups!A$2:'Groups'!A$228,0))</f>
        <v>Sub-county</v>
      </c>
    </row>
    <row r="778" spans="1:37" x14ac:dyDescent="0.2">
      <c r="A778">
        <v>2677502</v>
      </c>
      <c r="B778">
        <v>1</v>
      </c>
      <c r="C778" t="s">
        <v>2255</v>
      </c>
      <c r="D778" t="s">
        <v>1</v>
      </c>
      <c r="E778" t="s">
        <v>3077</v>
      </c>
      <c r="F778">
        <v>-79.930000305199997</v>
      </c>
      <c r="G778">
        <v>40.450000762899997</v>
      </c>
      <c r="H778" t="s">
        <v>2256</v>
      </c>
      <c r="I778">
        <v>224514152</v>
      </c>
      <c r="J778">
        <v>777</v>
      </c>
      <c r="K778" t="s">
        <v>2257</v>
      </c>
      <c r="L778" t="s">
        <v>2258</v>
      </c>
      <c r="M778" t="s">
        <v>2773</v>
      </c>
      <c r="N778" t="s">
        <v>2260</v>
      </c>
      <c r="O778">
        <v>-79.982803000000004</v>
      </c>
      <c r="P778">
        <v>40.429001</v>
      </c>
      <c r="Q778" t="s">
        <v>2259</v>
      </c>
      <c r="R778" s="6" t="s">
        <v>2904</v>
      </c>
      <c r="S778" s="6" t="s">
        <v>2903</v>
      </c>
      <c r="T778" s="6" t="s">
        <v>2784</v>
      </c>
      <c r="U778" s="6" t="s">
        <v>2905</v>
      </c>
      <c r="V778" s="6" t="s">
        <v>2909</v>
      </c>
      <c r="W778" s="3" t="str">
        <f>INDEX(Groups!I$2:'Groups'!I$228, MATCH(A778, Groups!A$2:'Groups'!A$228,0))</f>
        <v>Greater Pittsburgh Area</v>
      </c>
      <c r="X778" s="3" t="str">
        <f>INDEX(Groups!J$2:'Groups'!J$228, MATCH(A778, Groups!A$2:'Groups'!A$228,0))</f>
        <v>CSA/MSA</v>
      </c>
      <c r="Y778" s="8">
        <f t="shared" si="75"/>
        <v>1</v>
      </c>
      <c r="Z778" s="8" t="str">
        <f>IF(ISNUMBER(SEARCH("Pittsburgh", U778)), "Pittsburgh City", "Non-Pitt")</f>
        <v>Pittsburgh City</v>
      </c>
      <c r="AD778" s="8">
        <v>1</v>
      </c>
      <c r="AE778" s="8">
        <v>1</v>
      </c>
      <c r="AF778" t="str">
        <f>INDEX(Groups!L$2:'Groups'!L$228, MATCH(A778, Groups!A$2:'Groups'!A$228,0))</f>
        <v>Greater Pittsburgh Area</v>
      </c>
      <c r="AG778">
        <f>INDEX(Groups!M$2:'Groups'!M$228, MATCH(A778, Groups!A$2:'Groups'!A$228,0))</f>
        <v>0</v>
      </c>
      <c r="AH778">
        <f>COUNTIFS(RSVP!A$2:A$6364, I778)</f>
        <v>6</v>
      </c>
      <c r="AI778">
        <f>COUNTIFS(RSVP!A$2:A$6364, I778, RSVP!G$2:G$6364, 1)</f>
        <v>6</v>
      </c>
      <c r="AJ778" s="18">
        <f t="shared" si="74"/>
        <v>1</v>
      </c>
      <c r="AK778" t="str">
        <f>INDEX(Groups!N$2:'Groups'!N$228, MATCH(A778, Groups!A$2:'Groups'!A$228,0))</f>
        <v>CSA/MSA</v>
      </c>
    </row>
    <row r="779" spans="1:37" x14ac:dyDescent="0.2">
      <c r="A779">
        <v>18619642</v>
      </c>
      <c r="B779">
        <v>1</v>
      </c>
      <c r="C779" t="s">
        <v>2261</v>
      </c>
      <c r="D779" t="s">
        <v>1</v>
      </c>
      <c r="E779" t="s">
        <v>3078</v>
      </c>
      <c r="F779">
        <v>-80.040000915500002</v>
      </c>
      <c r="G779">
        <v>40.400001525900002</v>
      </c>
      <c r="H779" t="s">
        <v>2262</v>
      </c>
      <c r="I779">
        <v>224358273</v>
      </c>
      <c r="J779">
        <v>778</v>
      </c>
      <c r="K779" t="s">
        <v>2263</v>
      </c>
      <c r="L779" t="s">
        <v>2264</v>
      </c>
      <c r="M779" t="s">
        <v>2773</v>
      </c>
      <c r="N779" t="s">
        <v>2265</v>
      </c>
      <c r="O779">
        <v>-80.050438</v>
      </c>
      <c r="P779">
        <v>40.356955999999997</v>
      </c>
      <c r="Q779" t="s">
        <v>145</v>
      </c>
      <c r="R779" s="6" t="s">
        <v>2904</v>
      </c>
      <c r="S779" s="6" t="s">
        <v>2903</v>
      </c>
      <c r="T779" s="6" t="s">
        <v>2784</v>
      </c>
      <c r="U779" s="6" t="s">
        <v>2962</v>
      </c>
      <c r="W779" s="3" t="str">
        <f>INDEX(Groups!I$2:'Groups'!I$228, MATCH(A779, Groups!A$2:'Groups'!A$228,0))</f>
        <v>Pittsburgh</v>
      </c>
      <c r="X779" s="3" t="str">
        <f>INDEX(Groups!J$2:'Groups'!J$228, MATCH(A779, Groups!A$2:'Groups'!A$228,0))</f>
        <v>Sub-county</v>
      </c>
      <c r="Y779" s="8">
        <f t="shared" si="75"/>
        <v>1</v>
      </c>
      <c r="Z779" s="8" t="b">
        <f>ISNUMBER(SEARCH(W779,U779))</f>
        <v>0</v>
      </c>
      <c r="AD779" s="8">
        <v>1</v>
      </c>
      <c r="AE779" s="8">
        <v>1</v>
      </c>
      <c r="AF779" t="str">
        <f>INDEX(Groups!L$2:'Groups'!L$228, MATCH(A779, Groups!A$2:'Groups'!A$228,0))</f>
        <v>Pittsburgh</v>
      </c>
      <c r="AG779">
        <f>INDEX(Groups!M$2:'Groups'!M$228, MATCH(A779, Groups!A$2:'Groups'!A$228,0))</f>
        <v>0</v>
      </c>
      <c r="AH779">
        <f>COUNTIFS(RSVP!A$2:A$6364, I779)</f>
        <v>7</v>
      </c>
      <c r="AI779">
        <f>COUNTIFS(RSVP!A$2:A$6364, I779, RSVP!G$2:G$6364, 1)</f>
        <v>4</v>
      </c>
      <c r="AJ779" s="18">
        <f t="shared" si="74"/>
        <v>0.5714285714285714</v>
      </c>
      <c r="AK779" t="str">
        <f>INDEX(Groups!N$2:'Groups'!N$228, MATCH(A779, Groups!A$2:'Groups'!A$228,0))</f>
        <v>Sub-county</v>
      </c>
    </row>
    <row r="780" spans="1:37" x14ac:dyDescent="0.2">
      <c r="A780">
        <v>6468342</v>
      </c>
      <c r="B780">
        <v>1</v>
      </c>
      <c r="C780" t="s">
        <v>2266</v>
      </c>
      <c r="D780" t="s">
        <v>1</v>
      </c>
      <c r="E780" t="s">
        <v>3073</v>
      </c>
      <c r="F780">
        <v>-79.949996948199995</v>
      </c>
      <c r="G780">
        <v>40.470001220699999</v>
      </c>
      <c r="H780" t="s">
        <v>2267</v>
      </c>
      <c r="I780">
        <v>224422147</v>
      </c>
      <c r="J780">
        <v>779</v>
      </c>
      <c r="K780" t="s">
        <v>2268</v>
      </c>
      <c r="L780" t="s">
        <v>2269</v>
      </c>
      <c r="M780" t="s">
        <v>2773</v>
      </c>
      <c r="N780" t="s">
        <v>2271</v>
      </c>
      <c r="O780">
        <v>-79.926734999999994</v>
      </c>
      <c r="P780">
        <v>40.460442</v>
      </c>
      <c r="Q780" t="s">
        <v>2270</v>
      </c>
      <c r="R780" s="6" t="s">
        <v>2904</v>
      </c>
      <c r="S780" s="6" t="s">
        <v>2903</v>
      </c>
      <c r="T780" s="6" t="s">
        <v>2784</v>
      </c>
      <c r="U780" s="6" t="s">
        <v>2905</v>
      </c>
      <c r="V780" s="6" t="s">
        <v>2839</v>
      </c>
      <c r="W780" s="3" t="str">
        <f>INDEX(Groups!I$2:'Groups'!I$228, MATCH(A780, Groups!A$2:'Groups'!A$228,0))</f>
        <v>Pittsburgh</v>
      </c>
      <c r="X780" s="3" t="str">
        <f>INDEX(Groups!J$2:'Groups'!J$228, MATCH(A780, Groups!A$2:'Groups'!A$228,0))</f>
        <v>Sub-county</v>
      </c>
      <c r="Y780" s="8">
        <f t="shared" si="75"/>
        <v>1</v>
      </c>
      <c r="Z780" s="8" t="b">
        <f>ISNUMBER(SEARCH(W780,U780))</f>
        <v>1</v>
      </c>
      <c r="AD780" s="8">
        <v>1</v>
      </c>
      <c r="AE780" s="8">
        <v>1</v>
      </c>
      <c r="AF780" t="str">
        <f>INDEX(Groups!L$2:'Groups'!L$228, MATCH(A780, Groups!A$2:'Groups'!A$228,0))</f>
        <v>Pittsburgh</v>
      </c>
      <c r="AG780">
        <f>INDEX(Groups!M$2:'Groups'!M$228, MATCH(A780, Groups!A$2:'Groups'!A$228,0))</f>
        <v>0</v>
      </c>
      <c r="AH780">
        <f>COUNTIFS(RSVP!A$2:A$6364, I780)</f>
        <v>14</v>
      </c>
      <c r="AI780">
        <f>COUNTIFS(RSVP!A$2:A$6364, I780, RSVP!G$2:G$6364, 1)</f>
        <v>10</v>
      </c>
      <c r="AJ780" s="18">
        <f t="shared" si="74"/>
        <v>0.7142857142857143</v>
      </c>
      <c r="AK780" t="str">
        <f>INDEX(Groups!N$2:'Groups'!N$228, MATCH(A780, Groups!A$2:'Groups'!A$228,0))</f>
        <v>Sub-county</v>
      </c>
    </row>
    <row r="781" spans="1:37" x14ac:dyDescent="0.2">
      <c r="A781">
        <v>18262255</v>
      </c>
      <c r="B781">
        <v>1</v>
      </c>
      <c r="C781" t="s">
        <v>2272</v>
      </c>
      <c r="D781" t="s">
        <v>207</v>
      </c>
      <c r="E781" t="s">
        <v>3072</v>
      </c>
      <c r="F781">
        <v>-80.059997558600003</v>
      </c>
      <c r="G781">
        <v>40.6199989319</v>
      </c>
      <c r="H781" t="s">
        <v>2273</v>
      </c>
      <c r="I781">
        <v>223773333</v>
      </c>
      <c r="J781">
        <v>780</v>
      </c>
      <c r="K781" t="s">
        <v>2274</v>
      </c>
      <c r="L781" t="s">
        <v>2275</v>
      </c>
      <c r="M781" t="s">
        <v>2899</v>
      </c>
      <c r="O781">
        <v>-79.968297000000007</v>
      </c>
      <c r="P781">
        <v>40.535558000000002</v>
      </c>
      <c r="Q781" t="s">
        <v>386</v>
      </c>
      <c r="R781" s="6" t="s">
        <v>2904</v>
      </c>
      <c r="S781" s="6" t="s">
        <v>2903</v>
      </c>
      <c r="T781" s="6" t="s">
        <v>2784</v>
      </c>
      <c r="U781" s="6" t="s">
        <v>3021</v>
      </c>
      <c r="W781" s="3" t="str">
        <f>INDEX(Groups!I$2:'Groups'!I$228, MATCH(A781, Groups!A$2:'Groups'!A$228,0))</f>
        <v>Wexford</v>
      </c>
      <c r="X781" s="3" t="str">
        <f>INDEX(Groups!J$2:'Groups'!J$228, MATCH(A781, Groups!A$2:'Groups'!A$228,0))</f>
        <v>Sub-county</v>
      </c>
      <c r="Y781" s="8">
        <f t="shared" si="75"/>
        <v>1</v>
      </c>
      <c r="Z781" s="8" t="b">
        <f>ISNUMBER(SEARCH(W781,U781))</f>
        <v>0</v>
      </c>
      <c r="AD781" s="8">
        <v>1</v>
      </c>
      <c r="AE781" s="8">
        <v>1</v>
      </c>
      <c r="AF781" t="str">
        <f>INDEX(Groups!L$2:'Groups'!L$228, MATCH(A781, Groups!A$2:'Groups'!A$228,0))</f>
        <v xml:space="preserve"> Wexford</v>
      </c>
      <c r="AG781">
        <f>INDEX(Groups!M$2:'Groups'!M$228, MATCH(A781, Groups!A$2:'Groups'!A$228,0))</f>
        <v>0</v>
      </c>
      <c r="AH781">
        <f>COUNTIFS(RSVP!A$2:A$6364, I781)</f>
        <v>5</v>
      </c>
      <c r="AI781">
        <f>COUNTIFS(RSVP!A$2:A$6364, I781, RSVP!G$2:G$6364, 1)</f>
        <v>1</v>
      </c>
      <c r="AJ781" s="18">
        <f t="shared" si="74"/>
        <v>0.2</v>
      </c>
      <c r="AK781" t="str">
        <f>INDEX(Groups!N$2:'Groups'!N$228, MATCH(A781, Groups!A$2:'Groups'!A$228,0))</f>
        <v>Sub-county</v>
      </c>
    </row>
    <row r="782" spans="1:37" x14ac:dyDescent="0.2">
      <c r="A782">
        <v>16204522</v>
      </c>
      <c r="B782">
        <v>1</v>
      </c>
      <c r="C782" t="s">
        <v>2276</v>
      </c>
      <c r="D782" t="s">
        <v>1</v>
      </c>
      <c r="E782" t="s">
        <v>3086</v>
      </c>
      <c r="F782">
        <v>-79.919998168899994</v>
      </c>
      <c r="G782">
        <v>40.430000305199997</v>
      </c>
      <c r="H782" t="s">
        <v>2277</v>
      </c>
      <c r="I782">
        <v>224538279</v>
      </c>
      <c r="J782">
        <v>781</v>
      </c>
      <c r="K782" t="s">
        <v>2278</v>
      </c>
      <c r="L782" t="s">
        <v>2279</v>
      </c>
      <c r="M782" t="s">
        <v>2773</v>
      </c>
      <c r="N782" t="s">
        <v>2281</v>
      </c>
      <c r="O782">
        <v>-79.922531000000006</v>
      </c>
      <c r="P782">
        <v>40.438118000000003</v>
      </c>
      <c r="Q782" t="s">
        <v>2280</v>
      </c>
      <c r="R782" s="6" t="s">
        <v>2904</v>
      </c>
      <c r="S782" s="6" t="s">
        <v>2903</v>
      </c>
      <c r="T782" s="6" t="s">
        <v>2784</v>
      </c>
      <c r="U782" s="6" t="s">
        <v>2905</v>
      </c>
      <c r="V782" s="6" t="s">
        <v>2944</v>
      </c>
      <c r="W782" s="3" t="str">
        <f>INDEX(Groups!I$2:'Groups'!I$228, MATCH(A782, Groups!A$2:'Groups'!A$228,0))</f>
        <v>Squirrel Hill library or in the Shadyside Panera Bread + outside Pitt</v>
      </c>
      <c r="X782" s="3" t="str">
        <f>INDEX(Groups!J$2:'Groups'!J$228, MATCH(A782, Groups!A$2:'Groups'!A$228,0))</f>
        <v>Venue</v>
      </c>
      <c r="Y782" s="8">
        <v>1</v>
      </c>
      <c r="Z782" s="8" t="b">
        <v>1</v>
      </c>
      <c r="AC782" s="8">
        <v>1</v>
      </c>
      <c r="AD782" s="8">
        <v>1</v>
      </c>
      <c r="AE782" s="8">
        <v>1</v>
      </c>
      <c r="AF782" t="str">
        <f>INDEX(Groups!L$2:'Groups'!L$228, MATCH(A782, Groups!A$2:'Groups'!A$228,0))</f>
        <v>Pittsburgh</v>
      </c>
      <c r="AG782">
        <f>INDEX(Groups!M$2:'Groups'!M$228, MATCH(A782, Groups!A$2:'Groups'!A$228,0))</f>
        <v>0</v>
      </c>
      <c r="AH782">
        <f>COUNTIFS(RSVP!A$2:A$6364, I782)</f>
        <v>11</v>
      </c>
      <c r="AI782">
        <f>COUNTIFS(RSVP!A$2:A$6364, I782, RSVP!G$2:G$6364, 1)</f>
        <v>8</v>
      </c>
      <c r="AJ782" s="18">
        <f t="shared" si="74"/>
        <v>0.72727272727272729</v>
      </c>
      <c r="AK782" t="str">
        <f>INDEX(Groups!N$2:'Groups'!N$228, MATCH(A782, Groups!A$2:'Groups'!A$228,0))</f>
        <v>Sub-county</v>
      </c>
    </row>
    <row r="783" spans="1:37" x14ac:dyDescent="0.2">
      <c r="A783">
        <v>18068252</v>
      </c>
      <c r="B783">
        <v>1</v>
      </c>
      <c r="C783" t="s">
        <v>2282</v>
      </c>
      <c r="D783" t="s">
        <v>1</v>
      </c>
      <c r="E783" t="s">
        <v>3073</v>
      </c>
      <c r="F783">
        <v>-79.949996948199995</v>
      </c>
      <c r="G783">
        <v>40.439998626700003</v>
      </c>
      <c r="H783" t="s">
        <v>2283</v>
      </c>
      <c r="I783">
        <v>223251565</v>
      </c>
      <c r="J783">
        <v>782</v>
      </c>
      <c r="K783" t="s">
        <v>2284</v>
      </c>
      <c r="L783" t="s">
        <v>2285</v>
      </c>
      <c r="M783" t="s">
        <v>2773</v>
      </c>
      <c r="N783" t="s">
        <v>2287</v>
      </c>
      <c r="O783">
        <v>-79.923445000000001</v>
      </c>
      <c r="P783">
        <v>40.447242000000003</v>
      </c>
      <c r="Q783" t="s">
        <v>2286</v>
      </c>
      <c r="R783" s="6" t="s">
        <v>2904</v>
      </c>
      <c r="S783" s="6" t="s">
        <v>2903</v>
      </c>
      <c r="T783" s="6" t="s">
        <v>2784</v>
      </c>
      <c r="U783" s="6" t="s">
        <v>2905</v>
      </c>
      <c r="V783" s="6" t="s">
        <v>2944</v>
      </c>
      <c r="W783" s="3" t="str">
        <f>INDEX(Groups!I$2:'Groups'!I$228, MATCH(A783, Groups!A$2:'Groups'!A$228,0))</f>
        <v>Pittsburgh</v>
      </c>
      <c r="X783" s="3" t="str">
        <f>INDEX(Groups!J$2:'Groups'!J$228, MATCH(A783, Groups!A$2:'Groups'!A$228,0))</f>
        <v>Sub-county</v>
      </c>
      <c r="Y783" s="8">
        <f>IF(T783="Allegheny County", 1, )</f>
        <v>1</v>
      </c>
      <c r="Z783" s="8" t="b">
        <f>ISNUMBER(SEARCH(W783,U783))</f>
        <v>1</v>
      </c>
      <c r="AD783" s="8">
        <v>1</v>
      </c>
      <c r="AE783" s="8">
        <v>1</v>
      </c>
      <c r="AF783" t="str">
        <f>INDEX(Groups!L$2:'Groups'!L$228, MATCH(A783, Groups!A$2:'Groups'!A$228,0))</f>
        <v>Pittsburgh</v>
      </c>
      <c r="AG783">
        <f>INDEX(Groups!M$2:'Groups'!M$228, MATCH(A783, Groups!A$2:'Groups'!A$228,0))</f>
        <v>0</v>
      </c>
      <c r="AH783">
        <f>COUNTIFS(RSVP!A$2:A$6364, I783)</f>
        <v>48</v>
      </c>
      <c r="AI783">
        <f>COUNTIFS(RSVP!A$2:A$6364, I783, RSVP!G$2:G$6364, 1)</f>
        <v>41</v>
      </c>
      <c r="AJ783" s="18">
        <f t="shared" si="74"/>
        <v>0.85416666666666663</v>
      </c>
      <c r="AK783" t="str">
        <f>INDEX(Groups!N$2:'Groups'!N$228, MATCH(A783, Groups!A$2:'Groups'!A$228,0))</f>
        <v>Sub-county</v>
      </c>
    </row>
    <row r="784" spans="1:37" x14ac:dyDescent="0.2">
      <c r="A784">
        <v>18549764</v>
      </c>
      <c r="B784">
        <v>1</v>
      </c>
      <c r="C784" t="s">
        <v>2288</v>
      </c>
      <c r="D784" t="s">
        <v>1</v>
      </c>
      <c r="E784" t="s">
        <v>3077</v>
      </c>
      <c r="F784">
        <v>-80.019996643100001</v>
      </c>
      <c r="G784">
        <v>40.470001220699999</v>
      </c>
      <c r="H784" t="s">
        <v>2289</v>
      </c>
      <c r="I784">
        <v>224215941</v>
      </c>
      <c r="J784">
        <v>783</v>
      </c>
      <c r="K784" t="s">
        <v>2290</v>
      </c>
      <c r="L784" t="s">
        <v>2291</v>
      </c>
      <c r="M784" t="s">
        <v>2773</v>
      </c>
      <c r="N784" t="s">
        <v>2293</v>
      </c>
      <c r="O784">
        <v>-79.940178000000003</v>
      </c>
      <c r="P784">
        <v>40.426186000000001</v>
      </c>
      <c r="Q784" t="s">
        <v>2292</v>
      </c>
      <c r="R784" s="6" t="s">
        <v>2904</v>
      </c>
      <c r="S784" s="6" t="s">
        <v>2903</v>
      </c>
      <c r="T784" s="6" t="s">
        <v>2784</v>
      </c>
      <c r="U784" s="6" t="s">
        <v>2905</v>
      </c>
      <c r="V784" s="6" t="s">
        <v>2973</v>
      </c>
      <c r="W784" s="3" t="str">
        <f>INDEX(Groups!I$2:'Groups'!I$228, MATCH(A784, Groups!A$2:'Groups'!A$228,0))</f>
        <v>Pittsburgh</v>
      </c>
      <c r="X784" s="3" t="str">
        <f>INDEX(Groups!J$2:'Groups'!J$228, MATCH(A784, Groups!A$2:'Groups'!A$228,0))</f>
        <v>Sub-county</v>
      </c>
      <c r="Y784" s="8">
        <f>IF(T784="Allegheny County", 1, )</f>
        <v>1</v>
      </c>
      <c r="Z784" s="8" t="b">
        <f>ISNUMBER(SEARCH(W784,U784))</f>
        <v>1</v>
      </c>
      <c r="AD784" s="8">
        <v>1</v>
      </c>
      <c r="AE784" s="8">
        <v>1</v>
      </c>
      <c r="AF784" t="str">
        <f>INDEX(Groups!L$2:'Groups'!L$228, MATCH(A784, Groups!A$2:'Groups'!A$228,0))</f>
        <v>Pittsburgh</v>
      </c>
      <c r="AG784">
        <f>INDEX(Groups!M$2:'Groups'!M$228, MATCH(A784, Groups!A$2:'Groups'!A$228,0))</f>
        <v>0</v>
      </c>
      <c r="AH784">
        <f>COUNTIFS(RSVP!A$2:A$6364, I784)</f>
        <v>11</v>
      </c>
      <c r="AI784">
        <f>COUNTIFS(RSVP!A$2:A$6364, I784, RSVP!G$2:G$6364, 1)</f>
        <v>9</v>
      </c>
      <c r="AJ784" s="18">
        <f t="shared" si="74"/>
        <v>0.81818181818181823</v>
      </c>
      <c r="AK784" t="str">
        <f>INDEX(Groups!N$2:'Groups'!N$228, MATCH(A784, Groups!A$2:'Groups'!A$228,0))</f>
        <v>Sub-county</v>
      </c>
    </row>
    <row r="785" spans="1:37" x14ac:dyDescent="0.2">
      <c r="A785">
        <v>18664157</v>
      </c>
      <c r="B785">
        <v>1</v>
      </c>
      <c r="C785" t="s">
        <v>2294</v>
      </c>
      <c r="D785" t="s">
        <v>1</v>
      </c>
      <c r="E785" t="s">
        <v>3079</v>
      </c>
      <c r="F785">
        <v>-80.040000915500002</v>
      </c>
      <c r="G785">
        <v>40.3800010681</v>
      </c>
      <c r="H785" t="s">
        <v>2295</v>
      </c>
      <c r="I785">
        <v>224375501</v>
      </c>
      <c r="J785">
        <v>784</v>
      </c>
      <c r="K785" t="s">
        <v>2296</v>
      </c>
      <c r="L785" t="s">
        <v>2297</v>
      </c>
      <c r="M785" t="s">
        <v>2882</v>
      </c>
      <c r="N785" t="s">
        <v>1537</v>
      </c>
      <c r="O785">
        <v>-80.050376999999997</v>
      </c>
      <c r="P785">
        <v>40.357619999999997</v>
      </c>
      <c r="Q785" t="s">
        <v>145</v>
      </c>
      <c r="R785" s="6" t="s">
        <v>2904</v>
      </c>
      <c r="S785" s="6" t="s">
        <v>2903</v>
      </c>
      <c r="T785" s="6" t="s">
        <v>2784</v>
      </c>
      <c r="U785" s="6" t="s">
        <v>2962</v>
      </c>
      <c r="W785" s="3" t="str">
        <f>INDEX(Groups!I$2:'Groups'!I$228, MATCH(A785, Groups!A$2:'Groups'!A$228,0))</f>
        <v>Pittsburgh</v>
      </c>
      <c r="X785" s="3" t="str">
        <f>INDEX(Groups!J$2:'Groups'!J$228, MATCH(A785, Groups!A$2:'Groups'!A$228,0))</f>
        <v>Sub-county</v>
      </c>
      <c r="Y785" s="8">
        <f>IF(T785="Allegheny County", 1, )</f>
        <v>1</v>
      </c>
      <c r="Z785" s="8" t="b">
        <f>ISNUMBER(SEARCH(W785,U785))</f>
        <v>0</v>
      </c>
      <c r="AD785" s="8">
        <v>1</v>
      </c>
      <c r="AE785" s="8">
        <v>1</v>
      </c>
      <c r="AF785" t="str">
        <f>INDEX(Groups!L$2:'Groups'!L$228, MATCH(A785, Groups!A$2:'Groups'!A$228,0))</f>
        <v>Pittsburgh</v>
      </c>
      <c r="AG785">
        <f>INDEX(Groups!M$2:'Groups'!M$228, MATCH(A785, Groups!A$2:'Groups'!A$228,0))</f>
        <v>0</v>
      </c>
      <c r="AH785">
        <f>COUNTIFS(RSVP!A$2:A$6364, I785)</f>
        <v>4</v>
      </c>
      <c r="AI785">
        <f>COUNTIFS(RSVP!A$2:A$6364, I785, RSVP!G$2:G$6364, 1)</f>
        <v>3</v>
      </c>
      <c r="AJ785" s="18">
        <f t="shared" si="74"/>
        <v>0.75</v>
      </c>
      <c r="AK785" t="str">
        <f>INDEX(Groups!N$2:'Groups'!N$228, MATCH(A785, Groups!A$2:'Groups'!A$228,0))</f>
        <v>Sub-county</v>
      </c>
    </row>
    <row r="786" spans="1:37" x14ac:dyDescent="0.2">
      <c r="A786">
        <v>12893402</v>
      </c>
      <c r="B786">
        <v>1</v>
      </c>
      <c r="C786" t="s">
        <v>2298</v>
      </c>
      <c r="D786" t="s">
        <v>1044</v>
      </c>
      <c r="E786" t="s">
        <v>3078</v>
      </c>
      <c r="F786">
        <v>-79.760002136200001</v>
      </c>
      <c r="G786">
        <v>40.430000305199997</v>
      </c>
      <c r="H786" t="s">
        <v>2299</v>
      </c>
      <c r="I786">
        <v>224731812</v>
      </c>
      <c r="J786">
        <v>785</v>
      </c>
      <c r="K786" t="s">
        <v>2300</v>
      </c>
      <c r="L786" t="s">
        <v>465</v>
      </c>
      <c r="M786" t="s">
        <v>2886</v>
      </c>
      <c r="N786" t="s">
        <v>2302</v>
      </c>
      <c r="O786">
        <v>-79.679419999999993</v>
      </c>
      <c r="P786">
        <v>40.426566999999999</v>
      </c>
      <c r="Q786" t="s">
        <v>2301</v>
      </c>
      <c r="R786" s="6" t="s">
        <v>2904</v>
      </c>
      <c r="S786" s="6" t="s">
        <v>2903</v>
      </c>
      <c r="T786" s="6" t="s">
        <v>2917</v>
      </c>
      <c r="U786" s="6" t="s">
        <v>2937</v>
      </c>
      <c r="W786" s="3" t="str">
        <f>INDEX(Groups!I$2:'Groups'!I$228, MATCH(A786, Groups!A$2:'Groups'!A$228,0))</f>
        <v>Panera Bread in Miracle Mile Monroeville, The Gluten Free Zone in Murrysville, Panera in Penn Center or Panera in Greensburg</v>
      </c>
      <c r="X786" s="3" t="str">
        <f>INDEX(Groups!J$2:'Groups'!J$228, MATCH(A786, Groups!A$2:'Groups'!A$228,0))</f>
        <v>Venue</v>
      </c>
      <c r="Y786" s="8">
        <v>1</v>
      </c>
      <c r="Z786" s="8" t="b">
        <v>1</v>
      </c>
      <c r="AC786" s="8">
        <v>1</v>
      </c>
      <c r="AD786" s="8">
        <v>1</v>
      </c>
      <c r="AE786" s="8">
        <v>1</v>
      </c>
      <c r="AF786" t="str">
        <f>INDEX(Groups!L$2:'Groups'!L$228, MATCH(A786, Groups!A$2:'Groups'!A$228,0))</f>
        <v>Monroeville</v>
      </c>
      <c r="AG786">
        <f>INDEX(Groups!M$2:'Groups'!M$228, MATCH(A786, Groups!A$2:'Groups'!A$228,0))</f>
        <v>0</v>
      </c>
      <c r="AH786">
        <f>COUNTIFS(RSVP!A$2:A$6364, I786)</f>
        <v>3</v>
      </c>
      <c r="AI786">
        <f>COUNTIFS(RSVP!A$2:A$6364, I786, RSVP!G$2:G$6364, 1)</f>
        <v>1</v>
      </c>
      <c r="AJ786" s="18">
        <f t="shared" si="74"/>
        <v>0.33333333333333331</v>
      </c>
      <c r="AK786" t="str">
        <f>INDEX(Groups!N$2:'Groups'!N$228, MATCH(A786, Groups!A$2:'Groups'!A$228,0))</f>
        <v>Sub-county</v>
      </c>
    </row>
    <row r="787" spans="1:37" x14ac:dyDescent="0.2">
      <c r="A787">
        <v>1764586</v>
      </c>
      <c r="B787">
        <v>1</v>
      </c>
      <c r="C787" t="s">
        <v>2303</v>
      </c>
      <c r="D787" t="s">
        <v>1</v>
      </c>
      <c r="E787" t="s">
        <v>3068</v>
      </c>
      <c r="F787">
        <v>-79.980003356899999</v>
      </c>
      <c r="G787">
        <v>40.450000762899997</v>
      </c>
      <c r="H787" t="s">
        <v>2304</v>
      </c>
      <c r="I787">
        <v>224337591</v>
      </c>
      <c r="J787">
        <v>786</v>
      </c>
      <c r="K787" t="s">
        <v>1964</v>
      </c>
      <c r="L787" t="s">
        <v>2305</v>
      </c>
      <c r="M787" t="s">
        <v>2780</v>
      </c>
      <c r="N787" t="s">
        <v>895</v>
      </c>
      <c r="O787">
        <v>-80.110771</v>
      </c>
      <c r="P787">
        <v>40.684620000000002</v>
      </c>
      <c r="Q787" t="s">
        <v>894</v>
      </c>
      <c r="R787" s="6" t="s">
        <v>2904</v>
      </c>
      <c r="S787" s="6" t="s">
        <v>2903</v>
      </c>
      <c r="T787" s="6" t="s">
        <v>2931</v>
      </c>
      <c r="U787" s="6" t="s">
        <v>2930</v>
      </c>
      <c r="W787" s="3" t="str">
        <f>INDEX(Groups!I$2:'Groups'!I$228, MATCH(A787, Groups!A$2:'Groups'!A$228,0))</f>
        <v>All</v>
      </c>
      <c r="X787" s="3" t="str">
        <f>INDEX(Groups!J$2:'Groups'!J$228, MATCH(A787, Groups!A$2:'Groups'!A$228,0))</f>
        <v>World</v>
      </c>
      <c r="AD787" s="8">
        <v>1</v>
      </c>
      <c r="AE787" s="8">
        <v>1</v>
      </c>
      <c r="AF787" t="str">
        <f>INDEX(Groups!L$2:'Groups'!L$228, MATCH(A787, Groups!A$2:'Groups'!A$228,0))</f>
        <v>Pittsburgh</v>
      </c>
      <c r="AG787">
        <f>INDEX(Groups!M$2:'Groups'!M$228, MATCH(A787, Groups!A$2:'Groups'!A$228,0))</f>
        <v>0</v>
      </c>
      <c r="AH787">
        <f>COUNTIFS(RSVP!A$2:A$6364, I787)</f>
        <v>9</v>
      </c>
      <c r="AI787">
        <f>COUNTIFS(RSVP!A$2:A$6364, I787, RSVP!G$2:G$6364, 1)</f>
        <v>6</v>
      </c>
      <c r="AJ787" s="18">
        <f t="shared" si="74"/>
        <v>0.66666666666666663</v>
      </c>
      <c r="AK787" t="str">
        <f>INDEX(Groups!N$2:'Groups'!N$228, MATCH(A787, Groups!A$2:'Groups'!A$228,0))</f>
        <v>Sub-county</v>
      </c>
    </row>
    <row r="788" spans="1:37" x14ac:dyDescent="0.2">
      <c r="A788">
        <v>3056852</v>
      </c>
      <c r="B788">
        <v>1</v>
      </c>
      <c r="C788" t="s">
        <v>2306</v>
      </c>
      <c r="D788" t="s">
        <v>1390</v>
      </c>
      <c r="E788" t="s">
        <v>3074</v>
      </c>
      <c r="F788">
        <v>-80.360000610399993</v>
      </c>
      <c r="G788">
        <v>40.700000762899997</v>
      </c>
      <c r="H788" t="s">
        <v>2307</v>
      </c>
      <c r="I788">
        <v>223582410</v>
      </c>
      <c r="J788">
        <v>787</v>
      </c>
      <c r="K788" t="s">
        <v>2308</v>
      </c>
      <c r="L788" t="s">
        <v>2309</v>
      </c>
      <c r="M788" t="s">
        <v>2311</v>
      </c>
      <c r="N788" t="s">
        <v>2312</v>
      </c>
      <c r="O788">
        <v>-80.425309999999996</v>
      </c>
      <c r="P788">
        <v>40.503017</v>
      </c>
      <c r="Q788" t="s">
        <v>2310</v>
      </c>
      <c r="R788" s="6" t="s">
        <v>2904</v>
      </c>
      <c r="S788" s="6" t="s">
        <v>2903</v>
      </c>
      <c r="T788" s="6" t="s">
        <v>2947</v>
      </c>
      <c r="U788" s="6" t="s">
        <v>3022</v>
      </c>
      <c r="W788" s="3" t="str">
        <f>INDEX(Groups!I$2:'Groups'!I$228, MATCH(A788, Groups!A$2:'Groups'!A$228,0))</f>
        <v>Beaver + other</v>
      </c>
      <c r="X788" s="3" t="str">
        <f>INDEX(Groups!J$2:'Groups'!J$228, MATCH(A788, Groups!A$2:'Groups'!A$228,0))</f>
        <v>County</v>
      </c>
      <c r="Y788" s="8">
        <v>1</v>
      </c>
      <c r="Z788" s="8" t="str">
        <f>IF(ISNUMBER(SEARCH("Pittsburgh", U788)), "Pittsburgh City", "Non-Pitt")</f>
        <v>Non-Pitt</v>
      </c>
      <c r="AD788" s="8">
        <v>1</v>
      </c>
      <c r="AE788" s="8">
        <v>1</v>
      </c>
      <c r="AF788" t="str">
        <f>INDEX(Groups!L$2:'Groups'!L$228, MATCH(A788, Groups!A$2:'Groups'!A$228,0))</f>
        <v>Beaver Country</v>
      </c>
      <c r="AG788">
        <f>INDEX(Groups!M$2:'Groups'!M$228, MATCH(A788, Groups!A$2:'Groups'!A$228,0))</f>
        <v>0</v>
      </c>
      <c r="AH788">
        <f>COUNTIFS(RSVP!A$2:A$6364, I788)</f>
        <v>5</v>
      </c>
      <c r="AI788">
        <f>COUNTIFS(RSVP!A$2:A$6364, I788, RSVP!G$2:G$6364, 1)</f>
        <v>2</v>
      </c>
      <c r="AJ788" s="18">
        <f t="shared" si="74"/>
        <v>0.4</v>
      </c>
      <c r="AK788" t="str">
        <f>INDEX(Groups!N$2:'Groups'!N$228, MATCH(A788, Groups!A$2:'Groups'!A$228,0))</f>
        <v>County</v>
      </c>
    </row>
    <row r="789" spans="1:37" x14ac:dyDescent="0.2">
      <c r="A789">
        <v>10735312</v>
      </c>
      <c r="B789">
        <v>1</v>
      </c>
      <c r="C789" t="s">
        <v>2313</v>
      </c>
      <c r="D789" t="s">
        <v>1</v>
      </c>
      <c r="E789" t="s">
        <v>3073</v>
      </c>
      <c r="F789">
        <v>-79.949996948199995</v>
      </c>
      <c r="G789">
        <v>40.439998626700003</v>
      </c>
      <c r="H789" t="s">
        <v>2314</v>
      </c>
      <c r="I789">
        <v>223738597</v>
      </c>
      <c r="J789">
        <v>788</v>
      </c>
      <c r="K789" t="s">
        <v>2315</v>
      </c>
      <c r="L789" t="s">
        <v>2316</v>
      </c>
      <c r="M789" t="s">
        <v>2773</v>
      </c>
      <c r="N789" t="s">
        <v>2318</v>
      </c>
      <c r="O789">
        <v>-79.949150000000003</v>
      </c>
      <c r="P789">
        <v>40.445521999999997</v>
      </c>
      <c r="Q789" t="s">
        <v>2317</v>
      </c>
      <c r="R789" s="6" t="s">
        <v>2904</v>
      </c>
      <c r="S789" s="6" t="s">
        <v>2903</v>
      </c>
      <c r="T789" s="6" t="s">
        <v>2784</v>
      </c>
      <c r="U789" s="6" t="s">
        <v>2905</v>
      </c>
      <c r="V789" s="6" t="s">
        <v>2902</v>
      </c>
      <c r="W789" s="3" t="str">
        <f>INDEX(Groups!I$2:'Groups'!I$228, MATCH(A789, Groups!A$2:'Groups'!A$228,0))</f>
        <v>Pittsburgh</v>
      </c>
      <c r="X789" s="3" t="str">
        <f>INDEX(Groups!J$2:'Groups'!J$228, MATCH(A789, Groups!A$2:'Groups'!A$228,0))</f>
        <v>Sub-county</v>
      </c>
      <c r="Y789" s="8">
        <f>IF(T789="Allegheny County", 1, )</f>
        <v>1</v>
      </c>
      <c r="Z789" s="8" t="b">
        <f>ISNUMBER(SEARCH(W789,U789))</f>
        <v>1</v>
      </c>
      <c r="AD789" s="8">
        <v>1</v>
      </c>
      <c r="AE789" s="8">
        <v>1</v>
      </c>
      <c r="AF789" t="str">
        <f>INDEX(Groups!L$2:'Groups'!L$228, MATCH(A789, Groups!A$2:'Groups'!A$228,0))</f>
        <v>Pittsburgh</v>
      </c>
      <c r="AG789">
        <f>INDEX(Groups!M$2:'Groups'!M$228, MATCH(A789, Groups!A$2:'Groups'!A$228,0))</f>
        <v>0</v>
      </c>
      <c r="AH789">
        <f>COUNTIFS(RSVP!A$2:A$6364, I789)</f>
        <v>15</v>
      </c>
      <c r="AI789">
        <f>COUNTIFS(RSVP!A$2:A$6364, I789, RSVP!G$2:G$6364, 1)</f>
        <v>10</v>
      </c>
      <c r="AJ789" s="18">
        <f t="shared" si="74"/>
        <v>0.66666666666666663</v>
      </c>
      <c r="AK789" t="str">
        <f>INDEX(Groups!N$2:'Groups'!N$228, MATCH(A789, Groups!A$2:'Groups'!A$228,0))</f>
        <v>Sub-county</v>
      </c>
    </row>
    <row r="790" spans="1:37" x14ac:dyDescent="0.2">
      <c r="A790">
        <v>18728140</v>
      </c>
      <c r="B790">
        <v>1</v>
      </c>
      <c r="C790" t="s">
        <v>2319</v>
      </c>
      <c r="D790" t="s">
        <v>1390</v>
      </c>
      <c r="E790" t="s">
        <v>3078</v>
      </c>
      <c r="F790">
        <v>-80.360000610399993</v>
      </c>
      <c r="G790">
        <v>40.700000762899997</v>
      </c>
      <c r="H790" t="s">
        <v>2320</v>
      </c>
      <c r="I790">
        <v>223835413</v>
      </c>
      <c r="J790">
        <v>789</v>
      </c>
      <c r="K790" t="s">
        <v>2321</v>
      </c>
      <c r="L790" t="s">
        <v>2322</v>
      </c>
      <c r="M790" t="s">
        <v>2889</v>
      </c>
      <c r="N790" t="s">
        <v>2323</v>
      </c>
      <c r="O790">
        <v>-80.309760999999995</v>
      </c>
      <c r="P790">
        <v>40.680405</v>
      </c>
      <c r="Q790" t="s">
        <v>145</v>
      </c>
      <c r="R790" s="6" t="s">
        <v>2904</v>
      </c>
      <c r="S790" s="6" t="s">
        <v>2903</v>
      </c>
      <c r="T790" s="6" t="s">
        <v>2947</v>
      </c>
      <c r="U790" s="6" t="s">
        <v>3023</v>
      </c>
      <c r="W790" s="3" t="str">
        <f>INDEX(Groups!I$2:'Groups'!I$228, MATCH(A790, Groups!A$2:'Groups'!A$228,0))</f>
        <v xml:space="preserve">Beaver </v>
      </c>
      <c r="X790" s="3" t="str">
        <f>INDEX(Groups!J$2:'Groups'!J$228, MATCH(A790, Groups!A$2:'Groups'!A$228,0))</f>
        <v>County</v>
      </c>
      <c r="Y790" s="8">
        <f>IF(ISNUMBER(SEARCH(W790, T790)), 1, 0)</f>
        <v>1</v>
      </c>
      <c r="Z790" s="8" t="str">
        <f>IF(ISNUMBER(SEARCH("Pittsburgh", U790)), "Pittsburgh City", "Non-Pitt")</f>
        <v>Non-Pitt</v>
      </c>
      <c r="AD790" s="8">
        <v>1</v>
      </c>
      <c r="AE790" s="8">
        <v>1</v>
      </c>
      <c r="AF790" t="str">
        <f>INDEX(Groups!L$2:'Groups'!L$228, MATCH(A790, Groups!A$2:'Groups'!A$228,0))</f>
        <v>Beaver Country</v>
      </c>
      <c r="AG790">
        <f>INDEX(Groups!M$2:'Groups'!M$228, MATCH(A790, Groups!A$2:'Groups'!A$228,0))</f>
        <v>0</v>
      </c>
      <c r="AH790">
        <f>COUNTIFS(RSVP!A$2:A$6364, I790)</f>
        <v>7</v>
      </c>
      <c r="AI790">
        <f>COUNTIFS(RSVP!A$2:A$6364, I790, RSVP!G$2:G$6364, 1)</f>
        <v>4</v>
      </c>
      <c r="AJ790" s="18">
        <f t="shared" si="74"/>
        <v>0.5714285714285714</v>
      </c>
      <c r="AK790" t="str">
        <f>INDEX(Groups!N$2:'Groups'!N$228, MATCH(A790, Groups!A$2:'Groups'!A$228,0))</f>
        <v>County</v>
      </c>
    </row>
    <row r="791" spans="1:37" x14ac:dyDescent="0.2">
      <c r="A791">
        <v>303820</v>
      </c>
      <c r="B791">
        <v>1</v>
      </c>
      <c r="C791" t="s">
        <v>2324</v>
      </c>
      <c r="D791" t="s">
        <v>1</v>
      </c>
      <c r="E791" t="s">
        <v>3092</v>
      </c>
      <c r="F791">
        <v>-79.949996948199995</v>
      </c>
      <c r="G791">
        <v>40.439998626700003</v>
      </c>
      <c r="H791" t="s">
        <v>2325</v>
      </c>
      <c r="I791" t="s">
        <v>3165</v>
      </c>
      <c r="J791">
        <v>790</v>
      </c>
      <c r="K791" t="s">
        <v>2326</v>
      </c>
      <c r="L791" t="s">
        <v>2327</v>
      </c>
      <c r="M791" t="s">
        <v>2773</v>
      </c>
      <c r="N791" t="s">
        <v>2329</v>
      </c>
      <c r="O791">
        <v>-79.941635000000005</v>
      </c>
      <c r="P791">
        <v>40.456040000000002</v>
      </c>
      <c r="Q791" t="s">
        <v>2328</v>
      </c>
      <c r="R791" s="6" t="s">
        <v>2904</v>
      </c>
      <c r="S791" s="6" t="s">
        <v>2903</v>
      </c>
      <c r="T791" s="6" t="s">
        <v>2784</v>
      </c>
      <c r="U791" s="6" t="s">
        <v>2905</v>
      </c>
      <c r="V791" s="6" t="s">
        <v>2924</v>
      </c>
      <c r="W791" s="3" t="str">
        <f>INDEX(Groups!I$2:'Groups'!I$228, MATCH(A791, Groups!A$2:'Groups'!A$228,0))</f>
        <v>Pittsburgh</v>
      </c>
      <c r="X791" s="3" t="str">
        <f>INDEX(Groups!J$2:'Groups'!J$228, MATCH(A791, Groups!A$2:'Groups'!A$228,0))</f>
        <v>Sub-county</v>
      </c>
      <c r="Y791" s="8">
        <f>IF(T791="Allegheny County", 1, )</f>
        <v>1</v>
      </c>
      <c r="Z791" s="8" t="b">
        <f>ISNUMBER(SEARCH(W791,U791))</f>
        <v>1</v>
      </c>
      <c r="AD791" s="8">
        <v>1</v>
      </c>
      <c r="AE791" s="8">
        <v>1</v>
      </c>
      <c r="AF791" t="str">
        <f>INDEX(Groups!L$2:'Groups'!L$228, MATCH(A791, Groups!A$2:'Groups'!A$228,0))</f>
        <v>Pittsburgh</v>
      </c>
      <c r="AG791">
        <f>INDEX(Groups!M$2:'Groups'!M$228, MATCH(A791, Groups!A$2:'Groups'!A$228,0))</f>
        <v>0</v>
      </c>
      <c r="AH791">
        <f>COUNTIFS(RSVP!A$2:A$6364, I791)</f>
        <v>6</v>
      </c>
      <c r="AI791">
        <f>COUNTIFS(RSVP!A$2:A$6364, I791, RSVP!G$2:G$6364, 1)</f>
        <v>4</v>
      </c>
      <c r="AJ791" s="18">
        <f t="shared" si="74"/>
        <v>0.66666666666666663</v>
      </c>
      <c r="AK791" t="str">
        <f>INDEX(Groups!N$2:'Groups'!N$228, MATCH(A791, Groups!A$2:'Groups'!A$228,0))</f>
        <v>Sub-county</v>
      </c>
    </row>
    <row r="792" spans="1:37" x14ac:dyDescent="0.2">
      <c r="A792">
        <v>6926022</v>
      </c>
      <c r="B792">
        <v>1</v>
      </c>
      <c r="C792" t="s">
        <v>2330</v>
      </c>
      <c r="D792" t="s">
        <v>1</v>
      </c>
      <c r="E792" t="s">
        <v>3074</v>
      </c>
      <c r="F792">
        <v>-79.930000305199997</v>
      </c>
      <c r="G792">
        <v>40.400001525900002</v>
      </c>
      <c r="H792" t="s">
        <v>2331</v>
      </c>
      <c r="I792">
        <v>223770928</v>
      </c>
      <c r="J792">
        <v>791</v>
      </c>
      <c r="K792" t="s">
        <v>2332</v>
      </c>
      <c r="L792" t="s">
        <v>2333</v>
      </c>
      <c r="M792" t="s">
        <v>996</v>
      </c>
      <c r="N792" t="s">
        <v>2335</v>
      </c>
      <c r="O792">
        <v>-80.094559000000004</v>
      </c>
      <c r="P792">
        <v>40.382365999999998</v>
      </c>
      <c r="Q792" t="s">
        <v>2334</v>
      </c>
      <c r="R792" s="6" t="s">
        <v>2904</v>
      </c>
      <c r="S792" s="6" t="s">
        <v>2903</v>
      </c>
      <c r="T792" s="6" t="s">
        <v>2784</v>
      </c>
      <c r="U792" s="6" t="s">
        <v>3024</v>
      </c>
      <c r="W792" s="3" t="str">
        <f>INDEX(Groups!I$2:'Groups'!I$228, MATCH(A792, Groups!A$2:'Groups'!A$228,0))</f>
        <v>All</v>
      </c>
      <c r="X792" s="3" t="str">
        <f>INDEX(Groups!J$2:'Groups'!J$228, MATCH(A792, Groups!A$2:'Groups'!A$228,0))</f>
        <v>World</v>
      </c>
      <c r="AD792" s="8">
        <v>1</v>
      </c>
      <c r="AE792" s="8">
        <v>1</v>
      </c>
      <c r="AF792" t="str">
        <f>INDEX(Groups!L$2:'Groups'!L$228, MATCH(A792, Groups!A$2:'Groups'!A$228,0))</f>
        <v>Pittsburgh</v>
      </c>
      <c r="AG792">
        <f>INDEX(Groups!M$2:'Groups'!M$228, MATCH(A792, Groups!A$2:'Groups'!A$228,0))</f>
        <v>0</v>
      </c>
      <c r="AH792">
        <f>COUNTIFS(RSVP!A$2:A$6364, I792)</f>
        <v>12</v>
      </c>
      <c r="AI792">
        <f>COUNTIFS(RSVP!A$2:A$6364, I792, RSVP!G$2:G$6364, 1)</f>
        <v>4</v>
      </c>
      <c r="AJ792" s="18">
        <f t="shared" si="74"/>
        <v>0.33333333333333331</v>
      </c>
      <c r="AK792" t="str">
        <f>INDEX(Groups!N$2:'Groups'!N$228, MATCH(A792, Groups!A$2:'Groups'!A$228,0))</f>
        <v>Sub-county</v>
      </c>
    </row>
    <row r="793" spans="1:37" x14ac:dyDescent="0.2">
      <c r="A793">
        <v>13043382</v>
      </c>
      <c r="B793">
        <v>1</v>
      </c>
      <c r="C793" t="s">
        <v>2336</v>
      </c>
      <c r="D793" t="s">
        <v>1</v>
      </c>
      <c r="E793" t="s">
        <v>3073</v>
      </c>
      <c r="F793">
        <v>-79.989997863799999</v>
      </c>
      <c r="G793">
        <v>40.450000762899997</v>
      </c>
      <c r="H793" t="s">
        <v>2337</v>
      </c>
      <c r="I793">
        <v>222789986</v>
      </c>
      <c r="J793">
        <v>792</v>
      </c>
      <c r="K793" t="s">
        <v>2338</v>
      </c>
      <c r="L793" t="s">
        <v>2339</v>
      </c>
      <c r="M793" t="s">
        <v>2773</v>
      </c>
      <c r="N793" t="s">
        <v>2341</v>
      </c>
      <c r="O793">
        <v>-79.997710999999995</v>
      </c>
      <c r="P793">
        <v>40.440193000000001</v>
      </c>
      <c r="Q793" t="s">
        <v>2340</v>
      </c>
      <c r="R793" s="6" t="s">
        <v>2904</v>
      </c>
      <c r="S793" s="6" t="s">
        <v>2903</v>
      </c>
      <c r="T793" s="6" t="s">
        <v>2784</v>
      </c>
      <c r="U793" s="6" t="s">
        <v>2905</v>
      </c>
      <c r="V793" s="6" t="s">
        <v>2908</v>
      </c>
      <c r="W793" s="3" t="str">
        <f>INDEX(Groups!I$2:'Groups'!I$228, MATCH(A793, Groups!A$2:'Groups'!A$228,0))</f>
        <v>Pittsburgh</v>
      </c>
      <c r="X793" s="3" t="str">
        <f>INDEX(Groups!J$2:'Groups'!J$228, MATCH(A793, Groups!A$2:'Groups'!A$228,0))</f>
        <v>Sub-county</v>
      </c>
      <c r="Y793" s="8">
        <f>IF(T793="Allegheny County", 1, )</f>
        <v>1</v>
      </c>
      <c r="Z793" s="8" t="b">
        <f>ISNUMBER(SEARCH(W793,U793))</f>
        <v>1</v>
      </c>
      <c r="AD793" s="8">
        <v>1</v>
      </c>
      <c r="AE793" s="8">
        <v>1</v>
      </c>
      <c r="AF793" t="str">
        <f>INDEX(Groups!L$2:'Groups'!L$228, MATCH(A793, Groups!A$2:'Groups'!A$228,0))</f>
        <v>Pittsburgh</v>
      </c>
      <c r="AG793">
        <f>INDEX(Groups!M$2:'Groups'!M$228, MATCH(A793, Groups!A$2:'Groups'!A$228,0))</f>
        <v>0</v>
      </c>
      <c r="AH793">
        <f>COUNTIFS(RSVP!A$2:A$6364, I793)</f>
        <v>37</v>
      </c>
      <c r="AI793">
        <f>COUNTIFS(RSVP!A$2:A$6364, I793, RSVP!G$2:G$6364, 1)</f>
        <v>32</v>
      </c>
      <c r="AJ793" s="18">
        <f t="shared" si="74"/>
        <v>0.86486486486486491</v>
      </c>
      <c r="AK793" t="str">
        <f>INDEX(Groups!N$2:'Groups'!N$228, MATCH(A793, Groups!A$2:'Groups'!A$228,0))</f>
        <v>Sub-county</v>
      </c>
    </row>
    <row r="794" spans="1:37" x14ac:dyDescent="0.2">
      <c r="A794">
        <v>1816691</v>
      </c>
      <c r="B794">
        <v>1</v>
      </c>
      <c r="C794" t="s">
        <v>2342</v>
      </c>
      <c r="D794" t="s">
        <v>1</v>
      </c>
      <c r="E794" t="s">
        <v>3078</v>
      </c>
      <c r="F794">
        <v>-79.919998168899994</v>
      </c>
      <c r="G794">
        <v>40.470001220699999</v>
      </c>
      <c r="H794" t="s">
        <v>2343</v>
      </c>
      <c r="I794">
        <v>224187298</v>
      </c>
      <c r="J794">
        <v>793</v>
      </c>
      <c r="K794" t="s">
        <v>2344</v>
      </c>
      <c r="L794" t="s">
        <v>2345</v>
      </c>
      <c r="M794" t="s">
        <v>30</v>
      </c>
      <c r="N794" t="s">
        <v>2347</v>
      </c>
      <c r="O794">
        <v>-79.94426</v>
      </c>
      <c r="P794">
        <v>40.603470000000002</v>
      </c>
      <c r="Q794" t="s">
        <v>2346</v>
      </c>
      <c r="R794" s="6" t="s">
        <v>2904</v>
      </c>
      <c r="S794" s="6" t="s">
        <v>2903</v>
      </c>
      <c r="T794" s="6" t="s">
        <v>2784</v>
      </c>
      <c r="U794" s="6" t="s">
        <v>2910</v>
      </c>
      <c r="W794" s="3" t="str">
        <f>INDEX(Groups!I$2:'Groups'!I$228, MATCH(A794, Groups!A$2:'Groups'!A$228,0))</f>
        <v>Pittsburgh</v>
      </c>
      <c r="X794" s="3" t="str">
        <f>INDEX(Groups!J$2:'Groups'!J$228, MATCH(A794, Groups!A$2:'Groups'!A$228,0))</f>
        <v>Sub-county</v>
      </c>
      <c r="Y794" s="8">
        <f>IF(T794="Allegheny County", 1, )</f>
        <v>1</v>
      </c>
      <c r="Z794" s="8" t="b">
        <f>ISNUMBER(SEARCH(W794,U794))</f>
        <v>0</v>
      </c>
      <c r="AD794" s="8">
        <v>1</v>
      </c>
      <c r="AE794" s="8">
        <v>1</v>
      </c>
      <c r="AF794" t="str">
        <f>INDEX(Groups!L$2:'Groups'!L$228, MATCH(A794, Groups!A$2:'Groups'!A$228,0))</f>
        <v>Pittsburgh</v>
      </c>
      <c r="AG794">
        <f>INDEX(Groups!M$2:'Groups'!M$228, MATCH(A794, Groups!A$2:'Groups'!A$228,0))</f>
        <v>0</v>
      </c>
      <c r="AH794">
        <f>COUNTIFS(RSVP!A$2:A$6364, I794)</f>
        <v>8</v>
      </c>
      <c r="AI794">
        <f>COUNTIFS(RSVP!A$2:A$6364, I794, RSVP!G$2:G$6364, 1)</f>
        <v>6</v>
      </c>
      <c r="AJ794" s="18">
        <f t="shared" si="74"/>
        <v>0.75</v>
      </c>
      <c r="AK794" t="str">
        <f>INDEX(Groups!N$2:'Groups'!N$228, MATCH(A794, Groups!A$2:'Groups'!A$228,0))</f>
        <v>Sub-county</v>
      </c>
    </row>
    <row r="795" spans="1:37" x14ac:dyDescent="0.2">
      <c r="A795">
        <v>18528433</v>
      </c>
      <c r="B795">
        <v>1</v>
      </c>
      <c r="C795" t="s">
        <v>2348</v>
      </c>
      <c r="D795" t="s">
        <v>1</v>
      </c>
      <c r="E795" t="s">
        <v>3082</v>
      </c>
      <c r="F795">
        <v>-79.949996948199995</v>
      </c>
      <c r="G795">
        <v>40.470001220699999</v>
      </c>
      <c r="H795" t="s">
        <v>2349</v>
      </c>
      <c r="I795">
        <v>224136919</v>
      </c>
      <c r="J795">
        <v>794</v>
      </c>
      <c r="K795" t="s">
        <v>2350</v>
      </c>
      <c r="L795" t="s">
        <v>2351</v>
      </c>
      <c r="Q795" t="s">
        <v>386</v>
      </c>
      <c r="R795" s="6">
        <v>0</v>
      </c>
      <c r="S795" s="6">
        <v>0</v>
      </c>
      <c r="T795" s="6">
        <v>0</v>
      </c>
      <c r="U795" s="6">
        <v>0</v>
      </c>
      <c r="V795" s="6">
        <v>0</v>
      </c>
      <c r="W795" s="3" t="str">
        <f>INDEX(Groups!I$2:'Groups'!I$228, MATCH(A795, Groups!A$2:'Groups'!A$228,0))</f>
        <v>Pittsburgh</v>
      </c>
      <c r="X795" s="3" t="str">
        <f>INDEX(Groups!J$2:'Groups'!J$228, MATCH(A795, Groups!A$2:'Groups'!A$228,0))</f>
        <v>Sub-county</v>
      </c>
      <c r="AD795" s="8">
        <v>1</v>
      </c>
      <c r="AE795" s="8">
        <v>1</v>
      </c>
      <c r="AF795" t="str">
        <f>INDEX(Groups!L$2:'Groups'!L$228, MATCH(A795, Groups!A$2:'Groups'!A$228,0))</f>
        <v>Pittsburgh</v>
      </c>
      <c r="AG795">
        <f>INDEX(Groups!M$2:'Groups'!M$228, MATCH(A795, Groups!A$2:'Groups'!A$228,0))</f>
        <v>0</v>
      </c>
      <c r="AH795">
        <f>COUNTIFS(RSVP!A$2:A$6364, I795)</f>
        <v>6</v>
      </c>
      <c r="AI795">
        <f>COUNTIFS(RSVP!A$2:A$6364, I795, RSVP!G$2:G$6364, 1)</f>
        <v>6</v>
      </c>
      <c r="AJ795" s="18">
        <f t="shared" si="74"/>
        <v>1</v>
      </c>
      <c r="AK795" t="str">
        <f>INDEX(Groups!N$2:'Groups'!N$228, MATCH(A795, Groups!A$2:'Groups'!A$228,0))</f>
        <v>Sub-county</v>
      </c>
    </row>
    <row r="796" spans="1:37" x14ac:dyDescent="0.2">
      <c r="A796">
        <v>9759622</v>
      </c>
      <c r="B796">
        <v>1</v>
      </c>
      <c r="C796" t="s">
        <v>2352</v>
      </c>
      <c r="D796" t="s">
        <v>1</v>
      </c>
      <c r="E796" t="s">
        <v>3091</v>
      </c>
      <c r="F796">
        <v>-79.949996948199995</v>
      </c>
      <c r="G796">
        <v>40.439998626700003</v>
      </c>
      <c r="H796" t="s">
        <v>2353</v>
      </c>
      <c r="I796">
        <v>224150584</v>
      </c>
      <c r="J796">
        <v>795</v>
      </c>
      <c r="K796" t="s">
        <v>2354</v>
      </c>
      <c r="L796" t="s">
        <v>2355</v>
      </c>
      <c r="M796" t="s">
        <v>2773</v>
      </c>
      <c r="N796" t="s">
        <v>154</v>
      </c>
      <c r="O796">
        <v>-79.947379999999995</v>
      </c>
      <c r="P796">
        <v>40.439166999999998</v>
      </c>
      <c r="Q796" t="s">
        <v>153</v>
      </c>
      <c r="R796" s="6" t="s">
        <v>2904</v>
      </c>
      <c r="S796" s="6" t="s">
        <v>2903</v>
      </c>
      <c r="T796" s="6" t="s">
        <v>2784</v>
      </c>
      <c r="U796" s="6" t="s">
        <v>2905</v>
      </c>
      <c r="V796" s="6" t="s">
        <v>2907</v>
      </c>
      <c r="W796" s="3" t="str">
        <f>INDEX(Groups!I$2:'Groups'!I$228, MATCH(A796, Groups!A$2:'Groups'!A$228,0))</f>
        <v>Phipps Conservatory and Botanical Gardens</v>
      </c>
      <c r="X796" s="3" t="str">
        <f>INDEX(Groups!J$2:'Groups'!J$228, MATCH(A796, Groups!A$2:'Groups'!A$228,0))</f>
        <v>Venue</v>
      </c>
      <c r="Y796" s="8">
        <v>1</v>
      </c>
      <c r="Z796" s="8" t="b">
        <v>1</v>
      </c>
      <c r="AC796" s="8">
        <v>1</v>
      </c>
      <c r="AD796" s="8">
        <v>1</v>
      </c>
      <c r="AE796" s="8">
        <v>1</v>
      </c>
      <c r="AF796" t="str">
        <f>INDEX(Groups!L$2:'Groups'!L$228, MATCH(A796, Groups!A$2:'Groups'!A$228,0))</f>
        <v>Pittsburgh</v>
      </c>
      <c r="AG796">
        <f>INDEX(Groups!M$2:'Groups'!M$228, MATCH(A796, Groups!A$2:'Groups'!A$228,0))</f>
        <v>0</v>
      </c>
      <c r="AH796">
        <f>COUNTIFS(RSVP!A$2:A$6364, I796)</f>
        <v>19</v>
      </c>
      <c r="AI796">
        <f>COUNTIFS(RSVP!A$2:A$6364, I796, RSVP!G$2:G$6364, 1)</f>
        <v>17</v>
      </c>
      <c r="AJ796" s="18">
        <f t="shared" si="74"/>
        <v>0.89473684210526316</v>
      </c>
      <c r="AK796" t="str">
        <f>INDEX(Groups!N$2:'Groups'!N$228, MATCH(A796, Groups!A$2:'Groups'!A$228,0))</f>
        <v>Sub-county</v>
      </c>
    </row>
    <row r="797" spans="1:37" x14ac:dyDescent="0.2">
      <c r="A797">
        <v>18288294</v>
      </c>
      <c r="B797">
        <v>1</v>
      </c>
      <c r="C797" t="s">
        <v>2356</v>
      </c>
      <c r="D797" t="s">
        <v>1</v>
      </c>
      <c r="E797" t="s">
        <v>3079</v>
      </c>
      <c r="F797">
        <v>-79.889999389600007</v>
      </c>
      <c r="G797">
        <v>40.430000305199997</v>
      </c>
      <c r="H797" t="s">
        <v>2357</v>
      </c>
      <c r="I797">
        <v>223814159</v>
      </c>
      <c r="J797">
        <v>796</v>
      </c>
      <c r="K797" t="s">
        <v>2358</v>
      </c>
      <c r="L797" t="s">
        <v>2359</v>
      </c>
      <c r="M797" t="s">
        <v>2773</v>
      </c>
      <c r="N797" t="s">
        <v>2360</v>
      </c>
      <c r="O797">
        <v>-79.998610999999997</v>
      </c>
      <c r="P797">
        <v>40.442883000000002</v>
      </c>
      <c r="Q797" t="s">
        <v>1062</v>
      </c>
      <c r="R797" s="6" t="s">
        <v>2904</v>
      </c>
      <c r="S797" s="6" t="s">
        <v>2903</v>
      </c>
      <c r="T797" s="6" t="s">
        <v>2784</v>
      </c>
      <c r="U797" s="6" t="s">
        <v>2905</v>
      </c>
      <c r="V797" s="6" t="s">
        <v>2908</v>
      </c>
      <c r="W797" s="3" t="str">
        <f>INDEX(Groups!I$2:'Groups'!I$228, MATCH(A797, Groups!A$2:'Groups'!A$228,0))</f>
        <v>Pittsburgh East</v>
      </c>
      <c r="X797" s="3" t="str">
        <f>INDEX(Groups!J$2:'Groups'!J$228, MATCH(A797, Groups!A$2:'Groups'!A$228,0))</f>
        <v>Region</v>
      </c>
      <c r="Y797" s="8">
        <f t="shared" ref="Y797:Y806" si="76">IF(T797="Allegheny County", 1, )</f>
        <v>1</v>
      </c>
      <c r="Z797" s="8" t="str">
        <f>IF(ISNUMBER(SEARCH("Pittsburgh", U797)), "Pittsburgh City", "Non-Pitt")</f>
        <v>Pittsburgh City</v>
      </c>
      <c r="AA797" s="8">
        <v>0</v>
      </c>
      <c r="AD797" s="8">
        <v>1</v>
      </c>
      <c r="AE797" s="8">
        <v>1</v>
      </c>
      <c r="AF797" t="str">
        <f>INDEX(Groups!L$2:'Groups'!L$228, MATCH(A797, Groups!A$2:'Groups'!A$228,0))</f>
        <v>Greater Pittsburgh Area</v>
      </c>
      <c r="AG797">
        <f>INDEX(Groups!M$2:'Groups'!M$228, MATCH(A797, Groups!A$2:'Groups'!A$228,0))</f>
        <v>0</v>
      </c>
      <c r="AH797">
        <f>COUNTIFS(RSVP!A$2:A$6364, I797)</f>
        <v>7</v>
      </c>
      <c r="AI797">
        <f>COUNTIFS(RSVP!A$2:A$6364, I797, RSVP!G$2:G$6364, 1)</f>
        <v>6</v>
      </c>
      <c r="AJ797" s="18">
        <f t="shared" si="74"/>
        <v>0.8571428571428571</v>
      </c>
      <c r="AK797" t="str">
        <f>INDEX(Groups!N$2:'Groups'!N$228, MATCH(A797, Groups!A$2:'Groups'!A$228,0))</f>
        <v>CSA/MSA</v>
      </c>
    </row>
    <row r="798" spans="1:37" x14ac:dyDescent="0.2">
      <c r="A798">
        <v>12054692</v>
      </c>
      <c r="B798">
        <v>1</v>
      </c>
      <c r="C798" t="s">
        <v>2361</v>
      </c>
      <c r="D798" t="s">
        <v>1</v>
      </c>
      <c r="E798" t="s">
        <v>3073</v>
      </c>
      <c r="F798">
        <v>-79.980003356899999</v>
      </c>
      <c r="G798">
        <v>40.419998168900001</v>
      </c>
      <c r="H798" t="s">
        <v>2362</v>
      </c>
      <c r="I798">
        <v>223440674</v>
      </c>
      <c r="J798">
        <v>797</v>
      </c>
      <c r="K798" t="s">
        <v>2363</v>
      </c>
      <c r="L798" t="s">
        <v>2364</v>
      </c>
      <c r="M798" t="s">
        <v>2366</v>
      </c>
      <c r="N798" t="s">
        <v>2367</v>
      </c>
      <c r="O798">
        <v>-79.803023999999994</v>
      </c>
      <c r="P798">
        <v>40.273411000000003</v>
      </c>
      <c r="Q798" t="s">
        <v>2365</v>
      </c>
      <c r="R798" s="6" t="s">
        <v>2904</v>
      </c>
      <c r="S798" s="6" t="s">
        <v>2903</v>
      </c>
      <c r="T798" s="6" t="s">
        <v>2784</v>
      </c>
      <c r="U798" s="6" t="s">
        <v>3025</v>
      </c>
      <c r="W798" s="3" t="str">
        <f>INDEX(Groups!I$2:'Groups'!I$228, MATCH(A798, Groups!A$2:'Groups'!A$228,0))</f>
        <v>Greater Pittsburgh Area</v>
      </c>
      <c r="X798" s="3" t="str">
        <f>INDEX(Groups!J$2:'Groups'!J$228, MATCH(A798, Groups!A$2:'Groups'!A$228,0))</f>
        <v>CSA/MSA</v>
      </c>
      <c r="Y798" s="8">
        <f t="shared" si="76"/>
        <v>1</v>
      </c>
      <c r="Z798" s="8" t="str">
        <f>IF(ISNUMBER(SEARCH("Pittsburgh", U798)), "Pittsburgh City", "Non-Pitt")</f>
        <v>Non-Pitt</v>
      </c>
      <c r="AD798" s="8">
        <v>1</v>
      </c>
      <c r="AE798" s="8">
        <v>1</v>
      </c>
      <c r="AF798" t="str">
        <f>INDEX(Groups!L$2:'Groups'!L$228, MATCH(A798, Groups!A$2:'Groups'!A$228,0))</f>
        <v>Greater Pittsburgh Area</v>
      </c>
      <c r="AG798">
        <f>INDEX(Groups!M$2:'Groups'!M$228, MATCH(A798, Groups!A$2:'Groups'!A$228,0))</f>
        <v>0</v>
      </c>
      <c r="AH798">
        <f>COUNTIFS(RSVP!A$2:A$6364, I798)</f>
        <v>4</v>
      </c>
      <c r="AI798">
        <f>COUNTIFS(RSVP!A$2:A$6364, I798, RSVP!G$2:G$6364, 1)</f>
        <v>4</v>
      </c>
      <c r="AJ798" s="18">
        <f t="shared" si="74"/>
        <v>1</v>
      </c>
      <c r="AK798" t="str">
        <f>INDEX(Groups!N$2:'Groups'!N$228, MATCH(A798, Groups!A$2:'Groups'!A$228,0))</f>
        <v>CSA/MSA</v>
      </c>
    </row>
    <row r="799" spans="1:37" x14ac:dyDescent="0.2">
      <c r="A799">
        <v>302192</v>
      </c>
      <c r="B799">
        <v>1</v>
      </c>
      <c r="C799" t="s">
        <v>2368</v>
      </c>
      <c r="D799" t="s">
        <v>1</v>
      </c>
      <c r="E799" t="s">
        <v>3083</v>
      </c>
      <c r="F799">
        <v>-79.980003356899999</v>
      </c>
      <c r="G799">
        <v>40.5</v>
      </c>
      <c r="H799" t="s">
        <v>2369</v>
      </c>
      <c r="I799">
        <v>222994406</v>
      </c>
      <c r="J799">
        <v>798</v>
      </c>
      <c r="K799" t="s">
        <v>2370</v>
      </c>
      <c r="L799" t="s">
        <v>246</v>
      </c>
      <c r="M799" t="s">
        <v>2773</v>
      </c>
      <c r="N799" t="s">
        <v>885</v>
      </c>
      <c r="O799">
        <v>-80.110609999999994</v>
      </c>
      <c r="P799">
        <v>40.336674000000002</v>
      </c>
      <c r="Q799" t="s">
        <v>135</v>
      </c>
      <c r="R799" s="6" t="s">
        <v>2904</v>
      </c>
      <c r="S799" s="6" t="s">
        <v>2903</v>
      </c>
      <c r="T799" s="6" t="s">
        <v>2784</v>
      </c>
      <c r="U799" s="6" t="s">
        <v>2925</v>
      </c>
      <c r="W799" s="3" t="str">
        <f>INDEX(Groups!I$2:'Groups'!I$228, MATCH(A799, Groups!A$2:'Groups'!A$228,0))</f>
        <v>Pittsburgh</v>
      </c>
      <c r="X799" s="3" t="str">
        <f>INDEX(Groups!J$2:'Groups'!J$228, MATCH(A799, Groups!A$2:'Groups'!A$228,0))</f>
        <v>Sub-county</v>
      </c>
      <c r="Y799" s="8">
        <f t="shared" si="76"/>
        <v>1</v>
      </c>
      <c r="Z799" s="8" t="b">
        <f>ISNUMBER(SEARCH(W799,U799))</f>
        <v>0</v>
      </c>
      <c r="AD799" s="8">
        <v>1</v>
      </c>
      <c r="AE799" s="8">
        <v>1</v>
      </c>
      <c r="AF799" t="str">
        <f>INDEX(Groups!L$2:'Groups'!L$228, MATCH(A799, Groups!A$2:'Groups'!A$228,0))</f>
        <v>Pittsburgh</v>
      </c>
      <c r="AG799">
        <f>INDEX(Groups!M$2:'Groups'!M$228, MATCH(A799, Groups!A$2:'Groups'!A$228,0))</f>
        <v>0</v>
      </c>
      <c r="AH799">
        <f>COUNTIFS(RSVP!A$2:A$6364, I799)</f>
        <v>15</v>
      </c>
      <c r="AI799">
        <f>COUNTIFS(RSVP!A$2:A$6364, I799, RSVP!G$2:G$6364, 1)</f>
        <v>11</v>
      </c>
      <c r="AJ799" s="18">
        <f t="shared" si="74"/>
        <v>0.73333333333333328</v>
      </c>
      <c r="AK799" t="str">
        <f>INDEX(Groups!N$2:'Groups'!N$228, MATCH(A799, Groups!A$2:'Groups'!A$228,0))</f>
        <v>Sub-county</v>
      </c>
    </row>
    <row r="800" spans="1:37" x14ac:dyDescent="0.2">
      <c r="A800">
        <v>6504092</v>
      </c>
      <c r="B800">
        <v>1</v>
      </c>
      <c r="C800" t="s">
        <v>2371</v>
      </c>
      <c r="D800" t="s">
        <v>1</v>
      </c>
      <c r="E800" t="s">
        <v>3071</v>
      </c>
      <c r="F800">
        <v>-79.980003356899999</v>
      </c>
      <c r="G800">
        <v>40.419998168900001</v>
      </c>
      <c r="H800" t="s">
        <v>2372</v>
      </c>
      <c r="I800">
        <v>223141331</v>
      </c>
      <c r="J800">
        <v>799</v>
      </c>
      <c r="K800" t="s">
        <v>2373</v>
      </c>
      <c r="L800" t="s">
        <v>2374</v>
      </c>
      <c r="M800" t="s">
        <v>2773</v>
      </c>
      <c r="N800" t="s">
        <v>26</v>
      </c>
      <c r="O800">
        <v>-79.982551999999998</v>
      </c>
      <c r="P800">
        <v>40.428871000000001</v>
      </c>
      <c r="Q800" t="s">
        <v>25</v>
      </c>
      <c r="R800" s="6" t="s">
        <v>2904</v>
      </c>
      <c r="S800" s="6" t="s">
        <v>2903</v>
      </c>
      <c r="T800" s="6" t="s">
        <v>2784</v>
      </c>
      <c r="U800" s="6" t="s">
        <v>2905</v>
      </c>
      <c r="V800" s="6" t="s">
        <v>2909</v>
      </c>
      <c r="W800" s="3" t="str">
        <f>INDEX(Groups!I$2:'Groups'!I$228, MATCH(A800, Groups!A$2:'Groups'!A$228,0))</f>
        <v>Pittsburgh</v>
      </c>
      <c r="X800" s="3" t="str">
        <f>INDEX(Groups!J$2:'Groups'!J$228, MATCH(A800, Groups!A$2:'Groups'!A$228,0))</f>
        <v>Sub-county</v>
      </c>
      <c r="Y800" s="8">
        <f t="shared" si="76"/>
        <v>1</v>
      </c>
      <c r="Z800" s="8" t="b">
        <f>ISNUMBER(SEARCH(W800,U800))</f>
        <v>1</v>
      </c>
      <c r="AD800" s="8">
        <v>1</v>
      </c>
      <c r="AE800" s="8">
        <v>1</v>
      </c>
      <c r="AF800" t="str">
        <f>INDEX(Groups!L$2:'Groups'!L$228, MATCH(A800, Groups!A$2:'Groups'!A$228,0))</f>
        <v>Pittsburgh</v>
      </c>
      <c r="AG800">
        <f>INDEX(Groups!M$2:'Groups'!M$228, MATCH(A800, Groups!A$2:'Groups'!A$228,0))</f>
        <v>0</v>
      </c>
      <c r="AH800">
        <f>COUNTIFS(RSVP!A$2:A$6364, I800)</f>
        <v>49</v>
      </c>
      <c r="AI800">
        <f>COUNTIFS(RSVP!A$2:A$6364, I800, RSVP!G$2:G$6364, 1)</f>
        <v>31</v>
      </c>
      <c r="AJ800" s="18">
        <f t="shared" si="74"/>
        <v>0.63265306122448983</v>
      </c>
      <c r="AK800" t="str">
        <f>INDEX(Groups!N$2:'Groups'!N$228, MATCH(A800, Groups!A$2:'Groups'!A$228,0))</f>
        <v>Sub-county</v>
      </c>
    </row>
    <row r="801" spans="1:37" x14ac:dyDescent="0.2">
      <c r="A801">
        <v>18579083</v>
      </c>
      <c r="B801">
        <v>1</v>
      </c>
      <c r="C801" t="s">
        <v>2375</v>
      </c>
      <c r="D801" t="s">
        <v>1</v>
      </c>
      <c r="E801" t="s">
        <v>3076</v>
      </c>
      <c r="F801">
        <v>-80.010002136200001</v>
      </c>
      <c r="G801">
        <v>40.439998626700003</v>
      </c>
      <c r="H801" t="s">
        <v>2376</v>
      </c>
      <c r="I801" t="s">
        <v>3366</v>
      </c>
      <c r="J801">
        <v>800</v>
      </c>
      <c r="K801" t="s">
        <v>2377</v>
      </c>
      <c r="L801" t="s">
        <v>2378</v>
      </c>
      <c r="M801" t="s">
        <v>2773</v>
      </c>
      <c r="N801" t="s">
        <v>773</v>
      </c>
      <c r="O801">
        <v>-79.909981000000002</v>
      </c>
      <c r="P801">
        <v>40.457625999999998</v>
      </c>
      <c r="Q801" t="s">
        <v>2379</v>
      </c>
      <c r="R801" s="6" t="s">
        <v>2904</v>
      </c>
      <c r="S801" s="6" t="s">
        <v>2903</v>
      </c>
      <c r="T801" s="6" t="s">
        <v>2784</v>
      </c>
      <c r="U801" s="6" t="s">
        <v>2905</v>
      </c>
      <c r="V801" s="6" t="s">
        <v>2927</v>
      </c>
      <c r="W801" s="3" t="str">
        <f>INDEX(Groups!I$2:'Groups'!I$228, MATCH(A801, Groups!A$2:'Groups'!A$228,0))</f>
        <v>Absolute Ballroom Dance Center</v>
      </c>
      <c r="X801" s="3" t="str">
        <f>INDEX(Groups!J$2:'Groups'!J$228, MATCH(A801, Groups!A$2:'Groups'!A$228,0))</f>
        <v>Venue</v>
      </c>
      <c r="Y801" s="8">
        <f t="shared" si="76"/>
        <v>1</v>
      </c>
      <c r="AC801" s="8">
        <v>1</v>
      </c>
      <c r="AD801" s="8">
        <v>1</v>
      </c>
      <c r="AE801" s="8">
        <v>1</v>
      </c>
      <c r="AF801" t="str">
        <f>INDEX(Groups!L$2:'Groups'!L$228, MATCH(A801, Groups!A$2:'Groups'!A$228,0))</f>
        <v>Pittsburgh</v>
      </c>
      <c r="AG801">
        <f>INDEX(Groups!M$2:'Groups'!M$228, MATCH(A801, Groups!A$2:'Groups'!A$228,0))</f>
        <v>0</v>
      </c>
      <c r="AH801">
        <f>COUNTIFS(RSVP!A$2:A$6364, I801)</f>
        <v>3</v>
      </c>
      <c r="AI801">
        <f>COUNTIFS(RSVP!A$2:A$6364, I801, RSVP!G$2:G$6364, 1)</f>
        <v>2</v>
      </c>
      <c r="AJ801" s="18">
        <f t="shared" si="74"/>
        <v>0.66666666666666663</v>
      </c>
      <c r="AK801" t="str">
        <f>INDEX(Groups!N$2:'Groups'!N$228, MATCH(A801, Groups!A$2:'Groups'!A$228,0))</f>
        <v>Sub-county</v>
      </c>
    </row>
    <row r="802" spans="1:37" x14ac:dyDescent="0.2">
      <c r="A802">
        <v>1634442</v>
      </c>
      <c r="B802">
        <v>1</v>
      </c>
      <c r="C802" t="s">
        <v>2380</v>
      </c>
      <c r="D802" t="s">
        <v>1</v>
      </c>
      <c r="E802" t="s">
        <v>3083</v>
      </c>
      <c r="F802">
        <v>-80.059997558600003</v>
      </c>
      <c r="G802">
        <v>40.3600006104</v>
      </c>
      <c r="H802" t="s">
        <v>2381</v>
      </c>
      <c r="I802" t="s">
        <v>3192</v>
      </c>
      <c r="J802">
        <v>801</v>
      </c>
      <c r="K802" t="s">
        <v>2382</v>
      </c>
      <c r="L802" t="s">
        <v>465</v>
      </c>
      <c r="M802" t="s">
        <v>2877</v>
      </c>
      <c r="N802" t="s">
        <v>738</v>
      </c>
      <c r="O802">
        <v>-80.074104000000005</v>
      </c>
      <c r="P802">
        <v>40.335746999999998</v>
      </c>
      <c r="Q802" t="s">
        <v>2383</v>
      </c>
      <c r="R802" s="6" t="s">
        <v>2904</v>
      </c>
      <c r="S802" s="6" t="s">
        <v>2903</v>
      </c>
      <c r="T802" s="6" t="s">
        <v>2784</v>
      </c>
      <c r="U802" s="6" t="s">
        <v>2925</v>
      </c>
      <c r="W802" s="3" t="str">
        <f>INDEX(Groups!I$2:'Groups'!I$228, MATCH(A802, Groups!A$2:'Groups'!A$228,0))</f>
        <v>South Hills</v>
      </c>
      <c r="X802" s="3" t="str">
        <f>INDEX(Groups!J$2:'Groups'!J$228, MATCH(A802, Groups!A$2:'Groups'!A$228,0))</f>
        <v>Region</v>
      </c>
      <c r="Y802" s="8">
        <f t="shared" si="76"/>
        <v>1</v>
      </c>
      <c r="AA802" s="8" t="b">
        <f>OR(ISNUMBER(SEARCH("Dormont", U802)), ISNUMBER(SEARCH("Mount Lebanon", U802)),ISNUMBER(SEARCH("Castle Shannon", U802)),ISNUMBER(SEARCH("Green Tree", U802)),ISNUMBER(SEARCH("Bethel Park", U802)), ISNUMBER(SEARCH("Baldwin", U802)), ISNUMBER(SEARCH("Collier", U802)), ISNUMBER(SEARCH("Peters", U802)), ISNUMBER(SEARCH("Scott", U802)),ISNUMBER(SEARCH("South Park", U802)), ISNUMBER(SEARCH("Upper St. Clair", U802)),ISNUMBER(SEARCH("Brentwood", U802)),ISNUMBER(SEARCH("Bridgeville", U802)), ISNUMBER(SEARCH("Heidelberg", U802)), ISNUMBER(SEARCH("Whitehall", U802)), ISNUMBER(SEARCH("Pleasant Hills", U802)),ISNUMBER(SEARCH("Jefferson Hills", U802)), ISNUMBER(SEARCH("West Mifflin", U802)) )</f>
        <v>1</v>
      </c>
      <c r="AD802" s="8">
        <v>1</v>
      </c>
      <c r="AE802" s="8">
        <v>1</v>
      </c>
      <c r="AF802" t="str">
        <f>INDEX(Groups!L$2:'Groups'!L$228, MATCH(A802, Groups!A$2:'Groups'!A$228,0))</f>
        <v>South Hills</v>
      </c>
      <c r="AG802">
        <f>INDEX(Groups!M$2:'Groups'!M$228, MATCH(A802, Groups!A$2:'Groups'!A$228,0))</f>
        <v>0</v>
      </c>
      <c r="AH802">
        <f>COUNTIFS(RSVP!A$2:A$6364, I802)</f>
        <v>3</v>
      </c>
      <c r="AI802">
        <f>COUNTIFS(RSVP!A$2:A$6364, I802, RSVP!G$2:G$6364, 1)</f>
        <v>3</v>
      </c>
      <c r="AJ802" s="18">
        <f t="shared" si="74"/>
        <v>1</v>
      </c>
      <c r="AK802" t="str">
        <f>INDEX(Groups!N$2:'Groups'!N$228, MATCH(A802, Groups!A$2:'Groups'!A$228,0))</f>
        <v>Region</v>
      </c>
    </row>
    <row r="803" spans="1:37" x14ac:dyDescent="0.2">
      <c r="A803">
        <v>18714757</v>
      </c>
      <c r="B803">
        <v>1</v>
      </c>
      <c r="C803" t="s">
        <v>2384</v>
      </c>
      <c r="D803" t="s">
        <v>1</v>
      </c>
      <c r="E803" t="s">
        <v>3068</v>
      </c>
      <c r="F803">
        <v>-79.949996948199995</v>
      </c>
      <c r="G803">
        <v>40.470001220699999</v>
      </c>
      <c r="H803" t="s">
        <v>2385</v>
      </c>
      <c r="I803">
        <v>224534972</v>
      </c>
      <c r="J803">
        <v>802</v>
      </c>
      <c r="K803" t="s">
        <v>2386</v>
      </c>
      <c r="L803" t="s">
        <v>2387</v>
      </c>
      <c r="M803" t="s">
        <v>2773</v>
      </c>
      <c r="N803" t="s">
        <v>2388</v>
      </c>
      <c r="O803">
        <v>-79.981834000000006</v>
      </c>
      <c r="P803">
        <v>40.416040000000002</v>
      </c>
      <c r="Q803" t="s">
        <v>346</v>
      </c>
      <c r="R803" s="6" t="s">
        <v>2904</v>
      </c>
      <c r="S803" s="6" t="s">
        <v>2903</v>
      </c>
      <c r="T803" s="6" t="s">
        <v>2784</v>
      </c>
      <c r="U803" s="6" t="s">
        <v>2905</v>
      </c>
      <c r="V803" s="6" t="s">
        <v>3026</v>
      </c>
      <c r="W803" s="3" t="str">
        <f>INDEX(Groups!I$2:'Groups'!I$228, MATCH(A803, Groups!A$2:'Groups'!A$228,0))</f>
        <v>Greater Pittsburgh Area</v>
      </c>
      <c r="X803" s="3" t="str">
        <f>INDEX(Groups!J$2:'Groups'!J$228, MATCH(A803, Groups!A$2:'Groups'!A$228,0))</f>
        <v>CSA/MSA</v>
      </c>
      <c r="Y803" s="8">
        <f t="shared" si="76"/>
        <v>1</v>
      </c>
      <c r="Z803" s="8" t="str">
        <f>IF(ISNUMBER(SEARCH("Pittsburgh", U803)), "Pittsburgh City", "Non-Pitt")</f>
        <v>Pittsburgh City</v>
      </c>
      <c r="AD803" s="8">
        <v>1</v>
      </c>
      <c r="AE803" s="8">
        <v>1</v>
      </c>
      <c r="AF803" t="str">
        <f>INDEX(Groups!L$2:'Groups'!L$228, MATCH(A803, Groups!A$2:'Groups'!A$228,0))</f>
        <v>Greater Pittsburgh Area</v>
      </c>
      <c r="AG803">
        <f>INDEX(Groups!M$2:'Groups'!M$228, MATCH(A803, Groups!A$2:'Groups'!A$228,0))</f>
        <v>0</v>
      </c>
      <c r="AH803">
        <f>COUNTIFS(RSVP!A$2:A$6364, I803)</f>
        <v>4</v>
      </c>
      <c r="AI803">
        <f>COUNTIFS(RSVP!A$2:A$6364, I803, RSVP!G$2:G$6364, 1)</f>
        <v>4</v>
      </c>
      <c r="AJ803" s="18">
        <f t="shared" si="74"/>
        <v>1</v>
      </c>
      <c r="AK803" t="str">
        <f>INDEX(Groups!N$2:'Groups'!N$228, MATCH(A803, Groups!A$2:'Groups'!A$228,0))</f>
        <v>CSA/MSA</v>
      </c>
    </row>
    <row r="804" spans="1:37" x14ac:dyDescent="0.2">
      <c r="A804">
        <v>16925632</v>
      </c>
      <c r="B804">
        <v>1</v>
      </c>
      <c r="C804" t="s">
        <v>2389</v>
      </c>
      <c r="D804" t="s">
        <v>1</v>
      </c>
      <c r="E804" t="s">
        <v>3085</v>
      </c>
      <c r="F804">
        <v>-80.040000915500002</v>
      </c>
      <c r="G804">
        <v>40.549999237100003</v>
      </c>
      <c r="H804" t="s">
        <v>2390</v>
      </c>
      <c r="I804">
        <v>222916491</v>
      </c>
      <c r="J804">
        <v>803</v>
      </c>
      <c r="K804" t="s">
        <v>2391</v>
      </c>
      <c r="L804" t="s">
        <v>2392</v>
      </c>
      <c r="M804" t="s">
        <v>30</v>
      </c>
      <c r="N804" t="s">
        <v>2394</v>
      </c>
      <c r="O804">
        <v>-79.948813999999999</v>
      </c>
      <c r="P804">
        <v>40.595019999999998</v>
      </c>
      <c r="Q804" t="s">
        <v>2393</v>
      </c>
      <c r="R804" s="6" t="s">
        <v>2904</v>
      </c>
      <c r="S804" s="6" t="s">
        <v>2903</v>
      </c>
      <c r="T804" s="6" t="s">
        <v>2784</v>
      </c>
      <c r="U804" s="6" t="s">
        <v>2910</v>
      </c>
      <c r="W804" s="3" t="str">
        <f>INDEX(Groups!I$2:'Groups'!I$228, MATCH(A804, Groups!A$2:'Groups'!A$228,0))</f>
        <v>North Hills</v>
      </c>
      <c r="X804" s="3" t="str">
        <f>INDEX(Groups!J$2:'Groups'!J$228, MATCH(A804, Groups!A$2:'Groups'!A$228,0))</f>
        <v>Region</v>
      </c>
      <c r="Y804" s="8">
        <f t="shared" si="76"/>
        <v>1</v>
      </c>
      <c r="Z804" s="8" t="str">
        <f>IF(ISNUMBER(SEARCH("Pittsburgh", U804)), "Pittsburgh City", "Non-Pitt")</f>
        <v>Non-Pitt</v>
      </c>
      <c r="AA804" s="8">
        <v>1</v>
      </c>
      <c r="AD804" s="8">
        <v>1</v>
      </c>
      <c r="AE804" s="8">
        <v>1</v>
      </c>
      <c r="AF804" t="str">
        <f>INDEX(Groups!L$2:'Groups'!L$228, MATCH(A804, Groups!A$2:'Groups'!A$228,0))</f>
        <v>North Hills</v>
      </c>
      <c r="AG804">
        <f>INDEX(Groups!M$2:'Groups'!M$228, MATCH(A804, Groups!A$2:'Groups'!A$228,0))</f>
        <v>1</v>
      </c>
      <c r="AH804">
        <f>COUNTIFS(RSVP!A$2:A$6364, I804)</f>
        <v>4</v>
      </c>
      <c r="AI804">
        <f>COUNTIFS(RSVP!A$2:A$6364, I804, RSVP!G$2:G$6364, 1)</f>
        <v>3</v>
      </c>
      <c r="AJ804" s="18">
        <f t="shared" si="74"/>
        <v>0.75</v>
      </c>
      <c r="AK804" t="str">
        <f>INDEX(Groups!N$2:'Groups'!N$228, MATCH(A804, Groups!A$2:'Groups'!A$228,0))</f>
        <v>Region</v>
      </c>
    </row>
    <row r="805" spans="1:37" x14ac:dyDescent="0.2">
      <c r="A805">
        <v>9497212</v>
      </c>
      <c r="B805">
        <v>1</v>
      </c>
      <c r="C805" t="s">
        <v>2395</v>
      </c>
      <c r="D805" t="s">
        <v>1</v>
      </c>
      <c r="E805" t="s">
        <v>3095</v>
      </c>
      <c r="F805">
        <v>-79.949996948199995</v>
      </c>
      <c r="G805">
        <v>40.470001220699999</v>
      </c>
      <c r="H805" t="s">
        <v>2396</v>
      </c>
      <c r="I805" t="s">
        <v>3299</v>
      </c>
      <c r="J805">
        <v>804</v>
      </c>
      <c r="K805" t="s">
        <v>2397</v>
      </c>
      <c r="L805" t="s">
        <v>2398</v>
      </c>
      <c r="M805" t="s">
        <v>1487</v>
      </c>
      <c r="N805" t="s">
        <v>2400</v>
      </c>
      <c r="O805">
        <v>-79.846339999999998</v>
      </c>
      <c r="P805">
        <v>40.517940000000003</v>
      </c>
      <c r="Q805" t="s">
        <v>2399</v>
      </c>
      <c r="R805" s="6" t="s">
        <v>2904</v>
      </c>
      <c r="S805" s="6" t="s">
        <v>2903</v>
      </c>
      <c r="T805" s="6" t="s">
        <v>2784</v>
      </c>
      <c r="U805" s="6" t="s">
        <v>2994</v>
      </c>
      <c r="W805" s="3" t="str">
        <f>INDEX(Groups!I$2:'Groups'!I$228, MATCH(A805, Groups!A$2:'Groups'!A$228,0))</f>
        <v>Pittsburgh</v>
      </c>
      <c r="X805" s="3" t="str">
        <f>INDEX(Groups!J$2:'Groups'!J$228, MATCH(A805, Groups!A$2:'Groups'!A$228,0))</f>
        <v>Sub-county</v>
      </c>
      <c r="Y805" s="8">
        <f t="shared" si="76"/>
        <v>1</v>
      </c>
      <c r="Z805" s="8" t="b">
        <f>ISNUMBER(SEARCH(W805,U805))</f>
        <v>0</v>
      </c>
      <c r="AD805" s="8">
        <v>1</v>
      </c>
      <c r="AE805" s="8">
        <v>1</v>
      </c>
      <c r="AF805" t="str">
        <f>INDEX(Groups!L$2:'Groups'!L$228, MATCH(A805, Groups!A$2:'Groups'!A$228,0))</f>
        <v>Pittsburgh</v>
      </c>
      <c r="AG805">
        <f>INDEX(Groups!M$2:'Groups'!M$228, MATCH(A805, Groups!A$2:'Groups'!A$228,0))</f>
        <v>0</v>
      </c>
      <c r="AH805">
        <f>COUNTIFS(RSVP!A$2:A$6364, I805)</f>
        <v>3</v>
      </c>
      <c r="AI805">
        <f>COUNTIFS(RSVP!A$2:A$6364, I805, RSVP!G$2:G$6364, 1)</f>
        <v>3</v>
      </c>
      <c r="AJ805" s="18">
        <f t="shared" si="74"/>
        <v>1</v>
      </c>
      <c r="AK805" t="str">
        <f>INDEX(Groups!N$2:'Groups'!N$228, MATCH(A805, Groups!A$2:'Groups'!A$228,0))</f>
        <v>Sub-county</v>
      </c>
    </row>
    <row r="806" spans="1:37" x14ac:dyDescent="0.2">
      <c r="A806">
        <v>1792120</v>
      </c>
      <c r="B806">
        <v>1</v>
      </c>
      <c r="C806" t="s">
        <v>2401</v>
      </c>
      <c r="D806" t="s">
        <v>1</v>
      </c>
      <c r="E806" t="s">
        <v>3073</v>
      </c>
      <c r="F806">
        <v>-80.029998779300001</v>
      </c>
      <c r="G806">
        <v>40.459999084499998</v>
      </c>
      <c r="H806" t="s">
        <v>2402</v>
      </c>
      <c r="I806">
        <v>224448821</v>
      </c>
      <c r="J806">
        <v>805</v>
      </c>
      <c r="K806" t="s">
        <v>2403</v>
      </c>
      <c r="L806" t="s">
        <v>2404</v>
      </c>
      <c r="M806" t="s">
        <v>2773</v>
      </c>
      <c r="N806" t="s">
        <v>2406</v>
      </c>
      <c r="O806">
        <v>-80.003815000000003</v>
      </c>
      <c r="P806">
        <v>40.433418000000003</v>
      </c>
      <c r="Q806" t="s">
        <v>2405</v>
      </c>
      <c r="R806" s="6" t="s">
        <v>2904</v>
      </c>
      <c r="S806" s="6" t="s">
        <v>2903</v>
      </c>
      <c r="T806" s="6" t="s">
        <v>2784</v>
      </c>
      <c r="U806" s="6" t="s">
        <v>2905</v>
      </c>
      <c r="V806" s="6" t="s">
        <v>2929</v>
      </c>
      <c r="W806" s="3" t="str">
        <f>INDEX(Groups!I$2:'Groups'!I$228, MATCH(A806, Groups!A$2:'Groups'!A$228,0))</f>
        <v>Pittsburgh</v>
      </c>
      <c r="X806" s="3" t="str">
        <f>INDEX(Groups!J$2:'Groups'!J$228, MATCH(A806, Groups!A$2:'Groups'!A$228,0))</f>
        <v>Sub-county</v>
      </c>
      <c r="Y806" s="8">
        <f t="shared" si="76"/>
        <v>1</v>
      </c>
      <c r="Z806" s="8" t="b">
        <f>ISNUMBER(SEARCH(W806,U806))</f>
        <v>1</v>
      </c>
      <c r="AD806" s="8">
        <v>1</v>
      </c>
      <c r="AE806" s="8">
        <v>1</v>
      </c>
      <c r="AF806" t="str">
        <f>INDEX(Groups!L$2:'Groups'!L$228, MATCH(A806, Groups!A$2:'Groups'!A$228,0))</f>
        <v>Pittsburgh</v>
      </c>
      <c r="AG806">
        <f>INDEX(Groups!M$2:'Groups'!M$228, MATCH(A806, Groups!A$2:'Groups'!A$228,0))</f>
        <v>0</v>
      </c>
      <c r="AH806">
        <f>COUNTIFS(RSVP!A$2:A$6364, I806)</f>
        <v>40</v>
      </c>
      <c r="AI806">
        <f>COUNTIFS(RSVP!A$2:A$6364, I806, RSVP!G$2:G$6364, 1)</f>
        <v>32</v>
      </c>
      <c r="AJ806" s="18">
        <f t="shared" si="74"/>
        <v>0.8</v>
      </c>
      <c r="AK806" t="str">
        <f>INDEX(Groups!N$2:'Groups'!N$228, MATCH(A806, Groups!A$2:'Groups'!A$228,0))</f>
        <v>Sub-county</v>
      </c>
    </row>
    <row r="807" spans="1:37" x14ac:dyDescent="0.2">
      <c r="A807">
        <v>18494579</v>
      </c>
      <c r="B807">
        <v>1</v>
      </c>
      <c r="C807" t="s">
        <v>2407</v>
      </c>
      <c r="D807" t="s">
        <v>1</v>
      </c>
      <c r="E807" t="s">
        <v>3068</v>
      </c>
      <c r="F807">
        <v>-79.949996948199995</v>
      </c>
      <c r="G807">
        <v>40.470001220699999</v>
      </c>
      <c r="H807" t="s">
        <v>2408</v>
      </c>
      <c r="I807">
        <v>224564582</v>
      </c>
      <c r="J807">
        <v>806</v>
      </c>
      <c r="K807" t="s">
        <v>2409</v>
      </c>
      <c r="L807" t="s">
        <v>2410</v>
      </c>
      <c r="Q807" t="s">
        <v>386</v>
      </c>
      <c r="R807" s="6">
        <v>0</v>
      </c>
      <c r="S807" s="6">
        <v>0</v>
      </c>
      <c r="T807" s="6">
        <v>0</v>
      </c>
      <c r="U807" s="6">
        <v>0</v>
      </c>
      <c r="V807" s="6">
        <v>0</v>
      </c>
      <c r="W807" s="3" t="str">
        <f>INDEX(Groups!I$2:'Groups'!I$228, MATCH(A807, Groups!A$2:'Groups'!A$228,0))</f>
        <v>Pittsburgh</v>
      </c>
      <c r="X807" s="3" t="str">
        <f>INDEX(Groups!J$2:'Groups'!J$228, MATCH(A807, Groups!A$2:'Groups'!A$228,0))</f>
        <v>Sub-county</v>
      </c>
      <c r="AD807" s="8">
        <v>1</v>
      </c>
      <c r="AE807" s="8">
        <v>1</v>
      </c>
      <c r="AF807" t="str">
        <f>INDEX(Groups!L$2:'Groups'!L$228, MATCH(A807, Groups!A$2:'Groups'!A$228,0))</f>
        <v>Pittsburgh</v>
      </c>
      <c r="AG807">
        <f>INDEX(Groups!M$2:'Groups'!M$228, MATCH(A807, Groups!A$2:'Groups'!A$228,0))</f>
        <v>0</v>
      </c>
      <c r="AH807">
        <f>COUNTIFS(RSVP!A$2:A$6364, I807)</f>
        <v>5</v>
      </c>
      <c r="AI807">
        <f>COUNTIFS(RSVP!A$2:A$6364, I807, RSVP!G$2:G$6364, 1)</f>
        <v>4</v>
      </c>
      <c r="AJ807" s="18">
        <f t="shared" si="74"/>
        <v>0.8</v>
      </c>
      <c r="AK807" t="str">
        <f>INDEX(Groups!N$2:'Groups'!N$228, MATCH(A807, Groups!A$2:'Groups'!A$228,0))</f>
        <v>Sub-county</v>
      </c>
    </row>
    <row r="808" spans="1:37" x14ac:dyDescent="0.2">
      <c r="A808">
        <v>18821234</v>
      </c>
      <c r="B808">
        <v>1</v>
      </c>
      <c r="C808" t="s">
        <v>2411</v>
      </c>
      <c r="D808" t="s">
        <v>1044</v>
      </c>
      <c r="E808" t="s">
        <v>3078</v>
      </c>
      <c r="F808">
        <v>-79.760002136200001</v>
      </c>
      <c r="G808">
        <v>40.430000305199997</v>
      </c>
      <c r="H808" t="s">
        <v>2412</v>
      </c>
      <c r="I808">
        <v>224590305</v>
      </c>
      <c r="J808">
        <v>807</v>
      </c>
      <c r="K808" t="s">
        <v>2413</v>
      </c>
      <c r="L808" t="s">
        <v>2414</v>
      </c>
      <c r="Q808" t="s">
        <v>386</v>
      </c>
      <c r="R808" s="6">
        <v>0</v>
      </c>
      <c r="S808" s="6">
        <v>0</v>
      </c>
      <c r="T808" s="6">
        <v>0</v>
      </c>
      <c r="U808" s="6">
        <v>0</v>
      </c>
      <c r="V808" s="6">
        <v>0</v>
      </c>
      <c r="W808" s="3" t="str">
        <f>INDEX(Groups!I$2:'Groups'!I$228, MATCH(A808, Groups!A$2:'Groups'!A$228,0))</f>
        <v>Monroeville</v>
      </c>
      <c r="X808" s="3" t="str">
        <f>INDEX(Groups!J$2:'Groups'!J$228, MATCH(A808, Groups!A$2:'Groups'!A$228,0))</f>
        <v>County</v>
      </c>
      <c r="AF808" t="str">
        <f>INDEX(Groups!L$2:'Groups'!L$228, MATCH(A808, Groups!A$2:'Groups'!A$228,0))</f>
        <v>Monroeville</v>
      </c>
      <c r="AG808">
        <f>INDEX(Groups!M$2:'Groups'!M$228, MATCH(A808, Groups!A$2:'Groups'!A$228,0))</f>
        <v>0</v>
      </c>
      <c r="AH808">
        <f>COUNTIFS(RSVP!A$2:A$6364, I808)</f>
        <v>6</v>
      </c>
      <c r="AI808">
        <f>COUNTIFS(RSVP!A$2:A$6364, I808, RSVP!G$2:G$6364, 1)</f>
        <v>3</v>
      </c>
      <c r="AJ808" s="18">
        <f t="shared" si="74"/>
        <v>0.5</v>
      </c>
      <c r="AK808" t="str">
        <f>INDEX(Groups!N$2:'Groups'!N$228, MATCH(A808, Groups!A$2:'Groups'!A$228,0))</f>
        <v>County</v>
      </c>
    </row>
    <row r="809" spans="1:37" x14ac:dyDescent="0.2">
      <c r="A809">
        <v>11613032</v>
      </c>
      <c r="B809">
        <v>1</v>
      </c>
      <c r="C809" t="s">
        <v>2415</v>
      </c>
      <c r="D809" t="s">
        <v>1</v>
      </c>
      <c r="E809" t="s">
        <v>3087</v>
      </c>
      <c r="F809">
        <v>-79.989997863799999</v>
      </c>
      <c r="G809">
        <v>40.450000762899997</v>
      </c>
      <c r="H809" t="s">
        <v>2416</v>
      </c>
      <c r="I809">
        <v>224385034</v>
      </c>
      <c r="J809">
        <v>808</v>
      </c>
      <c r="K809" t="s">
        <v>2417</v>
      </c>
      <c r="L809" t="s">
        <v>2418</v>
      </c>
      <c r="M809" t="s">
        <v>1779</v>
      </c>
      <c r="N809" t="s">
        <v>2420</v>
      </c>
      <c r="O809">
        <v>-79.710785899999905</v>
      </c>
      <c r="P809">
        <v>40.332720799999997</v>
      </c>
      <c r="Q809" t="s">
        <v>2419</v>
      </c>
      <c r="R809" s="6" t="s">
        <v>2904</v>
      </c>
      <c r="S809" s="6" t="s">
        <v>2903</v>
      </c>
      <c r="T809" s="6" t="s">
        <v>2917</v>
      </c>
      <c r="U809" s="6" t="s">
        <v>3006</v>
      </c>
      <c r="W809" s="3" t="str">
        <f>INDEX(Groups!I$2:'Groups'!I$228, MATCH(A809, Groups!A$2:'Groups'!A$228,0))</f>
        <v>Greater Pittsburgh Area</v>
      </c>
      <c r="X809" s="3" t="str">
        <f>INDEX(Groups!J$2:'Groups'!J$228, MATCH(A809, Groups!A$2:'Groups'!A$228,0))</f>
        <v>CSA/MSA</v>
      </c>
      <c r="Y809" s="8">
        <f>IF(T809="Allegheny County", 1, )</f>
        <v>0</v>
      </c>
      <c r="Z809" s="8" t="str">
        <f>IF(ISNUMBER(SEARCH("Pittsburgh", U809)), "Pittsburgh City", "Non-Pitt")</f>
        <v>Non-Pitt</v>
      </c>
      <c r="AD809" s="8">
        <v>1</v>
      </c>
      <c r="AE809" s="8">
        <v>1</v>
      </c>
      <c r="AF809" t="str">
        <f>INDEX(Groups!L$2:'Groups'!L$228, MATCH(A809, Groups!A$2:'Groups'!A$228,0))</f>
        <v>Greater Pittsburgh Area</v>
      </c>
      <c r="AG809">
        <f>INDEX(Groups!M$2:'Groups'!M$228, MATCH(A809, Groups!A$2:'Groups'!A$228,0))</f>
        <v>0</v>
      </c>
      <c r="AH809">
        <f>COUNTIFS(RSVP!A$2:A$6364, I809)</f>
        <v>3</v>
      </c>
      <c r="AI809">
        <f>COUNTIFS(RSVP!A$2:A$6364, I809, RSVP!G$2:G$6364, 1)</f>
        <v>3</v>
      </c>
      <c r="AJ809" s="18">
        <f t="shared" si="74"/>
        <v>1</v>
      </c>
      <c r="AK809" t="str">
        <f>INDEX(Groups!N$2:'Groups'!N$228, MATCH(A809, Groups!A$2:'Groups'!A$228,0))</f>
        <v>CSA/MSA</v>
      </c>
    </row>
    <row r="810" spans="1:37" x14ac:dyDescent="0.2">
      <c r="A810">
        <v>11512432</v>
      </c>
      <c r="B810">
        <v>1</v>
      </c>
      <c r="C810" t="s">
        <v>2421</v>
      </c>
      <c r="D810" t="s">
        <v>1</v>
      </c>
      <c r="E810" t="s">
        <v>3079</v>
      </c>
      <c r="F810">
        <v>-79.919998168899994</v>
      </c>
      <c r="G810">
        <v>40.470001220699999</v>
      </c>
      <c r="H810" t="s">
        <v>2422</v>
      </c>
      <c r="I810">
        <v>223100691</v>
      </c>
      <c r="J810">
        <v>809</v>
      </c>
      <c r="K810" t="s">
        <v>2423</v>
      </c>
      <c r="L810" t="s">
        <v>2424</v>
      </c>
      <c r="Q810" t="s">
        <v>386</v>
      </c>
      <c r="R810" s="6">
        <v>0</v>
      </c>
      <c r="S810" s="6">
        <v>0</v>
      </c>
      <c r="T810" s="6">
        <v>0</v>
      </c>
      <c r="U810" s="6">
        <v>0</v>
      </c>
      <c r="V810" s="6">
        <v>0</v>
      </c>
      <c r="W810" s="3" t="str">
        <f>INDEX(Groups!I$2:'Groups'!I$228, MATCH(A810, Groups!A$2:'Groups'!A$228,0))</f>
        <v>Pittsburgh</v>
      </c>
      <c r="X810" s="3" t="str">
        <f>INDEX(Groups!J$2:'Groups'!J$228, MATCH(A810, Groups!A$2:'Groups'!A$228,0))</f>
        <v>Sub-county</v>
      </c>
      <c r="AD810" s="8">
        <v>1</v>
      </c>
      <c r="AE810" s="8">
        <v>1</v>
      </c>
      <c r="AF810" t="str">
        <f>INDEX(Groups!L$2:'Groups'!L$228, MATCH(A810, Groups!A$2:'Groups'!A$228,0))</f>
        <v>Pittsburgh</v>
      </c>
      <c r="AG810">
        <f>INDEX(Groups!M$2:'Groups'!M$228, MATCH(A810, Groups!A$2:'Groups'!A$228,0))</f>
        <v>0</v>
      </c>
      <c r="AH810">
        <f>COUNTIFS(RSVP!A$2:A$6364, I810)</f>
        <v>4</v>
      </c>
      <c r="AI810">
        <f>COUNTIFS(RSVP!A$2:A$6364, I810, RSVP!G$2:G$6364, 1)</f>
        <v>4</v>
      </c>
      <c r="AJ810" s="18">
        <f t="shared" si="74"/>
        <v>1</v>
      </c>
      <c r="AK810" t="str">
        <f>INDEX(Groups!N$2:'Groups'!N$228, MATCH(A810, Groups!A$2:'Groups'!A$228,0))</f>
        <v>Sub-county</v>
      </c>
    </row>
    <row r="811" spans="1:37" x14ac:dyDescent="0.2">
      <c r="A811">
        <v>8197742</v>
      </c>
      <c r="B811">
        <v>1</v>
      </c>
      <c r="C811" t="s">
        <v>2425</v>
      </c>
      <c r="D811" t="s">
        <v>1001</v>
      </c>
      <c r="E811" t="s">
        <v>3093</v>
      </c>
      <c r="F811">
        <v>-79.680000305199997</v>
      </c>
      <c r="G811">
        <v>40.450000762899997</v>
      </c>
      <c r="H811" t="s">
        <v>2426</v>
      </c>
      <c r="I811" t="s">
        <v>3298</v>
      </c>
      <c r="J811">
        <v>810</v>
      </c>
      <c r="K811" t="s">
        <v>2427</v>
      </c>
      <c r="L811" t="s">
        <v>2428</v>
      </c>
      <c r="M811" t="s">
        <v>2886</v>
      </c>
      <c r="N811" t="s">
        <v>2430</v>
      </c>
      <c r="O811">
        <v>-79.694237000000001</v>
      </c>
      <c r="P811">
        <v>40.428642000000004</v>
      </c>
      <c r="Q811" t="s">
        <v>2429</v>
      </c>
      <c r="R811" s="6" t="s">
        <v>2904</v>
      </c>
      <c r="S811" s="6" t="s">
        <v>2903</v>
      </c>
      <c r="T811" s="6" t="s">
        <v>2917</v>
      </c>
      <c r="U811" s="6" t="s">
        <v>2937</v>
      </c>
      <c r="W811" s="3" t="str">
        <f>INDEX(Groups!I$2:'Groups'!I$228, MATCH(A811, Groups!A$2:'Groups'!A$228,0))</f>
        <v>Pittsburgh</v>
      </c>
      <c r="X811" s="3" t="str">
        <f>INDEX(Groups!J$2:'Groups'!J$228, MATCH(A811, Groups!A$2:'Groups'!A$228,0))</f>
        <v>Sub-county</v>
      </c>
      <c r="Y811" s="8">
        <f t="shared" ref="Y811:Y819" si="77">IF(T811="Allegheny County", 1, )</f>
        <v>0</v>
      </c>
      <c r="Z811" s="8" t="b">
        <f>ISNUMBER(SEARCH(W811,U811))</f>
        <v>0</v>
      </c>
      <c r="AD811" s="8">
        <v>1</v>
      </c>
      <c r="AE811" s="8">
        <v>1</v>
      </c>
      <c r="AF811" t="str">
        <f>INDEX(Groups!L$2:'Groups'!L$228, MATCH(A811, Groups!A$2:'Groups'!A$228,0))</f>
        <v>Pittsburgh</v>
      </c>
      <c r="AG811">
        <f>INDEX(Groups!M$2:'Groups'!M$228, MATCH(A811, Groups!A$2:'Groups'!A$228,0))</f>
        <v>0</v>
      </c>
      <c r="AH811">
        <f>COUNTIFS(RSVP!A$2:A$6364, I811)</f>
        <v>4</v>
      </c>
      <c r="AI811">
        <f>COUNTIFS(RSVP!A$2:A$6364, I811, RSVP!G$2:G$6364, 1)</f>
        <v>0</v>
      </c>
      <c r="AJ811" s="18">
        <f t="shared" si="74"/>
        <v>0</v>
      </c>
      <c r="AK811" t="str">
        <f>INDEX(Groups!N$2:'Groups'!N$228, MATCH(A811, Groups!A$2:'Groups'!A$228,0))</f>
        <v>Sub-county</v>
      </c>
    </row>
    <row r="812" spans="1:37" x14ac:dyDescent="0.2">
      <c r="A812">
        <v>999505</v>
      </c>
      <c r="B812">
        <v>1</v>
      </c>
      <c r="C812" t="s">
        <v>2431</v>
      </c>
      <c r="D812" t="s">
        <v>1</v>
      </c>
      <c r="E812" t="s">
        <v>3077</v>
      </c>
      <c r="F812">
        <v>-79.949996948199995</v>
      </c>
      <c r="G812">
        <v>40.470001220699999</v>
      </c>
      <c r="H812" t="s">
        <v>2432</v>
      </c>
      <c r="I812">
        <v>224270324</v>
      </c>
      <c r="J812">
        <v>811</v>
      </c>
      <c r="K812" t="s">
        <v>989</v>
      </c>
      <c r="L812" t="s">
        <v>990</v>
      </c>
      <c r="M812" t="s">
        <v>2773</v>
      </c>
      <c r="N812" t="s">
        <v>2434</v>
      </c>
      <c r="O812">
        <v>-79.965050000000005</v>
      </c>
      <c r="P812">
        <v>40.428066000000001</v>
      </c>
      <c r="Q812" t="s">
        <v>2433</v>
      </c>
      <c r="R812" s="6" t="s">
        <v>2904</v>
      </c>
      <c r="S812" s="6" t="s">
        <v>2903</v>
      </c>
      <c r="T812" s="6" t="s">
        <v>2784</v>
      </c>
      <c r="U812" s="6" t="s">
        <v>2905</v>
      </c>
      <c r="V812" s="6" t="s">
        <v>2909</v>
      </c>
      <c r="W812" s="3" t="str">
        <f>INDEX(Groups!I$2:'Groups'!I$228, MATCH(A812, Groups!A$2:'Groups'!A$228,0))</f>
        <v>Pittsburgh</v>
      </c>
      <c r="X812" s="3" t="str">
        <f>INDEX(Groups!J$2:'Groups'!J$228, MATCH(A812, Groups!A$2:'Groups'!A$228,0))</f>
        <v>Sub-county</v>
      </c>
      <c r="Y812" s="8">
        <f t="shared" si="77"/>
        <v>1</v>
      </c>
      <c r="Z812" s="8" t="b">
        <f>ISNUMBER(SEARCH(W812,U812))</f>
        <v>1</v>
      </c>
      <c r="AD812" s="8">
        <v>1</v>
      </c>
      <c r="AE812" s="8">
        <v>1</v>
      </c>
      <c r="AF812" t="str">
        <f>INDEX(Groups!L$2:'Groups'!L$228, MATCH(A812, Groups!A$2:'Groups'!A$228,0))</f>
        <v>Pittsburgh</v>
      </c>
      <c r="AG812">
        <f>INDEX(Groups!M$2:'Groups'!M$228, MATCH(A812, Groups!A$2:'Groups'!A$228,0))</f>
        <v>0</v>
      </c>
      <c r="AH812">
        <f>COUNTIFS(RSVP!A$2:A$6364, I812)</f>
        <v>15</v>
      </c>
      <c r="AI812">
        <f>COUNTIFS(RSVP!A$2:A$6364, I812, RSVP!G$2:G$6364, 1)</f>
        <v>12</v>
      </c>
      <c r="AJ812" s="18">
        <f t="shared" si="74"/>
        <v>0.8</v>
      </c>
      <c r="AK812" t="str">
        <f>INDEX(Groups!N$2:'Groups'!N$228, MATCH(A812, Groups!A$2:'Groups'!A$228,0))</f>
        <v>Sub-county</v>
      </c>
    </row>
    <row r="813" spans="1:37" x14ac:dyDescent="0.2">
      <c r="A813">
        <v>2875042</v>
      </c>
      <c r="B813">
        <v>1</v>
      </c>
      <c r="C813" t="s">
        <v>2435</v>
      </c>
      <c r="D813" t="s">
        <v>1044</v>
      </c>
      <c r="E813" t="s">
        <v>3068</v>
      </c>
      <c r="F813">
        <v>-79.760002136200001</v>
      </c>
      <c r="G813">
        <v>40.430000305199997</v>
      </c>
      <c r="H813" t="s">
        <v>2436</v>
      </c>
      <c r="I813">
        <v>224709625</v>
      </c>
      <c r="J813">
        <v>812</v>
      </c>
      <c r="K813" t="s">
        <v>714</v>
      </c>
      <c r="L813" t="s">
        <v>715</v>
      </c>
      <c r="M813" t="s">
        <v>2829</v>
      </c>
      <c r="N813" t="s">
        <v>515</v>
      </c>
      <c r="O813">
        <v>-79.763419999999996</v>
      </c>
      <c r="P813">
        <v>40.420403</v>
      </c>
      <c r="Q813" t="s">
        <v>514</v>
      </c>
      <c r="R813" s="6" t="s">
        <v>2904</v>
      </c>
      <c r="S813" s="6" t="s">
        <v>2903</v>
      </c>
      <c r="T813" s="6" t="s">
        <v>2784</v>
      </c>
      <c r="U813" s="6" t="s">
        <v>2939</v>
      </c>
      <c r="W813" s="3" t="str">
        <f>INDEX(Groups!I$2:'Groups'!I$228, MATCH(A813, Groups!A$2:'Groups'!A$228,0))</f>
        <v>the eastern suburbs of Pittsburgh</v>
      </c>
      <c r="X813" s="3" t="str">
        <f>INDEX(Groups!J$2:'Groups'!J$228, MATCH(A813, Groups!A$2:'Groups'!A$228,0))</f>
        <v>Region</v>
      </c>
      <c r="Y813" s="8">
        <f t="shared" si="77"/>
        <v>1</v>
      </c>
      <c r="Z813" s="8" t="str">
        <f>IF(ISNUMBER(SEARCH("Pittsburgh", U813)), "Pittsburgh City", "Non-Pitt")</f>
        <v>Non-Pitt</v>
      </c>
      <c r="AA813" s="8">
        <v>1</v>
      </c>
      <c r="AD813" s="8">
        <v>1</v>
      </c>
      <c r="AE813" s="8">
        <v>1</v>
      </c>
      <c r="AF813" t="str">
        <f>INDEX(Groups!L$2:'Groups'!L$228, MATCH(A813, Groups!A$2:'Groups'!A$228,0))</f>
        <v>Pittsburgh East</v>
      </c>
      <c r="AG813">
        <f>INDEX(Groups!M$2:'Groups'!M$228, MATCH(A813, Groups!A$2:'Groups'!A$228,0))</f>
        <v>1</v>
      </c>
      <c r="AH813">
        <f>COUNTIFS(RSVP!A$2:A$6364, I813)</f>
        <v>5</v>
      </c>
      <c r="AI813">
        <f>COUNTIFS(RSVP!A$2:A$6364, I813, RSVP!G$2:G$6364, 1)</f>
        <v>4</v>
      </c>
      <c r="AJ813" s="18">
        <f t="shared" si="74"/>
        <v>0.8</v>
      </c>
      <c r="AK813" t="str">
        <f>INDEX(Groups!N$2:'Groups'!N$228, MATCH(A813, Groups!A$2:'Groups'!A$228,0))</f>
        <v>Region</v>
      </c>
    </row>
    <row r="814" spans="1:37" x14ac:dyDescent="0.2">
      <c r="A814">
        <v>7650512</v>
      </c>
      <c r="B814">
        <v>1</v>
      </c>
      <c r="C814" t="s">
        <v>2437</v>
      </c>
      <c r="D814" t="s">
        <v>1</v>
      </c>
      <c r="E814" t="s">
        <v>3079</v>
      </c>
      <c r="F814">
        <v>-79.989997863799999</v>
      </c>
      <c r="G814">
        <v>40.450000762899997</v>
      </c>
      <c r="H814" t="s">
        <v>2438</v>
      </c>
      <c r="I814">
        <v>224417455</v>
      </c>
      <c r="J814">
        <v>813</v>
      </c>
      <c r="K814" t="s">
        <v>2439</v>
      </c>
      <c r="L814" t="s">
        <v>2440</v>
      </c>
      <c r="M814" t="s">
        <v>2875</v>
      </c>
      <c r="N814" t="s">
        <v>2442</v>
      </c>
      <c r="O814">
        <v>-80.105179000000007</v>
      </c>
      <c r="P814">
        <v>40.690860999999998</v>
      </c>
      <c r="Q814" t="s">
        <v>2441</v>
      </c>
      <c r="R814" s="6" t="s">
        <v>2904</v>
      </c>
      <c r="S814" s="6" t="s">
        <v>2903</v>
      </c>
      <c r="T814" s="6" t="s">
        <v>2931</v>
      </c>
      <c r="U814" s="6" t="s">
        <v>2930</v>
      </c>
      <c r="W814" s="3" t="str">
        <f>INDEX(Groups!I$2:'Groups'!I$228, MATCH(A814, Groups!A$2:'Groups'!A$228,0))</f>
        <v>Barnes and Noble Store, Robinson Township</v>
      </c>
      <c r="X814" s="3" t="str">
        <f>INDEX(Groups!J$2:'Groups'!J$228, MATCH(A814, Groups!A$2:'Groups'!A$228,0))</f>
        <v>Venue</v>
      </c>
      <c r="Y814" s="8">
        <f t="shared" si="77"/>
        <v>0</v>
      </c>
      <c r="Z814" s="8" t="b">
        <v>0</v>
      </c>
      <c r="AC814" s="8">
        <v>0</v>
      </c>
      <c r="AD814" s="8">
        <v>1</v>
      </c>
      <c r="AE814" s="8">
        <v>1</v>
      </c>
      <c r="AF814" t="str">
        <f>INDEX(Groups!L$2:'Groups'!L$228, MATCH(A814, Groups!A$2:'Groups'!A$228,0))</f>
        <v>Greater Pittsburgh Area</v>
      </c>
      <c r="AG814">
        <f>INDEX(Groups!M$2:'Groups'!M$228, MATCH(A814, Groups!A$2:'Groups'!A$228,0))</f>
        <v>0</v>
      </c>
      <c r="AH814">
        <f>COUNTIFS(RSVP!A$2:A$6364, I814)</f>
        <v>4</v>
      </c>
      <c r="AI814">
        <f>COUNTIFS(RSVP!A$2:A$6364, I814, RSVP!G$2:G$6364, 1)</f>
        <v>3</v>
      </c>
      <c r="AJ814" s="18">
        <f t="shared" si="74"/>
        <v>0.75</v>
      </c>
      <c r="AK814" t="str">
        <f>INDEX(Groups!N$2:'Groups'!N$228, MATCH(A814, Groups!A$2:'Groups'!A$228,0))</f>
        <v>CSA/MSA</v>
      </c>
    </row>
    <row r="815" spans="1:37" x14ac:dyDescent="0.2">
      <c r="A815">
        <v>18603139</v>
      </c>
      <c r="B815">
        <v>1</v>
      </c>
      <c r="C815" t="s">
        <v>2443</v>
      </c>
      <c r="D815" t="s">
        <v>1</v>
      </c>
      <c r="E815" t="s">
        <v>3090</v>
      </c>
      <c r="F815">
        <v>-79.949996948199995</v>
      </c>
      <c r="G815">
        <v>40.470001220699999</v>
      </c>
      <c r="H815" t="s">
        <v>2444</v>
      </c>
      <c r="I815">
        <v>224254369</v>
      </c>
      <c r="J815">
        <v>814</v>
      </c>
      <c r="K815" t="s">
        <v>2445</v>
      </c>
      <c r="L815" t="s">
        <v>2446</v>
      </c>
      <c r="M815" t="s">
        <v>2863</v>
      </c>
      <c r="N815" t="s">
        <v>2448</v>
      </c>
      <c r="O815">
        <v>-80.143249999999995</v>
      </c>
      <c r="P815">
        <v>40.511668999999998</v>
      </c>
      <c r="Q815" t="s">
        <v>2447</v>
      </c>
      <c r="R815" s="6" t="s">
        <v>2904</v>
      </c>
      <c r="S815" s="6" t="s">
        <v>2903</v>
      </c>
      <c r="T815" s="6" t="s">
        <v>2784</v>
      </c>
      <c r="U815" s="6" t="s">
        <v>2941</v>
      </c>
      <c r="W815" s="3" t="str">
        <f>INDEX(Groups!I$2:'Groups'!I$228, MATCH(A815, Groups!A$2:'Groups'!A$228,0))</f>
        <v>Pittsburgh</v>
      </c>
      <c r="X815" s="3" t="str">
        <f>INDEX(Groups!J$2:'Groups'!J$228, MATCH(A815, Groups!A$2:'Groups'!A$228,0))</f>
        <v>Sub-county</v>
      </c>
      <c r="Y815" s="8">
        <f t="shared" si="77"/>
        <v>1</v>
      </c>
      <c r="Z815" s="8" t="b">
        <f>ISNUMBER(SEARCH(W815,U815))</f>
        <v>0</v>
      </c>
      <c r="AD815" s="8">
        <v>1</v>
      </c>
      <c r="AE815" s="8">
        <v>1</v>
      </c>
      <c r="AF815" t="str">
        <f>INDEX(Groups!L$2:'Groups'!L$228, MATCH(A815, Groups!A$2:'Groups'!A$228,0))</f>
        <v>Pittsburgh</v>
      </c>
      <c r="AG815">
        <f>INDEX(Groups!M$2:'Groups'!M$228, MATCH(A815, Groups!A$2:'Groups'!A$228,0))</f>
        <v>0</v>
      </c>
      <c r="AH815">
        <f>COUNTIFS(RSVP!A$2:A$6364, I815)</f>
        <v>3</v>
      </c>
      <c r="AI815">
        <f>COUNTIFS(RSVP!A$2:A$6364, I815, RSVP!G$2:G$6364, 1)</f>
        <v>1</v>
      </c>
      <c r="AJ815" s="18">
        <f t="shared" si="74"/>
        <v>0.33333333333333331</v>
      </c>
      <c r="AK815" t="str">
        <f>INDEX(Groups!N$2:'Groups'!N$228, MATCH(A815, Groups!A$2:'Groups'!A$228,0))</f>
        <v>Sub-county</v>
      </c>
    </row>
    <row r="816" spans="1:37" x14ac:dyDescent="0.2">
      <c r="A816">
        <v>13049922</v>
      </c>
      <c r="B816">
        <v>1</v>
      </c>
      <c r="C816" t="s">
        <v>2449</v>
      </c>
      <c r="D816" t="s">
        <v>1</v>
      </c>
      <c r="E816" t="s">
        <v>3073</v>
      </c>
      <c r="F816">
        <v>-79.989997863799999</v>
      </c>
      <c r="G816">
        <v>40.450000762899997</v>
      </c>
      <c r="H816" t="s">
        <v>2450</v>
      </c>
      <c r="I816">
        <v>224101770</v>
      </c>
      <c r="J816">
        <v>815</v>
      </c>
      <c r="K816" t="s">
        <v>2451</v>
      </c>
      <c r="L816" t="s">
        <v>2452</v>
      </c>
      <c r="M816" t="s">
        <v>2773</v>
      </c>
      <c r="N816" t="s">
        <v>2453</v>
      </c>
      <c r="O816">
        <v>-79.915756000000002</v>
      </c>
      <c r="P816">
        <v>40.457050000000002</v>
      </c>
      <c r="Q816" t="s">
        <v>2156</v>
      </c>
      <c r="R816" s="6" t="s">
        <v>2904</v>
      </c>
      <c r="S816" s="6" t="s">
        <v>2903</v>
      </c>
      <c r="T816" s="6" t="s">
        <v>2784</v>
      </c>
      <c r="U816" s="6" t="s">
        <v>2905</v>
      </c>
      <c r="V816" s="6" t="s">
        <v>2927</v>
      </c>
      <c r="W816" s="3" t="str">
        <f>INDEX(Groups!I$2:'Groups'!I$228, MATCH(A816, Groups!A$2:'Groups'!A$228,0))</f>
        <v>Pittsburgh</v>
      </c>
      <c r="X816" s="3" t="str">
        <f>INDEX(Groups!J$2:'Groups'!J$228, MATCH(A816, Groups!A$2:'Groups'!A$228,0))</f>
        <v>Sub-county</v>
      </c>
      <c r="Y816" s="8">
        <f t="shared" si="77"/>
        <v>1</v>
      </c>
      <c r="Z816" s="8" t="b">
        <f>ISNUMBER(SEARCH(W816,U816))</f>
        <v>1</v>
      </c>
      <c r="AD816" s="8">
        <v>1</v>
      </c>
      <c r="AE816" s="8">
        <v>1</v>
      </c>
      <c r="AF816" t="str">
        <f>INDEX(Groups!L$2:'Groups'!L$228, MATCH(A816, Groups!A$2:'Groups'!A$228,0))</f>
        <v>Pittsburgh</v>
      </c>
      <c r="AG816">
        <f>INDEX(Groups!M$2:'Groups'!M$228, MATCH(A816, Groups!A$2:'Groups'!A$228,0))</f>
        <v>0</v>
      </c>
      <c r="AH816">
        <f>COUNTIFS(RSVP!A$2:A$6364, I816)</f>
        <v>62</v>
      </c>
      <c r="AI816">
        <f>COUNTIFS(RSVP!A$2:A$6364, I816, RSVP!G$2:G$6364, 1)</f>
        <v>51</v>
      </c>
      <c r="AJ816" s="18">
        <f t="shared" si="74"/>
        <v>0.82258064516129037</v>
      </c>
      <c r="AK816" t="str">
        <f>INDEX(Groups!N$2:'Groups'!N$228, MATCH(A816, Groups!A$2:'Groups'!A$228,0))</f>
        <v>Sub-county</v>
      </c>
    </row>
    <row r="817" spans="1:37" x14ac:dyDescent="0.2">
      <c r="A817">
        <v>12893962</v>
      </c>
      <c r="B817">
        <v>1</v>
      </c>
      <c r="C817" t="s">
        <v>2454</v>
      </c>
      <c r="D817" t="s">
        <v>1</v>
      </c>
      <c r="E817" t="s">
        <v>3096</v>
      </c>
      <c r="F817">
        <v>-79.970001220699999</v>
      </c>
      <c r="G817">
        <v>40.430000305199997</v>
      </c>
      <c r="H817" t="s">
        <v>2455</v>
      </c>
      <c r="I817">
        <v>224474352</v>
      </c>
      <c r="J817">
        <v>816</v>
      </c>
      <c r="K817" t="s">
        <v>2456</v>
      </c>
      <c r="L817" t="s">
        <v>2457</v>
      </c>
      <c r="M817" t="s">
        <v>2773</v>
      </c>
      <c r="N817" t="s">
        <v>2459</v>
      </c>
      <c r="O817">
        <v>-79.995625000000004</v>
      </c>
      <c r="P817">
        <v>40.349767</v>
      </c>
      <c r="Q817" t="s">
        <v>2458</v>
      </c>
      <c r="R817" s="6" t="s">
        <v>2904</v>
      </c>
      <c r="S817" s="6" t="s">
        <v>2903</v>
      </c>
      <c r="T817" s="6" t="s">
        <v>2784</v>
      </c>
      <c r="U817" s="6" t="s">
        <v>3027</v>
      </c>
      <c r="W817" s="3" t="str">
        <f>INDEX(Groups!I$2:'Groups'!I$228, MATCH(A817, Groups!A$2:'Groups'!A$228,0))</f>
        <v>Greater Pittsburgh Area</v>
      </c>
      <c r="X817" s="3" t="str">
        <f>INDEX(Groups!J$2:'Groups'!J$228, MATCH(A817, Groups!A$2:'Groups'!A$228,0))</f>
        <v>CSA/MSA</v>
      </c>
      <c r="Y817" s="8">
        <f t="shared" si="77"/>
        <v>1</v>
      </c>
      <c r="Z817" s="8" t="str">
        <f>IF(ISNUMBER(SEARCH("Pittsburgh", U817)), "Pittsburgh City", "Non-Pitt")</f>
        <v>Non-Pitt</v>
      </c>
      <c r="AD817" s="8">
        <v>1</v>
      </c>
      <c r="AE817" s="8">
        <v>1</v>
      </c>
      <c r="AF817" t="str">
        <f>INDEX(Groups!L$2:'Groups'!L$228, MATCH(A817, Groups!A$2:'Groups'!A$228,0))</f>
        <v>Greater Pittsburgh Area</v>
      </c>
      <c r="AG817">
        <f>INDEX(Groups!M$2:'Groups'!M$228, MATCH(A817, Groups!A$2:'Groups'!A$228,0))</f>
        <v>1</v>
      </c>
      <c r="AH817">
        <f>COUNTIFS(RSVP!A$2:A$6364, I817)</f>
        <v>20</v>
      </c>
      <c r="AI817">
        <f>COUNTIFS(RSVP!A$2:A$6364, I817, RSVP!G$2:G$6364, 1)</f>
        <v>20</v>
      </c>
      <c r="AJ817" s="18">
        <f t="shared" si="74"/>
        <v>1</v>
      </c>
      <c r="AK817" t="str">
        <f>INDEX(Groups!N$2:'Groups'!N$228, MATCH(A817, Groups!A$2:'Groups'!A$228,0))</f>
        <v>CSA/MSA</v>
      </c>
    </row>
    <row r="818" spans="1:37" x14ac:dyDescent="0.2">
      <c r="A818">
        <v>18676489</v>
      </c>
      <c r="B818">
        <v>1</v>
      </c>
      <c r="C818" t="s">
        <v>2460</v>
      </c>
      <c r="D818" t="s">
        <v>1</v>
      </c>
      <c r="E818" t="s">
        <v>3071</v>
      </c>
      <c r="F818">
        <v>-80.019996643100001</v>
      </c>
      <c r="G818">
        <v>40.479999542199998</v>
      </c>
      <c r="H818" t="s">
        <v>2461</v>
      </c>
      <c r="I818" t="s">
        <v>3370</v>
      </c>
      <c r="J818">
        <v>817</v>
      </c>
      <c r="K818" t="s">
        <v>2462</v>
      </c>
      <c r="L818" t="s">
        <v>2463</v>
      </c>
      <c r="M818" t="s">
        <v>2773</v>
      </c>
      <c r="N818" t="s">
        <v>2465</v>
      </c>
      <c r="O818">
        <v>-80.006934999999999</v>
      </c>
      <c r="P818">
        <v>40.456446999999997</v>
      </c>
      <c r="Q818" t="s">
        <v>2464</v>
      </c>
      <c r="R818" s="6" t="s">
        <v>2904</v>
      </c>
      <c r="S818" s="6" t="s">
        <v>2903</v>
      </c>
      <c r="T818" s="6" t="s">
        <v>2784</v>
      </c>
      <c r="U818" s="6" t="s">
        <v>2905</v>
      </c>
      <c r="V818" s="6" t="s">
        <v>2922</v>
      </c>
      <c r="W818" s="3" t="str">
        <f>INDEX(Groups!I$2:'Groups'!I$228, MATCH(A818, Groups!A$2:'Groups'!A$228,0))</f>
        <v>Pittsburgh North</v>
      </c>
      <c r="X818" s="3" t="str">
        <f>INDEX(Groups!J$2:'Groups'!J$228, MATCH(A818, Groups!A$2:'Groups'!A$228,0))</f>
        <v>Region</v>
      </c>
      <c r="Y818" s="8">
        <f t="shared" si="77"/>
        <v>1</v>
      </c>
      <c r="Z818" s="8" t="str">
        <f>IF(ISNUMBER(SEARCH("Pittsburgh", U818)), "Pittsburgh City", "Non-Pitt")</f>
        <v>Pittsburgh City</v>
      </c>
      <c r="AA818" s="8">
        <v>1</v>
      </c>
      <c r="AD818" s="8">
        <v>1</v>
      </c>
      <c r="AE818" s="8">
        <v>1</v>
      </c>
      <c r="AF818" t="str">
        <f>INDEX(Groups!L$2:'Groups'!L$228, MATCH(A818, Groups!A$2:'Groups'!A$228,0))</f>
        <v>Pittsburgh North</v>
      </c>
      <c r="AG818">
        <f>INDEX(Groups!M$2:'Groups'!M$228, MATCH(A818, Groups!A$2:'Groups'!A$228,0))</f>
        <v>0</v>
      </c>
      <c r="AH818">
        <f>COUNTIFS(RSVP!A$2:A$6364, I818)</f>
        <v>8</v>
      </c>
      <c r="AI818">
        <f>COUNTIFS(RSVP!A$2:A$6364, I818, RSVP!G$2:G$6364, 1)</f>
        <v>8</v>
      </c>
      <c r="AJ818" s="18">
        <f t="shared" si="74"/>
        <v>1</v>
      </c>
      <c r="AK818" t="str">
        <f>INDEX(Groups!N$2:'Groups'!N$228, MATCH(A818, Groups!A$2:'Groups'!A$228,0))</f>
        <v>Region</v>
      </c>
    </row>
    <row r="819" spans="1:37" x14ac:dyDescent="0.2">
      <c r="A819">
        <v>41510</v>
      </c>
      <c r="B819">
        <v>1</v>
      </c>
      <c r="C819" t="s">
        <v>2466</v>
      </c>
      <c r="D819" t="s">
        <v>1</v>
      </c>
      <c r="E819" t="s">
        <v>3072</v>
      </c>
      <c r="F819">
        <v>-79.949996948199995</v>
      </c>
      <c r="G819">
        <v>40.470001220699999</v>
      </c>
      <c r="H819" t="s">
        <v>2467</v>
      </c>
      <c r="I819">
        <v>224205397</v>
      </c>
      <c r="J819">
        <v>818</v>
      </c>
      <c r="K819" t="s">
        <v>2468</v>
      </c>
      <c r="L819" t="s">
        <v>2469</v>
      </c>
      <c r="M819" t="s">
        <v>2773</v>
      </c>
      <c r="N819" t="s">
        <v>2471</v>
      </c>
      <c r="O819">
        <v>-79.926748000000003</v>
      </c>
      <c r="P819">
        <v>40.442867999999997</v>
      </c>
      <c r="Q819" t="s">
        <v>2470</v>
      </c>
      <c r="R819" s="6" t="s">
        <v>2904</v>
      </c>
      <c r="S819" s="6" t="s">
        <v>2903</v>
      </c>
      <c r="T819" s="6" t="s">
        <v>2784</v>
      </c>
      <c r="U819" s="6" t="s">
        <v>2905</v>
      </c>
      <c r="V819" s="6" t="s">
        <v>2944</v>
      </c>
      <c r="W819" s="3" t="str">
        <f>INDEX(Groups!I$2:'Groups'!I$228, MATCH(A819, Groups!A$2:'Groups'!A$228,0))</f>
        <v>Western PA</v>
      </c>
      <c r="X819" s="3" t="str">
        <f>INDEX(Groups!J$2:'Groups'!J$228, MATCH(A819, Groups!A$2:'Groups'!A$228,0))</f>
        <v>MSA</v>
      </c>
      <c r="Y819" s="8">
        <f t="shared" si="77"/>
        <v>1</v>
      </c>
      <c r="Z819" s="8" t="str">
        <f>IF(ISNUMBER(SEARCH("Pittsburgh", U819)), "Pittsburgh City", "Non-Pitt")</f>
        <v>Pittsburgh City</v>
      </c>
      <c r="AD819" s="8">
        <v>1</v>
      </c>
      <c r="AE819" s="8">
        <v>1</v>
      </c>
      <c r="AF819" t="str">
        <f>INDEX(Groups!L$2:'Groups'!L$228, MATCH(A819, Groups!A$2:'Groups'!A$228,0))</f>
        <v>Western PA</v>
      </c>
      <c r="AG819">
        <f>INDEX(Groups!M$2:'Groups'!M$228, MATCH(A819, Groups!A$2:'Groups'!A$228,0))</f>
        <v>0</v>
      </c>
      <c r="AH819">
        <f>COUNTIFS(RSVP!A$2:A$6364, I819)</f>
        <v>7</v>
      </c>
      <c r="AI819">
        <f>COUNTIFS(RSVP!A$2:A$6364, I819, RSVP!G$2:G$6364, 1)</f>
        <v>7</v>
      </c>
      <c r="AJ819" s="18">
        <f t="shared" si="74"/>
        <v>1</v>
      </c>
      <c r="AK819" t="str">
        <f>INDEX(Groups!N$2:'Groups'!N$228, MATCH(A819, Groups!A$2:'Groups'!A$228,0))</f>
        <v>MSA</v>
      </c>
    </row>
    <row r="820" spans="1:37" x14ac:dyDescent="0.2">
      <c r="A820">
        <v>428580</v>
      </c>
      <c r="B820">
        <v>1</v>
      </c>
      <c r="C820" t="s">
        <v>2472</v>
      </c>
      <c r="D820" t="s">
        <v>207</v>
      </c>
      <c r="E820" t="s">
        <v>3072</v>
      </c>
      <c r="F820">
        <v>-80.059997558600003</v>
      </c>
      <c r="G820">
        <v>40.6199989319</v>
      </c>
      <c r="H820" t="s">
        <v>2473</v>
      </c>
      <c r="I820">
        <v>224170688</v>
      </c>
      <c r="J820">
        <v>819</v>
      </c>
      <c r="K820" t="s">
        <v>2474</v>
      </c>
      <c r="L820" t="s">
        <v>2475</v>
      </c>
      <c r="Q820" t="s">
        <v>386</v>
      </c>
      <c r="R820" s="6">
        <v>0</v>
      </c>
      <c r="S820" s="6">
        <v>0</v>
      </c>
      <c r="T820" s="6">
        <v>0</v>
      </c>
      <c r="U820" s="6">
        <v>0</v>
      </c>
      <c r="V820" s="6">
        <v>0</v>
      </c>
      <c r="W820" s="3" t="str">
        <f>INDEX(Groups!I$2:'Groups'!I$228, MATCH(A820, Groups!A$2:'Groups'!A$228,0))</f>
        <v>Pittsburgh</v>
      </c>
      <c r="X820" s="3" t="str">
        <f>INDEX(Groups!J$2:'Groups'!J$228, MATCH(A820, Groups!A$2:'Groups'!A$228,0))</f>
        <v>Sub-county</v>
      </c>
      <c r="AD820" s="8">
        <v>1</v>
      </c>
      <c r="AE820" s="8">
        <v>1</v>
      </c>
      <c r="AF820" t="str">
        <f>INDEX(Groups!L$2:'Groups'!L$228, MATCH(A820, Groups!A$2:'Groups'!A$228,0))</f>
        <v>Pittsburgh</v>
      </c>
      <c r="AG820">
        <f>INDEX(Groups!M$2:'Groups'!M$228, MATCH(A820, Groups!A$2:'Groups'!A$228,0))</f>
        <v>0</v>
      </c>
      <c r="AH820">
        <f>COUNTIFS(RSVP!A$2:A$6364, I820)</f>
        <v>10</v>
      </c>
      <c r="AI820">
        <f>COUNTIFS(RSVP!A$2:A$6364, I820, RSVP!G$2:G$6364, 1)</f>
        <v>6</v>
      </c>
      <c r="AJ820" s="18">
        <f t="shared" si="74"/>
        <v>0.6</v>
      </c>
      <c r="AK820" t="str">
        <f>INDEX(Groups!N$2:'Groups'!N$228, MATCH(A820, Groups!A$2:'Groups'!A$228,0))</f>
        <v>Sub-county</v>
      </c>
    </row>
    <row r="821" spans="1:37" x14ac:dyDescent="0.2">
      <c r="A821">
        <v>16142882</v>
      </c>
      <c r="B821">
        <v>1</v>
      </c>
      <c r="C821" t="s">
        <v>2476</v>
      </c>
      <c r="D821" t="s">
        <v>1</v>
      </c>
      <c r="E821" t="s">
        <v>3069</v>
      </c>
      <c r="F821">
        <v>-79.980003356899999</v>
      </c>
      <c r="G821">
        <v>40.450000762899997</v>
      </c>
      <c r="H821" t="s">
        <v>2477</v>
      </c>
      <c r="I821">
        <v>224839640</v>
      </c>
      <c r="J821">
        <v>820</v>
      </c>
      <c r="K821" t="s">
        <v>2478</v>
      </c>
      <c r="L821" t="s">
        <v>2479</v>
      </c>
      <c r="M821" t="s">
        <v>2773</v>
      </c>
      <c r="N821" t="s">
        <v>2481</v>
      </c>
      <c r="O821">
        <v>-79.993026999999998</v>
      </c>
      <c r="P821">
        <v>40.452621000000001</v>
      </c>
      <c r="Q821" t="s">
        <v>2480</v>
      </c>
      <c r="R821" s="6" t="s">
        <v>2904</v>
      </c>
      <c r="S821" s="6" t="s">
        <v>2903</v>
      </c>
      <c r="T821" s="6" t="s">
        <v>2784</v>
      </c>
      <c r="U821" s="6" t="s">
        <v>2905</v>
      </c>
      <c r="V821" s="6" t="s">
        <v>2940</v>
      </c>
      <c r="W821" s="3" t="str">
        <f>INDEX(Groups!I$2:'Groups'!I$228, MATCH(A821, Groups!A$2:'Groups'!A$228,0))</f>
        <v>Pittsburgh</v>
      </c>
      <c r="X821" s="3" t="str">
        <f>INDEX(Groups!J$2:'Groups'!J$228, MATCH(A821, Groups!A$2:'Groups'!A$228,0))</f>
        <v>Sub-county</v>
      </c>
      <c r="Y821" s="8">
        <f t="shared" ref="Y821:Y828" si="78">IF(T821="Allegheny County", 1, )</f>
        <v>1</v>
      </c>
      <c r="Z821" s="8" t="b">
        <f t="shared" ref="Z821:Z828" si="79">ISNUMBER(SEARCH(W821,U821))</f>
        <v>1</v>
      </c>
      <c r="AD821" s="8">
        <v>1</v>
      </c>
      <c r="AE821" s="8">
        <v>1</v>
      </c>
      <c r="AF821" t="str">
        <f>INDEX(Groups!L$2:'Groups'!L$228, MATCH(A821, Groups!A$2:'Groups'!A$228,0))</f>
        <v>Pittsburgh</v>
      </c>
      <c r="AG821">
        <f>INDEX(Groups!M$2:'Groups'!M$228, MATCH(A821, Groups!A$2:'Groups'!A$228,0))</f>
        <v>0</v>
      </c>
      <c r="AH821">
        <f>COUNTIFS(RSVP!A$2:A$6364, I821)</f>
        <v>3</v>
      </c>
      <c r="AI821">
        <f>COUNTIFS(RSVP!A$2:A$6364, I821, RSVP!G$2:G$6364, 1)</f>
        <v>3</v>
      </c>
      <c r="AJ821" s="18">
        <f t="shared" si="74"/>
        <v>1</v>
      </c>
      <c r="AK821" t="str">
        <f>INDEX(Groups!N$2:'Groups'!N$228, MATCH(A821, Groups!A$2:'Groups'!A$228,0))</f>
        <v>Sub-county</v>
      </c>
    </row>
    <row r="822" spans="1:37" x14ac:dyDescent="0.2">
      <c r="A822">
        <v>1561631</v>
      </c>
      <c r="B822">
        <v>1</v>
      </c>
      <c r="C822" t="s">
        <v>2482</v>
      </c>
      <c r="D822" t="s">
        <v>1</v>
      </c>
      <c r="E822" t="s">
        <v>3071</v>
      </c>
      <c r="F822">
        <v>-80.050003051800005</v>
      </c>
      <c r="G822">
        <v>40.430000305199997</v>
      </c>
      <c r="H822" t="s">
        <v>2483</v>
      </c>
      <c r="I822">
        <v>224740923</v>
      </c>
      <c r="J822">
        <v>821</v>
      </c>
      <c r="K822" t="s">
        <v>2484</v>
      </c>
      <c r="L822" t="s">
        <v>2485</v>
      </c>
      <c r="M822" t="s">
        <v>996</v>
      </c>
      <c r="N822" t="s">
        <v>2335</v>
      </c>
      <c r="O822">
        <v>-80.094536000000005</v>
      </c>
      <c r="P822">
        <v>40.382365999999998</v>
      </c>
      <c r="Q822" t="s">
        <v>2486</v>
      </c>
      <c r="R822" s="6" t="s">
        <v>2904</v>
      </c>
      <c r="S822" s="6" t="s">
        <v>2903</v>
      </c>
      <c r="T822" s="6" t="s">
        <v>2784</v>
      </c>
      <c r="U822" s="6" t="s">
        <v>3024</v>
      </c>
      <c r="W822" s="3" t="str">
        <f>INDEX(Groups!I$2:'Groups'!I$228, MATCH(A822, Groups!A$2:'Groups'!A$228,0))</f>
        <v>Pittsburgh</v>
      </c>
      <c r="X822" s="3" t="str">
        <f>INDEX(Groups!J$2:'Groups'!J$228, MATCH(A822, Groups!A$2:'Groups'!A$228,0))</f>
        <v>Sub-county</v>
      </c>
      <c r="Y822" s="8">
        <f t="shared" si="78"/>
        <v>1</v>
      </c>
      <c r="Z822" s="8" t="b">
        <f t="shared" si="79"/>
        <v>0</v>
      </c>
      <c r="AD822" s="8">
        <v>1</v>
      </c>
      <c r="AE822" s="8">
        <v>1</v>
      </c>
      <c r="AF822" t="str">
        <f>INDEX(Groups!L$2:'Groups'!L$228, MATCH(A822, Groups!A$2:'Groups'!A$228,0))</f>
        <v>Pittsburgh</v>
      </c>
      <c r="AG822">
        <f>INDEX(Groups!M$2:'Groups'!M$228, MATCH(A822, Groups!A$2:'Groups'!A$228,0))</f>
        <v>0</v>
      </c>
      <c r="AH822">
        <f>COUNTIFS(RSVP!A$2:A$6364, I822)</f>
        <v>10</v>
      </c>
      <c r="AI822">
        <f>COUNTIFS(RSVP!A$2:A$6364, I822, RSVP!G$2:G$6364, 1)</f>
        <v>8</v>
      </c>
      <c r="AJ822" s="18">
        <f t="shared" si="74"/>
        <v>0.8</v>
      </c>
      <c r="AK822" t="str">
        <f>INDEX(Groups!N$2:'Groups'!N$228, MATCH(A822, Groups!A$2:'Groups'!A$228,0))</f>
        <v>Sub-county</v>
      </c>
    </row>
    <row r="823" spans="1:37" x14ac:dyDescent="0.2">
      <c r="A823">
        <v>1635864</v>
      </c>
      <c r="B823">
        <v>1</v>
      </c>
      <c r="C823" t="s">
        <v>2487</v>
      </c>
      <c r="D823" t="s">
        <v>1</v>
      </c>
      <c r="E823" t="s">
        <v>3069</v>
      </c>
      <c r="F823">
        <v>-80.040000915500002</v>
      </c>
      <c r="G823">
        <v>40.549999237100003</v>
      </c>
      <c r="H823" t="s">
        <v>2488</v>
      </c>
      <c r="I823">
        <v>223961887</v>
      </c>
      <c r="J823">
        <v>822</v>
      </c>
      <c r="K823" t="s">
        <v>2489</v>
      </c>
      <c r="L823" t="s">
        <v>2490</v>
      </c>
      <c r="M823" t="s">
        <v>2872</v>
      </c>
      <c r="N823" t="s">
        <v>2492</v>
      </c>
      <c r="O823">
        <v>-80.171205</v>
      </c>
      <c r="P823">
        <v>40.298310999999998</v>
      </c>
      <c r="Q823" t="s">
        <v>2491</v>
      </c>
      <c r="R823" s="6" t="s">
        <v>2904</v>
      </c>
      <c r="S823" s="6" t="s">
        <v>2903</v>
      </c>
      <c r="T823" s="6" t="s">
        <v>2943</v>
      </c>
      <c r="U823" s="6" t="s">
        <v>2942</v>
      </c>
      <c r="W823" s="3" t="str">
        <f>INDEX(Groups!I$2:'Groups'!I$228, MATCH(A823, Groups!A$2:'Groups'!A$228,0))</f>
        <v>Pittsburgh</v>
      </c>
      <c r="X823" s="3" t="str">
        <f>INDEX(Groups!J$2:'Groups'!J$228, MATCH(A823, Groups!A$2:'Groups'!A$228,0))</f>
        <v>Sub-county</v>
      </c>
      <c r="Y823" s="8">
        <f t="shared" si="78"/>
        <v>0</v>
      </c>
      <c r="Z823" s="8" t="b">
        <f t="shared" si="79"/>
        <v>0</v>
      </c>
      <c r="AD823" s="8">
        <v>1</v>
      </c>
      <c r="AE823" s="8">
        <v>1</v>
      </c>
      <c r="AF823" t="str">
        <f>INDEX(Groups!L$2:'Groups'!L$228, MATCH(A823, Groups!A$2:'Groups'!A$228,0))</f>
        <v>Pittsburgh</v>
      </c>
      <c r="AG823">
        <f>INDEX(Groups!M$2:'Groups'!M$228, MATCH(A823, Groups!A$2:'Groups'!A$228,0))</f>
        <v>0</v>
      </c>
      <c r="AH823">
        <f>COUNTIFS(RSVP!A$2:A$6364, I823)</f>
        <v>13</v>
      </c>
      <c r="AI823">
        <f>COUNTIFS(RSVP!A$2:A$6364, I823, RSVP!G$2:G$6364, 1)</f>
        <v>10</v>
      </c>
      <c r="AJ823" s="18">
        <f t="shared" si="74"/>
        <v>0.76923076923076927</v>
      </c>
      <c r="AK823" t="str">
        <f>INDEX(Groups!N$2:'Groups'!N$228, MATCH(A823, Groups!A$2:'Groups'!A$228,0))</f>
        <v>Sub-county</v>
      </c>
    </row>
    <row r="824" spans="1:37" x14ac:dyDescent="0.2">
      <c r="A824">
        <v>1400108</v>
      </c>
      <c r="B824">
        <v>1</v>
      </c>
      <c r="C824" t="s">
        <v>2493</v>
      </c>
      <c r="D824" t="s">
        <v>382</v>
      </c>
      <c r="E824" t="s">
        <v>3092</v>
      </c>
      <c r="F824">
        <v>-80.180000305199997</v>
      </c>
      <c r="G824">
        <v>40.509998321499999</v>
      </c>
      <c r="H824" t="s">
        <v>2494</v>
      </c>
      <c r="I824">
        <v>224810389</v>
      </c>
      <c r="J824">
        <v>823</v>
      </c>
      <c r="K824" t="s">
        <v>2495</v>
      </c>
      <c r="L824" t="s">
        <v>2496</v>
      </c>
      <c r="M824" t="s">
        <v>2888</v>
      </c>
      <c r="N824" t="s">
        <v>2498</v>
      </c>
      <c r="O824">
        <v>-80.224573000000007</v>
      </c>
      <c r="P824">
        <v>40.509118999999998</v>
      </c>
      <c r="Q824" t="s">
        <v>2497</v>
      </c>
      <c r="R824" s="6" t="s">
        <v>2904</v>
      </c>
      <c r="S824" s="6" t="s">
        <v>2903</v>
      </c>
      <c r="T824" s="6" t="s">
        <v>2784</v>
      </c>
      <c r="U824" s="6" t="s">
        <v>2808</v>
      </c>
      <c r="W824" s="3" t="str">
        <f>INDEX(Groups!I$2:'Groups'!I$228, MATCH(A824, Groups!A$2:'Groups'!A$228,0))</f>
        <v>Coraopolis</v>
      </c>
      <c r="X824" s="3" t="str">
        <f>INDEX(Groups!J$2:'Groups'!J$228, MATCH(A824, Groups!A$2:'Groups'!A$228,0))</f>
        <v>Sub-county</v>
      </c>
      <c r="Y824" s="8">
        <f t="shared" si="78"/>
        <v>1</v>
      </c>
      <c r="Z824" s="8" t="b">
        <f t="shared" si="79"/>
        <v>0</v>
      </c>
      <c r="AD824" s="8">
        <v>1</v>
      </c>
      <c r="AE824" s="8">
        <v>1</v>
      </c>
      <c r="AF824" t="str">
        <f>INDEX(Groups!L$2:'Groups'!L$228, MATCH(A824, Groups!A$2:'Groups'!A$228,0))</f>
        <v>Coraopolis</v>
      </c>
      <c r="AG824">
        <f>INDEX(Groups!M$2:'Groups'!M$228, MATCH(A824, Groups!A$2:'Groups'!A$228,0))</f>
        <v>0</v>
      </c>
      <c r="AH824">
        <f>COUNTIFS(RSVP!A$2:A$6364, I824)</f>
        <v>14</v>
      </c>
      <c r="AI824">
        <f>COUNTIFS(RSVP!A$2:A$6364, I824, RSVP!G$2:G$6364, 1)</f>
        <v>4</v>
      </c>
      <c r="AJ824" s="18">
        <f t="shared" si="74"/>
        <v>0.2857142857142857</v>
      </c>
      <c r="AK824" t="str">
        <f>INDEX(Groups!N$2:'Groups'!N$228, MATCH(A824, Groups!A$2:'Groups'!A$228,0))</f>
        <v>Sub-county</v>
      </c>
    </row>
    <row r="825" spans="1:37" x14ac:dyDescent="0.2">
      <c r="A825">
        <v>18680854</v>
      </c>
      <c r="B825">
        <v>1</v>
      </c>
      <c r="C825" t="s">
        <v>2499</v>
      </c>
      <c r="D825" t="s">
        <v>1</v>
      </c>
      <c r="E825" t="s">
        <v>3073</v>
      </c>
      <c r="F825">
        <v>-79.949996948199995</v>
      </c>
      <c r="G825">
        <v>40.470001220699999</v>
      </c>
      <c r="H825" t="s">
        <v>2500</v>
      </c>
      <c r="I825">
        <v>223651693</v>
      </c>
      <c r="J825">
        <v>824</v>
      </c>
      <c r="K825" t="s">
        <v>2501</v>
      </c>
      <c r="L825" t="s">
        <v>2502</v>
      </c>
      <c r="M825" t="s">
        <v>2773</v>
      </c>
      <c r="N825" t="s">
        <v>922</v>
      </c>
      <c r="O825">
        <v>-79.923050000000003</v>
      </c>
      <c r="P825">
        <v>40.437514999999998</v>
      </c>
      <c r="Q825" t="s">
        <v>921</v>
      </c>
      <c r="R825" s="6" t="s">
        <v>2904</v>
      </c>
      <c r="S825" s="6" t="s">
        <v>2903</v>
      </c>
      <c r="T825" s="6" t="s">
        <v>2784</v>
      </c>
      <c r="U825" s="6" t="s">
        <v>2905</v>
      </c>
      <c r="V825" s="6" t="s">
        <v>2907</v>
      </c>
      <c r="W825" s="3" t="str">
        <f>INDEX(Groups!I$2:'Groups'!I$228, MATCH(A825, Groups!A$2:'Groups'!A$228,0))</f>
        <v>Pittsburgh</v>
      </c>
      <c r="X825" s="3" t="str">
        <f>INDEX(Groups!J$2:'Groups'!J$228, MATCH(A825, Groups!A$2:'Groups'!A$228,0))</f>
        <v>Sub-county</v>
      </c>
      <c r="Y825" s="8">
        <f t="shared" si="78"/>
        <v>1</v>
      </c>
      <c r="Z825" s="8" t="b">
        <f t="shared" si="79"/>
        <v>1</v>
      </c>
      <c r="AD825" s="8">
        <v>1</v>
      </c>
      <c r="AE825" s="8">
        <v>1</v>
      </c>
      <c r="AF825" t="str">
        <f>INDEX(Groups!L$2:'Groups'!L$228, MATCH(A825, Groups!A$2:'Groups'!A$228,0))</f>
        <v>Pittsburgh</v>
      </c>
      <c r="AG825">
        <f>INDEX(Groups!M$2:'Groups'!M$228, MATCH(A825, Groups!A$2:'Groups'!A$228,0))</f>
        <v>0</v>
      </c>
      <c r="AH825">
        <f>COUNTIFS(RSVP!A$2:A$6364, I825)</f>
        <v>9</v>
      </c>
      <c r="AI825">
        <f>COUNTIFS(RSVP!A$2:A$6364, I825, RSVP!G$2:G$6364, 1)</f>
        <v>7</v>
      </c>
      <c r="AJ825" s="18">
        <f t="shared" si="74"/>
        <v>0.77777777777777779</v>
      </c>
      <c r="AK825" t="str">
        <f>INDEX(Groups!N$2:'Groups'!N$228, MATCH(A825, Groups!A$2:'Groups'!A$228,0))</f>
        <v>Sub-county</v>
      </c>
    </row>
    <row r="826" spans="1:37" x14ac:dyDescent="0.2">
      <c r="A826">
        <v>5000722</v>
      </c>
      <c r="B826">
        <v>1</v>
      </c>
      <c r="C826" t="s">
        <v>2503</v>
      </c>
      <c r="D826" t="s">
        <v>1</v>
      </c>
      <c r="E826" t="s">
        <v>3071</v>
      </c>
      <c r="F826">
        <v>-80.019996643100001</v>
      </c>
      <c r="G826">
        <v>40.470001220699999</v>
      </c>
      <c r="H826" t="s">
        <v>2504</v>
      </c>
      <c r="I826">
        <v>223785168</v>
      </c>
      <c r="J826">
        <v>825</v>
      </c>
      <c r="K826" t="s">
        <v>2505</v>
      </c>
      <c r="L826" t="s">
        <v>465</v>
      </c>
      <c r="M826" t="s">
        <v>2773</v>
      </c>
      <c r="N826" t="s">
        <v>2506</v>
      </c>
      <c r="O826">
        <v>-79.913252499999999</v>
      </c>
      <c r="P826">
        <v>40.411323600000003</v>
      </c>
      <c r="Q826" t="s">
        <v>784</v>
      </c>
      <c r="R826" s="6" t="s">
        <v>2904</v>
      </c>
      <c r="S826" s="6" t="s">
        <v>2903</v>
      </c>
      <c r="T826" s="6" t="s">
        <v>2784</v>
      </c>
      <c r="U826" s="6" t="s">
        <v>2965</v>
      </c>
      <c r="W826" s="3" t="str">
        <f>INDEX(Groups!I$2:'Groups'!I$228, MATCH(A826, Groups!A$2:'Groups'!A$228,0))</f>
        <v>Pittsburgh</v>
      </c>
      <c r="X826" s="3" t="str">
        <f>INDEX(Groups!J$2:'Groups'!J$228, MATCH(A826, Groups!A$2:'Groups'!A$228,0))</f>
        <v>Sub-county</v>
      </c>
      <c r="Y826" s="8">
        <f t="shared" si="78"/>
        <v>1</v>
      </c>
      <c r="Z826" s="8" t="b">
        <f t="shared" si="79"/>
        <v>0</v>
      </c>
      <c r="AD826" s="8">
        <v>1</v>
      </c>
      <c r="AE826" s="8">
        <v>1</v>
      </c>
      <c r="AF826" t="str">
        <f>INDEX(Groups!L$2:'Groups'!L$228, MATCH(A826, Groups!A$2:'Groups'!A$228,0))</f>
        <v>Pittsburgh</v>
      </c>
      <c r="AG826">
        <f>INDEX(Groups!M$2:'Groups'!M$228, MATCH(A826, Groups!A$2:'Groups'!A$228,0))</f>
        <v>0</v>
      </c>
      <c r="AH826">
        <f>COUNTIFS(RSVP!A$2:A$6364, I826)</f>
        <v>13</v>
      </c>
      <c r="AI826">
        <f>COUNTIFS(RSVP!A$2:A$6364, I826, RSVP!G$2:G$6364, 1)</f>
        <v>11</v>
      </c>
      <c r="AJ826" s="18">
        <f t="shared" si="74"/>
        <v>0.84615384615384615</v>
      </c>
      <c r="AK826" t="str">
        <f>INDEX(Groups!N$2:'Groups'!N$228, MATCH(A826, Groups!A$2:'Groups'!A$228,0))</f>
        <v>Sub-county</v>
      </c>
    </row>
    <row r="827" spans="1:37" x14ac:dyDescent="0.2">
      <c r="A827">
        <v>1500687</v>
      </c>
      <c r="B827">
        <v>1</v>
      </c>
      <c r="C827" t="s">
        <v>2507</v>
      </c>
      <c r="D827" t="s">
        <v>1</v>
      </c>
      <c r="E827" t="s">
        <v>3075</v>
      </c>
      <c r="F827">
        <v>-79.989997863799999</v>
      </c>
      <c r="G827">
        <v>40.450000762899997</v>
      </c>
      <c r="H827" t="s">
        <v>2508</v>
      </c>
      <c r="I827">
        <v>224531545</v>
      </c>
      <c r="J827">
        <v>826</v>
      </c>
      <c r="K827" t="s">
        <v>2509</v>
      </c>
      <c r="L827" t="s">
        <v>2510</v>
      </c>
      <c r="M827" t="s">
        <v>2773</v>
      </c>
      <c r="N827" t="s">
        <v>2512</v>
      </c>
      <c r="O827">
        <v>-79.946219999999997</v>
      </c>
      <c r="P827">
        <v>40.449370000000002</v>
      </c>
      <c r="Q827" t="s">
        <v>2511</v>
      </c>
      <c r="R827" s="6" t="s">
        <v>2904</v>
      </c>
      <c r="S827" s="6" t="s">
        <v>2903</v>
      </c>
      <c r="T827" s="6" t="s">
        <v>2784</v>
      </c>
      <c r="U827" s="6" t="s">
        <v>2905</v>
      </c>
      <c r="V827" s="6" t="s">
        <v>2936</v>
      </c>
      <c r="W827" s="3" t="str">
        <f>INDEX(Groups!I$2:'Groups'!I$228, MATCH(A827, Groups!A$2:'Groups'!A$228,0))</f>
        <v>Pittsburgh</v>
      </c>
      <c r="X827" s="3" t="str">
        <f>INDEX(Groups!J$2:'Groups'!J$228, MATCH(A827, Groups!A$2:'Groups'!A$228,0))</f>
        <v>Sub-county</v>
      </c>
      <c r="Y827" s="8">
        <f t="shared" si="78"/>
        <v>1</v>
      </c>
      <c r="Z827" s="8" t="b">
        <f t="shared" si="79"/>
        <v>1</v>
      </c>
      <c r="AD827" s="8">
        <v>1</v>
      </c>
      <c r="AE827" s="8">
        <v>1</v>
      </c>
      <c r="AF827" t="str">
        <f>INDEX(Groups!L$2:'Groups'!L$228, MATCH(A827, Groups!A$2:'Groups'!A$228,0))</f>
        <v>Pittsburgh</v>
      </c>
      <c r="AG827">
        <f>INDEX(Groups!M$2:'Groups'!M$228, MATCH(A827, Groups!A$2:'Groups'!A$228,0))</f>
        <v>0</v>
      </c>
      <c r="AH827">
        <f>COUNTIFS(RSVP!A$2:A$6364, I827)</f>
        <v>7</v>
      </c>
      <c r="AI827">
        <f>COUNTIFS(RSVP!A$2:A$6364, I827, RSVP!G$2:G$6364, 1)</f>
        <v>6</v>
      </c>
      <c r="AJ827" s="18">
        <f t="shared" si="74"/>
        <v>0.8571428571428571</v>
      </c>
      <c r="AK827" t="str">
        <f>INDEX(Groups!N$2:'Groups'!N$228, MATCH(A827, Groups!A$2:'Groups'!A$228,0))</f>
        <v>Sub-county</v>
      </c>
    </row>
    <row r="828" spans="1:37" x14ac:dyDescent="0.2">
      <c r="A828">
        <v>18700297</v>
      </c>
      <c r="B828">
        <v>1</v>
      </c>
      <c r="C828" t="s">
        <v>2513</v>
      </c>
      <c r="D828" t="s">
        <v>1</v>
      </c>
      <c r="E828" t="s">
        <v>3071</v>
      </c>
      <c r="F828">
        <v>-79.949996948199995</v>
      </c>
      <c r="G828">
        <v>40.470001220699999</v>
      </c>
      <c r="H828" t="s">
        <v>2514</v>
      </c>
      <c r="I828">
        <v>224022349</v>
      </c>
      <c r="J828">
        <v>827</v>
      </c>
      <c r="K828" t="s">
        <v>2515</v>
      </c>
      <c r="L828" t="s">
        <v>2516</v>
      </c>
      <c r="M828" t="s">
        <v>2773</v>
      </c>
      <c r="N828" t="s">
        <v>2518</v>
      </c>
      <c r="O828">
        <v>-80.003815000000003</v>
      </c>
      <c r="P828">
        <v>40.433418000000003</v>
      </c>
      <c r="Q828" t="s">
        <v>2517</v>
      </c>
      <c r="R828" s="6" t="s">
        <v>2904</v>
      </c>
      <c r="S828" s="6" t="s">
        <v>2903</v>
      </c>
      <c r="T828" s="6" t="s">
        <v>2784</v>
      </c>
      <c r="U828" s="6" t="s">
        <v>2905</v>
      </c>
      <c r="V828" s="6" t="s">
        <v>2929</v>
      </c>
      <c r="W828" s="3" t="str">
        <f>INDEX(Groups!I$2:'Groups'!I$228, MATCH(A828, Groups!A$2:'Groups'!A$228,0))</f>
        <v>Pittsburgh</v>
      </c>
      <c r="X828" s="3" t="str">
        <f>INDEX(Groups!J$2:'Groups'!J$228, MATCH(A828, Groups!A$2:'Groups'!A$228,0))</f>
        <v>Sub-county</v>
      </c>
      <c r="Y828" s="8">
        <f t="shared" si="78"/>
        <v>1</v>
      </c>
      <c r="Z828" s="8" t="b">
        <f t="shared" si="79"/>
        <v>1</v>
      </c>
      <c r="AD828" s="8">
        <v>1</v>
      </c>
      <c r="AE828" s="8">
        <v>1</v>
      </c>
      <c r="AF828" t="str">
        <f>INDEX(Groups!L$2:'Groups'!L$228, MATCH(A828, Groups!A$2:'Groups'!A$228,0))</f>
        <v>Pittsburgh</v>
      </c>
      <c r="AG828">
        <f>INDEX(Groups!M$2:'Groups'!M$228, MATCH(A828, Groups!A$2:'Groups'!A$228,0))</f>
        <v>0</v>
      </c>
      <c r="AH828">
        <f>COUNTIFS(RSVP!A$2:A$6364, I828)</f>
        <v>7</v>
      </c>
      <c r="AI828">
        <f>COUNTIFS(RSVP!A$2:A$6364, I828, RSVP!G$2:G$6364, 1)</f>
        <v>3</v>
      </c>
      <c r="AJ828" s="18">
        <f t="shared" si="74"/>
        <v>0.42857142857142855</v>
      </c>
      <c r="AK828" t="str">
        <f>INDEX(Groups!N$2:'Groups'!N$228, MATCH(A828, Groups!A$2:'Groups'!A$228,0))</f>
        <v>Sub-county</v>
      </c>
    </row>
    <row r="829" spans="1:37" x14ac:dyDescent="0.2">
      <c r="AH829">
        <f>AVERAGE(AH2:AH828)</f>
        <v>7.694074969770254</v>
      </c>
    </row>
    <row r="830" spans="1:37" x14ac:dyDescent="0.2">
      <c r="X830" s="11" t="s">
        <v>3038</v>
      </c>
      <c r="Y830" s="11" t="s">
        <v>3039</v>
      </c>
      <c r="Z830" s="11" t="s">
        <v>3040</v>
      </c>
      <c r="AA830" s="11" t="s">
        <v>3041</v>
      </c>
      <c r="AB830" s="11" t="s">
        <v>3042</v>
      </c>
      <c r="AC830" s="11" t="s">
        <v>3043</v>
      </c>
      <c r="AD830" s="8" t="s">
        <v>3056</v>
      </c>
      <c r="AE830" s="8" t="s">
        <v>3611</v>
      </c>
      <c r="AF830" s="11" t="s">
        <v>3612</v>
      </c>
      <c r="AH830">
        <f>_xlfn.STDEV.S(AH2:AH828)</f>
        <v>7.4640057151911821</v>
      </c>
    </row>
    <row r="831" spans="1:37" x14ac:dyDescent="0.2">
      <c r="W831" s="14" t="s">
        <v>2831</v>
      </c>
      <c r="X831">
        <f t="shared" ref="X831:X840" si="80">COUNTIF(X$2:X$828, W831)</f>
        <v>3</v>
      </c>
      <c r="Y831" s="8">
        <f t="shared" ref="Y831:Y840" si="81">COUNTIFS(X$2:X$828, W831, Y$2:Y$828, 1)</f>
        <v>0</v>
      </c>
      <c r="Z831" s="9">
        <f t="shared" ref="Z831:Z832" si="82">COUNTIFS($X$2:$X$828, $W831, Z$2:Z$828, "Pittsburgh City")</f>
        <v>0</v>
      </c>
      <c r="AA831" s="8">
        <f t="shared" ref="AA831" si="83">COUNTIFS($X$2:$X$828, $W831, AA$2:AA$828, TRUE)</f>
        <v>0</v>
      </c>
      <c r="AB831" s="8">
        <f>COUNTIFS($X$2:$X$828, $W831, AB$2:AB$828, 1)</f>
        <v>0</v>
      </c>
      <c r="AC831" s="8">
        <f>COUNTIFS($X$2:$X$828, $W831, AC$2:AC$828, 1)</f>
        <v>0</v>
      </c>
      <c r="AD831" s="8">
        <v>3</v>
      </c>
      <c r="AE831" s="8">
        <f>SUMIFS($AH$2:$AH$828, $AK2:$AK828, $W831)</f>
        <v>51</v>
      </c>
      <c r="AF831">
        <f>SUMIFS($AI$2:$AI$828, $AK2:$AK828, $W831)</f>
        <v>51</v>
      </c>
    </row>
    <row r="832" spans="1:37" x14ac:dyDescent="0.2">
      <c r="W832" s="14" t="s">
        <v>2865</v>
      </c>
      <c r="X832">
        <f t="shared" si="80"/>
        <v>9</v>
      </c>
      <c r="Y832" s="8">
        <f t="shared" si="81"/>
        <v>5</v>
      </c>
      <c r="Z832" s="9">
        <f t="shared" si="82"/>
        <v>1</v>
      </c>
      <c r="AA832" s="8">
        <f t="shared" ref="Z832:AA840" si="84">COUNTIFS($X$2:$X$828, $W832, AA$2:AA$828, TRUE)</f>
        <v>0</v>
      </c>
      <c r="AB832" s="8">
        <f t="shared" ref="AB832:AB840" si="85">COUNTIFS($X$2:$X$828, $W832, AB$2:AB$828, 1)</f>
        <v>0</v>
      </c>
      <c r="AC832" s="8">
        <f t="shared" ref="AC832:AC840" si="86">COUNTIFS($X$2:$X$828, $W832, AC$2:AC$828, 1)</f>
        <v>0</v>
      </c>
      <c r="AD832" s="8">
        <v>5</v>
      </c>
      <c r="AE832" s="8">
        <f t="shared" ref="AE832:AE840" si="87">SUMIFS($AH$2:$AH$828, $AK3:$AK829, $W832)</f>
        <v>64</v>
      </c>
      <c r="AF832">
        <f t="shared" ref="AF832:AF840" si="88">SUMIFS($AI$2:$AI$828, $AK3:$AK829, $W832)</f>
        <v>54</v>
      </c>
    </row>
    <row r="833" spans="23:33" x14ac:dyDescent="0.2">
      <c r="W833" s="14" t="s">
        <v>2900</v>
      </c>
      <c r="X833">
        <f t="shared" si="80"/>
        <v>1</v>
      </c>
      <c r="Y833" s="8">
        <f t="shared" si="81"/>
        <v>1</v>
      </c>
      <c r="Z833" s="9">
        <f>COUNTIFS($X$2:$X$828, $W833, Z$2:Z$828, "Pittsburgh City")</f>
        <v>1</v>
      </c>
      <c r="AA833" s="8">
        <f t="shared" si="84"/>
        <v>0</v>
      </c>
      <c r="AB833" s="8">
        <f t="shared" si="85"/>
        <v>0</v>
      </c>
      <c r="AC833" s="8">
        <f t="shared" si="86"/>
        <v>0</v>
      </c>
      <c r="AD833" s="8">
        <v>1</v>
      </c>
      <c r="AE833" s="8">
        <f t="shared" si="87"/>
        <v>0</v>
      </c>
      <c r="AF833">
        <f t="shared" si="88"/>
        <v>0</v>
      </c>
    </row>
    <row r="834" spans="23:33" x14ac:dyDescent="0.2">
      <c r="W834" s="14" t="s">
        <v>3034</v>
      </c>
      <c r="X834">
        <f t="shared" si="80"/>
        <v>76</v>
      </c>
      <c r="Y834" s="8">
        <f t="shared" si="81"/>
        <v>46</v>
      </c>
      <c r="Z834" s="9">
        <f t="shared" ref="Z834:Z839" si="89">COUNTIFS($X$2:$X$828, $W834, Z$2:Z$828, "Pittsburgh City")</f>
        <v>31</v>
      </c>
      <c r="AA834" s="8">
        <f t="shared" si="84"/>
        <v>0</v>
      </c>
      <c r="AB834" s="8">
        <f t="shared" si="85"/>
        <v>0</v>
      </c>
      <c r="AC834" s="8">
        <f t="shared" si="86"/>
        <v>0</v>
      </c>
      <c r="AD834" s="8">
        <v>22</v>
      </c>
      <c r="AE834" s="8">
        <f t="shared" si="87"/>
        <v>885</v>
      </c>
      <c r="AF834">
        <f t="shared" si="88"/>
        <v>769</v>
      </c>
    </row>
    <row r="835" spans="23:33" x14ac:dyDescent="0.2">
      <c r="W835" s="14" t="s">
        <v>2901</v>
      </c>
      <c r="X835">
        <f t="shared" si="80"/>
        <v>31</v>
      </c>
      <c r="Y835" s="8">
        <f t="shared" si="81"/>
        <v>27</v>
      </c>
      <c r="Z835" s="9">
        <f t="shared" si="89"/>
        <v>11</v>
      </c>
      <c r="AA835" s="8">
        <f t="shared" si="84"/>
        <v>0</v>
      </c>
      <c r="AB835" s="8">
        <f t="shared" si="85"/>
        <v>0</v>
      </c>
      <c r="AC835" s="8">
        <f t="shared" si="86"/>
        <v>0</v>
      </c>
      <c r="AD835" s="8">
        <v>6</v>
      </c>
      <c r="AE835" s="8">
        <f t="shared" si="87"/>
        <v>202</v>
      </c>
      <c r="AF835">
        <f t="shared" si="88"/>
        <v>183</v>
      </c>
    </row>
    <row r="836" spans="23:33" x14ac:dyDescent="0.2">
      <c r="W836" s="14" t="s">
        <v>2788</v>
      </c>
      <c r="X836">
        <f t="shared" si="80"/>
        <v>17</v>
      </c>
      <c r="Y836" s="8">
        <f t="shared" si="81"/>
        <v>15</v>
      </c>
      <c r="Z836" s="9">
        <f t="shared" si="89"/>
        <v>3</v>
      </c>
      <c r="AA836" s="8">
        <f t="shared" si="84"/>
        <v>0</v>
      </c>
      <c r="AB836" s="8">
        <f t="shared" si="85"/>
        <v>0</v>
      </c>
      <c r="AC836" s="8">
        <f t="shared" si="86"/>
        <v>0</v>
      </c>
      <c r="AD836" s="8">
        <v>9</v>
      </c>
      <c r="AE836" s="8">
        <f t="shared" si="87"/>
        <v>214</v>
      </c>
      <c r="AF836">
        <f t="shared" si="88"/>
        <v>168</v>
      </c>
    </row>
    <row r="837" spans="23:33" x14ac:dyDescent="0.2">
      <c r="W837" s="14" t="s">
        <v>2809</v>
      </c>
      <c r="X837">
        <f t="shared" si="80"/>
        <v>42</v>
      </c>
      <c r="Y837" s="8">
        <f t="shared" si="81"/>
        <v>36</v>
      </c>
      <c r="Z837" s="9">
        <f t="shared" si="89"/>
        <v>6</v>
      </c>
      <c r="AA837" s="8">
        <f t="shared" si="84"/>
        <v>14</v>
      </c>
      <c r="AB837" s="8">
        <f t="shared" si="85"/>
        <v>0</v>
      </c>
      <c r="AC837" s="8">
        <f t="shared" si="86"/>
        <v>0</v>
      </c>
      <c r="AD837" s="8">
        <v>16</v>
      </c>
      <c r="AE837" s="8">
        <f t="shared" si="87"/>
        <v>220</v>
      </c>
      <c r="AF837">
        <f t="shared" si="88"/>
        <v>174</v>
      </c>
    </row>
    <row r="838" spans="23:33" x14ac:dyDescent="0.2">
      <c r="W838" s="14" t="s">
        <v>3032</v>
      </c>
      <c r="X838">
        <f t="shared" si="80"/>
        <v>615</v>
      </c>
      <c r="Y838" s="8">
        <f t="shared" si="81"/>
        <v>556</v>
      </c>
      <c r="Z838" s="10">
        <f t="shared" si="84"/>
        <v>384</v>
      </c>
      <c r="AA838" s="8">
        <f t="shared" si="84"/>
        <v>0</v>
      </c>
      <c r="AB838" s="8">
        <f t="shared" si="85"/>
        <v>0</v>
      </c>
      <c r="AC838" s="8">
        <f t="shared" si="86"/>
        <v>0</v>
      </c>
      <c r="AD838" s="8">
        <v>147</v>
      </c>
      <c r="AE838" s="8">
        <f t="shared" si="87"/>
        <v>4512</v>
      </c>
      <c r="AF838">
        <f t="shared" si="88"/>
        <v>3588</v>
      </c>
    </row>
    <row r="839" spans="23:33" x14ac:dyDescent="0.2">
      <c r="W839" s="14" t="s">
        <v>2785</v>
      </c>
      <c r="X839">
        <f t="shared" si="80"/>
        <v>6</v>
      </c>
      <c r="Y839" s="8">
        <f t="shared" si="81"/>
        <v>1</v>
      </c>
      <c r="Z839" s="9">
        <f t="shared" si="89"/>
        <v>1</v>
      </c>
      <c r="AA839" s="8">
        <f t="shared" si="84"/>
        <v>0</v>
      </c>
      <c r="AB839" s="8">
        <f t="shared" si="85"/>
        <v>1</v>
      </c>
      <c r="AC839" s="8">
        <f t="shared" si="86"/>
        <v>0</v>
      </c>
      <c r="AD839" s="8">
        <v>2</v>
      </c>
      <c r="AE839" s="8">
        <f t="shared" si="87"/>
        <v>30</v>
      </c>
      <c r="AF839">
        <f t="shared" si="88"/>
        <v>18</v>
      </c>
    </row>
    <row r="840" spans="23:33" x14ac:dyDescent="0.2">
      <c r="W840" s="14" t="s">
        <v>2798</v>
      </c>
      <c r="X840">
        <f t="shared" si="80"/>
        <v>27</v>
      </c>
      <c r="Y840" s="8">
        <f t="shared" si="81"/>
        <v>26</v>
      </c>
      <c r="Z840" s="10">
        <f t="shared" si="84"/>
        <v>18</v>
      </c>
      <c r="AA840" s="8">
        <f t="shared" si="84"/>
        <v>0</v>
      </c>
      <c r="AB840" s="8">
        <f t="shared" si="85"/>
        <v>0</v>
      </c>
      <c r="AC840" s="8">
        <f t="shared" si="86"/>
        <v>24</v>
      </c>
      <c r="AD840" s="8">
        <v>16</v>
      </c>
      <c r="AE840" s="8">
        <f t="shared" si="87"/>
        <v>0</v>
      </c>
      <c r="AF840">
        <f t="shared" si="88"/>
        <v>0</v>
      </c>
    </row>
    <row r="843" spans="23:33" x14ac:dyDescent="0.2">
      <c r="X843" t="s">
        <v>3047</v>
      </c>
      <c r="Y843" s="11" t="s">
        <v>3048</v>
      </c>
      <c r="Z843" s="11" t="s">
        <v>3050</v>
      </c>
      <c r="AA843" s="11" t="s">
        <v>3049</v>
      </c>
      <c r="AB843" s="11" t="s">
        <v>3051</v>
      </c>
      <c r="AC843" s="11" t="s">
        <v>3052</v>
      </c>
      <c r="AD843" s="8" t="s">
        <v>3056</v>
      </c>
      <c r="AE843" s="20" t="s">
        <v>3613</v>
      </c>
      <c r="AF843" s="20" t="s">
        <v>3612</v>
      </c>
      <c r="AG843" s="20" t="s">
        <v>3112</v>
      </c>
    </row>
    <row r="844" spans="23:33" x14ac:dyDescent="0.2">
      <c r="W844" s="2" t="s">
        <v>3046</v>
      </c>
      <c r="X844">
        <f>SUM(X832:X835)</f>
        <v>117</v>
      </c>
      <c r="Y844">
        <f t="shared" ref="Y844" si="90">SUM(Y832:Y835)</f>
        <v>79</v>
      </c>
      <c r="Z844">
        <f>SUM(AA832:AA835)</f>
        <v>0</v>
      </c>
      <c r="AA844">
        <f>SUM(Z832:Z835)</f>
        <v>44</v>
      </c>
      <c r="AB844">
        <f>SUM(AB832:AB835)</f>
        <v>0</v>
      </c>
      <c r="AC844">
        <f>SUM(AC832:AC835)</f>
        <v>0</v>
      </c>
      <c r="AD844">
        <f>SUM(AD832:AD835)</f>
        <v>34</v>
      </c>
      <c r="AE844">
        <f t="shared" ref="AE844:AF844" si="91">SUM(AE832:AE835)</f>
        <v>1151</v>
      </c>
      <c r="AF844">
        <f t="shared" si="91"/>
        <v>1006</v>
      </c>
      <c r="AG844" s="18">
        <f>AF844/AE844</f>
        <v>0.87402258905299735</v>
      </c>
    </row>
    <row r="845" spans="23:33" x14ac:dyDescent="0.2">
      <c r="W845" s="2" t="s">
        <v>3054</v>
      </c>
      <c r="X845">
        <f>X836</f>
        <v>17</v>
      </c>
      <c r="Y845">
        <f t="shared" ref="Y845:AC845" si="92">Y836</f>
        <v>15</v>
      </c>
      <c r="Z845">
        <f t="shared" ref="Z845:Z846" si="93">AA836</f>
        <v>0</v>
      </c>
      <c r="AA845">
        <f>Z836</f>
        <v>3</v>
      </c>
      <c r="AB845">
        <f t="shared" si="92"/>
        <v>0</v>
      </c>
      <c r="AC845">
        <f t="shared" si="92"/>
        <v>0</v>
      </c>
      <c r="AD845">
        <f t="shared" ref="AD845:AF845" si="94">AD836</f>
        <v>9</v>
      </c>
      <c r="AE845">
        <f t="shared" si="94"/>
        <v>214</v>
      </c>
      <c r="AF845">
        <f t="shared" si="94"/>
        <v>168</v>
      </c>
      <c r="AG845" s="18">
        <f t="shared" ref="AG845:AG849" si="95">AF845/AE845</f>
        <v>0.78504672897196259</v>
      </c>
    </row>
    <row r="846" spans="23:33" x14ac:dyDescent="0.2">
      <c r="W846" s="2" t="s">
        <v>3055</v>
      </c>
      <c r="X846">
        <f>X837</f>
        <v>42</v>
      </c>
      <c r="Y846">
        <f t="shared" ref="Y846:AC846" si="96">Y837</f>
        <v>36</v>
      </c>
      <c r="Z846">
        <f t="shared" si="93"/>
        <v>14</v>
      </c>
      <c r="AA846">
        <f>Z837</f>
        <v>6</v>
      </c>
      <c r="AB846">
        <f t="shared" si="96"/>
        <v>0</v>
      </c>
      <c r="AC846">
        <f t="shared" si="96"/>
        <v>0</v>
      </c>
      <c r="AD846">
        <f t="shared" ref="AD846:AF846" si="97">AD837</f>
        <v>16</v>
      </c>
      <c r="AE846">
        <f t="shared" si="97"/>
        <v>220</v>
      </c>
      <c r="AF846">
        <f t="shared" si="97"/>
        <v>174</v>
      </c>
      <c r="AG846" s="18">
        <f t="shared" si="95"/>
        <v>0.79090909090909089</v>
      </c>
    </row>
    <row r="847" spans="23:33" x14ac:dyDescent="0.2">
      <c r="W847" s="2" t="s">
        <v>3032</v>
      </c>
      <c r="X847">
        <f>X838</f>
        <v>615</v>
      </c>
      <c r="Y847">
        <f t="shared" ref="Y847" si="98">Y838</f>
        <v>556</v>
      </c>
      <c r="Z847">
        <f>AA838</f>
        <v>0</v>
      </c>
      <c r="AA847">
        <f>Z838</f>
        <v>384</v>
      </c>
      <c r="AB847">
        <f t="shared" ref="AB847:AD849" si="99">AB838</f>
        <v>0</v>
      </c>
      <c r="AC847">
        <f t="shared" si="99"/>
        <v>0</v>
      </c>
      <c r="AD847">
        <f t="shared" si="99"/>
        <v>147</v>
      </c>
      <c r="AE847">
        <f t="shared" ref="AE847:AF847" si="100">AE838</f>
        <v>4512</v>
      </c>
      <c r="AF847">
        <f t="shared" si="100"/>
        <v>3588</v>
      </c>
      <c r="AG847" s="18">
        <f t="shared" si="95"/>
        <v>0.79521276595744683</v>
      </c>
    </row>
    <row r="848" spans="23:33" x14ac:dyDescent="0.2">
      <c r="W848" s="2" t="s">
        <v>3044</v>
      </c>
      <c r="X848">
        <f>X839</f>
        <v>6</v>
      </c>
      <c r="Y848">
        <f t="shared" ref="Y848" si="101">Y839</f>
        <v>1</v>
      </c>
      <c r="Z848">
        <f>AA839</f>
        <v>0</v>
      </c>
      <c r="AA848">
        <f>Z839</f>
        <v>1</v>
      </c>
      <c r="AB848">
        <f t="shared" si="99"/>
        <v>1</v>
      </c>
      <c r="AC848">
        <f t="shared" si="99"/>
        <v>0</v>
      </c>
      <c r="AD848">
        <f t="shared" si="99"/>
        <v>2</v>
      </c>
      <c r="AE848">
        <f t="shared" ref="AE848:AF848" si="102">AE839</f>
        <v>30</v>
      </c>
      <c r="AF848">
        <f t="shared" si="102"/>
        <v>18</v>
      </c>
      <c r="AG848" s="18">
        <f t="shared" si="95"/>
        <v>0.6</v>
      </c>
    </row>
    <row r="849" spans="23:52" x14ac:dyDescent="0.2">
      <c r="W849" s="2" t="s">
        <v>2798</v>
      </c>
      <c r="X849">
        <f>X840</f>
        <v>27</v>
      </c>
      <c r="Y849">
        <f t="shared" ref="Y849" si="103">Y840</f>
        <v>26</v>
      </c>
      <c r="Z849">
        <f>AA840</f>
        <v>0</v>
      </c>
      <c r="AA849">
        <f>Z840</f>
        <v>18</v>
      </c>
      <c r="AB849">
        <f t="shared" si="99"/>
        <v>0</v>
      </c>
      <c r="AC849">
        <f t="shared" si="99"/>
        <v>24</v>
      </c>
      <c r="AD849">
        <f t="shared" si="99"/>
        <v>16</v>
      </c>
      <c r="AE849">
        <f t="shared" ref="AE849:AF849" si="104">AE840</f>
        <v>0</v>
      </c>
      <c r="AF849">
        <f t="shared" si="104"/>
        <v>0</v>
      </c>
      <c r="AG849" s="18" t="e">
        <f t="shared" si="95"/>
        <v>#DIV/0!</v>
      </c>
    </row>
    <row r="851" spans="23:52" x14ac:dyDescent="0.2">
      <c r="AW851" t="s">
        <v>3614</v>
      </c>
    </row>
    <row r="852" spans="23:52" x14ac:dyDescent="0.2">
      <c r="W852" s="11" t="s">
        <v>3067</v>
      </c>
      <c r="X852" s="11" t="s">
        <v>2831</v>
      </c>
      <c r="Y852" s="11" t="s">
        <v>2865</v>
      </c>
      <c r="Z852" s="11" t="s">
        <v>2900</v>
      </c>
      <c r="AA852" s="11" t="s">
        <v>3034</v>
      </c>
      <c r="AB852" s="11" t="s">
        <v>2901</v>
      </c>
      <c r="AC852" s="11" t="s">
        <v>2788</v>
      </c>
      <c r="AD852" s="8" t="s">
        <v>2809</v>
      </c>
      <c r="AE852" s="11" t="s">
        <v>3032</v>
      </c>
      <c r="AF852" s="11" t="s">
        <v>2785</v>
      </c>
      <c r="AG852" s="11" t="s">
        <v>2798</v>
      </c>
      <c r="AH852" s="2" t="s">
        <v>3046</v>
      </c>
      <c r="AI852" s="2"/>
      <c r="AJ852" s="2"/>
      <c r="AK852" s="15" t="s">
        <v>3101</v>
      </c>
      <c r="AL852" s="16" t="s">
        <v>3102</v>
      </c>
      <c r="AM852" s="17" t="s">
        <v>3104</v>
      </c>
      <c r="AN852" s="17" t="s">
        <v>3103</v>
      </c>
      <c r="AO852" s="17" t="s">
        <v>3051</v>
      </c>
      <c r="AP852" s="17" t="s">
        <v>3052</v>
      </c>
      <c r="AQ852" s="17" t="s">
        <v>3028</v>
      </c>
      <c r="AR852" s="15" t="s">
        <v>2788</v>
      </c>
      <c r="AS852" s="16" t="s">
        <v>2809</v>
      </c>
      <c r="AT852" s="17" t="s">
        <v>3032</v>
      </c>
      <c r="AU852" s="17" t="s">
        <v>2785</v>
      </c>
      <c r="AV852" s="17" t="s">
        <v>2798</v>
      </c>
      <c r="AW852" s="17" t="s">
        <v>3615</v>
      </c>
      <c r="AX852" s="17" t="s">
        <v>3616</v>
      </c>
      <c r="AY852" s="17" t="s">
        <v>3112</v>
      </c>
      <c r="AZ852" s="17" t="s">
        <v>3619</v>
      </c>
    </row>
    <row r="853" spans="23:52" x14ac:dyDescent="0.2">
      <c r="W853" t="s">
        <v>3087</v>
      </c>
      <c r="X853" s="8">
        <f t="shared" ref="X853:X884" si="105">COUNTIFS($E$2:$E$828, $W853,$X$2:$X$828, $W$831)</f>
        <v>0</v>
      </c>
      <c r="Y853" s="8">
        <f t="shared" ref="Y853:Y884" si="106">COUNTIFS($E$2:$E$828, $W853,$X$2:$X$828, $W$832)</f>
        <v>0</v>
      </c>
      <c r="Z853" s="8">
        <f t="shared" ref="Z853:Z884" si="107">COUNTIFS($E$2:$E$828, $W853,$X$2:$X$828, $W$833)</f>
        <v>0</v>
      </c>
      <c r="AA853" s="8">
        <f t="shared" ref="AA853:AA884" si="108">COUNTIFS($E$2:$E$828, $W853,$X$2:$X$828, $W$834)</f>
        <v>3</v>
      </c>
      <c r="AB853" s="8">
        <f t="shared" ref="AB853:AB884" si="109">COUNTIFS($E$2:$E$828, $W853,$X$2:$X$828, $W$835)</f>
        <v>0</v>
      </c>
      <c r="AC853" s="8">
        <f t="shared" ref="AC853:AC884" si="110">COUNTIFS($E$2:$E$828, $W853,$X$2:$X$828, $W$836)</f>
        <v>0</v>
      </c>
      <c r="AD853" s="8">
        <f t="shared" ref="AD853:AD884" si="111">COUNTIFS($E$2:$E$828, $W853,$X$2:$X$828, $W$837)</f>
        <v>0</v>
      </c>
      <c r="AE853" s="8">
        <f t="shared" ref="AE853:AE884" si="112">COUNTIFS($E$2:$E$828, $W853,$X$2:$X$828, $W$838)</f>
        <v>10</v>
      </c>
      <c r="AF853" s="8">
        <f t="shared" ref="AF853:AF884" si="113">COUNTIFS($E$2:$E$828, $W853,$X$2:$X$828, $W$839)</f>
        <v>0</v>
      </c>
      <c r="AG853" s="8">
        <f t="shared" ref="AG853:AG884" si="114">COUNTIFS($E$2:$E$828, $W853,$X$2:$X$828, $W$840)</f>
        <v>0</v>
      </c>
      <c r="AH853">
        <f t="shared" ref="AH853:AH884" si="115">SUM(Y853:AB853)</f>
        <v>3</v>
      </c>
      <c r="AK853" s="9">
        <f t="shared" ref="AK853:AK884" si="116">COUNTIFS($E$2:$E$828, $W853,$Y$2:$Y$828, 1)</f>
        <v>12</v>
      </c>
      <c r="AL853" s="9">
        <f t="shared" ref="AL853:AL884" si="117">COUNTIFS($E$2:$E$828, $W853,$AA$2:$AA$828, 1)</f>
        <v>0</v>
      </c>
      <c r="AM853" s="9">
        <f t="shared" ref="AM853:AM884" si="118">COUNTIFS($E$2:$E$828, $W853,$Z$2:$Z$828, TRUE)</f>
        <v>8</v>
      </c>
      <c r="AN853" s="9">
        <f t="shared" ref="AN853:AN884" si="119">COUNTIFS($E$2:$E$828, $W853,$Z$2:$Z$828, "Pittsburgh City")</f>
        <v>2</v>
      </c>
      <c r="AO853" s="9">
        <f t="shared" ref="AO853:AO884" si="120">COUNTIFS($E$2:$E$828, $W853,$AB$2:$AB$828, 1)</f>
        <v>0</v>
      </c>
      <c r="AP853" s="9">
        <f t="shared" ref="AP853:AP884" si="121">COUNTIFS($E$2:$E$828, $W853,$AC$2:$AC$828, 1)</f>
        <v>0</v>
      </c>
      <c r="AQ853">
        <f t="shared" ref="AQ853:AQ884" si="122">SUM(AM853:AN853)</f>
        <v>10</v>
      </c>
      <c r="AR853" s="10">
        <f t="shared" ref="AR853:AR884" si="123">COUNTIFS($E$2:$E$828, $W853, $X$2:$X$828, AR$852, $Y$2:$Y$828, 1)</f>
        <v>0</v>
      </c>
      <c r="AS853" s="10">
        <f t="shared" ref="AS853:AS884" si="124">COUNTIFS($E$2:$E$828, $W853, $X$2:$X$828, AS$852, $AA$2:$AA$828, 1)</f>
        <v>0</v>
      </c>
      <c r="AT853" s="10">
        <f t="shared" ref="AT853:AT884" si="125">COUNTIFS($E$2:$E$828, $W853, $X$2:$X$828, AT$852, $Z$2:$Z$828, TRUE)</f>
        <v>8</v>
      </c>
      <c r="AU853" s="10">
        <f t="shared" ref="AU853:AU884" si="126">COUNTIFS($E$2:$E$828, $W853, $X$2:$X$828, AU$852, $AB$2:$AB$828, 1)</f>
        <v>0</v>
      </c>
      <c r="AV853" s="10">
        <f t="shared" ref="AV853:AV884" si="127">COUNTIFS($E$2:$E$828, $W853, $X$2:$X$828, AV$852, $AC$2:$AC$828, 1)</f>
        <v>0</v>
      </c>
      <c r="AW853" s="8">
        <f>SUMIFS($AH$2:$AH$828, $E$2:$E$828, $W853)</f>
        <v>135</v>
      </c>
      <c r="AX853" s="8">
        <f>SUMIFS($AI$2:$AI$828, $E$2:$E$828, $W853)</f>
        <v>104</v>
      </c>
      <c r="AY853" s="21">
        <f>AX853/AW853</f>
        <v>0.77037037037037037</v>
      </c>
    </row>
    <row r="854" spans="23:52" x14ac:dyDescent="0.2">
      <c r="W854" t="s">
        <v>3071</v>
      </c>
      <c r="X854" s="8">
        <f t="shared" si="105"/>
        <v>0</v>
      </c>
      <c r="Y854" s="8">
        <f t="shared" si="106"/>
        <v>0</v>
      </c>
      <c r="Z854" s="8">
        <f t="shared" si="107"/>
        <v>0</v>
      </c>
      <c r="AA854" s="8">
        <f t="shared" si="108"/>
        <v>1</v>
      </c>
      <c r="AB854" s="8">
        <f t="shared" si="109"/>
        <v>0</v>
      </c>
      <c r="AC854" s="8">
        <f t="shared" si="110"/>
        <v>13</v>
      </c>
      <c r="AD854" s="8">
        <f t="shared" si="111"/>
        <v>9</v>
      </c>
      <c r="AE854" s="8">
        <f t="shared" si="112"/>
        <v>25</v>
      </c>
      <c r="AF854" s="8">
        <f t="shared" si="113"/>
        <v>1</v>
      </c>
      <c r="AG854" s="8">
        <f t="shared" si="114"/>
        <v>5</v>
      </c>
      <c r="AH854">
        <f t="shared" si="115"/>
        <v>1</v>
      </c>
      <c r="AK854" s="9">
        <f t="shared" si="116"/>
        <v>50</v>
      </c>
      <c r="AL854" s="9">
        <f t="shared" si="117"/>
        <v>6</v>
      </c>
      <c r="AM854" s="9">
        <f t="shared" si="118"/>
        <v>17</v>
      </c>
      <c r="AN854" s="9">
        <f t="shared" si="119"/>
        <v>9</v>
      </c>
      <c r="AO854" s="9">
        <f t="shared" si="120"/>
        <v>1</v>
      </c>
      <c r="AP854" s="9">
        <f t="shared" si="121"/>
        <v>4</v>
      </c>
      <c r="AQ854">
        <f t="shared" si="122"/>
        <v>26</v>
      </c>
      <c r="AR854" s="10">
        <f t="shared" si="123"/>
        <v>12</v>
      </c>
      <c r="AS854" s="10">
        <f t="shared" si="124"/>
        <v>6</v>
      </c>
      <c r="AT854" s="10">
        <f t="shared" si="125"/>
        <v>13</v>
      </c>
      <c r="AU854" s="10">
        <f t="shared" si="126"/>
        <v>1</v>
      </c>
      <c r="AV854" s="10">
        <f t="shared" si="127"/>
        <v>4</v>
      </c>
      <c r="AW854" s="8">
        <f t="shared" ref="AW854:AW884" si="128">SUMIFS($AH$2:$AH$828, $E$2:$E$828, $W854)</f>
        <v>477</v>
      </c>
      <c r="AX854" s="8">
        <f t="shared" ref="AX854:AX884" si="129">SUMIFS($AI$2:$AI$828, $E$2:$E$828, $W854)</f>
        <v>363</v>
      </c>
      <c r="AY854" s="21">
        <f t="shared" ref="AY854:AY884" si="130">AX854/AW854</f>
        <v>0.76100628930817615</v>
      </c>
    </row>
    <row r="855" spans="23:52" x14ac:dyDescent="0.2">
      <c r="W855" t="s">
        <v>3093</v>
      </c>
      <c r="X855" s="8">
        <f t="shared" si="105"/>
        <v>0</v>
      </c>
      <c r="Y855" s="8">
        <f t="shared" si="106"/>
        <v>0</v>
      </c>
      <c r="Z855" s="8">
        <f t="shared" si="107"/>
        <v>0</v>
      </c>
      <c r="AA855" s="8">
        <f t="shared" si="108"/>
        <v>1</v>
      </c>
      <c r="AB855" s="8">
        <f t="shared" si="109"/>
        <v>0</v>
      </c>
      <c r="AC855" s="8">
        <f t="shared" si="110"/>
        <v>0</v>
      </c>
      <c r="AD855" s="8">
        <f t="shared" si="111"/>
        <v>0</v>
      </c>
      <c r="AE855" s="8">
        <f t="shared" si="112"/>
        <v>2</v>
      </c>
      <c r="AF855" s="8">
        <f t="shared" si="113"/>
        <v>0</v>
      </c>
      <c r="AG855" s="8">
        <f t="shared" si="114"/>
        <v>0</v>
      </c>
      <c r="AH855">
        <f t="shared" si="115"/>
        <v>1</v>
      </c>
      <c r="AK855" s="9">
        <f t="shared" si="116"/>
        <v>1</v>
      </c>
      <c r="AL855" s="9">
        <f t="shared" si="117"/>
        <v>0</v>
      </c>
      <c r="AM855" s="9">
        <f t="shared" si="118"/>
        <v>0</v>
      </c>
      <c r="AN855" s="9">
        <f t="shared" si="119"/>
        <v>0</v>
      </c>
      <c r="AO855" s="9">
        <f t="shared" si="120"/>
        <v>0</v>
      </c>
      <c r="AP855" s="9">
        <f t="shared" si="121"/>
        <v>0</v>
      </c>
      <c r="AQ855">
        <f t="shared" si="122"/>
        <v>0</v>
      </c>
      <c r="AR855" s="10">
        <f t="shared" si="123"/>
        <v>0</v>
      </c>
      <c r="AS855" s="10">
        <f t="shared" si="124"/>
        <v>0</v>
      </c>
      <c r="AT855" s="10">
        <f t="shared" si="125"/>
        <v>0</v>
      </c>
      <c r="AU855" s="10">
        <f t="shared" si="126"/>
        <v>0</v>
      </c>
      <c r="AV855" s="10">
        <f t="shared" si="127"/>
        <v>0</v>
      </c>
      <c r="AW855" s="8">
        <f t="shared" si="128"/>
        <v>12</v>
      </c>
      <c r="AX855" s="8">
        <f t="shared" si="129"/>
        <v>7</v>
      </c>
      <c r="AY855" s="21">
        <f t="shared" si="130"/>
        <v>0.58333333333333337</v>
      </c>
    </row>
    <row r="856" spans="23:52" x14ac:dyDescent="0.2">
      <c r="W856" t="s">
        <v>3091</v>
      </c>
      <c r="X856" s="8">
        <f t="shared" si="105"/>
        <v>0</v>
      </c>
      <c r="Y856" s="8">
        <f t="shared" si="106"/>
        <v>2</v>
      </c>
      <c r="Z856" s="8">
        <f t="shared" si="107"/>
        <v>0</v>
      </c>
      <c r="AA856" s="8">
        <f t="shared" si="108"/>
        <v>0</v>
      </c>
      <c r="AB856" s="8">
        <f t="shared" si="109"/>
        <v>0</v>
      </c>
      <c r="AC856" s="8">
        <f t="shared" si="110"/>
        <v>0</v>
      </c>
      <c r="AD856" s="8">
        <f t="shared" si="111"/>
        <v>0</v>
      </c>
      <c r="AE856" s="8">
        <f t="shared" si="112"/>
        <v>3</v>
      </c>
      <c r="AF856" s="8">
        <f t="shared" si="113"/>
        <v>0</v>
      </c>
      <c r="AG856" s="8">
        <f t="shared" si="114"/>
        <v>1</v>
      </c>
      <c r="AH856">
        <f t="shared" si="115"/>
        <v>2</v>
      </c>
      <c r="AK856" s="9">
        <f t="shared" si="116"/>
        <v>4</v>
      </c>
      <c r="AL856" s="9">
        <f t="shared" si="117"/>
        <v>0</v>
      </c>
      <c r="AM856" s="9">
        <f t="shared" si="118"/>
        <v>2</v>
      </c>
      <c r="AN856" s="9">
        <f t="shared" si="119"/>
        <v>0</v>
      </c>
      <c r="AO856" s="9">
        <f t="shared" si="120"/>
        <v>0</v>
      </c>
      <c r="AP856" s="9">
        <f t="shared" si="121"/>
        <v>1</v>
      </c>
      <c r="AQ856">
        <f t="shared" si="122"/>
        <v>2</v>
      </c>
      <c r="AR856" s="10">
        <f t="shared" si="123"/>
        <v>0</v>
      </c>
      <c r="AS856" s="10">
        <f t="shared" si="124"/>
        <v>0</v>
      </c>
      <c r="AT856" s="10">
        <f t="shared" si="125"/>
        <v>1</v>
      </c>
      <c r="AU856" s="10">
        <f t="shared" si="126"/>
        <v>0</v>
      </c>
      <c r="AV856" s="10">
        <f t="shared" si="127"/>
        <v>1</v>
      </c>
      <c r="AW856" s="8">
        <f t="shared" si="128"/>
        <v>64</v>
      </c>
      <c r="AX856" s="8">
        <f t="shared" si="129"/>
        <v>58</v>
      </c>
      <c r="AY856" s="21">
        <f t="shared" si="130"/>
        <v>0.90625</v>
      </c>
    </row>
    <row r="857" spans="23:52" x14ac:dyDescent="0.2">
      <c r="W857" t="s">
        <v>3076</v>
      </c>
      <c r="X857" s="8">
        <f t="shared" si="105"/>
        <v>0</v>
      </c>
      <c r="Y857" s="8">
        <f t="shared" si="106"/>
        <v>0</v>
      </c>
      <c r="Z857" s="8">
        <f t="shared" si="107"/>
        <v>0</v>
      </c>
      <c r="AA857" s="8">
        <f t="shared" si="108"/>
        <v>2</v>
      </c>
      <c r="AB857" s="8">
        <f t="shared" si="109"/>
        <v>0</v>
      </c>
      <c r="AC857" s="8">
        <f t="shared" si="110"/>
        <v>0</v>
      </c>
      <c r="AD857" s="8">
        <f t="shared" si="111"/>
        <v>0</v>
      </c>
      <c r="AE857" s="8">
        <f t="shared" si="112"/>
        <v>25</v>
      </c>
      <c r="AF857" s="8">
        <f t="shared" si="113"/>
        <v>0</v>
      </c>
      <c r="AG857" s="8">
        <f t="shared" si="114"/>
        <v>6</v>
      </c>
      <c r="AH857">
        <f t="shared" si="115"/>
        <v>2</v>
      </c>
      <c r="AK857" s="9">
        <f t="shared" si="116"/>
        <v>31</v>
      </c>
      <c r="AL857" s="9">
        <f t="shared" si="117"/>
        <v>0</v>
      </c>
      <c r="AM857" s="9">
        <f t="shared" si="118"/>
        <v>21</v>
      </c>
      <c r="AN857" s="9">
        <f t="shared" si="119"/>
        <v>0</v>
      </c>
      <c r="AO857" s="9">
        <f t="shared" si="120"/>
        <v>0</v>
      </c>
      <c r="AP857" s="9">
        <f t="shared" si="121"/>
        <v>6</v>
      </c>
      <c r="AQ857">
        <f t="shared" si="122"/>
        <v>21</v>
      </c>
      <c r="AR857" s="10">
        <f t="shared" si="123"/>
        <v>0</v>
      </c>
      <c r="AS857" s="10">
        <f t="shared" si="124"/>
        <v>0</v>
      </c>
      <c r="AT857" s="10">
        <f t="shared" si="125"/>
        <v>19</v>
      </c>
      <c r="AU857" s="10">
        <f t="shared" si="126"/>
        <v>0</v>
      </c>
      <c r="AV857" s="10">
        <f t="shared" si="127"/>
        <v>6</v>
      </c>
      <c r="AW857" s="8">
        <f t="shared" si="128"/>
        <v>260</v>
      </c>
      <c r="AX857" s="8">
        <f t="shared" si="129"/>
        <v>166</v>
      </c>
      <c r="AY857" s="21">
        <f t="shared" si="130"/>
        <v>0.63846153846153841</v>
      </c>
    </row>
    <row r="858" spans="23:52" x14ac:dyDescent="0.2">
      <c r="W858" t="s">
        <v>3095</v>
      </c>
      <c r="X858" s="8">
        <f t="shared" si="105"/>
        <v>0</v>
      </c>
      <c r="Y858" s="8">
        <f t="shared" si="106"/>
        <v>0</v>
      </c>
      <c r="Z858" s="8">
        <f t="shared" si="107"/>
        <v>0</v>
      </c>
      <c r="AA858" s="8">
        <f t="shared" si="108"/>
        <v>0</v>
      </c>
      <c r="AB858" s="8">
        <f t="shared" si="109"/>
        <v>0</v>
      </c>
      <c r="AC858" s="8">
        <f t="shared" si="110"/>
        <v>0</v>
      </c>
      <c r="AD858" s="8">
        <f t="shared" si="111"/>
        <v>0</v>
      </c>
      <c r="AE858" s="8">
        <f t="shared" si="112"/>
        <v>1</v>
      </c>
      <c r="AF858" s="8">
        <f t="shared" si="113"/>
        <v>0</v>
      </c>
      <c r="AG858" s="8">
        <f t="shared" si="114"/>
        <v>0</v>
      </c>
      <c r="AH858">
        <f t="shared" si="115"/>
        <v>0</v>
      </c>
      <c r="AK858" s="9">
        <f t="shared" si="116"/>
        <v>1</v>
      </c>
      <c r="AL858" s="9">
        <f t="shared" si="117"/>
        <v>0</v>
      </c>
      <c r="AM858" s="9">
        <f t="shared" si="118"/>
        <v>0</v>
      </c>
      <c r="AN858" s="9">
        <f t="shared" si="119"/>
        <v>0</v>
      </c>
      <c r="AO858" s="9">
        <f t="shared" si="120"/>
        <v>0</v>
      </c>
      <c r="AP858" s="9">
        <f t="shared" si="121"/>
        <v>0</v>
      </c>
      <c r="AQ858">
        <f t="shared" si="122"/>
        <v>0</v>
      </c>
      <c r="AR858" s="10">
        <f t="shared" si="123"/>
        <v>0</v>
      </c>
      <c r="AS858" s="10">
        <f t="shared" si="124"/>
        <v>0</v>
      </c>
      <c r="AT858" s="10">
        <f t="shared" si="125"/>
        <v>0</v>
      </c>
      <c r="AU858" s="10">
        <f t="shared" si="126"/>
        <v>0</v>
      </c>
      <c r="AV858" s="10">
        <f t="shared" si="127"/>
        <v>0</v>
      </c>
      <c r="AW858" s="8">
        <f t="shared" si="128"/>
        <v>3</v>
      </c>
      <c r="AX858" s="8">
        <f t="shared" si="129"/>
        <v>3</v>
      </c>
      <c r="AY858" s="21">
        <f t="shared" si="130"/>
        <v>1</v>
      </c>
    </row>
    <row r="859" spans="23:52" x14ac:dyDescent="0.2">
      <c r="W859" t="s">
        <v>3090</v>
      </c>
      <c r="X859" s="8">
        <f t="shared" si="105"/>
        <v>0</v>
      </c>
      <c r="Y859" s="8">
        <f t="shared" si="106"/>
        <v>0</v>
      </c>
      <c r="Z859" s="8">
        <f t="shared" si="107"/>
        <v>0</v>
      </c>
      <c r="AA859" s="8">
        <f t="shared" si="108"/>
        <v>0</v>
      </c>
      <c r="AB859" s="8">
        <f t="shared" si="109"/>
        <v>0</v>
      </c>
      <c r="AC859" s="8">
        <f t="shared" si="110"/>
        <v>0</v>
      </c>
      <c r="AD859" s="8">
        <f t="shared" si="111"/>
        <v>0</v>
      </c>
      <c r="AE859" s="8">
        <f t="shared" si="112"/>
        <v>6</v>
      </c>
      <c r="AF859" s="8">
        <f t="shared" si="113"/>
        <v>0</v>
      </c>
      <c r="AG859" s="8">
        <f t="shared" si="114"/>
        <v>0</v>
      </c>
      <c r="AH859">
        <f t="shared" si="115"/>
        <v>0</v>
      </c>
      <c r="AK859" s="9">
        <f t="shared" si="116"/>
        <v>6</v>
      </c>
      <c r="AL859" s="9">
        <f t="shared" si="117"/>
        <v>0</v>
      </c>
      <c r="AM859" s="9">
        <f t="shared" si="118"/>
        <v>5</v>
      </c>
      <c r="AN859" s="9">
        <f t="shared" si="119"/>
        <v>0</v>
      </c>
      <c r="AO859" s="9">
        <f t="shared" si="120"/>
        <v>0</v>
      </c>
      <c r="AP859" s="9">
        <f t="shared" si="121"/>
        <v>0</v>
      </c>
      <c r="AQ859">
        <f t="shared" si="122"/>
        <v>5</v>
      </c>
      <c r="AR859" s="10">
        <f t="shared" si="123"/>
        <v>0</v>
      </c>
      <c r="AS859" s="10">
        <f t="shared" si="124"/>
        <v>0</v>
      </c>
      <c r="AT859" s="10">
        <f t="shared" si="125"/>
        <v>5</v>
      </c>
      <c r="AU859" s="10">
        <f t="shared" si="126"/>
        <v>0</v>
      </c>
      <c r="AV859" s="10">
        <f t="shared" si="127"/>
        <v>0</v>
      </c>
      <c r="AW859" s="8">
        <f t="shared" si="128"/>
        <v>54</v>
      </c>
      <c r="AX859" s="8">
        <f t="shared" si="129"/>
        <v>42</v>
      </c>
      <c r="AY859" s="21">
        <f t="shared" si="130"/>
        <v>0.77777777777777779</v>
      </c>
    </row>
    <row r="860" spans="23:52" x14ac:dyDescent="0.2">
      <c r="W860" t="s">
        <v>3077</v>
      </c>
      <c r="X860" s="8">
        <f t="shared" si="105"/>
        <v>0</v>
      </c>
      <c r="Y860" s="8">
        <f t="shared" si="106"/>
        <v>0</v>
      </c>
      <c r="Z860" s="8">
        <f t="shared" si="107"/>
        <v>0</v>
      </c>
      <c r="AA860" s="8">
        <f t="shared" si="108"/>
        <v>3</v>
      </c>
      <c r="AB860" s="8">
        <f t="shared" si="109"/>
        <v>0</v>
      </c>
      <c r="AC860" s="8">
        <f t="shared" si="110"/>
        <v>0</v>
      </c>
      <c r="AD860" s="8">
        <f t="shared" si="111"/>
        <v>0</v>
      </c>
      <c r="AE860" s="8">
        <f t="shared" si="112"/>
        <v>22</v>
      </c>
      <c r="AF860" s="8">
        <f t="shared" si="113"/>
        <v>0</v>
      </c>
      <c r="AG860" s="8">
        <f t="shared" si="114"/>
        <v>0</v>
      </c>
      <c r="AH860">
        <f t="shared" si="115"/>
        <v>3</v>
      </c>
      <c r="AK860" s="9">
        <f t="shared" si="116"/>
        <v>22</v>
      </c>
      <c r="AL860" s="9">
        <f t="shared" si="117"/>
        <v>0</v>
      </c>
      <c r="AM860" s="9">
        <f t="shared" si="118"/>
        <v>18</v>
      </c>
      <c r="AN860" s="9">
        <f t="shared" si="119"/>
        <v>2</v>
      </c>
      <c r="AO860" s="9">
        <f t="shared" si="120"/>
        <v>0</v>
      </c>
      <c r="AP860" s="9">
        <f t="shared" si="121"/>
        <v>0</v>
      </c>
      <c r="AQ860">
        <f t="shared" si="122"/>
        <v>20</v>
      </c>
      <c r="AR860" s="10">
        <f t="shared" si="123"/>
        <v>0</v>
      </c>
      <c r="AS860" s="10">
        <f t="shared" si="124"/>
        <v>0</v>
      </c>
      <c r="AT860" s="10">
        <f t="shared" si="125"/>
        <v>18</v>
      </c>
      <c r="AU860" s="10">
        <f t="shared" si="126"/>
        <v>0</v>
      </c>
      <c r="AV860" s="10">
        <f t="shared" si="127"/>
        <v>0</v>
      </c>
      <c r="AW860" s="8">
        <f t="shared" si="128"/>
        <v>277</v>
      </c>
      <c r="AX860" s="8">
        <f t="shared" si="129"/>
        <v>204</v>
      </c>
      <c r="AY860" s="21">
        <f t="shared" si="130"/>
        <v>0.73646209386281591</v>
      </c>
    </row>
    <row r="861" spans="23:52" x14ac:dyDescent="0.2">
      <c r="W861" t="s">
        <v>3070</v>
      </c>
      <c r="X861" s="8">
        <f t="shared" si="105"/>
        <v>0</v>
      </c>
      <c r="Y861" s="8">
        <f t="shared" si="106"/>
        <v>0</v>
      </c>
      <c r="Z861" s="8">
        <f t="shared" si="107"/>
        <v>0</v>
      </c>
      <c r="AA861" s="8">
        <f t="shared" si="108"/>
        <v>24</v>
      </c>
      <c r="AB861" s="8">
        <f t="shared" si="109"/>
        <v>2</v>
      </c>
      <c r="AC861" s="8">
        <f t="shared" si="110"/>
        <v>0</v>
      </c>
      <c r="AD861" s="8">
        <f t="shared" si="111"/>
        <v>2</v>
      </c>
      <c r="AE861" s="8">
        <f t="shared" si="112"/>
        <v>23</v>
      </c>
      <c r="AF861" s="8">
        <f t="shared" si="113"/>
        <v>0</v>
      </c>
      <c r="AG861" s="8">
        <f t="shared" si="114"/>
        <v>5</v>
      </c>
      <c r="AH861">
        <f t="shared" si="115"/>
        <v>26</v>
      </c>
      <c r="AK861" s="9">
        <f t="shared" si="116"/>
        <v>33</v>
      </c>
      <c r="AL861" s="9">
        <f t="shared" si="117"/>
        <v>2</v>
      </c>
      <c r="AM861" s="9">
        <f t="shared" si="118"/>
        <v>21</v>
      </c>
      <c r="AN861" s="9">
        <f t="shared" si="119"/>
        <v>4</v>
      </c>
      <c r="AO861" s="9">
        <f t="shared" si="120"/>
        <v>0</v>
      </c>
      <c r="AP861" s="9">
        <f t="shared" si="121"/>
        <v>4</v>
      </c>
      <c r="AQ861">
        <f t="shared" si="122"/>
        <v>25</v>
      </c>
      <c r="AR861" s="10">
        <f t="shared" si="123"/>
        <v>0</v>
      </c>
      <c r="AS861" s="10">
        <f t="shared" si="124"/>
        <v>2</v>
      </c>
      <c r="AT861" s="10">
        <f t="shared" si="125"/>
        <v>19</v>
      </c>
      <c r="AU861" s="10">
        <f t="shared" si="126"/>
        <v>0</v>
      </c>
      <c r="AV861" s="10">
        <f t="shared" si="127"/>
        <v>4</v>
      </c>
      <c r="AW861" s="8">
        <f t="shared" si="128"/>
        <v>340</v>
      </c>
      <c r="AX861" s="8">
        <f t="shared" si="129"/>
        <v>312</v>
      </c>
      <c r="AY861" s="21">
        <f t="shared" si="130"/>
        <v>0.91764705882352937</v>
      </c>
    </row>
    <row r="862" spans="23:52" x14ac:dyDescent="0.2">
      <c r="W862" t="s">
        <v>3092</v>
      </c>
      <c r="X862" s="8">
        <f t="shared" si="105"/>
        <v>0</v>
      </c>
      <c r="Y862" s="8">
        <f t="shared" si="106"/>
        <v>1</v>
      </c>
      <c r="Z862" s="8">
        <f t="shared" si="107"/>
        <v>0</v>
      </c>
      <c r="AA862" s="8">
        <f t="shared" si="108"/>
        <v>0</v>
      </c>
      <c r="AB862" s="8">
        <f t="shared" si="109"/>
        <v>0</v>
      </c>
      <c r="AC862" s="8">
        <f t="shared" si="110"/>
        <v>0</v>
      </c>
      <c r="AD862" s="8">
        <f t="shared" si="111"/>
        <v>0</v>
      </c>
      <c r="AE862" s="8">
        <f t="shared" si="112"/>
        <v>5</v>
      </c>
      <c r="AF862" s="8">
        <f t="shared" si="113"/>
        <v>0</v>
      </c>
      <c r="AG862" s="8">
        <f t="shared" si="114"/>
        <v>0</v>
      </c>
      <c r="AH862">
        <f t="shared" si="115"/>
        <v>1</v>
      </c>
      <c r="AK862" s="9">
        <f t="shared" si="116"/>
        <v>6</v>
      </c>
      <c r="AL862" s="9">
        <f t="shared" si="117"/>
        <v>0</v>
      </c>
      <c r="AM862" s="9">
        <f t="shared" si="118"/>
        <v>4</v>
      </c>
      <c r="AN862" s="9">
        <f t="shared" si="119"/>
        <v>1</v>
      </c>
      <c r="AO862" s="9">
        <f t="shared" si="120"/>
        <v>0</v>
      </c>
      <c r="AP862" s="9">
        <f t="shared" si="121"/>
        <v>0</v>
      </c>
      <c r="AQ862">
        <f t="shared" si="122"/>
        <v>5</v>
      </c>
      <c r="AR862" s="10">
        <f t="shared" si="123"/>
        <v>0</v>
      </c>
      <c r="AS862" s="10">
        <f t="shared" si="124"/>
        <v>0</v>
      </c>
      <c r="AT862" s="10">
        <f t="shared" si="125"/>
        <v>4</v>
      </c>
      <c r="AU862" s="10">
        <f t="shared" si="126"/>
        <v>0</v>
      </c>
      <c r="AV862" s="10">
        <f t="shared" si="127"/>
        <v>0</v>
      </c>
      <c r="AW862" s="8">
        <f t="shared" si="128"/>
        <v>35</v>
      </c>
      <c r="AX862" s="8">
        <f t="shared" si="129"/>
        <v>19</v>
      </c>
      <c r="AY862" s="21">
        <f t="shared" si="130"/>
        <v>0.54285714285714282</v>
      </c>
    </row>
    <row r="863" spans="23:52" x14ac:dyDescent="0.2">
      <c r="W863" t="s">
        <v>3078</v>
      </c>
      <c r="X863" s="8">
        <f t="shared" si="105"/>
        <v>0</v>
      </c>
      <c r="Y863" s="8">
        <f t="shared" si="106"/>
        <v>0</v>
      </c>
      <c r="Z863" s="8">
        <f t="shared" si="107"/>
        <v>1</v>
      </c>
      <c r="AA863" s="8">
        <f t="shared" si="108"/>
        <v>0</v>
      </c>
      <c r="AB863" s="8">
        <f t="shared" si="109"/>
        <v>1</v>
      </c>
      <c r="AC863" s="8">
        <f t="shared" si="110"/>
        <v>2</v>
      </c>
      <c r="AD863" s="8">
        <f t="shared" si="111"/>
        <v>0</v>
      </c>
      <c r="AE863" s="8">
        <f t="shared" si="112"/>
        <v>20</v>
      </c>
      <c r="AF863" s="8">
        <f t="shared" si="113"/>
        <v>0</v>
      </c>
      <c r="AG863" s="8">
        <f t="shared" si="114"/>
        <v>1</v>
      </c>
      <c r="AH863">
        <f t="shared" si="115"/>
        <v>2</v>
      </c>
      <c r="AK863" s="9">
        <f t="shared" si="116"/>
        <v>18</v>
      </c>
      <c r="AL863" s="9">
        <f t="shared" si="117"/>
        <v>0</v>
      </c>
      <c r="AM863" s="9">
        <f t="shared" si="118"/>
        <v>6</v>
      </c>
      <c r="AN863" s="9">
        <f t="shared" si="119"/>
        <v>1</v>
      </c>
      <c r="AO863" s="9">
        <f t="shared" si="120"/>
        <v>0</v>
      </c>
      <c r="AP863" s="9">
        <f t="shared" si="121"/>
        <v>1</v>
      </c>
      <c r="AQ863">
        <f t="shared" si="122"/>
        <v>7</v>
      </c>
      <c r="AR863" s="10">
        <f t="shared" si="123"/>
        <v>1</v>
      </c>
      <c r="AS863" s="10">
        <f t="shared" si="124"/>
        <v>0</v>
      </c>
      <c r="AT863" s="10">
        <f t="shared" si="125"/>
        <v>5</v>
      </c>
      <c r="AU863" s="10">
        <f t="shared" si="126"/>
        <v>0</v>
      </c>
      <c r="AV863" s="10">
        <f t="shared" si="127"/>
        <v>1</v>
      </c>
      <c r="AW863" s="8">
        <f t="shared" si="128"/>
        <v>128</v>
      </c>
      <c r="AX863" s="8">
        <f t="shared" si="129"/>
        <v>89</v>
      </c>
      <c r="AY863" s="21">
        <f t="shared" si="130"/>
        <v>0.6953125</v>
      </c>
    </row>
    <row r="864" spans="23:52" x14ac:dyDescent="0.2">
      <c r="W864" t="s">
        <v>3084</v>
      </c>
      <c r="X864" s="8">
        <f t="shared" si="105"/>
        <v>0</v>
      </c>
      <c r="Y864" s="8">
        <f t="shared" si="106"/>
        <v>0</v>
      </c>
      <c r="Z864" s="8">
        <f t="shared" si="107"/>
        <v>0</v>
      </c>
      <c r="AA864" s="8">
        <f t="shared" si="108"/>
        <v>0</v>
      </c>
      <c r="AB864" s="8">
        <f t="shared" si="109"/>
        <v>0</v>
      </c>
      <c r="AC864" s="8">
        <f t="shared" si="110"/>
        <v>0</v>
      </c>
      <c r="AD864" s="8">
        <f t="shared" si="111"/>
        <v>4</v>
      </c>
      <c r="AE864" s="8">
        <f t="shared" si="112"/>
        <v>11</v>
      </c>
      <c r="AF864" s="8">
        <f t="shared" si="113"/>
        <v>0</v>
      </c>
      <c r="AG864" s="8">
        <f t="shared" si="114"/>
        <v>0</v>
      </c>
      <c r="AH864">
        <f t="shared" si="115"/>
        <v>0</v>
      </c>
      <c r="AK864" s="9">
        <f t="shared" si="116"/>
        <v>14</v>
      </c>
      <c r="AL864" s="9">
        <f t="shared" si="117"/>
        <v>3</v>
      </c>
      <c r="AM864" s="9">
        <f t="shared" si="118"/>
        <v>2</v>
      </c>
      <c r="AN864" s="9">
        <f t="shared" si="119"/>
        <v>0</v>
      </c>
      <c r="AO864" s="9">
        <f t="shared" si="120"/>
        <v>0</v>
      </c>
      <c r="AP864" s="9">
        <f t="shared" si="121"/>
        <v>0</v>
      </c>
      <c r="AQ864">
        <f t="shared" si="122"/>
        <v>2</v>
      </c>
      <c r="AR864" s="10">
        <f t="shared" si="123"/>
        <v>0</v>
      </c>
      <c r="AS864" s="10">
        <f t="shared" si="124"/>
        <v>3</v>
      </c>
      <c r="AT864" s="10">
        <f t="shared" si="125"/>
        <v>2</v>
      </c>
      <c r="AU864" s="10">
        <f t="shared" si="126"/>
        <v>0</v>
      </c>
      <c r="AV864" s="10">
        <f t="shared" si="127"/>
        <v>0</v>
      </c>
      <c r="AW864" s="8">
        <f t="shared" si="128"/>
        <v>115</v>
      </c>
      <c r="AX864" s="8">
        <f t="shared" si="129"/>
        <v>85</v>
      </c>
      <c r="AY864" s="21">
        <f t="shared" si="130"/>
        <v>0.73913043478260865</v>
      </c>
    </row>
    <row r="865" spans="23:51" x14ac:dyDescent="0.2">
      <c r="W865" t="s">
        <v>3072</v>
      </c>
      <c r="X865" s="8">
        <f t="shared" si="105"/>
        <v>0</v>
      </c>
      <c r="Y865" s="8">
        <f t="shared" si="106"/>
        <v>0</v>
      </c>
      <c r="Z865" s="8">
        <f t="shared" si="107"/>
        <v>0</v>
      </c>
      <c r="AA865" s="8">
        <f t="shared" si="108"/>
        <v>7</v>
      </c>
      <c r="AB865" s="8">
        <f t="shared" si="109"/>
        <v>1</v>
      </c>
      <c r="AC865" s="8">
        <f t="shared" si="110"/>
        <v>0</v>
      </c>
      <c r="AD865" s="8">
        <f t="shared" si="111"/>
        <v>0</v>
      </c>
      <c r="AE865" s="8">
        <f t="shared" si="112"/>
        <v>39</v>
      </c>
      <c r="AF865" s="8">
        <f t="shared" si="113"/>
        <v>0</v>
      </c>
      <c r="AG865" s="8">
        <f t="shared" si="114"/>
        <v>0</v>
      </c>
      <c r="AH865">
        <f t="shared" si="115"/>
        <v>8</v>
      </c>
      <c r="AK865" s="9">
        <f t="shared" si="116"/>
        <v>45</v>
      </c>
      <c r="AL865" s="9">
        <f t="shared" si="117"/>
        <v>0</v>
      </c>
      <c r="AM865" s="9">
        <f t="shared" si="118"/>
        <v>15</v>
      </c>
      <c r="AN865" s="9">
        <f t="shared" si="119"/>
        <v>7</v>
      </c>
      <c r="AO865" s="9">
        <f t="shared" si="120"/>
        <v>0</v>
      </c>
      <c r="AP865" s="9">
        <f t="shared" si="121"/>
        <v>0</v>
      </c>
      <c r="AQ865">
        <f t="shared" si="122"/>
        <v>22</v>
      </c>
      <c r="AR865" s="10">
        <f t="shared" si="123"/>
        <v>0</v>
      </c>
      <c r="AS865" s="10">
        <f t="shared" si="124"/>
        <v>0</v>
      </c>
      <c r="AT865" s="10">
        <f t="shared" si="125"/>
        <v>15</v>
      </c>
      <c r="AU865" s="10">
        <f t="shared" si="126"/>
        <v>0</v>
      </c>
      <c r="AV865" s="10">
        <f t="shared" si="127"/>
        <v>0</v>
      </c>
      <c r="AW865" s="8">
        <f t="shared" si="128"/>
        <v>304</v>
      </c>
      <c r="AX865" s="8">
        <f t="shared" si="129"/>
        <v>253</v>
      </c>
      <c r="AY865" s="21">
        <f t="shared" si="130"/>
        <v>0.83223684210526316</v>
      </c>
    </row>
    <row r="866" spans="23:51" x14ac:dyDescent="0.2">
      <c r="W866" t="s">
        <v>3096</v>
      </c>
      <c r="X866" s="8">
        <f t="shared" si="105"/>
        <v>0</v>
      </c>
      <c r="Y866" s="8">
        <f t="shared" si="106"/>
        <v>0</v>
      </c>
      <c r="Z866" s="8">
        <f t="shared" si="107"/>
        <v>0</v>
      </c>
      <c r="AA866" s="8">
        <f t="shared" si="108"/>
        <v>1</v>
      </c>
      <c r="AB866" s="8">
        <f t="shared" si="109"/>
        <v>0</v>
      </c>
      <c r="AC866" s="8">
        <f t="shared" si="110"/>
        <v>0</v>
      </c>
      <c r="AD866" s="8">
        <f t="shared" si="111"/>
        <v>0</v>
      </c>
      <c r="AE866" s="8">
        <f t="shared" si="112"/>
        <v>0</v>
      </c>
      <c r="AF866" s="8">
        <f t="shared" si="113"/>
        <v>0</v>
      </c>
      <c r="AG866" s="8">
        <f t="shared" si="114"/>
        <v>0</v>
      </c>
      <c r="AH866">
        <f t="shared" si="115"/>
        <v>1</v>
      </c>
      <c r="AK866" s="9">
        <f t="shared" si="116"/>
        <v>1</v>
      </c>
      <c r="AL866" s="9">
        <f t="shared" si="117"/>
        <v>0</v>
      </c>
      <c r="AM866" s="9">
        <f t="shared" si="118"/>
        <v>0</v>
      </c>
      <c r="AN866" s="9">
        <f t="shared" si="119"/>
        <v>0</v>
      </c>
      <c r="AO866" s="9">
        <f t="shared" si="120"/>
        <v>0</v>
      </c>
      <c r="AP866" s="9">
        <f t="shared" si="121"/>
        <v>0</v>
      </c>
      <c r="AQ866">
        <f t="shared" si="122"/>
        <v>0</v>
      </c>
      <c r="AR866" s="10">
        <f t="shared" si="123"/>
        <v>0</v>
      </c>
      <c r="AS866" s="10">
        <f t="shared" si="124"/>
        <v>0</v>
      </c>
      <c r="AT866" s="10">
        <f t="shared" si="125"/>
        <v>0</v>
      </c>
      <c r="AU866" s="10">
        <f t="shared" si="126"/>
        <v>0</v>
      </c>
      <c r="AV866" s="10">
        <f t="shared" si="127"/>
        <v>0</v>
      </c>
      <c r="AW866" s="8">
        <f t="shared" si="128"/>
        <v>20</v>
      </c>
      <c r="AX866" s="8">
        <f t="shared" si="129"/>
        <v>20</v>
      </c>
      <c r="AY866" s="21">
        <f t="shared" si="130"/>
        <v>1</v>
      </c>
    </row>
    <row r="867" spans="23:51" x14ac:dyDescent="0.2">
      <c r="W867" t="s">
        <v>3097</v>
      </c>
      <c r="X867" s="8">
        <f t="shared" si="105"/>
        <v>0</v>
      </c>
      <c r="Y867" s="8">
        <f t="shared" si="106"/>
        <v>0</v>
      </c>
      <c r="Z867" s="8">
        <f t="shared" si="107"/>
        <v>0</v>
      </c>
      <c r="AA867" s="8">
        <f t="shared" si="108"/>
        <v>0</v>
      </c>
      <c r="AB867" s="8">
        <f t="shared" si="109"/>
        <v>0</v>
      </c>
      <c r="AC867" s="8">
        <f t="shared" si="110"/>
        <v>0</v>
      </c>
      <c r="AD867" s="8">
        <f t="shared" si="111"/>
        <v>0</v>
      </c>
      <c r="AE867" s="8">
        <f t="shared" si="112"/>
        <v>0</v>
      </c>
      <c r="AF867" s="8">
        <f t="shared" si="113"/>
        <v>0</v>
      </c>
      <c r="AG867" s="8">
        <f t="shared" si="114"/>
        <v>0</v>
      </c>
      <c r="AH867">
        <f t="shared" si="115"/>
        <v>0</v>
      </c>
      <c r="AK867" s="9">
        <f t="shared" si="116"/>
        <v>0</v>
      </c>
      <c r="AL867" s="9">
        <f t="shared" si="117"/>
        <v>0</v>
      </c>
      <c r="AM867" s="9">
        <f t="shared" si="118"/>
        <v>0</v>
      </c>
      <c r="AN867" s="9">
        <f t="shared" si="119"/>
        <v>0</v>
      </c>
      <c r="AO867" s="9">
        <f t="shared" si="120"/>
        <v>0</v>
      </c>
      <c r="AP867" s="9">
        <f t="shared" si="121"/>
        <v>0</v>
      </c>
      <c r="AQ867">
        <f t="shared" si="122"/>
        <v>0</v>
      </c>
      <c r="AR867" s="10">
        <f t="shared" si="123"/>
        <v>0</v>
      </c>
      <c r="AS867" s="10">
        <f t="shared" si="124"/>
        <v>0</v>
      </c>
      <c r="AT867" s="10">
        <f t="shared" si="125"/>
        <v>0</v>
      </c>
      <c r="AU867" s="10">
        <f t="shared" si="126"/>
        <v>0</v>
      </c>
      <c r="AV867" s="10">
        <f t="shared" si="127"/>
        <v>0</v>
      </c>
      <c r="AW867" s="8">
        <f t="shared" si="128"/>
        <v>0</v>
      </c>
      <c r="AX867" s="8">
        <f t="shared" si="129"/>
        <v>0</v>
      </c>
      <c r="AY867" s="21"/>
    </row>
    <row r="868" spans="23:51" x14ac:dyDescent="0.2">
      <c r="W868" t="s">
        <v>3079</v>
      </c>
      <c r="X868" s="8">
        <f t="shared" si="105"/>
        <v>0</v>
      </c>
      <c r="Y868" s="8">
        <f t="shared" si="106"/>
        <v>0</v>
      </c>
      <c r="Z868" s="8">
        <f t="shared" si="107"/>
        <v>0</v>
      </c>
      <c r="AA868" s="8">
        <f t="shared" si="108"/>
        <v>0</v>
      </c>
      <c r="AB868" s="8">
        <f t="shared" si="109"/>
        <v>0</v>
      </c>
      <c r="AC868" s="8">
        <f t="shared" si="110"/>
        <v>0</v>
      </c>
      <c r="AD868" s="8">
        <f t="shared" si="111"/>
        <v>1</v>
      </c>
      <c r="AE868" s="8">
        <f t="shared" si="112"/>
        <v>11</v>
      </c>
      <c r="AF868" s="8">
        <f t="shared" si="113"/>
        <v>5</v>
      </c>
      <c r="AG868" s="8">
        <f t="shared" si="114"/>
        <v>4</v>
      </c>
      <c r="AH868">
        <f t="shared" si="115"/>
        <v>0</v>
      </c>
      <c r="AK868" s="9">
        <f t="shared" si="116"/>
        <v>13</v>
      </c>
      <c r="AL868" s="9">
        <f t="shared" si="117"/>
        <v>0</v>
      </c>
      <c r="AM868" s="9">
        <f t="shared" si="118"/>
        <v>10</v>
      </c>
      <c r="AN868" s="9">
        <f t="shared" si="119"/>
        <v>1</v>
      </c>
      <c r="AO868" s="9">
        <f t="shared" si="120"/>
        <v>0</v>
      </c>
      <c r="AP868" s="9">
        <f t="shared" si="121"/>
        <v>3</v>
      </c>
      <c r="AQ868">
        <f t="shared" si="122"/>
        <v>11</v>
      </c>
      <c r="AR868" s="10">
        <f t="shared" si="123"/>
        <v>0</v>
      </c>
      <c r="AS868" s="10">
        <f t="shared" si="124"/>
        <v>0</v>
      </c>
      <c r="AT868" s="10">
        <f t="shared" si="125"/>
        <v>7</v>
      </c>
      <c r="AU868" s="10">
        <f t="shared" si="126"/>
        <v>0</v>
      </c>
      <c r="AV868" s="10">
        <f t="shared" si="127"/>
        <v>3</v>
      </c>
      <c r="AW868" s="8">
        <f t="shared" si="128"/>
        <v>155</v>
      </c>
      <c r="AX868" s="8">
        <f t="shared" si="129"/>
        <v>138</v>
      </c>
      <c r="AY868" s="21">
        <f t="shared" si="130"/>
        <v>0.89032258064516134</v>
      </c>
    </row>
    <row r="869" spans="23:51" x14ac:dyDescent="0.2">
      <c r="W869" t="s">
        <v>3081</v>
      </c>
      <c r="X869" s="8">
        <f t="shared" si="105"/>
        <v>0</v>
      </c>
      <c r="Y869" s="8">
        <f t="shared" si="106"/>
        <v>0</v>
      </c>
      <c r="Z869" s="8">
        <f t="shared" si="107"/>
        <v>0</v>
      </c>
      <c r="AA869" s="8">
        <f t="shared" si="108"/>
        <v>0</v>
      </c>
      <c r="AB869" s="8">
        <f t="shared" si="109"/>
        <v>5</v>
      </c>
      <c r="AC869" s="8">
        <f t="shared" si="110"/>
        <v>0</v>
      </c>
      <c r="AD869" s="8">
        <f t="shared" si="111"/>
        <v>3</v>
      </c>
      <c r="AE869" s="8">
        <f t="shared" si="112"/>
        <v>12</v>
      </c>
      <c r="AF869" s="8">
        <f t="shared" si="113"/>
        <v>0</v>
      </c>
      <c r="AG869" s="8">
        <f t="shared" si="114"/>
        <v>0</v>
      </c>
      <c r="AH869">
        <f t="shared" si="115"/>
        <v>5</v>
      </c>
      <c r="AK869" s="9">
        <f t="shared" si="116"/>
        <v>17</v>
      </c>
      <c r="AL869" s="9">
        <f t="shared" si="117"/>
        <v>0</v>
      </c>
      <c r="AM869" s="9">
        <f t="shared" si="118"/>
        <v>5</v>
      </c>
      <c r="AN869" s="9">
        <f t="shared" si="119"/>
        <v>0</v>
      </c>
      <c r="AO869" s="9">
        <f t="shared" si="120"/>
        <v>0</v>
      </c>
      <c r="AP869" s="9">
        <f t="shared" si="121"/>
        <v>0</v>
      </c>
      <c r="AQ869">
        <f t="shared" si="122"/>
        <v>5</v>
      </c>
      <c r="AR869" s="10">
        <f t="shared" si="123"/>
        <v>0</v>
      </c>
      <c r="AS869" s="10">
        <f t="shared" si="124"/>
        <v>0</v>
      </c>
      <c r="AT869" s="10">
        <f t="shared" si="125"/>
        <v>5</v>
      </c>
      <c r="AU869" s="10">
        <f t="shared" si="126"/>
        <v>0</v>
      </c>
      <c r="AV869" s="10">
        <f t="shared" si="127"/>
        <v>0</v>
      </c>
      <c r="AW869" s="8">
        <f t="shared" si="128"/>
        <v>143</v>
      </c>
      <c r="AX869" s="8">
        <f t="shared" si="129"/>
        <v>124</v>
      </c>
      <c r="AY869" s="21">
        <f t="shared" si="130"/>
        <v>0.86713286713286708</v>
      </c>
    </row>
    <row r="870" spans="23:51" x14ac:dyDescent="0.2">
      <c r="W870" t="s">
        <v>3082</v>
      </c>
      <c r="X870" s="8">
        <f t="shared" si="105"/>
        <v>0</v>
      </c>
      <c r="Y870" s="8">
        <f t="shared" si="106"/>
        <v>0</v>
      </c>
      <c r="Z870" s="8">
        <f t="shared" si="107"/>
        <v>0</v>
      </c>
      <c r="AA870" s="8">
        <f t="shared" si="108"/>
        <v>13</v>
      </c>
      <c r="AB870" s="8">
        <f t="shared" si="109"/>
        <v>0</v>
      </c>
      <c r="AC870" s="8">
        <f t="shared" si="110"/>
        <v>0</v>
      </c>
      <c r="AD870" s="8">
        <f t="shared" si="111"/>
        <v>0</v>
      </c>
      <c r="AE870" s="8">
        <f t="shared" si="112"/>
        <v>3</v>
      </c>
      <c r="AF870" s="8">
        <f t="shared" si="113"/>
        <v>0</v>
      </c>
      <c r="AG870" s="8">
        <f t="shared" si="114"/>
        <v>3</v>
      </c>
      <c r="AH870">
        <f t="shared" si="115"/>
        <v>13</v>
      </c>
      <c r="AK870" s="9">
        <f t="shared" si="116"/>
        <v>16</v>
      </c>
      <c r="AL870" s="9">
        <f t="shared" si="117"/>
        <v>0</v>
      </c>
      <c r="AM870" s="9">
        <f t="shared" si="118"/>
        <v>4</v>
      </c>
      <c r="AN870" s="9">
        <f t="shared" si="119"/>
        <v>2</v>
      </c>
      <c r="AO870" s="9">
        <f t="shared" si="120"/>
        <v>0</v>
      </c>
      <c r="AP870" s="9">
        <f t="shared" si="121"/>
        <v>3</v>
      </c>
      <c r="AQ870">
        <f t="shared" si="122"/>
        <v>6</v>
      </c>
      <c r="AR870" s="10">
        <f t="shared" si="123"/>
        <v>0</v>
      </c>
      <c r="AS870" s="10">
        <f t="shared" si="124"/>
        <v>0</v>
      </c>
      <c r="AT870" s="10">
        <f t="shared" si="125"/>
        <v>1</v>
      </c>
      <c r="AU870" s="10">
        <f t="shared" si="126"/>
        <v>0</v>
      </c>
      <c r="AV870" s="10">
        <f t="shared" si="127"/>
        <v>3</v>
      </c>
      <c r="AW870" s="8">
        <f t="shared" si="128"/>
        <v>232</v>
      </c>
      <c r="AX870" s="8">
        <f t="shared" si="129"/>
        <v>228</v>
      </c>
      <c r="AY870" s="21">
        <f t="shared" si="130"/>
        <v>0.98275862068965514</v>
      </c>
    </row>
    <row r="871" spans="23:51" x14ac:dyDescent="0.2">
      <c r="W871" t="s">
        <v>3075</v>
      </c>
      <c r="X871" s="8">
        <f t="shared" si="105"/>
        <v>0</v>
      </c>
      <c r="Y871" s="8">
        <f t="shared" si="106"/>
        <v>0</v>
      </c>
      <c r="Z871" s="8">
        <f t="shared" si="107"/>
        <v>0</v>
      </c>
      <c r="AA871" s="8">
        <f t="shared" si="108"/>
        <v>0</v>
      </c>
      <c r="AB871" s="8">
        <f t="shared" si="109"/>
        <v>0</v>
      </c>
      <c r="AC871" s="8">
        <f t="shared" si="110"/>
        <v>0</v>
      </c>
      <c r="AD871" s="8">
        <f t="shared" si="111"/>
        <v>1</v>
      </c>
      <c r="AE871" s="8">
        <f t="shared" si="112"/>
        <v>33</v>
      </c>
      <c r="AF871" s="8">
        <f t="shared" si="113"/>
        <v>0</v>
      </c>
      <c r="AG871" s="8">
        <f t="shared" si="114"/>
        <v>0</v>
      </c>
      <c r="AH871">
        <f t="shared" si="115"/>
        <v>0</v>
      </c>
      <c r="AK871" s="9">
        <f t="shared" si="116"/>
        <v>30</v>
      </c>
      <c r="AL871" s="9">
        <f t="shared" si="117"/>
        <v>0</v>
      </c>
      <c r="AM871" s="9">
        <f t="shared" si="118"/>
        <v>26</v>
      </c>
      <c r="AN871" s="9">
        <f t="shared" si="119"/>
        <v>0</v>
      </c>
      <c r="AO871" s="9">
        <f t="shared" si="120"/>
        <v>0</v>
      </c>
      <c r="AP871" s="9">
        <f t="shared" si="121"/>
        <v>0</v>
      </c>
      <c r="AQ871">
        <f t="shared" si="122"/>
        <v>26</v>
      </c>
      <c r="AR871" s="10">
        <f t="shared" si="123"/>
        <v>0</v>
      </c>
      <c r="AS871" s="10">
        <f t="shared" si="124"/>
        <v>0</v>
      </c>
      <c r="AT871" s="10">
        <f t="shared" si="125"/>
        <v>26</v>
      </c>
      <c r="AU871" s="10">
        <f t="shared" si="126"/>
        <v>0</v>
      </c>
      <c r="AV871" s="10">
        <f t="shared" si="127"/>
        <v>0</v>
      </c>
      <c r="AW871" s="8">
        <f t="shared" si="128"/>
        <v>163</v>
      </c>
      <c r="AX871" s="8">
        <f t="shared" si="129"/>
        <v>88</v>
      </c>
      <c r="AY871" s="21">
        <f t="shared" si="130"/>
        <v>0.53987730061349692</v>
      </c>
    </row>
    <row r="872" spans="23:51" x14ac:dyDescent="0.2">
      <c r="W872" t="s">
        <v>3074</v>
      </c>
      <c r="X872" s="8">
        <f t="shared" si="105"/>
        <v>2</v>
      </c>
      <c r="Y872" s="8">
        <f t="shared" si="106"/>
        <v>6</v>
      </c>
      <c r="Z872" s="8">
        <f t="shared" si="107"/>
        <v>0</v>
      </c>
      <c r="AA872" s="8">
        <f t="shared" si="108"/>
        <v>1</v>
      </c>
      <c r="AB872" s="8">
        <f t="shared" si="109"/>
        <v>0</v>
      </c>
      <c r="AC872" s="8">
        <f t="shared" si="110"/>
        <v>2</v>
      </c>
      <c r="AD872" s="8">
        <f t="shared" si="111"/>
        <v>0</v>
      </c>
      <c r="AE872" s="8">
        <f t="shared" si="112"/>
        <v>30</v>
      </c>
      <c r="AF872" s="8">
        <f t="shared" si="113"/>
        <v>0</v>
      </c>
      <c r="AG872" s="8">
        <f t="shared" si="114"/>
        <v>0</v>
      </c>
      <c r="AH872">
        <f t="shared" si="115"/>
        <v>7</v>
      </c>
      <c r="AK872" s="9">
        <f t="shared" si="116"/>
        <v>33</v>
      </c>
      <c r="AL872" s="9">
        <f t="shared" si="117"/>
        <v>0</v>
      </c>
      <c r="AM872" s="9">
        <f t="shared" si="118"/>
        <v>10</v>
      </c>
      <c r="AN872" s="9">
        <f t="shared" si="119"/>
        <v>0</v>
      </c>
      <c r="AO872" s="9">
        <f t="shared" si="120"/>
        <v>0</v>
      </c>
      <c r="AP872" s="9">
        <f t="shared" si="121"/>
        <v>0</v>
      </c>
      <c r="AQ872">
        <f t="shared" si="122"/>
        <v>10</v>
      </c>
      <c r="AR872" s="10">
        <f t="shared" si="123"/>
        <v>2</v>
      </c>
      <c r="AS872" s="10">
        <f t="shared" si="124"/>
        <v>0</v>
      </c>
      <c r="AT872" s="10">
        <f t="shared" si="125"/>
        <v>10</v>
      </c>
      <c r="AU872" s="10">
        <f t="shared" si="126"/>
        <v>0</v>
      </c>
      <c r="AV872" s="10">
        <f t="shared" si="127"/>
        <v>0</v>
      </c>
      <c r="AW872" s="8">
        <f t="shared" si="128"/>
        <v>206</v>
      </c>
      <c r="AX872" s="8">
        <f t="shared" si="129"/>
        <v>155</v>
      </c>
      <c r="AY872" s="21">
        <f t="shared" si="130"/>
        <v>0.75242718446601942</v>
      </c>
    </row>
    <row r="873" spans="23:51" x14ac:dyDescent="0.2">
      <c r="W873" t="s">
        <v>3098</v>
      </c>
      <c r="X873" s="8">
        <f t="shared" si="105"/>
        <v>0</v>
      </c>
      <c r="Y873" s="8">
        <f t="shared" si="106"/>
        <v>0</v>
      </c>
      <c r="Z873" s="8">
        <f t="shared" si="107"/>
        <v>0</v>
      </c>
      <c r="AA873" s="8">
        <f t="shared" si="108"/>
        <v>0</v>
      </c>
      <c r="AB873" s="8">
        <f t="shared" si="109"/>
        <v>0</v>
      </c>
      <c r="AC873" s="8">
        <f t="shared" si="110"/>
        <v>0</v>
      </c>
      <c r="AD873" s="8">
        <f t="shared" si="111"/>
        <v>0</v>
      </c>
      <c r="AE873" s="8">
        <f t="shared" si="112"/>
        <v>0</v>
      </c>
      <c r="AF873" s="8">
        <f t="shared" si="113"/>
        <v>0</v>
      </c>
      <c r="AG873" s="8">
        <f t="shared" si="114"/>
        <v>0</v>
      </c>
      <c r="AH873">
        <f t="shared" si="115"/>
        <v>0</v>
      </c>
      <c r="AK873" s="9">
        <f t="shared" si="116"/>
        <v>0</v>
      </c>
      <c r="AL873" s="9">
        <f t="shared" si="117"/>
        <v>0</v>
      </c>
      <c r="AM873" s="9">
        <f t="shared" si="118"/>
        <v>0</v>
      </c>
      <c r="AN873" s="9">
        <f t="shared" si="119"/>
        <v>0</v>
      </c>
      <c r="AO873" s="9">
        <f t="shared" si="120"/>
        <v>0</v>
      </c>
      <c r="AP873" s="9">
        <f t="shared" si="121"/>
        <v>0</v>
      </c>
      <c r="AQ873">
        <f t="shared" si="122"/>
        <v>0</v>
      </c>
      <c r="AR873" s="10">
        <f t="shared" si="123"/>
        <v>0</v>
      </c>
      <c r="AS873" s="10">
        <f t="shared" si="124"/>
        <v>0</v>
      </c>
      <c r="AT873" s="10">
        <f t="shared" si="125"/>
        <v>0</v>
      </c>
      <c r="AU873" s="10">
        <f t="shared" si="126"/>
        <v>0</v>
      </c>
      <c r="AV873" s="10">
        <f t="shared" si="127"/>
        <v>0</v>
      </c>
      <c r="AW873" s="8">
        <f t="shared" si="128"/>
        <v>0</v>
      </c>
      <c r="AX873" s="8">
        <f t="shared" si="129"/>
        <v>0</v>
      </c>
      <c r="AY873" s="21"/>
    </row>
    <row r="874" spans="23:51" x14ac:dyDescent="0.2">
      <c r="W874" t="s">
        <v>3085</v>
      </c>
      <c r="X874" s="8">
        <f t="shared" si="105"/>
        <v>0</v>
      </c>
      <c r="Y874" s="8">
        <f t="shared" si="106"/>
        <v>0</v>
      </c>
      <c r="Z874" s="8">
        <f t="shared" si="107"/>
        <v>0</v>
      </c>
      <c r="AA874" s="8">
        <f t="shared" si="108"/>
        <v>0</v>
      </c>
      <c r="AB874" s="8">
        <f t="shared" si="109"/>
        <v>0</v>
      </c>
      <c r="AC874" s="8">
        <f t="shared" si="110"/>
        <v>0</v>
      </c>
      <c r="AD874" s="8">
        <f t="shared" si="111"/>
        <v>11</v>
      </c>
      <c r="AE874" s="8">
        <f t="shared" si="112"/>
        <v>3</v>
      </c>
      <c r="AF874" s="8">
        <f t="shared" si="113"/>
        <v>0</v>
      </c>
      <c r="AG874" s="8">
        <f t="shared" si="114"/>
        <v>0</v>
      </c>
      <c r="AH874">
        <f t="shared" si="115"/>
        <v>0</v>
      </c>
      <c r="AK874" s="9">
        <f t="shared" si="116"/>
        <v>14</v>
      </c>
      <c r="AL874" s="9">
        <f t="shared" si="117"/>
        <v>1</v>
      </c>
      <c r="AM874" s="9">
        <f t="shared" si="118"/>
        <v>2</v>
      </c>
      <c r="AN874" s="9">
        <f t="shared" si="119"/>
        <v>0</v>
      </c>
      <c r="AO874" s="9">
        <f t="shared" si="120"/>
        <v>0</v>
      </c>
      <c r="AP874" s="9">
        <f t="shared" si="121"/>
        <v>0</v>
      </c>
      <c r="AQ874">
        <f t="shared" si="122"/>
        <v>2</v>
      </c>
      <c r="AR874" s="10">
        <f t="shared" si="123"/>
        <v>0</v>
      </c>
      <c r="AS874" s="10">
        <f t="shared" si="124"/>
        <v>1</v>
      </c>
      <c r="AT874" s="10">
        <f t="shared" si="125"/>
        <v>2</v>
      </c>
      <c r="AU874" s="10">
        <f t="shared" si="126"/>
        <v>0</v>
      </c>
      <c r="AV874" s="10">
        <f t="shared" si="127"/>
        <v>0</v>
      </c>
      <c r="AW874" s="8">
        <f t="shared" si="128"/>
        <v>63</v>
      </c>
      <c r="AX874" s="8">
        <f t="shared" si="129"/>
        <v>49</v>
      </c>
      <c r="AY874" s="21">
        <f t="shared" si="130"/>
        <v>0.77777777777777779</v>
      </c>
    </row>
    <row r="875" spans="23:51" x14ac:dyDescent="0.2">
      <c r="W875" t="s">
        <v>3083</v>
      </c>
      <c r="X875" s="8">
        <f t="shared" si="105"/>
        <v>0</v>
      </c>
      <c r="Y875" s="8">
        <f t="shared" si="106"/>
        <v>0</v>
      </c>
      <c r="Z875" s="8">
        <f t="shared" si="107"/>
        <v>0</v>
      </c>
      <c r="AA875" s="8">
        <f t="shared" si="108"/>
        <v>0</v>
      </c>
      <c r="AB875" s="8">
        <f t="shared" si="109"/>
        <v>0</v>
      </c>
      <c r="AC875" s="8">
        <f t="shared" si="110"/>
        <v>0</v>
      </c>
      <c r="AD875" s="8">
        <f t="shared" si="111"/>
        <v>9</v>
      </c>
      <c r="AE875" s="8">
        <f t="shared" si="112"/>
        <v>7</v>
      </c>
      <c r="AF875" s="8">
        <f t="shared" si="113"/>
        <v>0</v>
      </c>
      <c r="AG875" s="8">
        <f t="shared" si="114"/>
        <v>0</v>
      </c>
      <c r="AH875">
        <f t="shared" si="115"/>
        <v>0</v>
      </c>
      <c r="AK875" s="9">
        <f t="shared" si="116"/>
        <v>15</v>
      </c>
      <c r="AL875" s="9">
        <f t="shared" si="117"/>
        <v>0</v>
      </c>
      <c r="AM875" s="9">
        <f t="shared" si="118"/>
        <v>1</v>
      </c>
      <c r="AN875" s="9">
        <f t="shared" si="119"/>
        <v>0</v>
      </c>
      <c r="AO875" s="9">
        <f t="shared" si="120"/>
        <v>0</v>
      </c>
      <c r="AP875" s="9">
        <f t="shared" si="121"/>
        <v>0</v>
      </c>
      <c r="AQ875">
        <f t="shared" si="122"/>
        <v>1</v>
      </c>
      <c r="AR875" s="10">
        <f t="shared" si="123"/>
        <v>0</v>
      </c>
      <c r="AS875" s="10">
        <f t="shared" si="124"/>
        <v>0</v>
      </c>
      <c r="AT875" s="10">
        <f t="shared" si="125"/>
        <v>1</v>
      </c>
      <c r="AU875" s="10">
        <f t="shared" si="126"/>
        <v>0</v>
      </c>
      <c r="AV875" s="10">
        <f t="shared" si="127"/>
        <v>0</v>
      </c>
      <c r="AW875" s="8">
        <f t="shared" si="128"/>
        <v>109</v>
      </c>
      <c r="AX875" s="8">
        <f t="shared" si="129"/>
        <v>83</v>
      </c>
      <c r="AY875" s="21">
        <f t="shared" si="130"/>
        <v>0.76146788990825687</v>
      </c>
    </row>
    <row r="876" spans="23:51" x14ac:dyDescent="0.2">
      <c r="W876" t="s">
        <v>3089</v>
      </c>
      <c r="X876" s="8">
        <f t="shared" si="105"/>
        <v>0</v>
      </c>
      <c r="Y876" s="8">
        <f t="shared" si="106"/>
        <v>0</v>
      </c>
      <c r="Z876" s="8">
        <f t="shared" si="107"/>
        <v>0</v>
      </c>
      <c r="AA876" s="8">
        <f t="shared" si="108"/>
        <v>0</v>
      </c>
      <c r="AB876" s="8">
        <f t="shared" si="109"/>
        <v>0</v>
      </c>
      <c r="AC876" s="8">
        <f t="shared" si="110"/>
        <v>0</v>
      </c>
      <c r="AD876" s="8">
        <f t="shared" si="111"/>
        <v>0</v>
      </c>
      <c r="AE876" s="8">
        <f t="shared" si="112"/>
        <v>8</v>
      </c>
      <c r="AF876" s="8">
        <f t="shared" si="113"/>
        <v>0</v>
      </c>
      <c r="AG876" s="8">
        <f t="shared" si="114"/>
        <v>0</v>
      </c>
      <c r="AH876">
        <f t="shared" si="115"/>
        <v>0</v>
      </c>
      <c r="AK876" s="9">
        <f t="shared" si="116"/>
        <v>5</v>
      </c>
      <c r="AL876" s="9">
        <f t="shared" si="117"/>
        <v>0</v>
      </c>
      <c r="AM876" s="9">
        <f t="shared" si="118"/>
        <v>0</v>
      </c>
      <c r="AN876" s="9">
        <f t="shared" si="119"/>
        <v>0</v>
      </c>
      <c r="AO876" s="9">
        <f t="shared" si="120"/>
        <v>0</v>
      </c>
      <c r="AP876" s="9">
        <f t="shared" si="121"/>
        <v>0</v>
      </c>
      <c r="AQ876">
        <f t="shared" si="122"/>
        <v>0</v>
      </c>
      <c r="AR876" s="10">
        <f t="shared" si="123"/>
        <v>0</v>
      </c>
      <c r="AS876" s="10">
        <f t="shared" si="124"/>
        <v>0</v>
      </c>
      <c r="AT876" s="10">
        <f t="shared" si="125"/>
        <v>0</v>
      </c>
      <c r="AU876" s="10">
        <f t="shared" si="126"/>
        <v>0</v>
      </c>
      <c r="AV876" s="10">
        <f t="shared" si="127"/>
        <v>0</v>
      </c>
      <c r="AW876" s="8">
        <f t="shared" si="128"/>
        <v>53</v>
      </c>
      <c r="AX876" s="8">
        <f t="shared" si="129"/>
        <v>29</v>
      </c>
      <c r="AY876" s="21">
        <f t="shared" si="130"/>
        <v>0.54716981132075471</v>
      </c>
    </row>
    <row r="877" spans="23:51" x14ac:dyDescent="0.2">
      <c r="W877" t="s">
        <v>3086</v>
      </c>
      <c r="X877" s="8">
        <f t="shared" si="105"/>
        <v>0</v>
      </c>
      <c r="Y877" s="8">
        <f t="shared" si="106"/>
        <v>0</v>
      </c>
      <c r="Z877" s="8">
        <f t="shared" si="107"/>
        <v>0</v>
      </c>
      <c r="AA877" s="8">
        <f t="shared" si="108"/>
        <v>0</v>
      </c>
      <c r="AB877" s="8">
        <f t="shared" si="109"/>
        <v>0</v>
      </c>
      <c r="AC877" s="8">
        <f t="shared" si="110"/>
        <v>0</v>
      </c>
      <c r="AD877" s="8">
        <f t="shared" si="111"/>
        <v>0</v>
      </c>
      <c r="AE877" s="8">
        <f t="shared" si="112"/>
        <v>13</v>
      </c>
      <c r="AF877" s="8">
        <f t="shared" si="113"/>
        <v>0</v>
      </c>
      <c r="AG877" s="8">
        <f t="shared" si="114"/>
        <v>1</v>
      </c>
      <c r="AH877">
        <f t="shared" si="115"/>
        <v>0</v>
      </c>
      <c r="AK877" s="9">
        <f t="shared" si="116"/>
        <v>12</v>
      </c>
      <c r="AL877" s="9">
        <f t="shared" si="117"/>
        <v>0</v>
      </c>
      <c r="AM877" s="9">
        <f t="shared" si="118"/>
        <v>11</v>
      </c>
      <c r="AN877" s="9">
        <f t="shared" si="119"/>
        <v>0</v>
      </c>
      <c r="AO877" s="9">
        <f t="shared" si="120"/>
        <v>0</v>
      </c>
      <c r="AP877" s="9">
        <f t="shared" si="121"/>
        <v>1</v>
      </c>
      <c r="AQ877">
        <f t="shared" si="122"/>
        <v>11</v>
      </c>
      <c r="AR877" s="10">
        <f t="shared" si="123"/>
        <v>0</v>
      </c>
      <c r="AS877" s="10">
        <f t="shared" si="124"/>
        <v>0</v>
      </c>
      <c r="AT877" s="10">
        <f t="shared" si="125"/>
        <v>10</v>
      </c>
      <c r="AU877" s="10">
        <f t="shared" si="126"/>
        <v>0</v>
      </c>
      <c r="AV877" s="10">
        <f t="shared" si="127"/>
        <v>1</v>
      </c>
      <c r="AW877" s="8">
        <f t="shared" si="128"/>
        <v>113</v>
      </c>
      <c r="AX877" s="8">
        <f t="shared" si="129"/>
        <v>75</v>
      </c>
      <c r="AY877" s="21">
        <f t="shared" si="130"/>
        <v>0.66371681415929207</v>
      </c>
    </row>
    <row r="878" spans="23:51" x14ac:dyDescent="0.2">
      <c r="W878" t="s">
        <v>3080</v>
      </c>
      <c r="X878" s="8">
        <f t="shared" si="105"/>
        <v>0</v>
      </c>
      <c r="Y878" s="8">
        <f t="shared" si="106"/>
        <v>0</v>
      </c>
      <c r="Z878" s="8">
        <f t="shared" si="107"/>
        <v>0</v>
      </c>
      <c r="AA878" s="8">
        <f t="shared" si="108"/>
        <v>0</v>
      </c>
      <c r="AB878" s="8">
        <f t="shared" si="109"/>
        <v>0</v>
      </c>
      <c r="AC878" s="8">
        <f t="shared" si="110"/>
        <v>0</v>
      </c>
      <c r="AD878" s="8">
        <f t="shared" si="111"/>
        <v>0</v>
      </c>
      <c r="AE878" s="8">
        <f t="shared" si="112"/>
        <v>20</v>
      </c>
      <c r="AF878" s="8">
        <f t="shared" si="113"/>
        <v>0</v>
      </c>
      <c r="AG878" s="8">
        <f t="shared" si="114"/>
        <v>0</v>
      </c>
      <c r="AH878">
        <f t="shared" si="115"/>
        <v>0</v>
      </c>
      <c r="AK878" s="9">
        <f t="shared" si="116"/>
        <v>19</v>
      </c>
      <c r="AL878" s="9">
        <f t="shared" si="117"/>
        <v>0</v>
      </c>
      <c r="AM878" s="9">
        <f t="shared" si="118"/>
        <v>19</v>
      </c>
      <c r="AN878" s="9">
        <f t="shared" si="119"/>
        <v>0</v>
      </c>
      <c r="AO878" s="9">
        <f t="shared" si="120"/>
        <v>0</v>
      </c>
      <c r="AP878" s="9">
        <f t="shared" si="121"/>
        <v>0</v>
      </c>
      <c r="AQ878">
        <f t="shared" si="122"/>
        <v>19</v>
      </c>
      <c r="AR878" s="10">
        <f t="shared" si="123"/>
        <v>0</v>
      </c>
      <c r="AS878" s="10">
        <f t="shared" si="124"/>
        <v>0</v>
      </c>
      <c r="AT878" s="10">
        <f t="shared" si="125"/>
        <v>19</v>
      </c>
      <c r="AU878" s="10">
        <f t="shared" si="126"/>
        <v>0</v>
      </c>
      <c r="AV878" s="10">
        <f t="shared" si="127"/>
        <v>0</v>
      </c>
      <c r="AW878" s="8">
        <f t="shared" si="128"/>
        <v>100</v>
      </c>
      <c r="AX878" s="8">
        <f t="shared" si="129"/>
        <v>88</v>
      </c>
      <c r="AY878" s="21">
        <f t="shared" si="130"/>
        <v>0.88</v>
      </c>
    </row>
    <row r="879" spans="23:51" x14ac:dyDescent="0.2">
      <c r="W879" t="s">
        <v>3099</v>
      </c>
      <c r="X879" s="8">
        <f t="shared" si="105"/>
        <v>0</v>
      </c>
      <c r="Y879" s="8">
        <f t="shared" si="106"/>
        <v>0</v>
      </c>
      <c r="Z879" s="8">
        <f t="shared" si="107"/>
        <v>0</v>
      </c>
      <c r="AA879" s="8">
        <f t="shared" si="108"/>
        <v>0</v>
      </c>
      <c r="AB879" s="8">
        <f t="shared" si="109"/>
        <v>0</v>
      </c>
      <c r="AC879" s="8">
        <f t="shared" si="110"/>
        <v>0</v>
      </c>
      <c r="AD879" s="8">
        <f t="shared" si="111"/>
        <v>0</v>
      </c>
      <c r="AE879" s="8">
        <f t="shared" si="112"/>
        <v>0</v>
      </c>
      <c r="AF879" s="8">
        <f t="shared" si="113"/>
        <v>0</v>
      </c>
      <c r="AG879" s="8">
        <f t="shared" si="114"/>
        <v>0</v>
      </c>
      <c r="AH879">
        <f t="shared" si="115"/>
        <v>0</v>
      </c>
      <c r="AK879" s="9">
        <f t="shared" si="116"/>
        <v>0</v>
      </c>
      <c r="AL879" s="9">
        <f t="shared" si="117"/>
        <v>0</v>
      </c>
      <c r="AM879" s="9">
        <f t="shared" si="118"/>
        <v>0</v>
      </c>
      <c r="AN879" s="9">
        <f t="shared" si="119"/>
        <v>0</v>
      </c>
      <c r="AO879" s="9">
        <f t="shared" si="120"/>
        <v>0</v>
      </c>
      <c r="AP879" s="9">
        <f t="shared" si="121"/>
        <v>0</v>
      </c>
      <c r="AQ879">
        <f t="shared" si="122"/>
        <v>0</v>
      </c>
      <c r="AR879" s="10">
        <f t="shared" si="123"/>
        <v>0</v>
      </c>
      <c r="AS879" s="10">
        <f t="shared" si="124"/>
        <v>0</v>
      </c>
      <c r="AT879" s="10">
        <f t="shared" si="125"/>
        <v>0</v>
      </c>
      <c r="AU879" s="10">
        <f t="shared" si="126"/>
        <v>0</v>
      </c>
      <c r="AV879" s="10">
        <f t="shared" si="127"/>
        <v>0</v>
      </c>
      <c r="AW879" s="8">
        <f t="shared" si="128"/>
        <v>0</v>
      </c>
      <c r="AX879" s="8">
        <f t="shared" si="129"/>
        <v>0</v>
      </c>
      <c r="AY879" s="21"/>
    </row>
    <row r="880" spans="23:51" x14ac:dyDescent="0.2">
      <c r="W880" t="s">
        <v>3068</v>
      </c>
      <c r="X880" s="8">
        <f t="shared" si="105"/>
        <v>1</v>
      </c>
      <c r="Y880" s="8">
        <f t="shared" si="106"/>
        <v>0</v>
      </c>
      <c r="Z880" s="8">
        <f t="shared" si="107"/>
        <v>0</v>
      </c>
      <c r="AA880" s="8">
        <f t="shared" si="108"/>
        <v>14</v>
      </c>
      <c r="AB880" s="8">
        <f t="shared" si="109"/>
        <v>22</v>
      </c>
      <c r="AC880" s="8">
        <f t="shared" si="110"/>
        <v>0</v>
      </c>
      <c r="AD880" s="8">
        <f t="shared" si="111"/>
        <v>1</v>
      </c>
      <c r="AE880" s="8">
        <f t="shared" si="112"/>
        <v>158</v>
      </c>
      <c r="AF880" s="8">
        <f t="shared" si="113"/>
        <v>0</v>
      </c>
      <c r="AG880" s="8">
        <f t="shared" si="114"/>
        <v>0</v>
      </c>
      <c r="AH880">
        <f t="shared" si="115"/>
        <v>36</v>
      </c>
      <c r="AK880" s="9">
        <f t="shared" si="116"/>
        <v>180</v>
      </c>
      <c r="AL880" s="9">
        <f t="shared" si="117"/>
        <v>1</v>
      </c>
      <c r="AM880" s="9">
        <f t="shared" si="118"/>
        <v>115</v>
      </c>
      <c r="AN880" s="9">
        <f t="shared" si="119"/>
        <v>21</v>
      </c>
      <c r="AO880" s="9">
        <f t="shared" si="120"/>
        <v>0</v>
      </c>
      <c r="AP880" s="9">
        <f t="shared" si="121"/>
        <v>0</v>
      </c>
      <c r="AQ880">
        <f t="shared" si="122"/>
        <v>136</v>
      </c>
      <c r="AR880" s="10">
        <f t="shared" si="123"/>
        <v>0</v>
      </c>
      <c r="AS880" s="10">
        <f t="shared" si="124"/>
        <v>1</v>
      </c>
      <c r="AT880" s="10">
        <f t="shared" si="125"/>
        <v>115</v>
      </c>
      <c r="AU880" s="10">
        <f t="shared" si="126"/>
        <v>0</v>
      </c>
      <c r="AV880" s="10">
        <f t="shared" si="127"/>
        <v>0</v>
      </c>
      <c r="AW880" s="8">
        <f t="shared" si="128"/>
        <v>1403</v>
      </c>
      <c r="AX880" s="8">
        <f t="shared" si="129"/>
        <v>1159</v>
      </c>
      <c r="AY880" s="21">
        <f t="shared" si="130"/>
        <v>0.82608695652173914</v>
      </c>
    </row>
    <row r="881" spans="23:51" x14ac:dyDescent="0.2">
      <c r="W881" t="s">
        <v>3069</v>
      </c>
      <c r="X881" s="8">
        <f t="shared" si="105"/>
        <v>0</v>
      </c>
      <c r="Y881" s="8">
        <f t="shared" si="106"/>
        <v>0</v>
      </c>
      <c r="Z881" s="8">
        <f t="shared" si="107"/>
        <v>0</v>
      </c>
      <c r="AA881" s="8">
        <f t="shared" si="108"/>
        <v>0</v>
      </c>
      <c r="AB881" s="8">
        <f t="shared" si="109"/>
        <v>0</v>
      </c>
      <c r="AC881" s="8">
        <f t="shared" si="110"/>
        <v>0</v>
      </c>
      <c r="AD881" s="8">
        <f t="shared" si="111"/>
        <v>1</v>
      </c>
      <c r="AE881" s="8">
        <f t="shared" si="112"/>
        <v>78</v>
      </c>
      <c r="AF881" s="8">
        <f t="shared" si="113"/>
        <v>0</v>
      </c>
      <c r="AG881" s="8">
        <f t="shared" si="114"/>
        <v>0</v>
      </c>
      <c r="AH881">
        <f t="shared" si="115"/>
        <v>0</v>
      </c>
      <c r="AK881" s="9">
        <f t="shared" si="116"/>
        <v>70</v>
      </c>
      <c r="AL881" s="9">
        <f t="shared" si="117"/>
        <v>1</v>
      </c>
      <c r="AM881" s="9">
        <f t="shared" si="118"/>
        <v>45</v>
      </c>
      <c r="AN881" s="9">
        <f t="shared" si="119"/>
        <v>1</v>
      </c>
      <c r="AO881" s="9">
        <f t="shared" si="120"/>
        <v>0</v>
      </c>
      <c r="AP881" s="9">
        <f t="shared" si="121"/>
        <v>0</v>
      </c>
      <c r="AQ881">
        <f t="shared" si="122"/>
        <v>46</v>
      </c>
      <c r="AR881" s="10">
        <f t="shared" si="123"/>
        <v>0</v>
      </c>
      <c r="AS881" s="10">
        <f t="shared" si="124"/>
        <v>1</v>
      </c>
      <c r="AT881" s="10">
        <f t="shared" si="125"/>
        <v>45</v>
      </c>
      <c r="AU881" s="10">
        <f t="shared" si="126"/>
        <v>0</v>
      </c>
      <c r="AV881" s="10">
        <f t="shared" si="127"/>
        <v>0</v>
      </c>
      <c r="AW881" s="8">
        <f t="shared" si="128"/>
        <v>523</v>
      </c>
      <c r="AX881" s="8">
        <f t="shared" si="129"/>
        <v>390</v>
      </c>
      <c r="AY881" s="21">
        <f t="shared" si="130"/>
        <v>0.74569789674952203</v>
      </c>
    </row>
    <row r="882" spans="23:51" x14ac:dyDescent="0.2">
      <c r="W882" t="s">
        <v>3088</v>
      </c>
      <c r="X882" s="8">
        <f t="shared" si="105"/>
        <v>0</v>
      </c>
      <c r="Y882" s="8">
        <f t="shared" si="106"/>
        <v>0</v>
      </c>
      <c r="Z882" s="8">
        <f t="shared" si="107"/>
        <v>0</v>
      </c>
      <c r="AA882" s="8">
        <f t="shared" si="108"/>
        <v>0</v>
      </c>
      <c r="AB882" s="8">
        <f t="shared" si="109"/>
        <v>0</v>
      </c>
      <c r="AC882" s="8">
        <f t="shared" si="110"/>
        <v>0</v>
      </c>
      <c r="AD882" s="8">
        <f t="shared" si="111"/>
        <v>0</v>
      </c>
      <c r="AE882" s="8">
        <f t="shared" si="112"/>
        <v>9</v>
      </c>
      <c r="AF882" s="8">
        <f t="shared" si="113"/>
        <v>0</v>
      </c>
      <c r="AG882" s="8">
        <f t="shared" si="114"/>
        <v>0</v>
      </c>
      <c r="AH882">
        <f t="shared" si="115"/>
        <v>0</v>
      </c>
      <c r="AK882" s="9">
        <f t="shared" si="116"/>
        <v>6</v>
      </c>
      <c r="AL882" s="9">
        <f t="shared" si="117"/>
        <v>0</v>
      </c>
      <c r="AM882" s="9">
        <f t="shared" si="118"/>
        <v>4</v>
      </c>
      <c r="AN882" s="9">
        <f t="shared" si="119"/>
        <v>0</v>
      </c>
      <c r="AO882" s="9">
        <f t="shared" si="120"/>
        <v>0</v>
      </c>
      <c r="AP882" s="9">
        <f t="shared" si="121"/>
        <v>0</v>
      </c>
      <c r="AQ882">
        <f t="shared" si="122"/>
        <v>4</v>
      </c>
      <c r="AR882" s="10">
        <f t="shared" si="123"/>
        <v>0</v>
      </c>
      <c r="AS882" s="10">
        <f t="shared" si="124"/>
        <v>0</v>
      </c>
      <c r="AT882" s="10">
        <f t="shared" si="125"/>
        <v>4</v>
      </c>
      <c r="AU882" s="10">
        <f t="shared" si="126"/>
        <v>0</v>
      </c>
      <c r="AV882" s="10">
        <f t="shared" si="127"/>
        <v>0</v>
      </c>
      <c r="AW882" s="8">
        <f t="shared" si="128"/>
        <v>62</v>
      </c>
      <c r="AX882" s="8">
        <f t="shared" si="129"/>
        <v>42</v>
      </c>
      <c r="AY882" s="21">
        <f t="shared" si="130"/>
        <v>0.67741935483870963</v>
      </c>
    </row>
    <row r="883" spans="23:51" x14ac:dyDescent="0.2">
      <c r="W883" t="s">
        <v>3073</v>
      </c>
      <c r="X883" s="8">
        <f t="shared" si="105"/>
        <v>0</v>
      </c>
      <c r="Y883" s="8">
        <f t="shared" si="106"/>
        <v>0</v>
      </c>
      <c r="Z883" s="8">
        <f t="shared" si="107"/>
        <v>0</v>
      </c>
      <c r="AA883" s="8">
        <f t="shared" si="108"/>
        <v>4</v>
      </c>
      <c r="AB883" s="8">
        <f t="shared" si="109"/>
        <v>0</v>
      </c>
      <c r="AC883" s="8">
        <f t="shared" si="110"/>
        <v>0</v>
      </c>
      <c r="AD883" s="8">
        <f t="shared" si="111"/>
        <v>0</v>
      </c>
      <c r="AE883" s="8">
        <f t="shared" si="112"/>
        <v>38</v>
      </c>
      <c r="AF883" s="8">
        <f t="shared" si="113"/>
        <v>0</v>
      </c>
      <c r="AG883" s="8">
        <f t="shared" si="114"/>
        <v>1</v>
      </c>
      <c r="AH883">
        <f t="shared" si="115"/>
        <v>4</v>
      </c>
      <c r="AK883" s="9">
        <f t="shared" si="116"/>
        <v>37</v>
      </c>
      <c r="AL883" s="9">
        <f t="shared" si="117"/>
        <v>0</v>
      </c>
      <c r="AM883" s="9">
        <f t="shared" si="118"/>
        <v>31</v>
      </c>
      <c r="AN883" s="9">
        <f t="shared" si="119"/>
        <v>2</v>
      </c>
      <c r="AO883" s="9">
        <f t="shared" si="120"/>
        <v>0</v>
      </c>
      <c r="AP883" s="9">
        <f t="shared" si="121"/>
        <v>1</v>
      </c>
      <c r="AQ883">
        <f t="shared" si="122"/>
        <v>33</v>
      </c>
      <c r="AR883" s="10">
        <f t="shared" si="123"/>
        <v>0</v>
      </c>
      <c r="AS883" s="10">
        <f t="shared" si="124"/>
        <v>0</v>
      </c>
      <c r="AT883" s="10">
        <f t="shared" si="125"/>
        <v>30</v>
      </c>
      <c r="AU883" s="10">
        <f t="shared" si="126"/>
        <v>0</v>
      </c>
      <c r="AV883" s="10">
        <f t="shared" si="127"/>
        <v>1</v>
      </c>
      <c r="AW883" s="8">
        <f t="shared" si="128"/>
        <v>806</v>
      </c>
      <c r="AX883" s="8">
        <f t="shared" si="129"/>
        <v>688</v>
      </c>
      <c r="AY883" s="21">
        <f t="shared" si="130"/>
        <v>0.85359801488833742</v>
      </c>
    </row>
    <row r="884" spans="23:51" x14ac:dyDescent="0.2">
      <c r="W884" t="s">
        <v>3094</v>
      </c>
      <c r="X884" s="8">
        <f t="shared" si="105"/>
        <v>0</v>
      </c>
      <c r="Y884" s="8">
        <f t="shared" si="106"/>
        <v>0</v>
      </c>
      <c r="Z884" s="8">
        <f t="shared" si="107"/>
        <v>0</v>
      </c>
      <c r="AA884" s="8">
        <f t="shared" si="108"/>
        <v>2</v>
      </c>
      <c r="AB884" s="8">
        <f t="shared" si="109"/>
        <v>0</v>
      </c>
      <c r="AC884" s="8">
        <f t="shared" si="110"/>
        <v>0</v>
      </c>
      <c r="AD884" s="8">
        <f t="shared" si="111"/>
        <v>0</v>
      </c>
      <c r="AE884" s="8">
        <f t="shared" si="112"/>
        <v>0</v>
      </c>
      <c r="AF884" s="8">
        <f t="shared" si="113"/>
        <v>0</v>
      </c>
      <c r="AG884" s="8">
        <f t="shared" si="114"/>
        <v>0</v>
      </c>
      <c r="AH884">
        <f t="shared" si="115"/>
        <v>2</v>
      </c>
      <c r="AK884" s="9">
        <f t="shared" si="116"/>
        <v>2</v>
      </c>
      <c r="AL884" s="9">
        <f t="shared" si="117"/>
        <v>0</v>
      </c>
      <c r="AM884" s="9">
        <f t="shared" si="118"/>
        <v>0</v>
      </c>
      <c r="AN884" s="9">
        <f t="shared" si="119"/>
        <v>1</v>
      </c>
      <c r="AO884" s="9">
        <f t="shared" si="120"/>
        <v>0</v>
      </c>
      <c r="AP884" s="9">
        <f t="shared" si="121"/>
        <v>0</v>
      </c>
      <c r="AQ884">
        <f t="shared" si="122"/>
        <v>1</v>
      </c>
      <c r="AR884" s="10">
        <f t="shared" si="123"/>
        <v>0</v>
      </c>
      <c r="AS884" s="10">
        <f t="shared" si="124"/>
        <v>0</v>
      </c>
      <c r="AT884" s="10">
        <f t="shared" si="125"/>
        <v>0</v>
      </c>
      <c r="AU884" s="10">
        <f t="shared" si="126"/>
        <v>0</v>
      </c>
      <c r="AV884" s="10">
        <f t="shared" si="127"/>
        <v>0</v>
      </c>
      <c r="AW884" s="8">
        <f t="shared" si="128"/>
        <v>8</v>
      </c>
      <c r="AX884" s="8">
        <f t="shared" si="129"/>
        <v>8</v>
      </c>
      <c r="AY884" s="21">
        <f t="shared" si="130"/>
        <v>1</v>
      </c>
    </row>
  </sheetData>
  <autoFilter ref="A1:AE828">
    <sortState ref="A2:AE828">
      <sortCondition ref="J1:J828"/>
    </sortState>
  </autoFilter>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28"/>
  <sheetViews>
    <sheetView topLeftCell="G1" zoomScale="115" workbookViewId="0">
      <pane ySplit="1" topLeftCell="A207" activePane="bottomLeft" state="frozen"/>
      <selection activeCell="B1" sqref="B1"/>
      <selection pane="bottomLeft" activeCell="O230" sqref="O230"/>
    </sheetView>
  </sheetViews>
  <sheetFormatPr baseColWidth="10" defaultRowHeight="16" x14ac:dyDescent="0.2"/>
  <cols>
    <col min="3" max="3" width="43.6640625" customWidth="1"/>
    <col min="4" max="4" width="17.1640625" customWidth="1"/>
    <col min="5" max="5" width="16.33203125" customWidth="1"/>
    <col min="6" max="6" width="14.6640625" style="2" customWidth="1"/>
    <col min="7" max="7" width="19.83203125" style="2" customWidth="1"/>
    <col min="8" max="9" width="17.33203125" customWidth="1"/>
    <col min="10" max="11" width="13.5" customWidth="1"/>
    <col min="12" max="12" width="21.6640625" customWidth="1"/>
    <col min="13" max="13" width="17" customWidth="1"/>
  </cols>
  <sheetData>
    <row r="1" spans="1:15" x14ac:dyDescent="0.2">
      <c r="A1" s="1" t="s">
        <v>2519</v>
      </c>
      <c r="B1" s="1" t="s">
        <v>2531</v>
      </c>
      <c r="C1" s="1" t="s">
        <v>2520</v>
      </c>
      <c r="D1" s="1" t="s">
        <v>2772</v>
      </c>
      <c r="E1" s="1" t="s">
        <v>2521</v>
      </c>
      <c r="F1" s="1" t="s">
        <v>2802</v>
      </c>
      <c r="G1" s="1" t="s">
        <v>2776</v>
      </c>
      <c r="H1" s="1" t="s">
        <v>2774</v>
      </c>
      <c r="I1" s="1" t="s">
        <v>2809</v>
      </c>
      <c r="J1" s="1" t="s">
        <v>3033</v>
      </c>
      <c r="K1" s="1" t="s">
        <v>3035</v>
      </c>
      <c r="L1" s="1" t="s">
        <v>2775</v>
      </c>
      <c r="M1" s="1" t="s">
        <v>2779</v>
      </c>
      <c r="N1" s="1" t="s">
        <v>3606</v>
      </c>
      <c r="O1" s="1" t="s">
        <v>3622</v>
      </c>
    </row>
    <row r="2" spans="1:15" x14ac:dyDescent="0.2">
      <c r="A2">
        <v>1756412</v>
      </c>
      <c r="B2">
        <v>128</v>
      </c>
      <c r="C2" t="s">
        <v>0</v>
      </c>
      <c r="D2" t="s">
        <v>2532</v>
      </c>
      <c r="E2" t="s">
        <v>1</v>
      </c>
      <c r="F2" s="3" t="str">
        <f>IF(IFERROR(SEARCH("Pittsburgh", C2), 0), "Pittsburgh", "")</f>
        <v>Pittsburgh</v>
      </c>
      <c r="G2" s="3" t="s">
        <v>2773</v>
      </c>
      <c r="I2" t="str">
        <f>IF(ISBLANK(H2), G2, H2)</f>
        <v>Pittsburgh</v>
      </c>
      <c r="J2" t="s">
        <v>3032</v>
      </c>
      <c r="K2">
        <f>IF(ISBLANK(H2), 1, 0)</f>
        <v>1</v>
      </c>
      <c r="L2" t="s">
        <v>2773</v>
      </c>
      <c r="N2" t="s">
        <v>3032</v>
      </c>
      <c r="O2">
        <f>IF(N2=J2, 1, 0)</f>
        <v>1</v>
      </c>
    </row>
    <row r="3" spans="1:15" x14ac:dyDescent="0.2">
      <c r="A3">
        <v>3170512</v>
      </c>
      <c r="B3">
        <v>31</v>
      </c>
      <c r="C3" t="s">
        <v>377</v>
      </c>
      <c r="D3" t="s">
        <v>2533</v>
      </c>
      <c r="E3" t="s">
        <v>1</v>
      </c>
      <c r="F3" s="3" t="str">
        <f t="shared" ref="F3:F66" si="0">IF(IFERROR(SEARCH("Pittsburgh", C3), 0), "Pittsburgh", "")</f>
        <v/>
      </c>
      <c r="G3" s="3"/>
      <c r="H3" t="s">
        <v>2773</v>
      </c>
      <c r="I3" t="str">
        <f t="shared" ref="I3:I66" si="1">IF(ISBLANK(H3), G3, H3)</f>
        <v>Pittsburgh</v>
      </c>
      <c r="J3" t="s">
        <v>3032</v>
      </c>
      <c r="K3">
        <f t="shared" ref="K3:K66" si="2">IF(ISBLANK(H3), 1, 0)</f>
        <v>0</v>
      </c>
      <c r="L3" t="s">
        <v>2773</v>
      </c>
      <c r="N3" t="s">
        <v>3032</v>
      </c>
      <c r="O3">
        <f t="shared" ref="O3:O66" si="3">IF(N3=J3, 1, 0)</f>
        <v>1</v>
      </c>
    </row>
    <row r="4" spans="1:15" x14ac:dyDescent="0.2">
      <c r="A4">
        <v>276071</v>
      </c>
      <c r="B4">
        <v>24</v>
      </c>
      <c r="C4" t="s">
        <v>422</v>
      </c>
      <c r="D4" t="s">
        <v>2534</v>
      </c>
      <c r="E4" t="s">
        <v>1</v>
      </c>
      <c r="F4" s="3" t="str">
        <f t="shared" si="0"/>
        <v>Pittsburgh</v>
      </c>
      <c r="G4" s="2" t="s">
        <v>2778</v>
      </c>
      <c r="I4" t="str">
        <f t="shared" si="1"/>
        <v>Greater Pittsburgh Area</v>
      </c>
      <c r="J4" t="s">
        <v>3034</v>
      </c>
      <c r="K4">
        <f t="shared" si="2"/>
        <v>1</v>
      </c>
      <c r="L4" s="2" t="s">
        <v>2778</v>
      </c>
      <c r="M4">
        <v>1</v>
      </c>
      <c r="N4" t="s">
        <v>3034</v>
      </c>
      <c r="O4">
        <f t="shared" si="3"/>
        <v>1</v>
      </c>
    </row>
    <row r="5" spans="1:15" x14ac:dyDescent="0.2">
      <c r="A5">
        <v>1782914</v>
      </c>
      <c r="B5">
        <v>20</v>
      </c>
      <c r="C5" t="s">
        <v>437</v>
      </c>
      <c r="D5" t="s">
        <v>2535</v>
      </c>
      <c r="E5" t="s">
        <v>1</v>
      </c>
      <c r="F5" s="3" t="str">
        <f t="shared" si="0"/>
        <v/>
      </c>
      <c r="G5" s="3"/>
      <c r="H5" t="s">
        <v>2773</v>
      </c>
      <c r="I5" t="str">
        <f t="shared" si="1"/>
        <v>Pittsburgh</v>
      </c>
      <c r="J5" t="s">
        <v>3032</v>
      </c>
      <c r="K5">
        <f t="shared" si="2"/>
        <v>0</v>
      </c>
      <c r="L5" t="s">
        <v>2773</v>
      </c>
      <c r="N5" t="s">
        <v>3032</v>
      </c>
      <c r="O5">
        <f t="shared" si="3"/>
        <v>1</v>
      </c>
    </row>
    <row r="6" spans="1:15" x14ac:dyDescent="0.2">
      <c r="A6">
        <v>1248801</v>
      </c>
      <c r="B6">
        <v>19</v>
      </c>
      <c r="C6" t="s">
        <v>462</v>
      </c>
      <c r="D6" t="s">
        <v>2536</v>
      </c>
      <c r="E6" t="s">
        <v>1</v>
      </c>
      <c r="F6" s="3" t="str">
        <f t="shared" si="0"/>
        <v>Pittsburgh</v>
      </c>
      <c r="G6" t="s">
        <v>2773</v>
      </c>
      <c r="I6" t="str">
        <f t="shared" si="1"/>
        <v>Pittsburgh</v>
      </c>
      <c r="J6" t="s">
        <v>3032</v>
      </c>
      <c r="K6">
        <f t="shared" si="2"/>
        <v>1</v>
      </c>
      <c r="L6" t="s">
        <v>2773</v>
      </c>
      <c r="N6" t="s">
        <v>3032</v>
      </c>
      <c r="O6">
        <f t="shared" si="3"/>
        <v>1</v>
      </c>
    </row>
    <row r="7" spans="1:15" x14ac:dyDescent="0.2">
      <c r="A7">
        <v>1773927</v>
      </c>
      <c r="B7">
        <v>18</v>
      </c>
      <c r="C7" t="s">
        <v>495</v>
      </c>
      <c r="D7" t="s">
        <v>2537</v>
      </c>
      <c r="E7" t="s">
        <v>1</v>
      </c>
      <c r="F7" s="3" t="str">
        <f t="shared" si="0"/>
        <v>Pittsburgh</v>
      </c>
      <c r="G7" s="3" t="s">
        <v>2777</v>
      </c>
      <c r="I7" t="str">
        <f t="shared" si="1"/>
        <v>Western PA Region</v>
      </c>
      <c r="J7" t="s">
        <v>2901</v>
      </c>
      <c r="K7">
        <f t="shared" si="2"/>
        <v>1</v>
      </c>
      <c r="L7" s="3" t="s">
        <v>2777</v>
      </c>
      <c r="N7" t="s">
        <v>2901</v>
      </c>
      <c r="O7">
        <f t="shared" si="3"/>
        <v>1</v>
      </c>
    </row>
    <row r="8" spans="1:15" x14ac:dyDescent="0.2">
      <c r="A8">
        <v>11064482</v>
      </c>
      <c r="B8">
        <v>16</v>
      </c>
      <c r="C8" t="s">
        <v>555</v>
      </c>
      <c r="D8" t="s">
        <v>2538</v>
      </c>
      <c r="E8" t="s">
        <v>556</v>
      </c>
      <c r="F8" t="s">
        <v>2930</v>
      </c>
      <c r="G8" t="s">
        <v>2930</v>
      </c>
      <c r="I8" t="str">
        <f t="shared" si="1"/>
        <v>Cranberry township</v>
      </c>
      <c r="J8" t="s">
        <v>3032</v>
      </c>
      <c r="K8">
        <f t="shared" si="2"/>
        <v>1</v>
      </c>
      <c r="L8" t="s">
        <v>2780</v>
      </c>
      <c r="N8" t="s">
        <v>3032</v>
      </c>
      <c r="O8">
        <f t="shared" si="3"/>
        <v>1</v>
      </c>
    </row>
    <row r="9" spans="1:15" x14ac:dyDescent="0.2">
      <c r="A9">
        <v>85432</v>
      </c>
      <c r="B9">
        <v>15</v>
      </c>
      <c r="C9" t="s">
        <v>584</v>
      </c>
      <c r="D9" t="s">
        <v>2539</v>
      </c>
      <c r="E9" t="s">
        <v>1</v>
      </c>
      <c r="F9" s="3" t="str">
        <f t="shared" si="0"/>
        <v>Pittsburgh</v>
      </c>
      <c r="G9" s="3" t="str">
        <f>IF(IFERROR(SEARCH("Pittsburgh", E9), 0), "Pittsburgh", "")</f>
        <v>Pittsburgh</v>
      </c>
      <c r="I9" t="str">
        <f t="shared" si="1"/>
        <v>Pittsburgh</v>
      </c>
      <c r="J9" t="s">
        <v>3032</v>
      </c>
      <c r="K9">
        <f t="shared" si="2"/>
        <v>1</v>
      </c>
      <c r="L9" s="3" t="str">
        <f>IF(IFERROR(SEARCH("Pittsburgh", F9), 0), "Pittsburgh", "")</f>
        <v>Pittsburgh</v>
      </c>
      <c r="N9" t="s">
        <v>3032</v>
      </c>
      <c r="O9">
        <f t="shared" si="3"/>
        <v>1</v>
      </c>
    </row>
    <row r="10" spans="1:15" x14ac:dyDescent="0.2">
      <c r="A10">
        <v>3349842</v>
      </c>
      <c r="B10">
        <v>13</v>
      </c>
      <c r="C10" t="s">
        <v>604</v>
      </c>
      <c r="D10" t="s">
        <v>2540</v>
      </c>
      <c r="E10" t="s">
        <v>1</v>
      </c>
      <c r="F10" s="3" t="str">
        <f t="shared" si="0"/>
        <v>Pittsburgh</v>
      </c>
      <c r="G10" t="s">
        <v>2773</v>
      </c>
      <c r="I10" t="str">
        <f t="shared" si="1"/>
        <v>Pittsburgh</v>
      </c>
      <c r="J10" t="s">
        <v>3032</v>
      </c>
      <c r="K10">
        <f t="shared" si="2"/>
        <v>1</v>
      </c>
      <c r="L10" t="s">
        <v>2773</v>
      </c>
      <c r="N10" t="s">
        <v>3032</v>
      </c>
      <c r="O10">
        <f t="shared" si="3"/>
        <v>1</v>
      </c>
    </row>
    <row r="11" spans="1:15" x14ac:dyDescent="0.2">
      <c r="A11">
        <v>6060022</v>
      </c>
      <c r="B11">
        <v>13</v>
      </c>
      <c r="C11" t="s">
        <v>632</v>
      </c>
      <c r="D11" t="s">
        <v>2541</v>
      </c>
      <c r="E11" t="s">
        <v>1</v>
      </c>
      <c r="F11" s="3" t="s">
        <v>2773</v>
      </c>
      <c r="G11" s="3" t="s">
        <v>2778</v>
      </c>
      <c r="I11" t="str">
        <f t="shared" si="1"/>
        <v>Greater Pittsburgh Area</v>
      </c>
      <c r="J11" t="s">
        <v>3034</v>
      </c>
      <c r="K11">
        <f t="shared" si="2"/>
        <v>1</v>
      </c>
      <c r="L11" t="s">
        <v>2778</v>
      </c>
      <c r="M11">
        <v>1</v>
      </c>
      <c r="N11" t="s">
        <v>3034</v>
      </c>
      <c r="O11">
        <f t="shared" si="3"/>
        <v>1</v>
      </c>
    </row>
    <row r="12" spans="1:15" x14ac:dyDescent="0.2">
      <c r="A12">
        <v>12039332</v>
      </c>
      <c r="B12">
        <v>11</v>
      </c>
      <c r="C12" t="s">
        <v>673</v>
      </c>
      <c r="D12" t="s">
        <v>2542</v>
      </c>
      <c r="E12" t="s">
        <v>1</v>
      </c>
      <c r="F12" s="3" t="str">
        <f t="shared" si="0"/>
        <v>Pittsburgh</v>
      </c>
      <c r="G12" t="s">
        <v>2773</v>
      </c>
      <c r="I12" t="str">
        <f t="shared" si="1"/>
        <v>Pittsburgh</v>
      </c>
      <c r="J12" t="s">
        <v>3032</v>
      </c>
      <c r="K12">
        <f t="shared" si="2"/>
        <v>1</v>
      </c>
      <c r="L12" t="s">
        <v>2773</v>
      </c>
      <c r="N12" t="s">
        <v>3032</v>
      </c>
      <c r="O12">
        <f t="shared" si="3"/>
        <v>1</v>
      </c>
    </row>
    <row r="13" spans="1:15" x14ac:dyDescent="0.2">
      <c r="A13">
        <v>1318900</v>
      </c>
      <c r="B13">
        <v>10</v>
      </c>
      <c r="C13" t="s">
        <v>683</v>
      </c>
      <c r="D13" t="s">
        <v>2543</v>
      </c>
      <c r="E13" t="s">
        <v>1</v>
      </c>
      <c r="F13" s="3" t="str">
        <f t="shared" si="0"/>
        <v>Pittsburgh</v>
      </c>
      <c r="G13" t="s">
        <v>2773</v>
      </c>
      <c r="I13" t="str">
        <f t="shared" si="1"/>
        <v>Pittsburgh</v>
      </c>
      <c r="J13" t="s">
        <v>3032</v>
      </c>
      <c r="K13">
        <f t="shared" si="2"/>
        <v>1</v>
      </c>
      <c r="L13" t="s">
        <v>2773</v>
      </c>
      <c r="N13" t="s">
        <v>3032</v>
      </c>
      <c r="O13">
        <f t="shared" si="3"/>
        <v>1</v>
      </c>
    </row>
    <row r="14" spans="1:15" x14ac:dyDescent="0.2">
      <c r="A14">
        <v>17359182</v>
      </c>
      <c r="B14">
        <v>10</v>
      </c>
      <c r="C14" t="s">
        <v>716</v>
      </c>
      <c r="D14" t="s">
        <v>2544</v>
      </c>
      <c r="E14" t="s">
        <v>1</v>
      </c>
      <c r="F14" s="3" t="s">
        <v>2803</v>
      </c>
      <c r="G14" s="3" t="s">
        <v>2803</v>
      </c>
      <c r="I14" t="str">
        <f t="shared" si="1"/>
        <v>South Hills</v>
      </c>
      <c r="J14" t="s">
        <v>2809</v>
      </c>
      <c r="K14">
        <f t="shared" si="2"/>
        <v>1</v>
      </c>
      <c r="L14" t="s">
        <v>2781</v>
      </c>
      <c r="M14">
        <v>1</v>
      </c>
      <c r="N14" t="s">
        <v>3034</v>
      </c>
      <c r="O14">
        <f t="shared" si="3"/>
        <v>0</v>
      </c>
    </row>
    <row r="15" spans="1:15" x14ac:dyDescent="0.2">
      <c r="A15">
        <v>1791087</v>
      </c>
      <c r="B15">
        <v>10</v>
      </c>
      <c r="C15" t="s">
        <v>750</v>
      </c>
      <c r="D15" t="s">
        <v>2545</v>
      </c>
      <c r="E15" t="s">
        <v>1</v>
      </c>
      <c r="F15" s="3" t="str">
        <f t="shared" si="0"/>
        <v>Pittsburgh</v>
      </c>
      <c r="G15" t="s">
        <v>2773</v>
      </c>
      <c r="I15" t="str">
        <f t="shared" si="1"/>
        <v>Pittsburgh</v>
      </c>
      <c r="J15" t="s">
        <v>3032</v>
      </c>
      <c r="K15">
        <f t="shared" si="2"/>
        <v>1</v>
      </c>
      <c r="L15" t="s">
        <v>2773</v>
      </c>
      <c r="N15" t="s">
        <v>3032</v>
      </c>
      <c r="O15">
        <f t="shared" si="3"/>
        <v>1</v>
      </c>
    </row>
    <row r="16" spans="1:15" x14ac:dyDescent="0.2">
      <c r="A16">
        <v>1718733</v>
      </c>
      <c r="B16">
        <v>9</v>
      </c>
      <c r="C16" t="s">
        <v>760</v>
      </c>
      <c r="D16" t="s">
        <v>2546</v>
      </c>
      <c r="E16" t="s">
        <v>1</v>
      </c>
      <c r="F16" s="3" t="str">
        <f t="shared" si="0"/>
        <v>Pittsburgh</v>
      </c>
      <c r="G16" t="s">
        <v>2773</v>
      </c>
      <c r="I16" t="str">
        <f t="shared" si="1"/>
        <v>Pittsburgh</v>
      </c>
      <c r="J16" t="s">
        <v>3032</v>
      </c>
      <c r="K16">
        <f t="shared" si="2"/>
        <v>1</v>
      </c>
      <c r="L16" t="s">
        <v>2773</v>
      </c>
      <c r="N16" t="s">
        <v>3032</v>
      </c>
      <c r="O16">
        <f t="shared" si="3"/>
        <v>1</v>
      </c>
    </row>
    <row r="17" spans="1:15" x14ac:dyDescent="0.2">
      <c r="A17">
        <v>17099012</v>
      </c>
      <c r="B17">
        <v>9</v>
      </c>
      <c r="C17" t="s">
        <v>780</v>
      </c>
      <c r="D17" t="s">
        <v>2547</v>
      </c>
      <c r="E17" t="s">
        <v>1</v>
      </c>
      <c r="F17" s="3" t="str">
        <f t="shared" si="0"/>
        <v/>
      </c>
      <c r="G17" s="3"/>
      <c r="H17" t="s">
        <v>2773</v>
      </c>
      <c r="I17" t="str">
        <f t="shared" si="1"/>
        <v>Pittsburgh</v>
      </c>
      <c r="J17" t="s">
        <v>3032</v>
      </c>
      <c r="K17">
        <f t="shared" si="2"/>
        <v>0</v>
      </c>
      <c r="L17" t="s">
        <v>2773</v>
      </c>
      <c r="N17" t="s">
        <v>3032</v>
      </c>
      <c r="O17">
        <f t="shared" si="3"/>
        <v>1</v>
      </c>
    </row>
    <row r="18" spans="1:15" x14ac:dyDescent="0.2">
      <c r="A18">
        <v>1141992</v>
      </c>
      <c r="B18">
        <v>9</v>
      </c>
      <c r="C18" t="s">
        <v>811</v>
      </c>
      <c r="D18" t="s">
        <v>2548</v>
      </c>
      <c r="E18" t="s">
        <v>1</v>
      </c>
      <c r="F18" s="3" t="str">
        <f t="shared" si="0"/>
        <v>Pittsburgh</v>
      </c>
      <c r="G18" t="s">
        <v>2773</v>
      </c>
      <c r="I18" t="str">
        <f t="shared" si="1"/>
        <v>Pittsburgh</v>
      </c>
      <c r="J18" t="s">
        <v>3032</v>
      </c>
      <c r="K18">
        <f t="shared" si="2"/>
        <v>1</v>
      </c>
      <c r="L18" t="s">
        <v>2773</v>
      </c>
      <c r="N18" t="s">
        <v>3032</v>
      </c>
      <c r="O18">
        <f t="shared" si="3"/>
        <v>1</v>
      </c>
    </row>
    <row r="19" spans="1:15" x14ac:dyDescent="0.2">
      <c r="A19">
        <v>1349042</v>
      </c>
      <c r="B19">
        <v>8</v>
      </c>
      <c r="C19" t="s">
        <v>840</v>
      </c>
      <c r="D19" t="s">
        <v>2549</v>
      </c>
      <c r="E19" t="s">
        <v>1</v>
      </c>
      <c r="F19" s="3" t="str">
        <f t="shared" si="0"/>
        <v>Pittsburgh</v>
      </c>
      <c r="G19" t="s">
        <v>2773</v>
      </c>
      <c r="I19" t="str">
        <f t="shared" si="1"/>
        <v>Pittsburgh</v>
      </c>
      <c r="J19" t="s">
        <v>3032</v>
      </c>
      <c r="K19">
        <f t="shared" si="2"/>
        <v>1</v>
      </c>
      <c r="L19" s="2" t="s">
        <v>2778</v>
      </c>
      <c r="M19">
        <v>1</v>
      </c>
      <c r="N19" t="s">
        <v>3034</v>
      </c>
      <c r="O19">
        <f t="shared" si="3"/>
        <v>0</v>
      </c>
    </row>
    <row r="20" spans="1:15" x14ac:dyDescent="0.2">
      <c r="A20">
        <v>882584</v>
      </c>
      <c r="B20">
        <v>8</v>
      </c>
      <c r="C20" t="s">
        <v>2550</v>
      </c>
      <c r="D20" t="s">
        <v>2551</v>
      </c>
      <c r="E20" t="s">
        <v>1</v>
      </c>
      <c r="F20" s="3" t="str">
        <f t="shared" si="0"/>
        <v>Pittsburgh</v>
      </c>
      <c r="G20" t="s">
        <v>2803</v>
      </c>
      <c r="I20" t="str">
        <f t="shared" si="1"/>
        <v>South Hills</v>
      </c>
      <c r="J20" t="s">
        <v>2809</v>
      </c>
      <c r="K20">
        <f t="shared" si="2"/>
        <v>1</v>
      </c>
      <c r="L20" s="2" t="s">
        <v>2782</v>
      </c>
      <c r="N20" t="s">
        <v>2809</v>
      </c>
      <c r="O20">
        <f t="shared" si="3"/>
        <v>1</v>
      </c>
    </row>
    <row r="21" spans="1:15" x14ac:dyDescent="0.2">
      <c r="A21">
        <v>16377642</v>
      </c>
      <c r="B21">
        <v>8</v>
      </c>
      <c r="C21" t="s">
        <v>890</v>
      </c>
      <c r="D21" t="s">
        <v>2552</v>
      </c>
      <c r="E21" t="s">
        <v>1</v>
      </c>
      <c r="F21" s="3" t="str">
        <f t="shared" si="0"/>
        <v>Pittsburgh</v>
      </c>
      <c r="G21" s="3" t="s">
        <v>2783</v>
      </c>
      <c r="I21" t="str">
        <f t="shared" si="1"/>
        <v>Greater Pittsburgh Area (3 hours drive)</v>
      </c>
      <c r="J21" t="s">
        <v>3034</v>
      </c>
      <c r="K21">
        <f t="shared" si="2"/>
        <v>1</v>
      </c>
      <c r="L21" s="2" t="s">
        <v>2778</v>
      </c>
      <c r="M21">
        <v>1</v>
      </c>
      <c r="N21" t="s">
        <v>3034</v>
      </c>
      <c r="O21">
        <f t="shared" si="3"/>
        <v>1</v>
      </c>
    </row>
    <row r="22" spans="1:15" x14ac:dyDescent="0.2">
      <c r="A22">
        <v>13452572</v>
      </c>
      <c r="B22">
        <v>8</v>
      </c>
      <c r="C22" t="s">
        <v>909</v>
      </c>
      <c r="D22" t="s">
        <v>2553</v>
      </c>
      <c r="E22" t="s">
        <v>1</v>
      </c>
      <c r="F22" s="3" t="str">
        <f t="shared" si="0"/>
        <v>Pittsburgh</v>
      </c>
      <c r="G22" t="s">
        <v>2773</v>
      </c>
      <c r="I22" t="str">
        <f t="shared" si="1"/>
        <v>Pittsburgh</v>
      </c>
      <c r="J22" t="s">
        <v>3032</v>
      </c>
      <c r="K22">
        <f t="shared" si="2"/>
        <v>1</v>
      </c>
      <c r="L22" s="2" t="s">
        <v>2773</v>
      </c>
      <c r="N22" t="s">
        <v>3032</v>
      </c>
      <c r="O22">
        <f t="shared" si="3"/>
        <v>1</v>
      </c>
    </row>
    <row r="23" spans="1:15" x14ac:dyDescent="0.2">
      <c r="A23">
        <v>1581334</v>
      </c>
      <c r="B23">
        <v>8</v>
      </c>
      <c r="C23" t="s">
        <v>937</v>
      </c>
      <c r="D23" t="s">
        <v>2554</v>
      </c>
      <c r="E23" t="s">
        <v>1</v>
      </c>
      <c r="F23" s="3" t="str">
        <f t="shared" si="0"/>
        <v>Pittsburgh</v>
      </c>
      <c r="G23" t="s">
        <v>2773</v>
      </c>
      <c r="I23" t="str">
        <f t="shared" si="1"/>
        <v>Pittsburgh</v>
      </c>
      <c r="J23" t="s">
        <v>3032</v>
      </c>
      <c r="K23">
        <f t="shared" si="2"/>
        <v>1</v>
      </c>
      <c r="L23" s="2" t="s">
        <v>2773</v>
      </c>
      <c r="N23" t="s">
        <v>3032</v>
      </c>
      <c r="O23">
        <f t="shared" si="3"/>
        <v>1</v>
      </c>
    </row>
    <row r="24" spans="1:15" x14ac:dyDescent="0.2">
      <c r="A24">
        <v>10241662</v>
      </c>
      <c r="B24">
        <v>8</v>
      </c>
      <c r="C24" t="s">
        <v>944</v>
      </c>
      <c r="D24" t="s">
        <v>2555</v>
      </c>
      <c r="E24" t="s">
        <v>1</v>
      </c>
      <c r="F24" s="3" t="str">
        <f t="shared" si="0"/>
        <v>Pittsburgh</v>
      </c>
      <c r="G24" t="s">
        <v>2773</v>
      </c>
      <c r="I24" t="str">
        <f t="shared" si="1"/>
        <v>Pittsburgh</v>
      </c>
      <c r="J24" t="s">
        <v>3032</v>
      </c>
      <c r="K24">
        <f t="shared" si="2"/>
        <v>1</v>
      </c>
      <c r="L24" s="2" t="s">
        <v>2773</v>
      </c>
      <c r="N24" t="s">
        <v>3032</v>
      </c>
      <c r="O24">
        <f t="shared" si="3"/>
        <v>1</v>
      </c>
    </row>
    <row r="25" spans="1:15" x14ac:dyDescent="0.2">
      <c r="A25">
        <v>1530362</v>
      </c>
      <c r="B25">
        <v>7</v>
      </c>
      <c r="C25" t="s">
        <v>962</v>
      </c>
      <c r="D25" t="s">
        <v>2556</v>
      </c>
      <c r="E25" t="s">
        <v>1</v>
      </c>
      <c r="F25" s="3" t="str">
        <f t="shared" si="0"/>
        <v>Pittsburgh</v>
      </c>
      <c r="G25" t="s">
        <v>2773</v>
      </c>
      <c r="I25" t="str">
        <f t="shared" si="1"/>
        <v>Pittsburgh</v>
      </c>
      <c r="J25" t="s">
        <v>3032</v>
      </c>
      <c r="K25">
        <f t="shared" si="2"/>
        <v>1</v>
      </c>
      <c r="L25" s="2" t="s">
        <v>2773</v>
      </c>
      <c r="N25" t="s">
        <v>3032</v>
      </c>
      <c r="O25">
        <f t="shared" si="3"/>
        <v>1</v>
      </c>
    </row>
    <row r="26" spans="1:15" x14ac:dyDescent="0.2">
      <c r="A26">
        <v>371591</v>
      </c>
      <c r="B26">
        <v>7</v>
      </c>
      <c r="C26" t="s">
        <v>981</v>
      </c>
      <c r="D26" t="s">
        <v>2557</v>
      </c>
      <c r="E26" t="s">
        <v>1</v>
      </c>
      <c r="F26" s="3" t="str">
        <f t="shared" si="0"/>
        <v>Pittsburgh</v>
      </c>
      <c r="G26" t="s">
        <v>2773</v>
      </c>
      <c r="I26" t="str">
        <f t="shared" si="1"/>
        <v>Pittsburgh</v>
      </c>
      <c r="J26" t="s">
        <v>3032</v>
      </c>
      <c r="K26">
        <f t="shared" si="2"/>
        <v>1</v>
      </c>
      <c r="L26" s="2" t="s">
        <v>2773</v>
      </c>
      <c r="N26" t="s">
        <v>3032</v>
      </c>
      <c r="O26">
        <f t="shared" si="3"/>
        <v>1</v>
      </c>
    </row>
    <row r="27" spans="1:15" x14ac:dyDescent="0.2">
      <c r="A27">
        <v>9903332</v>
      </c>
      <c r="B27">
        <v>7</v>
      </c>
      <c r="C27" t="s">
        <v>2558</v>
      </c>
      <c r="D27" t="s">
        <v>2559</v>
      </c>
      <c r="E27" t="s">
        <v>1</v>
      </c>
      <c r="F27" s="3" t="str">
        <f t="shared" si="0"/>
        <v>Pittsburgh</v>
      </c>
      <c r="G27" t="s">
        <v>2773</v>
      </c>
      <c r="I27" t="str">
        <f t="shared" si="1"/>
        <v>Pittsburgh</v>
      </c>
      <c r="J27" t="s">
        <v>3032</v>
      </c>
      <c r="K27">
        <f t="shared" si="2"/>
        <v>1</v>
      </c>
      <c r="L27" s="2" t="s">
        <v>2773</v>
      </c>
      <c r="N27" t="s">
        <v>3032</v>
      </c>
      <c r="O27">
        <f t="shared" si="3"/>
        <v>1</v>
      </c>
    </row>
    <row r="28" spans="1:15" x14ac:dyDescent="0.2">
      <c r="A28">
        <v>635921</v>
      </c>
      <c r="B28">
        <v>7</v>
      </c>
      <c r="C28" t="s">
        <v>1013</v>
      </c>
      <c r="D28" t="s">
        <v>2560</v>
      </c>
      <c r="E28" t="s">
        <v>1</v>
      </c>
      <c r="F28" s="2" t="s">
        <v>2784</v>
      </c>
      <c r="G28" s="3" t="s">
        <v>2784</v>
      </c>
      <c r="I28" t="str">
        <f t="shared" si="1"/>
        <v>Allegheny County</v>
      </c>
      <c r="J28" t="s">
        <v>2788</v>
      </c>
      <c r="K28">
        <f t="shared" si="2"/>
        <v>1</v>
      </c>
      <c r="L28" s="3" t="s">
        <v>2784</v>
      </c>
      <c r="M28">
        <v>1</v>
      </c>
      <c r="N28" t="s">
        <v>2788</v>
      </c>
      <c r="O28">
        <f t="shared" si="3"/>
        <v>1</v>
      </c>
    </row>
    <row r="29" spans="1:15" x14ac:dyDescent="0.2">
      <c r="A29">
        <v>741891</v>
      </c>
      <c r="B29">
        <v>7</v>
      </c>
      <c r="C29" t="s">
        <v>1046</v>
      </c>
      <c r="D29" t="s">
        <v>2561</v>
      </c>
      <c r="E29" t="s">
        <v>1</v>
      </c>
      <c r="F29" s="3" t="str">
        <f t="shared" si="0"/>
        <v>Pittsburgh</v>
      </c>
      <c r="G29" t="s">
        <v>2773</v>
      </c>
      <c r="I29" t="str">
        <f t="shared" si="1"/>
        <v>Pittsburgh</v>
      </c>
      <c r="J29" t="s">
        <v>3032</v>
      </c>
      <c r="K29">
        <f t="shared" si="2"/>
        <v>1</v>
      </c>
      <c r="L29" s="2" t="s">
        <v>2773</v>
      </c>
      <c r="N29" t="s">
        <v>3032</v>
      </c>
      <c r="O29">
        <f t="shared" si="3"/>
        <v>1</v>
      </c>
    </row>
    <row r="30" spans="1:15" x14ac:dyDescent="0.2">
      <c r="A30">
        <v>1519036</v>
      </c>
      <c r="B30">
        <v>6</v>
      </c>
      <c r="C30" t="s">
        <v>1075</v>
      </c>
      <c r="D30" t="s">
        <v>2562</v>
      </c>
      <c r="E30" t="s">
        <v>1</v>
      </c>
      <c r="F30" s="3" t="str">
        <f t="shared" si="0"/>
        <v>Pittsburgh</v>
      </c>
      <c r="G30" t="s">
        <v>2786</v>
      </c>
      <c r="I30" t="str">
        <f t="shared" si="1"/>
        <v>Pittsburgh + other venues</v>
      </c>
      <c r="J30" t="s">
        <v>3032</v>
      </c>
      <c r="K30">
        <f t="shared" si="2"/>
        <v>1</v>
      </c>
      <c r="L30" s="2" t="s">
        <v>2773</v>
      </c>
      <c r="N30" t="s">
        <v>3032</v>
      </c>
      <c r="O30">
        <f>IF(N30=J30, 1, 0)</f>
        <v>1</v>
      </c>
    </row>
    <row r="31" spans="1:15" x14ac:dyDescent="0.2">
      <c r="A31">
        <v>4695962</v>
      </c>
      <c r="B31">
        <v>6</v>
      </c>
      <c r="C31" t="s">
        <v>2563</v>
      </c>
      <c r="D31" t="s">
        <v>2564</v>
      </c>
      <c r="E31" t="s">
        <v>996</v>
      </c>
      <c r="F31" s="3" t="str">
        <f t="shared" si="0"/>
        <v>Pittsburgh</v>
      </c>
      <c r="G31" t="s">
        <v>2773</v>
      </c>
      <c r="I31" t="str">
        <f t="shared" si="1"/>
        <v>Pittsburgh</v>
      </c>
      <c r="J31" t="s">
        <v>3032</v>
      </c>
      <c r="K31">
        <f t="shared" si="2"/>
        <v>1</v>
      </c>
      <c r="L31" s="2" t="s">
        <v>2773</v>
      </c>
      <c r="N31" t="s">
        <v>3032</v>
      </c>
      <c r="O31">
        <f t="shared" si="3"/>
        <v>1</v>
      </c>
    </row>
    <row r="32" spans="1:15" x14ac:dyDescent="0.2">
      <c r="A32">
        <v>63868</v>
      </c>
      <c r="B32">
        <v>6</v>
      </c>
      <c r="C32" t="s">
        <v>1105</v>
      </c>
      <c r="D32" t="s">
        <v>2565</v>
      </c>
      <c r="E32" t="s">
        <v>1</v>
      </c>
      <c r="F32" s="3" t="str">
        <f t="shared" si="0"/>
        <v>Pittsburgh</v>
      </c>
      <c r="G32" t="s">
        <v>2773</v>
      </c>
      <c r="I32" t="str">
        <f t="shared" si="1"/>
        <v>Pittsburgh</v>
      </c>
      <c r="J32" t="s">
        <v>3032</v>
      </c>
      <c r="K32">
        <f t="shared" si="2"/>
        <v>1</v>
      </c>
      <c r="L32" s="2" t="s">
        <v>2773</v>
      </c>
      <c r="N32" t="s">
        <v>3032</v>
      </c>
      <c r="O32">
        <f t="shared" si="3"/>
        <v>1</v>
      </c>
    </row>
    <row r="33" spans="1:15" x14ac:dyDescent="0.2">
      <c r="A33">
        <v>18228877</v>
      </c>
      <c r="B33">
        <v>6</v>
      </c>
      <c r="C33" t="s">
        <v>1114</v>
      </c>
      <c r="D33" t="s">
        <v>2566</v>
      </c>
      <c r="E33" t="s">
        <v>1</v>
      </c>
      <c r="F33" s="3" t="str">
        <f t="shared" si="0"/>
        <v>Pittsburgh</v>
      </c>
      <c r="G33" t="s">
        <v>2773</v>
      </c>
      <c r="I33" t="str">
        <f t="shared" si="1"/>
        <v>Pittsburgh</v>
      </c>
      <c r="J33" t="s">
        <v>3032</v>
      </c>
      <c r="K33">
        <f t="shared" si="2"/>
        <v>1</v>
      </c>
      <c r="L33" s="2" t="s">
        <v>2773</v>
      </c>
      <c r="N33" t="s">
        <v>3032</v>
      </c>
      <c r="O33">
        <f t="shared" si="3"/>
        <v>1</v>
      </c>
    </row>
    <row r="34" spans="1:15" x14ac:dyDescent="0.2">
      <c r="A34">
        <v>16942182</v>
      </c>
      <c r="B34">
        <v>6</v>
      </c>
      <c r="C34" t="s">
        <v>1123</v>
      </c>
      <c r="D34" t="s">
        <v>2567</v>
      </c>
      <c r="E34" t="s">
        <v>1124</v>
      </c>
      <c r="F34" s="3" t="s">
        <v>2805</v>
      </c>
      <c r="G34" s="3" t="s">
        <v>2787</v>
      </c>
      <c r="I34" t="str">
        <f t="shared" si="1"/>
        <v>Greensburg</v>
      </c>
      <c r="J34" t="s">
        <v>3032</v>
      </c>
      <c r="K34">
        <f t="shared" si="2"/>
        <v>1</v>
      </c>
      <c r="L34" s="3" t="s">
        <v>2787</v>
      </c>
      <c r="M34">
        <v>1</v>
      </c>
      <c r="N34" t="s">
        <v>3032</v>
      </c>
      <c r="O34">
        <f t="shared" si="3"/>
        <v>1</v>
      </c>
    </row>
    <row r="35" spans="1:15" x14ac:dyDescent="0.2">
      <c r="A35">
        <v>507383</v>
      </c>
      <c r="B35">
        <v>5</v>
      </c>
      <c r="C35" t="s">
        <v>1146</v>
      </c>
      <c r="D35" t="s">
        <v>2568</v>
      </c>
      <c r="E35" t="s">
        <v>1</v>
      </c>
      <c r="F35" s="3" t="str">
        <f t="shared" si="0"/>
        <v>Pittsburgh</v>
      </c>
      <c r="G35" t="s">
        <v>2773</v>
      </c>
      <c r="I35" t="str">
        <f t="shared" si="1"/>
        <v>Pittsburgh</v>
      </c>
      <c r="J35" t="s">
        <v>3032</v>
      </c>
      <c r="K35">
        <f t="shared" si="2"/>
        <v>1</v>
      </c>
      <c r="L35" s="2" t="s">
        <v>2773</v>
      </c>
      <c r="N35" t="s">
        <v>3032</v>
      </c>
      <c r="O35">
        <f t="shared" si="3"/>
        <v>1</v>
      </c>
    </row>
    <row r="36" spans="1:15" x14ac:dyDescent="0.2">
      <c r="A36">
        <v>12580092</v>
      </c>
      <c r="B36">
        <v>5</v>
      </c>
      <c r="C36" t="s">
        <v>2569</v>
      </c>
      <c r="D36" t="s">
        <v>2570</v>
      </c>
      <c r="E36" t="s">
        <v>1</v>
      </c>
      <c r="F36" s="3" t="s">
        <v>2789</v>
      </c>
      <c r="G36" s="3" t="s">
        <v>2789</v>
      </c>
      <c r="I36" t="str">
        <f t="shared" si="1"/>
        <v>Squirrel Hill</v>
      </c>
      <c r="J36" t="s">
        <v>2785</v>
      </c>
      <c r="K36">
        <f t="shared" si="2"/>
        <v>1</v>
      </c>
      <c r="L36" s="2" t="s">
        <v>2789</v>
      </c>
      <c r="N36" t="s">
        <v>2785</v>
      </c>
      <c r="O36">
        <f t="shared" si="3"/>
        <v>1</v>
      </c>
    </row>
    <row r="37" spans="1:15" x14ac:dyDescent="0.2">
      <c r="A37">
        <v>18302864</v>
      </c>
      <c r="B37">
        <v>5</v>
      </c>
      <c r="C37" t="s">
        <v>1170</v>
      </c>
      <c r="D37" t="s">
        <v>2571</v>
      </c>
      <c r="E37" t="s">
        <v>1</v>
      </c>
      <c r="F37" s="3" t="s">
        <v>2773</v>
      </c>
      <c r="G37" t="s">
        <v>2773</v>
      </c>
      <c r="I37" t="str">
        <f t="shared" si="1"/>
        <v>Pittsburgh</v>
      </c>
      <c r="J37" t="s">
        <v>3032</v>
      </c>
      <c r="K37">
        <f t="shared" si="2"/>
        <v>1</v>
      </c>
      <c r="L37" s="2" t="s">
        <v>2773</v>
      </c>
      <c r="N37" t="s">
        <v>3032</v>
      </c>
      <c r="O37">
        <f t="shared" si="3"/>
        <v>1</v>
      </c>
    </row>
    <row r="38" spans="1:15" x14ac:dyDescent="0.2">
      <c r="A38">
        <v>12338002</v>
      </c>
      <c r="B38">
        <v>5</v>
      </c>
      <c r="C38" t="s">
        <v>1178</v>
      </c>
      <c r="D38" t="s">
        <v>2572</v>
      </c>
      <c r="E38" t="s">
        <v>294</v>
      </c>
      <c r="F38" s="3" t="s">
        <v>2804</v>
      </c>
      <c r="G38" s="3" t="s">
        <v>2790</v>
      </c>
      <c r="I38" t="str">
        <f t="shared" si="1"/>
        <v xml:space="preserve">Canonsburg (community) Kings restaurant, Moon (township) Eat n Park, Wexford (community) Kings </v>
      </c>
      <c r="J38" t="s">
        <v>2798</v>
      </c>
      <c r="K38">
        <f t="shared" si="2"/>
        <v>1</v>
      </c>
      <c r="L38" s="2" t="s">
        <v>2777</v>
      </c>
      <c r="N38" t="s">
        <v>3034</v>
      </c>
      <c r="O38">
        <f t="shared" si="3"/>
        <v>0</v>
      </c>
    </row>
    <row r="39" spans="1:15" x14ac:dyDescent="0.2">
      <c r="A39">
        <v>145964</v>
      </c>
      <c r="B39">
        <v>5</v>
      </c>
      <c r="C39" t="s">
        <v>1194</v>
      </c>
      <c r="D39" t="s">
        <v>2573</v>
      </c>
      <c r="E39" t="s">
        <v>1</v>
      </c>
      <c r="F39" s="3" t="str">
        <f t="shared" si="0"/>
        <v>Pittsburgh</v>
      </c>
      <c r="G39" s="2" t="s">
        <v>2778</v>
      </c>
      <c r="I39" t="str">
        <f t="shared" si="1"/>
        <v>Greater Pittsburgh Area</v>
      </c>
      <c r="J39" t="s">
        <v>3034</v>
      </c>
      <c r="K39">
        <f t="shared" si="2"/>
        <v>1</v>
      </c>
      <c r="L39" s="2" t="s">
        <v>2773</v>
      </c>
      <c r="M39">
        <v>1</v>
      </c>
      <c r="N39" t="s">
        <v>3032</v>
      </c>
      <c r="O39">
        <f t="shared" si="3"/>
        <v>0</v>
      </c>
    </row>
    <row r="40" spans="1:15" x14ac:dyDescent="0.2">
      <c r="A40">
        <v>8642702</v>
      </c>
      <c r="B40">
        <v>5</v>
      </c>
      <c r="C40" t="s">
        <v>1208</v>
      </c>
      <c r="D40" t="s">
        <v>2574</v>
      </c>
      <c r="E40" t="s">
        <v>1</v>
      </c>
      <c r="F40" s="3" t="str">
        <f t="shared" si="0"/>
        <v/>
      </c>
      <c r="G40" s="3"/>
      <c r="H40" t="s">
        <v>2773</v>
      </c>
      <c r="I40" t="str">
        <f t="shared" si="1"/>
        <v>Pittsburgh</v>
      </c>
      <c r="J40" t="s">
        <v>3032</v>
      </c>
      <c r="K40">
        <f t="shared" si="2"/>
        <v>0</v>
      </c>
      <c r="L40" s="2" t="s">
        <v>2773</v>
      </c>
      <c r="N40" t="s">
        <v>3032</v>
      </c>
      <c r="O40">
        <f t="shared" si="3"/>
        <v>1</v>
      </c>
    </row>
    <row r="41" spans="1:15" x14ac:dyDescent="0.2">
      <c r="A41">
        <v>18363436</v>
      </c>
      <c r="B41">
        <v>5</v>
      </c>
      <c r="C41" t="s">
        <v>2575</v>
      </c>
      <c r="D41" t="s">
        <v>2576</v>
      </c>
      <c r="E41" t="s">
        <v>956</v>
      </c>
      <c r="F41" s="3" t="s">
        <v>2792</v>
      </c>
      <c r="G41" s="3" t="s">
        <v>2812</v>
      </c>
      <c r="I41" t="str">
        <f t="shared" si="1"/>
        <v>West/South Pittsburgh</v>
      </c>
      <c r="J41" t="s">
        <v>2901</v>
      </c>
      <c r="K41">
        <f t="shared" si="2"/>
        <v>1</v>
      </c>
      <c r="L41" s="2" t="s">
        <v>2778</v>
      </c>
      <c r="N41" t="s">
        <v>2901</v>
      </c>
      <c r="O41">
        <f t="shared" si="3"/>
        <v>1</v>
      </c>
    </row>
    <row r="42" spans="1:15" x14ac:dyDescent="0.2">
      <c r="A42">
        <v>18801661</v>
      </c>
      <c r="B42">
        <v>4</v>
      </c>
      <c r="C42" t="s">
        <v>1241</v>
      </c>
      <c r="D42" t="s">
        <v>2577</v>
      </c>
      <c r="E42" t="s">
        <v>1</v>
      </c>
      <c r="F42" s="3" t="str">
        <f t="shared" si="0"/>
        <v>Pittsburgh</v>
      </c>
      <c r="G42" t="s">
        <v>2773</v>
      </c>
      <c r="I42" t="str">
        <f t="shared" si="1"/>
        <v>Pittsburgh</v>
      </c>
      <c r="J42" t="s">
        <v>3032</v>
      </c>
      <c r="K42">
        <f t="shared" si="2"/>
        <v>1</v>
      </c>
      <c r="L42" s="2" t="s">
        <v>2773</v>
      </c>
      <c r="N42" t="s">
        <v>3032</v>
      </c>
      <c r="O42">
        <f>IF(N42=J42, 1, 0)</f>
        <v>1</v>
      </c>
    </row>
    <row r="43" spans="1:15" x14ac:dyDescent="0.2">
      <c r="A43">
        <v>126428</v>
      </c>
      <c r="B43">
        <v>4</v>
      </c>
      <c r="C43" t="s">
        <v>1249</v>
      </c>
      <c r="D43" t="s">
        <v>2578</v>
      </c>
      <c r="E43" t="s">
        <v>1</v>
      </c>
      <c r="F43" s="3" t="str">
        <f t="shared" si="0"/>
        <v>Pittsburgh</v>
      </c>
      <c r="G43" t="s">
        <v>2773</v>
      </c>
      <c r="I43" t="str">
        <f t="shared" si="1"/>
        <v>Pittsburgh</v>
      </c>
      <c r="J43" t="s">
        <v>3032</v>
      </c>
      <c r="K43">
        <f t="shared" si="2"/>
        <v>1</v>
      </c>
      <c r="L43" s="2" t="s">
        <v>2773</v>
      </c>
      <c r="N43" t="s">
        <v>3032</v>
      </c>
      <c r="O43">
        <f t="shared" si="3"/>
        <v>1</v>
      </c>
    </row>
    <row r="44" spans="1:15" x14ac:dyDescent="0.2">
      <c r="A44">
        <v>3849892</v>
      </c>
      <c r="B44">
        <v>4</v>
      </c>
      <c r="C44" t="s">
        <v>1266</v>
      </c>
      <c r="D44" t="s">
        <v>2579</v>
      </c>
      <c r="E44" t="s">
        <v>1</v>
      </c>
      <c r="F44" s="3" t="str">
        <f t="shared" si="0"/>
        <v>Pittsburgh</v>
      </c>
      <c r="G44" t="s">
        <v>2773</v>
      </c>
      <c r="I44" t="str">
        <f t="shared" si="1"/>
        <v>Pittsburgh</v>
      </c>
      <c r="J44" t="s">
        <v>3032</v>
      </c>
      <c r="K44">
        <f t="shared" si="2"/>
        <v>1</v>
      </c>
      <c r="L44" s="2" t="s">
        <v>2773</v>
      </c>
      <c r="N44" t="s">
        <v>3032</v>
      </c>
      <c r="O44">
        <f t="shared" si="3"/>
        <v>1</v>
      </c>
    </row>
    <row r="45" spans="1:15" x14ac:dyDescent="0.2">
      <c r="A45">
        <v>1769932</v>
      </c>
      <c r="B45">
        <v>4</v>
      </c>
      <c r="C45" t="s">
        <v>1284</v>
      </c>
      <c r="D45" t="s">
        <v>2580</v>
      </c>
      <c r="E45" t="s">
        <v>1</v>
      </c>
      <c r="F45" s="3" t="s">
        <v>2773</v>
      </c>
      <c r="G45" t="s">
        <v>2773</v>
      </c>
      <c r="I45" t="str">
        <f t="shared" si="1"/>
        <v>Pittsburgh</v>
      </c>
      <c r="J45" t="s">
        <v>3032</v>
      </c>
      <c r="K45">
        <f t="shared" si="2"/>
        <v>1</v>
      </c>
      <c r="L45" s="2" t="s">
        <v>2773</v>
      </c>
      <c r="N45" t="s">
        <v>3032</v>
      </c>
      <c r="O45">
        <f t="shared" si="3"/>
        <v>1</v>
      </c>
    </row>
    <row r="46" spans="1:15" x14ac:dyDescent="0.2">
      <c r="A46">
        <v>8404922</v>
      </c>
      <c r="B46">
        <v>4</v>
      </c>
      <c r="C46" t="s">
        <v>1300</v>
      </c>
      <c r="D46" t="s">
        <v>2581</v>
      </c>
      <c r="E46" t="s">
        <v>1</v>
      </c>
      <c r="F46" s="3" t="str">
        <f t="shared" si="0"/>
        <v>Pittsburgh</v>
      </c>
      <c r="G46" t="s">
        <v>2773</v>
      </c>
      <c r="I46" t="str">
        <f t="shared" si="1"/>
        <v>Pittsburgh</v>
      </c>
      <c r="J46" t="s">
        <v>3032</v>
      </c>
      <c r="K46">
        <f t="shared" si="2"/>
        <v>1</v>
      </c>
      <c r="L46" s="2" t="s">
        <v>2773</v>
      </c>
      <c r="N46" t="s">
        <v>3032</v>
      </c>
      <c r="O46">
        <f t="shared" si="3"/>
        <v>1</v>
      </c>
    </row>
    <row r="47" spans="1:15" x14ac:dyDescent="0.2">
      <c r="A47">
        <v>2949832</v>
      </c>
      <c r="B47">
        <v>4</v>
      </c>
      <c r="C47" t="s">
        <v>1313</v>
      </c>
      <c r="D47" t="s">
        <v>2582</v>
      </c>
      <c r="E47" t="s">
        <v>1</v>
      </c>
      <c r="F47" s="3" t="s">
        <v>2773</v>
      </c>
      <c r="G47" t="s">
        <v>2773</v>
      </c>
      <c r="I47" t="str">
        <f t="shared" si="1"/>
        <v>Pittsburgh</v>
      </c>
      <c r="J47" t="s">
        <v>3032</v>
      </c>
      <c r="K47">
        <f t="shared" si="2"/>
        <v>1</v>
      </c>
      <c r="L47" s="2" t="s">
        <v>2773</v>
      </c>
      <c r="N47" t="s">
        <v>3032</v>
      </c>
      <c r="O47">
        <f t="shared" si="3"/>
        <v>1</v>
      </c>
    </row>
    <row r="48" spans="1:15" x14ac:dyDescent="0.2">
      <c r="A48">
        <v>4232582</v>
      </c>
      <c r="B48">
        <v>4</v>
      </c>
      <c r="C48" t="s">
        <v>1321</v>
      </c>
      <c r="D48" t="s">
        <v>2583</v>
      </c>
      <c r="E48" t="s">
        <v>1</v>
      </c>
      <c r="F48" s="3" t="str">
        <f t="shared" si="0"/>
        <v>Pittsburgh</v>
      </c>
      <c r="G48" t="s">
        <v>2773</v>
      </c>
      <c r="I48" t="str">
        <f t="shared" si="1"/>
        <v>Pittsburgh</v>
      </c>
      <c r="J48" t="s">
        <v>3032</v>
      </c>
      <c r="K48">
        <f t="shared" si="2"/>
        <v>1</v>
      </c>
      <c r="L48" s="2" t="s">
        <v>2773</v>
      </c>
      <c r="N48" t="s">
        <v>3032</v>
      </c>
      <c r="O48">
        <f t="shared" si="3"/>
        <v>1</v>
      </c>
    </row>
    <row r="49" spans="1:15" x14ac:dyDescent="0.2">
      <c r="A49">
        <v>13734632</v>
      </c>
      <c r="B49">
        <v>4</v>
      </c>
      <c r="C49" t="s">
        <v>1327</v>
      </c>
      <c r="D49" t="s">
        <v>2584</v>
      </c>
      <c r="E49" t="s">
        <v>1</v>
      </c>
      <c r="F49" s="3" t="str">
        <f t="shared" si="0"/>
        <v>Pittsburgh</v>
      </c>
      <c r="G49" s="3" t="s">
        <v>2793</v>
      </c>
      <c r="I49" t="str">
        <f t="shared" si="1"/>
        <v>Pittsburgh (fixed routes)</v>
      </c>
      <c r="J49" t="s">
        <v>3032</v>
      </c>
      <c r="K49">
        <f t="shared" si="2"/>
        <v>1</v>
      </c>
      <c r="L49" s="2" t="s">
        <v>2773</v>
      </c>
      <c r="N49" t="s">
        <v>3032</v>
      </c>
      <c r="O49">
        <f t="shared" si="3"/>
        <v>1</v>
      </c>
    </row>
    <row r="50" spans="1:15" x14ac:dyDescent="0.2">
      <c r="A50">
        <v>54637</v>
      </c>
      <c r="B50">
        <v>4</v>
      </c>
      <c r="C50" t="s">
        <v>1338</v>
      </c>
      <c r="D50" t="s">
        <v>465</v>
      </c>
      <c r="E50" t="s">
        <v>1</v>
      </c>
      <c r="F50" s="3" t="str">
        <f t="shared" si="0"/>
        <v>Pittsburgh</v>
      </c>
      <c r="G50" t="s">
        <v>2773</v>
      </c>
      <c r="I50" t="str">
        <f t="shared" si="1"/>
        <v>Pittsburgh</v>
      </c>
      <c r="J50" t="s">
        <v>3032</v>
      </c>
      <c r="K50">
        <f t="shared" si="2"/>
        <v>1</v>
      </c>
      <c r="L50" s="2" t="s">
        <v>2773</v>
      </c>
      <c r="N50" t="s">
        <v>3032</v>
      </c>
      <c r="O50">
        <f t="shared" si="3"/>
        <v>1</v>
      </c>
    </row>
    <row r="51" spans="1:15" x14ac:dyDescent="0.2">
      <c r="A51">
        <v>1331994</v>
      </c>
      <c r="B51">
        <v>4</v>
      </c>
      <c r="C51" t="s">
        <v>1347</v>
      </c>
      <c r="D51" t="s">
        <v>2585</v>
      </c>
      <c r="E51" t="s">
        <v>1</v>
      </c>
      <c r="F51" s="3" t="str">
        <f t="shared" si="0"/>
        <v/>
      </c>
      <c r="G51" s="3"/>
      <c r="H51" t="s">
        <v>2773</v>
      </c>
      <c r="I51" t="str">
        <f t="shared" si="1"/>
        <v>Pittsburgh</v>
      </c>
      <c r="J51" t="s">
        <v>3032</v>
      </c>
      <c r="K51">
        <f t="shared" si="2"/>
        <v>0</v>
      </c>
      <c r="L51" s="2" t="s">
        <v>2773</v>
      </c>
      <c r="N51" t="s">
        <v>3032</v>
      </c>
      <c r="O51">
        <f t="shared" si="3"/>
        <v>1</v>
      </c>
    </row>
    <row r="52" spans="1:15" x14ac:dyDescent="0.2">
      <c r="A52">
        <v>16355082</v>
      </c>
      <c r="B52">
        <v>4</v>
      </c>
      <c r="C52" t="s">
        <v>1358</v>
      </c>
      <c r="D52" t="s">
        <v>2586</v>
      </c>
      <c r="E52" t="s">
        <v>1</v>
      </c>
      <c r="F52" s="3" t="str">
        <f t="shared" si="0"/>
        <v>Pittsburgh</v>
      </c>
      <c r="G52" t="s">
        <v>2773</v>
      </c>
      <c r="I52" t="str">
        <f t="shared" si="1"/>
        <v>Pittsburgh</v>
      </c>
      <c r="J52" t="s">
        <v>3032</v>
      </c>
      <c r="K52">
        <f t="shared" si="2"/>
        <v>1</v>
      </c>
      <c r="L52" s="2" t="s">
        <v>2778</v>
      </c>
      <c r="M52">
        <v>1</v>
      </c>
      <c r="N52" t="s">
        <v>3034</v>
      </c>
      <c r="O52">
        <f t="shared" si="3"/>
        <v>0</v>
      </c>
    </row>
    <row r="53" spans="1:15" x14ac:dyDescent="0.2">
      <c r="A53">
        <v>10366</v>
      </c>
      <c r="B53">
        <v>4</v>
      </c>
      <c r="C53" t="s">
        <v>1372</v>
      </c>
      <c r="D53" t="s">
        <v>2587</v>
      </c>
      <c r="E53" t="s">
        <v>1</v>
      </c>
      <c r="F53" s="3" t="str">
        <f t="shared" si="0"/>
        <v>Pittsburgh</v>
      </c>
      <c r="G53" s="3" t="s">
        <v>2794</v>
      </c>
      <c r="I53" t="str">
        <f t="shared" si="1"/>
        <v>Pittsburgh and Wexford</v>
      </c>
      <c r="J53" t="s">
        <v>3032</v>
      </c>
      <c r="K53">
        <f t="shared" si="2"/>
        <v>1</v>
      </c>
      <c r="L53" s="2" t="s">
        <v>2778</v>
      </c>
      <c r="N53" t="s">
        <v>3034</v>
      </c>
      <c r="O53">
        <f t="shared" si="3"/>
        <v>0</v>
      </c>
    </row>
    <row r="54" spans="1:15" x14ac:dyDescent="0.2">
      <c r="A54">
        <v>6297692</v>
      </c>
      <c r="B54">
        <v>4</v>
      </c>
      <c r="C54" t="s">
        <v>1382</v>
      </c>
      <c r="D54" t="s">
        <v>2588</v>
      </c>
      <c r="E54" t="s">
        <v>1</v>
      </c>
      <c r="F54" s="3" t="str">
        <f t="shared" si="0"/>
        <v>Pittsburgh</v>
      </c>
      <c r="G54" s="3" t="s">
        <v>2795</v>
      </c>
      <c r="I54" t="str">
        <f t="shared" si="1"/>
        <v>Downtown Pittsburgh</v>
      </c>
      <c r="J54" t="s">
        <v>2809</v>
      </c>
      <c r="K54">
        <f t="shared" si="2"/>
        <v>1</v>
      </c>
      <c r="L54" s="2" t="s">
        <v>2773</v>
      </c>
      <c r="N54" t="s">
        <v>3032</v>
      </c>
      <c r="O54">
        <f t="shared" si="3"/>
        <v>0</v>
      </c>
    </row>
    <row r="55" spans="1:15" x14ac:dyDescent="0.2">
      <c r="A55">
        <v>7047252</v>
      </c>
      <c r="B55">
        <v>4</v>
      </c>
      <c r="C55" t="s">
        <v>1385</v>
      </c>
      <c r="D55" t="s">
        <v>2589</v>
      </c>
      <c r="E55" t="s">
        <v>207</v>
      </c>
      <c r="F55" s="3" t="str">
        <f t="shared" si="0"/>
        <v/>
      </c>
      <c r="G55" s="3" t="s">
        <v>2796</v>
      </c>
      <c r="I55" t="str">
        <f t="shared" si="1"/>
        <v>South Western PA</v>
      </c>
      <c r="J55" t="s">
        <v>2901</v>
      </c>
      <c r="K55">
        <f t="shared" si="2"/>
        <v>1</v>
      </c>
      <c r="L55" t="s">
        <v>2778</v>
      </c>
      <c r="N55" t="s">
        <v>3034</v>
      </c>
      <c r="O55">
        <f t="shared" si="3"/>
        <v>0</v>
      </c>
    </row>
    <row r="56" spans="1:15" x14ac:dyDescent="0.2">
      <c r="A56">
        <v>3544832</v>
      </c>
      <c r="B56">
        <v>4</v>
      </c>
      <c r="C56" t="s">
        <v>1399</v>
      </c>
      <c r="D56" t="s">
        <v>2590</v>
      </c>
      <c r="E56" t="s">
        <v>1</v>
      </c>
      <c r="F56" s="3" t="str">
        <f t="shared" si="0"/>
        <v>Pittsburgh</v>
      </c>
      <c r="G56" t="s">
        <v>2773</v>
      </c>
      <c r="I56" t="str">
        <f t="shared" si="1"/>
        <v>Pittsburgh</v>
      </c>
      <c r="J56" t="s">
        <v>3032</v>
      </c>
      <c r="K56">
        <f t="shared" si="2"/>
        <v>1</v>
      </c>
      <c r="L56" s="2" t="s">
        <v>2773</v>
      </c>
      <c r="N56" t="s">
        <v>3032</v>
      </c>
      <c r="O56">
        <f t="shared" si="3"/>
        <v>1</v>
      </c>
    </row>
    <row r="57" spans="1:15" x14ac:dyDescent="0.2">
      <c r="A57">
        <v>14815192</v>
      </c>
      <c r="B57">
        <v>3</v>
      </c>
      <c r="C57" t="s">
        <v>1405</v>
      </c>
      <c r="D57" t="s">
        <v>2591</v>
      </c>
      <c r="E57" t="s">
        <v>1</v>
      </c>
      <c r="F57" s="3" t="str">
        <f t="shared" si="0"/>
        <v>Pittsburgh</v>
      </c>
      <c r="G57" s="3" t="s">
        <v>2797</v>
      </c>
      <c r="I57" t="str">
        <f t="shared" si="1"/>
        <v>Greater Pittsburgh Area (1 hours drive)</v>
      </c>
      <c r="J57" t="s">
        <v>3034</v>
      </c>
      <c r="K57">
        <f t="shared" si="2"/>
        <v>1</v>
      </c>
      <c r="L57" s="2" t="s">
        <v>2778</v>
      </c>
      <c r="M57">
        <v>1</v>
      </c>
      <c r="N57" t="s">
        <v>3034</v>
      </c>
      <c r="O57">
        <f>IF(N57=J57, 1, 0)</f>
        <v>1</v>
      </c>
    </row>
    <row r="58" spans="1:15" x14ac:dyDescent="0.2">
      <c r="A58">
        <v>18602928</v>
      </c>
      <c r="B58">
        <v>3</v>
      </c>
      <c r="C58" t="s">
        <v>1417</v>
      </c>
      <c r="D58" t="s">
        <v>2592</v>
      </c>
      <c r="E58" t="s">
        <v>1</v>
      </c>
      <c r="F58" s="3" t="str">
        <f t="shared" si="0"/>
        <v>Pittsburgh</v>
      </c>
      <c r="G58" t="s">
        <v>2773</v>
      </c>
      <c r="I58" t="str">
        <f t="shared" si="1"/>
        <v>Pittsburgh</v>
      </c>
      <c r="J58" t="s">
        <v>3032</v>
      </c>
      <c r="K58">
        <f t="shared" si="2"/>
        <v>1</v>
      </c>
      <c r="L58" s="2" t="s">
        <v>2773</v>
      </c>
      <c r="N58" t="s">
        <v>3032</v>
      </c>
      <c r="O58">
        <f t="shared" si="3"/>
        <v>1</v>
      </c>
    </row>
    <row r="59" spans="1:15" x14ac:dyDescent="0.2">
      <c r="A59">
        <v>18687399</v>
      </c>
      <c r="B59">
        <v>3</v>
      </c>
      <c r="C59" t="s">
        <v>1429</v>
      </c>
      <c r="D59" t="s">
        <v>2593</v>
      </c>
      <c r="E59" t="s">
        <v>1</v>
      </c>
      <c r="F59" s="3" t="s">
        <v>2806</v>
      </c>
      <c r="G59" s="3" t="s">
        <v>2799</v>
      </c>
      <c r="I59" t="str">
        <f t="shared" si="1"/>
        <v>A Pub in James Street</v>
      </c>
      <c r="J59" t="s">
        <v>2798</v>
      </c>
      <c r="K59">
        <f t="shared" si="2"/>
        <v>1</v>
      </c>
      <c r="L59" s="2" t="s">
        <v>2817</v>
      </c>
      <c r="M59">
        <v>1</v>
      </c>
      <c r="N59" t="s">
        <v>2831</v>
      </c>
      <c r="O59">
        <f t="shared" si="3"/>
        <v>0</v>
      </c>
    </row>
    <row r="60" spans="1:15" x14ac:dyDescent="0.2">
      <c r="A60">
        <v>18449276</v>
      </c>
      <c r="B60">
        <v>3</v>
      </c>
      <c r="C60" t="s">
        <v>1438</v>
      </c>
      <c r="D60" t="s">
        <v>2594</v>
      </c>
      <c r="E60" t="s">
        <v>1</v>
      </c>
      <c r="F60" s="3" t="str">
        <f t="shared" si="0"/>
        <v>Pittsburgh</v>
      </c>
      <c r="G60" t="s">
        <v>2773</v>
      </c>
      <c r="I60" t="str">
        <f t="shared" si="1"/>
        <v>Pittsburgh</v>
      </c>
      <c r="J60" t="s">
        <v>3032</v>
      </c>
      <c r="K60">
        <f t="shared" si="2"/>
        <v>1</v>
      </c>
      <c r="L60" s="2" t="s">
        <v>2773</v>
      </c>
      <c r="N60" t="s">
        <v>3032</v>
      </c>
      <c r="O60">
        <f t="shared" si="3"/>
        <v>1</v>
      </c>
    </row>
    <row r="61" spans="1:15" x14ac:dyDescent="0.2">
      <c r="A61">
        <v>18701716</v>
      </c>
      <c r="B61">
        <v>3</v>
      </c>
      <c r="C61" t="s">
        <v>1448</v>
      </c>
      <c r="D61" t="s">
        <v>2595</v>
      </c>
      <c r="E61" t="s">
        <v>1</v>
      </c>
      <c r="F61" s="3" t="str">
        <f t="shared" si="0"/>
        <v>Pittsburgh</v>
      </c>
      <c r="G61" t="s">
        <v>2773</v>
      </c>
      <c r="I61" t="str">
        <f t="shared" si="1"/>
        <v>Pittsburgh</v>
      </c>
      <c r="J61" t="s">
        <v>3032</v>
      </c>
      <c r="K61">
        <f t="shared" si="2"/>
        <v>1</v>
      </c>
      <c r="L61" s="2" t="s">
        <v>2773</v>
      </c>
      <c r="N61" t="s">
        <v>3032</v>
      </c>
      <c r="O61">
        <f t="shared" si="3"/>
        <v>1</v>
      </c>
    </row>
    <row r="62" spans="1:15" x14ac:dyDescent="0.2">
      <c r="A62">
        <v>4729692</v>
      </c>
      <c r="B62">
        <v>3</v>
      </c>
      <c r="C62" t="s">
        <v>1462</v>
      </c>
      <c r="D62" t="s">
        <v>2596</v>
      </c>
      <c r="E62" t="s">
        <v>1</v>
      </c>
      <c r="F62" s="3" t="str">
        <f t="shared" si="0"/>
        <v>Pittsburgh</v>
      </c>
      <c r="G62" t="s">
        <v>2773</v>
      </c>
      <c r="I62" t="str">
        <f t="shared" si="1"/>
        <v>Pittsburgh</v>
      </c>
      <c r="J62" t="s">
        <v>3032</v>
      </c>
      <c r="K62">
        <f t="shared" si="2"/>
        <v>1</v>
      </c>
      <c r="L62" s="2" t="s">
        <v>2773</v>
      </c>
      <c r="N62" t="s">
        <v>3032</v>
      </c>
      <c r="O62">
        <f t="shared" si="3"/>
        <v>1</v>
      </c>
    </row>
    <row r="63" spans="1:15" x14ac:dyDescent="0.2">
      <c r="A63">
        <v>781619</v>
      </c>
      <c r="B63">
        <v>3</v>
      </c>
      <c r="C63" t="s">
        <v>1473</v>
      </c>
      <c r="D63" t="s">
        <v>2597</v>
      </c>
      <c r="E63" t="s">
        <v>1</v>
      </c>
      <c r="F63" s="3" t="str">
        <f t="shared" si="0"/>
        <v>Pittsburgh</v>
      </c>
      <c r="G63" t="s">
        <v>2773</v>
      </c>
      <c r="I63" t="str">
        <f t="shared" si="1"/>
        <v>Pittsburgh</v>
      </c>
      <c r="J63" t="s">
        <v>3032</v>
      </c>
      <c r="K63">
        <f t="shared" si="2"/>
        <v>1</v>
      </c>
      <c r="L63" s="2" t="s">
        <v>2773</v>
      </c>
      <c r="N63" t="s">
        <v>3032</v>
      </c>
      <c r="O63">
        <f t="shared" si="3"/>
        <v>1</v>
      </c>
    </row>
    <row r="64" spans="1:15" x14ac:dyDescent="0.2">
      <c r="A64">
        <v>18674476</v>
      </c>
      <c r="B64">
        <v>3</v>
      </c>
      <c r="C64" t="s">
        <v>1478</v>
      </c>
      <c r="D64" t="s">
        <v>2598</v>
      </c>
      <c r="E64" t="s">
        <v>1</v>
      </c>
      <c r="F64" s="3" t="s">
        <v>2807</v>
      </c>
      <c r="G64" s="3" t="s">
        <v>2800</v>
      </c>
      <c r="I64" t="str">
        <f t="shared" si="1"/>
        <v>Northeastern Pittsburgh area (Verona/Oakmont/Penn Hills) (VOP)</v>
      </c>
      <c r="J64" t="s">
        <v>2809</v>
      </c>
      <c r="K64">
        <f t="shared" si="2"/>
        <v>1</v>
      </c>
      <c r="L64" s="3" t="s">
        <v>2800</v>
      </c>
      <c r="M64">
        <v>1</v>
      </c>
      <c r="N64" t="s">
        <v>2809</v>
      </c>
      <c r="O64">
        <f t="shared" si="3"/>
        <v>1</v>
      </c>
    </row>
    <row r="65" spans="1:15" x14ac:dyDescent="0.2">
      <c r="A65">
        <v>18289411</v>
      </c>
      <c r="B65">
        <v>3</v>
      </c>
      <c r="C65" t="s">
        <v>1493</v>
      </c>
      <c r="D65" t="s">
        <v>2599</v>
      </c>
      <c r="E65" t="s">
        <v>1</v>
      </c>
      <c r="F65" s="3" t="s">
        <v>2803</v>
      </c>
      <c r="G65" s="3" t="s">
        <v>2801</v>
      </c>
      <c r="I65" t="str">
        <f t="shared" si="1"/>
        <v>Brentwood</v>
      </c>
      <c r="J65" t="s">
        <v>3032</v>
      </c>
      <c r="K65">
        <f t="shared" si="2"/>
        <v>1</v>
      </c>
      <c r="L65" s="2" t="s">
        <v>2803</v>
      </c>
      <c r="N65" t="s">
        <v>2809</v>
      </c>
      <c r="O65">
        <f t="shared" si="3"/>
        <v>0</v>
      </c>
    </row>
    <row r="66" spans="1:15" x14ac:dyDescent="0.2">
      <c r="A66">
        <v>4076772</v>
      </c>
      <c r="B66">
        <v>3</v>
      </c>
      <c r="C66" t="s">
        <v>1499</v>
      </c>
      <c r="D66" t="s">
        <v>2600</v>
      </c>
      <c r="E66" t="s">
        <v>1</v>
      </c>
      <c r="F66" s="3" t="str">
        <f t="shared" si="0"/>
        <v>Pittsburgh</v>
      </c>
      <c r="G66" t="s">
        <v>2773</v>
      </c>
      <c r="I66" t="str">
        <f t="shared" si="1"/>
        <v>Pittsburgh</v>
      </c>
      <c r="J66" t="s">
        <v>3032</v>
      </c>
      <c r="K66">
        <f t="shared" si="2"/>
        <v>1</v>
      </c>
      <c r="L66" s="2" t="s">
        <v>2773</v>
      </c>
      <c r="N66" t="s">
        <v>3032</v>
      </c>
      <c r="O66">
        <f t="shared" si="3"/>
        <v>1</v>
      </c>
    </row>
    <row r="67" spans="1:15" x14ac:dyDescent="0.2">
      <c r="A67">
        <v>67787</v>
      </c>
      <c r="B67">
        <v>3</v>
      </c>
      <c r="C67" t="s">
        <v>1513</v>
      </c>
      <c r="D67" t="s">
        <v>2601</v>
      </c>
      <c r="E67" t="s">
        <v>1</v>
      </c>
      <c r="F67" s="3" t="str">
        <f t="shared" ref="F67:F130" si="4">IF(IFERROR(SEARCH("Pittsburgh", C67), 0), "Pittsburgh", "")</f>
        <v>Pittsburgh</v>
      </c>
      <c r="G67" t="s">
        <v>2773</v>
      </c>
      <c r="I67" t="str">
        <f t="shared" ref="I67:I130" si="5">IF(ISBLANK(H67), G67, H67)</f>
        <v>Pittsburgh</v>
      </c>
      <c r="J67" t="s">
        <v>3032</v>
      </c>
      <c r="K67">
        <f t="shared" ref="K67:K130" si="6">IF(ISBLANK(H67), 1, 0)</f>
        <v>1</v>
      </c>
      <c r="L67" s="2" t="s">
        <v>2773</v>
      </c>
      <c r="N67" t="s">
        <v>3032</v>
      </c>
      <c r="O67">
        <f t="shared" ref="O67:O84" si="7">IF(N67=J67, 1, 0)</f>
        <v>1</v>
      </c>
    </row>
    <row r="68" spans="1:15" x14ac:dyDescent="0.2">
      <c r="A68">
        <v>3113672</v>
      </c>
      <c r="B68">
        <v>3</v>
      </c>
      <c r="C68" t="s">
        <v>2602</v>
      </c>
      <c r="D68" t="s">
        <v>2603</v>
      </c>
      <c r="E68" t="s">
        <v>502</v>
      </c>
      <c r="F68" s="3" t="s">
        <v>2803</v>
      </c>
      <c r="G68" s="3" t="s">
        <v>2803</v>
      </c>
      <c r="I68" t="str">
        <f t="shared" si="5"/>
        <v>South Hills</v>
      </c>
      <c r="J68" t="s">
        <v>2809</v>
      </c>
      <c r="K68">
        <f t="shared" si="6"/>
        <v>1</v>
      </c>
      <c r="L68" s="2" t="s">
        <v>2864</v>
      </c>
      <c r="M68">
        <v>1</v>
      </c>
      <c r="N68" t="s">
        <v>2809</v>
      </c>
      <c r="O68">
        <f t="shared" si="7"/>
        <v>1</v>
      </c>
    </row>
    <row r="69" spans="1:15" x14ac:dyDescent="0.2">
      <c r="A69">
        <v>1730736</v>
      </c>
      <c r="B69">
        <v>3</v>
      </c>
      <c r="C69" t="s">
        <v>1538</v>
      </c>
      <c r="D69" t="s">
        <v>2604</v>
      </c>
      <c r="E69" t="s">
        <v>382</v>
      </c>
      <c r="F69" s="3" t="s">
        <v>2808</v>
      </c>
      <c r="G69" s="3" t="s">
        <v>2808</v>
      </c>
      <c r="I69" t="str">
        <f t="shared" si="5"/>
        <v>Moon township</v>
      </c>
      <c r="J69" t="s">
        <v>3032</v>
      </c>
      <c r="K69">
        <f t="shared" si="6"/>
        <v>1</v>
      </c>
      <c r="L69" s="3" t="s">
        <v>2808</v>
      </c>
      <c r="N69" t="s">
        <v>3032</v>
      </c>
      <c r="O69">
        <f t="shared" si="7"/>
        <v>1</v>
      </c>
    </row>
    <row r="70" spans="1:15" x14ac:dyDescent="0.2">
      <c r="A70">
        <v>13050542</v>
      </c>
      <c r="B70">
        <v>3</v>
      </c>
      <c r="C70" t="s">
        <v>1548</v>
      </c>
      <c r="D70" t="s">
        <v>2605</v>
      </c>
      <c r="E70" t="s">
        <v>1</v>
      </c>
      <c r="F70" s="3" t="str">
        <f t="shared" si="4"/>
        <v>Pittsburgh</v>
      </c>
      <c r="G70" t="s">
        <v>2773</v>
      </c>
      <c r="I70" t="str">
        <f t="shared" si="5"/>
        <v>Pittsburgh</v>
      </c>
      <c r="J70" t="s">
        <v>3032</v>
      </c>
      <c r="K70">
        <f t="shared" si="6"/>
        <v>1</v>
      </c>
      <c r="L70" s="2" t="s">
        <v>2773</v>
      </c>
      <c r="N70" t="s">
        <v>3032</v>
      </c>
      <c r="O70">
        <f t="shared" si="7"/>
        <v>1</v>
      </c>
    </row>
    <row r="71" spans="1:15" x14ac:dyDescent="0.2">
      <c r="A71">
        <v>18718827</v>
      </c>
      <c r="B71">
        <v>3</v>
      </c>
      <c r="C71" t="s">
        <v>1554</v>
      </c>
      <c r="D71" t="s">
        <v>2606</v>
      </c>
      <c r="E71" t="s">
        <v>1</v>
      </c>
      <c r="F71" s="3" t="s">
        <v>2810</v>
      </c>
      <c r="G71" s="3" t="s">
        <v>2810</v>
      </c>
      <c r="I71" t="str">
        <f t="shared" si="5"/>
        <v>Pastoli's</v>
      </c>
      <c r="J71" t="s">
        <v>2798</v>
      </c>
      <c r="K71">
        <f t="shared" si="6"/>
        <v>1</v>
      </c>
      <c r="L71" s="2" t="s">
        <v>2773</v>
      </c>
      <c r="N71" t="s">
        <v>3032</v>
      </c>
      <c r="O71">
        <f t="shared" si="7"/>
        <v>0</v>
      </c>
    </row>
    <row r="72" spans="1:15" x14ac:dyDescent="0.2">
      <c r="A72">
        <v>1931841</v>
      </c>
      <c r="B72">
        <v>3</v>
      </c>
      <c r="C72" t="s">
        <v>1564</v>
      </c>
      <c r="D72" t="s">
        <v>2607</v>
      </c>
      <c r="E72" t="s">
        <v>1</v>
      </c>
      <c r="F72" s="3" t="str">
        <f t="shared" si="4"/>
        <v>Pittsburgh</v>
      </c>
      <c r="G72" t="s">
        <v>2773</v>
      </c>
      <c r="I72" t="str">
        <f t="shared" si="5"/>
        <v>Pittsburgh</v>
      </c>
      <c r="J72" t="s">
        <v>3032</v>
      </c>
      <c r="K72">
        <f t="shared" si="6"/>
        <v>1</v>
      </c>
      <c r="L72" s="2" t="s">
        <v>2773</v>
      </c>
      <c r="N72" t="s">
        <v>3032</v>
      </c>
      <c r="O72">
        <f t="shared" si="7"/>
        <v>1</v>
      </c>
    </row>
    <row r="73" spans="1:15" x14ac:dyDescent="0.2">
      <c r="A73">
        <v>16778812</v>
      </c>
      <c r="B73">
        <v>3</v>
      </c>
      <c r="C73" t="s">
        <v>1575</v>
      </c>
      <c r="D73" t="s">
        <v>2608</v>
      </c>
      <c r="E73" t="s">
        <v>1</v>
      </c>
      <c r="F73" s="3" t="str">
        <f t="shared" si="4"/>
        <v>Pittsburgh</v>
      </c>
      <c r="G73" t="s">
        <v>2773</v>
      </c>
      <c r="I73" t="str">
        <f t="shared" si="5"/>
        <v>Pittsburgh</v>
      </c>
      <c r="J73" t="s">
        <v>3032</v>
      </c>
      <c r="K73">
        <f t="shared" si="6"/>
        <v>1</v>
      </c>
      <c r="L73" s="2" t="s">
        <v>2773</v>
      </c>
      <c r="N73" t="s">
        <v>3032</v>
      </c>
      <c r="O73">
        <f t="shared" si="7"/>
        <v>1</v>
      </c>
    </row>
    <row r="74" spans="1:15" x14ac:dyDescent="0.2">
      <c r="A74">
        <v>268859</v>
      </c>
      <c r="B74">
        <v>3</v>
      </c>
      <c r="C74" t="s">
        <v>1587</v>
      </c>
      <c r="D74" t="s">
        <v>2609</v>
      </c>
      <c r="E74" t="s">
        <v>1</v>
      </c>
      <c r="F74" s="3" t="str">
        <f t="shared" si="4"/>
        <v>Pittsburgh</v>
      </c>
      <c r="G74" s="3" t="s">
        <v>2811</v>
      </c>
      <c r="I74" t="str">
        <f t="shared" si="5"/>
        <v>Western Pennsylvania</v>
      </c>
      <c r="J74" t="s">
        <v>2865</v>
      </c>
      <c r="K74">
        <f t="shared" si="6"/>
        <v>1</v>
      </c>
      <c r="L74" s="2" t="s">
        <v>2778</v>
      </c>
      <c r="M74">
        <v>1</v>
      </c>
      <c r="N74" t="s">
        <v>3034</v>
      </c>
      <c r="O74">
        <f t="shared" si="7"/>
        <v>0</v>
      </c>
    </row>
    <row r="75" spans="1:15" x14ac:dyDescent="0.2">
      <c r="A75">
        <v>18518190</v>
      </c>
      <c r="B75">
        <v>3</v>
      </c>
      <c r="C75" t="s">
        <v>1598</v>
      </c>
      <c r="D75" t="s">
        <v>2610</v>
      </c>
      <c r="E75" t="s">
        <v>1</v>
      </c>
      <c r="F75" s="3" t="s">
        <v>2813</v>
      </c>
      <c r="G75" s="3" t="s">
        <v>2813</v>
      </c>
      <c r="I75" t="str">
        <f t="shared" si="5"/>
        <v>Pittsburgh North</v>
      </c>
      <c r="J75" t="s">
        <v>2809</v>
      </c>
      <c r="K75">
        <f t="shared" si="6"/>
        <v>1</v>
      </c>
      <c r="L75" s="3" t="s">
        <v>2813</v>
      </c>
      <c r="N75" t="s">
        <v>2809</v>
      </c>
      <c r="O75">
        <f t="shared" si="7"/>
        <v>1</v>
      </c>
    </row>
    <row r="76" spans="1:15" x14ac:dyDescent="0.2">
      <c r="A76">
        <v>7808532</v>
      </c>
      <c r="B76">
        <v>3</v>
      </c>
      <c r="C76" t="s">
        <v>1612</v>
      </c>
      <c r="D76" t="s">
        <v>2611</v>
      </c>
      <c r="E76" t="s">
        <v>1</v>
      </c>
      <c r="F76" s="3" t="str">
        <f t="shared" si="4"/>
        <v>Pittsburgh</v>
      </c>
      <c r="G76" t="s">
        <v>2773</v>
      </c>
      <c r="I76" t="str">
        <f t="shared" si="5"/>
        <v>Pittsburgh</v>
      </c>
      <c r="J76" t="s">
        <v>3032</v>
      </c>
      <c r="K76">
        <f t="shared" si="6"/>
        <v>1</v>
      </c>
      <c r="L76" s="2" t="s">
        <v>2773</v>
      </c>
      <c r="N76" t="s">
        <v>3032</v>
      </c>
      <c r="O76">
        <f t="shared" si="7"/>
        <v>1</v>
      </c>
    </row>
    <row r="77" spans="1:15" x14ac:dyDescent="0.2">
      <c r="A77">
        <v>18370065</v>
      </c>
      <c r="B77">
        <v>3</v>
      </c>
      <c r="C77" t="s">
        <v>1621</v>
      </c>
      <c r="D77" t="s">
        <v>2612</v>
      </c>
      <c r="E77" t="s">
        <v>1</v>
      </c>
      <c r="F77" s="3" t="str">
        <f t="shared" si="4"/>
        <v>Pittsburgh</v>
      </c>
      <c r="G77" t="s">
        <v>2773</v>
      </c>
      <c r="I77" t="str">
        <f t="shared" si="5"/>
        <v>Pittsburgh</v>
      </c>
      <c r="J77" t="s">
        <v>3032</v>
      </c>
      <c r="K77">
        <f t="shared" si="6"/>
        <v>1</v>
      </c>
      <c r="L77" s="2" t="s">
        <v>2773</v>
      </c>
      <c r="N77" t="s">
        <v>3032</v>
      </c>
      <c r="O77">
        <f t="shared" si="7"/>
        <v>1</v>
      </c>
    </row>
    <row r="78" spans="1:15" x14ac:dyDescent="0.2">
      <c r="A78">
        <v>13426182</v>
      </c>
      <c r="B78">
        <v>3</v>
      </c>
      <c r="C78" t="s">
        <v>1629</v>
      </c>
      <c r="D78" t="s">
        <v>2613</v>
      </c>
      <c r="E78" t="s">
        <v>1</v>
      </c>
      <c r="F78" s="3" t="str">
        <f t="shared" si="4"/>
        <v>Pittsburgh</v>
      </c>
      <c r="G78" t="s">
        <v>2773</v>
      </c>
      <c r="I78" t="str">
        <f t="shared" si="5"/>
        <v>Pittsburgh</v>
      </c>
      <c r="J78" t="s">
        <v>3032</v>
      </c>
      <c r="K78">
        <f t="shared" si="6"/>
        <v>1</v>
      </c>
      <c r="L78" s="2" t="s">
        <v>2773</v>
      </c>
      <c r="N78" t="s">
        <v>3032</v>
      </c>
      <c r="O78">
        <f t="shared" si="7"/>
        <v>1</v>
      </c>
    </row>
    <row r="79" spans="1:15" x14ac:dyDescent="0.2">
      <c r="A79">
        <v>1412351</v>
      </c>
      <c r="B79">
        <v>2</v>
      </c>
      <c r="C79" t="s">
        <v>1635</v>
      </c>
      <c r="D79" t="s">
        <v>2614</v>
      </c>
      <c r="E79" t="s">
        <v>1</v>
      </c>
      <c r="F79" s="3" t="str">
        <f t="shared" si="4"/>
        <v>Pittsburgh</v>
      </c>
      <c r="G79" t="s">
        <v>2773</v>
      </c>
      <c r="I79" t="str">
        <f t="shared" si="5"/>
        <v>Pittsburgh</v>
      </c>
      <c r="J79" t="s">
        <v>3032</v>
      </c>
      <c r="K79">
        <f t="shared" si="6"/>
        <v>1</v>
      </c>
      <c r="L79" s="2" t="s">
        <v>2773</v>
      </c>
      <c r="N79" t="s">
        <v>3032</v>
      </c>
      <c r="O79">
        <f t="shared" si="7"/>
        <v>1</v>
      </c>
    </row>
    <row r="80" spans="1:15" x14ac:dyDescent="0.2">
      <c r="A80">
        <v>18212345</v>
      </c>
      <c r="B80">
        <v>2</v>
      </c>
      <c r="C80" t="s">
        <v>1646</v>
      </c>
      <c r="D80" t="s">
        <v>2615</v>
      </c>
      <c r="E80" t="s">
        <v>1</v>
      </c>
      <c r="F80" s="3" t="str">
        <f t="shared" si="4"/>
        <v>Pittsburgh</v>
      </c>
      <c r="G80" t="s">
        <v>2773</v>
      </c>
      <c r="I80" t="str">
        <f t="shared" si="5"/>
        <v>Pittsburgh</v>
      </c>
      <c r="J80" t="s">
        <v>3032</v>
      </c>
      <c r="K80">
        <f t="shared" si="6"/>
        <v>1</v>
      </c>
      <c r="L80" s="2" t="s">
        <v>2773</v>
      </c>
      <c r="N80" t="s">
        <v>3032</v>
      </c>
      <c r="O80">
        <f t="shared" si="7"/>
        <v>1</v>
      </c>
    </row>
    <row r="81" spans="1:15" x14ac:dyDescent="0.2">
      <c r="A81">
        <v>10708432</v>
      </c>
      <c r="B81">
        <v>2</v>
      </c>
      <c r="C81" t="s">
        <v>2616</v>
      </c>
      <c r="D81" t="s">
        <v>2617</v>
      </c>
      <c r="E81" t="s">
        <v>1</v>
      </c>
      <c r="F81" s="3" t="str">
        <f t="shared" si="4"/>
        <v/>
      </c>
      <c r="G81" s="3" t="s">
        <v>2778</v>
      </c>
      <c r="I81" t="str">
        <f t="shared" si="5"/>
        <v>Greater Pittsburgh Area</v>
      </c>
      <c r="J81" t="s">
        <v>3034</v>
      </c>
      <c r="K81">
        <f t="shared" si="6"/>
        <v>1</v>
      </c>
      <c r="L81" s="2" t="s">
        <v>2778</v>
      </c>
      <c r="M81">
        <v>1</v>
      </c>
      <c r="N81" t="s">
        <v>3034</v>
      </c>
      <c r="O81">
        <f t="shared" si="7"/>
        <v>1</v>
      </c>
    </row>
    <row r="82" spans="1:15" x14ac:dyDescent="0.2">
      <c r="A82">
        <v>18799529</v>
      </c>
      <c r="B82">
        <v>2</v>
      </c>
      <c r="C82" t="s">
        <v>1662</v>
      </c>
      <c r="D82" t="s">
        <v>2618</v>
      </c>
      <c r="E82" t="s">
        <v>1</v>
      </c>
      <c r="F82" s="3" t="str">
        <f t="shared" si="4"/>
        <v>Pittsburgh</v>
      </c>
      <c r="G82" t="s">
        <v>2773</v>
      </c>
      <c r="I82" t="str">
        <f t="shared" si="5"/>
        <v>Pittsburgh</v>
      </c>
      <c r="J82" t="s">
        <v>3032</v>
      </c>
      <c r="K82">
        <f t="shared" si="6"/>
        <v>1</v>
      </c>
      <c r="L82" s="2" t="s">
        <v>2773</v>
      </c>
      <c r="N82" t="s">
        <v>3032</v>
      </c>
      <c r="O82">
        <f t="shared" si="7"/>
        <v>1</v>
      </c>
    </row>
    <row r="83" spans="1:15" x14ac:dyDescent="0.2">
      <c r="A83">
        <v>12866472</v>
      </c>
      <c r="B83">
        <v>2</v>
      </c>
      <c r="C83" t="s">
        <v>1668</v>
      </c>
      <c r="D83" t="s">
        <v>2619</v>
      </c>
      <c r="E83" t="s">
        <v>1</v>
      </c>
      <c r="F83" s="3" t="str">
        <f t="shared" si="4"/>
        <v/>
      </c>
      <c r="G83" s="3" t="s">
        <v>2804</v>
      </c>
      <c r="I83" t="str">
        <f t="shared" si="5"/>
        <v>Western PA</v>
      </c>
      <c r="J83" t="s">
        <v>2865</v>
      </c>
      <c r="K83">
        <f t="shared" si="6"/>
        <v>1</v>
      </c>
      <c r="L83" s="3" t="s">
        <v>2804</v>
      </c>
      <c r="M83">
        <v>1</v>
      </c>
      <c r="N83" t="s">
        <v>2865</v>
      </c>
      <c r="O83">
        <f t="shared" si="7"/>
        <v>1</v>
      </c>
    </row>
    <row r="84" spans="1:15" x14ac:dyDescent="0.2">
      <c r="A84">
        <v>8741792</v>
      </c>
      <c r="B84">
        <v>2</v>
      </c>
      <c r="C84" t="s">
        <v>1674</v>
      </c>
      <c r="D84" t="s">
        <v>2620</v>
      </c>
      <c r="E84" t="s">
        <v>1</v>
      </c>
      <c r="F84" s="3" t="str">
        <f t="shared" si="4"/>
        <v>Pittsburgh</v>
      </c>
      <c r="G84" t="s">
        <v>2773</v>
      </c>
      <c r="I84" t="str">
        <f t="shared" si="5"/>
        <v>Pittsburgh</v>
      </c>
      <c r="J84" t="s">
        <v>3032</v>
      </c>
      <c r="K84">
        <f t="shared" si="6"/>
        <v>1</v>
      </c>
      <c r="L84" s="2" t="s">
        <v>2773</v>
      </c>
      <c r="N84" t="s">
        <v>3032</v>
      </c>
      <c r="O84">
        <f t="shared" si="7"/>
        <v>1</v>
      </c>
    </row>
    <row r="85" spans="1:15" x14ac:dyDescent="0.2">
      <c r="A85">
        <v>18623893</v>
      </c>
      <c r="B85">
        <v>2</v>
      </c>
      <c r="C85" t="s">
        <v>1684</v>
      </c>
      <c r="D85" t="s">
        <v>2621</v>
      </c>
      <c r="E85" t="s">
        <v>1</v>
      </c>
      <c r="F85" s="3" t="str">
        <f t="shared" si="4"/>
        <v>Pittsburgh</v>
      </c>
      <c r="G85" t="s">
        <v>2773</v>
      </c>
      <c r="I85" t="str">
        <f t="shared" si="5"/>
        <v>Pittsburgh</v>
      </c>
      <c r="J85" t="s">
        <v>3032</v>
      </c>
      <c r="K85">
        <f t="shared" si="6"/>
        <v>1</v>
      </c>
      <c r="L85" s="2" t="s">
        <v>2773</v>
      </c>
      <c r="N85" t="s">
        <v>3032</v>
      </c>
      <c r="O85">
        <f>IF(N85=J85, 1, 0)</f>
        <v>1</v>
      </c>
    </row>
    <row r="86" spans="1:15" x14ac:dyDescent="0.2">
      <c r="A86">
        <v>18839438</v>
      </c>
      <c r="B86">
        <v>2</v>
      </c>
      <c r="C86" t="s">
        <v>1691</v>
      </c>
      <c r="D86" t="s">
        <v>2622</v>
      </c>
      <c r="E86" t="s">
        <v>1</v>
      </c>
      <c r="F86" s="3" t="str">
        <f t="shared" si="4"/>
        <v>Pittsburgh</v>
      </c>
      <c r="G86" s="3" t="s">
        <v>2778</v>
      </c>
      <c r="I86" t="str">
        <f t="shared" si="5"/>
        <v>Greater Pittsburgh Area</v>
      </c>
      <c r="J86" t="s">
        <v>3034</v>
      </c>
      <c r="K86">
        <f t="shared" si="6"/>
        <v>1</v>
      </c>
      <c r="L86" s="3" t="s">
        <v>2778</v>
      </c>
      <c r="N86" t="s">
        <v>3034</v>
      </c>
      <c r="O86">
        <f t="shared" ref="O86:O149" si="8">IF(N86=J86, 1, 0)</f>
        <v>1</v>
      </c>
    </row>
    <row r="87" spans="1:15" x14ac:dyDescent="0.2">
      <c r="A87">
        <v>11242842</v>
      </c>
      <c r="B87">
        <v>2</v>
      </c>
      <c r="C87" t="s">
        <v>1698</v>
      </c>
      <c r="D87" t="s">
        <v>2623</v>
      </c>
      <c r="E87" t="s">
        <v>1</v>
      </c>
      <c r="F87" s="3" t="s">
        <v>2814</v>
      </c>
      <c r="G87" s="3" t="s">
        <v>2814</v>
      </c>
      <c r="I87" t="str">
        <f t="shared" si="5"/>
        <v>Southwestern PA</v>
      </c>
      <c r="J87" t="s">
        <v>2901</v>
      </c>
      <c r="K87">
        <f t="shared" si="6"/>
        <v>1</v>
      </c>
      <c r="L87" s="3" t="s">
        <v>2814</v>
      </c>
      <c r="N87" t="s">
        <v>2901</v>
      </c>
      <c r="O87">
        <f t="shared" si="8"/>
        <v>1</v>
      </c>
    </row>
    <row r="88" spans="1:15" x14ac:dyDescent="0.2">
      <c r="A88">
        <v>1684534</v>
      </c>
      <c r="B88">
        <v>2</v>
      </c>
      <c r="C88" t="s">
        <v>1705</v>
      </c>
      <c r="D88" t="s">
        <v>2624</v>
      </c>
      <c r="E88" t="s">
        <v>1</v>
      </c>
      <c r="F88" s="3" t="str">
        <f t="shared" si="4"/>
        <v>Pittsburgh</v>
      </c>
      <c r="G88" s="3" t="s">
        <v>2778</v>
      </c>
      <c r="I88" t="str">
        <f t="shared" si="5"/>
        <v>Greater Pittsburgh Area</v>
      </c>
      <c r="J88" t="s">
        <v>3034</v>
      </c>
      <c r="K88">
        <f t="shared" si="6"/>
        <v>1</v>
      </c>
      <c r="L88" s="3" t="s">
        <v>2778</v>
      </c>
      <c r="N88" t="s">
        <v>3034</v>
      </c>
      <c r="O88">
        <f t="shared" si="8"/>
        <v>1</v>
      </c>
    </row>
    <row r="89" spans="1:15" x14ac:dyDescent="0.2">
      <c r="A89">
        <v>3088352</v>
      </c>
      <c r="B89">
        <v>2</v>
      </c>
      <c r="C89" t="s">
        <v>1714</v>
      </c>
      <c r="D89" t="s">
        <v>2625</v>
      </c>
      <c r="E89" t="s">
        <v>1</v>
      </c>
      <c r="F89" s="3" t="str">
        <f t="shared" si="4"/>
        <v>Pittsburgh</v>
      </c>
      <c r="G89" t="s">
        <v>2773</v>
      </c>
      <c r="I89" t="str">
        <f t="shared" si="5"/>
        <v>Pittsburgh</v>
      </c>
      <c r="J89" t="s">
        <v>3032</v>
      </c>
      <c r="K89">
        <f t="shared" si="6"/>
        <v>1</v>
      </c>
      <c r="L89" s="2" t="s">
        <v>2773</v>
      </c>
      <c r="N89" t="s">
        <v>3032</v>
      </c>
      <c r="O89">
        <f t="shared" si="8"/>
        <v>1</v>
      </c>
    </row>
    <row r="90" spans="1:15" x14ac:dyDescent="0.2">
      <c r="A90">
        <v>1326898</v>
      </c>
      <c r="B90">
        <v>2</v>
      </c>
      <c r="C90" t="s">
        <v>1722</v>
      </c>
      <c r="D90" t="s">
        <v>2626</v>
      </c>
      <c r="E90" t="s">
        <v>1</v>
      </c>
      <c r="F90" s="3" t="str">
        <f t="shared" si="4"/>
        <v>Pittsburgh</v>
      </c>
      <c r="G90" t="s">
        <v>2773</v>
      </c>
      <c r="I90" t="str">
        <f t="shared" si="5"/>
        <v>Pittsburgh</v>
      </c>
      <c r="J90" t="s">
        <v>3032</v>
      </c>
      <c r="K90">
        <f t="shared" si="6"/>
        <v>1</v>
      </c>
      <c r="L90" s="2" t="s">
        <v>2773</v>
      </c>
      <c r="N90" t="s">
        <v>3032</v>
      </c>
      <c r="O90">
        <f t="shared" si="8"/>
        <v>1</v>
      </c>
    </row>
    <row r="91" spans="1:15" x14ac:dyDescent="0.2">
      <c r="A91">
        <v>11060562</v>
      </c>
      <c r="B91">
        <v>2</v>
      </c>
      <c r="C91" t="s">
        <v>1730</v>
      </c>
      <c r="D91" t="s">
        <v>2627</v>
      </c>
      <c r="E91" t="s">
        <v>1</v>
      </c>
      <c r="F91" s="3" t="str">
        <f t="shared" si="4"/>
        <v>Pittsburgh</v>
      </c>
      <c r="G91" t="s">
        <v>2773</v>
      </c>
      <c r="I91" t="str">
        <f t="shared" si="5"/>
        <v>Pittsburgh</v>
      </c>
      <c r="J91" t="s">
        <v>3032</v>
      </c>
      <c r="K91">
        <f t="shared" si="6"/>
        <v>1</v>
      </c>
      <c r="L91" s="2" t="s">
        <v>2773</v>
      </c>
      <c r="N91" t="s">
        <v>3032</v>
      </c>
      <c r="O91">
        <f t="shared" si="8"/>
        <v>1</v>
      </c>
    </row>
    <row r="92" spans="1:15" x14ac:dyDescent="0.2">
      <c r="A92">
        <v>2703142</v>
      </c>
      <c r="B92">
        <v>2</v>
      </c>
      <c r="C92" t="s">
        <v>1740</v>
      </c>
      <c r="D92" t="s">
        <v>2628</v>
      </c>
      <c r="E92" t="s">
        <v>1</v>
      </c>
      <c r="F92" s="3" t="str">
        <f t="shared" si="4"/>
        <v>Pittsburgh</v>
      </c>
      <c r="G92" t="s">
        <v>2773</v>
      </c>
      <c r="I92" t="str">
        <f t="shared" si="5"/>
        <v>Pittsburgh</v>
      </c>
      <c r="J92" t="s">
        <v>3032</v>
      </c>
      <c r="K92">
        <f t="shared" si="6"/>
        <v>1</v>
      </c>
      <c r="L92" s="2" t="s">
        <v>2773</v>
      </c>
      <c r="N92" t="s">
        <v>3032</v>
      </c>
      <c r="O92">
        <f t="shared" si="8"/>
        <v>1</v>
      </c>
    </row>
    <row r="93" spans="1:15" x14ac:dyDescent="0.2">
      <c r="A93">
        <v>11031942</v>
      </c>
      <c r="B93">
        <v>2</v>
      </c>
      <c r="C93" t="s">
        <v>2629</v>
      </c>
      <c r="D93" t="s">
        <v>2630</v>
      </c>
      <c r="E93" t="s">
        <v>1749</v>
      </c>
      <c r="F93" s="3" t="str">
        <f t="shared" si="4"/>
        <v>Pittsburgh</v>
      </c>
      <c r="G93" s="3" t="s">
        <v>2815</v>
      </c>
      <c r="I93" t="str">
        <f t="shared" si="5"/>
        <v>North of Pittsburgh (Zelienople Harmony Cranberry Mars Ellwood City Evans City Portersville etc.)</v>
      </c>
      <c r="J93" t="s">
        <v>2809</v>
      </c>
      <c r="K93">
        <f t="shared" si="6"/>
        <v>1</v>
      </c>
      <c r="L93" s="2" t="s">
        <v>2816</v>
      </c>
      <c r="N93" t="s">
        <v>2809</v>
      </c>
      <c r="O93">
        <f t="shared" si="8"/>
        <v>1</v>
      </c>
    </row>
    <row r="94" spans="1:15" x14ac:dyDescent="0.2">
      <c r="A94">
        <v>18448676</v>
      </c>
      <c r="B94">
        <v>2</v>
      </c>
      <c r="C94" t="s">
        <v>2631</v>
      </c>
      <c r="D94" t="s">
        <v>2632</v>
      </c>
      <c r="E94" t="s">
        <v>1</v>
      </c>
      <c r="F94" s="3" t="str">
        <f t="shared" si="4"/>
        <v>Pittsburgh</v>
      </c>
      <c r="G94" t="s">
        <v>2773</v>
      </c>
      <c r="I94" t="str">
        <f t="shared" si="5"/>
        <v>Pittsburgh</v>
      </c>
      <c r="J94" t="s">
        <v>3032</v>
      </c>
      <c r="K94">
        <f t="shared" si="6"/>
        <v>1</v>
      </c>
      <c r="L94" s="2" t="s">
        <v>2773</v>
      </c>
      <c r="N94" t="s">
        <v>3032</v>
      </c>
      <c r="O94">
        <f t="shared" si="8"/>
        <v>1</v>
      </c>
    </row>
    <row r="95" spans="1:15" x14ac:dyDescent="0.2">
      <c r="A95">
        <v>18795299</v>
      </c>
      <c r="B95">
        <v>2</v>
      </c>
      <c r="C95" t="s">
        <v>1765</v>
      </c>
      <c r="D95" t="s">
        <v>2633</v>
      </c>
      <c r="E95" t="s">
        <v>1</v>
      </c>
      <c r="F95" s="3" t="str">
        <f t="shared" si="4"/>
        <v>Pittsburgh</v>
      </c>
      <c r="G95" t="s">
        <v>2773</v>
      </c>
      <c r="I95" t="str">
        <f t="shared" si="5"/>
        <v>Pittsburgh</v>
      </c>
      <c r="J95" t="s">
        <v>3032</v>
      </c>
      <c r="K95">
        <f t="shared" si="6"/>
        <v>1</v>
      </c>
      <c r="L95" s="2" t="s">
        <v>2773</v>
      </c>
      <c r="N95" t="s">
        <v>3032</v>
      </c>
      <c r="O95">
        <f t="shared" si="8"/>
        <v>1</v>
      </c>
    </row>
    <row r="96" spans="1:15" x14ac:dyDescent="0.2">
      <c r="A96">
        <v>18851497</v>
      </c>
      <c r="B96">
        <v>2</v>
      </c>
      <c r="C96" t="s">
        <v>1770</v>
      </c>
      <c r="D96" t="s">
        <v>2634</v>
      </c>
      <c r="E96" t="s">
        <v>502</v>
      </c>
      <c r="F96" s="3" t="str">
        <f t="shared" si="4"/>
        <v/>
      </c>
      <c r="H96" s="3" t="s">
        <v>2818</v>
      </c>
      <c r="I96" t="str">
        <f t="shared" si="5"/>
        <v>Bethel Park</v>
      </c>
      <c r="J96" t="s">
        <v>3032</v>
      </c>
      <c r="K96">
        <f t="shared" si="6"/>
        <v>0</v>
      </c>
      <c r="L96" s="2" t="s">
        <v>2817</v>
      </c>
      <c r="M96">
        <v>1</v>
      </c>
      <c r="N96" t="s">
        <v>2831</v>
      </c>
      <c r="O96">
        <f t="shared" si="8"/>
        <v>0</v>
      </c>
    </row>
    <row r="97" spans="1:16" x14ac:dyDescent="0.2">
      <c r="A97">
        <v>18179831</v>
      </c>
      <c r="B97">
        <v>2</v>
      </c>
      <c r="C97" t="s">
        <v>1778</v>
      </c>
      <c r="D97" t="s">
        <v>2635</v>
      </c>
      <c r="E97" t="s">
        <v>1779</v>
      </c>
      <c r="F97" s="3" t="s">
        <v>2819</v>
      </c>
      <c r="G97" s="3" t="s">
        <v>2819</v>
      </c>
      <c r="I97" t="str">
        <f t="shared" si="5"/>
        <v>Westmoreland</v>
      </c>
      <c r="J97" s="3" t="s">
        <v>2788</v>
      </c>
      <c r="K97">
        <f t="shared" si="6"/>
        <v>1</v>
      </c>
      <c r="L97" s="3" t="s">
        <v>2819</v>
      </c>
      <c r="N97" s="3" t="s">
        <v>2788</v>
      </c>
      <c r="O97">
        <f t="shared" si="8"/>
        <v>1</v>
      </c>
    </row>
    <row r="98" spans="1:16" x14ac:dyDescent="0.2">
      <c r="A98">
        <v>9640692</v>
      </c>
      <c r="B98">
        <v>2</v>
      </c>
      <c r="C98" t="s">
        <v>1785</v>
      </c>
      <c r="D98" t="s">
        <v>2820</v>
      </c>
      <c r="E98" t="s">
        <v>1</v>
      </c>
      <c r="F98" s="3" t="str">
        <f t="shared" si="4"/>
        <v>Pittsburgh</v>
      </c>
      <c r="G98" s="3" t="s">
        <v>2778</v>
      </c>
      <c r="I98" t="str">
        <f t="shared" si="5"/>
        <v>Greater Pittsburgh Area</v>
      </c>
      <c r="J98" t="s">
        <v>3034</v>
      </c>
      <c r="K98">
        <f t="shared" si="6"/>
        <v>1</v>
      </c>
      <c r="L98" s="3" t="s">
        <v>2778</v>
      </c>
      <c r="M98">
        <v>1</v>
      </c>
      <c r="N98" t="s">
        <v>3034</v>
      </c>
      <c r="O98">
        <f t="shared" si="8"/>
        <v>1</v>
      </c>
    </row>
    <row r="99" spans="1:16" x14ac:dyDescent="0.2">
      <c r="A99">
        <v>13452012</v>
      </c>
      <c r="B99">
        <v>2</v>
      </c>
      <c r="C99" t="s">
        <v>1794</v>
      </c>
      <c r="D99" t="s">
        <v>2637</v>
      </c>
      <c r="E99" t="s">
        <v>1795</v>
      </c>
      <c r="F99" s="3" t="s">
        <v>2833</v>
      </c>
      <c r="G99" s="3" t="s">
        <v>2821</v>
      </c>
      <c r="I99" t="str">
        <f t="shared" si="5"/>
        <v>Ohio Maryland Pennsylvania and West Virginia</v>
      </c>
      <c r="J99" t="s">
        <v>2865</v>
      </c>
      <c r="K99">
        <f t="shared" si="6"/>
        <v>1</v>
      </c>
      <c r="L99" s="3" t="s">
        <v>2821</v>
      </c>
      <c r="N99" t="s">
        <v>2865</v>
      </c>
      <c r="O99">
        <f t="shared" si="8"/>
        <v>1</v>
      </c>
    </row>
    <row r="100" spans="1:16" x14ac:dyDescent="0.2">
      <c r="A100">
        <v>6708932</v>
      </c>
      <c r="B100">
        <v>2</v>
      </c>
      <c r="C100" t="s">
        <v>1803</v>
      </c>
      <c r="D100" t="s">
        <v>2822</v>
      </c>
      <c r="E100" t="s">
        <v>1</v>
      </c>
      <c r="F100" s="3" t="str">
        <f t="shared" si="4"/>
        <v>Pittsburgh</v>
      </c>
      <c r="G100" s="3" t="s">
        <v>2773</v>
      </c>
      <c r="I100" t="str">
        <f t="shared" si="5"/>
        <v>Pittsburgh</v>
      </c>
      <c r="J100" t="s">
        <v>3032</v>
      </c>
      <c r="K100">
        <f t="shared" si="6"/>
        <v>1</v>
      </c>
      <c r="L100" s="3" t="s">
        <v>2817</v>
      </c>
      <c r="M100">
        <v>1</v>
      </c>
      <c r="N100" t="s">
        <v>2831</v>
      </c>
      <c r="O100">
        <f t="shared" si="8"/>
        <v>0</v>
      </c>
    </row>
    <row r="101" spans="1:16" x14ac:dyDescent="0.2">
      <c r="A101">
        <v>1558723</v>
      </c>
      <c r="B101">
        <v>2</v>
      </c>
      <c r="C101" t="s">
        <v>1812</v>
      </c>
      <c r="D101" t="s">
        <v>2639</v>
      </c>
      <c r="E101" t="s">
        <v>1</v>
      </c>
      <c r="F101" s="3" t="str">
        <f t="shared" si="4"/>
        <v/>
      </c>
      <c r="G101" s="3" t="s">
        <v>2778</v>
      </c>
      <c r="I101" t="str">
        <f t="shared" si="5"/>
        <v>Greater Pittsburgh Area</v>
      </c>
      <c r="J101" t="s">
        <v>3034</v>
      </c>
      <c r="K101">
        <f t="shared" si="6"/>
        <v>1</v>
      </c>
      <c r="L101" s="3" t="s">
        <v>2778</v>
      </c>
      <c r="M101">
        <v>1</v>
      </c>
      <c r="N101" t="s">
        <v>3034</v>
      </c>
      <c r="O101">
        <f t="shared" si="8"/>
        <v>1</v>
      </c>
    </row>
    <row r="102" spans="1:16" x14ac:dyDescent="0.2">
      <c r="A102">
        <v>506522</v>
      </c>
      <c r="B102">
        <v>2</v>
      </c>
      <c r="C102" t="s">
        <v>1822</v>
      </c>
      <c r="D102" t="s">
        <v>2640</v>
      </c>
      <c r="E102" t="s">
        <v>1</v>
      </c>
      <c r="F102" s="3" t="str">
        <f t="shared" si="4"/>
        <v>Pittsburgh</v>
      </c>
      <c r="G102" t="s">
        <v>2773</v>
      </c>
      <c r="I102" t="str">
        <f t="shared" si="5"/>
        <v>Pittsburgh</v>
      </c>
      <c r="J102" t="s">
        <v>3032</v>
      </c>
      <c r="K102">
        <f t="shared" si="6"/>
        <v>1</v>
      </c>
      <c r="L102" s="2" t="s">
        <v>2773</v>
      </c>
      <c r="N102" t="s">
        <v>3032</v>
      </c>
      <c r="O102">
        <f t="shared" si="8"/>
        <v>1</v>
      </c>
    </row>
    <row r="103" spans="1:16" x14ac:dyDescent="0.2">
      <c r="A103">
        <v>13790872</v>
      </c>
      <c r="B103">
        <v>2</v>
      </c>
      <c r="C103" t="s">
        <v>1826</v>
      </c>
      <c r="D103" t="s">
        <v>2641</v>
      </c>
      <c r="E103" t="s">
        <v>1</v>
      </c>
      <c r="F103" s="3" t="str">
        <f t="shared" si="4"/>
        <v>Pittsburgh</v>
      </c>
      <c r="G103" t="s">
        <v>2773</v>
      </c>
      <c r="I103" t="str">
        <f t="shared" si="5"/>
        <v>Pittsburgh</v>
      </c>
      <c r="J103" t="s">
        <v>3032</v>
      </c>
      <c r="K103">
        <f t="shared" si="6"/>
        <v>1</v>
      </c>
      <c r="L103" s="2" t="s">
        <v>2773</v>
      </c>
      <c r="N103" t="s">
        <v>3032</v>
      </c>
      <c r="O103">
        <f t="shared" si="8"/>
        <v>1</v>
      </c>
    </row>
    <row r="104" spans="1:16" x14ac:dyDescent="0.2">
      <c r="A104">
        <v>18530449</v>
      </c>
      <c r="B104">
        <v>2</v>
      </c>
      <c r="C104" t="s">
        <v>1836</v>
      </c>
      <c r="D104" t="s">
        <v>2642</v>
      </c>
      <c r="E104" t="s">
        <v>1</v>
      </c>
      <c r="F104" s="3" t="str">
        <f t="shared" si="4"/>
        <v>Pittsburgh</v>
      </c>
      <c r="G104" s="3" t="s">
        <v>2778</v>
      </c>
      <c r="I104" t="str">
        <f t="shared" si="5"/>
        <v>Greater Pittsburgh Area</v>
      </c>
      <c r="J104" t="s">
        <v>3034</v>
      </c>
      <c r="K104">
        <f t="shared" si="6"/>
        <v>1</v>
      </c>
      <c r="L104" s="3" t="s">
        <v>2778</v>
      </c>
      <c r="M104">
        <v>1</v>
      </c>
      <c r="N104" t="s">
        <v>3034</v>
      </c>
      <c r="O104">
        <f t="shared" si="8"/>
        <v>1</v>
      </c>
    </row>
    <row r="105" spans="1:16" x14ac:dyDescent="0.2">
      <c r="A105">
        <v>13563532</v>
      </c>
      <c r="B105">
        <v>2</v>
      </c>
      <c r="C105" t="s">
        <v>1846</v>
      </c>
      <c r="D105" t="s">
        <v>2643</v>
      </c>
      <c r="E105" t="s">
        <v>1044</v>
      </c>
      <c r="F105" s="3" t="s">
        <v>2824</v>
      </c>
      <c r="G105" s="3" t="s">
        <v>2823</v>
      </c>
      <c r="I105" t="str">
        <f t="shared" si="5"/>
        <v>Pugliano's</v>
      </c>
      <c r="J105" t="s">
        <v>2798</v>
      </c>
      <c r="K105">
        <f t="shared" si="6"/>
        <v>1</v>
      </c>
      <c r="L105" s="3" t="s">
        <v>2824</v>
      </c>
      <c r="N105" t="s">
        <v>2809</v>
      </c>
      <c r="O105">
        <f t="shared" si="8"/>
        <v>0</v>
      </c>
    </row>
    <row r="106" spans="1:16" x14ac:dyDescent="0.2">
      <c r="A106">
        <v>4568672</v>
      </c>
      <c r="B106">
        <v>2</v>
      </c>
      <c r="C106" t="s">
        <v>1854</v>
      </c>
      <c r="D106" t="s">
        <v>2644</v>
      </c>
      <c r="E106" t="s">
        <v>1779</v>
      </c>
      <c r="F106" s="3" t="s">
        <v>2819</v>
      </c>
      <c r="G106" s="3" t="s">
        <v>2819</v>
      </c>
      <c r="I106" t="str">
        <f t="shared" si="5"/>
        <v>Westmoreland</v>
      </c>
      <c r="J106" t="s">
        <v>2788</v>
      </c>
      <c r="K106">
        <f t="shared" si="6"/>
        <v>1</v>
      </c>
      <c r="L106" s="3" t="s">
        <v>2819</v>
      </c>
      <c r="N106" t="s">
        <v>2788</v>
      </c>
      <c r="O106">
        <f t="shared" si="8"/>
        <v>1</v>
      </c>
    </row>
    <row r="107" spans="1:16" x14ac:dyDescent="0.2">
      <c r="A107">
        <v>3898462</v>
      </c>
      <c r="B107">
        <v>2</v>
      </c>
      <c r="C107" t="s">
        <v>1862</v>
      </c>
      <c r="D107" t="s">
        <v>2645</v>
      </c>
      <c r="E107" t="s">
        <v>1</v>
      </c>
      <c r="F107" s="3" t="str">
        <f t="shared" si="4"/>
        <v>Pittsburgh</v>
      </c>
      <c r="G107" t="s">
        <v>2773</v>
      </c>
      <c r="I107" t="str">
        <f t="shared" si="5"/>
        <v>Pittsburgh</v>
      </c>
      <c r="J107" t="s">
        <v>3032</v>
      </c>
      <c r="K107">
        <f t="shared" si="6"/>
        <v>1</v>
      </c>
      <c r="L107" s="2" t="s">
        <v>2773</v>
      </c>
      <c r="N107" t="s">
        <v>3032</v>
      </c>
      <c r="O107">
        <f t="shared" si="8"/>
        <v>1</v>
      </c>
    </row>
    <row r="108" spans="1:16" x14ac:dyDescent="0.2">
      <c r="A108">
        <v>18557021</v>
      </c>
      <c r="B108">
        <v>2</v>
      </c>
      <c r="C108" t="s">
        <v>1868</v>
      </c>
      <c r="D108" t="s">
        <v>2646</v>
      </c>
      <c r="E108" t="s">
        <v>1</v>
      </c>
      <c r="F108" s="3" t="str">
        <f t="shared" si="4"/>
        <v>Pittsburgh</v>
      </c>
      <c r="G108" t="s">
        <v>2773</v>
      </c>
      <c r="I108" t="str">
        <f t="shared" si="5"/>
        <v>Pittsburgh</v>
      </c>
      <c r="J108" t="s">
        <v>3032</v>
      </c>
      <c r="K108">
        <f t="shared" si="6"/>
        <v>1</v>
      </c>
      <c r="L108" s="2" t="s">
        <v>2773</v>
      </c>
      <c r="N108" t="s">
        <v>3032</v>
      </c>
      <c r="O108">
        <f t="shared" si="8"/>
        <v>1</v>
      </c>
    </row>
    <row r="109" spans="1:16" x14ac:dyDescent="0.2">
      <c r="A109">
        <v>3600472</v>
      </c>
      <c r="B109">
        <v>2</v>
      </c>
      <c r="C109" t="s">
        <v>1874</v>
      </c>
      <c r="D109" t="s">
        <v>2647</v>
      </c>
      <c r="E109" t="s">
        <v>1</v>
      </c>
      <c r="F109" s="3" t="str">
        <f t="shared" si="4"/>
        <v>Pittsburgh</v>
      </c>
      <c r="G109" t="s">
        <v>2773</v>
      </c>
      <c r="I109" t="str">
        <f t="shared" si="5"/>
        <v>Pittsburgh</v>
      </c>
      <c r="J109" t="s">
        <v>3032</v>
      </c>
      <c r="K109">
        <f t="shared" si="6"/>
        <v>1</v>
      </c>
      <c r="L109" s="3" t="s">
        <v>2778</v>
      </c>
      <c r="M109">
        <v>1</v>
      </c>
      <c r="N109" t="s">
        <v>3034</v>
      </c>
      <c r="O109">
        <f t="shared" si="8"/>
        <v>0</v>
      </c>
    </row>
    <row r="110" spans="1:16" x14ac:dyDescent="0.2">
      <c r="A110">
        <v>6009942</v>
      </c>
      <c r="B110">
        <v>2</v>
      </c>
      <c r="C110" t="s">
        <v>1880</v>
      </c>
      <c r="D110" t="s">
        <v>2648</v>
      </c>
      <c r="E110" t="s">
        <v>1</v>
      </c>
      <c r="F110" s="3" t="str">
        <f t="shared" si="4"/>
        <v>Pittsburgh</v>
      </c>
      <c r="G110" t="s">
        <v>2773</v>
      </c>
      <c r="I110" t="str">
        <f t="shared" si="5"/>
        <v>Pittsburgh</v>
      </c>
      <c r="J110" t="s">
        <v>3032</v>
      </c>
      <c r="K110">
        <f t="shared" si="6"/>
        <v>1</v>
      </c>
      <c r="L110" s="2" t="s">
        <v>2773</v>
      </c>
      <c r="M110">
        <v>1</v>
      </c>
      <c r="N110" t="s">
        <v>3032</v>
      </c>
      <c r="O110">
        <f t="shared" si="8"/>
        <v>1</v>
      </c>
    </row>
    <row r="111" spans="1:16" x14ac:dyDescent="0.2">
      <c r="A111">
        <v>1530942</v>
      </c>
      <c r="B111">
        <v>2</v>
      </c>
      <c r="C111" t="s">
        <v>1889</v>
      </c>
      <c r="D111" t="s">
        <v>2649</v>
      </c>
      <c r="E111" t="s">
        <v>1</v>
      </c>
      <c r="F111" s="3" t="str">
        <f t="shared" si="4"/>
        <v>Pittsburgh</v>
      </c>
      <c r="G111" t="s">
        <v>2773</v>
      </c>
      <c r="I111" t="str">
        <f t="shared" si="5"/>
        <v>Pittsburgh</v>
      </c>
      <c r="J111" t="s">
        <v>3032</v>
      </c>
      <c r="K111">
        <f t="shared" si="6"/>
        <v>1</v>
      </c>
      <c r="L111" s="2" t="s">
        <v>2773</v>
      </c>
      <c r="N111" t="s">
        <v>3032</v>
      </c>
      <c r="O111">
        <f t="shared" si="8"/>
        <v>1</v>
      </c>
      <c r="P111" t="s">
        <v>2825</v>
      </c>
    </row>
    <row r="112" spans="1:16" x14ac:dyDescent="0.2">
      <c r="A112">
        <v>16222262</v>
      </c>
      <c r="B112">
        <v>2</v>
      </c>
      <c r="C112" t="s">
        <v>1893</v>
      </c>
      <c r="D112" t="s">
        <v>2650</v>
      </c>
      <c r="E112" t="s">
        <v>1</v>
      </c>
      <c r="F112" s="3" t="str">
        <f t="shared" si="4"/>
        <v>Pittsburgh</v>
      </c>
      <c r="G112" t="s">
        <v>2773</v>
      </c>
      <c r="I112" t="str">
        <f t="shared" si="5"/>
        <v>Pittsburgh</v>
      </c>
      <c r="J112" t="s">
        <v>3032</v>
      </c>
      <c r="K112">
        <f t="shared" si="6"/>
        <v>1</v>
      </c>
      <c r="L112" s="2" t="s">
        <v>2773</v>
      </c>
      <c r="N112" t="s">
        <v>3032</v>
      </c>
      <c r="O112">
        <f t="shared" si="8"/>
        <v>1</v>
      </c>
    </row>
    <row r="113" spans="1:15" x14ac:dyDescent="0.2">
      <c r="A113">
        <v>13981532</v>
      </c>
      <c r="B113">
        <v>2</v>
      </c>
      <c r="C113" t="s">
        <v>1903</v>
      </c>
      <c r="D113" t="s">
        <v>2651</v>
      </c>
      <c r="E113" t="s">
        <v>1</v>
      </c>
      <c r="F113" s="3" t="str">
        <f t="shared" si="4"/>
        <v/>
      </c>
      <c r="H113" t="s">
        <v>2773</v>
      </c>
      <c r="I113" t="str">
        <f t="shared" si="5"/>
        <v>Pittsburgh</v>
      </c>
      <c r="J113" t="s">
        <v>3032</v>
      </c>
      <c r="K113">
        <f t="shared" si="6"/>
        <v>0</v>
      </c>
      <c r="L113" s="2" t="s">
        <v>2773</v>
      </c>
      <c r="N113" t="s">
        <v>3032</v>
      </c>
      <c r="O113">
        <f t="shared" si="8"/>
        <v>1</v>
      </c>
    </row>
    <row r="114" spans="1:15" x14ac:dyDescent="0.2">
      <c r="A114">
        <v>7809052</v>
      </c>
      <c r="B114">
        <v>2</v>
      </c>
      <c r="C114" t="s">
        <v>1910</v>
      </c>
      <c r="D114" t="s">
        <v>2652</v>
      </c>
      <c r="E114" t="s">
        <v>1</v>
      </c>
      <c r="F114" s="3" t="s">
        <v>2804</v>
      </c>
      <c r="G114" s="3" t="s">
        <v>2826</v>
      </c>
      <c r="I114" t="str">
        <f t="shared" si="5"/>
        <v>Northland Library and Monroeville Library</v>
      </c>
      <c r="J114" t="s">
        <v>2798</v>
      </c>
      <c r="K114">
        <f t="shared" si="6"/>
        <v>1</v>
      </c>
      <c r="L114" t="s">
        <v>2804</v>
      </c>
      <c r="N114" t="s">
        <v>2865</v>
      </c>
      <c r="O114">
        <f t="shared" si="8"/>
        <v>0</v>
      </c>
    </row>
    <row r="115" spans="1:15" x14ac:dyDescent="0.2">
      <c r="A115">
        <v>16045572</v>
      </c>
      <c r="B115">
        <v>2</v>
      </c>
      <c r="C115" t="s">
        <v>1916</v>
      </c>
      <c r="D115" t="s">
        <v>2653</v>
      </c>
      <c r="E115" t="s">
        <v>1</v>
      </c>
      <c r="F115" s="3" t="str">
        <f t="shared" si="4"/>
        <v>Pittsburgh</v>
      </c>
      <c r="G115" s="2" t="s">
        <v>2827</v>
      </c>
      <c r="I115" t="str">
        <f t="shared" si="5"/>
        <v>the Swisshelm Park community center</v>
      </c>
      <c r="J115" t="s">
        <v>2798</v>
      </c>
      <c r="K115">
        <f t="shared" si="6"/>
        <v>1</v>
      </c>
      <c r="L115" t="s">
        <v>2773</v>
      </c>
      <c r="N115" t="s">
        <v>3032</v>
      </c>
      <c r="O115">
        <f t="shared" si="8"/>
        <v>0</v>
      </c>
    </row>
    <row r="116" spans="1:15" x14ac:dyDescent="0.2">
      <c r="A116">
        <v>10042382</v>
      </c>
      <c r="B116">
        <v>2</v>
      </c>
      <c r="C116" t="s">
        <v>1922</v>
      </c>
      <c r="D116" t="s">
        <v>2654</v>
      </c>
      <c r="E116" t="s">
        <v>502</v>
      </c>
      <c r="F116" s="3" t="str">
        <f t="shared" si="4"/>
        <v>Pittsburgh</v>
      </c>
      <c r="G116" t="s">
        <v>2773</v>
      </c>
      <c r="I116" t="str">
        <f t="shared" si="5"/>
        <v>Pittsburgh</v>
      </c>
      <c r="J116" t="s">
        <v>3032</v>
      </c>
      <c r="K116">
        <f t="shared" si="6"/>
        <v>1</v>
      </c>
      <c r="L116" s="2" t="s">
        <v>2773</v>
      </c>
      <c r="N116" t="s">
        <v>3032</v>
      </c>
      <c r="O116">
        <f t="shared" si="8"/>
        <v>1</v>
      </c>
    </row>
    <row r="117" spans="1:15" x14ac:dyDescent="0.2">
      <c r="A117">
        <v>18727432</v>
      </c>
      <c r="B117">
        <v>2</v>
      </c>
      <c r="C117" t="s">
        <v>1932</v>
      </c>
      <c r="D117" t="s">
        <v>2655</v>
      </c>
      <c r="E117" t="s">
        <v>1933</v>
      </c>
      <c r="F117" s="3" t="s">
        <v>2828</v>
      </c>
      <c r="G117" s="3" t="s">
        <v>2828</v>
      </c>
      <c r="I117" t="str">
        <f t="shared" si="5"/>
        <v>White Oak</v>
      </c>
      <c r="J117" t="s">
        <v>3032</v>
      </c>
      <c r="K117">
        <f t="shared" si="6"/>
        <v>1</v>
      </c>
      <c r="L117" s="2" t="s">
        <v>2828</v>
      </c>
      <c r="N117" t="s">
        <v>3032</v>
      </c>
      <c r="O117">
        <f t="shared" si="8"/>
        <v>1</v>
      </c>
    </row>
    <row r="118" spans="1:15" x14ac:dyDescent="0.2">
      <c r="A118">
        <v>18663940</v>
      </c>
      <c r="B118">
        <v>2</v>
      </c>
      <c r="C118" t="s">
        <v>1941</v>
      </c>
      <c r="D118" t="s">
        <v>2656</v>
      </c>
      <c r="E118" t="s">
        <v>1044</v>
      </c>
      <c r="F118" s="3" t="s">
        <v>2829</v>
      </c>
      <c r="G118" s="3" t="s">
        <v>2829</v>
      </c>
      <c r="I118" t="str">
        <f t="shared" si="5"/>
        <v>Monroeville</v>
      </c>
      <c r="J118" t="s">
        <v>3032</v>
      </c>
      <c r="K118">
        <f t="shared" si="6"/>
        <v>1</v>
      </c>
      <c r="L118" s="2" t="s">
        <v>2817</v>
      </c>
      <c r="M118">
        <v>1</v>
      </c>
      <c r="N118" t="s">
        <v>2831</v>
      </c>
      <c r="O118">
        <f t="shared" si="8"/>
        <v>0</v>
      </c>
    </row>
    <row r="119" spans="1:15" x14ac:dyDescent="0.2">
      <c r="A119">
        <v>1773052</v>
      </c>
      <c r="B119">
        <v>1</v>
      </c>
      <c r="C119" t="s">
        <v>1946</v>
      </c>
      <c r="D119" t="s">
        <v>2657</v>
      </c>
      <c r="E119" t="s">
        <v>1</v>
      </c>
      <c r="F119" s="3" t="str">
        <f t="shared" si="4"/>
        <v>Pittsburgh</v>
      </c>
      <c r="G119" t="s">
        <v>2773</v>
      </c>
      <c r="I119" t="str">
        <f t="shared" si="5"/>
        <v>Pittsburgh</v>
      </c>
      <c r="J119" t="s">
        <v>3032</v>
      </c>
      <c r="K119">
        <f t="shared" si="6"/>
        <v>1</v>
      </c>
      <c r="L119" s="2" t="s">
        <v>2773</v>
      </c>
      <c r="N119" t="s">
        <v>3032</v>
      </c>
      <c r="O119">
        <f t="shared" si="8"/>
        <v>1</v>
      </c>
    </row>
    <row r="120" spans="1:15" x14ac:dyDescent="0.2">
      <c r="A120">
        <v>9014262</v>
      </c>
      <c r="B120">
        <v>1</v>
      </c>
      <c r="C120" t="s">
        <v>1952</v>
      </c>
      <c r="D120" t="s">
        <v>2658</v>
      </c>
      <c r="E120" t="s">
        <v>1</v>
      </c>
      <c r="F120" s="3" t="str">
        <f t="shared" si="4"/>
        <v>Pittsburgh</v>
      </c>
      <c r="G120" s="3" t="s">
        <v>2778</v>
      </c>
      <c r="I120" t="str">
        <f t="shared" si="5"/>
        <v>Greater Pittsburgh Area</v>
      </c>
      <c r="J120" t="s">
        <v>3034</v>
      </c>
      <c r="K120">
        <f t="shared" si="6"/>
        <v>1</v>
      </c>
      <c r="L120" s="3" t="s">
        <v>2778</v>
      </c>
      <c r="N120" t="s">
        <v>3034</v>
      </c>
      <c r="O120">
        <f t="shared" si="8"/>
        <v>1</v>
      </c>
    </row>
    <row r="121" spans="1:15" x14ac:dyDescent="0.2">
      <c r="A121">
        <v>18568176</v>
      </c>
      <c r="B121">
        <v>1</v>
      </c>
      <c r="C121" t="s">
        <v>1958</v>
      </c>
      <c r="D121" t="s">
        <v>2659</v>
      </c>
      <c r="E121" t="s">
        <v>1</v>
      </c>
      <c r="F121" s="3" t="str">
        <f t="shared" si="4"/>
        <v/>
      </c>
      <c r="G121" t="s">
        <v>2773</v>
      </c>
      <c r="I121" t="str">
        <f t="shared" si="5"/>
        <v>Pittsburgh</v>
      </c>
      <c r="J121" t="s">
        <v>3032</v>
      </c>
      <c r="K121">
        <f t="shared" si="6"/>
        <v>1</v>
      </c>
      <c r="L121" s="2" t="s">
        <v>2773</v>
      </c>
      <c r="N121" t="s">
        <v>3032</v>
      </c>
      <c r="O121">
        <f t="shared" si="8"/>
        <v>1</v>
      </c>
    </row>
    <row r="122" spans="1:15" x14ac:dyDescent="0.2">
      <c r="A122">
        <v>6049772</v>
      </c>
      <c r="B122">
        <v>1</v>
      </c>
      <c r="C122" t="s">
        <v>1961</v>
      </c>
      <c r="D122" t="s">
        <v>2660</v>
      </c>
      <c r="E122" t="s">
        <v>1962</v>
      </c>
      <c r="F122" s="3" t="str">
        <f t="shared" si="4"/>
        <v>Pittsburgh</v>
      </c>
      <c r="G122" s="3"/>
      <c r="H122" t="s">
        <v>2830</v>
      </c>
      <c r="I122" t="str">
        <f t="shared" si="5"/>
        <v>All</v>
      </c>
      <c r="J122" t="s">
        <v>2831</v>
      </c>
      <c r="K122">
        <f t="shared" si="6"/>
        <v>0</v>
      </c>
      <c r="L122" s="2" t="s">
        <v>2773</v>
      </c>
      <c r="N122" t="s">
        <v>3032</v>
      </c>
      <c r="O122">
        <f t="shared" si="8"/>
        <v>0</v>
      </c>
    </row>
    <row r="123" spans="1:15" x14ac:dyDescent="0.2">
      <c r="A123">
        <v>18629323</v>
      </c>
      <c r="B123">
        <v>1</v>
      </c>
      <c r="C123" t="s">
        <v>1966</v>
      </c>
      <c r="D123" t="s">
        <v>2661</v>
      </c>
      <c r="E123" t="s">
        <v>1</v>
      </c>
      <c r="F123" s="3" t="str">
        <f t="shared" si="4"/>
        <v>Pittsburgh</v>
      </c>
      <c r="G123" t="s">
        <v>2773</v>
      </c>
      <c r="I123" t="str">
        <f t="shared" si="5"/>
        <v>Pittsburgh</v>
      </c>
      <c r="J123" t="s">
        <v>3032</v>
      </c>
      <c r="K123">
        <f t="shared" si="6"/>
        <v>1</v>
      </c>
      <c r="L123" s="2" t="s">
        <v>2773</v>
      </c>
      <c r="N123" t="s">
        <v>3032</v>
      </c>
      <c r="O123">
        <f t="shared" si="8"/>
        <v>1</v>
      </c>
    </row>
    <row r="124" spans="1:15" x14ac:dyDescent="0.2">
      <c r="A124">
        <v>7946662</v>
      </c>
      <c r="B124">
        <v>1</v>
      </c>
      <c r="C124" t="s">
        <v>1970</v>
      </c>
      <c r="D124" t="s">
        <v>2662</v>
      </c>
      <c r="E124" t="s">
        <v>1</v>
      </c>
      <c r="F124" s="3" t="str">
        <f t="shared" si="4"/>
        <v>Pittsburgh</v>
      </c>
      <c r="G124" s="3" t="s">
        <v>2832</v>
      </c>
      <c r="I124" t="str">
        <f t="shared" si="5"/>
        <v>Schenley Park</v>
      </c>
      <c r="J124" t="s">
        <v>2798</v>
      </c>
      <c r="K124">
        <f t="shared" si="6"/>
        <v>1</v>
      </c>
      <c r="L124" s="2" t="s">
        <v>2773</v>
      </c>
      <c r="M124">
        <v>1</v>
      </c>
      <c r="N124" t="s">
        <v>3032</v>
      </c>
      <c r="O124">
        <f t="shared" si="8"/>
        <v>0</v>
      </c>
    </row>
    <row r="125" spans="1:15" x14ac:dyDescent="0.2">
      <c r="A125">
        <v>1603556</v>
      </c>
      <c r="B125">
        <v>1</v>
      </c>
      <c r="C125" t="s">
        <v>1976</v>
      </c>
      <c r="D125" t="s">
        <v>2663</v>
      </c>
      <c r="E125" t="s">
        <v>1</v>
      </c>
      <c r="F125" s="3" t="str">
        <f t="shared" si="4"/>
        <v>Pittsburgh</v>
      </c>
      <c r="G125" t="s">
        <v>2773</v>
      </c>
      <c r="I125" t="str">
        <f t="shared" si="5"/>
        <v>Pittsburgh</v>
      </c>
      <c r="J125" t="s">
        <v>3032</v>
      </c>
      <c r="K125">
        <f t="shared" si="6"/>
        <v>1</v>
      </c>
      <c r="L125" s="2" t="s">
        <v>2773</v>
      </c>
      <c r="N125" t="s">
        <v>3032</v>
      </c>
      <c r="O125">
        <f t="shared" si="8"/>
        <v>1</v>
      </c>
    </row>
    <row r="126" spans="1:15" x14ac:dyDescent="0.2">
      <c r="A126">
        <v>224739</v>
      </c>
      <c r="B126">
        <v>1</v>
      </c>
      <c r="C126" t="s">
        <v>1982</v>
      </c>
      <c r="D126" t="s">
        <v>2664</v>
      </c>
      <c r="E126" t="s">
        <v>1</v>
      </c>
      <c r="F126" s="3" t="str">
        <f t="shared" si="4"/>
        <v>Pittsburgh</v>
      </c>
      <c r="G126" t="s">
        <v>2773</v>
      </c>
      <c r="I126" t="str">
        <f t="shared" si="5"/>
        <v>Pittsburgh</v>
      </c>
      <c r="J126" t="s">
        <v>3032</v>
      </c>
      <c r="K126">
        <f t="shared" si="6"/>
        <v>1</v>
      </c>
      <c r="L126" s="2" t="s">
        <v>2773</v>
      </c>
      <c r="N126" t="s">
        <v>3032</v>
      </c>
      <c r="O126">
        <f t="shared" si="8"/>
        <v>1</v>
      </c>
    </row>
    <row r="127" spans="1:15" x14ac:dyDescent="0.2">
      <c r="A127">
        <v>18403808</v>
      </c>
      <c r="B127">
        <v>1</v>
      </c>
      <c r="C127" t="s">
        <v>1986</v>
      </c>
      <c r="D127" t="s">
        <v>2665</v>
      </c>
      <c r="E127" t="s">
        <v>1</v>
      </c>
      <c r="F127" s="3" t="str">
        <f t="shared" si="4"/>
        <v/>
      </c>
      <c r="G127" s="3"/>
      <c r="H127" t="s">
        <v>2773</v>
      </c>
      <c r="I127" t="str">
        <f t="shared" si="5"/>
        <v>Pittsburgh</v>
      </c>
      <c r="J127" t="s">
        <v>3032</v>
      </c>
      <c r="K127">
        <f t="shared" si="6"/>
        <v>0</v>
      </c>
      <c r="L127" s="2" t="s">
        <v>2773</v>
      </c>
      <c r="N127" t="s">
        <v>3032</v>
      </c>
      <c r="O127">
        <f t="shared" si="8"/>
        <v>1</v>
      </c>
    </row>
    <row r="128" spans="1:15" x14ac:dyDescent="0.2">
      <c r="A128">
        <v>18544607</v>
      </c>
      <c r="B128">
        <v>1</v>
      </c>
      <c r="C128" t="s">
        <v>1992</v>
      </c>
      <c r="D128" t="s">
        <v>2666</v>
      </c>
      <c r="E128" t="s">
        <v>1</v>
      </c>
      <c r="F128" s="3" t="s">
        <v>2803</v>
      </c>
      <c r="G128" s="3" t="s">
        <v>2834</v>
      </c>
      <c r="I128" t="str">
        <f t="shared" si="5"/>
        <v>South Hills and surrounding area</v>
      </c>
      <c r="J128" t="s">
        <v>2809</v>
      </c>
      <c r="K128">
        <f t="shared" si="6"/>
        <v>1</v>
      </c>
      <c r="L128" s="3" t="s">
        <v>2834</v>
      </c>
      <c r="M128">
        <v>1</v>
      </c>
      <c r="N128" t="s">
        <v>2809</v>
      </c>
      <c r="O128">
        <f t="shared" si="8"/>
        <v>1</v>
      </c>
    </row>
    <row r="129" spans="1:15" x14ac:dyDescent="0.2">
      <c r="A129">
        <v>16251642</v>
      </c>
      <c r="B129">
        <v>1</v>
      </c>
      <c r="C129" t="s">
        <v>1998</v>
      </c>
      <c r="D129" t="s">
        <v>2667</v>
      </c>
      <c r="E129" t="s">
        <v>1</v>
      </c>
      <c r="F129" s="3" t="str">
        <f t="shared" si="4"/>
        <v>Pittsburgh</v>
      </c>
      <c r="G129" t="s">
        <v>2773</v>
      </c>
      <c r="I129" t="str">
        <f t="shared" si="5"/>
        <v>Pittsburgh</v>
      </c>
      <c r="J129" t="s">
        <v>3032</v>
      </c>
      <c r="K129">
        <f t="shared" si="6"/>
        <v>1</v>
      </c>
      <c r="L129" s="2" t="s">
        <v>2773</v>
      </c>
      <c r="N129" t="s">
        <v>3032</v>
      </c>
      <c r="O129">
        <f t="shared" si="8"/>
        <v>1</v>
      </c>
    </row>
    <row r="130" spans="1:15" x14ac:dyDescent="0.2">
      <c r="A130">
        <v>18816986</v>
      </c>
      <c r="B130">
        <v>1</v>
      </c>
      <c r="C130" t="s">
        <v>2004</v>
      </c>
      <c r="D130" t="s">
        <v>2668</v>
      </c>
      <c r="E130" t="s">
        <v>956</v>
      </c>
      <c r="F130" s="3" t="str">
        <f t="shared" si="4"/>
        <v/>
      </c>
      <c r="G130" s="3"/>
      <c r="H130" t="s">
        <v>2791</v>
      </c>
      <c r="I130" t="str">
        <f t="shared" si="5"/>
        <v>Carnegie</v>
      </c>
      <c r="J130" t="s">
        <v>3032</v>
      </c>
      <c r="K130">
        <f t="shared" si="6"/>
        <v>0</v>
      </c>
      <c r="L130" t="s">
        <v>2791</v>
      </c>
      <c r="N130" t="s">
        <v>3032</v>
      </c>
      <c r="O130">
        <f t="shared" si="8"/>
        <v>1</v>
      </c>
    </row>
    <row r="131" spans="1:15" x14ac:dyDescent="0.2">
      <c r="A131">
        <v>163783</v>
      </c>
      <c r="B131">
        <v>1</v>
      </c>
      <c r="C131" t="s">
        <v>2008</v>
      </c>
      <c r="D131" t="s">
        <v>465</v>
      </c>
      <c r="E131" t="s">
        <v>1</v>
      </c>
      <c r="F131" s="3" t="str">
        <f t="shared" ref="F131:F194" si="9">IF(IFERROR(SEARCH("Pittsburgh", C131), 0), "Pittsburgh", "")</f>
        <v>Pittsburgh</v>
      </c>
      <c r="G131" t="s">
        <v>2773</v>
      </c>
      <c r="I131" t="str">
        <f t="shared" ref="I131:I194" si="10">IF(ISBLANK(H131), G131, H131)</f>
        <v>Pittsburgh</v>
      </c>
      <c r="J131" t="s">
        <v>3032</v>
      </c>
      <c r="K131">
        <f t="shared" ref="K131:K194" si="11">IF(ISBLANK(H131), 1, 0)</f>
        <v>1</v>
      </c>
      <c r="L131" s="2" t="s">
        <v>2773</v>
      </c>
      <c r="N131" t="s">
        <v>3032</v>
      </c>
      <c r="O131">
        <f t="shared" si="8"/>
        <v>1</v>
      </c>
    </row>
    <row r="132" spans="1:15" x14ac:dyDescent="0.2">
      <c r="A132">
        <v>11711942</v>
      </c>
      <c r="B132">
        <v>1</v>
      </c>
      <c r="C132" t="s">
        <v>2011</v>
      </c>
      <c r="D132" t="s">
        <v>2669</v>
      </c>
      <c r="E132" t="s">
        <v>1</v>
      </c>
      <c r="F132" s="3" t="str">
        <f t="shared" si="9"/>
        <v>Pittsburgh</v>
      </c>
      <c r="G132" t="s">
        <v>2773</v>
      </c>
      <c r="I132" t="str">
        <f t="shared" si="10"/>
        <v>Pittsburgh</v>
      </c>
      <c r="J132" t="s">
        <v>3032</v>
      </c>
      <c r="K132">
        <f t="shared" si="11"/>
        <v>1</v>
      </c>
      <c r="L132" s="2" t="s">
        <v>2773</v>
      </c>
      <c r="N132" t="s">
        <v>3032</v>
      </c>
      <c r="O132">
        <f t="shared" si="8"/>
        <v>1</v>
      </c>
    </row>
    <row r="133" spans="1:15" x14ac:dyDescent="0.2">
      <c r="A133">
        <v>18648515</v>
      </c>
      <c r="B133">
        <v>1</v>
      </c>
      <c r="C133" t="s">
        <v>2016</v>
      </c>
      <c r="D133" t="s">
        <v>2670</v>
      </c>
      <c r="E133" t="s">
        <v>1</v>
      </c>
      <c r="F133" s="3" t="str">
        <f t="shared" si="9"/>
        <v>Pittsburgh</v>
      </c>
      <c r="G133" t="s">
        <v>2773</v>
      </c>
      <c r="I133" t="str">
        <f t="shared" si="10"/>
        <v>Pittsburgh</v>
      </c>
      <c r="J133" t="s">
        <v>3032</v>
      </c>
      <c r="K133">
        <f t="shared" si="11"/>
        <v>1</v>
      </c>
      <c r="L133" s="2" t="s">
        <v>2773</v>
      </c>
      <c r="N133" t="s">
        <v>3032</v>
      </c>
      <c r="O133">
        <f t="shared" si="8"/>
        <v>1</v>
      </c>
    </row>
    <row r="134" spans="1:15" x14ac:dyDescent="0.2">
      <c r="A134">
        <v>10904512</v>
      </c>
      <c r="B134">
        <v>1</v>
      </c>
      <c r="C134" t="s">
        <v>2022</v>
      </c>
      <c r="D134" t="s">
        <v>2671</v>
      </c>
      <c r="E134" t="s">
        <v>1528</v>
      </c>
      <c r="F134" s="3" t="s">
        <v>2835</v>
      </c>
      <c r="G134" s="3" t="s">
        <v>2835</v>
      </c>
      <c r="I134" t="str">
        <f t="shared" si="10"/>
        <v>Washington PA</v>
      </c>
      <c r="J134" t="s">
        <v>2788</v>
      </c>
      <c r="K134">
        <f t="shared" si="11"/>
        <v>1</v>
      </c>
      <c r="L134" s="2" t="s">
        <v>2835</v>
      </c>
      <c r="N134" t="s">
        <v>2788</v>
      </c>
      <c r="O134">
        <f t="shared" si="8"/>
        <v>1</v>
      </c>
    </row>
    <row r="135" spans="1:15" x14ac:dyDescent="0.2">
      <c r="A135">
        <v>9753132</v>
      </c>
      <c r="B135">
        <v>1</v>
      </c>
      <c r="C135" t="s">
        <v>2028</v>
      </c>
      <c r="D135" t="s">
        <v>2672</v>
      </c>
      <c r="E135" t="s">
        <v>1</v>
      </c>
      <c r="F135" s="3" t="str">
        <f t="shared" si="9"/>
        <v/>
      </c>
      <c r="H135" t="s">
        <v>2773</v>
      </c>
      <c r="I135" t="str">
        <f t="shared" si="10"/>
        <v>Pittsburgh</v>
      </c>
      <c r="J135" t="s">
        <v>3032</v>
      </c>
      <c r="K135">
        <f t="shared" si="11"/>
        <v>0</v>
      </c>
      <c r="L135" s="2" t="s">
        <v>2773</v>
      </c>
      <c r="N135" t="s">
        <v>3032</v>
      </c>
      <c r="O135">
        <f t="shared" si="8"/>
        <v>1</v>
      </c>
    </row>
    <row r="136" spans="1:15" x14ac:dyDescent="0.2">
      <c r="A136">
        <v>5956542</v>
      </c>
      <c r="B136">
        <v>1</v>
      </c>
      <c r="C136" t="s">
        <v>2032</v>
      </c>
      <c r="D136" t="s">
        <v>2673</v>
      </c>
      <c r="E136" t="s">
        <v>1</v>
      </c>
      <c r="F136" s="3" t="str">
        <f t="shared" si="9"/>
        <v>Pittsburgh</v>
      </c>
      <c r="G136" t="s">
        <v>2773</v>
      </c>
      <c r="I136" t="str">
        <f t="shared" si="10"/>
        <v>Pittsburgh</v>
      </c>
      <c r="J136" t="s">
        <v>3032</v>
      </c>
      <c r="K136">
        <f t="shared" si="11"/>
        <v>1</v>
      </c>
      <c r="L136" s="2" t="s">
        <v>2773</v>
      </c>
      <c r="N136" t="s">
        <v>3032</v>
      </c>
      <c r="O136">
        <f t="shared" si="8"/>
        <v>1</v>
      </c>
    </row>
    <row r="137" spans="1:15" x14ac:dyDescent="0.2">
      <c r="A137">
        <v>8708022</v>
      </c>
      <c r="B137">
        <v>1</v>
      </c>
      <c r="C137" t="s">
        <v>2038</v>
      </c>
      <c r="D137" t="s">
        <v>2674</v>
      </c>
      <c r="E137" t="s">
        <v>1</v>
      </c>
      <c r="F137" s="3" t="str">
        <f t="shared" si="9"/>
        <v/>
      </c>
      <c r="G137" s="3"/>
      <c r="H137" t="s">
        <v>2773</v>
      </c>
      <c r="I137" t="str">
        <f t="shared" si="10"/>
        <v>Pittsburgh</v>
      </c>
      <c r="J137" t="s">
        <v>3032</v>
      </c>
      <c r="K137">
        <f t="shared" si="11"/>
        <v>0</v>
      </c>
      <c r="L137" s="2" t="s">
        <v>2773</v>
      </c>
      <c r="N137" t="s">
        <v>3032</v>
      </c>
      <c r="O137">
        <f t="shared" si="8"/>
        <v>1</v>
      </c>
    </row>
    <row r="138" spans="1:15" x14ac:dyDescent="0.2">
      <c r="A138">
        <v>18638767</v>
      </c>
      <c r="B138">
        <v>1</v>
      </c>
      <c r="C138" t="s">
        <v>2040</v>
      </c>
      <c r="D138" t="s">
        <v>2675</v>
      </c>
      <c r="E138" t="s">
        <v>1596</v>
      </c>
      <c r="F138" s="3" t="s">
        <v>2837</v>
      </c>
      <c r="G138" s="3" t="s">
        <v>2836</v>
      </c>
      <c r="I138" t="str">
        <f t="shared" si="10"/>
        <v>Westmoreland, Armstrong, Butler County</v>
      </c>
      <c r="J138" t="s">
        <v>2788</v>
      </c>
      <c r="K138">
        <f t="shared" si="11"/>
        <v>1</v>
      </c>
      <c r="L138" s="3" t="s">
        <v>2836</v>
      </c>
      <c r="M138">
        <v>1</v>
      </c>
      <c r="N138" t="s">
        <v>2788</v>
      </c>
      <c r="O138">
        <f t="shared" si="8"/>
        <v>1</v>
      </c>
    </row>
    <row r="139" spans="1:15" x14ac:dyDescent="0.2">
      <c r="A139">
        <v>11497382</v>
      </c>
      <c r="B139">
        <v>1</v>
      </c>
      <c r="C139" t="s">
        <v>2044</v>
      </c>
      <c r="D139" t="s">
        <v>2676</v>
      </c>
      <c r="E139" t="s">
        <v>1</v>
      </c>
      <c r="F139" s="3" t="str">
        <f t="shared" si="9"/>
        <v>Pittsburgh</v>
      </c>
      <c r="G139" t="s">
        <v>2773</v>
      </c>
      <c r="I139" t="str">
        <f t="shared" si="10"/>
        <v>Pittsburgh</v>
      </c>
      <c r="J139" t="s">
        <v>3032</v>
      </c>
      <c r="K139">
        <f t="shared" si="11"/>
        <v>1</v>
      </c>
      <c r="L139" s="2" t="s">
        <v>2773</v>
      </c>
      <c r="N139" t="s">
        <v>3032</v>
      </c>
      <c r="O139">
        <f t="shared" si="8"/>
        <v>1</v>
      </c>
    </row>
    <row r="140" spans="1:15" x14ac:dyDescent="0.2">
      <c r="A140">
        <v>18503071</v>
      </c>
      <c r="B140">
        <v>1</v>
      </c>
      <c r="C140" t="s">
        <v>2050</v>
      </c>
      <c r="D140" t="s">
        <v>2677</v>
      </c>
      <c r="E140" t="s">
        <v>1</v>
      </c>
      <c r="F140" s="3" t="str">
        <f t="shared" si="9"/>
        <v>Pittsburgh</v>
      </c>
      <c r="G140" t="s">
        <v>2773</v>
      </c>
      <c r="I140" t="str">
        <f t="shared" si="10"/>
        <v>Pittsburgh</v>
      </c>
      <c r="J140" t="s">
        <v>3032</v>
      </c>
      <c r="K140">
        <f t="shared" si="11"/>
        <v>1</v>
      </c>
      <c r="L140" s="2" t="s">
        <v>2773</v>
      </c>
      <c r="N140" t="s">
        <v>3032</v>
      </c>
      <c r="O140">
        <f t="shared" si="8"/>
        <v>1</v>
      </c>
    </row>
    <row r="141" spans="1:15" x14ac:dyDescent="0.2">
      <c r="A141">
        <v>3394792</v>
      </c>
      <c r="B141">
        <v>1</v>
      </c>
      <c r="C141" t="s">
        <v>2056</v>
      </c>
      <c r="D141" t="s">
        <v>2678</v>
      </c>
      <c r="E141" t="s">
        <v>1</v>
      </c>
      <c r="F141" s="3" t="str">
        <f t="shared" si="9"/>
        <v/>
      </c>
      <c r="G141" s="3"/>
      <c r="H141" t="s">
        <v>2773</v>
      </c>
      <c r="I141" t="str">
        <f t="shared" si="10"/>
        <v>Pittsburgh</v>
      </c>
      <c r="J141" t="s">
        <v>3032</v>
      </c>
      <c r="K141">
        <f t="shared" si="11"/>
        <v>0</v>
      </c>
      <c r="L141" s="2" t="s">
        <v>2773</v>
      </c>
      <c r="N141" t="s">
        <v>3032</v>
      </c>
      <c r="O141">
        <f t="shared" si="8"/>
        <v>1</v>
      </c>
    </row>
    <row r="142" spans="1:15" x14ac:dyDescent="0.2">
      <c r="A142">
        <v>1312156</v>
      </c>
      <c r="B142">
        <v>1</v>
      </c>
      <c r="C142" t="s">
        <v>2062</v>
      </c>
      <c r="D142" t="s">
        <v>2679</v>
      </c>
      <c r="E142" t="s">
        <v>1</v>
      </c>
      <c r="F142" s="3" t="str">
        <f t="shared" si="9"/>
        <v>Pittsburgh</v>
      </c>
      <c r="G142" s="3" t="s">
        <v>2804</v>
      </c>
      <c r="I142" t="str">
        <f t="shared" si="10"/>
        <v>Western PA</v>
      </c>
      <c r="J142" t="s">
        <v>2865</v>
      </c>
      <c r="K142">
        <f t="shared" si="11"/>
        <v>1</v>
      </c>
      <c r="L142" s="2" t="s">
        <v>2838</v>
      </c>
      <c r="M142">
        <v>1</v>
      </c>
      <c r="N142" t="s">
        <v>2865</v>
      </c>
      <c r="O142">
        <f t="shared" si="8"/>
        <v>1</v>
      </c>
    </row>
    <row r="143" spans="1:15" x14ac:dyDescent="0.2">
      <c r="A143">
        <v>18629188</v>
      </c>
      <c r="B143">
        <v>1</v>
      </c>
      <c r="C143" t="s">
        <v>2069</v>
      </c>
      <c r="D143" t="s">
        <v>2680</v>
      </c>
      <c r="E143" t="s">
        <v>1</v>
      </c>
      <c r="F143" s="3" t="str">
        <f t="shared" si="9"/>
        <v/>
      </c>
      <c r="G143" s="3" t="s">
        <v>2839</v>
      </c>
      <c r="I143" t="str">
        <f t="shared" si="10"/>
        <v>East Liberty</v>
      </c>
      <c r="J143" t="s">
        <v>2785</v>
      </c>
      <c r="K143">
        <f t="shared" si="11"/>
        <v>1</v>
      </c>
      <c r="L143" s="2" t="s">
        <v>2773</v>
      </c>
      <c r="N143" t="s">
        <v>3032</v>
      </c>
      <c r="O143">
        <f t="shared" si="8"/>
        <v>0</v>
      </c>
    </row>
    <row r="144" spans="1:15" x14ac:dyDescent="0.2">
      <c r="A144">
        <v>8918932</v>
      </c>
      <c r="B144">
        <v>1</v>
      </c>
      <c r="C144" t="s">
        <v>2681</v>
      </c>
      <c r="D144" t="s">
        <v>2682</v>
      </c>
      <c r="E144" t="s">
        <v>1</v>
      </c>
      <c r="F144" s="3" t="str">
        <f t="shared" si="9"/>
        <v>Pittsburgh</v>
      </c>
      <c r="G144" t="s">
        <v>2773</v>
      </c>
      <c r="I144" t="str">
        <f t="shared" si="10"/>
        <v>Pittsburgh</v>
      </c>
      <c r="J144" t="s">
        <v>3032</v>
      </c>
      <c r="K144">
        <f t="shared" si="11"/>
        <v>1</v>
      </c>
      <c r="L144" s="2" t="s">
        <v>2773</v>
      </c>
      <c r="N144" t="s">
        <v>3032</v>
      </c>
      <c r="O144">
        <f t="shared" si="8"/>
        <v>1</v>
      </c>
    </row>
    <row r="145" spans="1:16" x14ac:dyDescent="0.2">
      <c r="A145">
        <v>18646419</v>
      </c>
      <c r="B145">
        <v>1</v>
      </c>
      <c r="C145" t="s">
        <v>2081</v>
      </c>
      <c r="D145" t="s">
        <v>2683</v>
      </c>
      <c r="E145" t="s">
        <v>1</v>
      </c>
      <c r="F145" s="3" t="str">
        <f t="shared" si="9"/>
        <v/>
      </c>
      <c r="G145" t="s">
        <v>2773</v>
      </c>
      <c r="I145" t="str">
        <f t="shared" si="10"/>
        <v>Pittsburgh</v>
      </c>
      <c r="J145" t="s">
        <v>3032</v>
      </c>
      <c r="K145">
        <f t="shared" si="11"/>
        <v>1</v>
      </c>
      <c r="L145" s="2" t="s">
        <v>2773</v>
      </c>
      <c r="N145" t="s">
        <v>3032</v>
      </c>
      <c r="O145">
        <f t="shared" si="8"/>
        <v>1</v>
      </c>
    </row>
    <row r="146" spans="1:16" x14ac:dyDescent="0.2">
      <c r="A146">
        <v>14531472</v>
      </c>
      <c r="B146">
        <v>1</v>
      </c>
      <c r="C146" t="s">
        <v>2087</v>
      </c>
      <c r="D146" t="s">
        <v>2684</v>
      </c>
      <c r="E146" t="s">
        <v>1</v>
      </c>
      <c r="F146" s="3" t="str">
        <f t="shared" si="9"/>
        <v>Pittsburgh</v>
      </c>
      <c r="G146" s="3" t="s">
        <v>2778</v>
      </c>
      <c r="I146" t="str">
        <f t="shared" si="10"/>
        <v>Greater Pittsburgh Area</v>
      </c>
      <c r="J146" t="s">
        <v>3034</v>
      </c>
      <c r="K146">
        <f t="shared" si="11"/>
        <v>1</v>
      </c>
      <c r="L146" s="3" t="s">
        <v>2778</v>
      </c>
      <c r="N146" t="s">
        <v>3034</v>
      </c>
      <c r="O146">
        <f t="shared" si="8"/>
        <v>1</v>
      </c>
    </row>
    <row r="147" spans="1:16" x14ac:dyDescent="0.2">
      <c r="A147">
        <v>18553231</v>
      </c>
      <c r="B147">
        <v>1</v>
      </c>
      <c r="C147" t="s">
        <v>2091</v>
      </c>
      <c r="D147" t="s">
        <v>2685</v>
      </c>
      <c r="E147" t="s">
        <v>1001</v>
      </c>
      <c r="F147" t="s">
        <v>2819</v>
      </c>
      <c r="G147" s="3" t="s">
        <v>2840</v>
      </c>
      <c r="I147" t="str">
        <f t="shared" si="10"/>
        <v>Monroeville to Latrobe</v>
      </c>
      <c r="J147" t="s">
        <v>3032</v>
      </c>
      <c r="K147">
        <f t="shared" si="11"/>
        <v>1</v>
      </c>
      <c r="L147" t="s">
        <v>2819</v>
      </c>
      <c r="N147" t="s">
        <v>2788</v>
      </c>
      <c r="O147">
        <f t="shared" si="8"/>
        <v>0</v>
      </c>
    </row>
    <row r="148" spans="1:16" x14ac:dyDescent="0.2">
      <c r="A148">
        <v>7872022</v>
      </c>
      <c r="B148">
        <v>1</v>
      </c>
      <c r="C148" t="s">
        <v>2095</v>
      </c>
      <c r="D148" t="s">
        <v>2686</v>
      </c>
      <c r="E148" t="s">
        <v>1</v>
      </c>
      <c r="F148" s="3" t="str">
        <f t="shared" si="9"/>
        <v>Pittsburgh</v>
      </c>
      <c r="G148" t="s">
        <v>2773</v>
      </c>
      <c r="I148" t="str">
        <f t="shared" si="10"/>
        <v>Pittsburgh</v>
      </c>
      <c r="J148" t="s">
        <v>3032</v>
      </c>
      <c r="K148">
        <f t="shared" si="11"/>
        <v>1</v>
      </c>
      <c r="L148" s="2" t="s">
        <v>2773</v>
      </c>
      <c r="N148" t="s">
        <v>3032</v>
      </c>
      <c r="O148">
        <f t="shared" si="8"/>
        <v>1</v>
      </c>
    </row>
    <row r="149" spans="1:16" x14ac:dyDescent="0.2">
      <c r="A149">
        <v>18827141</v>
      </c>
      <c r="B149">
        <v>1</v>
      </c>
      <c r="C149" t="s">
        <v>2101</v>
      </c>
      <c r="D149" t="s">
        <v>2687</v>
      </c>
      <c r="E149" t="s">
        <v>1</v>
      </c>
      <c r="F149" s="3" t="str">
        <f t="shared" si="9"/>
        <v/>
      </c>
      <c r="G149" s="3"/>
      <c r="H149" t="s">
        <v>2829</v>
      </c>
      <c r="I149" t="str">
        <f t="shared" si="10"/>
        <v>Monroeville</v>
      </c>
      <c r="J149" t="s">
        <v>3032</v>
      </c>
      <c r="K149">
        <f t="shared" si="11"/>
        <v>0</v>
      </c>
      <c r="L149" t="s">
        <v>2829</v>
      </c>
      <c r="N149" t="s">
        <v>3032</v>
      </c>
      <c r="O149">
        <f t="shared" si="8"/>
        <v>1</v>
      </c>
    </row>
    <row r="150" spans="1:16" x14ac:dyDescent="0.2">
      <c r="A150">
        <v>7664192</v>
      </c>
      <c r="B150">
        <v>1</v>
      </c>
      <c r="C150" t="s">
        <v>2107</v>
      </c>
      <c r="D150" t="s">
        <v>2688</v>
      </c>
      <c r="E150" t="s">
        <v>1</v>
      </c>
      <c r="F150" s="3" t="s">
        <v>2841</v>
      </c>
      <c r="G150" s="3" t="s">
        <v>2841</v>
      </c>
      <c r="I150" t="str">
        <f t="shared" si="10"/>
        <v>Northern Pittsburgh</v>
      </c>
      <c r="J150" t="s">
        <v>2809</v>
      </c>
      <c r="K150">
        <f t="shared" si="11"/>
        <v>1</v>
      </c>
      <c r="L150" s="3" t="s">
        <v>2841</v>
      </c>
      <c r="N150" t="s">
        <v>2809</v>
      </c>
      <c r="O150">
        <f t="shared" ref="O150:O213" si="12">IF(N150=J150, 1, 0)</f>
        <v>1</v>
      </c>
    </row>
    <row r="151" spans="1:16" x14ac:dyDescent="0.2">
      <c r="A151">
        <v>18853246</v>
      </c>
      <c r="B151">
        <v>1</v>
      </c>
      <c r="C151" t="s">
        <v>2110</v>
      </c>
      <c r="D151" t="s">
        <v>2689</v>
      </c>
      <c r="E151" t="s">
        <v>1</v>
      </c>
      <c r="F151" s="3" t="str">
        <f t="shared" si="9"/>
        <v/>
      </c>
      <c r="G151" s="3"/>
      <c r="H151" t="s">
        <v>2773</v>
      </c>
      <c r="I151" t="str">
        <f t="shared" si="10"/>
        <v>Pittsburgh</v>
      </c>
      <c r="J151" t="s">
        <v>3032</v>
      </c>
      <c r="K151">
        <f t="shared" si="11"/>
        <v>0</v>
      </c>
      <c r="L151" t="s">
        <v>1</v>
      </c>
      <c r="N151" t="s">
        <v>3032</v>
      </c>
      <c r="O151">
        <f t="shared" si="12"/>
        <v>1</v>
      </c>
    </row>
    <row r="152" spans="1:16" x14ac:dyDescent="0.2">
      <c r="A152">
        <v>1753834</v>
      </c>
      <c r="B152">
        <v>1</v>
      </c>
      <c r="C152" t="s">
        <v>2116</v>
      </c>
      <c r="D152" t="s">
        <v>2690</v>
      </c>
      <c r="E152" t="s">
        <v>1</v>
      </c>
      <c r="F152" s="3" t="str">
        <f t="shared" si="9"/>
        <v>Pittsburgh</v>
      </c>
      <c r="G152" s="3" t="s">
        <v>2842</v>
      </c>
      <c r="I152" t="str">
        <f t="shared" si="10"/>
        <v>Mt. Lebanon Library</v>
      </c>
      <c r="J152" t="s">
        <v>2798</v>
      </c>
      <c r="K152">
        <f t="shared" si="11"/>
        <v>1</v>
      </c>
      <c r="L152" s="3" t="s">
        <v>2778</v>
      </c>
      <c r="N152" t="s">
        <v>3034</v>
      </c>
      <c r="O152">
        <f t="shared" si="12"/>
        <v>0</v>
      </c>
    </row>
    <row r="153" spans="1:16" x14ac:dyDescent="0.2">
      <c r="A153">
        <v>18549108</v>
      </c>
      <c r="B153">
        <v>1</v>
      </c>
      <c r="C153" t="s">
        <v>2122</v>
      </c>
      <c r="D153" t="s">
        <v>2691</v>
      </c>
      <c r="E153" t="s">
        <v>1</v>
      </c>
      <c r="F153" s="3" t="str">
        <f t="shared" si="9"/>
        <v>Pittsburgh</v>
      </c>
      <c r="G153" s="3" t="s">
        <v>2795</v>
      </c>
      <c r="I153" t="str">
        <f t="shared" si="10"/>
        <v>Downtown Pittsburgh</v>
      </c>
      <c r="J153" t="s">
        <v>2809</v>
      </c>
      <c r="K153">
        <f t="shared" si="11"/>
        <v>1</v>
      </c>
      <c r="L153" t="s">
        <v>2843</v>
      </c>
      <c r="N153" t="s">
        <v>3034</v>
      </c>
      <c r="O153">
        <f t="shared" si="12"/>
        <v>0</v>
      </c>
      <c r="P153" t="s">
        <v>2844</v>
      </c>
    </row>
    <row r="154" spans="1:16" x14ac:dyDescent="0.2">
      <c r="A154">
        <v>18629012</v>
      </c>
      <c r="B154">
        <v>1</v>
      </c>
      <c r="C154" t="s">
        <v>2127</v>
      </c>
      <c r="D154" t="s">
        <v>2692</v>
      </c>
      <c r="E154" t="s">
        <v>1</v>
      </c>
      <c r="F154" s="3" t="str">
        <f t="shared" si="9"/>
        <v>Pittsburgh</v>
      </c>
      <c r="G154" t="s">
        <v>2773</v>
      </c>
      <c r="I154" t="str">
        <f t="shared" si="10"/>
        <v>Pittsburgh</v>
      </c>
      <c r="J154" t="s">
        <v>3032</v>
      </c>
      <c r="K154">
        <f t="shared" si="11"/>
        <v>1</v>
      </c>
      <c r="L154" s="2" t="s">
        <v>2773</v>
      </c>
      <c r="N154" t="s">
        <v>3032</v>
      </c>
      <c r="O154">
        <f t="shared" si="12"/>
        <v>1</v>
      </c>
    </row>
    <row r="155" spans="1:16" x14ac:dyDescent="0.2">
      <c r="A155">
        <v>18710888</v>
      </c>
      <c r="B155">
        <v>1</v>
      </c>
      <c r="C155" t="s">
        <v>2133</v>
      </c>
      <c r="D155" t="s">
        <v>2693</v>
      </c>
      <c r="E155" t="s">
        <v>1</v>
      </c>
      <c r="F155" s="3" t="str">
        <f t="shared" si="9"/>
        <v>Pittsburgh</v>
      </c>
      <c r="G155" t="s">
        <v>2773</v>
      </c>
      <c r="I155" t="str">
        <f t="shared" si="10"/>
        <v>Pittsburgh</v>
      </c>
      <c r="J155" t="s">
        <v>3032</v>
      </c>
      <c r="K155">
        <f t="shared" si="11"/>
        <v>1</v>
      </c>
      <c r="L155" s="2" t="s">
        <v>2773</v>
      </c>
      <c r="N155" t="s">
        <v>3032</v>
      </c>
      <c r="O155">
        <f t="shared" si="12"/>
        <v>1</v>
      </c>
    </row>
    <row r="156" spans="1:16" x14ac:dyDescent="0.2">
      <c r="A156">
        <v>1029979</v>
      </c>
      <c r="B156">
        <v>1</v>
      </c>
      <c r="C156" t="s">
        <v>2139</v>
      </c>
      <c r="D156" t="s">
        <v>2694</v>
      </c>
      <c r="E156" t="s">
        <v>1</v>
      </c>
      <c r="F156" s="3" t="str">
        <f t="shared" si="9"/>
        <v>Pittsburgh</v>
      </c>
      <c r="G156" s="3" t="s">
        <v>2804</v>
      </c>
      <c r="I156" t="str">
        <f t="shared" si="10"/>
        <v>Western PA</v>
      </c>
      <c r="J156" t="s">
        <v>2865</v>
      </c>
      <c r="K156">
        <f t="shared" si="11"/>
        <v>1</v>
      </c>
      <c r="L156" t="s">
        <v>2804</v>
      </c>
      <c r="M156">
        <v>1</v>
      </c>
      <c r="N156" t="s">
        <v>2865</v>
      </c>
      <c r="O156">
        <f t="shared" si="12"/>
        <v>1</v>
      </c>
    </row>
    <row r="157" spans="1:16" x14ac:dyDescent="0.2">
      <c r="A157">
        <v>18677069</v>
      </c>
      <c r="B157">
        <v>1</v>
      </c>
      <c r="C157" t="s">
        <v>2142</v>
      </c>
      <c r="D157" t="s">
        <v>2695</v>
      </c>
      <c r="E157" t="s">
        <v>1</v>
      </c>
      <c r="F157" s="3" t="s">
        <v>2773</v>
      </c>
      <c r="G157" s="3" t="s">
        <v>2778</v>
      </c>
      <c r="I157" t="str">
        <f t="shared" si="10"/>
        <v>Greater Pittsburgh Area</v>
      </c>
      <c r="J157" t="s">
        <v>3034</v>
      </c>
      <c r="K157">
        <f t="shared" si="11"/>
        <v>1</v>
      </c>
      <c r="L157" s="3" t="s">
        <v>2778</v>
      </c>
      <c r="N157" t="s">
        <v>3034</v>
      </c>
      <c r="O157">
        <f t="shared" si="12"/>
        <v>1</v>
      </c>
    </row>
    <row r="158" spans="1:16" x14ac:dyDescent="0.2">
      <c r="A158">
        <v>1395018</v>
      </c>
      <c r="B158">
        <v>1</v>
      </c>
      <c r="C158" t="s">
        <v>2146</v>
      </c>
      <c r="D158" t="s">
        <v>2696</v>
      </c>
      <c r="E158" t="s">
        <v>1</v>
      </c>
      <c r="F158" s="3" t="str">
        <f t="shared" si="9"/>
        <v>Pittsburgh</v>
      </c>
      <c r="G158" t="s">
        <v>2773</v>
      </c>
      <c r="I158" t="str">
        <f t="shared" si="10"/>
        <v>Pittsburgh</v>
      </c>
      <c r="J158" t="s">
        <v>3032</v>
      </c>
      <c r="K158">
        <f t="shared" si="11"/>
        <v>1</v>
      </c>
      <c r="L158" t="s">
        <v>2773</v>
      </c>
      <c r="N158" t="s">
        <v>3032</v>
      </c>
      <c r="O158">
        <f t="shared" si="12"/>
        <v>1</v>
      </c>
    </row>
    <row r="159" spans="1:16" x14ac:dyDescent="0.2">
      <c r="A159">
        <v>3176262</v>
      </c>
      <c r="B159">
        <v>1</v>
      </c>
      <c r="C159" t="s">
        <v>2152</v>
      </c>
      <c r="D159" t="s">
        <v>2697</v>
      </c>
      <c r="E159" t="s">
        <v>1</v>
      </c>
      <c r="F159" s="3" t="str">
        <f t="shared" si="9"/>
        <v>Pittsburgh</v>
      </c>
      <c r="G159" t="s">
        <v>2773</v>
      </c>
      <c r="I159" t="str">
        <f t="shared" si="10"/>
        <v>Pittsburgh</v>
      </c>
      <c r="J159" t="s">
        <v>3032</v>
      </c>
      <c r="K159">
        <f t="shared" si="11"/>
        <v>1</v>
      </c>
      <c r="L159" t="s">
        <v>2773</v>
      </c>
      <c r="N159" t="s">
        <v>3032</v>
      </c>
      <c r="O159">
        <f t="shared" si="12"/>
        <v>1</v>
      </c>
    </row>
    <row r="160" spans="1:16" x14ac:dyDescent="0.2">
      <c r="A160">
        <v>18392388</v>
      </c>
      <c r="B160">
        <v>1</v>
      </c>
      <c r="C160" t="s">
        <v>2158</v>
      </c>
      <c r="D160" t="s">
        <v>2698</v>
      </c>
      <c r="E160" t="s">
        <v>1</v>
      </c>
      <c r="F160" s="3" t="str">
        <f t="shared" si="9"/>
        <v>Pittsburgh</v>
      </c>
      <c r="G160" t="s">
        <v>2773</v>
      </c>
      <c r="I160" t="str">
        <f t="shared" si="10"/>
        <v>Pittsburgh</v>
      </c>
      <c r="J160" t="s">
        <v>3032</v>
      </c>
      <c r="K160">
        <f t="shared" si="11"/>
        <v>1</v>
      </c>
      <c r="L160" t="s">
        <v>2773</v>
      </c>
      <c r="N160" t="s">
        <v>3032</v>
      </c>
      <c r="O160">
        <f t="shared" si="12"/>
        <v>1</v>
      </c>
    </row>
    <row r="161" spans="1:15" x14ac:dyDescent="0.2">
      <c r="A161">
        <v>14957372</v>
      </c>
      <c r="B161">
        <v>1</v>
      </c>
      <c r="C161" t="s">
        <v>2163</v>
      </c>
      <c r="D161" t="s">
        <v>2699</v>
      </c>
      <c r="E161" t="s">
        <v>556</v>
      </c>
      <c r="F161" s="3" t="str">
        <f t="shared" si="9"/>
        <v>Pittsburgh</v>
      </c>
      <c r="G161" t="s">
        <v>2773</v>
      </c>
      <c r="I161" t="str">
        <f t="shared" si="10"/>
        <v>Pittsburgh</v>
      </c>
      <c r="J161" t="s">
        <v>3032</v>
      </c>
      <c r="K161">
        <f t="shared" si="11"/>
        <v>1</v>
      </c>
      <c r="L161" t="s">
        <v>2773</v>
      </c>
      <c r="N161" t="s">
        <v>3032</v>
      </c>
      <c r="O161">
        <f t="shared" si="12"/>
        <v>1</v>
      </c>
    </row>
    <row r="162" spans="1:15" x14ac:dyDescent="0.2">
      <c r="A162">
        <v>18468154</v>
      </c>
      <c r="B162">
        <v>1</v>
      </c>
      <c r="C162" t="s">
        <v>2167</v>
      </c>
      <c r="D162" t="s">
        <v>2700</v>
      </c>
      <c r="E162" t="s">
        <v>1</v>
      </c>
      <c r="F162" s="3" t="str">
        <f t="shared" si="9"/>
        <v>Pittsburgh</v>
      </c>
      <c r="G162" s="3" t="s">
        <v>2845</v>
      </c>
      <c r="I162" t="str">
        <f t="shared" si="10"/>
        <v>Squirrel Hill Library</v>
      </c>
      <c r="J162" t="s">
        <v>2798</v>
      </c>
      <c r="K162">
        <f t="shared" si="11"/>
        <v>1</v>
      </c>
      <c r="L162" t="s">
        <v>2773</v>
      </c>
      <c r="N162" t="s">
        <v>3032</v>
      </c>
      <c r="O162">
        <f t="shared" si="12"/>
        <v>0</v>
      </c>
    </row>
    <row r="163" spans="1:15" x14ac:dyDescent="0.2">
      <c r="A163">
        <v>8590132</v>
      </c>
      <c r="B163">
        <v>1</v>
      </c>
      <c r="C163" t="s">
        <v>2173</v>
      </c>
      <c r="D163" t="s">
        <v>2701</v>
      </c>
      <c r="E163" t="s">
        <v>1</v>
      </c>
      <c r="F163" s="3" t="str">
        <f t="shared" si="9"/>
        <v/>
      </c>
      <c r="G163" s="3" t="s">
        <v>2846</v>
      </c>
      <c r="I163" t="str">
        <f t="shared" si="10"/>
        <v>Pittsburgh (Tri -State area)</v>
      </c>
      <c r="J163" t="s">
        <v>2900</v>
      </c>
      <c r="K163">
        <f t="shared" si="11"/>
        <v>1</v>
      </c>
      <c r="L163" t="s">
        <v>2778</v>
      </c>
      <c r="M163">
        <v>1</v>
      </c>
      <c r="N163" t="s">
        <v>3034</v>
      </c>
      <c r="O163">
        <f t="shared" si="12"/>
        <v>0</v>
      </c>
    </row>
    <row r="164" spans="1:15" x14ac:dyDescent="0.2">
      <c r="A164">
        <v>1652525</v>
      </c>
      <c r="B164">
        <v>1</v>
      </c>
      <c r="C164" t="s">
        <v>2179</v>
      </c>
      <c r="D164" t="s">
        <v>2702</v>
      </c>
      <c r="E164" t="s">
        <v>1528</v>
      </c>
      <c r="F164" s="3" t="s">
        <v>2835</v>
      </c>
      <c r="G164" s="3" t="s">
        <v>2835</v>
      </c>
      <c r="I164" t="str">
        <f t="shared" si="10"/>
        <v>Washington PA</v>
      </c>
      <c r="J164" t="s">
        <v>2788</v>
      </c>
      <c r="K164">
        <f t="shared" si="11"/>
        <v>1</v>
      </c>
      <c r="L164" t="s">
        <v>2835</v>
      </c>
      <c r="M164">
        <v>1</v>
      </c>
      <c r="N164" t="s">
        <v>2788</v>
      </c>
      <c r="O164">
        <f t="shared" si="12"/>
        <v>1</v>
      </c>
    </row>
    <row r="165" spans="1:15" x14ac:dyDescent="0.2">
      <c r="A165">
        <v>6470752</v>
      </c>
      <c r="B165">
        <v>1</v>
      </c>
      <c r="C165" t="s">
        <v>2183</v>
      </c>
      <c r="D165" t="s">
        <v>2703</v>
      </c>
      <c r="E165" t="s">
        <v>1</v>
      </c>
      <c r="F165" s="3" t="str">
        <f t="shared" si="9"/>
        <v>Pittsburgh</v>
      </c>
      <c r="G165" s="3" t="s">
        <v>2773</v>
      </c>
      <c r="I165" t="str">
        <f t="shared" si="10"/>
        <v>Pittsburgh</v>
      </c>
      <c r="J165" t="s">
        <v>3032</v>
      </c>
      <c r="K165">
        <f t="shared" si="11"/>
        <v>1</v>
      </c>
      <c r="L165" t="s">
        <v>2847</v>
      </c>
      <c r="M165">
        <v>1</v>
      </c>
      <c r="N165" t="s">
        <v>2831</v>
      </c>
      <c r="O165">
        <f t="shared" si="12"/>
        <v>0</v>
      </c>
    </row>
    <row r="166" spans="1:15" x14ac:dyDescent="0.2">
      <c r="A166">
        <v>3862312</v>
      </c>
      <c r="B166">
        <v>1</v>
      </c>
      <c r="C166" t="s">
        <v>2189</v>
      </c>
      <c r="D166" t="s">
        <v>2704</v>
      </c>
      <c r="E166" t="s">
        <v>1</v>
      </c>
      <c r="F166" s="3" t="str">
        <f t="shared" si="9"/>
        <v>Pittsburgh</v>
      </c>
      <c r="G166" t="s">
        <v>2773</v>
      </c>
      <c r="I166" t="str">
        <f t="shared" si="10"/>
        <v>Pittsburgh</v>
      </c>
      <c r="J166" t="s">
        <v>3032</v>
      </c>
      <c r="K166">
        <f t="shared" si="11"/>
        <v>1</v>
      </c>
      <c r="L166" t="s">
        <v>2773</v>
      </c>
      <c r="N166" t="s">
        <v>3032</v>
      </c>
      <c r="O166">
        <f t="shared" si="12"/>
        <v>1</v>
      </c>
    </row>
    <row r="167" spans="1:15" x14ac:dyDescent="0.2">
      <c r="A167">
        <v>18406695</v>
      </c>
      <c r="B167">
        <v>1</v>
      </c>
      <c r="C167" t="s">
        <v>2194</v>
      </c>
      <c r="D167" t="s">
        <v>2705</v>
      </c>
      <c r="E167" t="s">
        <v>1</v>
      </c>
      <c r="F167" s="3" t="s">
        <v>2848</v>
      </c>
      <c r="G167" s="3" t="s">
        <v>2778</v>
      </c>
      <c r="I167" t="str">
        <f t="shared" si="10"/>
        <v>Greater Pittsburgh Area</v>
      </c>
      <c r="J167" t="s">
        <v>3034</v>
      </c>
      <c r="K167">
        <f t="shared" si="11"/>
        <v>1</v>
      </c>
      <c r="L167" s="3" t="s">
        <v>2778</v>
      </c>
      <c r="N167" t="s">
        <v>3034</v>
      </c>
      <c r="O167">
        <f t="shared" si="12"/>
        <v>1</v>
      </c>
    </row>
    <row r="168" spans="1:15" x14ac:dyDescent="0.2">
      <c r="A168">
        <v>18627873</v>
      </c>
      <c r="B168">
        <v>1</v>
      </c>
      <c r="C168" t="s">
        <v>2198</v>
      </c>
      <c r="D168" t="s">
        <v>2706</v>
      </c>
      <c r="E168" t="s">
        <v>1</v>
      </c>
      <c r="F168" s="3" t="str">
        <f t="shared" si="9"/>
        <v>Pittsburgh</v>
      </c>
      <c r="G168" s="3" t="s">
        <v>2778</v>
      </c>
      <c r="I168" t="str">
        <f t="shared" si="10"/>
        <v>Greater Pittsburgh Area</v>
      </c>
      <c r="J168" t="s">
        <v>3034</v>
      </c>
      <c r="K168">
        <f t="shared" si="11"/>
        <v>1</v>
      </c>
      <c r="L168" s="3" t="s">
        <v>2778</v>
      </c>
      <c r="N168" t="s">
        <v>3034</v>
      </c>
      <c r="O168">
        <f t="shared" si="12"/>
        <v>1</v>
      </c>
    </row>
    <row r="169" spans="1:15" x14ac:dyDescent="0.2">
      <c r="A169">
        <v>9273112</v>
      </c>
      <c r="B169">
        <v>1</v>
      </c>
      <c r="C169" t="s">
        <v>2202</v>
      </c>
      <c r="D169" t="s">
        <v>2707</v>
      </c>
      <c r="E169" t="s">
        <v>1</v>
      </c>
      <c r="F169" s="3" t="s">
        <v>2848</v>
      </c>
      <c r="G169" s="3" t="s">
        <v>2778</v>
      </c>
      <c r="I169" t="str">
        <f t="shared" si="10"/>
        <v>Greater Pittsburgh Area</v>
      </c>
      <c r="J169" t="s">
        <v>3034</v>
      </c>
      <c r="K169">
        <f t="shared" si="11"/>
        <v>1</v>
      </c>
      <c r="L169" s="3" t="s">
        <v>2778</v>
      </c>
      <c r="N169" t="s">
        <v>3034</v>
      </c>
      <c r="O169">
        <f t="shared" si="12"/>
        <v>1</v>
      </c>
    </row>
    <row r="170" spans="1:15" x14ac:dyDescent="0.2">
      <c r="A170">
        <v>1059603</v>
      </c>
      <c r="B170">
        <v>1</v>
      </c>
      <c r="C170" t="s">
        <v>2207</v>
      </c>
      <c r="D170" t="s">
        <v>2708</v>
      </c>
      <c r="E170" t="s">
        <v>1</v>
      </c>
      <c r="F170" s="3" t="s">
        <v>2782</v>
      </c>
      <c r="G170" s="3" t="s">
        <v>2782</v>
      </c>
      <c r="I170" t="str">
        <f t="shared" si="10"/>
        <v>South Pittsburgh</v>
      </c>
      <c r="J170" t="s">
        <v>2809</v>
      </c>
      <c r="K170">
        <f t="shared" si="11"/>
        <v>1</v>
      </c>
      <c r="L170" s="3" t="s">
        <v>2782</v>
      </c>
      <c r="N170" t="s">
        <v>2809</v>
      </c>
      <c r="O170">
        <f t="shared" si="12"/>
        <v>1</v>
      </c>
    </row>
    <row r="171" spans="1:15" x14ac:dyDescent="0.2">
      <c r="A171">
        <v>4544272</v>
      </c>
      <c r="B171">
        <v>1</v>
      </c>
      <c r="C171" t="s">
        <v>2213</v>
      </c>
      <c r="D171" t="s">
        <v>2709</v>
      </c>
      <c r="E171" t="s">
        <v>1</v>
      </c>
      <c r="F171" s="3" t="str">
        <f t="shared" si="9"/>
        <v>Pittsburgh</v>
      </c>
      <c r="G171" s="3" t="s">
        <v>2849</v>
      </c>
      <c r="I171" t="str">
        <f t="shared" si="10"/>
        <v xml:space="preserve">Microsoft Office at 30 Isabella St </v>
      </c>
      <c r="J171" t="s">
        <v>2798</v>
      </c>
      <c r="K171">
        <f t="shared" si="11"/>
        <v>1</v>
      </c>
      <c r="L171" s="3" t="s">
        <v>2773</v>
      </c>
      <c r="N171" t="s">
        <v>3032</v>
      </c>
      <c r="O171">
        <f t="shared" si="12"/>
        <v>0</v>
      </c>
    </row>
    <row r="172" spans="1:15" x14ac:dyDescent="0.2">
      <c r="A172">
        <v>1270543</v>
      </c>
      <c r="B172">
        <v>1</v>
      </c>
      <c r="C172" t="s">
        <v>2217</v>
      </c>
      <c r="D172" t="s">
        <v>2710</v>
      </c>
      <c r="E172" t="s">
        <v>556</v>
      </c>
      <c r="F172" s="3" t="s">
        <v>2930</v>
      </c>
      <c r="G172" s="3" t="s">
        <v>2930</v>
      </c>
      <c r="I172" t="str">
        <f t="shared" si="10"/>
        <v>Cranberry township</v>
      </c>
      <c r="J172" t="s">
        <v>3032</v>
      </c>
      <c r="K172">
        <f t="shared" si="11"/>
        <v>1</v>
      </c>
      <c r="L172" s="3" t="s">
        <v>2780</v>
      </c>
      <c r="N172" t="s">
        <v>3032</v>
      </c>
      <c r="O172">
        <f t="shared" si="12"/>
        <v>1</v>
      </c>
    </row>
    <row r="173" spans="1:15" x14ac:dyDescent="0.2">
      <c r="A173">
        <v>11048712</v>
      </c>
      <c r="B173">
        <v>1</v>
      </c>
      <c r="C173" t="s">
        <v>2711</v>
      </c>
      <c r="D173" t="s">
        <v>2712</v>
      </c>
      <c r="E173" t="s">
        <v>1</v>
      </c>
      <c r="F173" s="3" t="str">
        <f t="shared" si="9"/>
        <v>Pittsburgh</v>
      </c>
      <c r="G173" t="s">
        <v>2773</v>
      </c>
      <c r="I173" t="str">
        <f t="shared" si="10"/>
        <v>Pittsburgh</v>
      </c>
      <c r="J173" t="s">
        <v>3032</v>
      </c>
      <c r="K173">
        <f t="shared" si="11"/>
        <v>1</v>
      </c>
      <c r="L173" t="s">
        <v>2773</v>
      </c>
      <c r="N173" t="s">
        <v>3032</v>
      </c>
      <c r="O173">
        <f t="shared" si="12"/>
        <v>1</v>
      </c>
    </row>
    <row r="174" spans="1:15" x14ac:dyDescent="0.2">
      <c r="A174">
        <v>18588421</v>
      </c>
      <c r="B174">
        <v>1</v>
      </c>
      <c r="C174" t="s">
        <v>2713</v>
      </c>
      <c r="D174" t="s">
        <v>2714</v>
      </c>
      <c r="E174" t="s">
        <v>1</v>
      </c>
      <c r="F174" s="3" t="str">
        <f t="shared" si="9"/>
        <v>Pittsburgh</v>
      </c>
      <c r="G174" t="s">
        <v>2773</v>
      </c>
      <c r="I174" t="str">
        <f t="shared" si="10"/>
        <v>Pittsburgh</v>
      </c>
      <c r="J174" t="s">
        <v>3032</v>
      </c>
      <c r="K174">
        <f t="shared" si="11"/>
        <v>1</v>
      </c>
      <c r="L174" t="s">
        <v>2773</v>
      </c>
      <c r="N174" t="s">
        <v>3032</v>
      </c>
      <c r="O174">
        <f t="shared" si="12"/>
        <v>1</v>
      </c>
    </row>
    <row r="175" spans="1:15" x14ac:dyDescent="0.2">
      <c r="A175">
        <v>18554626</v>
      </c>
      <c r="B175">
        <v>1</v>
      </c>
      <c r="C175" t="s">
        <v>2235</v>
      </c>
      <c r="D175" t="s">
        <v>2715</v>
      </c>
      <c r="E175" t="s">
        <v>1390</v>
      </c>
      <c r="F175" s="3" t="s">
        <v>2850</v>
      </c>
      <c r="G175" s="3" t="s">
        <v>3037</v>
      </c>
      <c r="I175" t="str">
        <f t="shared" si="10"/>
        <v>Northwood Realty Services office in Beaver</v>
      </c>
      <c r="J175" t="s">
        <v>2798</v>
      </c>
      <c r="K175">
        <f t="shared" si="11"/>
        <v>1</v>
      </c>
      <c r="L175" s="3" t="s">
        <v>2851</v>
      </c>
      <c r="N175" t="s">
        <v>2788</v>
      </c>
      <c r="O175">
        <f t="shared" si="12"/>
        <v>0</v>
      </c>
    </row>
    <row r="176" spans="1:15" x14ac:dyDescent="0.2">
      <c r="A176">
        <v>7269632</v>
      </c>
      <c r="B176">
        <v>1</v>
      </c>
      <c r="C176" t="s">
        <v>2242</v>
      </c>
      <c r="D176" t="s">
        <v>2716</v>
      </c>
      <c r="E176" t="s">
        <v>2243</v>
      </c>
      <c r="F176" s="3" t="s">
        <v>2814</v>
      </c>
      <c r="G176" s="3" t="s">
        <v>2814</v>
      </c>
      <c r="I176" t="str">
        <f t="shared" si="10"/>
        <v>Southwestern PA</v>
      </c>
      <c r="J176" t="s">
        <v>2901</v>
      </c>
      <c r="K176">
        <f t="shared" si="11"/>
        <v>1</v>
      </c>
      <c r="L176" s="3" t="s">
        <v>2814</v>
      </c>
      <c r="N176" t="s">
        <v>3034</v>
      </c>
      <c r="O176">
        <f t="shared" si="12"/>
        <v>0</v>
      </c>
    </row>
    <row r="177" spans="1:15" x14ac:dyDescent="0.2">
      <c r="A177">
        <v>18314495</v>
      </c>
      <c r="B177">
        <v>1</v>
      </c>
      <c r="C177" t="s">
        <v>2717</v>
      </c>
      <c r="D177" t="s">
        <v>2718</v>
      </c>
      <c r="E177" t="s">
        <v>1</v>
      </c>
      <c r="F177" s="3" t="str">
        <f t="shared" si="9"/>
        <v>Pittsburgh</v>
      </c>
      <c r="G177" t="s">
        <v>2773</v>
      </c>
      <c r="I177" t="str">
        <f t="shared" si="10"/>
        <v>Pittsburgh</v>
      </c>
      <c r="J177" t="s">
        <v>3032</v>
      </c>
      <c r="K177">
        <f t="shared" si="11"/>
        <v>1</v>
      </c>
      <c r="L177" t="s">
        <v>2773</v>
      </c>
      <c r="N177" t="s">
        <v>3032</v>
      </c>
      <c r="O177">
        <f t="shared" si="12"/>
        <v>1</v>
      </c>
    </row>
    <row r="178" spans="1:15" x14ac:dyDescent="0.2">
      <c r="A178">
        <v>2677502</v>
      </c>
      <c r="B178">
        <v>1</v>
      </c>
      <c r="C178" t="s">
        <v>2255</v>
      </c>
      <c r="D178" t="s">
        <v>2719</v>
      </c>
      <c r="E178" t="s">
        <v>1</v>
      </c>
      <c r="F178" s="3" t="str">
        <f t="shared" si="9"/>
        <v>Pittsburgh</v>
      </c>
      <c r="G178" s="3" t="s">
        <v>2778</v>
      </c>
      <c r="I178" t="str">
        <f t="shared" si="10"/>
        <v>Greater Pittsburgh Area</v>
      </c>
      <c r="J178" t="s">
        <v>3034</v>
      </c>
      <c r="K178">
        <f t="shared" si="11"/>
        <v>1</v>
      </c>
      <c r="L178" s="3" t="s">
        <v>2778</v>
      </c>
      <c r="N178" t="s">
        <v>3034</v>
      </c>
      <c r="O178">
        <f t="shared" si="12"/>
        <v>1</v>
      </c>
    </row>
    <row r="179" spans="1:15" x14ac:dyDescent="0.2">
      <c r="A179">
        <v>18619642</v>
      </c>
      <c r="B179">
        <v>1</v>
      </c>
      <c r="C179" t="s">
        <v>2261</v>
      </c>
      <c r="D179" t="s">
        <v>2720</v>
      </c>
      <c r="E179" t="s">
        <v>1</v>
      </c>
      <c r="F179" s="3" t="str">
        <f t="shared" si="9"/>
        <v>Pittsburgh</v>
      </c>
      <c r="G179" t="s">
        <v>2773</v>
      </c>
      <c r="I179" t="str">
        <f t="shared" si="10"/>
        <v>Pittsburgh</v>
      </c>
      <c r="J179" t="s">
        <v>3032</v>
      </c>
      <c r="K179">
        <f t="shared" si="11"/>
        <v>1</v>
      </c>
      <c r="L179" t="s">
        <v>2773</v>
      </c>
      <c r="N179" t="s">
        <v>3032</v>
      </c>
      <c r="O179">
        <f t="shared" si="12"/>
        <v>1</v>
      </c>
    </row>
    <row r="180" spans="1:15" x14ac:dyDescent="0.2">
      <c r="A180">
        <v>6468342</v>
      </c>
      <c r="B180">
        <v>1</v>
      </c>
      <c r="C180" t="s">
        <v>2266</v>
      </c>
      <c r="D180" t="s">
        <v>2721</v>
      </c>
      <c r="E180" t="s">
        <v>1</v>
      </c>
      <c r="F180" s="3" t="str">
        <f t="shared" si="9"/>
        <v>Pittsburgh</v>
      </c>
      <c r="G180" t="s">
        <v>2773</v>
      </c>
      <c r="I180" t="str">
        <f t="shared" si="10"/>
        <v>Pittsburgh</v>
      </c>
      <c r="J180" t="s">
        <v>3032</v>
      </c>
      <c r="K180">
        <f t="shared" si="11"/>
        <v>1</v>
      </c>
      <c r="L180" t="s">
        <v>2773</v>
      </c>
      <c r="N180" t="s">
        <v>3032</v>
      </c>
      <c r="O180">
        <f t="shared" si="12"/>
        <v>1</v>
      </c>
    </row>
    <row r="181" spans="1:15" x14ac:dyDescent="0.2">
      <c r="A181">
        <v>18262255</v>
      </c>
      <c r="B181">
        <v>1</v>
      </c>
      <c r="C181" t="s">
        <v>2272</v>
      </c>
      <c r="D181" t="s">
        <v>2722</v>
      </c>
      <c r="E181" t="s">
        <v>207</v>
      </c>
      <c r="F181" s="3" t="str">
        <f t="shared" si="9"/>
        <v/>
      </c>
      <c r="G181" s="3"/>
      <c r="H181" t="s">
        <v>2866</v>
      </c>
      <c r="I181" t="str">
        <f t="shared" si="10"/>
        <v>Wexford</v>
      </c>
      <c r="J181" t="s">
        <v>3032</v>
      </c>
      <c r="K181">
        <f t="shared" si="11"/>
        <v>0</v>
      </c>
      <c r="L181" t="s">
        <v>207</v>
      </c>
      <c r="N181" t="s">
        <v>3032</v>
      </c>
      <c r="O181">
        <f t="shared" si="12"/>
        <v>1</v>
      </c>
    </row>
    <row r="182" spans="1:15" x14ac:dyDescent="0.2">
      <c r="A182">
        <v>16204522</v>
      </c>
      <c r="B182">
        <v>1</v>
      </c>
      <c r="C182" t="s">
        <v>2276</v>
      </c>
      <c r="D182" t="s">
        <v>2723</v>
      </c>
      <c r="E182" t="s">
        <v>1</v>
      </c>
      <c r="F182" s="3" t="str">
        <f t="shared" si="9"/>
        <v>Pittsburgh</v>
      </c>
      <c r="G182" s="3" t="s">
        <v>2852</v>
      </c>
      <c r="I182" t="str">
        <f t="shared" si="10"/>
        <v>Squirrel Hill library or in the Shadyside Panera Bread + outside Pitt</v>
      </c>
      <c r="J182" t="s">
        <v>2798</v>
      </c>
      <c r="K182">
        <f t="shared" si="11"/>
        <v>1</v>
      </c>
      <c r="L182" t="s">
        <v>2773</v>
      </c>
      <c r="N182" t="s">
        <v>3032</v>
      </c>
      <c r="O182">
        <f t="shared" si="12"/>
        <v>0</v>
      </c>
    </row>
    <row r="183" spans="1:15" x14ac:dyDescent="0.2">
      <c r="A183">
        <v>18068252</v>
      </c>
      <c r="B183">
        <v>1</v>
      </c>
      <c r="C183" t="s">
        <v>2282</v>
      </c>
      <c r="D183" t="s">
        <v>2724</v>
      </c>
      <c r="E183" t="s">
        <v>1</v>
      </c>
      <c r="F183" s="3" t="str">
        <f t="shared" si="9"/>
        <v>Pittsburgh</v>
      </c>
      <c r="G183" t="s">
        <v>2773</v>
      </c>
      <c r="I183" t="str">
        <f t="shared" si="10"/>
        <v>Pittsburgh</v>
      </c>
      <c r="J183" t="s">
        <v>3032</v>
      </c>
      <c r="K183">
        <f t="shared" si="11"/>
        <v>1</v>
      </c>
      <c r="L183" t="s">
        <v>2773</v>
      </c>
      <c r="N183" t="s">
        <v>3032</v>
      </c>
      <c r="O183">
        <f t="shared" si="12"/>
        <v>1</v>
      </c>
    </row>
    <row r="184" spans="1:15" x14ac:dyDescent="0.2">
      <c r="A184">
        <v>18549764</v>
      </c>
      <c r="B184">
        <v>1</v>
      </c>
      <c r="C184" t="s">
        <v>2288</v>
      </c>
      <c r="D184" t="s">
        <v>2725</v>
      </c>
      <c r="E184" t="s">
        <v>1</v>
      </c>
      <c r="F184" s="3" t="str">
        <f t="shared" si="9"/>
        <v>Pittsburgh</v>
      </c>
      <c r="G184" t="s">
        <v>2773</v>
      </c>
      <c r="I184" t="str">
        <f t="shared" si="10"/>
        <v>Pittsburgh</v>
      </c>
      <c r="J184" t="s">
        <v>3032</v>
      </c>
      <c r="K184">
        <f t="shared" si="11"/>
        <v>1</v>
      </c>
      <c r="L184" t="s">
        <v>2773</v>
      </c>
      <c r="N184" t="s">
        <v>3032</v>
      </c>
      <c r="O184">
        <f t="shared" si="12"/>
        <v>1</v>
      </c>
    </row>
    <row r="185" spans="1:15" x14ac:dyDescent="0.2">
      <c r="A185">
        <v>18664157</v>
      </c>
      <c r="B185">
        <v>1</v>
      </c>
      <c r="C185" t="s">
        <v>2726</v>
      </c>
      <c r="D185" t="s">
        <v>2727</v>
      </c>
      <c r="E185" t="s">
        <v>1</v>
      </c>
      <c r="F185" s="3" t="str">
        <f t="shared" si="9"/>
        <v>Pittsburgh</v>
      </c>
      <c r="G185" t="s">
        <v>2773</v>
      </c>
      <c r="I185" t="str">
        <f t="shared" si="10"/>
        <v>Pittsburgh</v>
      </c>
      <c r="J185" t="s">
        <v>3032</v>
      </c>
      <c r="K185">
        <f t="shared" si="11"/>
        <v>1</v>
      </c>
      <c r="L185" t="s">
        <v>2773</v>
      </c>
      <c r="N185" t="s">
        <v>3032</v>
      </c>
      <c r="O185">
        <f t="shared" si="12"/>
        <v>1</v>
      </c>
    </row>
    <row r="186" spans="1:15" x14ac:dyDescent="0.2">
      <c r="A186">
        <v>12893402</v>
      </c>
      <c r="B186">
        <v>1</v>
      </c>
      <c r="C186" t="s">
        <v>2298</v>
      </c>
      <c r="D186" t="s">
        <v>2728</v>
      </c>
      <c r="E186" t="s">
        <v>1044</v>
      </c>
      <c r="F186" s="3" t="s">
        <v>2829</v>
      </c>
      <c r="G186" s="3" t="s">
        <v>2853</v>
      </c>
      <c r="I186" t="str">
        <f t="shared" si="10"/>
        <v>Panera Bread in Miracle Mile Monroeville, The Gluten Free Zone in Murrysville, Panera in Penn Center or Panera in Greensburg</v>
      </c>
      <c r="J186" t="s">
        <v>2798</v>
      </c>
      <c r="K186">
        <f t="shared" si="11"/>
        <v>1</v>
      </c>
      <c r="L186" t="s">
        <v>2829</v>
      </c>
      <c r="N186" t="s">
        <v>3032</v>
      </c>
      <c r="O186">
        <f t="shared" si="12"/>
        <v>0</v>
      </c>
    </row>
    <row r="187" spans="1:15" x14ac:dyDescent="0.2">
      <c r="A187">
        <v>1764586</v>
      </c>
      <c r="B187">
        <v>1</v>
      </c>
      <c r="C187" t="s">
        <v>2303</v>
      </c>
      <c r="D187" t="s">
        <v>2729</v>
      </c>
      <c r="E187" t="s">
        <v>1</v>
      </c>
      <c r="F187" s="3" t="str">
        <f t="shared" si="9"/>
        <v>Pittsburgh</v>
      </c>
      <c r="G187" s="3"/>
      <c r="H187" t="s">
        <v>2830</v>
      </c>
      <c r="I187" t="str">
        <f t="shared" si="10"/>
        <v>All</v>
      </c>
      <c r="J187" t="s">
        <v>2831</v>
      </c>
      <c r="K187">
        <f t="shared" si="11"/>
        <v>0</v>
      </c>
      <c r="L187" s="2" t="s">
        <v>2773</v>
      </c>
      <c r="N187" t="s">
        <v>3032</v>
      </c>
      <c r="O187">
        <f t="shared" si="12"/>
        <v>0</v>
      </c>
    </row>
    <row r="188" spans="1:15" x14ac:dyDescent="0.2">
      <c r="A188">
        <v>3056852</v>
      </c>
      <c r="B188">
        <v>1</v>
      </c>
      <c r="C188" t="s">
        <v>2306</v>
      </c>
      <c r="D188" t="s">
        <v>2730</v>
      </c>
      <c r="E188" t="s">
        <v>1390</v>
      </c>
      <c r="F188" s="3" t="s">
        <v>2850</v>
      </c>
      <c r="G188" s="3" t="s">
        <v>2854</v>
      </c>
      <c r="I188" t="str">
        <f t="shared" si="10"/>
        <v>Beaver + other</v>
      </c>
      <c r="J188" t="s">
        <v>2788</v>
      </c>
      <c r="K188">
        <f t="shared" si="11"/>
        <v>1</v>
      </c>
      <c r="L188" s="2" t="s">
        <v>2851</v>
      </c>
      <c r="N188" t="s">
        <v>2788</v>
      </c>
      <c r="O188">
        <f t="shared" si="12"/>
        <v>1</v>
      </c>
    </row>
    <row r="189" spans="1:15" x14ac:dyDescent="0.2">
      <c r="A189">
        <v>10735312</v>
      </c>
      <c r="B189">
        <v>1</v>
      </c>
      <c r="C189" t="s">
        <v>2313</v>
      </c>
      <c r="D189" t="s">
        <v>2731</v>
      </c>
      <c r="E189" t="s">
        <v>1</v>
      </c>
      <c r="F189" s="3" t="str">
        <f t="shared" si="9"/>
        <v>Pittsburgh</v>
      </c>
      <c r="G189" t="s">
        <v>2773</v>
      </c>
      <c r="I189" t="str">
        <f t="shared" si="10"/>
        <v>Pittsburgh</v>
      </c>
      <c r="J189" t="s">
        <v>3032</v>
      </c>
      <c r="K189">
        <f t="shared" si="11"/>
        <v>1</v>
      </c>
      <c r="L189" t="s">
        <v>2773</v>
      </c>
      <c r="N189" t="s">
        <v>3032</v>
      </c>
      <c r="O189">
        <f t="shared" si="12"/>
        <v>1</v>
      </c>
    </row>
    <row r="190" spans="1:15" x14ac:dyDescent="0.2">
      <c r="A190">
        <v>18728140</v>
      </c>
      <c r="B190">
        <v>1</v>
      </c>
      <c r="C190" t="s">
        <v>2319</v>
      </c>
      <c r="D190" t="s">
        <v>2732</v>
      </c>
      <c r="E190" t="s">
        <v>1390</v>
      </c>
      <c r="F190" s="3" t="s">
        <v>2850</v>
      </c>
      <c r="G190" s="3" t="s">
        <v>2855</v>
      </c>
      <c r="I190" t="str">
        <f t="shared" si="10"/>
        <v xml:space="preserve">Beaver </v>
      </c>
      <c r="J190" t="s">
        <v>2788</v>
      </c>
      <c r="K190">
        <f t="shared" si="11"/>
        <v>1</v>
      </c>
      <c r="L190" t="s">
        <v>2851</v>
      </c>
      <c r="N190" t="s">
        <v>2788</v>
      </c>
      <c r="O190">
        <f t="shared" si="12"/>
        <v>1</v>
      </c>
    </row>
    <row r="191" spans="1:15" x14ac:dyDescent="0.2">
      <c r="A191">
        <v>303820</v>
      </c>
      <c r="B191">
        <v>1</v>
      </c>
      <c r="C191" t="s">
        <v>2324</v>
      </c>
      <c r="D191" t="s">
        <v>2733</v>
      </c>
      <c r="E191" t="s">
        <v>1</v>
      </c>
      <c r="F191" s="3" t="str">
        <f t="shared" si="9"/>
        <v>Pittsburgh</v>
      </c>
      <c r="G191" t="s">
        <v>2773</v>
      </c>
      <c r="I191" t="str">
        <f t="shared" si="10"/>
        <v>Pittsburgh</v>
      </c>
      <c r="J191" t="s">
        <v>3032</v>
      </c>
      <c r="K191">
        <f t="shared" si="11"/>
        <v>1</v>
      </c>
      <c r="L191" t="s">
        <v>2773</v>
      </c>
      <c r="N191" t="s">
        <v>3032</v>
      </c>
      <c r="O191">
        <f t="shared" si="12"/>
        <v>1</v>
      </c>
    </row>
    <row r="192" spans="1:15" x14ac:dyDescent="0.2">
      <c r="A192">
        <v>6926022</v>
      </c>
      <c r="B192">
        <v>1</v>
      </c>
      <c r="C192" t="s">
        <v>2330</v>
      </c>
      <c r="D192" t="s">
        <v>2734</v>
      </c>
      <c r="E192" t="s">
        <v>1</v>
      </c>
      <c r="F192" s="3" t="s">
        <v>2773</v>
      </c>
      <c r="G192" s="3"/>
      <c r="H192" t="s">
        <v>2830</v>
      </c>
      <c r="I192" t="str">
        <f t="shared" si="10"/>
        <v>All</v>
      </c>
      <c r="J192" t="s">
        <v>2831</v>
      </c>
      <c r="K192">
        <f t="shared" si="11"/>
        <v>0</v>
      </c>
      <c r="L192" t="s">
        <v>2773</v>
      </c>
      <c r="N192" t="s">
        <v>3032</v>
      </c>
      <c r="O192">
        <f t="shared" si="12"/>
        <v>0</v>
      </c>
    </row>
    <row r="193" spans="1:15" x14ac:dyDescent="0.2">
      <c r="A193">
        <v>13043382</v>
      </c>
      <c r="B193">
        <v>1</v>
      </c>
      <c r="C193" t="s">
        <v>2336</v>
      </c>
      <c r="D193" t="s">
        <v>2735</v>
      </c>
      <c r="E193" t="s">
        <v>1</v>
      </c>
      <c r="F193" s="3" t="str">
        <f t="shared" si="9"/>
        <v>Pittsburgh</v>
      </c>
      <c r="G193" t="s">
        <v>2773</v>
      </c>
      <c r="I193" t="str">
        <f t="shared" si="10"/>
        <v>Pittsburgh</v>
      </c>
      <c r="J193" t="s">
        <v>3032</v>
      </c>
      <c r="K193">
        <f t="shared" si="11"/>
        <v>1</v>
      </c>
      <c r="L193" t="s">
        <v>2773</v>
      </c>
      <c r="N193" t="s">
        <v>3032</v>
      </c>
      <c r="O193">
        <f t="shared" si="12"/>
        <v>1</v>
      </c>
    </row>
    <row r="194" spans="1:15" x14ac:dyDescent="0.2">
      <c r="A194">
        <v>1816691</v>
      </c>
      <c r="B194">
        <v>1</v>
      </c>
      <c r="C194" t="s">
        <v>2342</v>
      </c>
      <c r="D194" t="s">
        <v>2736</v>
      </c>
      <c r="E194" t="s">
        <v>1</v>
      </c>
      <c r="F194" s="3" t="str">
        <f t="shared" si="9"/>
        <v>Pittsburgh</v>
      </c>
      <c r="G194" t="s">
        <v>2773</v>
      </c>
      <c r="I194" t="str">
        <f t="shared" si="10"/>
        <v>Pittsburgh</v>
      </c>
      <c r="J194" t="s">
        <v>3032</v>
      </c>
      <c r="K194">
        <f t="shared" si="11"/>
        <v>1</v>
      </c>
      <c r="L194" t="s">
        <v>2773</v>
      </c>
      <c r="N194" t="s">
        <v>3032</v>
      </c>
      <c r="O194">
        <f t="shared" si="12"/>
        <v>1</v>
      </c>
    </row>
    <row r="195" spans="1:15" x14ac:dyDescent="0.2">
      <c r="A195">
        <v>18528433</v>
      </c>
      <c r="B195">
        <v>1</v>
      </c>
      <c r="C195" t="s">
        <v>2737</v>
      </c>
      <c r="D195" t="s">
        <v>2738</v>
      </c>
      <c r="E195" t="s">
        <v>1</v>
      </c>
      <c r="F195" s="3" t="str">
        <f t="shared" ref="F195:F228" si="13">IF(IFERROR(SEARCH("Pittsburgh", C195), 0), "Pittsburgh", "")</f>
        <v>Pittsburgh</v>
      </c>
      <c r="G195" t="s">
        <v>2773</v>
      </c>
      <c r="I195" t="str">
        <f t="shared" ref="I195:I228" si="14">IF(ISBLANK(H195), G195, H195)</f>
        <v>Pittsburgh</v>
      </c>
      <c r="J195" t="s">
        <v>3032</v>
      </c>
      <c r="K195">
        <f t="shared" ref="K195:K228" si="15">IF(ISBLANK(H195), 1, 0)</f>
        <v>1</v>
      </c>
      <c r="L195" t="s">
        <v>2773</v>
      </c>
      <c r="N195" t="s">
        <v>3032</v>
      </c>
      <c r="O195">
        <f t="shared" si="12"/>
        <v>1</v>
      </c>
    </row>
    <row r="196" spans="1:15" x14ac:dyDescent="0.2">
      <c r="A196">
        <v>9759622</v>
      </c>
      <c r="B196">
        <v>1</v>
      </c>
      <c r="C196" t="s">
        <v>2352</v>
      </c>
      <c r="D196" t="s">
        <v>2739</v>
      </c>
      <c r="E196" t="s">
        <v>1</v>
      </c>
      <c r="F196" s="3" t="str">
        <f t="shared" si="13"/>
        <v>Pittsburgh</v>
      </c>
      <c r="G196" s="3" t="s">
        <v>2856</v>
      </c>
      <c r="I196" t="str">
        <f t="shared" si="14"/>
        <v>Phipps Conservatory and Botanical Gardens</v>
      </c>
      <c r="J196" t="s">
        <v>2798</v>
      </c>
      <c r="K196">
        <f t="shared" si="15"/>
        <v>1</v>
      </c>
      <c r="L196" t="s">
        <v>2773</v>
      </c>
      <c r="N196" t="s">
        <v>3032</v>
      </c>
      <c r="O196">
        <f t="shared" si="12"/>
        <v>0</v>
      </c>
    </row>
    <row r="197" spans="1:15" x14ac:dyDescent="0.2">
      <c r="A197">
        <v>18288294</v>
      </c>
      <c r="B197">
        <v>1</v>
      </c>
      <c r="C197" t="s">
        <v>2356</v>
      </c>
      <c r="D197" t="s">
        <v>2740</v>
      </c>
      <c r="E197" t="s">
        <v>1</v>
      </c>
      <c r="F197" s="3" t="str">
        <f t="shared" si="13"/>
        <v/>
      </c>
      <c r="G197" s="3" t="s">
        <v>2824</v>
      </c>
      <c r="I197" t="str">
        <f>IF(ISBLANK(H197), G197, H197)</f>
        <v>Pittsburgh East</v>
      </c>
      <c r="J197" t="s">
        <v>2809</v>
      </c>
      <c r="K197">
        <f t="shared" si="15"/>
        <v>1</v>
      </c>
      <c r="L197" t="s">
        <v>2778</v>
      </c>
      <c r="N197" t="s">
        <v>3034</v>
      </c>
      <c r="O197">
        <f t="shared" si="12"/>
        <v>0</v>
      </c>
    </row>
    <row r="198" spans="1:15" x14ac:dyDescent="0.2">
      <c r="A198">
        <v>12054692</v>
      </c>
      <c r="B198">
        <v>1</v>
      </c>
      <c r="C198" t="s">
        <v>2361</v>
      </c>
      <c r="D198" t="s">
        <v>2741</v>
      </c>
      <c r="E198" t="s">
        <v>1</v>
      </c>
      <c r="F198" s="3" t="str">
        <f t="shared" si="13"/>
        <v>Pittsburgh</v>
      </c>
      <c r="G198" s="3" t="s">
        <v>2778</v>
      </c>
      <c r="I198" t="str">
        <f t="shared" si="14"/>
        <v>Greater Pittsburgh Area</v>
      </c>
      <c r="J198" t="s">
        <v>3034</v>
      </c>
      <c r="K198">
        <f t="shared" si="15"/>
        <v>1</v>
      </c>
      <c r="L198" s="3" t="s">
        <v>2778</v>
      </c>
      <c r="N198" t="s">
        <v>3034</v>
      </c>
      <c r="O198">
        <f t="shared" si="12"/>
        <v>1</v>
      </c>
    </row>
    <row r="199" spans="1:15" x14ac:dyDescent="0.2">
      <c r="A199">
        <v>302192</v>
      </c>
      <c r="B199">
        <v>1</v>
      </c>
      <c r="C199" t="s">
        <v>2368</v>
      </c>
      <c r="D199" t="s">
        <v>2742</v>
      </c>
      <c r="E199" t="s">
        <v>1</v>
      </c>
      <c r="F199" s="3" t="str">
        <f t="shared" si="13"/>
        <v>Pittsburgh</v>
      </c>
      <c r="G199" t="s">
        <v>2773</v>
      </c>
      <c r="I199" t="str">
        <f t="shared" si="14"/>
        <v>Pittsburgh</v>
      </c>
      <c r="J199" t="s">
        <v>3032</v>
      </c>
      <c r="K199">
        <f t="shared" si="15"/>
        <v>1</v>
      </c>
      <c r="L199" t="s">
        <v>2773</v>
      </c>
      <c r="N199" t="s">
        <v>3032</v>
      </c>
      <c r="O199">
        <f t="shared" si="12"/>
        <v>1</v>
      </c>
    </row>
    <row r="200" spans="1:15" x14ac:dyDescent="0.2">
      <c r="A200">
        <v>6504092</v>
      </c>
      <c r="B200">
        <v>1</v>
      </c>
      <c r="C200" t="s">
        <v>2371</v>
      </c>
      <c r="D200" t="s">
        <v>2743</v>
      </c>
      <c r="E200" t="s">
        <v>1</v>
      </c>
      <c r="F200" s="3" t="str">
        <f t="shared" si="13"/>
        <v>Pittsburgh</v>
      </c>
      <c r="G200" t="s">
        <v>2773</v>
      </c>
      <c r="I200" t="str">
        <f t="shared" si="14"/>
        <v>Pittsburgh</v>
      </c>
      <c r="J200" t="s">
        <v>3032</v>
      </c>
      <c r="K200">
        <f t="shared" si="15"/>
        <v>1</v>
      </c>
      <c r="L200" t="s">
        <v>2773</v>
      </c>
      <c r="N200" t="s">
        <v>3032</v>
      </c>
      <c r="O200">
        <f t="shared" si="12"/>
        <v>1</v>
      </c>
    </row>
    <row r="201" spans="1:15" x14ac:dyDescent="0.2">
      <c r="A201">
        <v>18579083</v>
      </c>
      <c r="B201">
        <v>1</v>
      </c>
      <c r="C201" t="s">
        <v>2375</v>
      </c>
      <c r="D201" t="s">
        <v>2744</v>
      </c>
      <c r="E201" t="s">
        <v>1</v>
      </c>
      <c r="F201" s="3" t="s">
        <v>2773</v>
      </c>
      <c r="G201" s="3" t="s">
        <v>2857</v>
      </c>
      <c r="I201" t="str">
        <f t="shared" si="14"/>
        <v>Absolute Ballroom Dance Center</v>
      </c>
      <c r="J201" t="s">
        <v>2798</v>
      </c>
      <c r="K201">
        <f t="shared" si="15"/>
        <v>1</v>
      </c>
      <c r="L201" t="s">
        <v>2773</v>
      </c>
      <c r="N201" t="s">
        <v>3032</v>
      </c>
      <c r="O201">
        <f t="shared" si="12"/>
        <v>0</v>
      </c>
    </row>
    <row r="202" spans="1:15" x14ac:dyDescent="0.2">
      <c r="A202">
        <v>1634442</v>
      </c>
      <c r="B202">
        <v>1</v>
      </c>
      <c r="C202" t="s">
        <v>2380</v>
      </c>
      <c r="D202" t="s">
        <v>2745</v>
      </c>
      <c r="E202" t="s">
        <v>1</v>
      </c>
      <c r="F202" s="3" t="s">
        <v>2803</v>
      </c>
      <c r="G202" s="3" t="s">
        <v>2803</v>
      </c>
      <c r="I202" t="str">
        <f t="shared" si="14"/>
        <v>South Hills</v>
      </c>
      <c r="J202" t="s">
        <v>2809</v>
      </c>
      <c r="K202">
        <f t="shared" si="15"/>
        <v>1</v>
      </c>
      <c r="L202" s="3" t="s">
        <v>2803</v>
      </c>
      <c r="N202" t="s">
        <v>2809</v>
      </c>
      <c r="O202">
        <f t="shared" si="12"/>
        <v>1</v>
      </c>
    </row>
    <row r="203" spans="1:15" x14ac:dyDescent="0.2">
      <c r="A203">
        <v>18714757</v>
      </c>
      <c r="B203">
        <v>1</v>
      </c>
      <c r="C203" t="s">
        <v>2384</v>
      </c>
      <c r="D203" t="s">
        <v>2746</v>
      </c>
      <c r="E203" t="s">
        <v>1</v>
      </c>
      <c r="F203" s="3" t="str">
        <f t="shared" si="13"/>
        <v>Pittsburgh</v>
      </c>
      <c r="G203" s="3" t="s">
        <v>2778</v>
      </c>
      <c r="I203" t="str">
        <f t="shared" si="14"/>
        <v>Greater Pittsburgh Area</v>
      </c>
      <c r="J203" t="s">
        <v>3034</v>
      </c>
      <c r="K203">
        <f t="shared" si="15"/>
        <v>1</v>
      </c>
      <c r="L203" s="3" t="s">
        <v>2778</v>
      </c>
      <c r="N203" t="s">
        <v>3034</v>
      </c>
      <c r="O203">
        <f t="shared" si="12"/>
        <v>1</v>
      </c>
    </row>
    <row r="204" spans="1:15" x14ac:dyDescent="0.2">
      <c r="A204">
        <v>16925632</v>
      </c>
      <c r="B204">
        <v>1</v>
      </c>
      <c r="C204" t="s">
        <v>2389</v>
      </c>
      <c r="D204" t="s">
        <v>2747</v>
      </c>
      <c r="E204" t="s">
        <v>1</v>
      </c>
      <c r="F204" s="3" t="s">
        <v>2858</v>
      </c>
      <c r="G204" s="3" t="s">
        <v>2858</v>
      </c>
      <c r="I204" t="str">
        <f t="shared" si="14"/>
        <v>North Hills</v>
      </c>
      <c r="J204" t="s">
        <v>2809</v>
      </c>
      <c r="K204">
        <f t="shared" si="15"/>
        <v>1</v>
      </c>
      <c r="L204" t="s">
        <v>2858</v>
      </c>
      <c r="M204">
        <v>1</v>
      </c>
      <c r="N204" t="s">
        <v>2809</v>
      </c>
      <c r="O204">
        <f t="shared" si="12"/>
        <v>1</v>
      </c>
    </row>
    <row r="205" spans="1:15" x14ac:dyDescent="0.2">
      <c r="A205">
        <v>9497212</v>
      </c>
      <c r="B205">
        <v>1</v>
      </c>
      <c r="C205" t="s">
        <v>2395</v>
      </c>
      <c r="D205" t="s">
        <v>2748</v>
      </c>
      <c r="E205" t="s">
        <v>1</v>
      </c>
      <c r="F205" s="3" t="s">
        <v>2859</v>
      </c>
      <c r="G205" s="3"/>
      <c r="H205" t="s">
        <v>2773</v>
      </c>
      <c r="I205" t="str">
        <f t="shared" si="14"/>
        <v>Pittsburgh</v>
      </c>
      <c r="J205" t="s">
        <v>3032</v>
      </c>
      <c r="K205">
        <f t="shared" si="15"/>
        <v>0</v>
      </c>
      <c r="L205" t="s">
        <v>2773</v>
      </c>
      <c r="N205" t="s">
        <v>3032</v>
      </c>
      <c r="O205">
        <f t="shared" si="12"/>
        <v>1</v>
      </c>
    </row>
    <row r="206" spans="1:15" x14ac:dyDescent="0.2">
      <c r="A206">
        <v>1792120</v>
      </c>
      <c r="B206">
        <v>1</v>
      </c>
      <c r="C206" t="s">
        <v>2401</v>
      </c>
      <c r="D206" t="s">
        <v>2749</v>
      </c>
      <c r="E206" t="s">
        <v>1</v>
      </c>
      <c r="F206" s="3" t="str">
        <f t="shared" si="13"/>
        <v>Pittsburgh</v>
      </c>
      <c r="G206" t="s">
        <v>2773</v>
      </c>
      <c r="I206" t="str">
        <f t="shared" si="14"/>
        <v>Pittsburgh</v>
      </c>
      <c r="J206" t="s">
        <v>3032</v>
      </c>
      <c r="K206">
        <f t="shared" si="15"/>
        <v>1</v>
      </c>
      <c r="L206" t="s">
        <v>2773</v>
      </c>
      <c r="N206" t="s">
        <v>3032</v>
      </c>
      <c r="O206">
        <f t="shared" si="12"/>
        <v>1</v>
      </c>
    </row>
    <row r="207" spans="1:15" x14ac:dyDescent="0.2">
      <c r="A207">
        <v>18494579</v>
      </c>
      <c r="B207">
        <v>1</v>
      </c>
      <c r="C207" t="s">
        <v>2407</v>
      </c>
      <c r="D207" t="s">
        <v>2750</v>
      </c>
      <c r="E207" t="s">
        <v>1</v>
      </c>
      <c r="F207" s="3" t="str">
        <f t="shared" si="13"/>
        <v>Pittsburgh</v>
      </c>
      <c r="G207" t="s">
        <v>2773</v>
      </c>
      <c r="I207" t="str">
        <f t="shared" si="14"/>
        <v>Pittsburgh</v>
      </c>
      <c r="J207" t="s">
        <v>3032</v>
      </c>
      <c r="K207">
        <f t="shared" si="15"/>
        <v>1</v>
      </c>
      <c r="L207" t="s">
        <v>2773</v>
      </c>
      <c r="N207" t="s">
        <v>3032</v>
      </c>
      <c r="O207">
        <f t="shared" si="12"/>
        <v>1</v>
      </c>
    </row>
    <row r="208" spans="1:15" x14ac:dyDescent="0.2">
      <c r="A208">
        <v>18821234</v>
      </c>
      <c r="B208">
        <v>1</v>
      </c>
      <c r="C208" t="s">
        <v>2411</v>
      </c>
      <c r="D208" t="s">
        <v>2751</v>
      </c>
      <c r="E208" t="s">
        <v>1044</v>
      </c>
      <c r="F208" s="3" t="str">
        <f t="shared" si="13"/>
        <v/>
      </c>
      <c r="G208" s="3"/>
      <c r="H208" t="s">
        <v>2829</v>
      </c>
      <c r="I208" t="str">
        <f t="shared" si="14"/>
        <v>Monroeville</v>
      </c>
      <c r="J208" t="s">
        <v>2788</v>
      </c>
      <c r="K208">
        <f t="shared" si="15"/>
        <v>0</v>
      </c>
      <c r="L208" t="s">
        <v>2829</v>
      </c>
      <c r="N208" t="s">
        <v>2788</v>
      </c>
      <c r="O208">
        <f t="shared" si="12"/>
        <v>1</v>
      </c>
    </row>
    <row r="209" spans="1:15" x14ac:dyDescent="0.2">
      <c r="A209">
        <v>11613032</v>
      </c>
      <c r="B209">
        <v>1</v>
      </c>
      <c r="C209" t="s">
        <v>2415</v>
      </c>
      <c r="D209" t="s">
        <v>2752</v>
      </c>
      <c r="E209" t="s">
        <v>1</v>
      </c>
      <c r="F209" s="3" t="s">
        <v>2814</v>
      </c>
      <c r="G209" s="3" t="s">
        <v>2778</v>
      </c>
      <c r="I209" t="str">
        <f t="shared" si="14"/>
        <v>Greater Pittsburgh Area</v>
      </c>
      <c r="J209" t="s">
        <v>3034</v>
      </c>
      <c r="K209">
        <f t="shared" si="15"/>
        <v>1</v>
      </c>
      <c r="L209" s="3" t="s">
        <v>2778</v>
      </c>
      <c r="N209" t="s">
        <v>3034</v>
      </c>
      <c r="O209">
        <f t="shared" si="12"/>
        <v>1</v>
      </c>
    </row>
    <row r="210" spans="1:15" x14ac:dyDescent="0.2">
      <c r="A210">
        <v>11512432</v>
      </c>
      <c r="B210">
        <v>1</v>
      </c>
      <c r="C210" t="s">
        <v>2421</v>
      </c>
      <c r="D210" t="s">
        <v>3111</v>
      </c>
      <c r="E210" t="s">
        <v>1</v>
      </c>
      <c r="F210" s="3" t="str">
        <f t="shared" si="13"/>
        <v>Pittsburgh</v>
      </c>
      <c r="G210" t="s">
        <v>2773</v>
      </c>
      <c r="I210" t="str">
        <f t="shared" si="14"/>
        <v>Pittsburgh</v>
      </c>
      <c r="J210" t="s">
        <v>3032</v>
      </c>
      <c r="K210">
        <f t="shared" si="15"/>
        <v>1</v>
      </c>
      <c r="L210" t="s">
        <v>2773</v>
      </c>
      <c r="N210" t="s">
        <v>3032</v>
      </c>
      <c r="O210">
        <f t="shared" si="12"/>
        <v>1</v>
      </c>
    </row>
    <row r="211" spans="1:15" x14ac:dyDescent="0.2">
      <c r="A211">
        <v>8197742</v>
      </c>
      <c r="B211">
        <v>1</v>
      </c>
      <c r="C211" t="s">
        <v>2425</v>
      </c>
      <c r="D211" t="s">
        <v>2754</v>
      </c>
      <c r="E211" t="s">
        <v>1001</v>
      </c>
      <c r="F211" s="3" t="s">
        <v>2859</v>
      </c>
      <c r="G211" s="3" t="s">
        <v>2773</v>
      </c>
      <c r="I211" t="str">
        <f t="shared" si="14"/>
        <v>Pittsburgh</v>
      </c>
      <c r="J211" t="s">
        <v>3032</v>
      </c>
      <c r="K211">
        <f t="shared" si="15"/>
        <v>1</v>
      </c>
      <c r="L211" t="s">
        <v>2773</v>
      </c>
      <c r="N211" t="s">
        <v>3032</v>
      </c>
      <c r="O211">
        <f t="shared" si="12"/>
        <v>1</v>
      </c>
    </row>
    <row r="212" spans="1:15" x14ac:dyDescent="0.2">
      <c r="A212">
        <v>999505</v>
      </c>
      <c r="B212">
        <v>1</v>
      </c>
      <c r="C212" t="s">
        <v>2431</v>
      </c>
      <c r="D212" t="s">
        <v>2755</v>
      </c>
      <c r="E212" t="s">
        <v>1</v>
      </c>
      <c r="F212" s="3" t="str">
        <f t="shared" si="13"/>
        <v>Pittsburgh</v>
      </c>
      <c r="G212" s="3" t="s">
        <v>2773</v>
      </c>
      <c r="I212" t="str">
        <f t="shared" si="14"/>
        <v>Pittsburgh</v>
      </c>
      <c r="J212" t="s">
        <v>3032</v>
      </c>
      <c r="K212">
        <f t="shared" si="15"/>
        <v>1</v>
      </c>
      <c r="L212" t="s">
        <v>2773</v>
      </c>
      <c r="N212" t="s">
        <v>3032</v>
      </c>
      <c r="O212">
        <f t="shared" si="12"/>
        <v>1</v>
      </c>
    </row>
    <row r="213" spans="1:15" x14ac:dyDescent="0.2">
      <c r="A213">
        <v>2875042</v>
      </c>
      <c r="B213">
        <v>1</v>
      </c>
      <c r="C213" t="s">
        <v>2435</v>
      </c>
      <c r="D213" t="s">
        <v>2756</v>
      </c>
      <c r="E213" t="s">
        <v>1044</v>
      </c>
      <c r="F213" s="3" t="s">
        <v>2860</v>
      </c>
      <c r="G213" s="3" t="s">
        <v>2861</v>
      </c>
      <c r="I213" t="str">
        <f t="shared" si="14"/>
        <v>the eastern suburbs of Pittsburgh</v>
      </c>
      <c r="J213" t="s">
        <v>2809</v>
      </c>
      <c r="K213">
        <f t="shared" si="15"/>
        <v>1</v>
      </c>
      <c r="L213" t="s">
        <v>2824</v>
      </c>
      <c r="M213">
        <v>1</v>
      </c>
      <c r="N213" t="s">
        <v>2809</v>
      </c>
      <c r="O213">
        <f t="shared" si="12"/>
        <v>1</v>
      </c>
    </row>
    <row r="214" spans="1:15" x14ac:dyDescent="0.2">
      <c r="A214">
        <v>7650512</v>
      </c>
      <c r="B214">
        <v>1</v>
      </c>
      <c r="C214" t="s">
        <v>2437</v>
      </c>
      <c r="D214" t="s">
        <v>2757</v>
      </c>
      <c r="E214" t="s">
        <v>1</v>
      </c>
      <c r="F214" s="3" t="s">
        <v>2804</v>
      </c>
      <c r="G214" s="3" t="s">
        <v>2862</v>
      </c>
      <c r="I214" t="str">
        <f t="shared" si="14"/>
        <v>Barnes and Noble Store, Robinson Township</v>
      </c>
      <c r="J214" t="s">
        <v>2798</v>
      </c>
      <c r="K214">
        <f t="shared" si="15"/>
        <v>1</v>
      </c>
      <c r="L214" t="s">
        <v>2778</v>
      </c>
      <c r="N214" t="s">
        <v>3034</v>
      </c>
      <c r="O214">
        <f t="shared" ref="O214:O228" si="16">IF(N214=J214, 1, 0)</f>
        <v>0</v>
      </c>
    </row>
    <row r="215" spans="1:15" x14ac:dyDescent="0.2">
      <c r="A215">
        <v>18603139</v>
      </c>
      <c r="B215">
        <v>1</v>
      </c>
      <c r="C215" t="s">
        <v>2443</v>
      </c>
      <c r="D215" t="s">
        <v>2758</v>
      </c>
      <c r="E215" t="s">
        <v>1</v>
      </c>
      <c r="F215" s="3" t="str">
        <f t="shared" si="13"/>
        <v>Pittsburgh</v>
      </c>
      <c r="G215" s="3" t="s">
        <v>2773</v>
      </c>
      <c r="I215" t="str">
        <f t="shared" si="14"/>
        <v>Pittsburgh</v>
      </c>
      <c r="J215" t="s">
        <v>3032</v>
      </c>
      <c r="K215">
        <f t="shared" si="15"/>
        <v>1</v>
      </c>
      <c r="L215" t="s">
        <v>2773</v>
      </c>
      <c r="N215" t="s">
        <v>3032</v>
      </c>
      <c r="O215">
        <f t="shared" si="16"/>
        <v>1</v>
      </c>
    </row>
    <row r="216" spans="1:15" x14ac:dyDescent="0.2">
      <c r="A216">
        <v>13049922</v>
      </c>
      <c r="B216">
        <v>1</v>
      </c>
      <c r="C216" t="s">
        <v>2449</v>
      </c>
      <c r="D216" t="s">
        <v>2759</v>
      </c>
      <c r="E216" t="s">
        <v>1</v>
      </c>
      <c r="F216" s="3" t="str">
        <f t="shared" si="13"/>
        <v>Pittsburgh</v>
      </c>
      <c r="G216" s="3" t="s">
        <v>2773</v>
      </c>
      <c r="I216" t="str">
        <f t="shared" si="14"/>
        <v>Pittsburgh</v>
      </c>
      <c r="J216" t="s">
        <v>3032</v>
      </c>
      <c r="K216">
        <f t="shared" si="15"/>
        <v>1</v>
      </c>
      <c r="L216" t="s">
        <v>2773</v>
      </c>
      <c r="N216" t="s">
        <v>3032</v>
      </c>
      <c r="O216">
        <f t="shared" si="16"/>
        <v>1</v>
      </c>
    </row>
    <row r="217" spans="1:15" x14ac:dyDescent="0.2">
      <c r="A217">
        <v>12893962</v>
      </c>
      <c r="B217">
        <v>1</v>
      </c>
      <c r="C217" t="s">
        <v>2454</v>
      </c>
      <c r="D217" t="s">
        <v>2760</v>
      </c>
      <c r="E217" t="s">
        <v>1</v>
      </c>
      <c r="F217" s="3" t="str">
        <f t="shared" si="13"/>
        <v/>
      </c>
      <c r="G217" s="3" t="s">
        <v>2778</v>
      </c>
      <c r="I217" t="str">
        <f t="shared" si="14"/>
        <v>Greater Pittsburgh Area</v>
      </c>
      <c r="J217" t="s">
        <v>3034</v>
      </c>
      <c r="K217">
        <f t="shared" si="15"/>
        <v>1</v>
      </c>
      <c r="L217" s="3" t="s">
        <v>2778</v>
      </c>
      <c r="M217">
        <v>1</v>
      </c>
      <c r="N217" t="s">
        <v>3034</v>
      </c>
      <c r="O217">
        <f t="shared" si="16"/>
        <v>1</v>
      </c>
    </row>
    <row r="218" spans="1:15" x14ac:dyDescent="0.2">
      <c r="A218">
        <v>18676489</v>
      </c>
      <c r="B218">
        <v>1</v>
      </c>
      <c r="C218" t="s">
        <v>2460</v>
      </c>
      <c r="D218" t="s">
        <v>2761</v>
      </c>
      <c r="E218" t="s">
        <v>1</v>
      </c>
      <c r="F218" s="3" t="str">
        <f t="shared" si="13"/>
        <v>Pittsburgh</v>
      </c>
      <c r="G218" s="3" t="s">
        <v>2813</v>
      </c>
      <c r="I218" t="str">
        <f t="shared" si="14"/>
        <v>Pittsburgh North</v>
      </c>
      <c r="J218" t="s">
        <v>2809</v>
      </c>
      <c r="K218">
        <f t="shared" si="15"/>
        <v>1</v>
      </c>
      <c r="L218" s="3" t="s">
        <v>2813</v>
      </c>
      <c r="N218" t="s">
        <v>2809</v>
      </c>
      <c r="O218">
        <f t="shared" si="16"/>
        <v>1</v>
      </c>
    </row>
    <row r="219" spans="1:15" x14ac:dyDescent="0.2">
      <c r="A219">
        <v>41510</v>
      </c>
      <c r="B219">
        <v>1</v>
      </c>
      <c r="C219" t="s">
        <v>2466</v>
      </c>
      <c r="D219" t="s">
        <v>2762</v>
      </c>
      <c r="E219" t="s">
        <v>1</v>
      </c>
      <c r="F219" s="3" t="str">
        <f t="shared" si="13"/>
        <v>Pittsburgh</v>
      </c>
      <c r="G219" s="3" t="s">
        <v>2804</v>
      </c>
      <c r="I219" t="str">
        <f t="shared" si="14"/>
        <v>Western PA</v>
      </c>
      <c r="J219" t="s">
        <v>2901</v>
      </c>
      <c r="K219">
        <f t="shared" si="15"/>
        <v>1</v>
      </c>
      <c r="L219" s="3" t="s">
        <v>2804</v>
      </c>
      <c r="N219" t="s">
        <v>2901</v>
      </c>
      <c r="O219">
        <f t="shared" si="16"/>
        <v>1</v>
      </c>
    </row>
    <row r="220" spans="1:15" x14ac:dyDescent="0.2">
      <c r="A220">
        <v>428580</v>
      </c>
      <c r="B220">
        <v>1</v>
      </c>
      <c r="C220" t="s">
        <v>2472</v>
      </c>
      <c r="D220" t="s">
        <v>2763</v>
      </c>
      <c r="E220" t="s">
        <v>207</v>
      </c>
      <c r="F220" s="3" t="str">
        <f t="shared" si="13"/>
        <v>Pittsburgh</v>
      </c>
      <c r="G220" s="3" t="s">
        <v>2773</v>
      </c>
      <c r="I220" t="str">
        <f t="shared" si="14"/>
        <v>Pittsburgh</v>
      </c>
      <c r="J220" t="s">
        <v>3032</v>
      </c>
      <c r="K220">
        <f t="shared" si="15"/>
        <v>1</v>
      </c>
      <c r="L220" t="s">
        <v>2773</v>
      </c>
      <c r="N220" t="s">
        <v>3032</v>
      </c>
      <c r="O220">
        <f t="shared" si="16"/>
        <v>1</v>
      </c>
    </row>
    <row r="221" spans="1:15" x14ac:dyDescent="0.2">
      <c r="A221">
        <v>16142882</v>
      </c>
      <c r="B221">
        <v>1</v>
      </c>
      <c r="C221" t="s">
        <v>2476</v>
      </c>
      <c r="D221" t="s">
        <v>2764</v>
      </c>
      <c r="E221" t="s">
        <v>1</v>
      </c>
      <c r="F221" s="3" t="str">
        <f t="shared" si="13"/>
        <v>Pittsburgh</v>
      </c>
      <c r="G221" s="3" t="s">
        <v>2773</v>
      </c>
      <c r="I221" t="str">
        <f t="shared" si="14"/>
        <v>Pittsburgh</v>
      </c>
      <c r="J221" t="s">
        <v>3032</v>
      </c>
      <c r="K221">
        <f t="shared" si="15"/>
        <v>1</v>
      </c>
      <c r="L221" t="s">
        <v>2773</v>
      </c>
      <c r="N221" t="s">
        <v>3032</v>
      </c>
      <c r="O221">
        <f t="shared" si="16"/>
        <v>1</v>
      </c>
    </row>
    <row r="222" spans="1:15" x14ac:dyDescent="0.2">
      <c r="A222">
        <v>1561631</v>
      </c>
      <c r="B222">
        <v>1</v>
      </c>
      <c r="C222" t="s">
        <v>2482</v>
      </c>
      <c r="D222" t="s">
        <v>2765</v>
      </c>
      <c r="E222" t="s">
        <v>1</v>
      </c>
      <c r="F222" s="3" t="str">
        <f t="shared" si="13"/>
        <v>Pittsburgh</v>
      </c>
      <c r="G222" s="3" t="s">
        <v>2773</v>
      </c>
      <c r="I222" t="str">
        <f t="shared" si="14"/>
        <v>Pittsburgh</v>
      </c>
      <c r="J222" t="s">
        <v>3032</v>
      </c>
      <c r="K222">
        <f t="shared" si="15"/>
        <v>1</v>
      </c>
      <c r="L222" t="s">
        <v>2773</v>
      </c>
      <c r="N222" t="s">
        <v>3032</v>
      </c>
      <c r="O222">
        <f t="shared" si="16"/>
        <v>1</v>
      </c>
    </row>
    <row r="223" spans="1:15" x14ac:dyDescent="0.2">
      <c r="A223">
        <v>1635864</v>
      </c>
      <c r="B223">
        <v>1</v>
      </c>
      <c r="C223" t="s">
        <v>2487</v>
      </c>
      <c r="D223" t="s">
        <v>2766</v>
      </c>
      <c r="E223" t="s">
        <v>1</v>
      </c>
      <c r="F223" s="3" t="str">
        <f t="shared" si="13"/>
        <v>Pittsburgh</v>
      </c>
      <c r="G223" s="3" t="s">
        <v>2773</v>
      </c>
      <c r="I223" t="str">
        <f t="shared" si="14"/>
        <v>Pittsburgh</v>
      </c>
      <c r="J223" t="s">
        <v>3032</v>
      </c>
      <c r="K223">
        <f t="shared" si="15"/>
        <v>1</v>
      </c>
      <c r="L223" t="s">
        <v>2773</v>
      </c>
      <c r="N223" t="s">
        <v>3032</v>
      </c>
      <c r="O223">
        <f t="shared" si="16"/>
        <v>1</v>
      </c>
    </row>
    <row r="224" spans="1:15" x14ac:dyDescent="0.2">
      <c r="A224">
        <v>1400108</v>
      </c>
      <c r="B224">
        <v>1</v>
      </c>
      <c r="C224" t="s">
        <v>2493</v>
      </c>
      <c r="D224" t="s">
        <v>2767</v>
      </c>
      <c r="E224" t="s">
        <v>382</v>
      </c>
      <c r="F224" s="3" t="str">
        <f t="shared" si="13"/>
        <v/>
      </c>
      <c r="G224" s="3"/>
      <c r="H224" t="s">
        <v>2863</v>
      </c>
      <c r="I224" t="str">
        <f t="shared" si="14"/>
        <v>Coraopolis</v>
      </c>
      <c r="J224" t="s">
        <v>3032</v>
      </c>
      <c r="K224">
        <f t="shared" si="15"/>
        <v>0</v>
      </c>
      <c r="L224" t="s">
        <v>2863</v>
      </c>
      <c r="N224" t="s">
        <v>3032</v>
      </c>
      <c r="O224">
        <f t="shared" si="16"/>
        <v>1</v>
      </c>
    </row>
    <row r="225" spans="1:15" x14ac:dyDescent="0.2">
      <c r="A225">
        <v>18680854</v>
      </c>
      <c r="B225">
        <v>1</v>
      </c>
      <c r="C225" t="s">
        <v>2499</v>
      </c>
      <c r="D225" t="s">
        <v>2768</v>
      </c>
      <c r="E225" t="s">
        <v>1</v>
      </c>
      <c r="F225" s="3" t="str">
        <f t="shared" si="13"/>
        <v>Pittsburgh</v>
      </c>
      <c r="G225" s="3" t="s">
        <v>2773</v>
      </c>
      <c r="I225" t="str">
        <f t="shared" si="14"/>
        <v>Pittsburgh</v>
      </c>
      <c r="J225" t="s">
        <v>3032</v>
      </c>
      <c r="K225">
        <f t="shared" si="15"/>
        <v>1</v>
      </c>
      <c r="L225" t="s">
        <v>2773</v>
      </c>
      <c r="N225" t="s">
        <v>3032</v>
      </c>
      <c r="O225">
        <f t="shared" si="16"/>
        <v>1</v>
      </c>
    </row>
    <row r="226" spans="1:15" x14ac:dyDescent="0.2">
      <c r="A226">
        <v>5000722</v>
      </c>
      <c r="B226">
        <v>1</v>
      </c>
      <c r="C226" t="s">
        <v>2503</v>
      </c>
      <c r="D226" t="s">
        <v>2769</v>
      </c>
      <c r="E226" t="s">
        <v>1</v>
      </c>
      <c r="F226" s="3" t="s">
        <v>2773</v>
      </c>
      <c r="G226" s="3" t="s">
        <v>2773</v>
      </c>
      <c r="I226" t="str">
        <f t="shared" si="14"/>
        <v>Pittsburgh</v>
      </c>
      <c r="J226" t="s">
        <v>3032</v>
      </c>
      <c r="K226">
        <f t="shared" si="15"/>
        <v>1</v>
      </c>
      <c r="L226" t="s">
        <v>2773</v>
      </c>
      <c r="N226" t="s">
        <v>3032</v>
      </c>
      <c r="O226">
        <f t="shared" si="16"/>
        <v>1</v>
      </c>
    </row>
    <row r="227" spans="1:15" x14ac:dyDescent="0.2">
      <c r="A227">
        <v>1500687</v>
      </c>
      <c r="B227">
        <v>1</v>
      </c>
      <c r="C227" t="s">
        <v>2507</v>
      </c>
      <c r="D227" t="s">
        <v>2770</v>
      </c>
      <c r="E227" t="s">
        <v>1</v>
      </c>
      <c r="F227" s="3" t="str">
        <f t="shared" si="13"/>
        <v>Pittsburgh</v>
      </c>
      <c r="G227" s="3" t="s">
        <v>2773</v>
      </c>
      <c r="I227" t="str">
        <f t="shared" si="14"/>
        <v>Pittsburgh</v>
      </c>
      <c r="J227" t="s">
        <v>3032</v>
      </c>
      <c r="K227">
        <f t="shared" si="15"/>
        <v>1</v>
      </c>
      <c r="L227" t="s">
        <v>2773</v>
      </c>
      <c r="N227" t="s">
        <v>3032</v>
      </c>
      <c r="O227">
        <f t="shared" si="16"/>
        <v>1</v>
      </c>
    </row>
    <row r="228" spans="1:15" x14ac:dyDescent="0.2">
      <c r="A228">
        <v>18700297</v>
      </c>
      <c r="B228">
        <v>1</v>
      </c>
      <c r="C228" t="s">
        <v>2513</v>
      </c>
      <c r="D228" t="s">
        <v>2771</v>
      </c>
      <c r="E228" t="s">
        <v>1</v>
      </c>
      <c r="F228" s="3" t="str">
        <f t="shared" si="13"/>
        <v>Pittsburgh</v>
      </c>
      <c r="G228" s="3" t="s">
        <v>2773</v>
      </c>
      <c r="I228" t="str">
        <f t="shared" si="14"/>
        <v>Pittsburgh</v>
      </c>
      <c r="J228" t="s">
        <v>3032</v>
      </c>
      <c r="K228">
        <f t="shared" si="15"/>
        <v>1</v>
      </c>
      <c r="L228" t="s">
        <v>2773</v>
      </c>
      <c r="N228" t="s">
        <v>3032</v>
      </c>
      <c r="O228">
        <f t="shared" si="16"/>
        <v>1</v>
      </c>
    </row>
    <row r="229" spans="1:15" x14ac:dyDescent="0.2">
      <c r="F229"/>
      <c r="G229"/>
      <c r="O229">
        <f>SUM(O2:O228)</f>
        <v>188</v>
      </c>
    </row>
    <row r="230" spans="1:15" x14ac:dyDescent="0.2">
      <c r="F230"/>
      <c r="G230"/>
      <c r="O230">
        <f>O229/227</f>
        <v>0.82819383259911894</v>
      </c>
    </row>
    <row r="231" spans="1:15" x14ac:dyDescent="0.2">
      <c r="F231"/>
      <c r="G231"/>
    </row>
    <row r="232" spans="1:15" x14ac:dyDescent="0.2">
      <c r="F232"/>
      <c r="G232"/>
      <c r="I232" s="2"/>
      <c r="J232" s="11" t="s">
        <v>3056</v>
      </c>
    </row>
    <row r="233" spans="1:15" x14ac:dyDescent="0.2">
      <c r="F233"/>
      <c r="G233"/>
      <c r="I233" t="s">
        <v>2831</v>
      </c>
      <c r="J233">
        <f>COUNTIF(J$2:J$228, I233)</f>
        <v>3</v>
      </c>
    </row>
    <row r="234" spans="1:15" x14ac:dyDescent="0.2">
      <c r="F234"/>
      <c r="G234"/>
      <c r="I234" t="s">
        <v>2865</v>
      </c>
      <c r="J234">
        <f t="shared" ref="J234:J242" si="17">COUNTIF(J$2:J$228, I234)</f>
        <v>5</v>
      </c>
    </row>
    <row r="235" spans="1:15" x14ac:dyDescent="0.2">
      <c r="F235"/>
      <c r="G235"/>
      <c r="I235" t="s">
        <v>2900</v>
      </c>
      <c r="J235">
        <f t="shared" si="17"/>
        <v>1</v>
      </c>
    </row>
    <row r="236" spans="1:15" x14ac:dyDescent="0.2">
      <c r="F236"/>
      <c r="G236"/>
      <c r="I236" t="s">
        <v>3034</v>
      </c>
      <c r="J236">
        <f t="shared" si="17"/>
        <v>22</v>
      </c>
    </row>
    <row r="237" spans="1:15" x14ac:dyDescent="0.2">
      <c r="F237"/>
      <c r="G237"/>
      <c r="I237" t="s">
        <v>2901</v>
      </c>
      <c r="J237">
        <f t="shared" si="17"/>
        <v>6</v>
      </c>
    </row>
    <row r="238" spans="1:15" x14ac:dyDescent="0.2">
      <c r="F238"/>
      <c r="G238"/>
      <c r="I238" t="s">
        <v>2788</v>
      </c>
      <c r="J238">
        <f t="shared" si="17"/>
        <v>9</v>
      </c>
    </row>
    <row r="239" spans="1:15" x14ac:dyDescent="0.2">
      <c r="F239"/>
      <c r="G239"/>
      <c r="I239" t="s">
        <v>2809</v>
      </c>
      <c r="J239">
        <f t="shared" si="17"/>
        <v>16</v>
      </c>
    </row>
    <row r="240" spans="1:15" x14ac:dyDescent="0.2">
      <c r="F240"/>
      <c r="G240"/>
      <c r="I240" t="s">
        <v>3032</v>
      </c>
      <c r="J240">
        <f t="shared" si="17"/>
        <v>147</v>
      </c>
    </row>
    <row r="241" spans="6:10" x14ac:dyDescent="0.2">
      <c r="F241"/>
      <c r="G241"/>
      <c r="I241" t="s">
        <v>2785</v>
      </c>
      <c r="J241">
        <f t="shared" si="17"/>
        <v>2</v>
      </c>
    </row>
    <row r="242" spans="6:10" x14ac:dyDescent="0.2">
      <c r="F242"/>
      <c r="G242"/>
      <c r="I242" t="s">
        <v>2798</v>
      </c>
      <c r="J242">
        <f t="shared" si="17"/>
        <v>16</v>
      </c>
    </row>
    <row r="243" spans="6:10" x14ac:dyDescent="0.2">
      <c r="F243"/>
      <c r="G243"/>
    </row>
    <row r="244" spans="6:10" x14ac:dyDescent="0.2">
      <c r="F244"/>
      <c r="G244"/>
    </row>
    <row r="245" spans="6:10" x14ac:dyDescent="0.2">
      <c r="F245"/>
      <c r="G245"/>
    </row>
    <row r="246" spans="6:10" x14ac:dyDescent="0.2">
      <c r="F246"/>
      <c r="G246"/>
    </row>
    <row r="247" spans="6:10" x14ac:dyDescent="0.2">
      <c r="F247"/>
      <c r="G247"/>
    </row>
    <row r="248" spans="6:10" x14ac:dyDescent="0.2">
      <c r="F248"/>
      <c r="G248"/>
    </row>
    <row r="249" spans="6:10" x14ac:dyDescent="0.2">
      <c r="F249"/>
      <c r="G249"/>
    </row>
    <row r="250" spans="6:10" x14ac:dyDescent="0.2">
      <c r="F250"/>
      <c r="G250"/>
    </row>
    <row r="251" spans="6:10" x14ac:dyDescent="0.2">
      <c r="F251"/>
      <c r="G251"/>
    </row>
    <row r="252" spans="6:10" x14ac:dyDescent="0.2">
      <c r="F252"/>
      <c r="G252"/>
    </row>
    <row r="253" spans="6:10" x14ac:dyDescent="0.2">
      <c r="F253"/>
      <c r="G253"/>
    </row>
    <row r="254" spans="6:10" x14ac:dyDescent="0.2">
      <c r="F254"/>
      <c r="G254"/>
    </row>
    <row r="255" spans="6:10" x14ac:dyDescent="0.2">
      <c r="F255"/>
      <c r="G255"/>
    </row>
    <row r="256" spans="6:10" x14ac:dyDescent="0.2">
      <c r="F256"/>
      <c r="G256"/>
    </row>
    <row r="257" spans="6:7" x14ac:dyDescent="0.2">
      <c r="F257"/>
      <c r="G257"/>
    </row>
    <row r="258" spans="6:7" x14ac:dyDescent="0.2">
      <c r="F258"/>
      <c r="G258"/>
    </row>
    <row r="259" spans="6:7" x14ac:dyDescent="0.2">
      <c r="F259"/>
      <c r="G259"/>
    </row>
    <row r="260" spans="6:7" x14ac:dyDescent="0.2">
      <c r="F260"/>
      <c r="G260"/>
    </row>
    <row r="261" spans="6:7" x14ac:dyDescent="0.2">
      <c r="F261"/>
      <c r="G261"/>
    </row>
    <row r="262" spans="6:7" x14ac:dyDescent="0.2">
      <c r="F262"/>
      <c r="G262"/>
    </row>
    <row r="263" spans="6:7" x14ac:dyDescent="0.2">
      <c r="F263"/>
      <c r="G263"/>
    </row>
    <row r="264" spans="6:7" x14ac:dyDescent="0.2">
      <c r="F264"/>
      <c r="G264"/>
    </row>
    <row r="265" spans="6:7" x14ac:dyDescent="0.2">
      <c r="F265"/>
      <c r="G265"/>
    </row>
    <row r="266" spans="6:7" x14ac:dyDescent="0.2">
      <c r="F266"/>
      <c r="G266"/>
    </row>
    <row r="267" spans="6:7" x14ac:dyDescent="0.2">
      <c r="F267"/>
      <c r="G267"/>
    </row>
    <row r="268" spans="6:7" x14ac:dyDescent="0.2">
      <c r="F268"/>
      <c r="G268"/>
    </row>
    <row r="269" spans="6:7" x14ac:dyDescent="0.2">
      <c r="F269"/>
      <c r="G269"/>
    </row>
    <row r="270" spans="6:7" x14ac:dyDescent="0.2">
      <c r="F270"/>
      <c r="G270"/>
    </row>
    <row r="271" spans="6:7" x14ac:dyDescent="0.2">
      <c r="F271"/>
      <c r="G271"/>
    </row>
    <row r="272" spans="6:7" x14ac:dyDescent="0.2">
      <c r="F272"/>
      <c r="G272"/>
    </row>
    <row r="273" spans="6:7" x14ac:dyDescent="0.2">
      <c r="F273"/>
      <c r="G273"/>
    </row>
    <row r="274" spans="6:7" x14ac:dyDescent="0.2">
      <c r="F274"/>
      <c r="G274"/>
    </row>
    <row r="275" spans="6:7" x14ac:dyDescent="0.2">
      <c r="F275"/>
      <c r="G275"/>
    </row>
    <row r="276" spans="6:7" x14ac:dyDescent="0.2">
      <c r="F276"/>
      <c r="G276"/>
    </row>
    <row r="277" spans="6:7" x14ac:dyDescent="0.2">
      <c r="F277"/>
      <c r="G277"/>
    </row>
    <row r="278" spans="6:7" x14ac:dyDescent="0.2">
      <c r="F278"/>
      <c r="G278"/>
    </row>
    <row r="279" spans="6:7" x14ac:dyDescent="0.2">
      <c r="F279"/>
      <c r="G279"/>
    </row>
    <row r="280" spans="6:7" x14ac:dyDescent="0.2">
      <c r="F280"/>
      <c r="G280"/>
    </row>
    <row r="281" spans="6:7" x14ac:dyDescent="0.2">
      <c r="F281"/>
      <c r="G281"/>
    </row>
    <row r="282" spans="6:7" x14ac:dyDescent="0.2">
      <c r="F282"/>
      <c r="G282"/>
    </row>
    <row r="283" spans="6:7" x14ac:dyDescent="0.2">
      <c r="F283"/>
      <c r="G283"/>
    </row>
    <row r="284" spans="6:7" x14ac:dyDescent="0.2">
      <c r="F284"/>
      <c r="G284"/>
    </row>
    <row r="285" spans="6:7" x14ac:dyDescent="0.2">
      <c r="F285"/>
      <c r="G285"/>
    </row>
    <row r="286" spans="6:7" x14ac:dyDescent="0.2">
      <c r="F286"/>
      <c r="G286"/>
    </row>
    <row r="287" spans="6:7" x14ac:dyDescent="0.2">
      <c r="F287"/>
      <c r="G287"/>
    </row>
    <row r="288" spans="6:7" x14ac:dyDescent="0.2">
      <c r="F288"/>
      <c r="G288"/>
    </row>
    <row r="289" spans="6:7" x14ac:dyDescent="0.2">
      <c r="F289"/>
      <c r="G289"/>
    </row>
    <row r="290" spans="6:7" x14ac:dyDescent="0.2">
      <c r="F290"/>
      <c r="G290"/>
    </row>
    <row r="291" spans="6:7" x14ac:dyDescent="0.2">
      <c r="F291"/>
      <c r="G291"/>
    </row>
    <row r="292" spans="6:7" x14ac:dyDescent="0.2">
      <c r="F292"/>
      <c r="G292"/>
    </row>
    <row r="293" spans="6:7" x14ac:dyDescent="0.2">
      <c r="F293"/>
      <c r="G293"/>
    </row>
    <row r="294" spans="6:7" x14ac:dyDescent="0.2">
      <c r="F294"/>
      <c r="G294"/>
    </row>
    <row r="295" spans="6:7" x14ac:dyDescent="0.2">
      <c r="F295"/>
      <c r="G295"/>
    </row>
    <row r="296" spans="6:7" x14ac:dyDescent="0.2">
      <c r="F296"/>
      <c r="G296"/>
    </row>
    <row r="297" spans="6:7" x14ac:dyDescent="0.2">
      <c r="F297"/>
      <c r="G297"/>
    </row>
    <row r="298" spans="6:7" x14ac:dyDescent="0.2">
      <c r="F298"/>
      <c r="G298"/>
    </row>
    <row r="299" spans="6:7" x14ac:dyDescent="0.2">
      <c r="F299"/>
      <c r="G299"/>
    </row>
    <row r="300" spans="6:7" x14ac:dyDescent="0.2">
      <c r="F300"/>
      <c r="G300"/>
    </row>
    <row r="301" spans="6:7" x14ac:dyDescent="0.2">
      <c r="F301"/>
      <c r="G301"/>
    </row>
    <row r="302" spans="6:7" x14ac:dyDescent="0.2">
      <c r="F302"/>
      <c r="G302"/>
    </row>
    <row r="303" spans="6:7" x14ac:dyDescent="0.2">
      <c r="F303"/>
      <c r="G303"/>
    </row>
    <row r="304" spans="6:7" x14ac:dyDescent="0.2">
      <c r="F304"/>
      <c r="G304"/>
    </row>
    <row r="305" spans="6:7" x14ac:dyDescent="0.2">
      <c r="F305"/>
      <c r="G305"/>
    </row>
    <row r="306" spans="6:7" x14ac:dyDescent="0.2">
      <c r="F306"/>
      <c r="G306"/>
    </row>
    <row r="307" spans="6:7" x14ac:dyDescent="0.2">
      <c r="F307"/>
      <c r="G307"/>
    </row>
    <row r="308" spans="6:7" x14ac:dyDescent="0.2">
      <c r="F308"/>
      <c r="G308"/>
    </row>
    <row r="309" spans="6:7" x14ac:dyDescent="0.2">
      <c r="F309"/>
      <c r="G309"/>
    </row>
    <row r="310" spans="6:7" x14ac:dyDescent="0.2">
      <c r="F310"/>
      <c r="G310"/>
    </row>
    <row r="311" spans="6:7" x14ac:dyDescent="0.2">
      <c r="F311"/>
      <c r="G311"/>
    </row>
    <row r="312" spans="6:7" x14ac:dyDescent="0.2">
      <c r="F312"/>
      <c r="G312"/>
    </row>
    <row r="313" spans="6:7" x14ac:dyDescent="0.2">
      <c r="F313"/>
      <c r="G313"/>
    </row>
    <row r="314" spans="6:7" x14ac:dyDescent="0.2">
      <c r="F314"/>
      <c r="G314"/>
    </row>
    <row r="315" spans="6:7" x14ac:dyDescent="0.2">
      <c r="F315"/>
      <c r="G315"/>
    </row>
    <row r="316" spans="6:7" x14ac:dyDescent="0.2">
      <c r="F316"/>
      <c r="G316"/>
    </row>
    <row r="317" spans="6:7" x14ac:dyDescent="0.2">
      <c r="F317"/>
      <c r="G317"/>
    </row>
    <row r="318" spans="6:7" x14ac:dyDescent="0.2">
      <c r="F318"/>
      <c r="G318"/>
    </row>
    <row r="319" spans="6:7" x14ac:dyDescent="0.2">
      <c r="F319"/>
      <c r="G319"/>
    </row>
    <row r="320" spans="6:7" x14ac:dyDescent="0.2">
      <c r="F320"/>
      <c r="G320"/>
    </row>
    <row r="321" spans="6:7" x14ac:dyDescent="0.2">
      <c r="F321"/>
      <c r="G321"/>
    </row>
    <row r="322" spans="6:7" x14ac:dyDescent="0.2">
      <c r="F322"/>
      <c r="G322"/>
    </row>
    <row r="323" spans="6:7" x14ac:dyDescent="0.2">
      <c r="F323"/>
      <c r="G323"/>
    </row>
    <row r="324" spans="6:7" x14ac:dyDescent="0.2">
      <c r="F324"/>
      <c r="G324"/>
    </row>
    <row r="325" spans="6:7" x14ac:dyDescent="0.2">
      <c r="F325"/>
      <c r="G325"/>
    </row>
    <row r="326" spans="6:7" x14ac:dyDescent="0.2">
      <c r="F326"/>
      <c r="G326"/>
    </row>
    <row r="327" spans="6:7" x14ac:dyDescent="0.2">
      <c r="F327"/>
      <c r="G327"/>
    </row>
    <row r="328" spans="6:7" x14ac:dyDescent="0.2">
      <c r="F328"/>
      <c r="G328"/>
    </row>
    <row r="329" spans="6:7" x14ac:dyDescent="0.2">
      <c r="F329"/>
      <c r="G329"/>
    </row>
    <row r="330" spans="6:7" x14ac:dyDescent="0.2">
      <c r="F330"/>
      <c r="G330"/>
    </row>
    <row r="331" spans="6:7" x14ac:dyDescent="0.2">
      <c r="F331"/>
      <c r="G331"/>
    </row>
    <row r="332" spans="6:7" x14ac:dyDescent="0.2">
      <c r="F332"/>
      <c r="G332"/>
    </row>
    <row r="333" spans="6:7" x14ac:dyDescent="0.2">
      <c r="F333"/>
      <c r="G333"/>
    </row>
    <row r="334" spans="6:7" x14ac:dyDescent="0.2">
      <c r="F334"/>
      <c r="G334"/>
    </row>
    <row r="335" spans="6:7" x14ac:dyDescent="0.2">
      <c r="F335"/>
      <c r="G335"/>
    </row>
    <row r="336" spans="6:7" x14ac:dyDescent="0.2">
      <c r="F336"/>
      <c r="G336"/>
    </row>
    <row r="337" spans="6:7" x14ac:dyDescent="0.2">
      <c r="F337"/>
      <c r="G337"/>
    </row>
    <row r="338" spans="6:7" x14ac:dyDescent="0.2">
      <c r="F338"/>
      <c r="G338"/>
    </row>
    <row r="339" spans="6:7" x14ac:dyDescent="0.2">
      <c r="F339"/>
      <c r="G339"/>
    </row>
    <row r="340" spans="6:7" x14ac:dyDescent="0.2">
      <c r="F340"/>
      <c r="G340"/>
    </row>
    <row r="341" spans="6:7" x14ac:dyDescent="0.2">
      <c r="F341"/>
      <c r="G341"/>
    </row>
    <row r="342" spans="6:7" x14ac:dyDescent="0.2">
      <c r="F342"/>
      <c r="G342"/>
    </row>
    <row r="343" spans="6:7" x14ac:dyDescent="0.2">
      <c r="F343"/>
      <c r="G343"/>
    </row>
    <row r="344" spans="6:7" x14ac:dyDescent="0.2">
      <c r="F344"/>
      <c r="G344"/>
    </row>
    <row r="345" spans="6:7" x14ac:dyDescent="0.2">
      <c r="F345"/>
      <c r="G345"/>
    </row>
    <row r="346" spans="6:7" x14ac:dyDescent="0.2">
      <c r="F346"/>
      <c r="G346"/>
    </row>
    <row r="347" spans="6:7" x14ac:dyDescent="0.2">
      <c r="F347"/>
      <c r="G347"/>
    </row>
    <row r="348" spans="6:7" x14ac:dyDescent="0.2">
      <c r="F348"/>
      <c r="G348"/>
    </row>
    <row r="349" spans="6:7" x14ac:dyDescent="0.2">
      <c r="F349"/>
      <c r="G349"/>
    </row>
    <row r="350" spans="6:7" x14ac:dyDescent="0.2">
      <c r="F350"/>
      <c r="G350"/>
    </row>
    <row r="351" spans="6:7" x14ac:dyDescent="0.2">
      <c r="F351"/>
      <c r="G351"/>
    </row>
    <row r="352" spans="6:7" x14ac:dyDescent="0.2">
      <c r="F352"/>
      <c r="G352"/>
    </row>
    <row r="353" spans="6:7" x14ac:dyDescent="0.2">
      <c r="F353"/>
      <c r="G353"/>
    </row>
    <row r="354" spans="6:7" x14ac:dyDescent="0.2">
      <c r="F354"/>
      <c r="G354"/>
    </row>
    <row r="355" spans="6:7" x14ac:dyDescent="0.2">
      <c r="F355"/>
      <c r="G355"/>
    </row>
    <row r="356" spans="6:7" x14ac:dyDescent="0.2">
      <c r="F356"/>
      <c r="G356"/>
    </row>
    <row r="357" spans="6:7" x14ac:dyDescent="0.2">
      <c r="F357"/>
      <c r="G357"/>
    </row>
    <row r="358" spans="6:7" x14ac:dyDescent="0.2">
      <c r="F358"/>
      <c r="G358"/>
    </row>
    <row r="359" spans="6:7" x14ac:dyDescent="0.2">
      <c r="F359"/>
      <c r="G359"/>
    </row>
    <row r="360" spans="6:7" x14ac:dyDescent="0.2">
      <c r="F360"/>
      <c r="G360"/>
    </row>
    <row r="361" spans="6:7" x14ac:dyDescent="0.2">
      <c r="F361"/>
      <c r="G361"/>
    </row>
    <row r="362" spans="6:7" x14ac:dyDescent="0.2">
      <c r="F362"/>
      <c r="G362"/>
    </row>
    <row r="363" spans="6:7" x14ac:dyDescent="0.2">
      <c r="F363"/>
      <c r="G363"/>
    </row>
    <row r="364" spans="6:7" x14ac:dyDescent="0.2">
      <c r="F364"/>
      <c r="G364"/>
    </row>
    <row r="365" spans="6:7" x14ac:dyDescent="0.2">
      <c r="F365"/>
      <c r="G365"/>
    </row>
    <row r="366" spans="6:7" x14ac:dyDescent="0.2">
      <c r="F366"/>
      <c r="G366"/>
    </row>
    <row r="367" spans="6:7" x14ac:dyDescent="0.2">
      <c r="F367"/>
      <c r="G367"/>
    </row>
    <row r="368" spans="6:7" x14ac:dyDescent="0.2">
      <c r="F368"/>
      <c r="G368"/>
    </row>
    <row r="369" spans="6:7" x14ac:dyDescent="0.2">
      <c r="F369"/>
      <c r="G369"/>
    </row>
    <row r="370" spans="6:7" x14ac:dyDescent="0.2">
      <c r="F370"/>
      <c r="G370"/>
    </row>
    <row r="371" spans="6:7" x14ac:dyDescent="0.2">
      <c r="F371"/>
      <c r="G371"/>
    </row>
    <row r="372" spans="6:7" x14ac:dyDescent="0.2">
      <c r="F372"/>
      <c r="G372"/>
    </row>
    <row r="373" spans="6:7" x14ac:dyDescent="0.2">
      <c r="F373"/>
      <c r="G373"/>
    </row>
    <row r="374" spans="6:7" x14ac:dyDescent="0.2">
      <c r="F374"/>
      <c r="G374"/>
    </row>
    <row r="375" spans="6:7" x14ac:dyDescent="0.2">
      <c r="F375"/>
      <c r="G375"/>
    </row>
    <row r="376" spans="6:7" x14ac:dyDescent="0.2">
      <c r="F376"/>
      <c r="G376"/>
    </row>
    <row r="377" spans="6:7" x14ac:dyDescent="0.2">
      <c r="F377"/>
      <c r="G377"/>
    </row>
    <row r="378" spans="6:7" x14ac:dyDescent="0.2">
      <c r="F378"/>
      <c r="G378"/>
    </row>
    <row r="379" spans="6:7" x14ac:dyDescent="0.2">
      <c r="F379"/>
      <c r="G379"/>
    </row>
    <row r="380" spans="6:7" x14ac:dyDescent="0.2">
      <c r="F380"/>
      <c r="G380"/>
    </row>
    <row r="381" spans="6:7" x14ac:dyDescent="0.2">
      <c r="F381"/>
      <c r="G381"/>
    </row>
    <row r="382" spans="6:7" x14ac:dyDescent="0.2">
      <c r="F382"/>
      <c r="G382"/>
    </row>
    <row r="383" spans="6:7" x14ac:dyDescent="0.2">
      <c r="F383"/>
      <c r="G383"/>
    </row>
    <row r="384" spans="6:7" x14ac:dyDescent="0.2">
      <c r="F384"/>
      <c r="G384"/>
    </row>
    <row r="385" spans="6:7" x14ac:dyDescent="0.2">
      <c r="F385"/>
      <c r="G385"/>
    </row>
    <row r="386" spans="6:7" x14ac:dyDescent="0.2">
      <c r="F386"/>
      <c r="G386"/>
    </row>
    <row r="387" spans="6:7" x14ac:dyDescent="0.2">
      <c r="F387"/>
      <c r="G387"/>
    </row>
    <row r="388" spans="6:7" x14ac:dyDescent="0.2">
      <c r="F388"/>
      <c r="G388"/>
    </row>
    <row r="389" spans="6:7" x14ac:dyDescent="0.2">
      <c r="F389"/>
      <c r="G389"/>
    </row>
    <row r="390" spans="6:7" x14ac:dyDescent="0.2">
      <c r="F390"/>
      <c r="G390"/>
    </row>
    <row r="391" spans="6:7" x14ac:dyDescent="0.2">
      <c r="F391"/>
      <c r="G391"/>
    </row>
    <row r="392" spans="6:7" x14ac:dyDescent="0.2">
      <c r="F392"/>
      <c r="G392"/>
    </row>
    <row r="393" spans="6:7" x14ac:dyDescent="0.2">
      <c r="F393"/>
      <c r="G393"/>
    </row>
    <row r="394" spans="6:7" x14ac:dyDescent="0.2">
      <c r="F394"/>
      <c r="G394"/>
    </row>
    <row r="395" spans="6:7" x14ac:dyDescent="0.2">
      <c r="F395"/>
      <c r="G395"/>
    </row>
    <row r="396" spans="6:7" x14ac:dyDescent="0.2">
      <c r="F396"/>
      <c r="G396"/>
    </row>
    <row r="397" spans="6:7" x14ac:dyDescent="0.2">
      <c r="F397"/>
      <c r="G397"/>
    </row>
    <row r="398" spans="6:7" x14ac:dyDescent="0.2">
      <c r="F398"/>
      <c r="G398"/>
    </row>
    <row r="399" spans="6:7" x14ac:dyDescent="0.2">
      <c r="F399"/>
      <c r="G399"/>
    </row>
    <row r="400" spans="6:7" x14ac:dyDescent="0.2">
      <c r="F400"/>
      <c r="G400"/>
    </row>
    <row r="401" spans="6:7" x14ac:dyDescent="0.2">
      <c r="F401"/>
      <c r="G401"/>
    </row>
    <row r="402" spans="6:7" x14ac:dyDescent="0.2">
      <c r="F402"/>
      <c r="G402"/>
    </row>
    <row r="403" spans="6:7" x14ac:dyDescent="0.2">
      <c r="F403"/>
      <c r="G403"/>
    </row>
    <row r="404" spans="6:7" x14ac:dyDescent="0.2">
      <c r="F404"/>
      <c r="G404"/>
    </row>
    <row r="405" spans="6:7" x14ac:dyDescent="0.2">
      <c r="F405"/>
      <c r="G405"/>
    </row>
    <row r="406" spans="6:7" x14ac:dyDescent="0.2">
      <c r="F406"/>
      <c r="G406"/>
    </row>
    <row r="407" spans="6:7" x14ac:dyDescent="0.2">
      <c r="F407"/>
      <c r="G407"/>
    </row>
    <row r="408" spans="6:7" x14ac:dyDescent="0.2">
      <c r="F408"/>
      <c r="G408"/>
    </row>
    <row r="409" spans="6:7" x14ac:dyDescent="0.2">
      <c r="F409"/>
      <c r="G409"/>
    </row>
    <row r="410" spans="6:7" x14ac:dyDescent="0.2">
      <c r="F410"/>
      <c r="G410"/>
    </row>
    <row r="411" spans="6:7" x14ac:dyDescent="0.2">
      <c r="F411"/>
      <c r="G411"/>
    </row>
    <row r="412" spans="6:7" x14ac:dyDescent="0.2">
      <c r="F412"/>
      <c r="G412"/>
    </row>
    <row r="413" spans="6:7" x14ac:dyDescent="0.2">
      <c r="F413"/>
      <c r="G413"/>
    </row>
    <row r="414" spans="6:7" x14ac:dyDescent="0.2">
      <c r="F414"/>
      <c r="G414"/>
    </row>
    <row r="415" spans="6:7" x14ac:dyDescent="0.2">
      <c r="F415"/>
      <c r="G415"/>
    </row>
    <row r="416" spans="6:7" x14ac:dyDescent="0.2">
      <c r="F416"/>
      <c r="G416"/>
    </row>
    <row r="417" spans="6:7" x14ac:dyDescent="0.2">
      <c r="F417"/>
      <c r="G417"/>
    </row>
    <row r="418" spans="6:7" x14ac:dyDescent="0.2">
      <c r="F418"/>
      <c r="G418"/>
    </row>
    <row r="419" spans="6:7" x14ac:dyDescent="0.2">
      <c r="F419"/>
      <c r="G419"/>
    </row>
    <row r="420" spans="6:7" x14ac:dyDescent="0.2">
      <c r="F420"/>
      <c r="G420"/>
    </row>
    <row r="421" spans="6:7" x14ac:dyDescent="0.2">
      <c r="F421"/>
      <c r="G421"/>
    </row>
    <row r="422" spans="6:7" x14ac:dyDescent="0.2">
      <c r="F422"/>
      <c r="G422"/>
    </row>
    <row r="423" spans="6:7" x14ac:dyDescent="0.2">
      <c r="F423"/>
      <c r="G423"/>
    </row>
    <row r="424" spans="6:7" x14ac:dyDescent="0.2">
      <c r="F424"/>
      <c r="G424"/>
    </row>
    <row r="425" spans="6:7" x14ac:dyDescent="0.2">
      <c r="F425"/>
      <c r="G425"/>
    </row>
    <row r="426" spans="6:7" x14ac:dyDescent="0.2">
      <c r="F426"/>
      <c r="G426"/>
    </row>
    <row r="427" spans="6:7" x14ac:dyDescent="0.2">
      <c r="F427"/>
      <c r="G427"/>
    </row>
    <row r="428" spans="6:7" x14ac:dyDescent="0.2">
      <c r="F428"/>
      <c r="G428"/>
    </row>
    <row r="429" spans="6:7" x14ac:dyDescent="0.2">
      <c r="F429"/>
      <c r="G429"/>
    </row>
    <row r="430" spans="6:7" x14ac:dyDescent="0.2">
      <c r="F430"/>
      <c r="G430"/>
    </row>
    <row r="431" spans="6:7" x14ac:dyDescent="0.2">
      <c r="F431"/>
      <c r="G431"/>
    </row>
    <row r="432" spans="6:7" x14ac:dyDescent="0.2">
      <c r="F432"/>
      <c r="G432"/>
    </row>
    <row r="433" spans="6:7" x14ac:dyDescent="0.2">
      <c r="F433"/>
      <c r="G433"/>
    </row>
    <row r="434" spans="6:7" x14ac:dyDescent="0.2">
      <c r="F434"/>
      <c r="G434"/>
    </row>
    <row r="435" spans="6:7" x14ac:dyDescent="0.2">
      <c r="F435"/>
      <c r="G435"/>
    </row>
    <row r="436" spans="6:7" x14ac:dyDescent="0.2">
      <c r="F436"/>
      <c r="G436"/>
    </row>
    <row r="437" spans="6:7" x14ac:dyDescent="0.2">
      <c r="F437"/>
      <c r="G437"/>
    </row>
    <row r="438" spans="6:7" x14ac:dyDescent="0.2">
      <c r="F438"/>
      <c r="G438"/>
    </row>
    <row r="439" spans="6:7" x14ac:dyDescent="0.2">
      <c r="F439"/>
      <c r="G439"/>
    </row>
    <row r="440" spans="6:7" x14ac:dyDescent="0.2">
      <c r="F440"/>
      <c r="G440"/>
    </row>
    <row r="441" spans="6:7" x14ac:dyDescent="0.2">
      <c r="F441"/>
      <c r="G441"/>
    </row>
    <row r="442" spans="6:7" x14ac:dyDescent="0.2">
      <c r="F442"/>
      <c r="G442"/>
    </row>
    <row r="443" spans="6:7" x14ac:dyDescent="0.2">
      <c r="F443"/>
      <c r="G443"/>
    </row>
    <row r="444" spans="6:7" x14ac:dyDescent="0.2">
      <c r="F444"/>
      <c r="G444"/>
    </row>
    <row r="445" spans="6:7" x14ac:dyDescent="0.2">
      <c r="F445"/>
      <c r="G445"/>
    </row>
    <row r="446" spans="6:7" x14ac:dyDescent="0.2">
      <c r="F446"/>
      <c r="G446"/>
    </row>
    <row r="447" spans="6:7" x14ac:dyDescent="0.2">
      <c r="F447"/>
      <c r="G447"/>
    </row>
    <row r="448" spans="6:7" x14ac:dyDescent="0.2">
      <c r="F448"/>
      <c r="G448"/>
    </row>
    <row r="449" spans="6:7" x14ac:dyDescent="0.2">
      <c r="F449"/>
      <c r="G449"/>
    </row>
    <row r="450" spans="6:7" x14ac:dyDescent="0.2">
      <c r="F450"/>
      <c r="G450"/>
    </row>
    <row r="451" spans="6:7" x14ac:dyDescent="0.2">
      <c r="F451"/>
      <c r="G451"/>
    </row>
    <row r="452" spans="6:7" x14ac:dyDescent="0.2">
      <c r="F452"/>
      <c r="G452"/>
    </row>
    <row r="453" spans="6:7" x14ac:dyDescent="0.2">
      <c r="F453"/>
      <c r="G453"/>
    </row>
    <row r="454" spans="6:7" x14ac:dyDescent="0.2">
      <c r="F454"/>
      <c r="G454"/>
    </row>
    <row r="455" spans="6:7" x14ac:dyDescent="0.2">
      <c r="F455"/>
      <c r="G455"/>
    </row>
    <row r="456" spans="6:7" x14ac:dyDescent="0.2">
      <c r="F456"/>
      <c r="G456"/>
    </row>
    <row r="457" spans="6:7" x14ac:dyDescent="0.2">
      <c r="F457"/>
      <c r="G457"/>
    </row>
    <row r="458" spans="6:7" x14ac:dyDescent="0.2">
      <c r="F458"/>
      <c r="G458"/>
    </row>
    <row r="459" spans="6:7" x14ac:dyDescent="0.2">
      <c r="F459"/>
      <c r="G459"/>
    </row>
    <row r="460" spans="6:7" x14ac:dyDescent="0.2">
      <c r="F460"/>
      <c r="G460"/>
    </row>
    <row r="461" spans="6:7" x14ac:dyDescent="0.2">
      <c r="F461"/>
      <c r="G461"/>
    </row>
    <row r="462" spans="6:7" x14ac:dyDescent="0.2">
      <c r="F462"/>
      <c r="G462"/>
    </row>
    <row r="463" spans="6:7" x14ac:dyDescent="0.2">
      <c r="F463"/>
      <c r="G463"/>
    </row>
    <row r="464" spans="6:7" x14ac:dyDescent="0.2">
      <c r="F464"/>
      <c r="G464"/>
    </row>
    <row r="465" spans="6:7" x14ac:dyDescent="0.2">
      <c r="F465"/>
      <c r="G465"/>
    </row>
    <row r="466" spans="6:7" x14ac:dyDescent="0.2">
      <c r="F466"/>
      <c r="G466"/>
    </row>
    <row r="467" spans="6:7" x14ac:dyDescent="0.2">
      <c r="F467"/>
      <c r="G467"/>
    </row>
    <row r="468" spans="6:7" x14ac:dyDescent="0.2">
      <c r="F468"/>
      <c r="G468"/>
    </row>
    <row r="469" spans="6:7" x14ac:dyDescent="0.2">
      <c r="F469"/>
      <c r="G469"/>
    </row>
    <row r="470" spans="6:7" x14ac:dyDescent="0.2">
      <c r="F470"/>
      <c r="G470"/>
    </row>
    <row r="471" spans="6:7" x14ac:dyDescent="0.2">
      <c r="F471"/>
      <c r="G471"/>
    </row>
    <row r="472" spans="6:7" x14ac:dyDescent="0.2">
      <c r="F472"/>
      <c r="G472"/>
    </row>
    <row r="473" spans="6:7" x14ac:dyDescent="0.2">
      <c r="F473"/>
      <c r="G473"/>
    </row>
    <row r="474" spans="6:7" x14ac:dyDescent="0.2">
      <c r="F474"/>
      <c r="G474"/>
    </row>
    <row r="475" spans="6:7" x14ac:dyDescent="0.2">
      <c r="F475"/>
      <c r="G475"/>
    </row>
    <row r="476" spans="6:7" x14ac:dyDescent="0.2">
      <c r="F476"/>
      <c r="G476"/>
    </row>
    <row r="477" spans="6:7" x14ac:dyDescent="0.2">
      <c r="F477"/>
      <c r="G477"/>
    </row>
    <row r="478" spans="6:7" x14ac:dyDescent="0.2">
      <c r="F478"/>
      <c r="G478"/>
    </row>
    <row r="479" spans="6:7" x14ac:dyDescent="0.2">
      <c r="F479"/>
      <c r="G479"/>
    </row>
    <row r="480" spans="6:7" x14ac:dyDescent="0.2">
      <c r="F480"/>
      <c r="G480"/>
    </row>
    <row r="481" spans="6:7" x14ac:dyDescent="0.2">
      <c r="F481"/>
      <c r="G481"/>
    </row>
    <row r="482" spans="6:7" x14ac:dyDescent="0.2">
      <c r="F482"/>
      <c r="G482"/>
    </row>
    <row r="483" spans="6:7" x14ac:dyDescent="0.2">
      <c r="F483"/>
      <c r="G483"/>
    </row>
    <row r="484" spans="6:7" x14ac:dyDescent="0.2">
      <c r="F484"/>
      <c r="G484"/>
    </row>
    <row r="485" spans="6:7" x14ac:dyDescent="0.2">
      <c r="F485"/>
      <c r="G485"/>
    </row>
    <row r="486" spans="6:7" x14ac:dyDescent="0.2">
      <c r="F486"/>
      <c r="G486"/>
    </row>
    <row r="487" spans="6:7" x14ac:dyDescent="0.2">
      <c r="F487"/>
      <c r="G487"/>
    </row>
    <row r="488" spans="6:7" x14ac:dyDescent="0.2">
      <c r="F488"/>
      <c r="G488"/>
    </row>
    <row r="489" spans="6:7" x14ac:dyDescent="0.2">
      <c r="F489"/>
      <c r="G489"/>
    </row>
    <row r="490" spans="6:7" x14ac:dyDescent="0.2">
      <c r="F490"/>
      <c r="G490"/>
    </row>
    <row r="491" spans="6:7" x14ac:dyDescent="0.2">
      <c r="F491"/>
      <c r="G491"/>
    </row>
    <row r="492" spans="6:7" x14ac:dyDescent="0.2">
      <c r="F492"/>
      <c r="G492"/>
    </row>
    <row r="493" spans="6:7" x14ac:dyDescent="0.2">
      <c r="F493"/>
      <c r="G493"/>
    </row>
    <row r="494" spans="6:7" x14ac:dyDescent="0.2">
      <c r="F494"/>
      <c r="G494"/>
    </row>
    <row r="495" spans="6:7" x14ac:dyDescent="0.2">
      <c r="F495"/>
      <c r="G495"/>
    </row>
    <row r="496" spans="6:7" x14ac:dyDescent="0.2">
      <c r="F496"/>
      <c r="G496"/>
    </row>
    <row r="497" spans="6:7" x14ac:dyDescent="0.2">
      <c r="F497"/>
      <c r="G497"/>
    </row>
    <row r="498" spans="6:7" x14ac:dyDescent="0.2">
      <c r="F498"/>
      <c r="G498"/>
    </row>
    <row r="499" spans="6:7" x14ac:dyDescent="0.2">
      <c r="F499"/>
      <c r="G499"/>
    </row>
    <row r="500" spans="6:7" x14ac:dyDescent="0.2">
      <c r="F500"/>
      <c r="G500"/>
    </row>
    <row r="501" spans="6:7" x14ac:dyDescent="0.2">
      <c r="F501"/>
      <c r="G501"/>
    </row>
    <row r="502" spans="6:7" x14ac:dyDescent="0.2">
      <c r="F502"/>
      <c r="G502"/>
    </row>
    <row r="503" spans="6:7" x14ac:dyDescent="0.2">
      <c r="F503"/>
      <c r="G503"/>
    </row>
    <row r="504" spans="6:7" x14ac:dyDescent="0.2">
      <c r="F504"/>
      <c r="G504"/>
    </row>
    <row r="505" spans="6:7" x14ac:dyDescent="0.2">
      <c r="F505"/>
      <c r="G505"/>
    </row>
    <row r="506" spans="6:7" x14ac:dyDescent="0.2">
      <c r="F506"/>
      <c r="G506"/>
    </row>
    <row r="507" spans="6:7" x14ac:dyDescent="0.2">
      <c r="F507"/>
      <c r="G507"/>
    </row>
    <row r="508" spans="6:7" x14ac:dyDescent="0.2">
      <c r="F508"/>
      <c r="G508"/>
    </row>
    <row r="509" spans="6:7" x14ac:dyDescent="0.2">
      <c r="F509"/>
      <c r="G509"/>
    </row>
    <row r="510" spans="6:7" x14ac:dyDescent="0.2">
      <c r="F510"/>
      <c r="G510"/>
    </row>
    <row r="511" spans="6:7" x14ac:dyDescent="0.2">
      <c r="F511"/>
      <c r="G511"/>
    </row>
    <row r="512" spans="6:7" x14ac:dyDescent="0.2">
      <c r="F512"/>
      <c r="G512"/>
    </row>
    <row r="513" spans="6:7" x14ac:dyDescent="0.2">
      <c r="F513"/>
      <c r="G513"/>
    </row>
    <row r="514" spans="6:7" x14ac:dyDescent="0.2">
      <c r="F514"/>
      <c r="G514"/>
    </row>
    <row r="515" spans="6:7" x14ac:dyDescent="0.2">
      <c r="F515"/>
      <c r="G515"/>
    </row>
    <row r="516" spans="6:7" x14ac:dyDescent="0.2">
      <c r="F516"/>
      <c r="G516"/>
    </row>
    <row r="517" spans="6:7" x14ac:dyDescent="0.2">
      <c r="F517"/>
      <c r="G517"/>
    </row>
    <row r="518" spans="6:7" x14ac:dyDescent="0.2">
      <c r="F518"/>
      <c r="G518"/>
    </row>
    <row r="519" spans="6:7" x14ac:dyDescent="0.2">
      <c r="F519"/>
      <c r="G519"/>
    </row>
    <row r="520" spans="6:7" x14ac:dyDescent="0.2">
      <c r="F520"/>
      <c r="G520"/>
    </row>
    <row r="521" spans="6:7" x14ac:dyDescent="0.2">
      <c r="F521"/>
      <c r="G521"/>
    </row>
    <row r="522" spans="6:7" x14ac:dyDescent="0.2">
      <c r="F522"/>
      <c r="G522"/>
    </row>
    <row r="523" spans="6:7" x14ac:dyDescent="0.2">
      <c r="F523"/>
      <c r="G523"/>
    </row>
    <row r="524" spans="6:7" x14ac:dyDescent="0.2">
      <c r="F524"/>
      <c r="G524"/>
    </row>
    <row r="525" spans="6:7" x14ac:dyDescent="0.2">
      <c r="F525"/>
      <c r="G525"/>
    </row>
    <row r="526" spans="6:7" x14ac:dyDescent="0.2">
      <c r="F526"/>
      <c r="G526"/>
    </row>
    <row r="527" spans="6:7" x14ac:dyDescent="0.2">
      <c r="F527"/>
      <c r="G527"/>
    </row>
    <row r="528" spans="6:7" x14ac:dyDescent="0.2">
      <c r="F528"/>
      <c r="G528"/>
    </row>
    <row r="529" spans="6:7" x14ac:dyDescent="0.2">
      <c r="F529"/>
      <c r="G529"/>
    </row>
    <row r="530" spans="6:7" x14ac:dyDescent="0.2">
      <c r="F530"/>
      <c r="G530"/>
    </row>
    <row r="531" spans="6:7" x14ac:dyDescent="0.2">
      <c r="F531"/>
      <c r="G531"/>
    </row>
    <row r="532" spans="6:7" x14ac:dyDescent="0.2">
      <c r="F532"/>
      <c r="G532"/>
    </row>
    <row r="533" spans="6:7" x14ac:dyDescent="0.2">
      <c r="F533"/>
      <c r="G533"/>
    </row>
    <row r="534" spans="6:7" x14ac:dyDescent="0.2">
      <c r="F534"/>
      <c r="G534"/>
    </row>
    <row r="535" spans="6:7" x14ac:dyDescent="0.2">
      <c r="F535"/>
      <c r="G535"/>
    </row>
    <row r="536" spans="6:7" x14ac:dyDescent="0.2">
      <c r="F536"/>
      <c r="G536"/>
    </row>
    <row r="537" spans="6:7" x14ac:dyDescent="0.2">
      <c r="F537"/>
      <c r="G537"/>
    </row>
    <row r="538" spans="6:7" x14ac:dyDescent="0.2">
      <c r="F538"/>
      <c r="G538"/>
    </row>
    <row r="539" spans="6:7" x14ac:dyDescent="0.2">
      <c r="F539"/>
      <c r="G539"/>
    </row>
    <row r="540" spans="6:7" x14ac:dyDescent="0.2">
      <c r="F540"/>
      <c r="G540"/>
    </row>
    <row r="541" spans="6:7" x14ac:dyDescent="0.2">
      <c r="F541"/>
      <c r="G541"/>
    </row>
    <row r="542" spans="6:7" x14ac:dyDescent="0.2">
      <c r="F542"/>
      <c r="G542"/>
    </row>
    <row r="543" spans="6:7" x14ac:dyDescent="0.2">
      <c r="F543"/>
      <c r="G543"/>
    </row>
    <row r="544" spans="6:7" x14ac:dyDescent="0.2">
      <c r="F544"/>
      <c r="G544"/>
    </row>
    <row r="545" spans="6:7" x14ac:dyDescent="0.2">
      <c r="F545"/>
      <c r="G545"/>
    </row>
    <row r="546" spans="6:7" x14ac:dyDescent="0.2">
      <c r="F546"/>
      <c r="G546"/>
    </row>
    <row r="547" spans="6:7" x14ac:dyDescent="0.2">
      <c r="F547"/>
      <c r="G547"/>
    </row>
    <row r="548" spans="6:7" x14ac:dyDescent="0.2">
      <c r="F548"/>
      <c r="G548"/>
    </row>
    <row r="549" spans="6:7" x14ac:dyDescent="0.2">
      <c r="F549"/>
      <c r="G549"/>
    </row>
    <row r="550" spans="6:7" x14ac:dyDescent="0.2">
      <c r="F550"/>
      <c r="G550"/>
    </row>
    <row r="551" spans="6:7" x14ac:dyDescent="0.2">
      <c r="F551"/>
      <c r="G551"/>
    </row>
    <row r="552" spans="6:7" x14ac:dyDescent="0.2">
      <c r="F552"/>
      <c r="G552"/>
    </row>
    <row r="553" spans="6:7" x14ac:dyDescent="0.2">
      <c r="F553"/>
      <c r="G553"/>
    </row>
    <row r="554" spans="6:7" x14ac:dyDescent="0.2">
      <c r="F554"/>
      <c r="G554"/>
    </row>
    <row r="555" spans="6:7" x14ac:dyDescent="0.2">
      <c r="F555"/>
      <c r="G555"/>
    </row>
    <row r="556" spans="6:7" x14ac:dyDescent="0.2">
      <c r="F556"/>
      <c r="G556"/>
    </row>
    <row r="557" spans="6:7" x14ac:dyDescent="0.2">
      <c r="F557"/>
      <c r="G557"/>
    </row>
    <row r="558" spans="6:7" x14ac:dyDescent="0.2">
      <c r="F558"/>
      <c r="G558"/>
    </row>
    <row r="559" spans="6:7" x14ac:dyDescent="0.2">
      <c r="F559"/>
      <c r="G559"/>
    </row>
    <row r="560" spans="6:7" x14ac:dyDescent="0.2">
      <c r="F560"/>
      <c r="G560"/>
    </row>
    <row r="561" spans="6:7" x14ac:dyDescent="0.2">
      <c r="F561"/>
      <c r="G561"/>
    </row>
    <row r="562" spans="6:7" x14ac:dyDescent="0.2">
      <c r="F562"/>
      <c r="G562"/>
    </row>
    <row r="563" spans="6:7" x14ac:dyDescent="0.2">
      <c r="F563"/>
      <c r="G563"/>
    </row>
    <row r="564" spans="6:7" x14ac:dyDescent="0.2">
      <c r="F564"/>
      <c r="G564"/>
    </row>
    <row r="565" spans="6:7" x14ac:dyDescent="0.2">
      <c r="F565"/>
      <c r="G565"/>
    </row>
    <row r="566" spans="6:7" x14ac:dyDescent="0.2">
      <c r="F566"/>
      <c r="G566"/>
    </row>
    <row r="567" spans="6:7" x14ac:dyDescent="0.2">
      <c r="F567"/>
      <c r="G567"/>
    </row>
    <row r="568" spans="6:7" x14ac:dyDescent="0.2">
      <c r="F568"/>
      <c r="G568"/>
    </row>
    <row r="569" spans="6:7" x14ac:dyDescent="0.2">
      <c r="F569"/>
      <c r="G569"/>
    </row>
    <row r="570" spans="6:7" x14ac:dyDescent="0.2">
      <c r="F570"/>
      <c r="G570"/>
    </row>
    <row r="571" spans="6:7" x14ac:dyDescent="0.2">
      <c r="F571"/>
      <c r="G571"/>
    </row>
    <row r="572" spans="6:7" x14ac:dyDescent="0.2">
      <c r="F572"/>
      <c r="G572"/>
    </row>
    <row r="573" spans="6:7" x14ac:dyDescent="0.2">
      <c r="F573"/>
      <c r="G573"/>
    </row>
    <row r="574" spans="6:7" x14ac:dyDescent="0.2">
      <c r="F574"/>
      <c r="G574"/>
    </row>
    <row r="575" spans="6:7" x14ac:dyDescent="0.2">
      <c r="F575"/>
      <c r="G575"/>
    </row>
    <row r="576" spans="6:7" x14ac:dyDescent="0.2">
      <c r="F576"/>
      <c r="G576"/>
    </row>
    <row r="577" spans="6:7" x14ac:dyDescent="0.2">
      <c r="F577"/>
      <c r="G577"/>
    </row>
    <row r="578" spans="6:7" x14ac:dyDescent="0.2">
      <c r="F578"/>
      <c r="G578"/>
    </row>
    <row r="579" spans="6:7" x14ac:dyDescent="0.2">
      <c r="F579"/>
      <c r="G579"/>
    </row>
    <row r="580" spans="6:7" x14ac:dyDescent="0.2">
      <c r="F580"/>
      <c r="G580"/>
    </row>
    <row r="581" spans="6:7" x14ac:dyDescent="0.2">
      <c r="F581"/>
      <c r="G581"/>
    </row>
    <row r="582" spans="6:7" x14ac:dyDescent="0.2">
      <c r="F582"/>
      <c r="G582"/>
    </row>
    <row r="583" spans="6:7" x14ac:dyDescent="0.2">
      <c r="F583"/>
      <c r="G583"/>
    </row>
    <row r="584" spans="6:7" x14ac:dyDescent="0.2">
      <c r="F584"/>
      <c r="G584"/>
    </row>
    <row r="585" spans="6:7" x14ac:dyDescent="0.2">
      <c r="F585"/>
      <c r="G585"/>
    </row>
    <row r="586" spans="6:7" x14ac:dyDescent="0.2">
      <c r="F586"/>
      <c r="G586"/>
    </row>
    <row r="587" spans="6:7" x14ac:dyDescent="0.2">
      <c r="F587"/>
      <c r="G587"/>
    </row>
    <row r="588" spans="6:7" x14ac:dyDescent="0.2">
      <c r="F588"/>
      <c r="G588"/>
    </row>
    <row r="589" spans="6:7" x14ac:dyDescent="0.2">
      <c r="F589"/>
      <c r="G589"/>
    </row>
    <row r="590" spans="6:7" x14ac:dyDescent="0.2">
      <c r="F590"/>
      <c r="G590"/>
    </row>
    <row r="591" spans="6:7" x14ac:dyDescent="0.2">
      <c r="F591"/>
      <c r="G591"/>
    </row>
    <row r="592" spans="6:7" x14ac:dyDescent="0.2">
      <c r="F592"/>
      <c r="G592"/>
    </row>
    <row r="593" spans="6:7" x14ac:dyDescent="0.2">
      <c r="F593"/>
      <c r="G593"/>
    </row>
    <row r="594" spans="6:7" x14ac:dyDescent="0.2">
      <c r="F594"/>
      <c r="G594"/>
    </row>
    <row r="595" spans="6:7" x14ac:dyDescent="0.2">
      <c r="F595"/>
      <c r="G595"/>
    </row>
    <row r="596" spans="6:7" x14ac:dyDescent="0.2">
      <c r="F596"/>
      <c r="G596"/>
    </row>
    <row r="597" spans="6:7" x14ac:dyDescent="0.2">
      <c r="F597"/>
      <c r="G597"/>
    </row>
    <row r="598" spans="6:7" x14ac:dyDescent="0.2">
      <c r="F598"/>
      <c r="G598"/>
    </row>
    <row r="599" spans="6:7" x14ac:dyDescent="0.2">
      <c r="F599"/>
      <c r="G599"/>
    </row>
    <row r="600" spans="6:7" x14ac:dyDescent="0.2">
      <c r="F600"/>
      <c r="G600"/>
    </row>
    <row r="601" spans="6:7" x14ac:dyDescent="0.2">
      <c r="F601"/>
      <c r="G601"/>
    </row>
    <row r="602" spans="6:7" x14ac:dyDescent="0.2">
      <c r="F602"/>
      <c r="G602"/>
    </row>
    <row r="603" spans="6:7" x14ac:dyDescent="0.2">
      <c r="F603"/>
      <c r="G603"/>
    </row>
    <row r="604" spans="6:7" x14ac:dyDescent="0.2">
      <c r="F604"/>
      <c r="G604"/>
    </row>
    <row r="605" spans="6:7" x14ac:dyDescent="0.2">
      <c r="F605"/>
      <c r="G605"/>
    </row>
    <row r="606" spans="6:7" x14ac:dyDescent="0.2">
      <c r="F606"/>
      <c r="G606"/>
    </row>
    <row r="607" spans="6:7" x14ac:dyDescent="0.2">
      <c r="F607"/>
      <c r="G607"/>
    </row>
    <row r="608" spans="6:7" x14ac:dyDescent="0.2">
      <c r="F608"/>
      <c r="G608"/>
    </row>
    <row r="609" spans="6:7" x14ac:dyDescent="0.2">
      <c r="F609"/>
      <c r="G609"/>
    </row>
    <row r="610" spans="6:7" x14ac:dyDescent="0.2">
      <c r="F610"/>
      <c r="G610"/>
    </row>
    <row r="611" spans="6:7" x14ac:dyDescent="0.2">
      <c r="F611"/>
      <c r="G611"/>
    </row>
    <row r="612" spans="6:7" x14ac:dyDescent="0.2">
      <c r="F612"/>
      <c r="G612"/>
    </row>
    <row r="613" spans="6:7" x14ac:dyDescent="0.2">
      <c r="F613"/>
      <c r="G613"/>
    </row>
    <row r="614" spans="6:7" x14ac:dyDescent="0.2">
      <c r="F614"/>
      <c r="G614"/>
    </row>
    <row r="615" spans="6:7" x14ac:dyDescent="0.2">
      <c r="F615"/>
      <c r="G615"/>
    </row>
    <row r="616" spans="6:7" x14ac:dyDescent="0.2">
      <c r="F616"/>
      <c r="G616"/>
    </row>
    <row r="617" spans="6:7" x14ac:dyDescent="0.2">
      <c r="F617"/>
      <c r="G617"/>
    </row>
    <row r="618" spans="6:7" x14ac:dyDescent="0.2">
      <c r="F618"/>
      <c r="G618"/>
    </row>
    <row r="619" spans="6:7" x14ac:dyDescent="0.2">
      <c r="F619"/>
      <c r="G619"/>
    </row>
    <row r="620" spans="6:7" x14ac:dyDescent="0.2">
      <c r="F620"/>
      <c r="G620"/>
    </row>
    <row r="621" spans="6:7" x14ac:dyDescent="0.2">
      <c r="F621"/>
      <c r="G621"/>
    </row>
    <row r="622" spans="6:7" x14ac:dyDescent="0.2">
      <c r="F622"/>
      <c r="G622"/>
    </row>
    <row r="623" spans="6:7" x14ac:dyDescent="0.2">
      <c r="F623"/>
      <c r="G623"/>
    </row>
    <row r="624" spans="6:7" x14ac:dyDescent="0.2">
      <c r="F624"/>
      <c r="G624"/>
    </row>
    <row r="625" spans="6:7" x14ac:dyDescent="0.2">
      <c r="F625"/>
      <c r="G625"/>
    </row>
    <row r="626" spans="6:7" x14ac:dyDescent="0.2">
      <c r="F626"/>
      <c r="G626"/>
    </row>
    <row r="627" spans="6:7" x14ac:dyDescent="0.2">
      <c r="F627"/>
      <c r="G627"/>
    </row>
    <row r="628" spans="6:7" x14ac:dyDescent="0.2">
      <c r="F628"/>
      <c r="G628"/>
    </row>
    <row r="629" spans="6:7" x14ac:dyDescent="0.2">
      <c r="F629"/>
      <c r="G629"/>
    </row>
    <row r="630" spans="6:7" x14ac:dyDescent="0.2">
      <c r="F630"/>
      <c r="G630"/>
    </row>
    <row r="631" spans="6:7" x14ac:dyDescent="0.2">
      <c r="F631"/>
      <c r="G631"/>
    </row>
    <row r="632" spans="6:7" x14ac:dyDescent="0.2">
      <c r="F632"/>
      <c r="G632"/>
    </row>
    <row r="633" spans="6:7" x14ac:dyDescent="0.2">
      <c r="F633"/>
      <c r="G633"/>
    </row>
    <row r="634" spans="6:7" x14ac:dyDescent="0.2">
      <c r="F634"/>
      <c r="G634"/>
    </row>
    <row r="635" spans="6:7" x14ac:dyDescent="0.2">
      <c r="F635"/>
      <c r="G635"/>
    </row>
    <row r="636" spans="6:7" x14ac:dyDescent="0.2">
      <c r="F636"/>
      <c r="G636"/>
    </row>
    <row r="637" spans="6:7" x14ac:dyDescent="0.2">
      <c r="F637"/>
      <c r="G637"/>
    </row>
    <row r="638" spans="6:7" x14ac:dyDescent="0.2">
      <c r="F638"/>
      <c r="G638"/>
    </row>
    <row r="639" spans="6:7" x14ac:dyDescent="0.2">
      <c r="F639"/>
      <c r="G639"/>
    </row>
    <row r="640" spans="6:7" x14ac:dyDescent="0.2">
      <c r="F640"/>
      <c r="G640"/>
    </row>
    <row r="641" spans="6:7" x14ac:dyDescent="0.2">
      <c r="F641"/>
      <c r="G641"/>
    </row>
    <row r="642" spans="6:7" x14ac:dyDescent="0.2">
      <c r="F642"/>
      <c r="G642"/>
    </row>
    <row r="643" spans="6:7" x14ac:dyDescent="0.2">
      <c r="F643"/>
      <c r="G643"/>
    </row>
    <row r="644" spans="6:7" x14ac:dyDescent="0.2">
      <c r="F644"/>
      <c r="G644"/>
    </row>
    <row r="645" spans="6:7" x14ac:dyDescent="0.2">
      <c r="F645"/>
      <c r="G645"/>
    </row>
    <row r="646" spans="6:7" x14ac:dyDescent="0.2">
      <c r="F646"/>
      <c r="G646"/>
    </row>
    <row r="647" spans="6:7" x14ac:dyDescent="0.2">
      <c r="F647"/>
      <c r="G647"/>
    </row>
    <row r="648" spans="6:7" x14ac:dyDescent="0.2">
      <c r="F648"/>
      <c r="G648"/>
    </row>
    <row r="649" spans="6:7" x14ac:dyDescent="0.2">
      <c r="F649"/>
      <c r="G649"/>
    </row>
    <row r="650" spans="6:7" x14ac:dyDescent="0.2">
      <c r="F650"/>
      <c r="G650"/>
    </row>
    <row r="651" spans="6:7" x14ac:dyDescent="0.2">
      <c r="F651"/>
      <c r="G651"/>
    </row>
    <row r="652" spans="6:7" x14ac:dyDescent="0.2">
      <c r="F652"/>
      <c r="G652"/>
    </row>
    <row r="653" spans="6:7" x14ac:dyDescent="0.2">
      <c r="F653"/>
      <c r="G653"/>
    </row>
    <row r="654" spans="6:7" x14ac:dyDescent="0.2">
      <c r="F654"/>
      <c r="G654"/>
    </row>
    <row r="655" spans="6:7" x14ac:dyDescent="0.2">
      <c r="F655"/>
      <c r="G655"/>
    </row>
    <row r="656" spans="6:7" x14ac:dyDescent="0.2">
      <c r="F656"/>
      <c r="G656"/>
    </row>
    <row r="657" spans="6:7" x14ac:dyDescent="0.2">
      <c r="F657"/>
      <c r="G657"/>
    </row>
    <row r="658" spans="6:7" x14ac:dyDescent="0.2">
      <c r="F658"/>
      <c r="G658"/>
    </row>
    <row r="659" spans="6:7" x14ac:dyDescent="0.2">
      <c r="F659"/>
      <c r="G659"/>
    </row>
    <row r="660" spans="6:7" x14ac:dyDescent="0.2">
      <c r="F660"/>
      <c r="G660"/>
    </row>
    <row r="661" spans="6:7" x14ac:dyDescent="0.2">
      <c r="F661"/>
      <c r="G661"/>
    </row>
    <row r="662" spans="6:7" x14ac:dyDescent="0.2">
      <c r="F662"/>
      <c r="G662"/>
    </row>
    <row r="663" spans="6:7" x14ac:dyDescent="0.2">
      <c r="F663"/>
      <c r="G663"/>
    </row>
    <row r="664" spans="6:7" x14ac:dyDescent="0.2">
      <c r="F664"/>
      <c r="G664"/>
    </row>
    <row r="665" spans="6:7" x14ac:dyDescent="0.2">
      <c r="F665"/>
      <c r="G665"/>
    </row>
    <row r="666" spans="6:7" x14ac:dyDescent="0.2">
      <c r="F666"/>
      <c r="G666"/>
    </row>
    <row r="667" spans="6:7" x14ac:dyDescent="0.2">
      <c r="F667"/>
      <c r="G667"/>
    </row>
    <row r="668" spans="6:7" x14ac:dyDescent="0.2">
      <c r="F668"/>
      <c r="G668"/>
    </row>
    <row r="669" spans="6:7" x14ac:dyDescent="0.2">
      <c r="F669"/>
      <c r="G669"/>
    </row>
    <row r="670" spans="6:7" x14ac:dyDescent="0.2">
      <c r="F670"/>
      <c r="G670"/>
    </row>
    <row r="671" spans="6:7" x14ac:dyDescent="0.2">
      <c r="F671"/>
      <c r="G671"/>
    </row>
    <row r="672" spans="6:7" x14ac:dyDescent="0.2">
      <c r="F672"/>
      <c r="G672"/>
    </row>
    <row r="673" spans="6:7" x14ac:dyDescent="0.2">
      <c r="F673"/>
      <c r="G673"/>
    </row>
    <row r="674" spans="6:7" x14ac:dyDescent="0.2">
      <c r="F674"/>
      <c r="G674"/>
    </row>
    <row r="675" spans="6:7" x14ac:dyDescent="0.2">
      <c r="F675"/>
      <c r="G675"/>
    </row>
    <row r="676" spans="6:7" x14ac:dyDescent="0.2">
      <c r="F676"/>
      <c r="G676"/>
    </row>
    <row r="677" spans="6:7" x14ac:dyDescent="0.2">
      <c r="F677"/>
      <c r="G677"/>
    </row>
    <row r="678" spans="6:7" x14ac:dyDescent="0.2">
      <c r="F678"/>
      <c r="G678"/>
    </row>
    <row r="679" spans="6:7" x14ac:dyDescent="0.2">
      <c r="F679"/>
      <c r="G679"/>
    </row>
    <row r="680" spans="6:7" x14ac:dyDescent="0.2">
      <c r="F680"/>
      <c r="G680"/>
    </row>
    <row r="681" spans="6:7" x14ac:dyDescent="0.2">
      <c r="F681"/>
      <c r="G681"/>
    </row>
    <row r="682" spans="6:7" x14ac:dyDescent="0.2">
      <c r="F682"/>
      <c r="G682"/>
    </row>
    <row r="683" spans="6:7" x14ac:dyDescent="0.2">
      <c r="F683"/>
      <c r="G683"/>
    </row>
    <row r="684" spans="6:7" x14ac:dyDescent="0.2">
      <c r="F684"/>
      <c r="G684"/>
    </row>
    <row r="685" spans="6:7" x14ac:dyDescent="0.2">
      <c r="F685"/>
      <c r="G685"/>
    </row>
    <row r="686" spans="6:7" x14ac:dyDescent="0.2">
      <c r="F686"/>
      <c r="G686"/>
    </row>
    <row r="687" spans="6:7" x14ac:dyDescent="0.2">
      <c r="F687"/>
      <c r="G687"/>
    </row>
    <row r="688" spans="6:7" x14ac:dyDescent="0.2">
      <c r="F688"/>
      <c r="G688"/>
    </row>
    <row r="689" spans="6:7" x14ac:dyDescent="0.2">
      <c r="F689"/>
      <c r="G689"/>
    </row>
    <row r="690" spans="6:7" x14ac:dyDescent="0.2">
      <c r="F690"/>
      <c r="G690"/>
    </row>
    <row r="691" spans="6:7" x14ac:dyDescent="0.2">
      <c r="F691"/>
      <c r="G691"/>
    </row>
    <row r="692" spans="6:7" x14ac:dyDescent="0.2">
      <c r="F692"/>
      <c r="G692"/>
    </row>
    <row r="693" spans="6:7" x14ac:dyDescent="0.2">
      <c r="F693"/>
      <c r="G693"/>
    </row>
    <row r="694" spans="6:7" x14ac:dyDescent="0.2">
      <c r="F694"/>
      <c r="G694"/>
    </row>
    <row r="695" spans="6:7" x14ac:dyDescent="0.2">
      <c r="F695"/>
      <c r="G695"/>
    </row>
    <row r="696" spans="6:7" x14ac:dyDescent="0.2">
      <c r="F696"/>
      <c r="G696"/>
    </row>
    <row r="697" spans="6:7" x14ac:dyDescent="0.2">
      <c r="F697"/>
      <c r="G697"/>
    </row>
    <row r="698" spans="6:7" x14ac:dyDescent="0.2">
      <c r="F698"/>
      <c r="G698"/>
    </row>
    <row r="699" spans="6:7" x14ac:dyDescent="0.2">
      <c r="F699"/>
      <c r="G699"/>
    </row>
    <row r="700" spans="6:7" x14ac:dyDescent="0.2">
      <c r="F700"/>
      <c r="G700"/>
    </row>
    <row r="701" spans="6:7" x14ac:dyDescent="0.2">
      <c r="F701"/>
      <c r="G701"/>
    </row>
    <row r="702" spans="6:7" x14ac:dyDescent="0.2">
      <c r="F702"/>
      <c r="G702"/>
    </row>
    <row r="703" spans="6:7" x14ac:dyDescent="0.2">
      <c r="F703"/>
      <c r="G703"/>
    </row>
    <row r="704" spans="6:7" x14ac:dyDescent="0.2">
      <c r="F704"/>
      <c r="G704"/>
    </row>
    <row r="705" spans="6:7" x14ac:dyDescent="0.2">
      <c r="F705"/>
      <c r="G705"/>
    </row>
    <row r="706" spans="6:7" x14ac:dyDescent="0.2">
      <c r="F706"/>
      <c r="G706"/>
    </row>
    <row r="707" spans="6:7" x14ac:dyDescent="0.2">
      <c r="F707"/>
      <c r="G707"/>
    </row>
    <row r="708" spans="6:7" x14ac:dyDescent="0.2">
      <c r="F708"/>
      <c r="G708"/>
    </row>
    <row r="709" spans="6:7" x14ac:dyDescent="0.2">
      <c r="F709"/>
      <c r="G709"/>
    </row>
    <row r="710" spans="6:7" x14ac:dyDescent="0.2">
      <c r="F710"/>
      <c r="G710"/>
    </row>
    <row r="711" spans="6:7" x14ac:dyDescent="0.2">
      <c r="F711"/>
      <c r="G711"/>
    </row>
    <row r="712" spans="6:7" x14ac:dyDescent="0.2">
      <c r="F712"/>
      <c r="G712"/>
    </row>
    <row r="713" spans="6:7" x14ac:dyDescent="0.2">
      <c r="F713"/>
      <c r="G713"/>
    </row>
    <row r="714" spans="6:7" x14ac:dyDescent="0.2">
      <c r="F714"/>
      <c r="G714"/>
    </row>
    <row r="715" spans="6:7" x14ac:dyDescent="0.2">
      <c r="F715"/>
      <c r="G715"/>
    </row>
    <row r="716" spans="6:7" x14ac:dyDescent="0.2">
      <c r="F716"/>
      <c r="G716"/>
    </row>
    <row r="717" spans="6:7" x14ac:dyDescent="0.2">
      <c r="F717"/>
      <c r="G717"/>
    </row>
    <row r="718" spans="6:7" x14ac:dyDescent="0.2">
      <c r="F718"/>
      <c r="G718"/>
    </row>
    <row r="719" spans="6:7" x14ac:dyDescent="0.2">
      <c r="F719"/>
      <c r="G719"/>
    </row>
    <row r="720" spans="6:7" x14ac:dyDescent="0.2">
      <c r="F720"/>
      <c r="G720"/>
    </row>
    <row r="721" spans="6:7" x14ac:dyDescent="0.2">
      <c r="F721"/>
      <c r="G721"/>
    </row>
    <row r="722" spans="6:7" x14ac:dyDescent="0.2">
      <c r="F722"/>
      <c r="G722"/>
    </row>
    <row r="723" spans="6:7" x14ac:dyDescent="0.2">
      <c r="F723"/>
      <c r="G723"/>
    </row>
    <row r="724" spans="6:7" x14ac:dyDescent="0.2">
      <c r="F724"/>
      <c r="G724"/>
    </row>
    <row r="725" spans="6:7" x14ac:dyDescent="0.2">
      <c r="F725"/>
      <c r="G725"/>
    </row>
    <row r="726" spans="6:7" x14ac:dyDescent="0.2">
      <c r="F726"/>
      <c r="G726"/>
    </row>
    <row r="727" spans="6:7" x14ac:dyDescent="0.2">
      <c r="F727"/>
      <c r="G727"/>
    </row>
    <row r="728" spans="6:7" x14ac:dyDescent="0.2">
      <c r="F728"/>
      <c r="G728"/>
    </row>
    <row r="729" spans="6:7" x14ac:dyDescent="0.2">
      <c r="F729"/>
      <c r="G729"/>
    </row>
    <row r="730" spans="6:7" x14ac:dyDescent="0.2">
      <c r="F730"/>
      <c r="G730"/>
    </row>
    <row r="731" spans="6:7" x14ac:dyDescent="0.2">
      <c r="F731"/>
      <c r="G731"/>
    </row>
    <row r="732" spans="6:7" x14ac:dyDescent="0.2">
      <c r="F732"/>
      <c r="G732"/>
    </row>
    <row r="733" spans="6:7" x14ac:dyDescent="0.2">
      <c r="F733"/>
      <c r="G733"/>
    </row>
    <row r="734" spans="6:7" x14ac:dyDescent="0.2">
      <c r="F734"/>
      <c r="G734"/>
    </row>
    <row r="735" spans="6:7" x14ac:dyDescent="0.2">
      <c r="F735"/>
      <c r="G735"/>
    </row>
    <row r="736" spans="6:7" x14ac:dyDescent="0.2">
      <c r="F736"/>
      <c r="G736"/>
    </row>
    <row r="737" spans="6:7" x14ac:dyDescent="0.2">
      <c r="F737"/>
      <c r="G737"/>
    </row>
    <row r="738" spans="6:7" x14ac:dyDescent="0.2">
      <c r="F738"/>
      <c r="G738"/>
    </row>
    <row r="739" spans="6:7" x14ac:dyDescent="0.2">
      <c r="F739"/>
      <c r="G739"/>
    </row>
    <row r="740" spans="6:7" x14ac:dyDescent="0.2">
      <c r="F740"/>
      <c r="G740"/>
    </row>
    <row r="741" spans="6:7" x14ac:dyDescent="0.2">
      <c r="F741"/>
      <c r="G741"/>
    </row>
    <row r="742" spans="6:7" x14ac:dyDescent="0.2">
      <c r="F742"/>
      <c r="G742"/>
    </row>
    <row r="743" spans="6:7" x14ac:dyDescent="0.2">
      <c r="F743"/>
      <c r="G743"/>
    </row>
    <row r="744" spans="6:7" x14ac:dyDescent="0.2">
      <c r="F744"/>
      <c r="G744"/>
    </row>
    <row r="745" spans="6:7" x14ac:dyDescent="0.2">
      <c r="F745"/>
      <c r="G745"/>
    </row>
    <row r="746" spans="6:7" x14ac:dyDescent="0.2">
      <c r="F746"/>
      <c r="G746"/>
    </row>
    <row r="747" spans="6:7" x14ac:dyDescent="0.2">
      <c r="F747"/>
      <c r="G747"/>
    </row>
    <row r="748" spans="6:7" x14ac:dyDescent="0.2">
      <c r="F748"/>
      <c r="G748"/>
    </row>
    <row r="749" spans="6:7" x14ac:dyDescent="0.2">
      <c r="F749"/>
      <c r="G749"/>
    </row>
    <row r="750" spans="6:7" x14ac:dyDescent="0.2">
      <c r="F750"/>
      <c r="G750"/>
    </row>
    <row r="751" spans="6:7" x14ac:dyDescent="0.2">
      <c r="F751"/>
      <c r="G751"/>
    </row>
    <row r="752" spans="6:7" x14ac:dyDescent="0.2">
      <c r="F752"/>
      <c r="G752"/>
    </row>
    <row r="753" spans="6:7" x14ac:dyDescent="0.2">
      <c r="F753"/>
      <c r="G753"/>
    </row>
    <row r="754" spans="6:7" x14ac:dyDescent="0.2">
      <c r="F754"/>
      <c r="G754"/>
    </row>
    <row r="755" spans="6:7" x14ac:dyDescent="0.2">
      <c r="F755"/>
      <c r="G755"/>
    </row>
    <row r="756" spans="6:7" x14ac:dyDescent="0.2">
      <c r="F756"/>
      <c r="G756"/>
    </row>
    <row r="757" spans="6:7" x14ac:dyDescent="0.2">
      <c r="F757"/>
      <c r="G757"/>
    </row>
    <row r="758" spans="6:7" x14ac:dyDescent="0.2">
      <c r="F758"/>
      <c r="G758"/>
    </row>
    <row r="759" spans="6:7" x14ac:dyDescent="0.2">
      <c r="F759"/>
      <c r="G759"/>
    </row>
    <row r="760" spans="6:7" x14ac:dyDescent="0.2">
      <c r="F760"/>
      <c r="G760"/>
    </row>
    <row r="761" spans="6:7" x14ac:dyDescent="0.2">
      <c r="F761"/>
      <c r="G761"/>
    </row>
    <row r="762" spans="6:7" x14ac:dyDescent="0.2">
      <c r="F762"/>
      <c r="G762"/>
    </row>
    <row r="763" spans="6:7" x14ac:dyDescent="0.2">
      <c r="F763"/>
      <c r="G763"/>
    </row>
    <row r="764" spans="6:7" x14ac:dyDescent="0.2">
      <c r="F764"/>
      <c r="G764"/>
    </row>
    <row r="765" spans="6:7" x14ac:dyDescent="0.2">
      <c r="F765"/>
      <c r="G765"/>
    </row>
    <row r="766" spans="6:7" x14ac:dyDescent="0.2">
      <c r="F766"/>
      <c r="G766"/>
    </row>
    <row r="767" spans="6:7" x14ac:dyDescent="0.2">
      <c r="F767"/>
      <c r="G767"/>
    </row>
    <row r="768" spans="6:7" x14ac:dyDescent="0.2">
      <c r="F768"/>
      <c r="G768"/>
    </row>
    <row r="769" spans="6:7" x14ac:dyDescent="0.2">
      <c r="F769"/>
      <c r="G769"/>
    </row>
    <row r="770" spans="6:7" x14ac:dyDescent="0.2">
      <c r="F770"/>
      <c r="G770"/>
    </row>
    <row r="771" spans="6:7" x14ac:dyDescent="0.2">
      <c r="F771"/>
      <c r="G771"/>
    </row>
    <row r="772" spans="6:7" x14ac:dyDescent="0.2">
      <c r="F772"/>
      <c r="G772"/>
    </row>
    <row r="773" spans="6:7" x14ac:dyDescent="0.2">
      <c r="F773"/>
      <c r="G773"/>
    </row>
    <row r="774" spans="6:7" x14ac:dyDescent="0.2">
      <c r="F774"/>
      <c r="G774"/>
    </row>
    <row r="775" spans="6:7" x14ac:dyDescent="0.2">
      <c r="F775"/>
      <c r="G775"/>
    </row>
    <row r="776" spans="6:7" x14ac:dyDescent="0.2">
      <c r="F776"/>
      <c r="G776"/>
    </row>
    <row r="777" spans="6:7" x14ac:dyDescent="0.2">
      <c r="F777"/>
      <c r="G777"/>
    </row>
    <row r="778" spans="6:7" x14ac:dyDescent="0.2">
      <c r="F778"/>
      <c r="G778"/>
    </row>
    <row r="779" spans="6:7" x14ac:dyDescent="0.2">
      <c r="F779"/>
      <c r="G779"/>
    </row>
    <row r="780" spans="6:7" x14ac:dyDescent="0.2">
      <c r="F780"/>
      <c r="G780"/>
    </row>
    <row r="781" spans="6:7" x14ac:dyDescent="0.2">
      <c r="F781"/>
      <c r="G781"/>
    </row>
    <row r="782" spans="6:7" x14ac:dyDescent="0.2">
      <c r="F782"/>
      <c r="G782"/>
    </row>
    <row r="783" spans="6:7" x14ac:dyDescent="0.2">
      <c r="F783"/>
      <c r="G783"/>
    </row>
    <row r="784" spans="6:7" x14ac:dyDescent="0.2">
      <c r="F784"/>
      <c r="G784"/>
    </row>
    <row r="785" spans="6:7" x14ac:dyDescent="0.2">
      <c r="F785"/>
      <c r="G785"/>
    </row>
    <row r="786" spans="6:7" x14ac:dyDescent="0.2">
      <c r="F786"/>
      <c r="G786"/>
    </row>
    <row r="787" spans="6:7" x14ac:dyDescent="0.2">
      <c r="F787"/>
      <c r="G787"/>
    </row>
    <row r="788" spans="6:7" x14ac:dyDescent="0.2">
      <c r="F788"/>
      <c r="G788"/>
    </row>
    <row r="789" spans="6:7" x14ac:dyDescent="0.2">
      <c r="F789"/>
      <c r="G789"/>
    </row>
    <row r="790" spans="6:7" x14ac:dyDescent="0.2">
      <c r="F790"/>
      <c r="G790"/>
    </row>
    <row r="791" spans="6:7" x14ac:dyDescent="0.2">
      <c r="F791"/>
      <c r="G791"/>
    </row>
    <row r="792" spans="6:7" x14ac:dyDescent="0.2">
      <c r="F792"/>
      <c r="G792"/>
    </row>
    <row r="793" spans="6:7" x14ac:dyDescent="0.2">
      <c r="F793"/>
      <c r="G793"/>
    </row>
    <row r="794" spans="6:7" x14ac:dyDescent="0.2">
      <c r="F794"/>
      <c r="G794"/>
    </row>
    <row r="795" spans="6:7" x14ac:dyDescent="0.2">
      <c r="F795"/>
      <c r="G795"/>
    </row>
    <row r="796" spans="6:7" x14ac:dyDescent="0.2">
      <c r="F796"/>
      <c r="G796"/>
    </row>
    <row r="797" spans="6:7" x14ac:dyDescent="0.2">
      <c r="F797"/>
      <c r="G797"/>
    </row>
    <row r="798" spans="6:7" x14ac:dyDescent="0.2">
      <c r="F798"/>
      <c r="G798"/>
    </row>
    <row r="799" spans="6:7" x14ac:dyDescent="0.2">
      <c r="F799"/>
      <c r="G799"/>
    </row>
    <row r="800" spans="6:7" x14ac:dyDescent="0.2">
      <c r="F800"/>
      <c r="G800"/>
    </row>
    <row r="801" spans="6:7" x14ac:dyDescent="0.2">
      <c r="F801"/>
      <c r="G801"/>
    </row>
    <row r="802" spans="6:7" x14ac:dyDescent="0.2">
      <c r="F802"/>
      <c r="G802"/>
    </row>
    <row r="803" spans="6:7" x14ac:dyDescent="0.2">
      <c r="F803"/>
      <c r="G803"/>
    </row>
    <row r="804" spans="6:7" x14ac:dyDescent="0.2">
      <c r="F804"/>
      <c r="G804"/>
    </row>
    <row r="805" spans="6:7" x14ac:dyDescent="0.2">
      <c r="F805"/>
      <c r="G805"/>
    </row>
    <row r="806" spans="6:7" x14ac:dyDescent="0.2">
      <c r="F806"/>
      <c r="G806"/>
    </row>
    <row r="807" spans="6:7" x14ac:dyDescent="0.2">
      <c r="F807"/>
      <c r="G807"/>
    </row>
    <row r="808" spans="6:7" x14ac:dyDescent="0.2">
      <c r="F808"/>
      <c r="G808"/>
    </row>
    <row r="809" spans="6:7" x14ac:dyDescent="0.2">
      <c r="F809"/>
      <c r="G809"/>
    </row>
    <row r="810" spans="6:7" x14ac:dyDescent="0.2">
      <c r="F810"/>
      <c r="G810"/>
    </row>
    <row r="811" spans="6:7" x14ac:dyDescent="0.2">
      <c r="F811"/>
      <c r="G811"/>
    </row>
    <row r="812" spans="6:7" x14ac:dyDescent="0.2">
      <c r="F812"/>
      <c r="G812"/>
    </row>
    <row r="813" spans="6:7" x14ac:dyDescent="0.2">
      <c r="F813"/>
      <c r="G813"/>
    </row>
    <row r="814" spans="6:7" x14ac:dyDescent="0.2">
      <c r="F814"/>
      <c r="G814"/>
    </row>
    <row r="815" spans="6:7" x14ac:dyDescent="0.2">
      <c r="F815"/>
      <c r="G815"/>
    </row>
    <row r="816" spans="6:7" x14ac:dyDescent="0.2">
      <c r="F816"/>
      <c r="G816"/>
    </row>
    <row r="817" spans="6:7" x14ac:dyDescent="0.2">
      <c r="F817"/>
      <c r="G817"/>
    </row>
    <row r="818" spans="6:7" x14ac:dyDescent="0.2">
      <c r="F818"/>
      <c r="G818"/>
    </row>
    <row r="819" spans="6:7" x14ac:dyDescent="0.2">
      <c r="F819"/>
      <c r="G819"/>
    </row>
    <row r="820" spans="6:7" x14ac:dyDescent="0.2">
      <c r="F820"/>
      <c r="G820"/>
    </row>
    <row r="821" spans="6:7" x14ac:dyDescent="0.2">
      <c r="F821"/>
      <c r="G821"/>
    </row>
    <row r="822" spans="6:7" x14ac:dyDescent="0.2">
      <c r="F822"/>
      <c r="G822"/>
    </row>
    <row r="823" spans="6:7" x14ac:dyDescent="0.2">
      <c r="F823"/>
      <c r="G823"/>
    </row>
    <row r="824" spans="6:7" x14ac:dyDescent="0.2">
      <c r="F824"/>
      <c r="G824"/>
    </row>
    <row r="825" spans="6:7" x14ac:dyDescent="0.2">
      <c r="F825"/>
      <c r="G825"/>
    </row>
    <row r="826" spans="6:7" x14ac:dyDescent="0.2">
      <c r="F826"/>
      <c r="G826"/>
    </row>
    <row r="827" spans="6:7" x14ac:dyDescent="0.2">
      <c r="F827"/>
      <c r="G827"/>
    </row>
    <row r="828" spans="6:7" x14ac:dyDescent="0.2">
      <c r="F828"/>
      <c r="G828"/>
    </row>
  </sheetData>
  <autoFilter ref="A1:F228"/>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64"/>
  <sheetViews>
    <sheetView workbookViewId="0">
      <pane ySplit="1" topLeftCell="A2" activePane="bottomLeft" state="frozen"/>
      <selection pane="bottomLeft" activeCell="D20" sqref="D20"/>
    </sheetView>
  </sheetViews>
  <sheetFormatPr baseColWidth="10" defaultRowHeight="16" x14ac:dyDescent="0.2"/>
  <cols>
    <col min="1" max="1" width="17.83203125" customWidth="1"/>
    <col min="2" max="2" width="22.33203125" customWidth="1"/>
    <col min="3" max="3" width="18.5" customWidth="1"/>
    <col min="4" max="4" width="44.6640625" customWidth="1"/>
  </cols>
  <sheetData>
    <row r="1" spans="1:7" x14ac:dyDescent="0.2">
      <c r="A1" s="19" t="s">
        <v>2867</v>
      </c>
      <c r="B1" s="19" t="s">
        <v>3378</v>
      </c>
      <c r="C1" s="19" t="s">
        <v>3379</v>
      </c>
      <c r="D1" s="19" t="s">
        <v>3604</v>
      </c>
      <c r="E1" s="19" t="s">
        <v>3035</v>
      </c>
      <c r="F1" s="19" t="s">
        <v>3607</v>
      </c>
      <c r="G1" s="4" t="s">
        <v>3605</v>
      </c>
    </row>
    <row r="2" spans="1:7" x14ac:dyDescent="0.2">
      <c r="A2">
        <v>223582410</v>
      </c>
      <c r="B2">
        <v>190655886</v>
      </c>
      <c r="C2" t="s">
        <v>3412</v>
      </c>
      <c r="D2" t="str">
        <f>INDEX(cleaned_data_Pittsburgh!AF$2:'cleaned_data_Pittsburgh'!AF$828, MATCH(A2, cleaned_data_Pittsburgh!I$2:'cleaned_data_Pittsburgh'!I$828,0))</f>
        <v>Beaver Country</v>
      </c>
      <c r="E2">
        <f>INDEX(cleaned_data_Pittsburgh!AG$2:'cleaned_data_Pittsburgh'!AG$828, MATCH(A2, cleaned_data_Pittsburgh!I$2:'cleaned_data_Pittsburgh'!I$828,0))</f>
        <v>0</v>
      </c>
      <c r="F2" t="str">
        <f>INDEX(cleaned_data_Pittsburgh!AK$2:'cleaned_data_Pittsburgh'!AK$828, MATCH(A2, cleaned_data_Pittsburgh!I$2:'cleaned_data_Pittsburgh'!I$828,0))</f>
        <v>County</v>
      </c>
      <c r="G2">
        <v>1</v>
      </c>
    </row>
    <row r="3" spans="1:7" x14ac:dyDescent="0.2">
      <c r="A3">
        <v>221198101</v>
      </c>
      <c r="B3">
        <v>9629390</v>
      </c>
      <c r="C3" t="s">
        <v>3392</v>
      </c>
      <c r="D3" t="str">
        <f>INDEX(cleaned_data_Pittsburgh!AF$2:'cleaned_data_Pittsburgh'!AF$828, MATCH(A3, cleaned_data_Pittsburgh!I$2:'cleaned_data_Pittsburgh'!I$828,0))</f>
        <v>Allegheny County</v>
      </c>
      <c r="E3">
        <f>INDEX(cleaned_data_Pittsburgh!AG$2:'cleaned_data_Pittsburgh'!AG$828, MATCH(A3, cleaned_data_Pittsburgh!I$2:'cleaned_data_Pittsburgh'!I$828,0))</f>
        <v>1</v>
      </c>
      <c r="F3" t="str">
        <f>INDEX(cleaned_data_Pittsburgh!AK$2:'cleaned_data_Pittsburgh'!AK$828, MATCH(A3, cleaned_data_Pittsburgh!I$2:'cleaned_data_Pittsburgh'!I$828,0))</f>
        <v>County</v>
      </c>
      <c r="G3">
        <v>1</v>
      </c>
    </row>
    <row r="4" spans="1:7" x14ac:dyDescent="0.2">
      <c r="A4" t="s">
        <v>3369</v>
      </c>
      <c r="B4">
        <v>18093151</v>
      </c>
      <c r="C4" t="s">
        <v>3538</v>
      </c>
      <c r="D4" t="str">
        <f>INDEX(cleaned_data_Pittsburgh!AF$2:'cleaned_data_Pittsburgh'!AF$828, MATCH(A4, cleaned_data_Pittsburgh!I$2:'cleaned_data_Pittsburgh'!I$828,0))</f>
        <v>Westmoreland, Armstrong, Butler County</v>
      </c>
      <c r="E4">
        <f>INDEX(cleaned_data_Pittsburgh!AG$2:'cleaned_data_Pittsburgh'!AG$828, MATCH(A4, cleaned_data_Pittsburgh!I$2:'cleaned_data_Pittsburgh'!I$828,0))</f>
        <v>1</v>
      </c>
      <c r="F4" t="str">
        <f>INDEX(cleaned_data_Pittsburgh!AK$2:'cleaned_data_Pittsburgh'!AK$828, MATCH(A4, cleaned_data_Pittsburgh!I$2:'cleaned_data_Pittsburgh'!I$828,0))</f>
        <v>County</v>
      </c>
      <c r="G4">
        <v>1</v>
      </c>
    </row>
    <row r="5" spans="1:7" x14ac:dyDescent="0.2">
      <c r="A5">
        <v>223835413</v>
      </c>
      <c r="B5">
        <v>190735992</v>
      </c>
      <c r="C5" t="s">
        <v>3418</v>
      </c>
      <c r="D5" t="str">
        <f>INDEX(cleaned_data_Pittsburgh!AF$2:'cleaned_data_Pittsburgh'!AF$828, MATCH(A5, cleaned_data_Pittsburgh!I$2:'cleaned_data_Pittsburgh'!I$828,0))</f>
        <v>Beaver Country</v>
      </c>
      <c r="E5">
        <f>INDEX(cleaned_data_Pittsburgh!AG$2:'cleaned_data_Pittsburgh'!AG$828, MATCH(A5, cleaned_data_Pittsburgh!I$2:'cleaned_data_Pittsburgh'!I$828,0))</f>
        <v>0</v>
      </c>
      <c r="F5" t="str">
        <f>INDEX(cleaned_data_Pittsburgh!AK$2:'cleaned_data_Pittsburgh'!AK$828, MATCH(A5, cleaned_data_Pittsburgh!I$2:'cleaned_data_Pittsburgh'!I$828,0))</f>
        <v>County</v>
      </c>
      <c r="G5">
        <v>1</v>
      </c>
    </row>
    <row r="6" spans="1:7" x14ac:dyDescent="0.2">
      <c r="A6">
        <v>223835413</v>
      </c>
      <c r="B6">
        <v>190748968</v>
      </c>
      <c r="C6" t="s">
        <v>3418</v>
      </c>
      <c r="D6" t="str">
        <f>INDEX(cleaned_data_Pittsburgh!AF$2:'cleaned_data_Pittsburgh'!AF$828, MATCH(A6, cleaned_data_Pittsburgh!I$2:'cleaned_data_Pittsburgh'!I$828,0))</f>
        <v>Beaver Country</v>
      </c>
      <c r="E6">
        <f>INDEX(cleaned_data_Pittsburgh!AG$2:'cleaned_data_Pittsburgh'!AG$828, MATCH(A6, cleaned_data_Pittsburgh!I$2:'cleaned_data_Pittsburgh'!I$828,0))</f>
        <v>0</v>
      </c>
      <c r="F6" t="str">
        <f>INDEX(cleaned_data_Pittsburgh!AK$2:'cleaned_data_Pittsburgh'!AK$828, MATCH(A6, cleaned_data_Pittsburgh!I$2:'cleaned_data_Pittsburgh'!I$828,0))</f>
        <v>County</v>
      </c>
      <c r="G6">
        <v>1</v>
      </c>
    </row>
    <row r="7" spans="1:7" x14ac:dyDescent="0.2">
      <c r="A7" t="s">
        <v>3364</v>
      </c>
      <c r="B7">
        <v>142633572</v>
      </c>
      <c r="C7" t="s">
        <v>3418</v>
      </c>
      <c r="D7" t="str">
        <f>INDEX(cleaned_data_Pittsburgh!AF$2:'cleaned_data_Pittsburgh'!AF$828, MATCH(A7, cleaned_data_Pittsburgh!I$2:'cleaned_data_Pittsburgh'!I$828,0))</f>
        <v>Beaver Country</v>
      </c>
      <c r="E7">
        <f>INDEX(cleaned_data_Pittsburgh!AG$2:'cleaned_data_Pittsburgh'!AG$828, MATCH(A7, cleaned_data_Pittsburgh!I$2:'cleaned_data_Pittsburgh'!I$828,0))</f>
        <v>0</v>
      </c>
      <c r="F7" t="str">
        <f>INDEX(cleaned_data_Pittsburgh!AK$2:'cleaned_data_Pittsburgh'!AK$828, MATCH(A7, cleaned_data_Pittsburgh!I$2:'cleaned_data_Pittsburgh'!I$828,0))</f>
        <v>County</v>
      </c>
      <c r="G7">
        <v>1</v>
      </c>
    </row>
    <row r="8" spans="1:7" x14ac:dyDescent="0.2">
      <c r="A8" t="s">
        <v>3364</v>
      </c>
      <c r="B8">
        <v>185352635</v>
      </c>
      <c r="C8" t="s">
        <v>3418</v>
      </c>
      <c r="D8" t="str">
        <f>INDEX(cleaned_data_Pittsburgh!AF$2:'cleaned_data_Pittsburgh'!AF$828, MATCH(A8, cleaned_data_Pittsburgh!I$2:'cleaned_data_Pittsburgh'!I$828,0))</f>
        <v>Beaver Country</v>
      </c>
      <c r="E8">
        <f>INDEX(cleaned_data_Pittsburgh!AG$2:'cleaned_data_Pittsburgh'!AG$828, MATCH(A8, cleaned_data_Pittsburgh!I$2:'cleaned_data_Pittsburgh'!I$828,0))</f>
        <v>0</v>
      </c>
      <c r="F8" t="str">
        <f>INDEX(cleaned_data_Pittsburgh!AK$2:'cleaned_data_Pittsburgh'!AK$828, MATCH(A8, cleaned_data_Pittsburgh!I$2:'cleaned_data_Pittsburgh'!I$828,0))</f>
        <v>County</v>
      </c>
      <c r="G8">
        <v>1</v>
      </c>
    </row>
    <row r="9" spans="1:7" x14ac:dyDescent="0.2">
      <c r="A9" t="s">
        <v>3364</v>
      </c>
      <c r="B9">
        <v>114947252</v>
      </c>
      <c r="C9" t="s">
        <v>3418</v>
      </c>
      <c r="D9" t="str">
        <f>INDEX(cleaned_data_Pittsburgh!AF$2:'cleaned_data_Pittsburgh'!AF$828, MATCH(A9, cleaned_data_Pittsburgh!I$2:'cleaned_data_Pittsburgh'!I$828,0))</f>
        <v>Beaver Country</v>
      </c>
      <c r="E9">
        <f>INDEX(cleaned_data_Pittsburgh!AG$2:'cleaned_data_Pittsburgh'!AG$828, MATCH(A9, cleaned_data_Pittsburgh!I$2:'cleaned_data_Pittsburgh'!I$828,0))</f>
        <v>0</v>
      </c>
      <c r="F9" t="str">
        <f>INDEX(cleaned_data_Pittsburgh!AK$2:'cleaned_data_Pittsburgh'!AK$828, MATCH(A9, cleaned_data_Pittsburgh!I$2:'cleaned_data_Pittsburgh'!I$828,0))</f>
        <v>County</v>
      </c>
      <c r="G9">
        <v>1</v>
      </c>
    </row>
    <row r="10" spans="1:7" x14ac:dyDescent="0.2">
      <c r="A10" t="s">
        <v>3364</v>
      </c>
      <c r="B10">
        <v>9331743</v>
      </c>
      <c r="C10" t="s">
        <v>3418</v>
      </c>
      <c r="D10" t="str">
        <f>INDEX(cleaned_data_Pittsburgh!AF$2:'cleaned_data_Pittsburgh'!AF$828, MATCH(A10, cleaned_data_Pittsburgh!I$2:'cleaned_data_Pittsburgh'!I$828,0))</f>
        <v>Beaver Country</v>
      </c>
      <c r="E10">
        <f>INDEX(cleaned_data_Pittsburgh!AG$2:'cleaned_data_Pittsburgh'!AG$828, MATCH(A10, cleaned_data_Pittsburgh!I$2:'cleaned_data_Pittsburgh'!I$828,0))</f>
        <v>0</v>
      </c>
      <c r="F10" t="str">
        <f>INDEX(cleaned_data_Pittsburgh!AK$2:'cleaned_data_Pittsburgh'!AK$828, MATCH(A10, cleaned_data_Pittsburgh!I$2:'cleaned_data_Pittsburgh'!I$828,0))</f>
        <v>County</v>
      </c>
      <c r="G10">
        <v>1</v>
      </c>
    </row>
    <row r="11" spans="1:7" x14ac:dyDescent="0.2">
      <c r="A11">
        <v>224452531</v>
      </c>
      <c r="B11">
        <v>158165312</v>
      </c>
      <c r="C11" t="s">
        <v>3479</v>
      </c>
      <c r="D11" t="str">
        <f>INDEX(cleaned_data_Pittsburgh!AF$2:'cleaned_data_Pittsburgh'!AF$828, MATCH(A11, cleaned_data_Pittsburgh!I$2:'cleaned_data_Pittsburgh'!I$828,0))</f>
        <v>Washington PA</v>
      </c>
      <c r="E11">
        <f>INDEX(cleaned_data_Pittsburgh!AG$2:'cleaned_data_Pittsburgh'!AG$828, MATCH(A11, cleaned_data_Pittsburgh!I$2:'cleaned_data_Pittsburgh'!I$828,0))</f>
        <v>0</v>
      </c>
      <c r="F11" t="str">
        <f>INDEX(cleaned_data_Pittsburgh!AK$2:'cleaned_data_Pittsburgh'!AK$828, MATCH(A11, cleaned_data_Pittsburgh!I$2:'cleaned_data_Pittsburgh'!I$828,0))</f>
        <v>County</v>
      </c>
      <c r="G11">
        <f>IF(IFERROR(SEARCH(D11, C11), 0), 1, 0)</f>
        <v>0</v>
      </c>
    </row>
    <row r="12" spans="1:7" x14ac:dyDescent="0.2">
      <c r="A12">
        <v>219733207</v>
      </c>
      <c r="B12">
        <v>9287140</v>
      </c>
      <c r="C12" t="s">
        <v>3387</v>
      </c>
      <c r="D12" t="str">
        <f>INDEX(cleaned_data_Pittsburgh!AF$2:'cleaned_data_Pittsburgh'!AF$828, MATCH(A12, cleaned_data_Pittsburgh!I$2:'cleaned_data_Pittsburgh'!I$828,0))</f>
        <v>Allegheny County</v>
      </c>
      <c r="E12">
        <f>INDEX(cleaned_data_Pittsburgh!AG$2:'cleaned_data_Pittsburgh'!AG$828, MATCH(A12, cleaned_data_Pittsburgh!I$2:'cleaned_data_Pittsburgh'!I$828,0))</f>
        <v>1</v>
      </c>
      <c r="F12" t="str">
        <f>INDEX(cleaned_data_Pittsburgh!AK$2:'cleaned_data_Pittsburgh'!AK$828, MATCH(A12, cleaned_data_Pittsburgh!I$2:'cleaned_data_Pittsburgh'!I$828,0))</f>
        <v>County</v>
      </c>
      <c r="G12">
        <v>1</v>
      </c>
    </row>
    <row r="13" spans="1:7" x14ac:dyDescent="0.2">
      <c r="A13">
        <v>220705111</v>
      </c>
      <c r="B13">
        <v>9287140</v>
      </c>
      <c r="C13" t="s">
        <v>3387</v>
      </c>
      <c r="D13" t="str">
        <f>INDEX(cleaned_data_Pittsburgh!AF$2:'cleaned_data_Pittsburgh'!AF$828, MATCH(A13, cleaned_data_Pittsburgh!I$2:'cleaned_data_Pittsburgh'!I$828,0))</f>
        <v>Allegheny County</v>
      </c>
      <c r="E13">
        <f>INDEX(cleaned_data_Pittsburgh!AG$2:'cleaned_data_Pittsburgh'!AG$828, MATCH(A13, cleaned_data_Pittsburgh!I$2:'cleaned_data_Pittsburgh'!I$828,0))</f>
        <v>1</v>
      </c>
      <c r="F13" t="str">
        <f>INDEX(cleaned_data_Pittsburgh!AK$2:'cleaned_data_Pittsburgh'!AK$828, MATCH(A13, cleaned_data_Pittsburgh!I$2:'cleaned_data_Pittsburgh'!I$828,0))</f>
        <v>County</v>
      </c>
      <c r="G13">
        <v>1</v>
      </c>
    </row>
    <row r="14" spans="1:7" x14ac:dyDescent="0.2">
      <c r="A14">
        <v>224534567</v>
      </c>
      <c r="B14">
        <v>9287140</v>
      </c>
      <c r="C14" t="s">
        <v>3387</v>
      </c>
      <c r="D14" t="str">
        <f>INDEX(cleaned_data_Pittsburgh!AF$2:'cleaned_data_Pittsburgh'!AF$828, MATCH(A14, cleaned_data_Pittsburgh!I$2:'cleaned_data_Pittsburgh'!I$828,0))</f>
        <v>Allegheny County</v>
      </c>
      <c r="E14">
        <f>INDEX(cleaned_data_Pittsburgh!AG$2:'cleaned_data_Pittsburgh'!AG$828, MATCH(A14, cleaned_data_Pittsburgh!I$2:'cleaned_data_Pittsburgh'!I$828,0))</f>
        <v>1</v>
      </c>
      <c r="F14" t="str">
        <f>INDEX(cleaned_data_Pittsburgh!AK$2:'cleaned_data_Pittsburgh'!AK$828, MATCH(A14, cleaned_data_Pittsburgh!I$2:'cleaned_data_Pittsburgh'!I$828,0))</f>
        <v>County</v>
      </c>
      <c r="G14">
        <v>1</v>
      </c>
    </row>
    <row r="15" spans="1:7" x14ac:dyDescent="0.2">
      <c r="A15" t="s">
        <v>3170</v>
      </c>
      <c r="B15">
        <v>9287140</v>
      </c>
      <c r="C15" t="s">
        <v>3387</v>
      </c>
      <c r="D15" t="str">
        <f>INDEX(cleaned_data_Pittsburgh!AF$2:'cleaned_data_Pittsburgh'!AF$828, MATCH(A15, cleaned_data_Pittsburgh!I$2:'cleaned_data_Pittsburgh'!I$828,0))</f>
        <v>Allegheny County</v>
      </c>
      <c r="E15">
        <f>INDEX(cleaned_data_Pittsburgh!AG$2:'cleaned_data_Pittsburgh'!AG$828, MATCH(A15, cleaned_data_Pittsburgh!I$2:'cleaned_data_Pittsburgh'!I$828,0))</f>
        <v>1</v>
      </c>
      <c r="F15" t="str">
        <f>INDEX(cleaned_data_Pittsburgh!AK$2:'cleaned_data_Pittsburgh'!AK$828, MATCH(A15, cleaned_data_Pittsburgh!I$2:'cleaned_data_Pittsburgh'!I$828,0))</f>
        <v>County</v>
      </c>
      <c r="G15">
        <v>1</v>
      </c>
    </row>
    <row r="16" spans="1:7" x14ac:dyDescent="0.2">
      <c r="A16">
        <v>224590305</v>
      </c>
      <c r="B16">
        <v>12355450</v>
      </c>
      <c r="C16" t="s">
        <v>3513</v>
      </c>
      <c r="D16" t="str">
        <f>INDEX(cleaned_data_Pittsburgh!AF$2:'cleaned_data_Pittsburgh'!AF$828, MATCH(A16, cleaned_data_Pittsburgh!I$2:'cleaned_data_Pittsburgh'!I$828,0))</f>
        <v>Monroeville</v>
      </c>
      <c r="E16">
        <f>INDEX(cleaned_data_Pittsburgh!AG$2:'cleaned_data_Pittsburgh'!AG$828, MATCH(A16, cleaned_data_Pittsburgh!I$2:'cleaned_data_Pittsburgh'!I$828,0))</f>
        <v>0</v>
      </c>
      <c r="F16" t="str">
        <f>INDEX(cleaned_data_Pittsburgh!AK$2:'cleaned_data_Pittsburgh'!AK$828, MATCH(A16, cleaned_data_Pittsburgh!I$2:'cleaned_data_Pittsburgh'!I$828,0))</f>
        <v>County</v>
      </c>
      <c r="G16">
        <f>IF(IFERROR(SEARCH(D16, C16), 0), 1, 0)</f>
        <v>0</v>
      </c>
    </row>
    <row r="17" spans="1:7" x14ac:dyDescent="0.2">
      <c r="A17">
        <v>223582410</v>
      </c>
      <c r="B17">
        <v>75278982</v>
      </c>
      <c r="C17" t="s">
        <v>3413</v>
      </c>
      <c r="D17" t="str">
        <f>INDEX(cleaned_data_Pittsburgh!AF$2:'cleaned_data_Pittsburgh'!AF$828, MATCH(A17, cleaned_data_Pittsburgh!I$2:'cleaned_data_Pittsburgh'!I$828,0))</f>
        <v>Beaver Country</v>
      </c>
      <c r="E17">
        <f>INDEX(cleaned_data_Pittsburgh!AG$2:'cleaned_data_Pittsburgh'!AG$828, MATCH(A17, cleaned_data_Pittsburgh!I$2:'cleaned_data_Pittsburgh'!I$828,0))</f>
        <v>0</v>
      </c>
      <c r="F17" t="str">
        <f>INDEX(cleaned_data_Pittsburgh!AK$2:'cleaned_data_Pittsburgh'!AK$828, MATCH(A17, cleaned_data_Pittsburgh!I$2:'cleaned_data_Pittsburgh'!I$828,0))</f>
        <v>County</v>
      </c>
      <c r="G17">
        <f>IF(IFERROR(SEARCH(D17, C17), 0), 1, 0)</f>
        <v>0</v>
      </c>
    </row>
    <row r="18" spans="1:7" x14ac:dyDescent="0.2">
      <c r="A18">
        <v>223582410</v>
      </c>
      <c r="B18">
        <v>42746222</v>
      </c>
      <c r="C18" t="s">
        <v>3413</v>
      </c>
      <c r="D18" t="str">
        <f>INDEX(cleaned_data_Pittsburgh!AF$2:'cleaned_data_Pittsburgh'!AF$828, MATCH(A18, cleaned_data_Pittsburgh!I$2:'cleaned_data_Pittsburgh'!I$828,0))</f>
        <v>Beaver Country</v>
      </c>
      <c r="E18">
        <f>INDEX(cleaned_data_Pittsburgh!AG$2:'cleaned_data_Pittsburgh'!AG$828, MATCH(A18, cleaned_data_Pittsburgh!I$2:'cleaned_data_Pittsburgh'!I$828,0))</f>
        <v>0</v>
      </c>
      <c r="F18" t="str">
        <f>INDEX(cleaned_data_Pittsburgh!AK$2:'cleaned_data_Pittsburgh'!AK$828, MATCH(A18, cleaned_data_Pittsburgh!I$2:'cleaned_data_Pittsburgh'!I$828,0))</f>
        <v>County</v>
      </c>
      <c r="G18">
        <f>IF(IFERROR(SEARCH(D18, C18), 0), 1, 0)</f>
        <v>0</v>
      </c>
    </row>
    <row r="19" spans="1:7" x14ac:dyDescent="0.2">
      <c r="A19" t="s">
        <v>3364</v>
      </c>
      <c r="B19">
        <v>144975022</v>
      </c>
      <c r="C19" t="s">
        <v>3413</v>
      </c>
      <c r="D19" t="str">
        <f>INDEX(cleaned_data_Pittsburgh!AF$2:'cleaned_data_Pittsburgh'!AF$828, MATCH(A19, cleaned_data_Pittsburgh!I$2:'cleaned_data_Pittsburgh'!I$828,0))</f>
        <v>Beaver Country</v>
      </c>
      <c r="E19">
        <f>INDEX(cleaned_data_Pittsburgh!AG$2:'cleaned_data_Pittsburgh'!AG$828, MATCH(A19, cleaned_data_Pittsburgh!I$2:'cleaned_data_Pittsburgh'!I$828,0))</f>
        <v>0</v>
      </c>
      <c r="F19" t="str">
        <f>INDEX(cleaned_data_Pittsburgh!AK$2:'cleaned_data_Pittsburgh'!AK$828, MATCH(A19, cleaned_data_Pittsburgh!I$2:'cleaned_data_Pittsburgh'!I$828,0))</f>
        <v>County</v>
      </c>
      <c r="G19">
        <f>IF(IFERROR(SEARCH(D19, C19), 0), 1, 0)</f>
        <v>0</v>
      </c>
    </row>
    <row r="20" spans="1:7" x14ac:dyDescent="0.2">
      <c r="A20">
        <v>221198101</v>
      </c>
      <c r="B20">
        <v>155380482</v>
      </c>
      <c r="C20" t="s">
        <v>3393</v>
      </c>
      <c r="D20" t="str">
        <f>INDEX(cleaned_data_Pittsburgh!AF$2:'cleaned_data_Pittsburgh'!AF$828, MATCH(A20, cleaned_data_Pittsburgh!I$2:'cleaned_data_Pittsburgh'!I$828,0))</f>
        <v>Allegheny County</v>
      </c>
      <c r="E20">
        <f>INDEX(cleaned_data_Pittsburgh!AG$2:'cleaned_data_Pittsburgh'!AG$828, MATCH(A20, cleaned_data_Pittsburgh!I$2:'cleaned_data_Pittsburgh'!I$828,0))</f>
        <v>1</v>
      </c>
      <c r="F20" t="str">
        <f>INDEX(cleaned_data_Pittsburgh!AK$2:'cleaned_data_Pittsburgh'!AK$828, MATCH(A20, cleaned_data_Pittsburgh!I$2:'cleaned_data_Pittsburgh'!I$828,0))</f>
        <v>County</v>
      </c>
      <c r="G20">
        <f>IF(IFERROR(SEARCH(D20, C20), 0), 1, 0)</f>
        <v>0</v>
      </c>
    </row>
    <row r="21" spans="1:7" x14ac:dyDescent="0.2">
      <c r="A21" t="s">
        <v>3345</v>
      </c>
      <c r="B21">
        <v>11562073</v>
      </c>
      <c r="C21" t="s">
        <v>3456</v>
      </c>
      <c r="D21" t="str">
        <f>INDEX(cleaned_data_Pittsburgh!AF$2:'cleaned_data_Pittsburgh'!AF$828, MATCH(A21, cleaned_data_Pittsburgh!I$2:'cleaned_data_Pittsburgh'!I$828,0))</f>
        <v>Westmoreland</v>
      </c>
      <c r="E21">
        <f>INDEX(cleaned_data_Pittsburgh!AG$2:'cleaned_data_Pittsburgh'!AG$828, MATCH(A21, cleaned_data_Pittsburgh!I$2:'cleaned_data_Pittsburgh'!I$828,0))</f>
        <v>0</v>
      </c>
      <c r="F21" t="str">
        <f>INDEX(cleaned_data_Pittsburgh!AK$2:'cleaned_data_Pittsburgh'!AK$828, MATCH(A21, cleaned_data_Pittsburgh!I$2:'cleaned_data_Pittsburgh'!I$828,0))</f>
        <v>County</v>
      </c>
      <c r="G21">
        <v>1</v>
      </c>
    </row>
    <row r="22" spans="1:7" x14ac:dyDescent="0.2">
      <c r="A22">
        <v>221198101</v>
      </c>
      <c r="B22">
        <v>8265455</v>
      </c>
      <c r="C22" t="s">
        <v>3391</v>
      </c>
      <c r="D22" t="str">
        <f>INDEX(cleaned_data_Pittsburgh!AF$2:'cleaned_data_Pittsburgh'!AF$828, MATCH(A22, cleaned_data_Pittsburgh!I$2:'cleaned_data_Pittsburgh'!I$828,0))</f>
        <v>Allegheny County</v>
      </c>
      <c r="E22">
        <f>INDEX(cleaned_data_Pittsburgh!AG$2:'cleaned_data_Pittsburgh'!AG$828, MATCH(A22, cleaned_data_Pittsburgh!I$2:'cleaned_data_Pittsburgh'!I$828,0))</f>
        <v>1</v>
      </c>
      <c r="F22" t="str">
        <f>INDEX(cleaned_data_Pittsburgh!AK$2:'cleaned_data_Pittsburgh'!AK$828, MATCH(A22, cleaned_data_Pittsburgh!I$2:'cleaned_data_Pittsburgh'!I$828,0))</f>
        <v>County</v>
      </c>
      <c r="G22">
        <v>1</v>
      </c>
    </row>
    <row r="23" spans="1:7" x14ac:dyDescent="0.2">
      <c r="A23">
        <v>221198101</v>
      </c>
      <c r="B23">
        <v>5177006</v>
      </c>
      <c r="C23" t="s">
        <v>3391</v>
      </c>
      <c r="D23" t="str">
        <f>INDEX(cleaned_data_Pittsburgh!AF$2:'cleaned_data_Pittsburgh'!AF$828, MATCH(A23, cleaned_data_Pittsburgh!I$2:'cleaned_data_Pittsburgh'!I$828,0))</f>
        <v>Allegheny County</v>
      </c>
      <c r="E23">
        <f>INDEX(cleaned_data_Pittsburgh!AG$2:'cleaned_data_Pittsburgh'!AG$828, MATCH(A23, cleaned_data_Pittsburgh!I$2:'cleaned_data_Pittsburgh'!I$828,0))</f>
        <v>1</v>
      </c>
      <c r="F23" t="str">
        <f>INDEX(cleaned_data_Pittsburgh!AK$2:'cleaned_data_Pittsburgh'!AK$828, MATCH(A23, cleaned_data_Pittsburgh!I$2:'cleaned_data_Pittsburgh'!I$828,0))</f>
        <v>County</v>
      </c>
      <c r="G23">
        <v>1</v>
      </c>
    </row>
    <row r="24" spans="1:7" x14ac:dyDescent="0.2">
      <c r="A24">
        <v>224534567</v>
      </c>
      <c r="B24">
        <v>5177006</v>
      </c>
      <c r="C24" t="s">
        <v>3391</v>
      </c>
      <c r="D24" t="str">
        <f>INDEX(cleaned_data_Pittsburgh!AF$2:'cleaned_data_Pittsburgh'!AF$828, MATCH(A24, cleaned_data_Pittsburgh!I$2:'cleaned_data_Pittsburgh'!I$828,0))</f>
        <v>Allegheny County</v>
      </c>
      <c r="E24">
        <f>INDEX(cleaned_data_Pittsburgh!AG$2:'cleaned_data_Pittsburgh'!AG$828, MATCH(A24, cleaned_data_Pittsburgh!I$2:'cleaned_data_Pittsburgh'!I$828,0))</f>
        <v>1</v>
      </c>
      <c r="F24" t="str">
        <f>INDEX(cleaned_data_Pittsburgh!AK$2:'cleaned_data_Pittsburgh'!AK$828, MATCH(A24, cleaned_data_Pittsburgh!I$2:'cleaned_data_Pittsburgh'!I$828,0))</f>
        <v>County</v>
      </c>
      <c r="G24">
        <v>1</v>
      </c>
    </row>
    <row r="25" spans="1:7" x14ac:dyDescent="0.2">
      <c r="A25">
        <v>224534567</v>
      </c>
      <c r="B25">
        <v>5107967</v>
      </c>
      <c r="C25" t="s">
        <v>3391</v>
      </c>
      <c r="D25" t="str">
        <f>INDEX(cleaned_data_Pittsburgh!AF$2:'cleaned_data_Pittsburgh'!AF$828, MATCH(A25, cleaned_data_Pittsburgh!I$2:'cleaned_data_Pittsburgh'!I$828,0))</f>
        <v>Allegheny County</v>
      </c>
      <c r="E25">
        <f>INDEX(cleaned_data_Pittsburgh!AG$2:'cleaned_data_Pittsburgh'!AG$828, MATCH(A25, cleaned_data_Pittsburgh!I$2:'cleaned_data_Pittsburgh'!I$828,0))</f>
        <v>1</v>
      </c>
      <c r="F25" t="str">
        <f>INDEX(cleaned_data_Pittsburgh!AK$2:'cleaned_data_Pittsburgh'!AK$828, MATCH(A25, cleaned_data_Pittsburgh!I$2:'cleaned_data_Pittsburgh'!I$828,0))</f>
        <v>County</v>
      </c>
      <c r="G25">
        <v>1</v>
      </c>
    </row>
    <row r="26" spans="1:7" x14ac:dyDescent="0.2">
      <c r="A26">
        <v>224534567</v>
      </c>
      <c r="B26">
        <v>8265455</v>
      </c>
      <c r="C26" t="s">
        <v>3391</v>
      </c>
      <c r="D26" t="str">
        <f>INDEX(cleaned_data_Pittsburgh!AF$2:'cleaned_data_Pittsburgh'!AF$828, MATCH(A26, cleaned_data_Pittsburgh!I$2:'cleaned_data_Pittsburgh'!I$828,0))</f>
        <v>Allegheny County</v>
      </c>
      <c r="E26">
        <f>INDEX(cleaned_data_Pittsburgh!AG$2:'cleaned_data_Pittsburgh'!AG$828, MATCH(A26, cleaned_data_Pittsburgh!I$2:'cleaned_data_Pittsburgh'!I$828,0))</f>
        <v>1</v>
      </c>
      <c r="F26" t="str">
        <f>INDEX(cleaned_data_Pittsburgh!AK$2:'cleaned_data_Pittsburgh'!AK$828, MATCH(A26, cleaned_data_Pittsburgh!I$2:'cleaned_data_Pittsburgh'!I$828,0))</f>
        <v>County</v>
      </c>
      <c r="G26">
        <v>1</v>
      </c>
    </row>
    <row r="27" spans="1:7" x14ac:dyDescent="0.2">
      <c r="A27" t="s">
        <v>3171</v>
      </c>
      <c r="B27">
        <v>5107967</v>
      </c>
      <c r="C27" t="s">
        <v>3391</v>
      </c>
      <c r="D27" t="str">
        <f>INDEX(cleaned_data_Pittsburgh!AF$2:'cleaned_data_Pittsburgh'!AF$828, MATCH(A27, cleaned_data_Pittsburgh!I$2:'cleaned_data_Pittsburgh'!I$828,0))</f>
        <v>Allegheny County</v>
      </c>
      <c r="E27">
        <f>INDEX(cleaned_data_Pittsburgh!AG$2:'cleaned_data_Pittsburgh'!AG$828, MATCH(A27, cleaned_data_Pittsburgh!I$2:'cleaned_data_Pittsburgh'!I$828,0))</f>
        <v>1</v>
      </c>
      <c r="F27" t="str">
        <f>INDEX(cleaned_data_Pittsburgh!AK$2:'cleaned_data_Pittsburgh'!AK$828, MATCH(A27, cleaned_data_Pittsburgh!I$2:'cleaned_data_Pittsburgh'!I$828,0))</f>
        <v>County</v>
      </c>
      <c r="G27">
        <v>1</v>
      </c>
    </row>
    <row r="28" spans="1:7" x14ac:dyDescent="0.2">
      <c r="A28" t="s">
        <v>3344</v>
      </c>
      <c r="B28">
        <v>191065276</v>
      </c>
      <c r="C28" t="s">
        <v>3394</v>
      </c>
      <c r="D28" t="str">
        <f>INDEX(cleaned_data_Pittsburgh!AF$2:'cleaned_data_Pittsburgh'!AF$828, MATCH(A28, cleaned_data_Pittsburgh!I$2:'cleaned_data_Pittsburgh'!I$828,0))</f>
        <v>Westmoreland</v>
      </c>
      <c r="E28">
        <f>INDEX(cleaned_data_Pittsburgh!AG$2:'cleaned_data_Pittsburgh'!AG$828, MATCH(A28, cleaned_data_Pittsburgh!I$2:'cleaned_data_Pittsburgh'!I$828,0))</f>
        <v>0</v>
      </c>
      <c r="F28" t="str">
        <f>INDEX(cleaned_data_Pittsburgh!AK$2:'cleaned_data_Pittsburgh'!AK$828, MATCH(A28, cleaned_data_Pittsburgh!I$2:'cleaned_data_Pittsburgh'!I$828,0))</f>
        <v>County</v>
      </c>
      <c r="G28">
        <v>1</v>
      </c>
    </row>
    <row r="29" spans="1:7" x14ac:dyDescent="0.2">
      <c r="A29">
        <v>219733207</v>
      </c>
      <c r="B29">
        <v>97657032</v>
      </c>
      <c r="C29" t="s">
        <v>3388</v>
      </c>
      <c r="D29" t="str">
        <f>INDEX(cleaned_data_Pittsburgh!AF$2:'cleaned_data_Pittsburgh'!AF$828, MATCH(A29, cleaned_data_Pittsburgh!I$2:'cleaned_data_Pittsburgh'!I$828,0))</f>
        <v>Allegheny County</v>
      </c>
      <c r="E29">
        <f>INDEX(cleaned_data_Pittsburgh!AG$2:'cleaned_data_Pittsburgh'!AG$828, MATCH(A29, cleaned_data_Pittsburgh!I$2:'cleaned_data_Pittsburgh'!I$828,0))</f>
        <v>1</v>
      </c>
      <c r="F29" t="str">
        <f>INDEX(cleaned_data_Pittsburgh!AK$2:'cleaned_data_Pittsburgh'!AK$828, MATCH(A29, cleaned_data_Pittsburgh!I$2:'cleaned_data_Pittsburgh'!I$828,0))</f>
        <v>County</v>
      </c>
      <c r="G29">
        <f>IF(IFERROR(SEARCH(D29, C29), 0), 1, 0)</f>
        <v>0</v>
      </c>
    </row>
    <row r="30" spans="1:7" x14ac:dyDescent="0.2">
      <c r="A30">
        <v>220705111</v>
      </c>
      <c r="B30">
        <v>97657032</v>
      </c>
      <c r="C30" t="s">
        <v>3388</v>
      </c>
      <c r="D30" t="str">
        <f>INDEX(cleaned_data_Pittsburgh!AF$2:'cleaned_data_Pittsburgh'!AF$828, MATCH(A30, cleaned_data_Pittsburgh!I$2:'cleaned_data_Pittsburgh'!I$828,0))</f>
        <v>Allegheny County</v>
      </c>
      <c r="E30">
        <f>INDEX(cleaned_data_Pittsburgh!AG$2:'cleaned_data_Pittsburgh'!AG$828, MATCH(A30, cleaned_data_Pittsburgh!I$2:'cleaned_data_Pittsburgh'!I$828,0))</f>
        <v>1</v>
      </c>
      <c r="F30" t="str">
        <f>INDEX(cleaned_data_Pittsburgh!AK$2:'cleaned_data_Pittsburgh'!AK$828, MATCH(A30, cleaned_data_Pittsburgh!I$2:'cleaned_data_Pittsburgh'!I$828,0))</f>
        <v>County</v>
      </c>
      <c r="G30">
        <f>IF(IFERROR(SEARCH(D30, C30), 0), 1, 0)</f>
        <v>0</v>
      </c>
    </row>
    <row r="31" spans="1:7" x14ac:dyDescent="0.2">
      <c r="A31">
        <v>224534567</v>
      </c>
      <c r="B31">
        <v>97657032</v>
      </c>
      <c r="C31" t="s">
        <v>3388</v>
      </c>
      <c r="D31" t="str">
        <f>INDEX(cleaned_data_Pittsburgh!AF$2:'cleaned_data_Pittsburgh'!AF$828, MATCH(A31, cleaned_data_Pittsburgh!I$2:'cleaned_data_Pittsburgh'!I$828,0))</f>
        <v>Allegheny County</v>
      </c>
      <c r="E31">
        <f>INDEX(cleaned_data_Pittsburgh!AG$2:'cleaned_data_Pittsburgh'!AG$828, MATCH(A31, cleaned_data_Pittsburgh!I$2:'cleaned_data_Pittsburgh'!I$828,0))</f>
        <v>1</v>
      </c>
      <c r="F31" t="str">
        <f>INDEX(cleaned_data_Pittsburgh!AK$2:'cleaned_data_Pittsburgh'!AK$828, MATCH(A31, cleaned_data_Pittsburgh!I$2:'cleaned_data_Pittsburgh'!I$828,0))</f>
        <v>County</v>
      </c>
      <c r="G31">
        <f>IF(IFERROR(SEARCH(D31, C31), 0), 1, 0)</f>
        <v>0</v>
      </c>
    </row>
    <row r="32" spans="1:7" x14ac:dyDescent="0.2">
      <c r="A32">
        <v>224544750</v>
      </c>
      <c r="B32">
        <v>97657032</v>
      </c>
      <c r="C32" t="s">
        <v>3388</v>
      </c>
      <c r="D32" t="str">
        <f>INDEX(cleaned_data_Pittsburgh!AF$2:'cleaned_data_Pittsburgh'!AF$828, MATCH(A32, cleaned_data_Pittsburgh!I$2:'cleaned_data_Pittsburgh'!I$828,0))</f>
        <v>Washington PA</v>
      </c>
      <c r="E32">
        <f>INDEX(cleaned_data_Pittsburgh!AG$2:'cleaned_data_Pittsburgh'!AG$828, MATCH(A32, cleaned_data_Pittsburgh!I$2:'cleaned_data_Pittsburgh'!I$828,0))</f>
        <v>1</v>
      </c>
      <c r="F32" t="str">
        <f>INDEX(cleaned_data_Pittsburgh!AK$2:'cleaned_data_Pittsburgh'!AK$828, MATCH(A32, cleaned_data_Pittsburgh!I$2:'cleaned_data_Pittsburgh'!I$828,0))</f>
        <v>County</v>
      </c>
      <c r="G32">
        <v>1</v>
      </c>
    </row>
    <row r="33" spans="1:7" x14ac:dyDescent="0.2">
      <c r="A33">
        <v>223582410</v>
      </c>
      <c r="B33">
        <v>35033542</v>
      </c>
      <c r="C33" t="s">
        <v>3484</v>
      </c>
      <c r="D33" t="str">
        <f>INDEX(cleaned_data_Pittsburgh!AF$2:'cleaned_data_Pittsburgh'!AF$828, MATCH(A33, cleaned_data_Pittsburgh!I$2:'cleaned_data_Pittsburgh'!I$828,0))</f>
        <v>Beaver Country</v>
      </c>
      <c r="E33">
        <f>INDEX(cleaned_data_Pittsburgh!AG$2:'cleaned_data_Pittsburgh'!AG$828, MATCH(A33, cleaned_data_Pittsburgh!I$2:'cleaned_data_Pittsburgh'!I$828,0))</f>
        <v>0</v>
      </c>
      <c r="F33" t="str">
        <f>INDEX(cleaned_data_Pittsburgh!AK$2:'cleaned_data_Pittsburgh'!AK$828, MATCH(A33, cleaned_data_Pittsburgh!I$2:'cleaned_data_Pittsburgh'!I$828,0))</f>
        <v>County</v>
      </c>
      <c r="G33">
        <v>1</v>
      </c>
    </row>
    <row r="34" spans="1:7" x14ac:dyDescent="0.2">
      <c r="A34">
        <v>224631184</v>
      </c>
      <c r="B34">
        <v>190232316</v>
      </c>
      <c r="C34" t="s">
        <v>3384</v>
      </c>
      <c r="D34" t="str">
        <f>INDEX(cleaned_data_Pittsburgh!AF$2:'cleaned_data_Pittsburgh'!AF$828, MATCH(A34, cleaned_data_Pittsburgh!I$2:'cleaned_data_Pittsburgh'!I$828,0))</f>
        <v>Westmoreland</v>
      </c>
      <c r="E34">
        <f>INDEX(cleaned_data_Pittsburgh!AG$2:'cleaned_data_Pittsburgh'!AG$828, MATCH(A34, cleaned_data_Pittsburgh!I$2:'cleaned_data_Pittsburgh'!I$828,0))</f>
        <v>0</v>
      </c>
      <c r="F34" t="str">
        <f>INDEX(cleaned_data_Pittsburgh!AK$2:'cleaned_data_Pittsburgh'!AK$828, MATCH(A34, cleaned_data_Pittsburgh!I$2:'cleaned_data_Pittsburgh'!I$828,0))</f>
        <v>County</v>
      </c>
      <c r="G34">
        <v>1</v>
      </c>
    </row>
    <row r="35" spans="1:7" x14ac:dyDescent="0.2">
      <c r="A35">
        <v>224631184</v>
      </c>
      <c r="B35">
        <v>182997144</v>
      </c>
      <c r="C35" t="s">
        <v>3384</v>
      </c>
      <c r="D35" t="str">
        <f>INDEX(cleaned_data_Pittsburgh!AF$2:'cleaned_data_Pittsburgh'!AF$828, MATCH(A35, cleaned_data_Pittsburgh!I$2:'cleaned_data_Pittsburgh'!I$828,0))</f>
        <v>Westmoreland</v>
      </c>
      <c r="E35">
        <f>INDEX(cleaned_data_Pittsburgh!AG$2:'cleaned_data_Pittsburgh'!AG$828, MATCH(A35, cleaned_data_Pittsburgh!I$2:'cleaned_data_Pittsburgh'!I$828,0))</f>
        <v>0</v>
      </c>
      <c r="F35" t="str">
        <f>INDEX(cleaned_data_Pittsburgh!AK$2:'cleaned_data_Pittsburgh'!AK$828, MATCH(A35, cleaned_data_Pittsburgh!I$2:'cleaned_data_Pittsburgh'!I$828,0))</f>
        <v>County</v>
      </c>
      <c r="G35">
        <v>1</v>
      </c>
    </row>
    <row r="36" spans="1:7" x14ac:dyDescent="0.2">
      <c r="A36" t="s">
        <v>3281</v>
      </c>
      <c r="B36">
        <v>73726712</v>
      </c>
      <c r="C36" t="s">
        <v>3384</v>
      </c>
      <c r="D36" t="str">
        <f>INDEX(cleaned_data_Pittsburgh!AF$2:'cleaned_data_Pittsburgh'!AF$828, MATCH(A36, cleaned_data_Pittsburgh!I$2:'cleaned_data_Pittsburgh'!I$828,0))</f>
        <v>Westmoreland</v>
      </c>
      <c r="E36">
        <f>INDEX(cleaned_data_Pittsburgh!AG$2:'cleaned_data_Pittsburgh'!AG$828, MATCH(A36, cleaned_data_Pittsburgh!I$2:'cleaned_data_Pittsburgh'!I$828,0))</f>
        <v>0</v>
      </c>
      <c r="F36" t="str">
        <f>INDEX(cleaned_data_Pittsburgh!AK$2:'cleaned_data_Pittsburgh'!AK$828, MATCH(A36, cleaned_data_Pittsburgh!I$2:'cleaned_data_Pittsburgh'!I$828,0))</f>
        <v>County</v>
      </c>
      <c r="G36">
        <v>1</v>
      </c>
    </row>
    <row r="37" spans="1:7" x14ac:dyDescent="0.2">
      <c r="A37" t="s">
        <v>3172</v>
      </c>
      <c r="B37">
        <v>186321028</v>
      </c>
      <c r="C37" t="s">
        <v>3384</v>
      </c>
      <c r="D37" t="str">
        <f>INDEX(cleaned_data_Pittsburgh!AF$2:'cleaned_data_Pittsburgh'!AF$828, MATCH(A37, cleaned_data_Pittsburgh!I$2:'cleaned_data_Pittsburgh'!I$828,0))</f>
        <v>Allegheny County</v>
      </c>
      <c r="E37">
        <f>INDEX(cleaned_data_Pittsburgh!AG$2:'cleaned_data_Pittsburgh'!AG$828, MATCH(A37, cleaned_data_Pittsburgh!I$2:'cleaned_data_Pittsburgh'!I$828,0))</f>
        <v>1</v>
      </c>
      <c r="F37" t="str">
        <f>INDEX(cleaned_data_Pittsburgh!AK$2:'cleaned_data_Pittsburgh'!AK$828, MATCH(A37, cleaned_data_Pittsburgh!I$2:'cleaned_data_Pittsburgh'!I$828,0))</f>
        <v>County</v>
      </c>
      <c r="G37">
        <f>IF(IFERROR(SEARCH(D37, C37), 0), 1, 0)</f>
        <v>0</v>
      </c>
    </row>
    <row r="38" spans="1:7" x14ac:dyDescent="0.2">
      <c r="A38" t="s">
        <v>3172</v>
      </c>
      <c r="B38">
        <v>13892022</v>
      </c>
      <c r="C38" t="s">
        <v>3384</v>
      </c>
      <c r="D38" t="str">
        <f>INDEX(cleaned_data_Pittsburgh!AF$2:'cleaned_data_Pittsburgh'!AF$828, MATCH(A38, cleaned_data_Pittsburgh!I$2:'cleaned_data_Pittsburgh'!I$828,0))</f>
        <v>Allegheny County</v>
      </c>
      <c r="E38">
        <f>INDEX(cleaned_data_Pittsburgh!AG$2:'cleaned_data_Pittsburgh'!AG$828, MATCH(A38, cleaned_data_Pittsburgh!I$2:'cleaned_data_Pittsburgh'!I$828,0))</f>
        <v>1</v>
      </c>
      <c r="F38" t="str">
        <f>INDEX(cleaned_data_Pittsburgh!AK$2:'cleaned_data_Pittsburgh'!AK$828, MATCH(A38, cleaned_data_Pittsburgh!I$2:'cleaned_data_Pittsburgh'!I$828,0))</f>
        <v>County</v>
      </c>
      <c r="G38">
        <f>IF(IFERROR(SEARCH(D38, C38), 0), 1, 0)</f>
        <v>0</v>
      </c>
    </row>
    <row r="39" spans="1:7" x14ac:dyDescent="0.2">
      <c r="A39" t="s">
        <v>3345</v>
      </c>
      <c r="B39">
        <v>185913642</v>
      </c>
      <c r="C39" t="s">
        <v>3452</v>
      </c>
      <c r="D39" t="str">
        <f>INDEX(cleaned_data_Pittsburgh!AF$2:'cleaned_data_Pittsburgh'!AF$828, MATCH(A39, cleaned_data_Pittsburgh!I$2:'cleaned_data_Pittsburgh'!I$828,0))</f>
        <v>Westmoreland</v>
      </c>
      <c r="E39">
        <f>INDEX(cleaned_data_Pittsburgh!AG$2:'cleaned_data_Pittsburgh'!AG$828, MATCH(A39, cleaned_data_Pittsburgh!I$2:'cleaned_data_Pittsburgh'!I$828,0))</f>
        <v>0</v>
      </c>
      <c r="F39" t="str">
        <f>INDEX(cleaned_data_Pittsburgh!AK$2:'cleaned_data_Pittsburgh'!AK$828, MATCH(A39, cleaned_data_Pittsburgh!I$2:'cleaned_data_Pittsburgh'!I$828,0))</f>
        <v>County</v>
      </c>
      <c r="G39">
        <f>IF(IFERROR(SEARCH(D39, C39), 0), 1, 0)</f>
        <v>0</v>
      </c>
    </row>
    <row r="40" spans="1:7" x14ac:dyDescent="0.2">
      <c r="A40">
        <v>224452531</v>
      </c>
      <c r="B40">
        <v>117932452</v>
      </c>
      <c r="C40" t="s">
        <v>3554</v>
      </c>
      <c r="D40" t="str">
        <f>INDEX(cleaned_data_Pittsburgh!AF$2:'cleaned_data_Pittsburgh'!AF$828, MATCH(A40, cleaned_data_Pittsburgh!I$2:'cleaned_data_Pittsburgh'!I$828,0))</f>
        <v>Washington PA</v>
      </c>
      <c r="E40">
        <f>INDEX(cleaned_data_Pittsburgh!AG$2:'cleaned_data_Pittsburgh'!AG$828, MATCH(A40, cleaned_data_Pittsburgh!I$2:'cleaned_data_Pittsburgh'!I$828,0))</f>
        <v>0</v>
      </c>
      <c r="F40" t="str">
        <f>INDEX(cleaned_data_Pittsburgh!AK$2:'cleaned_data_Pittsburgh'!AK$828, MATCH(A40, cleaned_data_Pittsburgh!I$2:'cleaned_data_Pittsburgh'!I$828,0))</f>
        <v>County</v>
      </c>
      <c r="G40">
        <v>1</v>
      </c>
    </row>
    <row r="41" spans="1:7" x14ac:dyDescent="0.2">
      <c r="A41" t="s">
        <v>3171</v>
      </c>
      <c r="B41">
        <v>59885882</v>
      </c>
      <c r="C41" t="s">
        <v>3512</v>
      </c>
      <c r="D41" t="str">
        <f>INDEX(cleaned_data_Pittsburgh!AF$2:'cleaned_data_Pittsburgh'!AF$828, MATCH(A41, cleaned_data_Pittsburgh!I$2:'cleaned_data_Pittsburgh'!I$828,0))</f>
        <v>Allegheny County</v>
      </c>
      <c r="E41">
        <f>INDEX(cleaned_data_Pittsburgh!AG$2:'cleaned_data_Pittsburgh'!AG$828, MATCH(A41, cleaned_data_Pittsburgh!I$2:'cleaned_data_Pittsburgh'!I$828,0))</f>
        <v>1</v>
      </c>
      <c r="F41" t="str">
        <f>INDEX(cleaned_data_Pittsburgh!AK$2:'cleaned_data_Pittsburgh'!AK$828, MATCH(A41, cleaned_data_Pittsburgh!I$2:'cleaned_data_Pittsburgh'!I$828,0))</f>
        <v>County</v>
      </c>
      <c r="G41">
        <f>IF(IFERROR(SEARCH(D41, C41), 0), 1, 0)</f>
        <v>0</v>
      </c>
    </row>
    <row r="42" spans="1:7" x14ac:dyDescent="0.2">
      <c r="A42">
        <v>223835413</v>
      </c>
      <c r="B42">
        <v>141209932</v>
      </c>
      <c r="C42" t="s">
        <v>3398</v>
      </c>
      <c r="D42" t="str">
        <f>INDEX(cleaned_data_Pittsburgh!AF$2:'cleaned_data_Pittsburgh'!AF$828, MATCH(A42, cleaned_data_Pittsburgh!I$2:'cleaned_data_Pittsburgh'!I$828,0))</f>
        <v>Beaver Country</v>
      </c>
      <c r="E42">
        <f>INDEX(cleaned_data_Pittsburgh!AG$2:'cleaned_data_Pittsburgh'!AG$828, MATCH(A42, cleaned_data_Pittsburgh!I$2:'cleaned_data_Pittsburgh'!I$828,0))</f>
        <v>0</v>
      </c>
      <c r="F42" t="str">
        <f>INDEX(cleaned_data_Pittsburgh!AK$2:'cleaned_data_Pittsburgh'!AK$828, MATCH(A42, cleaned_data_Pittsburgh!I$2:'cleaned_data_Pittsburgh'!I$828,0))</f>
        <v>County</v>
      </c>
      <c r="G42">
        <f>IF(IFERROR(SEARCH(D42, C42), 0), 1, 0)</f>
        <v>0</v>
      </c>
    </row>
    <row r="43" spans="1:7" x14ac:dyDescent="0.2">
      <c r="A43">
        <v>224631184</v>
      </c>
      <c r="B43">
        <v>183908712</v>
      </c>
      <c r="C43" t="s">
        <v>3516</v>
      </c>
      <c r="D43" t="str">
        <f>INDEX(cleaned_data_Pittsburgh!AF$2:'cleaned_data_Pittsburgh'!AF$828, MATCH(A43, cleaned_data_Pittsburgh!I$2:'cleaned_data_Pittsburgh'!I$828,0))</f>
        <v>Westmoreland</v>
      </c>
      <c r="E43">
        <f>INDEX(cleaned_data_Pittsburgh!AG$2:'cleaned_data_Pittsburgh'!AG$828, MATCH(A43, cleaned_data_Pittsburgh!I$2:'cleaned_data_Pittsburgh'!I$828,0))</f>
        <v>0</v>
      </c>
      <c r="F43" t="str">
        <f>INDEX(cleaned_data_Pittsburgh!AK$2:'cleaned_data_Pittsburgh'!AK$828, MATCH(A43, cleaned_data_Pittsburgh!I$2:'cleaned_data_Pittsburgh'!I$828,0))</f>
        <v>County</v>
      </c>
      <c r="G43">
        <f>IF(IFERROR(SEARCH(D43, C43), 0), 1, 0)</f>
        <v>0</v>
      </c>
    </row>
    <row r="44" spans="1:7" x14ac:dyDescent="0.2">
      <c r="A44">
        <v>224631184</v>
      </c>
      <c r="B44">
        <v>93457272</v>
      </c>
      <c r="C44" t="s">
        <v>3516</v>
      </c>
      <c r="D44" t="str">
        <f>INDEX(cleaned_data_Pittsburgh!AF$2:'cleaned_data_Pittsburgh'!AF$828, MATCH(A44, cleaned_data_Pittsburgh!I$2:'cleaned_data_Pittsburgh'!I$828,0))</f>
        <v>Westmoreland</v>
      </c>
      <c r="E44">
        <f>INDEX(cleaned_data_Pittsburgh!AG$2:'cleaned_data_Pittsburgh'!AG$828, MATCH(A44, cleaned_data_Pittsburgh!I$2:'cleaned_data_Pittsburgh'!I$828,0))</f>
        <v>0</v>
      </c>
      <c r="F44" t="str">
        <f>INDEX(cleaned_data_Pittsburgh!AK$2:'cleaned_data_Pittsburgh'!AK$828, MATCH(A44, cleaned_data_Pittsburgh!I$2:'cleaned_data_Pittsburgh'!I$828,0))</f>
        <v>County</v>
      </c>
      <c r="G44">
        <f>IF(IFERROR(SEARCH(D44, C44), 0), 1, 0)</f>
        <v>0</v>
      </c>
    </row>
    <row r="45" spans="1:7" x14ac:dyDescent="0.2">
      <c r="A45" t="s">
        <v>3364</v>
      </c>
      <c r="B45">
        <v>185810059</v>
      </c>
      <c r="C45" t="s">
        <v>3599</v>
      </c>
      <c r="D45" t="str">
        <f>INDEX(cleaned_data_Pittsburgh!AF$2:'cleaned_data_Pittsburgh'!AF$828, MATCH(A45, cleaned_data_Pittsburgh!I$2:'cleaned_data_Pittsburgh'!I$828,0))</f>
        <v>Beaver Country</v>
      </c>
      <c r="E45">
        <f>INDEX(cleaned_data_Pittsburgh!AG$2:'cleaned_data_Pittsburgh'!AG$828, MATCH(A45, cleaned_data_Pittsburgh!I$2:'cleaned_data_Pittsburgh'!I$828,0))</f>
        <v>0</v>
      </c>
      <c r="F45" t="str">
        <f>INDEX(cleaned_data_Pittsburgh!AK$2:'cleaned_data_Pittsburgh'!AK$828, MATCH(A45, cleaned_data_Pittsburgh!I$2:'cleaned_data_Pittsburgh'!I$828,0))</f>
        <v>County</v>
      </c>
      <c r="G45">
        <v>1</v>
      </c>
    </row>
    <row r="46" spans="1:7" x14ac:dyDescent="0.2">
      <c r="A46">
        <v>224590305</v>
      </c>
      <c r="B46">
        <v>187235490</v>
      </c>
      <c r="C46" t="s">
        <v>3400</v>
      </c>
      <c r="D46" t="str">
        <f>INDEX(cleaned_data_Pittsburgh!AF$2:'cleaned_data_Pittsburgh'!AF$828, MATCH(A46, cleaned_data_Pittsburgh!I$2:'cleaned_data_Pittsburgh'!I$828,0))</f>
        <v>Monroeville</v>
      </c>
      <c r="E46">
        <f>INDEX(cleaned_data_Pittsburgh!AG$2:'cleaned_data_Pittsburgh'!AG$828, MATCH(A46, cleaned_data_Pittsburgh!I$2:'cleaned_data_Pittsburgh'!I$828,0))</f>
        <v>0</v>
      </c>
      <c r="F46" t="str">
        <f>INDEX(cleaned_data_Pittsburgh!AK$2:'cleaned_data_Pittsburgh'!AK$828, MATCH(A46, cleaned_data_Pittsburgh!I$2:'cleaned_data_Pittsburgh'!I$828,0))</f>
        <v>County</v>
      </c>
      <c r="G46">
        <f>IF(IFERROR(SEARCH(D46, C46), 0), 1, 0)</f>
        <v>1</v>
      </c>
    </row>
    <row r="47" spans="1:7" x14ac:dyDescent="0.2">
      <c r="A47">
        <v>224590305</v>
      </c>
      <c r="B47">
        <v>60331192</v>
      </c>
      <c r="C47" t="s">
        <v>3400</v>
      </c>
      <c r="D47" t="str">
        <f>INDEX(cleaned_data_Pittsburgh!AF$2:'cleaned_data_Pittsburgh'!AF$828, MATCH(A47, cleaned_data_Pittsburgh!I$2:'cleaned_data_Pittsburgh'!I$828,0))</f>
        <v>Monroeville</v>
      </c>
      <c r="E47">
        <f>INDEX(cleaned_data_Pittsburgh!AG$2:'cleaned_data_Pittsburgh'!AG$828, MATCH(A47, cleaned_data_Pittsburgh!I$2:'cleaned_data_Pittsburgh'!I$828,0))</f>
        <v>0</v>
      </c>
      <c r="F47" t="str">
        <f>INDEX(cleaned_data_Pittsburgh!AK$2:'cleaned_data_Pittsburgh'!AK$828, MATCH(A47, cleaned_data_Pittsburgh!I$2:'cleaned_data_Pittsburgh'!I$828,0))</f>
        <v>County</v>
      </c>
      <c r="G47">
        <f>IF(IFERROR(SEARCH(D47, C47), 0), 1, 0)</f>
        <v>1</v>
      </c>
    </row>
    <row r="48" spans="1:7" x14ac:dyDescent="0.2">
      <c r="A48">
        <v>224590305</v>
      </c>
      <c r="B48">
        <v>94165932</v>
      </c>
      <c r="C48" t="s">
        <v>3400</v>
      </c>
      <c r="D48" t="str">
        <f>INDEX(cleaned_data_Pittsburgh!AF$2:'cleaned_data_Pittsburgh'!AF$828, MATCH(A48, cleaned_data_Pittsburgh!I$2:'cleaned_data_Pittsburgh'!I$828,0))</f>
        <v>Monroeville</v>
      </c>
      <c r="E48">
        <f>INDEX(cleaned_data_Pittsburgh!AG$2:'cleaned_data_Pittsburgh'!AG$828, MATCH(A48, cleaned_data_Pittsburgh!I$2:'cleaned_data_Pittsburgh'!I$828,0))</f>
        <v>0</v>
      </c>
      <c r="F48" t="str">
        <f>INDEX(cleaned_data_Pittsburgh!AK$2:'cleaned_data_Pittsburgh'!AK$828, MATCH(A48, cleaned_data_Pittsburgh!I$2:'cleaned_data_Pittsburgh'!I$828,0))</f>
        <v>County</v>
      </c>
      <c r="G48">
        <f>IF(IFERROR(SEARCH(D48, C48), 0), 1, 0)</f>
        <v>1</v>
      </c>
    </row>
    <row r="49" spans="1:7" x14ac:dyDescent="0.2">
      <c r="A49" t="s">
        <v>3344</v>
      </c>
      <c r="B49">
        <v>191579163</v>
      </c>
      <c r="C49" t="s">
        <v>3440</v>
      </c>
      <c r="D49" t="str">
        <f>INDEX(cleaned_data_Pittsburgh!AF$2:'cleaned_data_Pittsburgh'!AF$828, MATCH(A49, cleaned_data_Pittsburgh!I$2:'cleaned_data_Pittsburgh'!I$828,0))</f>
        <v>Westmoreland</v>
      </c>
      <c r="E49">
        <f>INDEX(cleaned_data_Pittsburgh!AG$2:'cleaned_data_Pittsburgh'!AG$828, MATCH(A49, cleaned_data_Pittsburgh!I$2:'cleaned_data_Pittsburgh'!I$828,0))</f>
        <v>0</v>
      </c>
      <c r="F49" t="str">
        <f>INDEX(cleaned_data_Pittsburgh!AK$2:'cleaned_data_Pittsburgh'!AK$828, MATCH(A49, cleaned_data_Pittsburgh!I$2:'cleaned_data_Pittsburgh'!I$828,0))</f>
        <v>County</v>
      </c>
      <c r="G49">
        <f>IF(IFERROR(SEARCH(D49, C49), 0), 1, 0)</f>
        <v>0</v>
      </c>
    </row>
    <row r="50" spans="1:7" x14ac:dyDescent="0.2">
      <c r="A50">
        <v>224590305</v>
      </c>
      <c r="B50">
        <v>183556299</v>
      </c>
      <c r="C50" t="s">
        <v>3386</v>
      </c>
      <c r="D50" t="str">
        <f>INDEX(cleaned_data_Pittsburgh!AF$2:'cleaned_data_Pittsburgh'!AF$828, MATCH(A50, cleaned_data_Pittsburgh!I$2:'cleaned_data_Pittsburgh'!I$828,0))</f>
        <v>Monroeville</v>
      </c>
      <c r="E50">
        <f>INDEX(cleaned_data_Pittsburgh!AG$2:'cleaned_data_Pittsburgh'!AG$828, MATCH(A50, cleaned_data_Pittsburgh!I$2:'cleaned_data_Pittsburgh'!I$828,0))</f>
        <v>0</v>
      </c>
      <c r="F50" t="str">
        <f>INDEX(cleaned_data_Pittsburgh!AK$2:'cleaned_data_Pittsburgh'!AK$828, MATCH(A50, cleaned_data_Pittsburgh!I$2:'cleaned_data_Pittsburgh'!I$828,0))</f>
        <v>County</v>
      </c>
      <c r="G50">
        <f>IF(IFERROR(SEARCH(D50, C50), 0), 1, 0)</f>
        <v>0</v>
      </c>
    </row>
    <row r="51" spans="1:7" x14ac:dyDescent="0.2">
      <c r="A51">
        <v>223835413</v>
      </c>
      <c r="B51">
        <v>190730849</v>
      </c>
      <c r="C51" t="s">
        <v>3504</v>
      </c>
      <c r="D51" t="str">
        <f>INDEX(cleaned_data_Pittsburgh!AF$2:'cleaned_data_Pittsburgh'!AF$828, MATCH(A51, cleaned_data_Pittsburgh!I$2:'cleaned_data_Pittsburgh'!I$828,0))</f>
        <v>Beaver Country</v>
      </c>
      <c r="E51">
        <f>INDEX(cleaned_data_Pittsburgh!AG$2:'cleaned_data_Pittsburgh'!AG$828, MATCH(A51, cleaned_data_Pittsburgh!I$2:'cleaned_data_Pittsburgh'!I$828,0))</f>
        <v>0</v>
      </c>
      <c r="F51" t="str">
        <f>INDEX(cleaned_data_Pittsburgh!AK$2:'cleaned_data_Pittsburgh'!AK$828, MATCH(A51, cleaned_data_Pittsburgh!I$2:'cleaned_data_Pittsburgh'!I$828,0))</f>
        <v>County</v>
      </c>
      <c r="G51">
        <v>1</v>
      </c>
    </row>
    <row r="52" spans="1:7" x14ac:dyDescent="0.2">
      <c r="A52" t="s">
        <v>3172</v>
      </c>
      <c r="B52">
        <v>190138272</v>
      </c>
      <c r="C52" t="s">
        <v>3566</v>
      </c>
      <c r="D52" t="str">
        <f>INDEX(cleaned_data_Pittsburgh!AF$2:'cleaned_data_Pittsburgh'!AF$828, MATCH(A52, cleaned_data_Pittsburgh!I$2:'cleaned_data_Pittsburgh'!I$828,0))</f>
        <v>Allegheny County</v>
      </c>
      <c r="E52">
        <f>INDEX(cleaned_data_Pittsburgh!AG$2:'cleaned_data_Pittsburgh'!AG$828, MATCH(A52, cleaned_data_Pittsburgh!I$2:'cleaned_data_Pittsburgh'!I$828,0))</f>
        <v>1</v>
      </c>
      <c r="F52" t="str">
        <f>INDEX(cleaned_data_Pittsburgh!AK$2:'cleaned_data_Pittsburgh'!AK$828, MATCH(A52, cleaned_data_Pittsburgh!I$2:'cleaned_data_Pittsburgh'!I$828,0))</f>
        <v>County</v>
      </c>
      <c r="G52">
        <f>IF(IFERROR(SEARCH(D52, C52), 0), 1, 0)</f>
        <v>0</v>
      </c>
    </row>
    <row r="53" spans="1:7" x14ac:dyDescent="0.2">
      <c r="A53">
        <v>224590305</v>
      </c>
      <c r="B53">
        <v>31375082</v>
      </c>
      <c r="C53" t="s">
        <v>3430</v>
      </c>
      <c r="D53" t="str">
        <f>INDEX(cleaned_data_Pittsburgh!AF$2:'cleaned_data_Pittsburgh'!AF$828, MATCH(A53, cleaned_data_Pittsburgh!I$2:'cleaned_data_Pittsburgh'!I$828,0))</f>
        <v>Monroeville</v>
      </c>
      <c r="E53">
        <f>INDEX(cleaned_data_Pittsburgh!AG$2:'cleaned_data_Pittsburgh'!AG$828, MATCH(A53, cleaned_data_Pittsburgh!I$2:'cleaned_data_Pittsburgh'!I$828,0))</f>
        <v>0</v>
      </c>
      <c r="F53" t="str">
        <f>INDEX(cleaned_data_Pittsburgh!AK$2:'cleaned_data_Pittsburgh'!AK$828, MATCH(A53, cleaned_data_Pittsburgh!I$2:'cleaned_data_Pittsburgh'!I$828,0))</f>
        <v>County</v>
      </c>
      <c r="G53">
        <f>IF(IFERROR(SEARCH(D53, C53), 0), 1, 0)</f>
        <v>0</v>
      </c>
    </row>
    <row r="54" spans="1:7" x14ac:dyDescent="0.2">
      <c r="A54" t="s">
        <v>3369</v>
      </c>
      <c r="B54">
        <v>185291660</v>
      </c>
      <c r="C54" t="s">
        <v>3430</v>
      </c>
      <c r="D54" t="str">
        <f>INDEX(cleaned_data_Pittsburgh!AF$2:'cleaned_data_Pittsburgh'!AF$828, MATCH(A54, cleaned_data_Pittsburgh!I$2:'cleaned_data_Pittsburgh'!I$828,0))</f>
        <v>Westmoreland, Armstrong, Butler County</v>
      </c>
      <c r="E54">
        <f>INDEX(cleaned_data_Pittsburgh!AG$2:'cleaned_data_Pittsburgh'!AG$828, MATCH(A54, cleaned_data_Pittsburgh!I$2:'cleaned_data_Pittsburgh'!I$828,0))</f>
        <v>1</v>
      </c>
      <c r="F54" t="str">
        <f>INDEX(cleaned_data_Pittsburgh!AK$2:'cleaned_data_Pittsburgh'!AK$828, MATCH(A54, cleaned_data_Pittsburgh!I$2:'cleaned_data_Pittsburgh'!I$828,0))</f>
        <v>County</v>
      </c>
      <c r="G54">
        <v>1</v>
      </c>
    </row>
    <row r="55" spans="1:7" x14ac:dyDescent="0.2">
      <c r="A55">
        <v>219733207</v>
      </c>
      <c r="B55">
        <v>176646382</v>
      </c>
      <c r="C55" t="s">
        <v>3380</v>
      </c>
      <c r="D55" t="str">
        <f>INDEX(cleaned_data_Pittsburgh!AF$2:'cleaned_data_Pittsburgh'!AF$828, MATCH(A55, cleaned_data_Pittsburgh!I$2:'cleaned_data_Pittsburgh'!I$828,0))</f>
        <v>Allegheny County</v>
      </c>
      <c r="E55">
        <f>INDEX(cleaned_data_Pittsburgh!AG$2:'cleaned_data_Pittsburgh'!AG$828, MATCH(A55, cleaned_data_Pittsburgh!I$2:'cleaned_data_Pittsburgh'!I$828,0))</f>
        <v>1</v>
      </c>
      <c r="F55" t="str">
        <f>INDEX(cleaned_data_Pittsburgh!AK$2:'cleaned_data_Pittsburgh'!AK$828, MATCH(A55, cleaned_data_Pittsburgh!I$2:'cleaned_data_Pittsburgh'!I$828,0))</f>
        <v>County</v>
      </c>
      <c r="G55">
        <v>1</v>
      </c>
    </row>
    <row r="56" spans="1:7" x14ac:dyDescent="0.2">
      <c r="A56">
        <v>219733207</v>
      </c>
      <c r="B56">
        <v>89226932</v>
      </c>
      <c r="C56" t="s">
        <v>3380</v>
      </c>
      <c r="D56" t="str">
        <f>INDEX(cleaned_data_Pittsburgh!AF$2:'cleaned_data_Pittsburgh'!AF$828, MATCH(A56, cleaned_data_Pittsburgh!I$2:'cleaned_data_Pittsburgh'!I$828,0))</f>
        <v>Allegheny County</v>
      </c>
      <c r="E56">
        <f>INDEX(cleaned_data_Pittsburgh!AG$2:'cleaned_data_Pittsburgh'!AG$828, MATCH(A56, cleaned_data_Pittsburgh!I$2:'cleaned_data_Pittsburgh'!I$828,0))</f>
        <v>1</v>
      </c>
      <c r="F56" t="str">
        <f>INDEX(cleaned_data_Pittsburgh!AK$2:'cleaned_data_Pittsburgh'!AK$828, MATCH(A56, cleaned_data_Pittsburgh!I$2:'cleaned_data_Pittsburgh'!I$828,0))</f>
        <v>County</v>
      </c>
      <c r="G56">
        <v>1</v>
      </c>
    </row>
    <row r="57" spans="1:7" x14ac:dyDescent="0.2">
      <c r="A57">
        <v>219733207</v>
      </c>
      <c r="B57">
        <v>14535079</v>
      </c>
      <c r="C57" t="s">
        <v>3380</v>
      </c>
      <c r="D57" t="str">
        <f>INDEX(cleaned_data_Pittsburgh!AF$2:'cleaned_data_Pittsburgh'!AF$828, MATCH(A57, cleaned_data_Pittsburgh!I$2:'cleaned_data_Pittsburgh'!I$828,0))</f>
        <v>Allegheny County</v>
      </c>
      <c r="E57">
        <f>INDEX(cleaned_data_Pittsburgh!AG$2:'cleaned_data_Pittsburgh'!AG$828, MATCH(A57, cleaned_data_Pittsburgh!I$2:'cleaned_data_Pittsburgh'!I$828,0))</f>
        <v>1</v>
      </c>
      <c r="F57" t="str">
        <f>INDEX(cleaned_data_Pittsburgh!AK$2:'cleaned_data_Pittsburgh'!AK$828, MATCH(A57, cleaned_data_Pittsburgh!I$2:'cleaned_data_Pittsburgh'!I$828,0))</f>
        <v>County</v>
      </c>
      <c r="G57">
        <v>1</v>
      </c>
    </row>
    <row r="58" spans="1:7" x14ac:dyDescent="0.2">
      <c r="A58">
        <v>219733207</v>
      </c>
      <c r="B58">
        <v>47213272</v>
      </c>
      <c r="C58" t="s">
        <v>3380</v>
      </c>
      <c r="D58" t="str">
        <f>INDEX(cleaned_data_Pittsburgh!AF$2:'cleaned_data_Pittsburgh'!AF$828, MATCH(A58, cleaned_data_Pittsburgh!I$2:'cleaned_data_Pittsburgh'!I$828,0))</f>
        <v>Allegheny County</v>
      </c>
      <c r="E58">
        <f>INDEX(cleaned_data_Pittsburgh!AG$2:'cleaned_data_Pittsburgh'!AG$828, MATCH(A58, cleaned_data_Pittsburgh!I$2:'cleaned_data_Pittsburgh'!I$828,0))</f>
        <v>1</v>
      </c>
      <c r="F58" t="str">
        <f>INDEX(cleaned_data_Pittsburgh!AK$2:'cleaned_data_Pittsburgh'!AK$828, MATCH(A58, cleaned_data_Pittsburgh!I$2:'cleaned_data_Pittsburgh'!I$828,0))</f>
        <v>County</v>
      </c>
      <c r="G58">
        <v>1</v>
      </c>
    </row>
    <row r="59" spans="1:7" x14ac:dyDescent="0.2">
      <c r="A59">
        <v>219733207</v>
      </c>
      <c r="B59">
        <v>9070709</v>
      </c>
      <c r="C59" t="s">
        <v>3380</v>
      </c>
      <c r="D59" t="str">
        <f>INDEX(cleaned_data_Pittsburgh!AF$2:'cleaned_data_Pittsburgh'!AF$828, MATCH(A59, cleaned_data_Pittsburgh!I$2:'cleaned_data_Pittsburgh'!I$828,0))</f>
        <v>Allegheny County</v>
      </c>
      <c r="E59">
        <f>INDEX(cleaned_data_Pittsburgh!AG$2:'cleaned_data_Pittsburgh'!AG$828, MATCH(A59, cleaned_data_Pittsburgh!I$2:'cleaned_data_Pittsburgh'!I$828,0))</f>
        <v>1</v>
      </c>
      <c r="F59" t="str">
        <f>INDEX(cleaned_data_Pittsburgh!AK$2:'cleaned_data_Pittsburgh'!AK$828, MATCH(A59, cleaned_data_Pittsburgh!I$2:'cleaned_data_Pittsburgh'!I$828,0))</f>
        <v>County</v>
      </c>
      <c r="G59">
        <v>1</v>
      </c>
    </row>
    <row r="60" spans="1:7" x14ac:dyDescent="0.2">
      <c r="A60">
        <v>220705111</v>
      </c>
      <c r="B60">
        <v>47213272</v>
      </c>
      <c r="C60" t="s">
        <v>3380</v>
      </c>
      <c r="D60" t="str">
        <f>INDEX(cleaned_data_Pittsburgh!AF$2:'cleaned_data_Pittsburgh'!AF$828, MATCH(A60, cleaned_data_Pittsburgh!I$2:'cleaned_data_Pittsburgh'!I$828,0))</f>
        <v>Allegheny County</v>
      </c>
      <c r="E60">
        <f>INDEX(cleaned_data_Pittsburgh!AG$2:'cleaned_data_Pittsburgh'!AG$828, MATCH(A60, cleaned_data_Pittsburgh!I$2:'cleaned_data_Pittsburgh'!I$828,0))</f>
        <v>1</v>
      </c>
      <c r="F60" t="str">
        <f>INDEX(cleaned_data_Pittsburgh!AK$2:'cleaned_data_Pittsburgh'!AK$828, MATCH(A60, cleaned_data_Pittsburgh!I$2:'cleaned_data_Pittsburgh'!I$828,0))</f>
        <v>County</v>
      </c>
      <c r="G60">
        <v>1</v>
      </c>
    </row>
    <row r="61" spans="1:7" x14ac:dyDescent="0.2">
      <c r="A61">
        <v>220705111</v>
      </c>
      <c r="B61">
        <v>12148405</v>
      </c>
      <c r="C61" t="s">
        <v>3380</v>
      </c>
      <c r="D61" t="str">
        <f>INDEX(cleaned_data_Pittsburgh!AF$2:'cleaned_data_Pittsburgh'!AF$828, MATCH(A61, cleaned_data_Pittsburgh!I$2:'cleaned_data_Pittsburgh'!I$828,0))</f>
        <v>Allegheny County</v>
      </c>
      <c r="E61">
        <f>INDEX(cleaned_data_Pittsburgh!AG$2:'cleaned_data_Pittsburgh'!AG$828, MATCH(A61, cleaned_data_Pittsburgh!I$2:'cleaned_data_Pittsburgh'!I$828,0))</f>
        <v>1</v>
      </c>
      <c r="F61" t="str">
        <f>INDEX(cleaned_data_Pittsburgh!AK$2:'cleaned_data_Pittsburgh'!AK$828, MATCH(A61, cleaned_data_Pittsburgh!I$2:'cleaned_data_Pittsburgh'!I$828,0))</f>
        <v>County</v>
      </c>
      <c r="G61">
        <v>1</v>
      </c>
    </row>
    <row r="62" spans="1:7" x14ac:dyDescent="0.2">
      <c r="A62">
        <v>220705111</v>
      </c>
      <c r="B62">
        <v>14535079</v>
      </c>
      <c r="C62" t="s">
        <v>3380</v>
      </c>
      <c r="D62" t="str">
        <f>INDEX(cleaned_data_Pittsburgh!AF$2:'cleaned_data_Pittsburgh'!AF$828, MATCH(A62, cleaned_data_Pittsburgh!I$2:'cleaned_data_Pittsburgh'!I$828,0))</f>
        <v>Allegheny County</v>
      </c>
      <c r="E62">
        <f>INDEX(cleaned_data_Pittsburgh!AG$2:'cleaned_data_Pittsburgh'!AG$828, MATCH(A62, cleaned_data_Pittsburgh!I$2:'cleaned_data_Pittsburgh'!I$828,0))</f>
        <v>1</v>
      </c>
      <c r="F62" t="str">
        <f>INDEX(cleaned_data_Pittsburgh!AK$2:'cleaned_data_Pittsburgh'!AK$828, MATCH(A62, cleaned_data_Pittsburgh!I$2:'cleaned_data_Pittsburgh'!I$828,0))</f>
        <v>County</v>
      </c>
      <c r="G62">
        <v>1</v>
      </c>
    </row>
    <row r="63" spans="1:7" x14ac:dyDescent="0.2">
      <c r="A63">
        <v>220705111</v>
      </c>
      <c r="B63">
        <v>176646382</v>
      </c>
      <c r="C63" t="s">
        <v>3380</v>
      </c>
      <c r="D63" t="str">
        <f>INDEX(cleaned_data_Pittsburgh!AF$2:'cleaned_data_Pittsburgh'!AF$828, MATCH(A63, cleaned_data_Pittsburgh!I$2:'cleaned_data_Pittsburgh'!I$828,0))</f>
        <v>Allegheny County</v>
      </c>
      <c r="E63">
        <f>INDEX(cleaned_data_Pittsburgh!AG$2:'cleaned_data_Pittsburgh'!AG$828, MATCH(A63, cleaned_data_Pittsburgh!I$2:'cleaned_data_Pittsburgh'!I$828,0))</f>
        <v>1</v>
      </c>
      <c r="F63" t="str">
        <f>INDEX(cleaned_data_Pittsburgh!AK$2:'cleaned_data_Pittsburgh'!AK$828, MATCH(A63, cleaned_data_Pittsburgh!I$2:'cleaned_data_Pittsburgh'!I$828,0))</f>
        <v>County</v>
      </c>
      <c r="G63">
        <v>1</v>
      </c>
    </row>
    <row r="64" spans="1:7" x14ac:dyDescent="0.2">
      <c r="A64">
        <v>220705111</v>
      </c>
      <c r="B64">
        <v>89226932</v>
      </c>
      <c r="C64" t="s">
        <v>3380</v>
      </c>
      <c r="D64" t="str">
        <f>INDEX(cleaned_data_Pittsburgh!AF$2:'cleaned_data_Pittsburgh'!AF$828, MATCH(A64, cleaned_data_Pittsburgh!I$2:'cleaned_data_Pittsburgh'!I$828,0))</f>
        <v>Allegheny County</v>
      </c>
      <c r="E64">
        <f>INDEX(cleaned_data_Pittsburgh!AG$2:'cleaned_data_Pittsburgh'!AG$828, MATCH(A64, cleaned_data_Pittsburgh!I$2:'cleaned_data_Pittsburgh'!I$828,0))</f>
        <v>1</v>
      </c>
      <c r="F64" t="str">
        <f>INDEX(cleaned_data_Pittsburgh!AK$2:'cleaned_data_Pittsburgh'!AK$828, MATCH(A64, cleaned_data_Pittsburgh!I$2:'cleaned_data_Pittsburgh'!I$828,0))</f>
        <v>County</v>
      </c>
      <c r="G64">
        <v>1</v>
      </c>
    </row>
    <row r="65" spans="1:7" x14ac:dyDescent="0.2">
      <c r="A65">
        <v>221198101</v>
      </c>
      <c r="B65">
        <v>161020932</v>
      </c>
      <c r="C65" t="s">
        <v>3380</v>
      </c>
      <c r="D65" t="str">
        <f>INDEX(cleaned_data_Pittsburgh!AF$2:'cleaned_data_Pittsburgh'!AF$828, MATCH(A65, cleaned_data_Pittsburgh!I$2:'cleaned_data_Pittsburgh'!I$828,0))</f>
        <v>Allegheny County</v>
      </c>
      <c r="E65">
        <f>INDEX(cleaned_data_Pittsburgh!AG$2:'cleaned_data_Pittsburgh'!AG$828, MATCH(A65, cleaned_data_Pittsburgh!I$2:'cleaned_data_Pittsburgh'!I$828,0))</f>
        <v>1</v>
      </c>
      <c r="F65" t="str">
        <f>INDEX(cleaned_data_Pittsburgh!AK$2:'cleaned_data_Pittsburgh'!AK$828, MATCH(A65, cleaned_data_Pittsburgh!I$2:'cleaned_data_Pittsburgh'!I$828,0))</f>
        <v>County</v>
      </c>
      <c r="G65">
        <v>1</v>
      </c>
    </row>
    <row r="66" spans="1:7" x14ac:dyDescent="0.2">
      <c r="A66">
        <v>221198101</v>
      </c>
      <c r="B66">
        <v>14535079</v>
      </c>
      <c r="C66" t="s">
        <v>3380</v>
      </c>
      <c r="D66" t="str">
        <f>INDEX(cleaned_data_Pittsburgh!AF$2:'cleaned_data_Pittsburgh'!AF$828, MATCH(A66, cleaned_data_Pittsburgh!I$2:'cleaned_data_Pittsburgh'!I$828,0))</f>
        <v>Allegheny County</v>
      </c>
      <c r="E66">
        <f>INDEX(cleaned_data_Pittsburgh!AG$2:'cleaned_data_Pittsburgh'!AG$828, MATCH(A66, cleaned_data_Pittsburgh!I$2:'cleaned_data_Pittsburgh'!I$828,0))</f>
        <v>1</v>
      </c>
      <c r="F66" t="str">
        <f>INDEX(cleaned_data_Pittsburgh!AK$2:'cleaned_data_Pittsburgh'!AK$828, MATCH(A66, cleaned_data_Pittsburgh!I$2:'cleaned_data_Pittsburgh'!I$828,0))</f>
        <v>County</v>
      </c>
      <c r="G66">
        <v>1</v>
      </c>
    </row>
    <row r="67" spans="1:7" x14ac:dyDescent="0.2">
      <c r="A67">
        <v>221198101</v>
      </c>
      <c r="B67">
        <v>184009333</v>
      </c>
      <c r="C67" t="s">
        <v>3380</v>
      </c>
      <c r="D67" t="str">
        <f>INDEX(cleaned_data_Pittsburgh!AF$2:'cleaned_data_Pittsburgh'!AF$828, MATCH(A67, cleaned_data_Pittsburgh!I$2:'cleaned_data_Pittsburgh'!I$828,0))</f>
        <v>Allegheny County</v>
      </c>
      <c r="E67">
        <f>INDEX(cleaned_data_Pittsburgh!AG$2:'cleaned_data_Pittsburgh'!AG$828, MATCH(A67, cleaned_data_Pittsburgh!I$2:'cleaned_data_Pittsburgh'!I$828,0))</f>
        <v>1</v>
      </c>
      <c r="F67" t="str">
        <f>INDEX(cleaned_data_Pittsburgh!AK$2:'cleaned_data_Pittsburgh'!AK$828, MATCH(A67, cleaned_data_Pittsburgh!I$2:'cleaned_data_Pittsburgh'!I$828,0))</f>
        <v>County</v>
      </c>
      <c r="G67">
        <v>1</v>
      </c>
    </row>
    <row r="68" spans="1:7" x14ac:dyDescent="0.2">
      <c r="A68">
        <v>221198101</v>
      </c>
      <c r="B68">
        <v>9070709</v>
      </c>
      <c r="C68" t="s">
        <v>3380</v>
      </c>
      <c r="D68" t="str">
        <f>INDEX(cleaned_data_Pittsburgh!AF$2:'cleaned_data_Pittsburgh'!AF$828, MATCH(A68, cleaned_data_Pittsburgh!I$2:'cleaned_data_Pittsburgh'!I$828,0))</f>
        <v>Allegheny County</v>
      </c>
      <c r="E68">
        <f>INDEX(cleaned_data_Pittsburgh!AG$2:'cleaned_data_Pittsburgh'!AG$828, MATCH(A68, cleaned_data_Pittsburgh!I$2:'cleaned_data_Pittsburgh'!I$828,0))</f>
        <v>1</v>
      </c>
      <c r="F68" t="str">
        <f>INDEX(cleaned_data_Pittsburgh!AK$2:'cleaned_data_Pittsburgh'!AK$828, MATCH(A68, cleaned_data_Pittsburgh!I$2:'cleaned_data_Pittsburgh'!I$828,0))</f>
        <v>County</v>
      </c>
      <c r="G68">
        <v>1</v>
      </c>
    </row>
    <row r="69" spans="1:7" x14ac:dyDescent="0.2">
      <c r="A69">
        <v>221198101</v>
      </c>
      <c r="B69">
        <v>191156289</v>
      </c>
      <c r="C69" t="s">
        <v>3380</v>
      </c>
      <c r="D69" t="str">
        <f>INDEX(cleaned_data_Pittsburgh!AF$2:'cleaned_data_Pittsburgh'!AF$828, MATCH(A69, cleaned_data_Pittsburgh!I$2:'cleaned_data_Pittsburgh'!I$828,0))</f>
        <v>Allegheny County</v>
      </c>
      <c r="E69">
        <f>INDEX(cleaned_data_Pittsburgh!AG$2:'cleaned_data_Pittsburgh'!AG$828, MATCH(A69, cleaned_data_Pittsburgh!I$2:'cleaned_data_Pittsburgh'!I$828,0))</f>
        <v>1</v>
      </c>
      <c r="F69" t="str">
        <f>INDEX(cleaned_data_Pittsburgh!AK$2:'cleaned_data_Pittsburgh'!AK$828, MATCH(A69, cleaned_data_Pittsburgh!I$2:'cleaned_data_Pittsburgh'!I$828,0))</f>
        <v>County</v>
      </c>
      <c r="G69">
        <v>1</v>
      </c>
    </row>
    <row r="70" spans="1:7" x14ac:dyDescent="0.2">
      <c r="A70">
        <v>223582410</v>
      </c>
      <c r="B70">
        <v>67850712</v>
      </c>
      <c r="C70" t="s">
        <v>3380</v>
      </c>
      <c r="D70" t="str">
        <f>INDEX(cleaned_data_Pittsburgh!AF$2:'cleaned_data_Pittsburgh'!AF$828, MATCH(A70, cleaned_data_Pittsburgh!I$2:'cleaned_data_Pittsburgh'!I$828,0))</f>
        <v>Beaver Country</v>
      </c>
      <c r="E70">
        <f>INDEX(cleaned_data_Pittsburgh!AG$2:'cleaned_data_Pittsburgh'!AG$828, MATCH(A70, cleaned_data_Pittsburgh!I$2:'cleaned_data_Pittsburgh'!I$828,0))</f>
        <v>0</v>
      </c>
      <c r="F70" t="str">
        <f>INDEX(cleaned_data_Pittsburgh!AK$2:'cleaned_data_Pittsburgh'!AK$828, MATCH(A70, cleaned_data_Pittsburgh!I$2:'cleaned_data_Pittsburgh'!I$828,0))</f>
        <v>County</v>
      </c>
      <c r="G70">
        <f>IF(IFERROR(SEARCH(D70, C70), 0), 1, 0)</f>
        <v>0</v>
      </c>
    </row>
    <row r="71" spans="1:7" x14ac:dyDescent="0.2">
      <c r="A71">
        <v>223835413</v>
      </c>
      <c r="B71">
        <v>15905151</v>
      </c>
      <c r="C71" t="s">
        <v>3380</v>
      </c>
      <c r="D71" t="str">
        <f>INDEX(cleaned_data_Pittsburgh!AF$2:'cleaned_data_Pittsburgh'!AF$828, MATCH(A71, cleaned_data_Pittsburgh!I$2:'cleaned_data_Pittsburgh'!I$828,0))</f>
        <v>Beaver Country</v>
      </c>
      <c r="E71">
        <f>INDEX(cleaned_data_Pittsburgh!AG$2:'cleaned_data_Pittsburgh'!AG$828, MATCH(A71, cleaned_data_Pittsburgh!I$2:'cleaned_data_Pittsburgh'!I$828,0))</f>
        <v>0</v>
      </c>
      <c r="F71" t="str">
        <f>INDEX(cleaned_data_Pittsburgh!AK$2:'cleaned_data_Pittsburgh'!AK$828, MATCH(A71, cleaned_data_Pittsburgh!I$2:'cleaned_data_Pittsburgh'!I$828,0))</f>
        <v>County</v>
      </c>
      <c r="G71">
        <f>IF(IFERROR(SEARCH(D71, C71), 0), 1, 0)</f>
        <v>0</v>
      </c>
    </row>
    <row r="72" spans="1:7" x14ac:dyDescent="0.2">
      <c r="A72">
        <v>223835413</v>
      </c>
      <c r="B72">
        <v>10851659</v>
      </c>
      <c r="C72" t="s">
        <v>3380</v>
      </c>
      <c r="D72" t="str">
        <f>INDEX(cleaned_data_Pittsburgh!AF$2:'cleaned_data_Pittsburgh'!AF$828, MATCH(A72, cleaned_data_Pittsburgh!I$2:'cleaned_data_Pittsburgh'!I$828,0))</f>
        <v>Beaver Country</v>
      </c>
      <c r="E72">
        <f>INDEX(cleaned_data_Pittsburgh!AG$2:'cleaned_data_Pittsburgh'!AG$828, MATCH(A72, cleaned_data_Pittsburgh!I$2:'cleaned_data_Pittsburgh'!I$828,0))</f>
        <v>0</v>
      </c>
      <c r="F72" t="str">
        <f>INDEX(cleaned_data_Pittsburgh!AK$2:'cleaned_data_Pittsburgh'!AK$828, MATCH(A72, cleaned_data_Pittsburgh!I$2:'cleaned_data_Pittsburgh'!I$828,0))</f>
        <v>County</v>
      </c>
      <c r="G72">
        <f>IF(IFERROR(SEARCH(D72, C72), 0), 1, 0)</f>
        <v>0</v>
      </c>
    </row>
    <row r="73" spans="1:7" x14ac:dyDescent="0.2">
      <c r="A73">
        <v>224452531</v>
      </c>
      <c r="B73">
        <v>10058159</v>
      </c>
      <c r="C73" t="s">
        <v>3380</v>
      </c>
      <c r="D73" t="str">
        <f>INDEX(cleaned_data_Pittsburgh!AF$2:'cleaned_data_Pittsburgh'!AF$828, MATCH(A73, cleaned_data_Pittsburgh!I$2:'cleaned_data_Pittsburgh'!I$828,0))</f>
        <v>Washington PA</v>
      </c>
      <c r="E73">
        <f>INDEX(cleaned_data_Pittsburgh!AG$2:'cleaned_data_Pittsburgh'!AG$828, MATCH(A73, cleaned_data_Pittsburgh!I$2:'cleaned_data_Pittsburgh'!I$828,0))</f>
        <v>0</v>
      </c>
      <c r="F73" t="str">
        <f>INDEX(cleaned_data_Pittsburgh!AK$2:'cleaned_data_Pittsburgh'!AK$828, MATCH(A73, cleaned_data_Pittsburgh!I$2:'cleaned_data_Pittsburgh'!I$828,0))</f>
        <v>County</v>
      </c>
      <c r="G73">
        <f>IF(IFERROR(SEARCH(D73, C73), 0), 1, 0)</f>
        <v>0</v>
      </c>
    </row>
    <row r="74" spans="1:7" x14ac:dyDescent="0.2">
      <c r="A74">
        <v>224534567</v>
      </c>
      <c r="B74">
        <v>4639188</v>
      </c>
      <c r="C74" t="s">
        <v>3380</v>
      </c>
      <c r="D74" t="str">
        <f>INDEX(cleaned_data_Pittsburgh!AF$2:'cleaned_data_Pittsburgh'!AF$828, MATCH(A74, cleaned_data_Pittsburgh!I$2:'cleaned_data_Pittsburgh'!I$828,0))</f>
        <v>Allegheny County</v>
      </c>
      <c r="E74">
        <f>INDEX(cleaned_data_Pittsburgh!AG$2:'cleaned_data_Pittsburgh'!AG$828, MATCH(A74, cleaned_data_Pittsburgh!I$2:'cleaned_data_Pittsburgh'!I$828,0))</f>
        <v>1</v>
      </c>
      <c r="F74" t="str">
        <f>INDEX(cleaned_data_Pittsburgh!AK$2:'cleaned_data_Pittsburgh'!AK$828, MATCH(A74, cleaned_data_Pittsburgh!I$2:'cleaned_data_Pittsburgh'!I$828,0))</f>
        <v>County</v>
      </c>
      <c r="G74">
        <v>1</v>
      </c>
    </row>
    <row r="75" spans="1:7" x14ac:dyDescent="0.2">
      <c r="A75">
        <v>224534567</v>
      </c>
      <c r="B75">
        <v>9070709</v>
      </c>
      <c r="C75" t="s">
        <v>3380</v>
      </c>
      <c r="D75" t="str">
        <f>INDEX(cleaned_data_Pittsburgh!AF$2:'cleaned_data_Pittsburgh'!AF$828, MATCH(A75, cleaned_data_Pittsburgh!I$2:'cleaned_data_Pittsburgh'!I$828,0))</f>
        <v>Allegheny County</v>
      </c>
      <c r="E75">
        <f>INDEX(cleaned_data_Pittsburgh!AG$2:'cleaned_data_Pittsburgh'!AG$828, MATCH(A75, cleaned_data_Pittsburgh!I$2:'cleaned_data_Pittsburgh'!I$828,0))</f>
        <v>1</v>
      </c>
      <c r="F75" t="str">
        <f>INDEX(cleaned_data_Pittsburgh!AK$2:'cleaned_data_Pittsburgh'!AK$828, MATCH(A75, cleaned_data_Pittsburgh!I$2:'cleaned_data_Pittsburgh'!I$828,0))</f>
        <v>County</v>
      </c>
      <c r="G75">
        <v>1</v>
      </c>
    </row>
    <row r="76" spans="1:7" x14ac:dyDescent="0.2">
      <c r="A76">
        <v>224534567</v>
      </c>
      <c r="B76">
        <v>86423202</v>
      </c>
      <c r="C76" t="s">
        <v>3380</v>
      </c>
      <c r="D76" t="str">
        <f>INDEX(cleaned_data_Pittsburgh!AF$2:'cleaned_data_Pittsburgh'!AF$828, MATCH(A76, cleaned_data_Pittsburgh!I$2:'cleaned_data_Pittsburgh'!I$828,0))</f>
        <v>Allegheny County</v>
      </c>
      <c r="E76">
        <f>INDEX(cleaned_data_Pittsburgh!AG$2:'cleaned_data_Pittsburgh'!AG$828, MATCH(A76, cleaned_data_Pittsburgh!I$2:'cleaned_data_Pittsburgh'!I$828,0))</f>
        <v>1</v>
      </c>
      <c r="F76" t="str">
        <f>INDEX(cleaned_data_Pittsburgh!AK$2:'cleaned_data_Pittsburgh'!AK$828, MATCH(A76, cleaned_data_Pittsburgh!I$2:'cleaned_data_Pittsburgh'!I$828,0))</f>
        <v>County</v>
      </c>
      <c r="G76">
        <v>1</v>
      </c>
    </row>
    <row r="77" spans="1:7" x14ac:dyDescent="0.2">
      <c r="A77">
        <v>224534567</v>
      </c>
      <c r="B77">
        <v>184012592</v>
      </c>
      <c r="C77" t="s">
        <v>3380</v>
      </c>
      <c r="D77" t="str">
        <f>INDEX(cleaned_data_Pittsburgh!AF$2:'cleaned_data_Pittsburgh'!AF$828, MATCH(A77, cleaned_data_Pittsburgh!I$2:'cleaned_data_Pittsburgh'!I$828,0))</f>
        <v>Allegheny County</v>
      </c>
      <c r="E77">
        <f>INDEX(cleaned_data_Pittsburgh!AG$2:'cleaned_data_Pittsburgh'!AG$828, MATCH(A77, cleaned_data_Pittsburgh!I$2:'cleaned_data_Pittsburgh'!I$828,0))</f>
        <v>1</v>
      </c>
      <c r="F77" t="str">
        <f>INDEX(cleaned_data_Pittsburgh!AK$2:'cleaned_data_Pittsburgh'!AK$828, MATCH(A77, cleaned_data_Pittsburgh!I$2:'cleaned_data_Pittsburgh'!I$828,0))</f>
        <v>County</v>
      </c>
      <c r="G77">
        <v>1</v>
      </c>
    </row>
    <row r="78" spans="1:7" x14ac:dyDescent="0.2">
      <c r="A78">
        <v>224534567</v>
      </c>
      <c r="B78">
        <v>8643053</v>
      </c>
      <c r="C78" t="s">
        <v>3380</v>
      </c>
      <c r="D78" t="str">
        <f>INDEX(cleaned_data_Pittsburgh!AF$2:'cleaned_data_Pittsburgh'!AF$828, MATCH(A78, cleaned_data_Pittsburgh!I$2:'cleaned_data_Pittsburgh'!I$828,0))</f>
        <v>Allegheny County</v>
      </c>
      <c r="E78">
        <f>INDEX(cleaned_data_Pittsburgh!AG$2:'cleaned_data_Pittsburgh'!AG$828, MATCH(A78, cleaned_data_Pittsburgh!I$2:'cleaned_data_Pittsburgh'!I$828,0))</f>
        <v>1</v>
      </c>
      <c r="F78" t="str">
        <f>INDEX(cleaned_data_Pittsburgh!AK$2:'cleaned_data_Pittsburgh'!AK$828, MATCH(A78, cleaned_data_Pittsburgh!I$2:'cleaned_data_Pittsburgh'!I$828,0))</f>
        <v>County</v>
      </c>
      <c r="G78">
        <v>1</v>
      </c>
    </row>
    <row r="79" spans="1:7" x14ac:dyDescent="0.2">
      <c r="A79">
        <v>224534567</v>
      </c>
      <c r="B79">
        <v>176646382</v>
      </c>
      <c r="C79" t="s">
        <v>3380</v>
      </c>
      <c r="D79" t="str">
        <f>INDEX(cleaned_data_Pittsburgh!AF$2:'cleaned_data_Pittsburgh'!AF$828, MATCH(A79, cleaned_data_Pittsburgh!I$2:'cleaned_data_Pittsburgh'!I$828,0))</f>
        <v>Allegheny County</v>
      </c>
      <c r="E79">
        <f>INDEX(cleaned_data_Pittsburgh!AG$2:'cleaned_data_Pittsburgh'!AG$828, MATCH(A79, cleaned_data_Pittsburgh!I$2:'cleaned_data_Pittsburgh'!I$828,0))</f>
        <v>1</v>
      </c>
      <c r="F79" t="str">
        <f>INDEX(cleaned_data_Pittsburgh!AK$2:'cleaned_data_Pittsburgh'!AK$828, MATCH(A79, cleaned_data_Pittsburgh!I$2:'cleaned_data_Pittsburgh'!I$828,0))</f>
        <v>County</v>
      </c>
      <c r="G79">
        <v>1</v>
      </c>
    </row>
    <row r="80" spans="1:7" x14ac:dyDescent="0.2">
      <c r="A80">
        <v>224534567</v>
      </c>
      <c r="B80">
        <v>89226932</v>
      </c>
      <c r="C80" t="s">
        <v>3380</v>
      </c>
      <c r="D80" t="str">
        <f>INDEX(cleaned_data_Pittsburgh!AF$2:'cleaned_data_Pittsburgh'!AF$828, MATCH(A80, cleaned_data_Pittsburgh!I$2:'cleaned_data_Pittsburgh'!I$828,0))</f>
        <v>Allegheny County</v>
      </c>
      <c r="E80">
        <f>INDEX(cleaned_data_Pittsburgh!AG$2:'cleaned_data_Pittsburgh'!AG$828, MATCH(A80, cleaned_data_Pittsburgh!I$2:'cleaned_data_Pittsburgh'!I$828,0))</f>
        <v>1</v>
      </c>
      <c r="F80" t="str">
        <f>INDEX(cleaned_data_Pittsburgh!AK$2:'cleaned_data_Pittsburgh'!AK$828, MATCH(A80, cleaned_data_Pittsburgh!I$2:'cleaned_data_Pittsburgh'!I$828,0))</f>
        <v>County</v>
      </c>
      <c r="G80">
        <v>1</v>
      </c>
    </row>
    <row r="81" spans="1:7" x14ac:dyDescent="0.2">
      <c r="A81">
        <v>224534567</v>
      </c>
      <c r="B81">
        <v>161121</v>
      </c>
      <c r="C81" t="s">
        <v>3380</v>
      </c>
      <c r="D81" t="str">
        <f>INDEX(cleaned_data_Pittsburgh!AF$2:'cleaned_data_Pittsburgh'!AF$828, MATCH(A81, cleaned_data_Pittsburgh!I$2:'cleaned_data_Pittsburgh'!I$828,0))</f>
        <v>Allegheny County</v>
      </c>
      <c r="E81">
        <f>INDEX(cleaned_data_Pittsburgh!AG$2:'cleaned_data_Pittsburgh'!AG$828, MATCH(A81, cleaned_data_Pittsburgh!I$2:'cleaned_data_Pittsburgh'!I$828,0))</f>
        <v>1</v>
      </c>
      <c r="F81" t="str">
        <f>INDEX(cleaned_data_Pittsburgh!AK$2:'cleaned_data_Pittsburgh'!AK$828, MATCH(A81, cleaned_data_Pittsburgh!I$2:'cleaned_data_Pittsburgh'!I$828,0))</f>
        <v>County</v>
      </c>
      <c r="G81">
        <v>1</v>
      </c>
    </row>
    <row r="82" spans="1:7" x14ac:dyDescent="0.2">
      <c r="A82">
        <v>224544750</v>
      </c>
      <c r="B82">
        <v>47213272</v>
      </c>
      <c r="C82" t="s">
        <v>3380</v>
      </c>
      <c r="D82" t="str">
        <f>INDEX(cleaned_data_Pittsburgh!AF$2:'cleaned_data_Pittsburgh'!AF$828, MATCH(A82, cleaned_data_Pittsburgh!I$2:'cleaned_data_Pittsburgh'!I$828,0))</f>
        <v>Washington PA</v>
      </c>
      <c r="E82">
        <f>INDEX(cleaned_data_Pittsburgh!AG$2:'cleaned_data_Pittsburgh'!AG$828, MATCH(A82, cleaned_data_Pittsburgh!I$2:'cleaned_data_Pittsburgh'!I$828,0))</f>
        <v>1</v>
      </c>
      <c r="F82" t="str">
        <f>INDEX(cleaned_data_Pittsburgh!AK$2:'cleaned_data_Pittsburgh'!AK$828, MATCH(A82, cleaned_data_Pittsburgh!I$2:'cleaned_data_Pittsburgh'!I$828,0))</f>
        <v>County</v>
      </c>
      <c r="G82">
        <f>IF(IFERROR(SEARCH(D82, C82), 0), 1, 0)</f>
        <v>0</v>
      </c>
    </row>
    <row r="83" spans="1:7" x14ac:dyDescent="0.2">
      <c r="A83">
        <v>224631184</v>
      </c>
      <c r="B83">
        <v>39091652</v>
      </c>
      <c r="C83" t="s">
        <v>3380</v>
      </c>
      <c r="D83" t="str">
        <f>INDEX(cleaned_data_Pittsburgh!AF$2:'cleaned_data_Pittsburgh'!AF$828, MATCH(A83, cleaned_data_Pittsburgh!I$2:'cleaned_data_Pittsburgh'!I$828,0))</f>
        <v>Westmoreland</v>
      </c>
      <c r="E83">
        <f>INDEX(cleaned_data_Pittsburgh!AG$2:'cleaned_data_Pittsburgh'!AG$828, MATCH(A83, cleaned_data_Pittsburgh!I$2:'cleaned_data_Pittsburgh'!I$828,0))</f>
        <v>0</v>
      </c>
      <c r="F83" t="str">
        <f>INDEX(cleaned_data_Pittsburgh!AK$2:'cleaned_data_Pittsburgh'!AK$828, MATCH(A83, cleaned_data_Pittsburgh!I$2:'cleaned_data_Pittsburgh'!I$828,0))</f>
        <v>County</v>
      </c>
      <c r="G83">
        <f>IF(IFERROR(SEARCH(D83, C83), 0), 1, 0)</f>
        <v>0</v>
      </c>
    </row>
    <row r="84" spans="1:7" x14ac:dyDescent="0.2">
      <c r="A84" t="s">
        <v>3281</v>
      </c>
      <c r="B84">
        <v>39091652</v>
      </c>
      <c r="C84" t="s">
        <v>3380</v>
      </c>
      <c r="D84" t="str">
        <f>INDEX(cleaned_data_Pittsburgh!AF$2:'cleaned_data_Pittsburgh'!AF$828, MATCH(A84, cleaned_data_Pittsburgh!I$2:'cleaned_data_Pittsburgh'!I$828,0))</f>
        <v>Westmoreland</v>
      </c>
      <c r="E84">
        <f>INDEX(cleaned_data_Pittsburgh!AG$2:'cleaned_data_Pittsburgh'!AG$828, MATCH(A84, cleaned_data_Pittsburgh!I$2:'cleaned_data_Pittsburgh'!I$828,0))</f>
        <v>0</v>
      </c>
      <c r="F84" t="str">
        <f>INDEX(cleaned_data_Pittsburgh!AK$2:'cleaned_data_Pittsburgh'!AK$828, MATCH(A84, cleaned_data_Pittsburgh!I$2:'cleaned_data_Pittsburgh'!I$828,0))</f>
        <v>County</v>
      </c>
      <c r="G84">
        <f>IF(IFERROR(SEARCH(D84, C84), 0), 1, 0)</f>
        <v>0</v>
      </c>
    </row>
    <row r="85" spans="1:7" x14ac:dyDescent="0.2">
      <c r="A85" t="s">
        <v>3171</v>
      </c>
      <c r="B85">
        <v>12740418</v>
      </c>
      <c r="C85" t="s">
        <v>3380</v>
      </c>
      <c r="D85" t="str">
        <f>INDEX(cleaned_data_Pittsburgh!AF$2:'cleaned_data_Pittsburgh'!AF$828, MATCH(A85, cleaned_data_Pittsburgh!I$2:'cleaned_data_Pittsburgh'!I$828,0))</f>
        <v>Allegheny County</v>
      </c>
      <c r="E85">
        <f>INDEX(cleaned_data_Pittsburgh!AG$2:'cleaned_data_Pittsburgh'!AG$828, MATCH(A85, cleaned_data_Pittsburgh!I$2:'cleaned_data_Pittsburgh'!I$828,0))</f>
        <v>1</v>
      </c>
      <c r="F85" t="str">
        <f>INDEX(cleaned_data_Pittsburgh!AK$2:'cleaned_data_Pittsburgh'!AK$828, MATCH(A85, cleaned_data_Pittsburgh!I$2:'cleaned_data_Pittsburgh'!I$828,0))</f>
        <v>County</v>
      </c>
      <c r="G85">
        <v>1</v>
      </c>
    </row>
    <row r="86" spans="1:7" x14ac:dyDescent="0.2">
      <c r="A86" t="s">
        <v>3171</v>
      </c>
      <c r="B86">
        <v>9070709</v>
      </c>
      <c r="C86" t="s">
        <v>3380</v>
      </c>
      <c r="D86" t="str">
        <f>INDEX(cleaned_data_Pittsburgh!AF$2:'cleaned_data_Pittsburgh'!AF$828, MATCH(A86, cleaned_data_Pittsburgh!I$2:'cleaned_data_Pittsburgh'!I$828,0))</f>
        <v>Allegheny County</v>
      </c>
      <c r="E86">
        <f>INDEX(cleaned_data_Pittsburgh!AG$2:'cleaned_data_Pittsburgh'!AG$828, MATCH(A86, cleaned_data_Pittsburgh!I$2:'cleaned_data_Pittsburgh'!I$828,0))</f>
        <v>1</v>
      </c>
      <c r="F86" t="str">
        <f>INDEX(cleaned_data_Pittsburgh!AK$2:'cleaned_data_Pittsburgh'!AK$828, MATCH(A86, cleaned_data_Pittsburgh!I$2:'cleaned_data_Pittsburgh'!I$828,0))</f>
        <v>County</v>
      </c>
      <c r="G86">
        <v>1</v>
      </c>
    </row>
    <row r="87" spans="1:7" x14ac:dyDescent="0.2">
      <c r="A87" t="s">
        <v>3369</v>
      </c>
      <c r="B87">
        <v>144233082</v>
      </c>
      <c r="C87" t="s">
        <v>3380</v>
      </c>
      <c r="D87" t="str">
        <f>INDEX(cleaned_data_Pittsburgh!AF$2:'cleaned_data_Pittsburgh'!AF$828, MATCH(A87, cleaned_data_Pittsburgh!I$2:'cleaned_data_Pittsburgh'!I$828,0))</f>
        <v>Westmoreland, Armstrong, Butler County</v>
      </c>
      <c r="E87">
        <f>INDEX(cleaned_data_Pittsburgh!AG$2:'cleaned_data_Pittsburgh'!AG$828, MATCH(A87, cleaned_data_Pittsburgh!I$2:'cleaned_data_Pittsburgh'!I$828,0))</f>
        <v>1</v>
      </c>
      <c r="F87" t="str">
        <f>INDEX(cleaned_data_Pittsburgh!AK$2:'cleaned_data_Pittsburgh'!AK$828, MATCH(A87, cleaned_data_Pittsburgh!I$2:'cleaned_data_Pittsburgh'!I$828,0))</f>
        <v>County</v>
      </c>
      <c r="G87">
        <f>IF(IFERROR(SEARCH(D87, C87), 0), 1, 0)</f>
        <v>0</v>
      </c>
    </row>
    <row r="88" spans="1:7" x14ac:dyDescent="0.2">
      <c r="A88" t="s">
        <v>3172</v>
      </c>
      <c r="B88">
        <v>184012592</v>
      </c>
      <c r="C88" t="s">
        <v>3380</v>
      </c>
      <c r="D88" t="str">
        <f>INDEX(cleaned_data_Pittsburgh!AF$2:'cleaned_data_Pittsburgh'!AF$828, MATCH(A88, cleaned_data_Pittsburgh!I$2:'cleaned_data_Pittsburgh'!I$828,0))</f>
        <v>Allegheny County</v>
      </c>
      <c r="E88">
        <f>INDEX(cleaned_data_Pittsburgh!AG$2:'cleaned_data_Pittsburgh'!AG$828, MATCH(A88, cleaned_data_Pittsburgh!I$2:'cleaned_data_Pittsburgh'!I$828,0))</f>
        <v>1</v>
      </c>
      <c r="F88" t="str">
        <f>INDEX(cleaned_data_Pittsburgh!AK$2:'cleaned_data_Pittsburgh'!AK$828, MATCH(A88, cleaned_data_Pittsburgh!I$2:'cleaned_data_Pittsburgh'!I$828,0))</f>
        <v>County</v>
      </c>
      <c r="G88">
        <v>1</v>
      </c>
    </row>
    <row r="89" spans="1:7" x14ac:dyDescent="0.2">
      <c r="A89" t="s">
        <v>3172</v>
      </c>
      <c r="B89">
        <v>9070709</v>
      </c>
      <c r="C89" t="s">
        <v>3380</v>
      </c>
      <c r="D89" t="str">
        <f>INDEX(cleaned_data_Pittsburgh!AF$2:'cleaned_data_Pittsburgh'!AF$828, MATCH(A89, cleaned_data_Pittsburgh!I$2:'cleaned_data_Pittsburgh'!I$828,0))</f>
        <v>Allegheny County</v>
      </c>
      <c r="E89">
        <f>INDEX(cleaned_data_Pittsburgh!AG$2:'cleaned_data_Pittsburgh'!AG$828, MATCH(A89, cleaned_data_Pittsburgh!I$2:'cleaned_data_Pittsburgh'!I$828,0))</f>
        <v>1</v>
      </c>
      <c r="F89" t="str">
        <f>INDEX(cleaned_data_Pittsburgh!AK$2:'cleaned_data_Pittsburgh'!AK$828, MATCH(A89, cleaned_data_Pittsburgh!I$2:'cleaned_data_Pittsburgh'!I$828,0))</f>
        <v>County</v>
      </c>
      <c r="G89">
        <v>1</v>
      </c>
    </row>
    <row r="90" spans="1:7" x14ac:dyDescent="0.2">
      <c r="A90" t="s">
        <v>3170</v>
      </c>
      <c r="B90">
        <v>9070709</v>
      </c>
      <c r="C90" t="s">
        <v>3380</v>
      </c>
      <c r="D90" t="str">
        <f>INDEX(cleaned_data_Pittsburgh!AF$2:'cleaned_data_Pittsburgh'!AF$828, MATCH(A90, cleaned_data_Pittsburgh!I$2:'cleaned_data_Pittsburgh'!I$828,0))</f>
        <v>Allegheny County</v>
      </c>
      <c r="E90">
        <f>INDEX(cleaned_data_Pittsburgh!AG$2:'cleaned_data_Pittsburgh'!AG$828, MATCH(A90, cleaned_data_Pittsburgh!I$2:'cleaned_data_Pittsburgh'!I$828,0))</f>
        <v>1</v>
      </c>
      <c r="F90" t="str">
        <f>INDEX(cleaned_data_Pittsburgh!AK$2:'cleaned_data_Pittsburgh'!AK$828, MATCH(A90, cleaned_data_Pittsburgh!I$2:'cleaned_data_Pittsburgh'!I$828,0))</f>
        <v>County</v>
      </c>
      <c r="G90">
        <v>1</v>
      </c>
    </row>
    <row r="91" spans="1:7" x14ac:dyDescent="0.2">
      <c r="A91" t="s">
        <v>3170</v>
      </c>
      <c r="B91">
        <v>55519792</v>
      </c>
      <c r="C91" t="s">
        <v>3380</v>
      </c>
      <c r="D91" t="str">
        <f>INDEX(cleaned_data_Pittsburgh!AF$2:'cleaned_data_Pittsburgh'!AF$828, MATCH(A91, cleaned_data_Pittsburgh!I$2:'cleaned_data_Pittsburgh'!I$828,0))</f>
        <v>Allegheny County</v>
      </c>
      <c r="E91">
        <f>INDEX(cleaned_data_Pittsburgh!AG$2:'cleaned_data_Pittsburgh'!AG$828, MATCH(A91, cleaned_data_Pittsburgh!I$2:'cleaned_data_Pittsburgh'!I$828,0))</f>
        <v>1</v>
      </c>
      <c r="F91" t="str">
        <f>INDEX(cleaned_data_Pittsburgh!AK$2:'cleaned_data_Pittsburgh'!AK$828, MATCH(A91, cleaned_data_Pittsburgh!I$2:'cleaned_data_Pittsburgh'!I$828,0))</f>
        <v>County</v>
      </c>
      <c r="G91">
        <v>1</v>
      </c>
    </row>
    <row r="92" spans="1:7" x14ac:dyDescent="0.2">
      <c r="A92" t="s">
        <v>3170</v>
      </c>
      <c r="B92">
        <v>190224807</v>
      </c>
      <c r="C92" t="s">
        <v>3380</v>
      </c>
      <c r="D92" t="str">
        <f>INDEX(cleaned_data_Pittsburgh!AF$2:'cleaned_data_Pittsburgh'!AF$828, MATCH(A92, cleaned_data_Pittsburgh!I$2:'cleaned_data_Pittsburgh'!I$828,0))</f>
        <v>Allegheny County</v>
      </c>
      <c r="E92">
        <f>INDEX(cleaned_data_Pittsburgh!AG$2:'cleaned_data_Pittsburgh'!AG$828, MATCH(A92, cleaned_data_Pittsburgh!I$2:'cleaned_data_Pittsburgh'!I$828,0))</f>
        <v>1</v>
      </c>
      <c r="F92" t="str">
        <f>INDEX(cleaned_data_Pittsburgh!AK$2:'cleaned_data_Pittsburgh'!AK$828, MATCH(A92, cleaned_data_Pittsburgh!I$2:'cleaned_data_Pittsburgh'!I$828,0))</f>
        <v>County</v>
      </c>
      <c r="G92">
        <v>1</v>
      </c>
    </row>
    <row r="93" spans="1:7" x14ac:dyDescent="0.2">
      <c r="A93" t="s">
        <v>3170</v>
      </c>
      <c r="B93">
        <v>176646382</v>
      </c>
      <c r="C93" t="s">
        <v>3380</v>
      </c>
      <c r="D93" t="str">
        <f>INDEX(cleaned_data_Pittsburgh!AF$2:'cleaned_data_Pittsburgh'!AF$828, MATCH(A93, cleaned_data_Pittsburgh!I$2:'cleaned_data_Pittsburgh'!I$828,0))</f>
        <v>Allegheny County</v>
      </c>
      <c r="E93">
        <f>INDEX(cleaned_data_Pittsburgh!AG$2:'cleaned_data_Pittsburgh'!AG$828, MATCH(A93, cleaned_data_Pittsburgh!I$2:'cleaned_data_Pittsburgh'!I$828,0))</f>
        <v>1</v>
      </c>
      <c r="F93" t="str">
        <f>INDEX(cleaned_data_Pittsburgh!AK$2:'cleaned_data_Pittsburgh'!AK$828, MATCH(A93, cleaned_data_Pittsburgh!I$2:'cleaned_data_Pittsburgh'!I$828,0))</f>
        <v>County</v>
      </c>
      <c r="G93">
        <v>1</v>
      </c>
    </row>
    <row r="94" spans="1:7" x14ac:dyDescent="0.2">
      <c r="A94" t="s">
        <v>3364</v>
      </c>
      <c r="B94">
        <v>26964522</v>
      </c>
      <c r="C94" t="s">
        <v>3380</v>
      </c>
      <c r="D94" t="str">
        <f>INDEX(cleaned_data_Pittsburgh!AF$2:'cleaned_data_Pittsburgh'!AF$828, MATCH(A94, cleaned_data_Pittsburgh!I$2:'cleaned_data_Pittsburgh'!I$828,0))</f>
        <v>Beaver Country</v>
      </c>
      <c r="E94">
        <f>INDEX(cleaned_data_Pittsburgh!AG$2:'cleaned_data_Pittsburgh'!AG$828, MATCH(A94, cleaned_data_Pittsburgh!I$2:'cleaned_data_Pittsburgh'!I$828,0))</f>
        <v>0</v>
      </c>
      <c r="F94" t="str">
        <f>INDEX(cleaned_data_Pittsburgh!AK$2:'cleaned_data_Pittsburgh'!AK$828, MATCH(A94, cleaned_data_Pittsburgh!I$2:'cleaned_data_Pittsburgh'!I$828,0))</f>
        <v>County</v>
      </c>
      <c r="G94">
        <f>IF(IFERROR(SEARCH(D94, C94), 0), 1, 0)</f>
        <v>0</v>
      </c>
    </row>
    <row r="95" spans="1:7" x14ac:dyDescent="0.2">
      <c r="A95" t="s">
        <v>3345</v>
      </c>
      <c r="B95">
        <v>92497422</v>
      </c>
      <c r="C95" t="s">
        <v>3380</v>
      </c>
      <c r="D95" t="str">
        <f>INDEX(cleaned_data_Pittsburgh!AF$2:'cleaned_data_Pittsburgh'!AF$828, MATCH(A95, cleaned_data_Pittsburgh!I$2:'cleaned_data_Pittsburgh'!I$828,0))</f>
        <v>Westmoreland</v>
      </c>
      <c r="E95">
        <f>INDEX(cleaned_data_Pittsburgh!AG$2:'cleaned_data_Pittsburgh'!AG$828, MATCH(A95, cleaned_data_Pittsburgh!I$2:'cleaned_data_Pittsburgh'!I$828,0))</f>
        <v>0</v>
      </c>
      <c r="F95" t="str">
        <f>INDEX(cleaned_data_Pittsburgh!AK$2:'cleaned_data_Pittsburgh'!AK$828, MATCH(A95, cleaned_data_Pittsburgh!I$2:'cleaned_data_Pittsburgh'!I$828,0))</f>
        <v>County</v>
      </c>
      <c r="G95">
        <f>IF(IFERROR(SEARCH(D95, C95), 0), 1, 0)</f>
        <v>0</v>
      </c>
    </row>
    <row r="96" spans="1:7" x14ac:dyDescent="0.2">
      <c r="A96" t="s">
        <v>3344</v>
      </c>
      <c r="B96">
        <v>92497422</v>
      </c>
      <c r="C96" t="s">
        <v>3380</v>
      </c>
      <c r="D96" t="str">
        <f>INDEX(cleaned_data_Pittsburgh!AF$2:'cleaned_data_Pittsburgh'!AF$828, MATCH(A96, cleaned_data_Pittsburgh!I$2:'cleaned_data_Pittsburgh'!I$828,0))</f>
        <v>Westmoreland</v>
      </c>
      <c r="E96">
        <f>INDEX(cleaned_data_Pittsburgh!AG$2:'cleaned_data_Pittsburgh'!AG$828, MATCH(A96, cleaned_data_Pittsburgh!I$2:'cleaned_data_Pittsburgh'!I$828,0))</f>
        <v>0</v>
      </c>
      <c r="F96" t="str">
        <f>INDEX(cleaned_data_Pittsburgh!AK$2:'cleaned_data_Pittsburgh'!AK$828, MATCH(A96, cleaned_data_Pittsburgh!I$2:'cleaned_data_Pittsburgh'!I$828,0))</f>
        <v>County</v>
      </c>
      <c r="G96">
        <f>IF(IFERROR(SEARCH(D96, C96), 0), 1, 0)</f>
        <v>0</v>
      </c>
    </row>
    <row r="97" spans="1:7" x14ac:dyDescent="0.2">
      <c r="A97">
        <v>223835413</v>
      </c>
      <c r="B97">
        <v>89170762</v>
      </c>
      <c r="C97" t="s">
        <v>3503</v>
      </c>
      <c r="D97" t="str">
        <f>INDEX(cleaned_data_Pittsburgh!AF$2:'cleaned_data_Pittsburgh'!AF$828, MATCH(A97, cleaned_data_Pittsburgh!I$2:'cleaned_data_Pittsburgh'!I$828,0))</f>
        <v>Beaver Country</v>
      </c>
      <c r="E97">
        <f>INDEX(cleaned_data_Pittsburgh!AG$2:'cleaned_data_Pittsburgh'!AG$828, MATCH(A97, cleaned_data_Pittsburgh!I$2:'cleaned_data_Pittsburgh'!I$828,0))</f>
        <v>0</v>
      </c>
      <c r="F97" t="str">
        <f>INDEX(cleaned_data_Pittsburgh!AK$2:'cleaned_data_Pittsburgh'!AK$828, MATCH(A97, cleaned_data_Pittsburgh!I$2:'cleaned_data_Pittsburgh'!I$828,0))</f>
        <v>County</v>
      </c>
      <c r="G97">
        <v>1</v>
      </c>
    </row>
    <row r="98" spans="1:7" x14ac:dyDescent="0.2">
      <c r="A98" t="s">
        <v>3171</v>
      </c>
      <c r="B98">
        <v>12742008</v>
      </c>
      <c r="C98" t="s">
        <v>3494</v>
      </c>
      <c r="D98" t="str">
        <f>INDEX(cleaned_data_Pittsburgh!AF$2:'cleaned_data_Pittsburgh'!AF$828, MATCH(A98, cleaned_data_Pittsburgh!I$2:'cleaned_data_Pittsburgh'!I$828,0))</f>
        <v>Allegheny County</v>
      </c>
      <c r="E98">
        <f>INDEX(cleaned_data_Pittsburgh!AG$2:'cleaned_data_Pittsburgh'!AG$828, MATCH(A98, cleaned_data_Pittsburgh!I$2:'cleaned_data_Pittsburgh'!I$828,0))</f>
        <v>1</v>
      </c>
      <c r="F98" t="str">
        <f>INDEX(cleaned_data_Pittsburgh!AK$2:'cleaned_data_Pittsburgh'!AK$828, MATCH(A98, cleaned_data_Pittsburgh!I$2:'cleaned_data_Pittsburgh'!I$828,0))</f>
        <v>County</v>
      </c>
      <c r="G98">
        <v>0</v>
      </c>
    </row>
    <row r="99" spans="1:7" x14ac:dyDescent="0.2">
      <c r="A99" t="s">
        <v>3171</v>
      </c>
      <c r="B99">
        <v>13102656</v>
      </c>
      <c r="C99" t="s">
        <v>3494</v>
      </c>
      <c r="D99" t="str">
        <f>INDEX(cleaned_data_Pittsburgh!AF$2:'cleaned_data_Pittsburgh'!AF$828, MATCH(A99, cleaned_data_Pittsburgh!I$2:'cleaned_data_Pittsburgh'!I$828,0))</f>
        <v>Allegheny County</v>
      </c>
      <c r="E99">
        <f>INDEX(cleaned_data_Pittsburgh!AG$2:'cleaned_data_Pittsburgh'!AG$828, MATCH(A99, cleaned_data_Pittsburgh!I$2:'cleaned_data_Pittsburgh'!I$828,0))</f>
        <v>1</v>
      </c>
      <c r="F99" t="str">
        <f>INDEX(cleaned_data_Pittsburgh!AK$2:'cleaned_data_Pittsburgh'!AK$828, MATCH(A99, cleaned_data_Pittsburgh!I$2:'cleaned_data_Pittsburgh'!I$828,0))</f>
        <v>County</v>
      </c>
      <c r="G99">
        <v>0</v>
      </c>
    </row>
    <row r="100" spans="1:7" x14ac:dyDescent="0.2">
      <c r="A100" t="s">
        <v>3170</v>
      </c>
      <c r="B100">
        <v>188080382</v>
      </c>
      <c r="C100" t="s">
        <v>3494</v>
      </c>
      <c r="D100" t="str">
        <f>INDEX(cleaned_data_Pittsburgh!AF$2:'cleaned_data_Pittsburgh'!AF$828, MATCH(A100, cleaned_data_Pittsburgh!I$2:'cleaned_data_Pittsburgh'!I$828,0))</f>
        <v>Allegheny County</v>
      </c>
      <c r="E100">
        <f>INDEX(cleaned_data_Pittsburgh!AG$2:'cleaned_data_Pittsburgh'!AG$828, MATCH(A100, cleaned_data_Pittsburgh!I$2:'cleaned_data_Pittsburgh'!I$828,0))</f>
        <v>1</v>
      </c>
      <c r="F100" t="str">
        <f>INDEX(cleaned_data_Pittsburgh!AK$2:'cleaned_data_Pittsburgh'!AK$828, MATCH(A100, cleaned_data_Pittsburgh!I$2:'cleaned_data_Pittsburgh'!I$828,0))</f>
        <v>County</v>
      </c>
      <c r="G100">
        <v>0</v>
      </c>
    </row>
    <row r="101" spans="1:7" x14ac:dyDescent="0.2">
      <c r="A101">
        <v>224544750</v>
      </c>
      <c r="B101">
        <v>11856598</v>
      </c>
      <c r="C101" t="s">
        <v>3444</v>
      </c>
      <c r="D101" t="str">
        <f>INDEX(cleaned_data_Pittsburgh!AF$2:'cleaned_data_Pittsburgh'!AF$828, MATCH(A101, cleaned_data_Pittsburgh!I$2:'cleaned_data_Pittsburgh'!I$828,0))</f>
        <v>Washington PA</v>
      </c>
      <c r="E101">
        <f>INDEX(cleaned_data_Pittsburgh!AG$2:'cleaned_data_Pittsburgh'!AG$828, MATCH(A101, cleaned_data_Pittsburgh!I$2:'cleaned_data_Pittsburgh'!I$828,0))</f>
        <v>1</v>
      </c>
      <c r="F101" t="str">
        <f>INDEX(cleaned_data_Pittsburgh!AK$2:'cleaned_data_Pittsburgh'!AK$828, MATCH(A101, cleaned_data_Pittsburgh!I$2:'cleaned_data_Pittsburgh'!I$828,0))</f>
        <v>County</v>
      </c>
      <c r="G101">
        <f>IF(IFERROR(SEARCH(D101, C101), 0), 1, 0)</f>
        <v>0</v>
      </c>
    </row>
    <row r="102" spans="1:7" x14ac:dyDescent="0.2">
      <c r="A102">
        <v>224452531</v>
      </c>
      <c r="B102">
        <v>113668992</v>
      </c>
      <c r="C102" t="s">
        <v>2835</v>
      </c>
      <c r="D102" t="str">
        <f>INDEX(cleaned_data_Pittsburgh!AF$2:'cleaned_data_Pittsburgh'!AF$828, MATCH(A102, cleaned_data_Pittsburgh!I$2:'cleaned_data_Pittsburgh'!I$828,0))</f>
        <v>Washington PA</v>
      </c>
      <c r="E102">
        <f>INDEX(cleaned_data_Pittsburgh!AG$2:'cleaned_data_Pittsburgh'!AG$828, MATCH(A102, cleaned_data_Pittsburgh!I$2:'cleaned_data_Pittsburgh'!I$828,0))</f>
        <v>0</v>
      </c>
      <c r="F102" t="str">
        <f>INDEX(cleaned_data_Pittsburgh!AK$2:'cleaned_data_Pittsburgh'!AK$828, MATCH(A102, cleaned_data_Pittsburgh!I$2:'cleaned_data_Pittsburgh'!I$828,0))</f>
        <v>County</v>
      </c>
      <c r="G102">
        <f>IF(IFERROR(SEARCH(D102, C102), 0), 1, 0)</f>
        <v>1</v>
      </c>
    </row>
    <row r="103" spans="1:7" x14ac:dyDescent="0.2">
      <c r="A103">
        <v>224452531</v>
      </c>
      <c r="B103">
        <v>22574591</v>
      </c>
      <c r="C103" t="s">
        <v>2835</v>
      </c>
      <c r="D103" t="str">
        <f>INDEX(cleaned_data_Pittsburgh!AF$2:'cleaned_data_Pittsburgh'!AF$828, MATCH(A103, cleaned_data_Pittsburgh!I$2:'cleaned_data_Pittsburgh'!I$828,0))</f>
        <v>Washington PA</v>
      </c>
      <c r="E103">
        <f>INDEX(cleaned_data_Pittsburgh!AG$2:'cleaned_data_Pittsburgh'!AG$828, MATCH(A103, cleaned_data_Pittsburgh!I$2:'cleaned_data_Pittsburgh'!I$828,0))</f>
        <v>0</v>
      </c>
      <c r="F103" t="str">
        <f>INDEX(cleaned_data_Pittsburgh!AK$2:'cleaned_data_Pittsburgh'!AK$828, MATCH(A103, cleaned_data_Pittsburgh!I$2:'cleaned_data_Pittsburgh'!I$828,0))</f>
        <v>County</v>
      </c>
      <c r="G103">
        <f>IF(IFERROR(SEARCH(D103, C103), 0), 1, 0)</f>
        <v>1</v>
      </c>
    </row>
    <row r="104" spans="1:7" x14ac:dyDescent="0.2">
      <c r="A104">
        <v>224631184</v>
      </c>
      <c r="B104">
        <v>63006242</v>
      </c>
      <c r="C104" t="s">
        <v>3475</v>
      </c>
      <c r="D104" t="str">
        <f>INDEX(cleaned_data_Pittsburgh!AF$2:'cleaned_data_Pittsburgh'!AF$828, MATCH(A104, cleaned_data_Pittsburgh!I$2:'cleaned_data_Pittsburgh'!I$828,0))</f>
        <v>Westmoreland</v>
      </c>
      <c r="E104">
        <f>INDEX(cleaned_data_Pittsburgh!AG$2:'cleaned_data_Pittsburgh'!AG$828, MATCH(A104, cleaned_data_Pittsburgh!I$2:'cleaned_data_Pittsburgh'!I$828,0))</f>
        <v>0</v>
      </c>
      <c r="F104" t="str">
        <f>INDEX(cleaned_data_Pittsburgh!AK$2:'cleaned_data_Pittsburgh'!AK$828, MATCH(A104, cleaned_data_Pittsburgh!I$2:'cleaned_data_Pittsburgh'!I$828,0))</f>
        <v>County</v>
      </c>
      <c r="G104">
        <f>IF(IFERROR(SEARCH(D104, C104), 0), 1, 0)</f>
        <v>0</v>
      </c>
    </row>
    <row r="105" spans="1:7" x14ac:dyDescent="0.2">
      <c r="A105" t="s">
        <v>3281</v>
      </c>
      <c r="B105">
        <v>63006242</v>
      </c>
      <c r="C105" t="s">
        <v>3475</v>
      </c>
      <c r="D105" t="str">
        <f>INDEX(cleaned_data_Pittsburgh!AF$2:'cleaned_data_Pittsburgh'!AF$828, MATCH(A105, cleaned_data_Pittsburgh!I$2:'cleaned_data_Pittsburgh'!I$828,0))</f>
        <v>Westmoreland</v>
      </c>
      <c r="E105">
        <f>INDEX(cleaned_data_Pittsburgh!AG$2:'cleaned_data_Pittsburgh'!AG$828, MATCH(A105, cleaned_data_Pittsburgh!I$2:'cleaned_data_Pittsburgh'!I$828,0))</f>
        <v>0</v>
      </c>
      <c r="F105" t="str">
        <f>INDEX(cleaned_data_Pittsburgh!AK$2:'cleaned_data_Pittsburgh'!AK$828, MATCH(A105, cleaned_data_Pittsburgh!I$2:'cleaned_data_Pittsburgh'!I$828,0))</f>
        <v>County</v>
      </c>
      <c r="G105">
        <f>IF(IFERROR(SEARCH(D105, C105), 0), 1, 0)</f>
        <v>0</v>
      </c>
    </row>
    <row r="106" spans="1:7" x14ac:dyDescent="0.2">
      <c r="A106">
        <v>224130289</v>
      </c>
      <c r="B106">
        <v>186706248</v>
      </c>
      <c r="C106" t="s">
        <v>3412</v>
      </c>
      <c r="D106" t="str">
        <f>INDEX(cleaned_data_Pittsburgh!AF$2:'cleaned_data_Pittsburgh'!AF$828, MATCH(A106, cleaned_data_Pittsburgh!I$2:'cleaned_data_Pittsburgh'!I$828,0))</f>
        <v>Greater Pittsburgh Area</v>
      </c>
      <c r="E106">
        <f>INDEX(cleaned_data_Pittsburgh!AG$2:'cleaned_data_Pittsburgh'!AG$828, MATCH(A106, cleaned_data_Pittsburgh!I$2:'cleaned_data_Pittsburgh'!I$828,0))</f>
        <v>1</v>
      </c>
      <c r="F106" t="str">
        <f>INDEX(cleaned_data_Pittsburgh!AK$2:'cleaned_data_Pittsburgh'!AK$828, MATCH(A106, cleaned_data_Pittsburgh!I$2:'cleaned_data_Pittsburgh'!I$828,0))</f>
        <v>CSA/MSA</v>
      </c>
      <c r="G106">
        <v>1</v>
      </c>
    </row>
    <row r="107" spans="1:7" x14ac:dyDescent="0.2">
      <c r="A107">
        <v>224474352</v>
      </c>
      <c r="B107">
        <v>11169021</v>
      </c>
      <c r="C107" t="s">
        <v>3412</v>
      </c>
      <c r="D107" t="str">
        <f>INDEX(cleaned_data_Pittsburgh!AF$2:'cleaned_data_Pittsburgh'!AF$828, MATCH(A107, cleaned_data_Pittsburgh!I$2:'cleaned_data_Pittsburgh'!I$828,0))</f>
        <v>Greater Pittsburgh Area</v>
      </c>
      <c r="E107">
        <f>INDEX(cleaned_data_Pittsburgh!AG$2:'cleaned_data_Pittsburgh'!AG$828, MATCH(A107, cleaned_data_Pittsburgh!I$2:'cleaned_data_Pittsburgh'!I$828,0))</f>
        <v>1</v>
      </c>
      <c r="F107" t="str">
        <f>INDEX(cleaned_data_Pittsburgh!AK$2:'cleaned_data_Pittsburgh'!AK$828, MATCH(A107, cleaned_data_Pittsburgh!I$2:'cleaned_data_Pittsburgh'!I$828,0))</f>
        <v>CSA/MSA</v>
      </c>
      <c r="G107">
        <v>1</v>
      </c>
    </row>
    <row r="108" spans="1:7" x14ac:dyDescent="0.2">
      <c r="A108">
        <v>224477760</v>
      </c>
      <c r="B108">
        <v>186706248</v>
      </c>
      <c r="C108" t="s">
        <v>3412</v>
      </c>
      <c r="D108" t="str">
        <f>INDEX(cleaned_data_Pittsburgh!AF$2:'cleaned_data_Pittsburgh'!AF$828, MATCH(A108, cleaned_data_Pittsburgh!I$2:'cleaned_data_Pittsburgh'!I$828,0))</f>
        <v>Greater Pittsburgh Area</v>
      </c>
      <c r="E108">
        <f>INDEX(cleaned_data_Pittsburgh!AG$2:'cleaned_data_Pittsburgh'!AG$828, MATCH(A108, cleaned_data_Pittsburgh!I$2:'cleaned_data_Pittsburgh'!I$828,0))</f>
        <v>1</v>
      </c>
      <c r="F108" t="str">
        <f>INDEX(cleaned_data_Pittsburgh!AK$2:'cleaned_data_Pittsburgh'!AK$828, MATCH(A108, cleaned_data_Pittsburgh!I$2:'cleaned_data_Pittsburgh'!I$828,0))</f>
        <v>CSA/MSA</v>
      </c>
      <c r="G108">
        <v>1</v>
      </c>
    </row>
    <row r="109" spans="1:7" x14ac:dyDescent="0.2">
      <c r="A109" t="s">
        <v>3374</v>
      </c>
      <c r="B109">
        <v>191552869</v>
      </c>
      <c r="C109" t="s">
        <v>3412</v>
      </c>
      <c r="D109" t="str">
        <f>INDEX(cleaned_data_Pittsburgh!AF$2:'cleaned_data_Pittsburgh'!AF$828, MATCH(A109, cleaned_data_Pittsburgh!I$2:'cleaned_data_Pittsburgh'!I$828,0))</f>
        <v>Greater Pittsburgh Area</v>
      </c>
      <c r="E109">
        <f>INDEX(cleaned_data_Pittsburgh!AG$2:'cleaned_data_Pittsburgh'!AG$828, MATCH(A109, cleaned_data_Pittsburgh!I$2:'cleaned_data_Pittsburgh'!I$828,0))</f>
        <v>0</v>
      </c>
      <c r="F109" t="str">
        <f>INDEX(cleaned_data_Pittsburgh!AK$2:'cleaned_data_Pittsburgh'!AK$828, MATCH(A109, cleaned_data_Pittsburgh!I$2:'cleaned_data_Pittsburgh'!I$828,0))</f>
        <v>CSA/MSA</v>
      </c>
      <c r="G109">
        <v>1</v>
      </c>
    </row>
    <row r="110" spans="1:7" x14ac:dyDescent="0.2">
      <c r="A110" t="s">
        <v>3375</v>
      </c>
      <c r="B110">
        <v>191552869</v>
      </c>
      <c r="C110" t="s">
        <v>3412</v>
      </c>
      <c r="D110" t="str">
        <f>INDEX(cleaned_data_Pittsburgh!AF$2:'cleaned_data_Pittsburgh'!AF$828, MATCH(A110, cleaned_data_Pittsburgh!I$2:'cleaned_data_Pittsburgh'!I$828,0))</f>
        <v>Greater Pittsburgh Area</v>
      </c>
      <c r="E110">
        <f>INDEX(cleaned_data_Pittsburgh!AG$2:'cleaned_data_Pittsburgh'!AG$828, MATCH(A110, cleaned_data_Pittsburgh!I$2:'cleaned_data_Pittsburgh'!I$828,0))</f>
        <v>0</v>
      </c>
      <c r="F110" t="str">
        <f>INDEX(cleaned_data_Pittsburgh!AK$2:'cleaned_data_Pittsburgh'!AK$828, MATCH(A110, cleaned_data_Pittsburgh!I$2:'cleaned_data_Pittsburgh'!I$828,0))</f>
        <v>CSA/MSA</v>
      </c>
      <c r="G110">
        <v>1</v>
      </c>
    </row>
    <row r="111" spans="1:7" x14ac:dyDescent="0.2">
      <c r="A111">
        <v>221993862</v>
      </c>
      <c r="B111">
        <v>151684302</v>
      </c>
      <c r="C111" t="s">
        <v>3392</v>
      </c>
      <c r="D111" t="str">
        <f>INDEX(cleaned_data_Pittsburgh!AF$2:'cleaned_data_Pittsburgh'!AF$828, MATCH(A111, cleaned_data_Pittsburgh!I$2:'cleaned_data_Pittsburgh'!I$828,0))</f>
        <v>Greater Pittsburgh Area</v>
      </c>
      <c r="E111">
        <f>INDEX(cleaned_data_Pittsburgh!AG$2:'cleaned_data_Pittsburgh'!AG$828, MATCH(A111, cleaned_data_Pittsburgh!I$2:'cleaned_data_Pittsburgh'!I$828,0))</f>
        <v>1</v>
      </c>
      <c r="F111" t="str">
        <f>INDEX(cleaned_data_Pittsburgh!AK$2:'cleaned_data_Pittsburgh'!AK$828, MATCH(A111, cleaned_data_Pittsburgh!I$2:'cleaned_data_Pittsburgh'!I$828,0))</f>
        <v>CSA/MSA</v>
      </c>
      <c r="G111">
        <v>1</v>
      </c>
    </row>
    <row r="112" spans="1:7" x14ac:dyDescent="0.2">
      <c r="A112">
        <v>221993908</v>
      </c>
      <c r="B112">
        <v>151684302</v>
      </c>
      <c r="C112" t="s">
        <v>3392</v>
      </c>
      <c r="D112" t="str">
        <f>INDEX(cleaned_data_Pittsburgh!AF$2:'cleaned_data_Pittsburgh'!AF$828, MATCH(A112, cleaned_data_Pittsburgh!I$2:'cleaned_data_Pittsburgh'!I$828,0))</f>
        <v>Greater Pittsburgh Area</v>
      </c>
      <c r="E112">
        <f>INDEX(cleaned_data_Pittsburgh!AG$2:'cleaned_data_Pittsburgh'!AG$828, MATCH(A112, cleaned_data_Pittsburgh!I$2:'cleaned_data_Pittsburgh'!I$828,0))</f>
        <v>1</v>
      </c>
      <c r="F112" t="str">
        <f>INDEX(cleaned_data_Pittsburgh!AK$2:'cleaned_data_Pittsburgh'!AK$828, MATCH(A112, cleaned_data_Pittsburgh!I$2:'cleaned_data_Pittsburgh'!I$828,0))</f>
        <v>CSA/MSA</v>
      </c>
      <c r="G112">
        <v>1</v>
      </c>
    </row>
    <row r="113" spans="1:7" x14ac:dyDescent="0.2">
      <c r="A113">
        <v>223615163</v>
      </c>
      <c r="B113">
        <v>185936936</v>
      </c>
      <c r="C113" t="s">
        <v>3392</v>
      </c>
      <c r="D113" t="str">
        <f>INDEX(cleaned_data_Pittsburgh!AF$2:'cleaned_data_Pittsburgh'!AF$828, MATCH(A113, cleaned_data_Pittsburgh!I$2:'cleaned_data_Pittsburgh'!I$828,0))</f>
        <v>Greater Pittsburgh Area</v>
      </c>
      <c r="E113">
        <f>INDEX(cleaned_data_Pittsburgh!AG$2:'cleaned_data_Pittsburgh'!AG$828, MATCH(A113, cleaned_data_Pittsburgh!I$2:'cleaned_data_Pittsburgh'!I$828,0))</f>
        <v>1</v>
      </c>
      <c r="F113" t="str">
        <f>INDEX(cleaned_data_Pittsburgh!AK$2:'cleaned_data_Pittsburgh'!AK$828, MATCH(A113, cleaned_data_Pittsburgh!I$2:'cleaned_data_Pittsburgh'!I$828,0))</f>
        <v>CSA/MSA</v>
      </c>
      <c r="G113">
        <v>1</v>
      </c>
    </row>
    <row r="114" spans="1:7" x14ac:dyDescent="0.2">
      <c r="A114">
        <v>223767093</v>
      </c>
      <c r="B114">
        <v>151684302</v>
      </c>
      <c r="C114" t="s">
        <v>3392</v>
      </c>
      <c r="D114" t="str">
        <f>INDEX(cleaned_data_Pittsburgh!AF$2:'cleaned_data_Pittsburgh'!AF$828, MATCH(A114, cleaned_data_Pittsburgh!I$2:'cleaned_data_Pittsburgh'!I$828,0))</f>
        <v>Greater Pittsburgh Area</v>
      </c>
      <c r="E114">
        <f>INDEX(cleaned_data_Pittsburgh!AG$2:'cleaned_data_Pittsburgh'!AG$828, MATCH(A114, cleaned_data_Pittsburgh!I$2:'cleaned_data_Pittsburgh'!I$828,0))</f>
        <v>1</v>
      </c>
      <c r="F114" t="str">
        <f>INDEX(cleaned_data_Pittsburgh!AK$2:'cleaned_data_Pittsburgh'!AK$828, MATCH(A114, cleaned_data_Pittsburgh!I$2:'cleaned_data_Pittsburgh'!I$828,0))</f>
        <v>CSA/MSA</v>
      </c>
      <c r="G114">
        <v>1</v>
      </c>
    </row>
    <row r="115" spans="1:7" x14ac:dyDescent="0.2">
      <c r="A115">
        <v>224189968</v>
      </c>
      <c r="B115">
        <v>190400688</v>
      </c>
      <c r="C115" t="s">
        <v>3392</v>
      </c>
      <c r="D115" t="str">
        <f>INDEX(cleaned_data_Pittsburgh!AF$2:'cleaned_data_Pittsburgh'!AF$828, MATCH(A115, cleaned_data_Pittsburgh!I$2:'cleaned_data_Pittsburgh'!I$828,0))</f>
        <v>Greater Pittsburgh Area</v>
      </c>
      <c r="E115">
        <f>INDEX(cleaned_data_Pittsburgh!AG$2:'cleaned_data_Pittsburgh'!AG$828, MATCH(A115, cleaned_data_Pittsburgh!I$2:'cleaned_data_Pittsburgh'!I$828,0))</f>
        <v>1</v>
      </c>
      <c r="F115" t="str">
        <f>INDEX(cleaned_data_Pittsburgh!AK$2:'cleaned_data_Pittsburgh'!AK$828, MATCH(A115, cleaned_data_Pittsburgh!I$2:'cleaned_data_Pittsburgh'!I$828,0))</f>
        <v>CSA/MSA</v>
      </c>
      <c r="G115">
        <v>1</v>
      </c>
    </row>
    <row r="116" spans="1:7" x14ac:dyDescent="0.2">
      <c r="A116">
        <v>224652251</v>
      </c>
      <c r="B116">
        <v>13809383</v>
      </c>
      <c r="C116" t="s">
        <v>3392</v>
      </c>
      <c r="D116" t="str">
        <f>INDEX(cleaned_data_Pittsburgh!AF$2:'cleaned_data_Pittsburgh'!AF$828, MATCH(A116, cleaned_data_Pittsburgh!I$2:'cleaned_data_Pittsburgh'!I$828,0))</f>
        <v>Greater Pittsburgh Area</v>
      </c>
      <c r="E116">
        <f>INDEX(cleaned_data_Pittsburgh!AG$2:'cleaned_data_Pittsburgh'!AG$828, MATCH(A116, cleaned_data_Pittsburgh!I$2:'cleaned_data_Pittsburgh'!I$828,0))</f>
        <v>1</v>
      </c>
      <c r="F116" t="str">
        <f>INDEX(cleaned_data_Pittsburgh!AK$2:'cleaned_data_Pittsburgh'!AK$828, MATCH(A116, cleaned_data_Pittsburgh!I$2:'cleaned_data_Pittsburgh'!I$828,0))</f>
        <v>CSA/MSA</v>
      </c>
      <c r="G116">
        <v>1</v>
      </c>
    </row>
    <row r="117" spans="1:7" x14ac:dyDescent="0.2">
      <c r="A117">
        <v>224823708</v>
      </c>
      <c r="B117">
        <v>10026470</v>
      </c>
      <c r="C117" t="s">
        <v>3392</v>
      </c>
      <c r="D117" t="str">
        <f>INDEX(cleaned_data_Pittsburgh!AF$2:'cleaned_data_Pittsburgh'!AF$828, MATCH(A117, cleaned_data_Pittsburgh!I$2:'cleaned_data_Pittsburgh'!I$828,0))</f>
        <v>Greater Pittsburgh Area</v>
      </c>
      <c r="E117">
        <f>INDEX(cleaned_data_Pittsburgh!AG$2:'cleaned_data_Pittsburgh'!AG$828, MATCH(A117, cleaned_data_Pittsburgh!I$2:'cleaned_data_Pittsburgh'!I$828,0))</f>
        <v>1</v>
      </c>
      <c r="F117" t="str">
        <f>INDEX(cleaned_data_Pittsburgh!AK$2:'cleaned_data_Pittsburgh'!AK$828, MATCH(A117, cleaned_data_Pittsburgh!I$2:'cleaned_data_Pittsburgh'!I$828,0))</f>
        <v>CSA/MSA</v>
      </c>
      <c r="G117">
        <v>1</v>
      </c>
    </row>
    <row r="118" spans="1:7" x14ac:dyDescent="0.2">
      <c r="A118" t="s">
        <v>3289</v>
      </c>
      <c r="B118">
        <v>151684302</v>
      </c>
      <c r="C118" t="s">
        <v>3392</v>
      </c>
      <c r="D118" t="str">
        <f>INDEX(cleaned_data_Pittsburgh!AF$2:'cleaned_data_Pittsburgh'!AF$828, MATCH(A118, cleaned_data_Pittsburgh!I$2:'cleaned_data_Pittsburgh'!I$828,0))</f>
        <v>Greater Pittsburgh Area</v>
      </c>
      <c r="E118">
        <f>INDEX(cleaned_data_Pittsburgh!AG$2:'cleaned_data_Pittsburgh'!AG$828, MATCH(A118, cleaned_data_Pittsburgh!I$2:'cleaned_data_Pittsburgh'!I$828,0))</f>
        <v>1</v>
      </c>
      <c r="F118" t="str">
        <f>INDEX(cleaned_data_Pittsburgh!AK$2:'cleaned_data_Pittsburgh'!AK$828, MATCH(A118, cleaned_data_Pittsburgh!I$2:'cleaned_data_Pittsburgh'!I$828,0))</f>
        <v>CSA/MSA</v>
      </c>
      <c r="G118">
        <v>1</v>
      </c>
    </row>
    <row r="119" spans="1:7" x14ac:dyDescent="0.2">
      <c r="A119">
        <v>223814159</v>
      </c>
      <c r="B119">
        <v>8385778</v>
      </c>
      <c r="C119" t="s">
        <v>3500</v>
      </c>
      <c r="D119" t="str">
        <f>INDEX(cleaned_data_Pittsburgh!AF$2:'cleaned_data_Pittsburgh'!AF$828, MATCH(A119, cleaned_data_Pittsburgh!I$2:'cleaned_data_Pittsburgh'!I$828,0))</f>
        <v>Greater Pittsburgh Area</v>
      </c>
      <c r="E119">
        <f>INDEX(cleaned_data_Pittsburgh!AG$2:'cleaned_data_Pittsburgh'!AG$828, MATCH(A119, cleaned_data_Pittsburgh!I$2:'cleaned_data_Pittsburgh'!I$828,0))</f>
        <v>0</v>
      </c>
      <c r="F119" t="str">
        <f>INDEX(cleaned_data_Pittsburgh!AK$2:'cleaned_data_Pittsburgh'!AK$828, MATCH(A119, cleaned_data_Pittsburgh!I$2:'cleaned_data_Pittsburgh'!I$828,0))</f>
        <v>CSA/MSA</v>
      </c>
      <c r="G119">
        <v>0</v>
      </c>
    </row>
    <row r="120" spans="1:7" x14ac:dyDescent="0.2">
      <c r="A120">
        <v>224131189</v>
      </c>
      <c r="B120">
        <v>96308592</v>
      </c>
      <c r="C120" t="s">
        <v>3469</v>
      </c>
      <c r="D120" t="str">
        <f>INDEX(cleaned_data_Pittsburgh!AF$2:'cleaned_data_Pittsburgh'!AF$828, MATCH(A120, cleaned_data_Pittsburgh!I$2:'cleaned_data_Pittsburgh'!I$828,0))</f>
        <v>Greater Pittsburgh Area</v>
      </c>
      <c r="E120">
        <f>INDEX(cleaned_data_Pittsburgh!AG$2:'cleaned_data_Pittsburgh'!AG$828, MATCH(A120, cleaned_data_Pittsburgh!I$2:'cleaned_data_Pittsburgh'!I$828,0))</f>
        <v>1</v>
      </c>
      <c r="F120" t="str">
        <f>INDEX(cleaned_data_Pittsburgh!AK$2:'cleaned_data_Pittsburgh'!AK$828, MATCH(A120, cleaned_data_Pittsburgh!I$2:'cleaned_data_Pittsburgh'!I$828,0))</f>
        <v>CSA/MSA</v>
      </c>
      <c r="G120">
        <v>0</v>
      </c>
    </row>
    <row r="121" spans="1:7" x14ac:dyDescent="0.2">
      <c r="A121">
        <v>224363809</v>
      </c>
      <c r="B121">
        <v>188959384</v>
      </c>
      <c r="C121" t="s">
        <v>3457</v>
      </c>
      <c r="D121" t="str">
        <f>INDEX(cleaned_data_Pittsburgh!AF$2:'cleaned_data_Pittsburgh'!AF$828, MATCH(A121, cleaned_data_Pittsburgh!I$2:'cleaned_data_Pittsburgh'!I$828,0))</f>
        <v>Entire Metro Area</v>
      </c>
      <c r="E121">
        <f>INDEX(cleaned_data_Pittsburgh!AG$2:'cleaned_data_Pittsburgh'!AG$828, MATCH(A121, cleaned_data_Pittsburgh!I$2:'cleaned_data_Pittsburgh'!I$828,0))</f>
        <v>1</v>
      </c>
      <c r="F121" t="str">
        <f>INDEX(cleaned_data_Pittsburgh!AK$2:'cleaned_data_Pittsburgh'!AK$828, MATCH(A121, cleaned_data_Pittsburgh!I$2:'cleaned_data_Pittsburgh'!I$828,0))</f>
        <v>CSA/MSA</v>
      </c>
      <c r="G121">
        <v>1</v>
      </c>
    </row>
    <row r="122" spans="1:7" x14ac:dyDescent="0.2">
      <c r="A122" t="s">
        <v>3301</v>
      </c>
      <c r="B122">
        <v>188747121</v>
      </c>
      <c r="C122" t="s">
        <v>3477</v>
      </c>
      <c r="D122" t="str">
        <f>INDEX(cleaned_data_Pittsburgh!AF$2:'cleaned_data_Pittsburgh'!AF$828, MATCH(A122, cleaned_data_Pittsburgh!I$2:'cleaned_data_Pittsburgh'!I$828,0))</f>
        <v>Greater Pittsburgh Area</v>
      </c>
      <c r="E122">
        <f>INDEX(cleaned_data_Pittsburgh!AG$2:'cleaned_data_Pittsburgh'!AG$828, MATCH(A122, cleaned_data_Pittsburgh!I$2:'cleaned_data_Pittsburgh'!I$828,0))</f>
        <v>1</v>
      </c>
      <c r="F122" t="str">
        <f>INDEX(cleaned_data_Pittsburgh!AK$2:'cleaned_data_Pittsburgh'!AK$828, MATCH(A122, cleaned_data_Pittsburgh!I$2:'cleaned_data_Pittsburgh'!I$828,0))</f>
        <v>CSA/MSA</v>
      </c>
      <c r="G122">
        <v>1</v>
      </c>
    </row>
    <row r="123" spans="1:7" x14ac:dyDescent="0.2">
      <c r="A123">
        <v>222431068</v>
      </c>
      <c r="B123">
        <v>11339679</v>
      </c>
      <c r="C123" t="s">
        <v>3418</v>
      </c>
      <c r="D123" t="str">
        <f>INDEX(cleaned_data_Pittsburgh!AF$2:'cleaned_data_Pittsburgh'!AF$828, MATCH(A123, cleaned_data_Pittsburgh!I$2:'cleaned_data_Pittsburgh'!I$828,0))</f>
        <v>Greater Pittsburgh Area</v>
      </c>
      <c r="E123">
        <f>INDEX(cleaned_data_Pittsburgh!AG$2:'cleaned_data_Pittsburgh'!AG$828, MATCH(A123, cleaned_data_Pittsburgh!I$2:'cleaned_data_Pittsburgh'!I$828,0))</f>
        <v>0</v>
      </c>
      <c r="F123" t="str">
        <f>INDEX(cleaned_data_Pittsburgh!AK$2:'cleaned_data_Pittsburgh'!AK$828, MATCH(A123, cleaned_data_Pittsburgh!I$2:'cleaned_data_Pittsburgh'!I$828,0))</f>
        <v>CSA/MSA</v>
      </c>
      <c r="G123">
        <v>1</v>
      </c>
    </row>
    <row r="124" spans="1:7" x14ac:dyDescent="0.2">
      <c r="A124">
        <v>222431068</v>
      </c>
      <c r="B124">
        <v>188987128</v>
      </c>
      <c r="C124" t="s">
        <v>3418</v>
      </c>
      <c r="D124" t="str">
        <f>INDEX(cleaned_data_Pittsburgh!AF$2:'cleaned_data_Pittsburgh'!AF$828, MATCH(A124, cleaned_data_Pittsburgh!I$2:'cleaned_data_Pittsburgh'!I$828,0))</f>
        <v>Greater Pittsburgh Area</v>
      </c>
      <c r="E124">
        <f>INDEX(cleaned_data_Pittsburgh!AG$2:'cleaned_data_Pittsburgh'!AG$828, MATCH(A124, cleaned_data_Pittsburgh!I$2:'cleaned_data_Pittsburgh'!I$828,0))</f>
        <v>0</v>
      </c>
      <c r="F124" t="str">
        <f>INDEX(cleaned_data_Pittsburgh!AK$2:'cleaned_data_Pittsburgh'!AK$828, MATCH(A124, cleaned_data_Pittsburgh!I$2:'cleaned_data_Pittsburgh'!I$828,0))</f>
        <v>CSA/MSA</v>
      </c>
      <c r="G124">
        <v>1</v>
      </c>
    </row>
    <row r="125" spans="1:7" x14ac:dyDescent="0.2">
      <c r="A125">
        <v>223298437</v>
      </c>
      <c r="B125">
        <v>11339679</v>
      </c>
      <c r="C125" t="s">
        <v>3418</v>
      </c>
      <c r="D125" t="str">
        <f>INDEX(cleaned_data_Pittsburgh!AF$2:'cleaned_data_Pittsburgh'!AF$828, MATCH(A125, cleaned_data_Pittsburgh!I$2:'cleaned_data_Pittsburgh'!I$828,0))</f>
        <v>Greater Pittsburgh Area</v>
      </c>
      <c r="E125">
        <f>INDEX(cleaned_data_Pittsburgh!AG$2:'cleaned_data_Pittsburgh'!AG$828, MATCH(A125, cleaned_data_Pittsburgh!I$2:'cleaned_data_Pittsburgh'!I$828,0))</f>
        <v>0</v>
      </c>
      <c r="F125" t="str">
        <f>INDEX(cleaned_data_Pittsburgh!AK$2:'cleaned_data_Pittsburgh'!AK$828, MATCH(A125, cleaned_data_Pittsburgh!I$2:'cleaned_data_Pittsburgh'!I$828,0))</f>
        <v>CSA/MSA</v>
      </c>
      <c r="G125">
        <v>1</v>
      </c>
    </row>
    <row r="126" spans="1:7" x14ac:dyDescent="0.2">
      <c r="A126">
        <v>224528128</v>
      </c>
      <c r="B126">
        <v>11339679</v>
      </c>
      <c r="C126" t="s">
        <v>3418</v>
      </c>
      <c r="D126" t="str">
        <f>INDEX(cleaned_data_Pittsburgh!AF$2:'cleaned_data_Pittsburgh'!AF$828, MATCH(A126, cleaned_data_Pittsburgh!I$2:'cleaned_data_Pittsburgh'!I$828,0))</f>
        <v>Greater Pittsburgh Area</v>
      </c>
      <c r="E126">
        <f>INDEX(cleaned_data_Pittsburgh!AG$2:'cleaned_data_Pittsburgh'!AG$828, MATCH(A126, cleaned_data_Pittsburgh!I$2:'cleaned_data_Pittsburgh'!I$828,0))</f>
        <v>0</v>
      </c>
      <c r="F126" t="str">
        <f>INDEX(cleaned_data_Pittsburgh!AK$2:'cleaned_data_Pittsburgh'!AK$828, MATCH(A126, cleaned_data_Pittsburgh!I$2:'cleaned_data_Pittsburgh'!I$828,0))</f>
        <v>CSA/MSA</v>
      </c>
      <c r="G126">
        <v>1</v>
      </c>
    </row>
    <row r="127" spans="1:7" x14ac:dyDescent="0.2">
      <c r="A127">
        <v>224528128</v>
      </c>
      <c r="B127">
        <v>182775037</v>
      </c>
      <c r="C127" t="s">
        <v>3418</v>
      </c>
      <c r="D127" t="str">
        <f>INDEX(cleaned_data_Pittsburgh!AF$2:'cleaned_data_Pittsburgh'!AF$828, MATCH(A127, cleaned_data_Pittsburgh!I$2:'cleaned_data_Pittsburgh'!I$828,0))</f>
        <v>Greater Pittsburgh Area</v>
      </c>
      <c r="E127">
        <f>INDEX(cleaned_data_Pittsburgh!AG$2:'cleaned_data_Pittsburgh'!AG$828, MATCH(A127, cleaned_data_Pittsburgh!I$2:'cleaned_data_Pittsburgh'!I$828,0))</f>
        <v>0</v>
      </c>
      <c r="F127" t="str">
        <f>INDEX(cleaned_data_Pittsburgh!AK$2:'cleaned_data_Pittsburgh'!AK$828, MATCH(A127, cleaned_data_Pittsburgh!I$2:'cleaned_data_Pittsburgh'!I$828,0))</f>
        <v>CSA/MSA</v>
      </c>
      <c r="G127">
        <v>1</v>
      </c>
    </row>
    <row r="128" spans="1:7" x14ac:dyDescent="0.2">
      <c r="A128">
        <v>223440674</v>
      </c>
      <c r="B128">
        <v>157066842</v>
      </c>
      <c r="C128" t="s">
        <v>3479</v>
      </c>
      <c r="D128" t="str">
        <f>INDEX(cleaned_data_Pittsburgh!AF$2:'cleaned_data_Pittsburgh'!AF$828, MATCH(A128, cleaned_data_Pittsburgh!I$2:'cleaned_data_Pittsburgh'!I$828,0))</f>
        <v>Greater Pittsburgh Area</v>
      </c>
      <c r="E128">
        <f>INDEX(cleaned_data_Pittsburgh!AG$2:'cleaned_data_Pittsburgh'!AG$828, MATCH(A128, cleaned_data_Pittsburgh!I$2:'cleaned_data_Pittsburgh'!I$828,0))</f>
        <v>0</v>
      </c>
      <c r="F128" t="str">
        <f>INDEX(cleaned_data_Pittsburgh!AK$2:'cleaned_data_Pittsburgh'!AK$828, MATCH(A128, cleaned_data_Pittsburgh!I$2:'cleaned_data_Pittsburgh'!I$828,0))</f>
        <v>CSA/MSA</v>
      </c>
      <c r="G128">
        <v>1</v>
      </c>
    </row>
    <row r="129" spans="1:7" x14ac:dyDescent="0.2">
      <c r="A129" t="s">
        <v>3183</v>
      </c>
      <c r="B129">
        <v>183201823</v>
      </c>
      <c r="C129" t="s">
        <v>3479</v>
      </c>
      <c r="D129" t="str">
        <f>INDEX(cleaned_data_Pittsburgh!AF$2:'cleaned_data_Pittsburgh'!AF$828, MATCH(A129, cleaned_data_Pittsburgh!I$2:'cleaned_data_Pittsburgh'!I$828,0))</f>
        <v>Greater Pittsburgh Area</v>
      </c>
      <c r="E129">
        <f>INDEX(cleaned_data_Pittsburgh!AG$2:'cleaned_data_Pittsburgh'!AG$828, MATCH(A129, cleaned_data_Pittsburgh!I$2:'cleaned_data_Pittsburgh'!I$828,0))</f>
        <v>1</v>
      </c>
      <c r="F129" t="str">
        <f>INDEX(cleaned_data_Pittsburgh!AK$2:'cleaned_data_Pittsburgh'!AK$828, MATCH(A129, cleaned_data_Pittsburgh!I$2:'cleaned_data_Pittsburgh'!I$828,0))</f>
        <v>CSA/MSA</v>
      </c>
      <c r="G129">
        <v>1</v>
      </c>
    </row>
    <row r="130" spans="1:7" x14ac:dyDescent="0.2">
      <c r="A130">
        <v>224223171</v>
      </c>
      <c r="B130">
        <v>190428784</v>
      </c>
      <c r="C130" t="s">
        <v>3537</v>
      </c>
      <c r="D130" t="str">
        <f>INDEX(cleaned_data_Pittsburgh!AF$2:'cleaned_data_Pittsburgh'!AF$828, MATCH(A130, cleaned_data_Pittsburgh!I$2:'cleaned_data_Pittsburgh'!I$828,0))</f>
        <v>Greater Pittsburgh Area</v>
      </c>
      <c r="E130">
        <f>INDEX(cleaned_data_Pittsburgh!AG$2:'cleaned_data_Pittsburgh'!AG$828, MATCH(A130, cleaned_data_Pittsburgh!I$2:'cleaned_data_Pittsburgh'!I$828,0))</f>
        <v>1</v>
      </c>
      <c r="F130" t="str">
        <f>INDEX(cleaned_data_Pittsburgh!AK$2:'cleaned_data_Pittsburgh'!AK$828, MATCH(A130, cleaned_data_Pittsburgh!I$2:'cleaned_data_Pittsburgh'!I$828,0))</f>
        <v>CSA/MSA</v>
      </c>
      <c r="G130">
        <f>IF(IFERROR(SEARCH(D130, C130), 0), 1, 0)</f>
        <v>0</v>
      </c>
    </row>
    <row r="131" spans="1:7" x14ac:dyDescent="0.2">
      <c r="A131">
        <v>224054799</v>
      </c>
      <c r="B131">
        <v>85384162</v>
      </c>
      <c r="C131" t="s">
        <v>3387</v>
      </c>
      <c r="D131" t="str">
        <f>INDEX(cleaned_data_Pittsburgh!AF$2:'cleaned_data_Pittsburgh'!AF$828, MATCH(A131, cleaned_data_Pittsburgh!I$2:'cleaned_data_Pittsburgh'!I$828,0))</f>
        <v>Greater Pittsburgh Area</v>
      </c>
      <c r="E131">
        <f>INDEX(cleaned_data_Pittsburgh!AG$2:'cleaned_data_Pittsburgh'!AG$828, MATCH(A131, cleaned_data_Pittsburgh!I$2:'cleaned_data_Pittsburgh'!I$828,0))</f>
        <v>1</v>
      </c>
      <c r="F131" t="str">
        <f>INDEX(cleaned_data_Pittsburgh!AK$2:'cleaned_data_Pittsburgh'!AK$828, MATCH(A131, cleaned_data_Pittsburgh!I$2:'cleaned_data_Pittsburgh'!I$828,0))</f>
        <v>CSA/MSA</v>
      </c>
      <c r="G131">
        <v>1</v>
      </c>
    </row>
    <row r="132" spans="1:7" x14ac:dyDescent="0.2">
      <c r="A132">
        <v>224363707</v>
      </c>
      <c r="B132">
        <v>182598284</v>
      </c>
      <c r="C132" t="s">
        <v>3387</v>
      </c>
      <c r="D132" t="str">
        <f>INDEX(cleaned_data_Pittsburgh!AF$2:'cleaned_data_Pittsburgh'!AF$828, MATCH(A132, cleaned_data_Pittsburgh!I$2:'cleaned_data_Pittsburgh'!I$828,0))</f>
        <v>Entire Metro Area</v>
      </c>
      <c r="E132">
        <f>INDEX(cleaned_data_Pittsburgh!AG$2:'cleaned_data_Pittsburgh'!AG$828, MATCH(A132, cleaned_data_Pittsburgh!I$2:'cleaned_data_Pittsburgh'!I$828,0))</f>
        <v>1</v>
      </c>
      <c r="F132" t="str">
        <f>INDEX(cleaned_data_Pittsburgh!AK$2:'cleaned_data_Pittsburgh'!AK$828, MATCH(A132, cleaned_data_Pittsburgh!I$2:'cleaned_data_Pittsburgh'!I$828,0))</f>
        <v>CSA/MSA</v>
      </c>
      <c r="G132">
        <v>1</v>
      </c>
    </row>
    <row r="133" spans="1:7" x14ac:dyDescent="0.2">
      <c r="A133">
        <v>224363971</v>
      </c>
      <c r="B133">
        <v>182598284</v>
      </c>
      <c r="C133" t="s">
        <v>3387</v>
      </c>
      <c r="D133" t="str">
        <f>INDEX(cleaned_data_Pittsburgh!AF$2:'cleaned_data_Pittsburgh'!AF$828, MATCH(A133, cleaned_data_Pittsburgh!I$2:'cleaned_data_Pittsburgh'!I$828,0))</f>
        <v>Entire Metro Area</v>
      </c>
      <c r="E133">
        <f>INDEX(cleaned_data_Pittsburgh!AG$2:'cleaned_data_Pittsburgh'!AG$828, MATCH(A133, cleaned_data_Pittsburgh!I$2:'cleaned_data_Pittsburgh'!I$828,0))</f>
        <v>1</v>
      </c>
      <c r="F133" t="str">
        <f>INDEX(cleaned_data_Pittsburgh!AK$2:'cleaned_data_Pittsburgh'!AK$828, MATCH(A133, cleaned_data_Pittsburgh!I$2:'cleaned_data_Pittsburgh'!I$828,0))</f>
        <v>CSA/MSA</v>
      </c>
      <c r="G133">
        <v>1</v>
      </c>
    </row>
    <row r="134" spans="1:7" x14ac:dyDescent="0.2">
      <c r="A134">
        <v>224511623</v>
      </c>
      <c r="B134">
        <v>11496621</v>
      </c>
      <c r="C134" t="s">
        <v>3387</v>
      </c>
      <c r="D134" t="str">
        <f>INDEX(cleaned_data_Pittsburgh!AF$2:'cleaned_data_Pittsburgh'!AF$828, MATCH(A134, cleaned_data_Pittsburgh!I$2:'cleaned_data_Pittsburgh'!I$828,0))</f>
        <v>Western PA Region</v>
      </c>
      <c r="E134">
        <f>INDEX(cleaned_data_Pittsburgh!AG$2:'cleaned_data_Pittsburgh'!AG$828, MATCH(A134, cleaned_data_Pittsburgh!I$2:'cleaned_data_Pittsburgh'!I$828,0))</f>
        <v>0</v>
      </c>
      <c r="F134" t="str">
        <f>INDEX(cleaned_data_Pittsburgh!AK$2:'cleaned_data_Pittsburgh'!AK$828, MATCH(A134, cleaned_data_Pittsburgh!I$2:'cleaned_data_Pittsburgh'!I$828,0))</f>
        <v>CSA/MSA</v>
      </c>
      <c r="G134">
        <v>1</v>
      </c>
    </row>
    <row r="135" spans="1:7" x14ac:dyDescent="0.2">
      <c r="A135">
        <v>224591687</v>
      </c>
      <c r="B135">
        <v>182598284</v>
      </c>
      <c r="C135" t="s">
        <v>3387</v>
      </c>
      <c r="D135" t="str">
        <f>INDEX(cleaned_data_Pittsburgh!AF$2:'cleaned_data_Pittsburgh'!AF$828, MATCH(A135, cleaned_data_Pittsburgh!I$2:'cleaned_data_Pittsburgh'!I$828,0))</f>
        <v>Entire Metro Area</v>
      </c>
      <c r="E135">
        <f>INDEX(cleaned_data_Pittsburgh!AG$2:'cleaned_data_Pittsburgh'!AG$828, MATCH(A135, cleaned_data_Pittsburgh!I$2:'cleaned_data_Pittsburgh'!I$828,0))</f>
        <v>1</v>
      </c>
      <c r="F135" t="str">
        <f>INDEX(cleaned_data_Pittsburgh!AK$2:'cleaned_data_Pittsburgh'!AK$828, MATCH(A135, cleaned_data_Pittsburgh!I$2:'cleaned_data_Pittsburgh'!I$828,0))</f>
        <v>CSA/MSA</v>
      </c>
      <c r="G135">
        <v>1</v>
      </c>
    </row>
    <row r="136" spans="1:7" x14ac:dyDescent="0.2">
      <c r="A136">
        <v>224818834</v>
      </c>
      <c r="B136">
        <v>191768564</v>
      </c>
      <c r="C136" t="s">
        <v>3425</v>
      </c>
      <c r="D136" t="str">
        <f>INDEX(cleaned_data_Pittsburgh!AF$2:'cleaned_data_Pittsburgh'!AF$828, MATCH(A136, cleaned_data_Pittsburgh!I$2:'cleaned_data_Pittsburgh'!I$828,0))</f>
        <v>Greater Pittsburgh Area</v>
      </c>
      <c r="E136">
        <f>INDEX(cleaned_data_Pittsburgh!AG$2:'cleaned_data_Pittsburgh'!AG$828, MATCH(A136, cleaned_data_Pittsburgh!I$2:'cleaned_data_Pittsburgh'!I$828,0))</f>
        <v>0</v>
      </c>
      <c r="F136" t="str">
        <f>INDEX(cleaned_data_Pittsburgh!AK$2:'cleaned_data_Pittsburgh'!AK$828, MATCH(A136, cleaned_data_Pittsburgh!I$2:'cleaned_data_Pittsburgh'!I$828,0))</f>
        <v>CSA/MSA</v>
      </c>
      <c r="G136">
        <v>1</v>
      </c>
    </row>
    <row r="137" spans="1:7" x14ac:dyDescent="0.2">
      <c r="A137">
        <v>221993862</v>
      </c>
      <c r="B137">
        <v>183020698</v>
      </c>
      <c r="C137" t="s">
        <v>3408</v>
      </c>
      <c r="D137" t="str">
        <f>INDEX(cleaned_data_Pittsburgh!AF$2:'cleaned_data_Pittsburgh'!AF$828, MATCH(A137, cleaned_data_Pittsburgh!I$2:'cleaned_data_Pittsburgh'!I$828,0))</f>
        <v>Greater Pittsburgh Area</v>
      </c>
      <c r="E137">
        <f>INDEX(cleaned_data_Pittsburgh!AG$2:'cleaned_data_Pittsburgh'!AG$828, MATCH(A137, cleaned_data_Pittsburgh!I$2:'cleaned_data_Pittsburgh'!I$828,0))</f>
        <v>1</v>
      </c>
      <c r="F137" t="str">
        <f>INDEX(cleaned_data_Pittsburgh!AK$2:'cleaned_data_Pittsburgh'!AK$828, MATCH(A137, cleaned_data_Pittsburgh!I$2:'cleaned_data_Pittsburgh'!I$828,0))</f>
        <v>CSA/MSA</v>
      </c>
      <c r="G137">
        <v>1</v>
      </c>
    </row>
    <row r="138" spans="1:7" x14ac:dyDescent="0.2">
      <c r="A138">
        <v>221993908</v>
      </c>
      <c r="B138">
        <v>183020698</v>
      </c>
      <c r="C138" t="s">
        <v>3408</v>
      </c>
      <c r="D138" t="str">
        <f>INDEX(cleaned_data_Pittsburgh!AF$2:'cleaned_data_Pittsburgh'!AF$828, MATCH(A138, cleaned_data_Pittsburgh!I$2:'cleaned_data_Pittsburgh'!I$828,0))</f>
        <v>Greater Pittsburgh Area</v>
      </c>
      <c r="E138">
        <f>INDEX(cleaned_data_Pittsburgh!AG$2:'cleaned_data_Pittsburgh'!AG$828, MATCH(A138, cleaned_data_Pittsburgh!I$2:'cleaned_data_Pittsburgh'!I$828,0))</f>
        <v>1</v>
      </c>
      <c r="F138" t="str">
        <f>INDEX(cleaned_data_Pittsburgh!AK$2:'cleaned_data_Pittsburgh'!AK$828, MATCH(A138, cleaned_data_Pittsburgh!I$2:'cleaned_data_Pittsburgh'!I$828,0))</f>
        <v>CSA/MSA</v>
      </c>
      <c r="G138">
        <v>1</v>
      </c>
    </row>
    <row r="139" spans="1:7" x14ac:dyDescent="0.2">
      <c r="A139">
        <v>223767093</v>
      </c>
      <c r="B139">
        <v>183020698</v>
      </c>
      <c r="C139" t="s">
        <v>3408</v>
      </c>
      <c r="D139" t="str">
        <f>INDEX(cleaned_data_Pittsburgh!AF$2:'cleaned_data_Pittsburgh'!AF$828, MATCH(A139, cleaned_data_Pittsburgh!I$2:'cleaned_data_Pittsburgh'!I$828,0))</f>
        <v>Greater Pittsburgh Area</v>
      </c>
      <c r="E139">
        <f>INDEX(cleaned_data_Pittsburgh!AG$2:'cleaned_data_Pittsburgh'!AG$828, MATCH(A139, cleaned_data_Pittsburgh!I$2:'cleaned_data_Pittsburgh'!I$828,0))</f>
        <v>1</v>
      </c>
      <c r="F139" t="str">
        <f>INDEX(cleaned_data_Pittsburgh!AK$2:'cleaned_data_Pittsburgh'!AK$828, MATCH(A139, cleaned_data_Pittsburgh!I$2:'cleaned_data_Pittsburgh'!I$828,0))</f>
        <v>CSA/MSA</v>
      </c>
      <c r="G139">
        <v>1</v>
      </c>
    </row>
    <row r="140" spans="1:7" x14ac:dyDescent="0.2">
      <c r="A140">
        <v>223767103</v>
      </c>
      <c r="B140">
        <v>183020698</v>
      </c>
      <c r="C140" t="s">
        <v>3408</v>
      </c>
      <c r="D140" t="str">
        <f>INDEX(cleaned_data_Pittsburgh!AF$2:'cleaned_data_Pittsburgh'!AF$828, MATCH(A140, cleaned_data_Pittsburgh!I$2:'cleaned_data_Pittsburgh'!I$828,0))</f>
        <v>Greater Pittsburgh Area</v>
      </c>
      <c r="E140">
        <f>INDEX(cleaned_data_Pittsburgh!AG$2:'cleaned_data_Pittsburgh'!AG$828, MATCH(A140, cleaned_data_Pittsburgh!I$2:'cleaned_data_Pittsburgh'!I$828,0))</f>
        <v>1</v>
      </c>
      <c r="F140" t="str">
        <f>INDEX(cleaned_data_Pittsburgh!AK$2:'cleaned_data_Pittsburgh'!AK$828, MATCH(A140, cleaned_data_Pittsburgh!I$2:'cleaned_data_Pittsburgh'!I$828,0))</f>
        <v>CSA/MSA</v>
      </c>
      <c r="G140">
        <v>1</v>
      </c>
    </row>
    <row r="141" spans="1:7" x14ac:dyDescent="0.2">
      <c r="A141">
        <v>224537387</v>
      </c>
      <c r="B141">
        <v>183020698</v>
      </c>
      <c r="C141" t="s">
        <v>3408</v>
      </c>
      <c r="D141" t="str">
        <f>INDEX(cleaned_data_Pittsburgh!AF$2:'cleaned_data_Pittsburgh'!AF$828, MATCH(A141, cleaned_data_Pittsburgh!I$2:'cleaned_data_Pittsburgh'!I$828,0))</f>
        <v>Greater Pittsburgh Area</v>
      </c>
      <c r="E141">
        <f>INDEX(cleaned_data_Pittsburgh!AG$2:'cleaned_data_Pittsburgh'!AG$828, MATCH(A141, cleaned_data_Pittsburgh!I$2:'cleaned_data_Pittsburgh'!I$828,0))</f>
        <v>1</v>
      </c>
      <c r="F141" t="str">
        <f>INDEX(cleaned_data_Pittsburgh!AK$2:'cleaned_data_Pittsburgh'!AK$828, MATCH(A141, cleaned_data_Pittsburgh!I$2:'cleaned_data_Pittsburgh'!I$828,0))</f>
        <v>CSA/MSA</v>
      </c>
      <c r="G141">
        <v>1</v>
      </c>
    </row>
    <row r="142" spans="1:7" x14ac:dyDescent="0.2">
      <c r="A142" t="s">
        <v>3282</v>
      </c>
      <c r="B142">
        <v>183020698</v>
      </c>
      <c r="C142" t="s">
        <v>3408</v>
      </c>
      <c r="D142" t="str">
        <f>INDEX(cleaned_data_Pittsburgh!AF$2:'cleaned_data_Pittsburgh'!AF$828, MATCH(A142, cleaned_data_Pittsburgh!I$2:'cleaned_data_Pittsburgh'!I$828,0))</f>
        <v>Greater Pittsburgh Area</v>
      </c>
      <c r="E142">
        <f>INDEX(cleaned_data_Pittsburgh!AG$2:'cleaned_data_Pittsburgh'!AG$828, MATCH(A142, cleaned_data_Pittsburgh!I$2:'cleaned_data_Pittsburgh'!I$828,0))</f>
        <v>1</v>
      </c>
      <c r="F142" t="str">
        <f>INDEX(cleaned_data_Pittsburgh!AK$2:'cleaned_data_Pittsburgh'!AK$828, MATCH(A142, cleaned_data_Pittsburgh!I$2:'cleaned_data_Pittsburgh'!I$828,0))</f>
        <v>CSA/MSA</v>
      </c>
      <c r="G142">
        <v>1</v>
      </c>
    </row>
    <row r="143" spans="1:7" x14ac:dyDescent="0.2">
      <c r="A143" t="s">
        <v>3285</v>
      </c>
      <c r="B143">
        <v>183020698</v>
      </c>
      <c r="C143" t="s">
        <v>3408</v>
      </c>
      <c r="D143" t="str">
        <f>INDEX(cleaned_data_Pittsburgh!AF$2:'cleaned_data_Pittsburgh'!AF$828, MATCH(A143, cleaned_data_Pittsburgh!I$2:'cleaned_data_Pittsburgh'!I$828,0))</f>
        <v>Greater Pittsburgh Area</v>
      </c>
      <c r="E143">
        <f>INDEX(cleaned_data_Pittsburgh!AG$2:'cleaned_data_Pittsburgh'!AG$828, MATCH(A143, cleaned_data_Pittsburgh!I$2:'cleaned_data_Pittsburgh'!I$828,0))</f>
        <v>1</v>
      </c>
      <c r="F143" t="str">
        <f>INDEX(cleaned_data_Pittsburgh!AK$2:'cleaned_data_Pittsburgh'!AK$828, MATCH(A143, cleaned_data_Pittsburgh!I$2:'cleaned_data_Pittsburgh'!I$828,0))</f>
        <v>CSA/MSA</v>
      </c>
      <c r="G143">
        <v>1</v>
      </c>
    </row>
    <row r="144" spans="1:7" x14ac:dyDescent="0.2">
      <c r="A144">
        <v>224054799</v>
      </c>
      <c r="B144">
        <v>8166953</v>
      </c>
      <c r="C144" t="s">
        <v>3436</v>
      </c>
      <c r="D144" t="str">
        <f>INDEX(cleaned_data_Pittsburgh!AF$2:'cleaned_data_Pittsburgh'!AF$828, MATCH(A144, cleaned_data_Pittsburgh!I$2:'cleaned_data_Pittsburgh'!I$828,0))</f>
        <v>Greater Pittsburgh Area</v>
      </c>
      <c r="E144">
        <f>INDEX(cleaned_data_Pittsburgh!AG$2:'cleaned_data_Pittsburgh'!AG$828, MATCH(A144, cleaned_data_Pittsburgh!I$2:'cleaned_data_Pittsburgh'!I$828,0))</f>
        <v>1</v>
      </c>
      <c r="F144" t="str">
        <f>INDEX(cleaned_data_Pittsburgh!AK$2:'cleaned_data_Pittsburgh'!AK$828, MATCH(A144, cleaned_data_Pittsburgh!I$2:'cleaned_data_Pittsburgh'!I$828,0))</f>
        <v>CSA/MSA</v>
      </c>
      <c r="G144">
        <v>1</v>
      </c>
    </row>
    <row r="145" spans="1:7" x14ac:dyDescent="0.2">
      <c r="A145">
        <v>224158317</v>
      </c>
      <c r="B145">
        <v>184359363</v>
      </c>
      <c r="C145" t="s">
        <v>3436</v>
      </c>
      <c r="D145" t="str">
        <f>INDEX(cleaned_data_Pittsburgh!AF$2:'cleaned_data_Pittsburgh'!AF$828, MATCH(A145, cleaned_data_Pittsburgh!I$2:'cleaned_data_Pittsburgh'!I$828,0))</f>
        <v>Greater Pittsburgh Area</v>
      </c>
      <c r="E145">
        <f>INDEX(cleaned_data_Pittsburgh!AG$2:'cleaned_data_Pittsburgh'!AG$828, MATCH(A145, cleaned_data_Pittsburgh!I$2:'cleaned_data_Pittsburgh'!I$828,0))</f>
        <v>1</v>
      </c>
      <c r="F145" t="str">
        <f>INDEX(cleaned_data_Pittsburgh!AK$2:'cleaned_data_Pittsburgh'!AK$828, MATCH(A145, cleaned_data_Pittsburgh!I$2:'cleaned_data_Pittsburgh'!I$828,0))</f>
        <v>CSA/MSA</v>
      </c>
      <c r="G145">
        <v>1</v>
      </c>
    </row>
    <row r="146" spans="1:7" x14ac:dyDescent="0.2">
      <c r="A146">
        <v>224183878</v>
      </c>
      <c r="B146">
        <v>184359363</v>
      </c>
      <c r="C146" t="s">
        <v>3436</v>
      </c>
      <c r="D146" t="str">
        <f>INDEX(cleaned_data_Pittsburgh!AF$2:'cleaned_data_Pittsburgh'!AF$828, MATCH(A146, cleaned_data_Pittsburgh!I$2:'cleaned_data_Pittsburgh'!I$828,0))</f>
        <v>Greater Pittsburgh Area</v>
      </c>
      <c r="E146">
        <f>INDEX(cleaned_data_Pittsburgh!AG$2:'cleaned_data_Pittsburgh'!AG$828, MATCH(A146, cleaned_data_Pittsburgh!I$2:'cleaned_data_Pittsburgh'!I$828,0))</f>
        <v>1</v>
      </c>
      <c r="F146" t="str">
        <f>INDEX(cleaned_data_Pittsburgh!AK$2:'cleaned_data_Pittsburgh'!AK$828, MATCH(A146, cleaned_data_Pittsburgh!I$2:'cleaned_data_Pittsburgh'!I$828,0))</f>
        <v>CSA/MSA</v>
      </c>
      <c r="G146">
        <v>1</v>
      </c>
    </row>
    <row r="147" spans="1:7" x14ac:dyDescent="0.2">
      <c r="A147">
        <v>224218035</v>
      </c>
      <c r="B147">
        <v>126513742</v>
      </c>
      <c r="C147" t="s">
        <v>3436</v>
      </c>
      <c r="D147" t="str">
        <f>INDEX(cleaned_data_Pittsburgh!AF$2:'cleaned_data_Pittsburgh'!AF$828, MATCH(A147, cleaned_data_Pittsburgh!I$2:'cleaned_data_Pittsburgh'!I$828,0))</f>
        <v>Greater Pittsburgh Area</v>
      </c>
      <c r="E147">
        <f>INDEX(cleaned_data_Pittsburgh!AG$2:'cleaned_data_Pittsburgh'!AG$828, MATCH(A147, cleaned_data_Pittsburgh!I$2:'cleaned_data_Pittsburgh'!I$828,0))</f>
        <v>0</v>
      </c>
      <c r="F147" t="str">
        <f>INDEX(cleaned_data_Pittsburgh!AK$2:'cleaned_data_Pittsburgh'!AK$828, MATCH(A147, cleaned_data_Pittsburgh!I$2:'cleaned_data_Pittsburgh'!I$828,0))</f>
        <v>CSA/MSA</v>
      </c>
      <c r="G147">
        <v>1</v>
      </c>
    </row>
    <row r="148" spans="1:7" x14ac:dyDescent="0.2">
      <c r="A148">
        <v>224256926</v>
      </c>
      <c r="B148">
        <v>7897533</v>
      </c>
      <c r="C148" t="s">
        <v>3436</v>
      </c>
      <c r="D148" t="str">
        <f>INDEX(cleaned_data_Pittsburgh!AF$2:'cleaned_data_Pittsburgh'!AF$828, MATCH(A148, cleaned_data_Pittsburgh!I$2:'cleaned_data_Pittsburgh'!I$828,0))</f>
        <v>Western PA Region</v>
      </c>
      <c r="E148">
        <f>INDEX(cleaned_data_Pittsburgh!AG$2:'cleaned_data_Pittsburgh'!AG$828, MATCH(A148, cleaned_data_Pittsburgh!I$2:'cleaned_data_Pittsburgh'!I$828,0))</f>
        <v>0</v>
      </c>
      <c r="F148" t="str">
        <f>INDEX(cleaned_data_Pittsburgh!AK$2:'cleaned_data_Pittsburgh'!AK$828, MATCH(A148, cleaned_data_Pittsburgh!I$2:'cleaned_data_Pittsburgh'!I$828,0))</f>
        <v>CSA/MSA</v>
      </c>
      <c r="G148">
        <v>1</v>
      </c>
    </row>
    <row r="149" spans="1:7" x14ac:dyDescent="0.2">
      <c r="A149">
        <v>224363043</v>
      </c>
      <c r="B149">
        <v>150105492</v>
      </c>
      <c r="C149" t="s">
        <v>3436</v>
      </c>
      <c r="D149" t="str">
        <f>INDEX(cleaned_data_Pittsburgh!AF$2:'cleaned_data_Pittsburgh'!AF$828, MATCH(A149, cleaned_data_Pittsburgh!I$2:'cleaned_data_Pittsburgh'!I$828,0))</f>
        <v>Western PA Region</v>
      </c>
      <c r="E149">
        <f>INDEX(cleaned_data_Pittsburgh!AG$2:'cleaned_data_Pittsburgh'!AG$828, MATCH(A149, cleaned_data_Pittsburgh!I$2:'cleaned_data_Pittsburgh'!I$828,0))</f>
        <v>0</v>
      </c>
      <c r="F149" t="str">
        <f>INDEX(cleaned_data_Pittsburgh!AK$2:'cleaned_data_Pittsburgh'!AK$828, MATCH(A149, cleaned_data_Pittsburgh!I$2:'cleaned_data_Pittsburgh'!I$828,0))</f>
        <v>CSA/MSA</v>
      </c>
      <c r="G149">
        <v>1</v>
      </c>
    </row>
    <row r="150" spans="1:7" x14ac:dyDescent="0.2">
      <c r="A150">
        <v>224527342</v>
      </c>
      <c r="B150">
        <v>184359363</v>
      </c>
      <c r="C150" t="s">
        <v>3436</v>
      </c>
      <c r="D150" t="str">
        <f>INDEX(cleaned_data_Pittsburgh!AF$2:'cleaned_data_Pittsburgh'!AF$828, MATCH(A150, cleaned_data_Pittsburgh!I$2:'cleaned_data_Pittsburgh'!I$828,0))</f>
        <v>Greater Pittsburgh Area</v>
      </c>
      <c r="E150">
        <f>INDEX(cleaned_data_Pittsburgh!AG$2:'cleaned_data_Pittsburgh'!AG$828, MATCH(A150, cleaned_data_Pittsburgh!I$2:'cleaned_data_Pittsburgh'!I$828,0))</f>
        <v>1</v>
      </c>
      <c r="F150" t="str">
        <f>INDEX(cleaned_data_Pittsburgh!AK$2:'cleaned_data_Pittsburgh'!AK$828, MATCH(A150, cleaned_data_Pittsburgh!I$2:'cleaned_data_Pittsburgh'!I$828,0))</f>
        <v>CSA/MSA</v>
      </c>
      <c r="G150">
        <v>1</v>
      </c>
    </row>
    <row r="151" spans="1:7" x14ac:dyDescent="0.2">
      <c r="A151">
        <v>224527342</v>
      </c>
      <c r="B151">
        <v>150105492</v>
      </c>
      <c r="C151" t="s">
        <v>3436</v>
      </c>
      <c r="D151" t="str">
        <f>INDEX(cleaned_data_Pittsburgh!AF$2:'cleaned_data_Pittsburgh'!AF$828, MATCH(A151, cleaned_data_Pittsburgh!I$2:'cleaned_data_Pittsburgh'!I$828,0))</f>
        <v>Greater Pittsburgh Area</v>
      </c>
      <c r="E151">
        <f>INDEX(cleaned_data_Pittsburgh!AG$2:'cleaned_data_Pittsburgh'!AG$828, MATCH(A151, cleaned_data_Pittsburgh!I$2:'cleaned_data_Pittsburgh'!I$828,0))</f>
        <v>1</v>
      </c>
      <c r="F151" t="str">
        <f>INDEX(cleaned_data_Pittsburgh!AK$2:'cleaned_data_Pittsburgh'!AK$828, MATCH(A151, cleaned_data_Pittsburgh!I$2:'cleaned_data_Pittsburgh'!I$828,0))</f>
        <v>CSA/MSA</v>
      </c>
      <c r="G151">
        <v>1</v>
      </c>
    </row>
    <row r="152" spans="1:7" x14ac:dyDescent="0.2">
      <c r="A152">
        <v>224754155</v>
      </c>
      <c r="B152">
        <v>183655756</v>
      </c>
      <c r="C152" t="s">
        <v>3436</v>
      </c>
      <c r="D152" t="str">
        <f>INDEX(cleaned_data_Pittsburgh!AF$2:'cleaned_data_Pittsburgh'!AF$828, MATCH(A152, cleaned_data_Pittsburgh!I$2:'cleaned_data_Pittsburgh'!I$828,0))</f>
        <v>Western PA Region</v>
      </c>
      <c r="E152">
        <f>INDEX(cleaned_data_Pittsburgh!AG$2:'cleaned_data_Pittsburgh'!AG$828, MATCH(A152, cleaned_data_Pittsburgh!I$2:'cleaned_data_Pittsburgh'!I$828,0))</f>
        <v>0</v>
      </c>
      <c r="F152" t="str">
        <f>INDEX(cleaned_data_Pittsburgh!AK$2:'cleaned_data_Pittsburgh'!AK$828, MATCH(A152, cleaned_data_Pittsburgh!I$2:'cleaned_data_Pittsburgh'!I$828,0))</f>
        <v>CSA/MSA</v>
      </c>
      <c r="G152">
        <v>1</v>
      </c>
    </row>
    <row r="153" spans="1:7" x14ac:dyDescent="0.2">
      <c r="A153">
        <v>221683311</v>
      </c>
      <c r="B153">
        <v>71559082</v>
      </c>
      <c r="C153" t="s">
        <v>3406</v>
      </c>
      <c r="D153" t="str">
        <f>INDEX(cleaned_data_Pittsburgh!AF$2:'cleaned_data_Pittsburgh'!AF$828, MATCH(A153, cleaned_data_Pittsburgh!I$2:'cleaned_data_Pittsburgh'!I$828,0))</f>
        <v>Greater Pittsburgh Area</v>
      </c>
      <c r="E153">
        <f>INDEX(cleaned_data_Pittsburgh!AG$2:'cleaned_data_Pittsburgh'!AG$828, MATCH(A153, cleaned_data_Pittsburgh!I$2:'cleaned_data_Pittsburgh'!I$828,0))</f>
        <v>0</v>
      </c>
      <c r="F153" t="str">
        <f>INDEX(cleaned_data_Pittsburgh!AK$2:'cleaned_data_Pittsburgh'!AK$828, MATCH(A153, cleaned_data_Pittsburgh!I$2:'cleaned_data_Pittsburgh'!I$828,0))</f>
        <v>CSA/MSA</v>
      </c>
      <c r="G153">
        <v>1</v>
      </c>
    </row>
    <row r="154" spans="1:7" x14ac:dyDescent="0.2">
      <c r="A154">
        <v>223820065</v>
      </c>
      <c r="B154">
        <v>97817522</v>
      </c>
      <c r="C154" t="s">
        <v>3406</v>
      </c>
      <c r="D154" t="str">
        <f>INDEX(cleaned_data_Pittsburgh!AF$2:'cleaned_data_Pittsburgh'!AF$828, MATCH(A154, cleaned_data_Pittsburgh!I$2:'cleaned_data_Pittsburgh'!I$828,0))</f>
        <v>Greater Pittsburgh Area</v>
      </c>
      <c r="E154">
        <f>INDEX(cleaned_data_Pittsburgh!AG$2:'cleaned_data_Pittsburgh'!AG$828, MATCH(A154, cleaned_data_Pittsburgh!I$2:'cleaned_data_Pittsburgh'!I$828,0))</f>
        <v>1</v>
      </c>
      <c r="F154" t="str">
        <f>INDEX(cleaned_data_Pittsburgh!AK$2:'cleaned_data_Pittsburgh'!AK$828, MATCH(A154, cleaned_data_Pittsburgh!I$2:'cleaned_data_Pittsburgh'!I$828,0))</f>
        <v>CSA/MSA</v>
      </c>
      <c r="G154">
        <v>1</v>
      </c>
    </row>
    <row r="155" spans="1:7" x14ac:dyDescent="0.2">
      <c r="A155">
        <v>224054799</v>
      </c>
      <c r="B155">
        <v>190166348</v>
      </c>
      <c r="C155" t="s">
        <v>3406</v>
      </c>
      <c r="D155" t="str">
        <f>INDEX(cleaned_data_Pittsburgh!AF$2:'cleaned_data_Pittsburgh'!AF$828, MATCH(A155, cleaned_data_Pittsburgh!I$2:'cleaned_data_Pittsburgh'!I$828,0))</f>
        <v>Greater Pittsburgh Area</v>
      </c>
      <c r="E155">
        <f>INDEX(cleaned_data_Pittsburgh!AG$2:'cleaned_data_Pittsburgh'!AG$828, MATCH(A155, cleaned_data_Pittsburgh!I$2:'cleaned_data_Pittsburgh'!I$828,0))</f>
        <v>1</v>
      </c>
      <c r="F155" t="str">
        <f>INDEX(cleaned_data_Pittsburgh!AK$2:'cleaned_data_Pittsburgh'!AK$828, MATCH(A155, cleaned_data_Pittsburgh!I$2:'cleaned_data_Pittsburgh'!I$828,0))</f>
        <v>CSA/MSA</v>
      </c>
      <c r="G155">
        <v>1</v>
      </c>
    </row>
    <row r="156" spans="1:7" x14ac:dyDescent="0.2">
      <c r="A156">
        <v>224474352</v>
      </c>
      <c r="B156">
        <v>147003182</v>
      </c>
      <c r="C156" t="s">
        <v>3406</v>
      </c>
      <c r="D156" t="str">
        <f>INDEX(cleaned_data_Pittsburgh!AF$2:'cleaned_data_Pittsburgh'!AF$828, MATCH(A156, cleaned_data_Pittsburgh!I$2:'cleaned_data_Pittsburgh'!I$828,0))</f>
        <v>Greater Pittsburgh Area</v>
      </c>
      <c r="E156">
        <f>INDEX(cleaned_data_Pittsburgh!AG$2:'cleaned_data_Pittsburgh'!AG$828, MATCH(A156, cleaned_data_Pittsburgh!I$2:'cleaned_data_Pittsburgh'!I$828,0))</f>
        <v>1</v>
      </c>
      <c r="F156" t="str">
        <f>INDEX(cleaned_data_Pittsburgh!AK$2:'cleaned_data_Pittsburgh'!AK$828, MATCH(A156, cleaned_data_Pittsburgh!I$2:'cleaned_data_Pittsburgh'!I$828,0))</f>
        <v>CSA/MSA</v>
      </c>
      <c r="G156">
        <v>1</v>
      </c>
    </row>
    <row r="157" spans="1:7" x14ac:dyDescent="0.2">
      <c r="A157">
        <v>223688079</v>
      </c>
      <c r="B157">
        <v>44500842</v>
      </c>
      <c r="C157" t="s">
        <v>3381</v>
      </c>
      <c r="D157" t="str">
        <f>INDEX(cleaned_data_Pittsburgh!AF$2:'cleaned_data_Pittsburgh'!AF$828, MATCH(A157, cleaned_data_Pittsburgh!I$2:'cleaned_data_Pittsburgh'!I$828,0))</f>
        <v>Greater Pittsburgh Area</v>
      </c>
      <c r="E157">
        <f>INDEX(cleaned_data_Pittsburgh!AG$2:'cleaned_data_Pittsburgh'!AG$828, MATCH(A157, cleaned_data_Pittsburgh!I$2:'cleaned_data_Pittsburgh'!I$828,0))</f>
        <v>1</v>
      </c>
      <c r="F157" t="str">
        <f>INDEX(cleaned_data_Pittsburgh!AK$2:'cleaned_data_Pittsburgh'!AK$828, MATCH(A157, cleaned_data_Pittsburgh!I$2:'cleaned_data_Pittsburgh'!I$828,0))</f>
        <v>CSA/MSA</v>
      </c>
      <c r="G157">
        <v>1</v>
      </c>
    </row>
    <row r="158" spans="1:7" x14ac:dyDescent="0.2">
      <c r="A158">
        <v>224256626</v>
      </c>
      <c r="B158">
        <v>124801892</v>
      </c>
      <c r="C158" t="s">
        <v>3381</v>
      </c>
      <c r="D158" t="str">
        <f>INDEX(cleaned_data_Pittsburgh!AF$2:'cleaned_data_Pittsburgh'!AF$828, MATCH(A158, cleaned_data_Pittsburgh!I$2:'cleaned_data_Pittsburgh'!I$828,0))</f>
        <v>Greater Pittsburgh Area</v>
      </c>
      <c r="E158">
        <f>INDEX(cleaned_data_Pittsburgh!AG$2:'cleaned_data_Pittsburgh'!AG$828, MATCH(A158, cleaned_data_Pittsburgh!I$2:'cleaned_data_Pittsburgh'!I$828,0))</f>
        <v>1</v>
      </c>
      <c r="F158" t="str">
        <f>INDEX(cleaned_data_Pittsburgh!AK$2:'cleaned_data_Pittsburgh'!AK$828, MATCH(A158, cleaned_data_Pittsburgh!I$2:'cleaned_data_Pittsburgh'!I$828,0))</f>
        <v>CSA/MSA</v>
      </c>
      <c r="G158">
        <v>1</v>
      </c>
    </row>
    <row r="159" spans="1:7" x14ac:dyDescent="0.2">
      <c r="A159">
        <v>224256626</v>
      </c>
      <c r="B159">
        <v>189081320</v>
      </c>
      <c r="C159" t="s">
        <v>3381</v>
      </c>
      <c r="D159" t="str">
        <f>INDEX(cleaned_data_Pittsburgh!AF$2:'cleaned_data_Pittsburgh'!AF$828, MATCH(A159, cleaned_data_Pittsburgh!I$2:'cleaned_data_Pittsburgh'!I$828,0))</f>
        <v>Greater Pittsburgh Area</v>
      </c>
      <c r="E159">
        <f>INDEX(cleaned_data_Pittsburgh!AG$2:'cleaned_data_Pittsburgh'!AG$828, MATCH(A159, cleaned_data_Pittsburgh!I$2:'cleaned_data_Pittsburgh'!I$828,0))</f>
        <v>1</v>
      </c>
      <c r="F159" t="str">
        <f>INDEX(cleaned_data_Pittsburgh!AK$2:'cleaned_data_Pittsburgh'!AK$828, MATCH(A159, cleaned_data_Pittsburgh!I$2:'cleaned_data_Pittsburgh'!I$828,0))</f>
        <v>CSA/MSA</v>
      </c>
      <c r="G159">
        <v>1</v>
      </c>
    </row>
    <row r="160" spans="1:7" x14ac:dyDescent="0.2">
      <c r="A160">
        <v>224256926</v>
      </c>
      <c r="B160">
        <v>33833002</v>
      </c>
      <c r="C160" t="s">
        <v>3381</v>
      </c>
      <c r="D160" t="str">
        <f>INDEX(cleaned_data_Pittsburgh!AF$2:'cleaned_data_Pittsburgh'!AF$828, MATCH(A160, cleaned_data_Pittsburgh!I$2:'cleaned_data_Pittsburgh'!I$828,0))</f>
        <v>Western PA Region</v>
      </c>
      <c r="E160">
        <f>INDEX(cleaned_data_Pittsburgh!AG$2:'cleaned_data_Pittsburgh'!AG$828, MATCH(A160, cleaned_data_Pittsburgh!I$2:'cleaned_data_Pittsburgh'!I$828,0))</f>
        <v>0</v>
      </c>
      <c r="F160" t="str">
        <f>INDEX(cleaned_data_Pittsburgh!AK$2:'cleaned_data_Pittsburgh'!AK$828, MATCH(A160, cleaned_data_Pittsburgh!I$2:'cleaned_data_Pittsburgh'!I$828,0))</f>
        <v>CSA/MSA</v>
      </c>
      <c r="G160">
        <v>1</v>
      </c>
    </row>
    <row r="161" spans="1:7" x14ac:dyDescent="0.2">
      <c r="A161">
        <v>224511547</v>
      </c>
      <c r="B161">
        <v>33833002</v>
      </c>
      <c r="C161" t="s">
        <v>3381</v>
      </c>
      <c r="D161" t="str">
        <f>INDEX(cleaned_data_Pittsburgh!AF$2:'cleaned_data_Pittsburgh'!AF$828, MATCH(A161, cleaned_data_Pittsburgh!I$2:'cleaned_data_Pittsburgh'!I$828,0))</f>
        <v>Western PA Region</v>
      </c>
      <c r="E161">
        <f>INDEX(cleaned_data_Pittsburgh!AG$2:'cleaned_data_Pittsburgh'!AG$828, MATCH(A161, cleaned_data_Pittsburgh!I$2:'cleaned_data_Pittsburgh'!I$828,0))</f>
        <v>0</v>
      </c>
      <c r="F161" t="str">
        <f>INDEX(cleaned_data_Pittsburgh!AK$2:'cleaned_data_Pittsburgh'!AK$828, MATCH(A161, cleaned_data_Pittsburgh!I$2:'cleaned_data_Pittsburgh'!I$828,0))</f>
        <v>CSA/MSA</v>
      </c>
      <c r="G161">
        <v>1</v>
      </c>
    </row>
    <row r="162" spans="1:7" x14ac:dyDescent="0.2">
      <c r="A162">
        <v>224511623</v>
      </c>
      <c r="B162">
        <v>33833002</v>
      </c>
      <c r="C162" t="s">
        <v>3381</v>
      </c>
      <c r="D162" t="str">
        <f>INDEX(cleaned_data_Pittsburgh!AF$2:'cleaned_data_Pittsburgh'!AF$828, MATCH(A162, cleaned_data_Pittsburgh!I$2:'cleaned_data_Pittsburgh'!I$828,0))</f>
        <v>Western PA Region</v>
      </c>
      <c r="E162">
        <f>INDEX(cleaned_data_Pittsburgh!AG$2:'cleaned_data_Pittsburgh'!AG$828, MATCH(A162, cleaned_data_Pittsburgh!I$2:'cleaned_data_Pittsburgh'!I$828,0))</f>
        <v>0</v>
      </c>
      <c r="F162" t="str">
        <f>INDEX(cleaned_data_Pittsburgh!AK$2:'cleaned_data_Pittsburgh'!AK$828, MATCH(A162, cleaned_data_Pittsburgh!I$2:'cleaned_data_Pittsburgh'!I$828,0))</f>
        <v>CSA/MSA</v>
      </c>
      <c r="G162">
        <v>1</v>
      </c>
    </row>
    <row r="163" spans="1:7" x14ac:dyDescent="0.2">
      <c r="A163">
        <v>224363707</v>
      </c>
      <c r="B163">
        <v>185109393</v>
      </c>
      <c r="C163" t="s">
        <v>3416</v>
      </c>
      <c r="D163" t="str">
        <f>INDEX(cleaned_data_Pittsburgh!AF$2:'cleaned_data_Pittsburgh'!AF$828, MATCH(A163, cleaned_data_Pittsburgh!I$2:'cleaned_data_Pittsburgh'!I$828,0))</f>
        <v>Entire Metro Area</v>
      </c>
      <c r="E163">
        <f>INDEX(cleaned_data_Pittsburgh!AG$2:'cleaned_data_Pittsburgh'!AG$828, MATCH(A163, cleaned_data_Pittsburgh!I$2:'cleaned_data_Pittsburgh'!I$828,0))</f>
        <v>1</v>
      </c>
      <c r="F163" t="str">
        <f>INDEX(cleaned_data_Pittsburgh!AK$2:'cleaned_data_Pittsburgh'!AK$828, MATCH(A163, cleaned_data_Pittsburgh!I$2:'cleaned_data_Pittsburgh'!I$828,0))</f>
        <v>CSA/MSA</v>
      </c>
      <c r="G163">
        <v>1</v>
      </c>
    </row>
    <row r="164" spans="1:7" x14ac:dyDescent="0.2">
      <c r="A164" t="s">
        <v>3341</v>
      </c>
      <c r="B164">
        <v>191042111</v>
      </c>
      <c r="C164" t="s">
        <v>3416</v>
      </c>
      <c r="D164" t="str">
        <f>INDEX(cleaned_data_Pittsburgh!AF$2:'cleaned_data_Pittsburgh'!AF$828, MATCH(A164, cleaned_data_Pittsburgh!I$2:'cleaned_data_Pittsburgh'!I$828,0))</f>
        <v>Greater Pittsburgh Area</v>
      </c>
      <c r="E164">
        <f>INDEX(cleaned_data_Pittsburgh!AG$2:'cleaned_data_Pittsburgh'!AG$828, MATCH(A164, cleaned_data_Pittsburgh!I$2:'cleaned_data_Pittsburgh'!I$828,0))</f>
        <v>1</v>
      </c>
      <c r="F164" t="str">
        <f>INDEX(cleaned_data_Pittsburgh!AK$2:'cleaned_data_Pittsburgh'!AK$828, MATCH(A164, cleaned_data_Pittsburgh!I$2:'cleaned_data_Pittsburgh'!I$828,0))</f>
        <v>CSA/MSA</v>
      </c>
      <c r="G164">
        <v>1</v>
      </c>
    </row>
    <row r="165" spans="1:7" x14ac:dyDescent="0.2">
      <c r="A165">
        <v>224054799</v>
      </c>
      <c r="B165">
        <v>184640185</v>
      </c>
      <c r="C165" t="s">
        <v>3513</v>
      </c>
      <c r="D165" t="str">
        <f>INDEX(cleaned_data_Pittsburgh!AF$2:'cleaned_data_Pittsburgh'!AF$828, MATCH(A165, cleaned_data_Pittsburgh!I$2:'cleaned_data_Pittsburgh'!I$828,0))</f>
        <v>Greater Pittsburgh Area</v>
      </c>
      <c r="E165">
        <f>INDEX(cleaned_data_Pittsburgh!AG$2:'cleaned_data_Pittsburgh'!AG$828, MATCH(A165, cleaned_data_Pittsburgh!I$2:'cleaned_data_Pittsburgh'!I$828,0))</f>
        <v>1</v>
      </c>
      <c r="F165" t="str">
        <f>INDEX(cleaned_data_Pittsburgh!AK$2:'cleaned_data_Pittsburgh'!AK$828, MATCH(A165, cleaned_data_Pittsburgh!I$2:'cleaned_data_Pittsburgh'!I$828,0))</f>
        <v>CSA/MSA</v>
      </c>
      <c r="G165">
        <v>1</v>
      </c>
    </row>
    <row r="166" spans="1:7" x14ac:dyDescent="0.2">
      <c r="A166">
        <v>224176626</v>
      </c>
      <c r="B166">
        <v>154610042</v>
      </c>
      <c r="C166" t="s">
        <v>3466</v>
      </c>
      <c r="D166" t="str">
        <f>INDEX(cleaned_data_Pittsburgh!AF$2:'cleaned_data_Pittsburgh'!AF$828, MATCH(A166, cleaned_data_Pittsburgh!I$2:'cleaned_data_Pittsburgh'!I$828,0))</f>
        <v>Greater Pittsburgh Area</v>
      </c>
      <c r="E166">
        <f>INDEX(cleaned_data_Pittsburgh!AG$2:'cleaned_data_Pittsburgh'!AG$828, MATCH(A166, cleaned_data_Pittsburgh!I$2:'cleaned_data_Pittsburgh'!I$828,0))</f>
        <v>1</v>
      </c>
      <c r="F166" t="str">
        <f>INDEX(cleaned_data_Pittsburgh!AK$2:'cleaned_data_Pittsburgh'!AK$828, MATCH(A166, cleaned_data_Pittsburgh!I$2:'cleaned_data_Pittsburgh'!I$828,0))</f>
        <v>CSA/MSA</v>
      </c>
      <c r="G166">
        <f>IF(IFERROR(SEARCH(D166, C166), 0), 1, 0)</f>
        <v>0</v>
      </c>
    </row>
    <row r="167" spans="1:7" x14ac:dyDescent="0.2">
      <c r="A167">
        <v>224183878</v>
      </c>
      <c r="B167">
        <v>7239884</v>
      </c>
      <c r="C167" t="s">
        <v>3385</v>
      </c>
      <c r="D167" t="str">
        <f>INDEX(cleaned_data_Pittsburgh!AF$2:'cleaned_data_Pittsburgh'!AF$828, MATCH(A167, cleaned_data_Pittsburgh!I$2:'cleaned_data_Pittsburgh'!I$828,0))</f>
        <v>Greater Pittsburgh Area</v>
      </c>
      <c r="E167">
        <f>INDEX(cleaned_data_Pittsburgh!AG$2:'cleaned_data_Pittsburgh'!AG$828, MATCH(A167, cleaned_data_Pittsburgh!I$2:'cleaned_data_Pittsburgh'!I$828,0))</f>
        <v>1</v>
      </c>
      <c r="F167" t="str">
        <f>INDEX(cleaned_data_Pittsburgh!AK$2:'cleaned_data_Pittsburgh'!AK$828, MATCH(A167, cleaned_data_Pittsburgh!I$2:'cleaned_data_Pittsburgh'!I$828,0))</f>
        <v>CSA/MSA</v>
      </c>
      <c r="G167">
        <v>1</v>
      </c>
    </row>
    <row r="168" spans="1:7" x14ac:dyDescent="0.2">
      <c r="A168">
        <v>221993908</v>
      </c>
      <c r="B168">
        <v>87293232</v>
      </c>
      <c r="C168" t="s">
        <v>3411</v>
      </c>
      <c r="D168" t="str">
        <f>INDEX(cleaned_data_Pittsburgh!AF$2:'cleaned_data_Pittsburgh'!AF$828, MATCH(A168, cleaned_data_Pittsburgh!I$2:'cleaned_data_Pittsburgh'!I$828,0))</f>
        <v>Greater Pittsburgh Area</v>
      </c>
      <c r="E168">
        <f>INDEX(cleaned_data_Pittsburgh!AG$2:'cleaned_data_Pittsburgh'!AG$828, MATCH(A168, cleaned_data_Pittsburgh!I$2:'cleaned_data_Pittsburgh'!I$828,0))</f>
        <v>1</v>
      </c>
      <c r="F168" t="str">
        <f>INDEX(cleaned_data_Pittsburgh!AK$2:'cleaned_data_Pittsburgh'!AK$828, MATCH(A168, cleaned_data_Pittsburgh!I$2:'cleaned_data_Pittsburgh'!I$828,0))</f>
        <v>CSA/MSA</v>
      </c>
      <c r="G168">
        <f>IF(IFERROR(SEARCH(D168, C168), 0), 1, 0)</f>
        <v>0</v>
      </c>
    </row>
    <row r="169" spans="1:7" x14ac:dyDescent="0.2">
      <c r="A169">
        <v>224054799</v>
      </c>
      <c r="B169">
        <v>9416822</v>
      </c>
      <c r="C169" t="s">
        <v>3413</v>
      </c>
      <c r="D169" t="str">
        <f>INDEX(cleaned_data_Pittsburgh!AF$2:'cleaned_data_Pittsburgh'!AF$828, MATCH(A169, cleaned_data_Pittsburgh!I$2:'cleaned_data_Pittsburgh'!I$828,0))</f>
        <v>Greater Pittsburgh Area</v>
      </c>
      <c r="E169">
        <f>INDEX(cleaned_data_Pittsburgh!AG$2:'cleaned_data_Pittsburgh'!AG$828, MATCH(A169, cleaned_data_Pittsburgh!I$2:'cleaned_data_Pittsburgh'!I$828,0))</f>
        <v>1</v>
      </c>
      <c r="F169" t="str">
        <f>INDEX(cleaned_data_Pittsburgh!AK$2:'cleaned_data_Pittsburgh'!AK$828, MATCH(A169, cleaned_data_Pittsburgh!I$2:'cleaned_data_Pittsburgh'!I$828,0))</f>
        <v>CSA/MSA</v>
      </c>
      <c r="G169">
        <v>1</v>
      </c>
    </row>
    <row r="170" spans="1:7" x14ac:dyDescent="0.2">
      <c r="A170">
        <v>224136667</v>
      </c>
      <c r="B170">
        <v>8503037</v>
      </c>
      <c r="C170" t="s">
        <v>3413</v>
      </c>
      <c r="D170" t="str">
        <f>INDEX(cleaned_data_Pittsburgh!AF$2:'cleaned_data_Pittsburgh'!AF$828, MATCH(A170, cleaned_data_Pittsburgh!I$2:'cleaned_data_Pittsburgh'!I$828,0))</f>
        <v>Greater Pittsburgh Area</v>
      </c>
      <c r="E170">
        <f>INDEX(cleaned_data_Pittsburgh!AG$2:'cleaned_data_Pittsburgh'!AG$828, MATCH(A170, cleaned_data_Pittsburgh!I$2:'cleaned_data_Pittsburgh'!I$828,0))</f>
        <v>1</v>
      </c>
      <c r="F170" t="str">
        <f>INDEX(cleaned_data_Pittsburgh!AK$2:'cleaned_data_Pittsburgh'!AK$828, MATCH(A170, cleaned_data_Pittsburgh!I$2:'cleaned_data_Pittsburgh'!I$828,0))</f>
        <v>CSA/MSA</v>
      </c>
      <c r="G170">
        <v>1</v>
      </c>
    </row>
    <row r="171" spans="1:7" x14ac:dyDescent="0.2">
      <c r="A171">
        <v>224352142</v>
      </c>
      <c r="B171">
        <v>9410825</v>
      </c>
      <c r="C171" t="s">
        <v>3413</v>
      </c>
      <c r="D171" t="str">
        <f>INDEX(cleaned_data_Pittsburgh!AF$2:'cleaned_data_Pittsburgh'!AF$828, MATCH(A171, cleaned_data_Pittsburgh!I$2:'cleaned_data_Pittsburgh'!I$828,0))</f>
        <v>Greater Pittsburgh Area</v>
      </c>
      <c r="E171">
        <f>INDEX(cleaned_data_Pittsburgh!AG$2:'cleaned_data_Pittsburgh'!AG$828, MATCH(A171, cleaned_data_Pittsburgh!I$2:'cleaned_data_Pittsburgh'!I$828,0))</f>
        <v>1</v>
      </c>
      <c r="F171" t="str">
        <f>INDEX(cleaned_data_Pittsburgh!AK$2:'cleaned_data_Pittsburgh'!AK$828, MATCH(A171, cleaned_data_Pittsburgh!I$2:'cleaned_data_Pittsburgh'!I$828,0))</f>
        <v>CSA/MSA</v>
      </c>
      <c r="G171">
        <v>1</v>
      </c>
    </row>
    <row r="172" spans="1:7" x14ac:dyDescent="0.2">
      <c r="A172">
        <v>224365215</v>
      </c>
      <c r="B172">
        <v>9410825</v>
      </c>
      <c r="C172" t="s">
        <v>3413</v>
      </c>
      <c r="D172" t="str">
        <f>INDEX(cleaned_data_Pittsburgh!AF$2:'cleaned_data_Pittsburgh'!AF$828, MATCH(A172, cleaned_data_Pittsburgh!I$2:'cleaned_data_Pittsburgh'!I$828,0))</f>
        <v>Greater Pittsburgh Area</v>
      </c>
      <c r="E172">
        <f>INDEX(cleaned_data_Pittsburgh!AG$2:'cleaned_data_Pittsburgh'!AG$828, MATCH(A172, cleaned_data_Pittsburgh!I$2:'cleaned_data_Pittsburgh'!I$828,0))</f>
        <v>1</v>
      </c>
      <c r="F172" t="str">
        <f>INDEX(cleaned_data_Pittsburgh!AK$2:'cleaned_data_Pittsburgh'!AK$828, MATCH(A172, cleaned_data_Pittsburgh!I$2:'cleaned_data_Pittsburgh'!I$828,0))</f>
        <v>CSA/MSA</v>
      </c>
      <c r="G172">
        <v>1</v>
      </c>
    </row>
    <row r="173" spans="1:7" x14ac:dyDescent="0.2">
      <c r="A173">
        <v>224400739</v>
      </c>
      <c r="B173">
        <v>8503037</v>
      </c>
      <c r="C173" t="s">
        <v>3413</v>
      </c>
      <c r="D173" t="str">
        <f>INDEX(cleaned_data_Pittsburgh!AF$2:'cleaned_data_Pittsburgh'!AF$828, MATCH(A173, cleaned_data_Pittsburgh!I$2:'cleaned_data_Pittsburgh'!I$828,0))</f>
        <v>Greater Pittsburgh Area</v>
      </c>
      <c r="E173">
        <f>INDEX(cleaned_data_Pittsburgh!AG$2:'cleaned_data_Pittsburgh'!AG$828, MATCH(A173, cleaned_data_Pittsburgh!I$2:'cleaned_data_Pittsburgh'!I$828,0))</f>
        <v>1</v>
      </c>
      <c r="F173" t="str">
        <f>INDEX(cleaned_data_Pittsburgh!AK$2:'cleaned_data_Pittsburgh'!AK$828, MATCH(A173, cleaned_data_Pittsburgh!I$2:'cleaned_data_Pittsburgh'!I$828,0))</f>
        <v>CSA/MSA</v>
      </c>
      <c r="G173">
        <v>1</v>
      </c>
    </row>
    <row r="174" spans="1:7" x14ac:dyDescent="0.2">
      <c r="A174">
        <v>224400739</v>
      </c>
      <c r="B174">
        <v>9416822</v>
      </c>
      <c r="C174" t="s">
        <v>3413</v>
      </c>
      <c r="D174" t="str">
        <f>INDEX(cleaned_data_Pittsburgh!AF$2:'cleaned_data_Pittsburgh'!AF$828, MATCH(A174, cleaned_data_Pittsburgh!I$2:'cleaned_data_Pittsburgh'!I$828,0))</f>
        <v>Greater Pittsburgh Area</v>
      </c>
      <c r="E174">
        <f>INDEX(cleaned_data_Pittsburgh!AG$2:'cleaned_data_Pittsburgh'!AG$828, MATCH(A174, cleaned_data_Pittsburgh!I$2:'cleaned_data_Pittsburgh'!I$828,0))</f>
        <v>1</v>
      </c>
      <c r="F174" t="str">
        <f>INDEX(cleaned_data_Pittsburgh!AK$2:'cleaned_data_Pittsburgh'!AK$828, MATCH(A174, cleaned_data_Pittsburgh!I$2:'cleaned_data_Pittsburgh'!I$828,0))</f>
        <v>CSA/MSA</v>
      </c>
      <c r="G174">
        <v>1</v>
      </c>
    </row>
    <row r="175" spans="1:7" x14ac:dyDescent="0.2">
      <c r="A175">
        <v>224433564</v>
      </c>
      <c r="B175">
        <v>9410825</v>
      </c>
      <c r="C175" t="s">
        <v>3413</v>
      </c>
      <c r="D175" t="str">
        <f>INDEX(cleaned_data_Pittsburgh!AF$2:'cleaned_data_Pittsburgh'!AF$828, MATCH(A175, cleaned_data_Pittsburgh!I$2:'cleaned_data_Pittsburgh'!I$828,0))</f>
        <v>Greater Pittsburgh Area</v>
      </c>
      <c r="E175">
        <f>INDEX(cleaned_data_Pittsburgh!AG$2:'cleaned_data_Pittsburgh'!AG$828, MATCH(A175, cleaned_data_Pittsburgh!I$2:'cleaned_data_Pittsburgh'!I$828,0))</f>
        <v>1</v>
      </c>
      <c r="F175" t="str">
        <f>INDEX(cleaned_data_Pittsburgh!AK$2:'cleaned_data_Pittsburgh'!AK$828, MATCH(A175, cleaned_data_Pittsburgh!I$2:'cleaned_data_Pittsburgh'!I$828,0))</f>
        <v>CSA/MSA</v>
      </c>
      <c r="G175">
        <v>1</v>
      </c>
    </row>
    <row r="176" spans="1:7" x14ac:dyDescent="0.2">
      <c r="A176">
        <v>224511547</v>
      </c>
      <c r="B176">
        <v>92174092</v>
      </c>
      <c r="C176" t="s">
        <v>3413</v>
      </c>
      <c r="D176" t="str">
        <f>INDEX(cleaned_data_Pittsburgh!AF$2:'cleaned_data_Pittsburgh'!AF$828, MATCH(A176, cleaned_data_Pittsburgh!I$2:'cleaned_data_Pittsburgh'!I$828,0))</f>
        <v>Western PA Region</v>
      </c>
      <c r="E176">
        <f>INDEX(cleaned_data_Pittsburgh!AG$2:'cleaned_data_Pittsburgh'!AG$828, MATCH(A176, cleaned_data_Pittsburgh!I$2:'cleaned_data_Pittsburgh'!I$828,0))</f>
        <v>0</v>
      </c>
      <c r="F176" t="str">
        <f>INDEX(cleaned_data_Pittsburgh!AK$2:'cleaned_data_Pittsburgh'!AK$828, MATCH(A176, cleaned_data_Pittsburgh!I$2:'cleaned_data_Pittsburgh'!I$828,0))</f>
        <v>CSA/MSA</v>
      </c>
      <c r="G176">
        <v>1</v>
      </c>
    </row>
    <row r="177" spans="1:7" x14ac:dyDescent="0.2">
      <c r="A177">
        <v>224531007</v>
      </c>
      <c r="B177">
        <v>187752115</v>
      </c>
      <c r="C177" t="s">
        <v>3413</v>
      </c>
      <c r="D177" t="str">
        <f>INDEX(cleaned_data_Pittsburgh!AF$2:'cleaned_data_Pittsburgh'!AF$828, MATCH(A177, cleaned_data_Pittsburgh!I$2:'cleaned_data_Pittsburgh'!I$828,0))</f>
        <v>Greater Pittsburgh Area</v>
      </c>
      <c r="E177">
        <f>INDEX(cleaned_data_Pittsburgh!AG$2:'cleaned_data_Pittsburgh'!AG$828, MATCH(A177, cleaned_data_Pittsburgh!I$2:'cleaned_data_Pittsburgh'!I$828,0))</f>
        <v>1</v>
      </c>
      <c r="F177" t="str">
        <f>INDEX(cleaned_data_Pittsburgh!AK$2:'cleaned_data_Pittsburgh'!AK$828, MATCH(A177, cleaned_data_Pittsburgh!I$2:'cleaned_data_Pittsburgh'!I$828,0))</f>
        <v>CSA/MSA</v>
      </c>
      <c r="G177">
        <v>1</v>
      </c>
    </row>
    <row r="178" spans="1:7" x14ac:dyDescent="0.2">
      <c r="A178" t="s">
        <v>3284</v>
      </c>
      <c r="B178">
        <v>46107242</v>
      </c>
      <c r="C178" t="s">
        <v>3413</v>
      </c>
      <c r="D178" t="str">
        <f>INDEX(cleaned_data_Pittsburgh!AF$2:'cleaned_data_Pittsburgh'!AF$828, MATCH(A178, cleaned_data_Pittsburgh!I$2:'cleaned_data_Pittsburgh'!I$828,0))</f>
        <v>Greater Pittsburgh Area</v>
      </c>
      <c r="E178">
        <f>INDEX(cleaned_data_Pittsburgh!AG$2:'cleaned_data_Pittsburgh'!AG$828, MATCH(A178, cleaned_data_Pittsburgh!I$2:'cleaned_data_Pittsburgh'!I$828,0))</f>
        <v>1</v>
      </c>
      <c r="F178" t="str">
        <f>INDEX(cleaned_data_Pittsburgh!AK$2:'cleaned_data_Pittsburgh'!AK$828, MATCH(A178, cleaned_data_Pittsburgh!I$2:'cleaned_data_Pittsburgh'!I$828,0))</f>
        <v>CSA/MSA</v>
      </c>
      <c r="G178">
        <v>1</v>
      </c>
    </row>
    <row r="179" spans="1:7" x14ac:dyDescent="0.2">
      <c r="A179" t="s">
        <v>3182</v>
      </c>
      <c r="B179">
        <v>8844211</v>
      </c>
      <c r="C179" t="s">
        <v>3413</v>
      </c>
      <c r="D179" t="str">
        <f>INDEX(cleaned_data_Pittsburgh!AF$2:'cleaned_data_Pittsburgh'!AF$828, MATCH(A179, cleaned_data_Pittsburgh!I$2:'cleaned_data_Pittsburgh'!I$828,0))</f>
        <v>Greater Pittsburgh Area</v>
      </c>
      <c r="E179">
        <f>INDEX(cleaned_data_Pittsburgh!AG$2:'cleaned_data_Pittsburgh'!AG$828, MATCH(A179, cleaned_data_Pittsburgh!I$2:'cleaned_data_Pittsburgh'!I$828,0))</f>
        <v>1</v>
      </c>
      <c r="F179" t="str">
        <f>INDEX(cleaned_data_Pittsburgh!AK$2:'cleaned_data_Pittsburgh'!AK$828, MATCH(A179, cleaned_data_Pittsburgh!I$2:'cleaned_data_Pittsburgh'!I$828,0))</f>
        <v>CSA/MSA</v>
      </c>
      <c r="G179">
        <v>1</v>
      </c>
    </row>
    <row r="180" spans="1:7" x14ac:dyDescent="0.2">
      <c r="A180">
        <v>223615163</v>
      </c>
      <c r="B180">
        <v>182257242</v>
      </c>
      <c r="C180" t="s">
        <v>3393</v>
      </c>
      <c r="D180" t="str">
        <f>INDEX(cleaned_data_Pittsburgh!AF$2:'cleaned_data_Pittsburgh'!AF$828, MATCH(A180, cleaned_data_Pittsburgh!I$2:'cleaned_data_Pittsburgh'!I$828,0))</f>
        <v>Greater Pittsburgh Area</v>
      </c>
      <c r="E180">
        <f>INDEX(cleaned_data_Pittsburgh!AG$2:'cleaned_data_Pittsburgh'!AG$828, MATCH(A180, cleaned_data_Pittsburgh!I$2:'cleaned_data_Pittsburgh'!I$828,0))</f>
        <v>1</v>
      </c>
      <c r="F180" t="str">
        <f>INDEX(cleaned_data_Pittsburgh!AK$2:'cleaned_data_Pittsburgh'!AK$828, MATCH(A180, cleaned_data_Pittsburgh!I$2:'cleaned_data_Pittsburgh'!I$828,0))</f>
        <v>CSA/MSA</v>
      </c>
      <c r="G180">
        <v>1</v>
      </c>
    </row>
    <row r="181" spans="1:7" x14ac:dyDescent="0.2">
      <c r="A181">
        <v>223615163</v>
      </c>
      <c r="B181">
        <v>184254447</v>
      </c>
      <c r="C181" t="s">
        <v>3393</v>
      </c>
      <c r="D181" t="str">
        <f>INDEX(cleaned_data_Pittsburgh!AF$2:'cleaned_data_Pittsburgh'!AF$828, MATCH(A181, cleaned_data_Pittsburgh!I$2:'cleaned_data_Pittsburgh'!I$828,0))</f>
        <v>Greater Pittsburgh Area</v>
      </c>
      <c r="E181">
        <f>INDEX(cleaned_data_Pittsburgh!AG$2:'cleaned_data_Pittsburgh'!AG$828, MATCH(A181, cleaned_data_Pittsburgh!I$2:'cleaned_data_Pittsburgh'!I$828,0))</f>
        <v>1</v>
      </c>
      <c r="F181" t="str">
        <f>INDEX(cleaned_data_Pittsburgh!AK$2:'cleaned_data_Pittsburgh'!AK$828, MATCH(A181, cleaned_data_Pittsburgh!I$2:'cleaned_data_Pittsburgh'!I$828,0))</f>
        <v>CSA/MSA</v>
      </c>
      <c r="G181">
        <v>1</v>
      </c>
    </row>
    <row r="182" spans="1:7" x14ac:dyDescent="0.2">
      <c r="A182">
        <v>224054799</v>
      </c>
      <c r="B182">
        <v>183222160</v>
      </c>
      <c r="C182" t="s">
        <v>3393</v>
      </c>
      <c r="D182" t="str">
        <f>INDEX(cleaned_data_Pittsburgh!AF$2:'cleaned_data_Pittsburgh'!AF$828, MATCH(A182, cleaned_data_Pittsburgh!I$2:'cleaned_data_Pittsburgh'!I$828,0))</f>
        <v>Greater Pittsburgh Area</v>
      </c>
      <c r="E182">
        <f>INDEX(cleaned_data_Pittsburgh!AG$2:'cleaned_data_Pittsburgh'!AG$828, MATCH(A182, cleaned_data_Pittsburgh!I$2:'cleaned_data_Pittsburgh'!I$828,0))</f>
        <v>1</v>
      </c>
      <c r="F182" t="str">
        <f>INDEX(cleaned_data_Pittsburgh!AK$2:'cleaned_data_Pittsburgh'!AK$828, MATCH(A182, cleaned_data_Pittsburgh!I$2:'cleaned_data_Pittsburgh'!I$828,0))</f>
        <v>CSA/MSA</v>
      </c>
      <c r="G182">
        <v>1</v>
      </c>
    </row>
    <row r="183" spans="1:7" x14ac:dyDescent="0.2">
      <c r="A183">
        <v>224189968</v>
      </c>
      <c r="B183">
        <v>140119232</v>
      </c>
      <c r="C183" t="s">
        <v>3393</v>
      </c>
      <c r="D183" t="str">
        <f>INDEX(cleaned_data_Pittsburgh!AF$2:'cleaned_data_Pittsburgh'!AF$828, MATCH(A183, cleaned_data_Pittsburgh!I$2:'cleaned_data_Pittsburgh'!I$828,0))</f>
        <v>Greater Pittsburgh Area</v>
      </c>
      <c r="E183">
        <f>INDEX(cleaned_data_Pittsburgh!AG$2:'cleaned_data_Pittsburgh'!AG$828, MATCH(A183, cleaned_data_Pittsburgh!I$2:'cleaned_data_Pittsburgh'!I$828,0))</f>
        <v>1</v>
      </c>
      <c r="F183" t="str">
        <f>INDEX(cleaned_data_Pittsburgh!AK$2:'cleaned_data_Pittsburgh'!AK$828, MATCH(A183, cleaned_data_Pittsburgh!I$2:'cleaned_data_Pittsburgh'!I$828,0))</f>
        <v>CSA/MSA</v>
      </c>
      <c r="G183">
        <v>1</v>
      </c>
    </row>
    <row r="184" spans="1:7" x14ac:dyDescent="0.2">
      <c r="A184">
        <v>224131189</v>
      </c>
      <c r="B184">
        <v>189356261</v>
      </c>
      <c r="C184" t="s">
        <v>3458</v>
      </c>
      <c r="D184" t="str">
        <f>INDEX(cleaned_data_Pittsburgh!AF$2:'cleaned_data_Pittsburgh'!AF$828, MATCH(A184, cleaned_data_Pittsburgh!I$2:'cleaned_data_Pittsburgh'!I$828,0))</f>
        <v>Greater Pittsburgh Area</v>
      </c>
      <c r="E184">
        <f>INDEX(cleaned_data_Pittsburgh!AG$2:'cleaned_data_Pittsburgh'!AG$828, MATCH(A184, cleaned_data_Pittsburgh!I$2:'cleaned_data_Pittsburgh'!I$828,0))</f>
        <v>1</v>
      </c>
      <c r="F184" t="str">
        <f>INDEX(cleaned_data_Pittsburgh!AK$2:'cleaned_data_Pittsburgh'!AK$828, MATCH(A184, cleaned_data_Pittsburgh!I$2:'cleaned_data_Pittsburgh'!I$828,0))</f>
        <v>CSA/MSA</v>
      </c>
      <c r="G184">
        <v>1</v>
      </c>
    </row>
    <row r="185" spans="1:7" x14ac:dyDescent="0.2">
      <c r="A185" t="s">
        <v>3284</v>
      </c>
      <c r="B185">
        <v>62482002</v>
      </c>
      <c r="C185" t="s">
        <v>3601</v>
      </c>
      <c r="D185" t="str">
        <f>INDEX(cleaned_data_Pittsburgh!AF$2:'cleaned_data_Pittsburgh'!AF$828, MATCH(A185, cleaned_data_Pittsburgh!I$2:'cleaned_data_Pittsburgh'!I$828,0))</f>
        <v>Greater Pittsburgh Area</v>
      </c>
      <c r="E185">
        <f>INDEX(cleaned_data_Pittsburgh!AG$2:'cleaned_data_Pittsburgh'!AG$828, MATCH(A185, cleaned_data_Pittsburgh!I$2:'cleaned_data_Pittsburgh'!I$828,0))</f>
        <v>1</v>
      </c>
      <c r="F185" t="str">
        <f>INDEX(cleaned_data_Pittsburgh!AK$2:'cleaned_data_Pittsburgh'!AK$828, MATCH(A185, cleaned_data_Pittsburgh!I$2:'cleaned_data_Pittsburgh'!I$828,0))</f>
        <v>CSA/MSA</v>
      </c>
      <c r="G185">
        <v>1</v>
      </c>
    </row>
    <row r="186" spans="1:7" x14ac:dyDescent="0.2">
      <c r="A186">
        <v>224363043</v>
      </c>
      <c r="B186">
        <v>11906795</v>
      </c>
      <c r="C186" t="s">
        <v>3546</v>
      </c>
      <c r="D186" t="str">
        <f>INDEX(cleaned_data_Pittsburgh!AF$2:'cleaned_data_Pittsburgh'!AF$828, MATCH(A186, cleaned_data_Pittsburgh!I$2:'cleaned_data_Pittsburgh'!I$828,0))</f>
        <v>Western PA Region</v>
      </c>
      <c r="E186">
        <f>INDEX(cleaned_data_Pittsburgh!AG$2:'cleaned_data_Pittsburgh'!AG$828, MATCH(A186, cleaned_data_Pittsburgh!I$2:'cleaned_data_Pittsburgh'!I$828,0))</f>
        <v>0</v>
      </c>
      <c r="F186" t="str">
        <f>INDEX(cleaned_data_Pittsburgh!AK$2:'cleaned_data_Pittsburgh'!AK$828, MATCH(A186, cleaned_data_Pittsburgh!I$2:'cleaned_data_Pittsburgh'!I$828,0))</f>
        <v>CSA/MSA</v>
      </c>
      <c r="G186">
        <v>1</v>
      </c>
    </row>
    <row r="187" spans="1:7" x14ac:dyDescent="0.2">
      <c r="A187">
        <v>224754155</v>
      </c>
      <c r="B187">
        <v>11906795</v>
      </c>
      <c r="C187" t="s">
        <v>3546</v>
      </c>
      <c r="D187" t="str">
        <f>INDEX(cleaned_data_Pittsburgh!AF$2:'cleaned_data_Pittsburgh'!AF$828, MATCH(A187, cleaned_data_Pittsburgh!I$2:'cleaned_data_Pittsburgh'!I$828,0))</f>
        <v>Western PA Region</v>
      </c>
      <c r="E187">
        <f>INDEX(cleaned_data_Pittsburgh!AG$2:'cleaned_data_Pittsburgh'!AG$828, MATCH(A187, cleaned_data_Pittsburgh!I$2:'cleaned_data_Pittsburgh'!I$828,0))</f>
        <v>0</v>
      </c>
      <c r="F187" t="str">
        <f>INDEX(cleaned_data_Pittsburgh!AK$2:'cleaned_data_Pittsburgh'!AK$828, MATCH(A187, cleaned_data_Pittsburgh!I$2:'cleaned_data_Pittsburgh'!I$828,0))</f>
        <v>CSA/MSA</v>
      </c>
      <c r="G187">
        <v>1</v>
      </c>
    </row>
    <row r="188" spans="1:7" x14ac:dyDescent="0.2">
      <c r="A188">
        <v>223820065</v>
      </c>
      <c r="B188">
        <v>190132000</v>
      </c>
      <c r="C188" t="s">
        <v>3502</v>
      </c>
      <c r="D188" t="str">
        <f>INDEX(cleaned_data_Pittsburgh!AF$2:'cleaned_data_Pittsburgh'!AF$828, MATCH(A188, cleaned_data_Pittsburgh!I$2:'cleaned_data_Pittsburgh'!I$828,0))</f>
        <v>Greater Pittsburgh Area</v>
      </c>
      <c r="E188">
        <f>INDEX(cleaned_data_Pittsburgh!AG$2:'cleaned_data_Pittsburgh'!AG$828, MATCH(A188, cleaned_data_Pittsburgh!I$2:'cleaned_data_Pittsburgh'!I$828,0))</f>
        <v>1</v>
      </c>
      <c r="F188" t="str">
        <f>INDEX(cleaned_data_Pittsburgh!AK$2:'cleaned_data_Pittsburgh'!AK$828, MATCH(A188, cleaned_data_Pittsburgh!I$2:'cleaned_data_Pittsburgh'!I$828,0))</f>
        <v>CSA/MSA</v>
      </c>
      <c r="G188">
        <v>1</v>
      </c>
    </row>
    <row r="189" spans="1:7" x14ac:dyDescent="0.2">
      <c r="A189">
        <v>221683311</v>
      </c>
      <c r="B189">
        <v>190087196</v>
      </c>
      <c r="C189" t="s">
        <v>3403</v>
      </c>
      <c r="D189" t="str">
        <f>INDEX(cleaned_data_Pittsburgh!AF$2:'cleaned_data_Pittsburgh'!AF$828, MATCH(A189, cleaned_data_Pittsburgh!I$2:'cleaned_data_Pittsburgh'!I$828,0))</f>
        <v>Greater Pittsburgh Area</v>
      </c>
      <c r="E189">
        <f>INDEX(cleaned_data_Pittsburgh!AG$2:'cleaned_data_Pittsburgh'!AG$828, MATCH(A189, cleaned_data_Pittsburgh!I$2:'cleaned_data_Pittsburgh'!I$828,0))</f>
        <v>0</v>
      </c>
      <c r="F189" t="str">
        <f>INDEX(cleaned_data_Pittsburgh!AK$2:'cleaned_data_Pittsburgh'!AK$828, MATCH(A189, cleaned_data_Pittsburgh!I$2:'cleaned_data_Pittsburgh'!I$828,0))</f>
        <v>CSA/MSA</v>
      </c>
      <c r="G189">
        <v>1</v>
      </c>
    </row>
    <row r="190" spans="1:7" x14ac:dyDescent="0.2">
      <c r="A190" t="s">
        <v>3289</v>
      </c>
      <c r="B190">
        <v>176727842</v>
      </c>
      <c r="C190" t="s">
        <v>3594</v>
      </c>
      <c r="D190" t="str">
        <f>INDEX(cleaned_data_Pittsburgh!AF$2:'cleaned_data_Pittsburgh'!AF$828, MATCH(A190, cleaned_data_Pittsburgh!I$2:'cleaned_data_Pittsburgh'!I$828,0))</f>
        <v>Greater Pittsburgh Area</v>
      </c>
      <c r="E190">
        <f>INDEX(cleaned_data_Pittsburgh!AG$2:'cleaned_data_Pittsburgh'!AG$828, MATCH(A190, cleaned_data_Pittsburgh!I$2:'cleaned_data_Pittsburgh'!I$828,0))</f>
        <v>1</v>
      </c>
      <c r="F190" t="str">
        <f>INDEX(cleaned_data_Pittsburgh!AK$2:'cleaned_data_Pittsburgh'!AK$828, MATCH(A190, cleaned_data_Pittsburgh!I$2:'cleaned_data_Pittsburgh'!I$828,0))</f>
        <v>CSA/MSA</v>
      </c>
      <c r="G190">
        <f>IF(IFERROR(SEARCH(D190, C190), 0), 1, 0)</f>
        <v>0</v>
      </c>
    </row>
    <row r="191" spans="1:7" x14ac:dyDescent="0.2">
      <c r="A191">
        <v>221993862</v>
      </c>
      <c r="B191">
        <v>83491002</v>
      </c>
      <c r="C191" t="s">
        <v>3409</v>
      </c>
      <c r="D191" t="str">
        <f>INDEX(cleaned_data_Pittsburgh!AF$2:'cleaned_data_Pittsburgh'!AF$828, MATCH(A191, cleaned_data_Pittsburgh!I$2:'cleaned_data_Pittsburgh'!I$828,0))</f>
        <v>Greater Pittsburgh Area</v>
      </c>
      <c r="E191">
        <f>INDEX(cleaned_data_Pittsburgh!AG$2:'cleaned_data_Pittsburgh'!AG$828, MATCH(A191, cleaned_data_Pittsburgh!I$2:'cleaned_data_Pittsburgh'!I$828,0))</f>
        <v>1</v>
      </c>
      <c r="F191" t="str">
        <f>INDEX(cleaned_data_Pittsburgh!AK$2:'cleaned_data_Pittsburgh'!AK$828, MATCH(A191, cleaned_data_Pittsburgh!I$2:'cleaned_data_Pittsburgh'!I$828,0))</f>
        <v>CSA/MSA</v>
      </c>
      <c r="G191">
        <v>1</v>
      </c>
    </row>
    <row r="192" spans="1:7" x14ac:dyDescent="0.2">
      <c r="A192">
        <v>223767093</v>
      </c>
      <c r="B192">
        <v>83491002</v>
      </c>
      <c r="C192" t="s">
        <v>3409</v>
      </c>
      <c r="D192" t="str">
        <f>INDEX(cleaned_data_Pittsburgh!AF$2:'cleaned_data_Pittsburgh'!AF$828, MATCH(A192, cleaned_data_Pittsburgh!I$2:'cleaned_data_Pittsburgh'!I$828,0))</f>
        <v>Greater Pittsburgh Area</v>
      </c>
      <c r="E192">
        <f>INDEX(cleaned_data_Pittsburgh!AG$2:'cleaned_data_Pittsburgh'!AG$828, MATCH(A192, cleaned_data_Pittsburgh!I$2:'cleaned_data_Pittsburgh'!I$828,0))</f>
        <v>1</v>
      </c>
      <c r="F192" t="str">
        <f>INDEX(cleaned_data_Pittsburgh!AK$2:'cleaned_data_Pittsburgh'!AK$828, MATCH(A192, cleaned_data_Pittsburgh!I$2:'cleaned_data_Pittsburgh'!I$828,0))</f>
        <v>CSA/MSA</v>
      </c>
      <c r="G192">
        <v>1</v>
      </c>
    </row>
    <row r="193" spans="1:7" x14ac:dyDescent="0.2">
      <c r="A193">
        <v>224537387</v>
      </c>
      <c r="B193">
        <v>83491002</v>
      </c>
      <c r="C193" t="s">
        <v>3409</v>
      </c>
      <c r="D193" t="str">
        <f>INDEX(cleaned_data_Pittsburgh!AF$2:'cleaned_data_Pittsburgh'!AF$828, MATCH(A193, cleaned_data_Pittsburgh!I$2:'cleaned_data_Pittsburgh'!I$828,0))</f>
        <v>Greater Pittsburgh Area</v>
      </c>
      <c r="E193">
        <f>INDEX(cleaned_data_Pittsburgh!AG$2:'cleaned_data_Pittsburgh'!AG$828, MATCH(A193, cleaned_data_Pittsburgh!I$2:'cleaned_data_Pittsburgh'!I$828,0))</f>
        <v>1</v>
      </c>
      <c r="F193" t="str">
        <f>INDEX(cleaned_data_Pittsburgh!AK$2:'cleaned_data_Pittsburgh'!AK$828, MATCH(A193, cleaned_data_Pittsburgh!I$2:'cleaned_data_Pittsburgh'!I$828,0))</f>
        <v>CSA/MSA</v>
      </c>
      <c r="G193">
        <v>1</v>
      </c>
    </row>
    <row r="194" spans="1:7" x14ac:dyDescent="0.2">
      <c r="A194" t="s">
        <v>3282</v>
      </c>
      <c r="B194">
        <v>83491002</v>
      </c>
      <c r="C194" t="s">
        <v>3409</v>
      </c>
      <c r="D194" t="str">
        <f>INDEX(cleaned_data_Pittsburgh!AF$2:'cleaned_data_Pittsburgh'!AF$828, MATCH(A194, cleaned_data_Pittsburgh!I$2:'cleaned_data_Pittsburgh'!I$828,0))</f>
        <v>Greater Pittsburgh Area</v>
      </c>
      <c r="E194">
        <f>INDEX(cleaned_data_Pittsburgh!AG$2:'cleaned_data_Pittsburgh'!AG$828, MATCH(A194, cleaned_data_Pittsburgh!I$2:'cleaned_data_Pittsburgh'!I$828,0))</f>
        <v>1</v>
      </c>
      <c r="F194" t="str">
        <f>INDEX(cleaned_data_Pittsburgh!AK$2:'cleaned_data_Pittsburgh'!AK$828, MATCH(A194, cleaned_data_Pittsburgh!I$2:'cleaned_data_Pittsburgh'!I$828,0))</f>
        <v>CSA/MSA</v>
      </c>
      <c r="G194">
        <v>1</v>
      </c>
    </row>
    <row r="195" spans="1:7" x14ac:dyDescent="0.2">
      <c r="A195">
        <v>224054799</v>
      </c>
      <c r="B195">
        <v>149986742</v>
      </c>
      <c r="C195" t="s">
        <v>3391</v>
      </c>
      <c r="D195" t="str">
        <f>INDEX(cleaned_data_Pittsburgh!AF$2:'cleaned_data_Pittsburgh'!AF$828, MATCH(A195, cleaned_data_Pittsburgh!I$2:'cleaned_data_Pittsburgh'!I$828,0))</f>
        <v>Greater Pittsburgh Area</v>
      </c>
      <c r="E195">
        <f>INDEX(cleaned_data_Pittsburgh!AG$2:'cleaned_data_Pittsburgh'!AG$828, MATCH(A195, cleaned_data_Pittsburgh!I$2:'cleaned_data_Pittsburgh'!I$828,0))</f>
        <v>1</v>
      </c>
      <c r="F195" t="str">
        <f>INDEX(cleaned_data_Pittsburgh!AK$2:'cleaned_data_Pittsburgh'!AK$828, MATCH(A195, cleaned_data_Pittsburgh!I$2:'cleaned_data_Pittsburgh'!I$828,0))</f>
        <v>CSA/MSA</v>
      </c>
      <c r="G195">
        <v>1</v>
      </c>
    </row>
    <row r="196" spans="1:7" x14ac:dyDescent="0.2">
      <c r="A196">
        <v>224823708</v>
      </c>
      <c r="B196">
        <v>182783843</v>
      </c>
      <c r="C196" t="s">
        <v>3391</v>
      </c>
      <c r="D196" t="str">
        <f>INDEX(cleaned_data_Pittsburgh!AF$2:'cleaned_data_Pittsburgh'!AF$828, MATCH(A196, cleaned_data_Pittsburgh!I$2:'cleaned_data_Pittsburgh'!I$828,0))</f>
        <v>Greater Pittsburgh Area</v>
      </c>
      <c r="E196">
        <f>INDEX(cleaned_data_Pittsburgh!AG$2:'cleaned_data_Pittsburgh'!AG$828, MATCH(A196, cleaned_data_Pittsburgh!I$2:'cleaned_data_Pittsburgh'!I$828,0))</f>
        <v>1</v>
      </c>
      <c r="F196" t="str">
        <f>INDEX(cleaned_data_Pittsburgh!AK$2:'cleaned_data_Pittsburgh'!AK$828, MATCH(A196, cleaned_data_Pittsburgh!I$2:'cleaned_data_Pittsburgh'!I$828,0))</f>
        <v>CSA/MSA</v>
      </c>
      <c r="G196">
        <v>1</v>
      </c>
    </row>
    <row r="197" spans="1:7" x14ac:dyDescent="0.2">
      <c r="A197" t="s">
        <v>3341</v>
      </c>
      <c r="B197">
        <v>191126079</v>
      </c>
      <c r="C197" t="s">
        <v>3517</v>
      </c>
      <c r="D197" t="str">
        <f>INDEX(cleaned_data_Pittsburgh!AF$2:'cleaned_data_Pittsburgh'!AF$828, MATCH(A197, cleaned_data_Pittsburgh!I$2:'cleaned_data_Pittsburgh'!I$828,0))</f>
        <v>Greater Pittsburgh Area</v>
      </c>
      <c r="E197">
        <f>INDEX(cleaned_data_Pittsburgh!AG$2:'cleaned_data_Pittsburgh'!AG$828, MATCH(A197, cleaned_data_Pittsburgh!I$2:'cleaned_data_Pittsburgh'!I$828,0))</f>
        <v>1</v>
      </c>
      <c r="F197" t="str">
        <f>INDEX(cleaned_data_Pittsburgh!AK$2:'cleaned_data_Pittsburgh'!AK$828, MATCH(A197, cleaned_data_Pittsburgh!I$2:'cleaned_data_Pittsburgh'!I$828,0))</f>
        <v>CSA/MSA</v>
      </c>
      <c r="G197">
        <v>1</v>
      </c>
    </row>
    <row r="198" spans="1:7" x14ac:dyDescent="0.2">
      <c r="A198">
        <v>224256626</v>
      </c>
      <c r="B198">
        <v>189330488</v>
      </c>
      <c r="C198" t="s">
        <v>3421</v>
      </c>
      <c r="D198" t="str">
        <f>INDEX(cleaned_data_Pittsburgh!AF$2:'cleaned_data_Pittsburgh'!AF$828, MATCH(A198, cleaned_data_Pittsburgh!I$2:'cleaned_data_Pittsburgh'!I$828,0))</f>
        <v>Greater Pittsburgh Area</v>
      </c>
      <c r="E198">
        <f>INDEX(cleaned_data_Pittsburgh!AG$2:'cleaned_data_Pittsburgh'!AG$828, MATCH(A198, cleaned_data_Pittsburgh!I$2:'cleaned_data_Pittsburgh'!I$828,0))</f>
        <v>1</v>
      </c>
      <c r="F198" t="str">
        <f>INDEX(cleaned_data_Pittsburgh!AK$2:'cleaned_data_Pittsburgh'!AK$828, MATCH(A198, cleaned_data_Pittsburgh!I$2:'cleaned_data_Pittsburgh'!I$828,0))</f>
        <v>CSA/MSA</v>
      </c>
      <c r="G198">
        <v>1</v>
      </c>
    </row>
    <row r="199" spans="1:7" x14ac:dyDescent="0.2">
      <c r="A199">
        <v>224433564</v>
      </c>
      <c r="B199">
        <v>4896371</v>
      </c>
      <c r="C199" t="s">
        <v>3421</v>
      </c>
      <c r="D199" t="str">
        <f>INDEX(cleaned_data_Pittsburgh!AF$2:'cleaned_data_Pittsburgh'!AF$828, MATCH(A199, cleaned_data_Pittsburgh!I$2:'cleaned_data_Pittsburgh'!I$828,0))</f>
        <v>Greater Pittsburgh Area</v>
      </c>
      <c r="E199">
        <f>INDEX(cleaned_data_Pittsburgh!AG$2:'cleaned_data_Pittsburgh'!AG$828, MATCH(A199, cleaned_data_Pittsburgh!I$2:'cleaned_data_Pittsburgh'!I$828,0))</f>
        <v>1</v>
      </c>
      <c r="F199" t="str">
        <f>INDEX(cleaned_data_Pittsburgh!AK$2:'cleaned_data_Pittsburgh'!AK$828, MATCH(A199, cleaned_data_Pittsburgh!I$2:'cleaned_data_Pittsburgh'!I$828,0))</f>
        <v>CSA/MSA</v>
      </c>
      <c r="G199">
        <v>1</v>
      </c>
    </row>
    <row r="200" spans="1:7" x14ac:dyDescent="0.2">
      <c r="A200">
        <v>224528128</v>
      </c>
      <c r="B200">
        <v>4896371</v>
      </c>
      <c r="C200" t="s">
        <v>3421</v>
      </c>
      <c r="D200" t="str">
        <f>INDEX(cleaned_data_Pittsburgh!AF$2:'cleaned_data_Pittsburgh'!AF$828, MATCH(A200, cleaned_data_Pittsburgh!I$2:'cleaned_data_Pittsburgh'!I$828,0))</f>
        <v>Greater Pittsburgh Area</v>
      </c>
      <c r="E200">
        <f>INDEX(cleaned_data_Pittsburgh!AG$2:'cleaned_data_Pittsburgh'!AG$828, MATCH(A200, cleaned_data_Pittsburgh!I$2:'cleaned_data_Pittsburgh'!I$828,0))</f>
        <v>0</v>
      </c>
      <c r="F200" t="str">
        <f>INDEX(cleaned_data_Pittsburgh!AK$2:'cleaned_data_Pittsburgh'!AK$828, MATCH(A200, cleaned_data_Pittsburgh!I$2:'cleaned_data_Pittsburgh'!I$828,0))</f>
        <v>CSA/MSA</v>
      </c>
      <c r="G200">
        <v>1</v>
      </c>
    </row>
    <row r="201" spans="1:7" x14ac:dyDescent="0.2">
      <c r="A201">
        <v>224256626</v>
      </c>
      <c r="B201">
        <v>53229212</v>
      </c>
      <c r="C201" t="s">
        <v>3394</v>
      </c>
      <c r="D201" t="str">
        <f>INDEX(cleaned_data_Pittsburgh!AF$2:'cleaned_data_Pittsburgh'!AF$828, MATCH(A201, cleaned_data_Pittsburgh!I$2:'cleaned_data_Pittsburgh'!I$828,0))</f>
        <v>Greater Pittsburgh Area</v>
      </c>
      <c r="E201">
        <f>INDEX(cleaned_data_Pittsburgh!AG$2:'cleaned_data_Pittsburgh'!AG$828, MATCH(A201, cleaned_data_Pittsburgh!I$2:'cleaned_data_Pittsburgh'!I$828,0))</f>
        <v>1</v>
      </c>
      <c r="F201" t="str">
        <f>INDEX(cleaned_data_Pittsburgh!AK$2:'cleaned_data_Pittsburgh'!AK$828, MATCH(A201, cleaned_data_Pittsburgh!I$2:'cleaned_data_Pittsburgh'!I$828,0))</f>
        <v>CSA/MSA</v>
      </c>
      <c r="G201">
        <v>1</v>
      </c>
    </row>
    <row r="202" spans="1:7" x14ac:dyDescent="0.2">
      <c r="A202" t="s">
        <v>3374</v>
      </c>
      <c r="B202">
        <v>191554524</v>
      </c>
      <c r="C202" t="s">
        <v>3394</v>
      </c>
      <c r="D202" t="str">
        <f>INDEX(cleaned_data_Pittsburgh!AF$2:'cleaned_data_Pittsburgh'!AF$828, MATCH(A202, cleaned_data_Pittsburgh!I$2:'cleaned_data_Pittsburgh'!I$828,0))</f>
        <v>Greater Pittsburgh Area</v>
      </c>
      <c r="E202">
        <f>INDEX(cleaned_data_Pittsburgh!AG$2:'cleaned_data_Pittsburgh'!AG$828, MATCH(A202, cleaned_data_Pittsburgh!I$2:'cleaned_data_Pittsburgh'!I$828,0))</f>
        <v>0</v>
      </c>
      <c r="F202" t="str">
        <f>INDEX(cleaned_data_Pittsburgh!AK$2:'cleaned_data_Pittsburgh'!AK$828, MATCH(A202, cleaned_data_Pittsburgh!I$2:'cleaned_data_Pittsburgh'!I$828,0))</f>
        <v>CSA/MSA</v>
      </c>
      <c r="G202">
        <v>1</v>
      </c>
    </row>
    <row r="203" spans="1:7" x14ac:dyDescent="0.2">
      <c r="A203" t="s">
        <v>3183</v>
      </c>
      <c r="B203">
        <v>139883602</v>
      </c>
      <c r="C203" t="s">
        <v>3449</v>
      </c>
      <c r="D203" t="str">
        <f>INDEX(cleaned_data_Pittsburgh!AF$2:'cleaned_data_Pittsburgh'!AF$828, MATCH(A203, cleaned_data_Pittsburgh!I$2:'cleaned_data_Pittsburgh'!I$828,0))</f>
        <v>Greater Pittsburgh Area</v>
      </c>
      <c r="E203">
        <f>INDEX(cleaned_data_Pittsburgh!AG$2:'cleaned_data_Pittsburgh'!AG$828, MATCH(A203, cleaned_data_Pittsburgh!I$2:'cleaned_data_Pittsburgh'!I$828,0))</f>
        <v>1</v>
      </c>
      <c r="F203" t="str">
        <f>INDEX(cleaned_data_Pittsburgh!AK$2:'cleaned_data_Pittsburgh'!AK$828, MATCH(A203, cleaned_data_Pittsburgh!I$2:'cleaned_data_Pittsburgh'!I$828,0))</f>
        <v>CSA/MSA</v>
      </c>
      <c r="G203">
        <v>1</v>
      </c>
    </row>
    <row r="204" spans="1:7" x14ac:dyDescent="0.2">
      <c r="A204" t="s">
        <v>3291</v>
      </c>
      <c r="B204">
        <v>44566802</v>
      </c>
      <c r="C204" t="s">
        <v>3455</v>
      </c>
      <c r="D204" t="str">
        <f>INDEX(cleaned_data_Pittsburgh!AF$2:'cleaned_data_Pittsburgh'!AF$828, MATCH(A204, cleaned_data_Pittsburgh!I$2:'cleaned_data_Pittsburgh'!I$828,0))</f>
        <v>Southwestern PA</v>
      </c>
      <c r="E204">
        <f>INDEX(cleaned_data_Pittsburgh!AG$2:'cleaned_data_Pittsburgh'!AG$828, MATCH(A204, cleaned_data_Pittsburgh!I$2:'cleaned_data_Pittsburgh'!I$828,0))</f>
        <v>0</v>
      </c>
      <c r="F204" t="str">
        <f>INDEX(cleaned_data_Pittsburgh!AK$2:'cleaned_data_Pittsburgh'!AK$828, MATCH(A204, cleaned_data_Pittsburgh!I$2:'cleaned_data_Pittsburgh'!I$828,0))</f>
        <v>CSA/MSA</v>
      </c>
      <c r="G204">
        <v>1</v>
      </c>
    </row>
    <row r="205" spans="1:7" x14ac:dyDescent="0.2">
      <c r="A205">
        <v>221683311</v>
      </c>
      <c r="B205">
        <v>120052842</v>
      </c>
      <c r="C205" t="s">
        <v>3404</v>
      </c>
      <c r="D205" t="str">
        <f>INDEX(cleaned_data_Pittsburgh!AF$2:'cleaned_data_Pittsburgh'!AF$828, MATCH(A205, cleaned_data_Pittsburgh!I$2:'cleaned_data_Pittsburgh'!I$828,0))</f>
        <v>Greater Pittsburgh Area</v>
      </c>
      <c r="E205">
        <f>INDEX(cleaned_data_Pittsburgh!AG$2:'cleaned_data_Pittsburgh'!AG$828, MATCH(A205, cleaned_data_Pittsburgh!I$2:'cleaned_data_Pittsburgh'!I$828,0))</f>
        <v>0</v>
      </c>
      <c r="F205" t="str">
        <f>INDEX(cleaned_data_Pittsburgh!AK$2:'cleaned_data_Pittsburgh'!AK$828, MATCH(A205, cleaned_data_Pittsburgh!I$2:'cleaned_data_Pittsburgh'!I$828,0))</f>
        <v>CSA/MSA</v>
      </c>
      <c r="G205">
        <v>1</v>
      </c>
    </row>
    <row r="206" spans="1:7" x14ac:dyDescent="0.2">
      <c r="A206">
        <v>224352142</v>
      </c>
      <c r="B206">
        <v>98591432</v>
      </c>
      <c r="C206" t="s">
        <v>3404</v>
      </c>
      <c r="D206" t="str">
        <f>INDEX(cleaned_data_Pittsburgh!AF$2:'cleaned_data_Pittsburgh'!AF$828, MATCH(A206, cleaned_data_Pittsburgh!I$2:'cleaned_data_Pittsburgh'!I$828,0))</f>
        <v>Greater Pittsburgh Area</v>
      </c>
      <c r="E206">
        <f>INDEX(cleaned_data_Pittsburgh!AG$2:'cleaned_data_Pittsburgh'!AG$828, MATCH(A206, cleaned_data_Pittsburgh!I$2:'cleaned_data_Pittsburgh'!I$828,0))</f>
        <v>1</v>
      </c>
      <c r="F206" t="str">
        <f>INDEX(cleaned_data_Pittsburgh!AK$2:'cleaned_data_Pittsburgh'!AK$828, MATCH(A206, cleaned_data_Pittsburgh!I$2:'cleaned_data_Pittsburgh'!I$828,0))</f>
        <v>CSA/MSA</v>
      </c>
      <c r="G206">
        <v>1</v>
      </c>
    </row>
    <row r="207" spans="1:7" x14ac:dyDescent="0.2">
      <c r="A207">
        <v>222431068</v>
      </c>
      <c r="B207">
        <v>30552632</v>
      </c>
      <c r="C207" t="s">
        <v>3419</v>
      </c>
      <c r="D207" t="str">
        <f>INDEX(cleaned_data_Pittsburgh!AF$2:'cleaned_data_Pittsburgh'!AF$828, MATCH(A207, cleaned_data_Pittsburgh!I$2:'cleaned_data_Pittsburgh'!I$828,0))</f>
        <v>Greater Pittsburgh Area</v>
      </c>
      <c r="E207">
        <f>INDEX(cleaned_data_Pittsburgh!AG$2:'cleaned_data_Pittsburgh'!AG$828, MATCH(A207, cleaned_data_Pittsburgh!I$2:'cleaned_data_Pittsburgh'!I$828,0))</f>
        <v>0</v>
      </c>
      <c r="F207" t="str">
        <f>INDEX(cleaned_data_Pittsburgh!AK$2:'cleaned_data_Pittsburgh'!AK$828, MATCH(A207, cleaned_data_Pittsburgh!I$2:'cleaned_data_Pittsburgh'!I$828,0))</f>
        <v>CSA/MSA</v>
      </c>
      <c r="G207">
        <v>1</v>
      </c>
    </row>
    <row r="208" spans="1:7" x14ac:dyDescent="0.2">
      <c r="A208">
        <v>224511547</v>
      </c>
      <c r="B208">
        <v>9118609</v>
      </c>
      <c r="C208" t="s">
        <v>3419</v>
      </c>
      <c r="D208" t="str">
        <f>INDEX(cleaned_data_Pittsburgh!AF$2:'cleaned_data_Pittsburgh'!AF$828, MATCH(A208, cleaned_data_Pittsburgh!I$2:'cleaned_data_Pittsburgh'!I$828,0))</f>
        <v>Western PA Region</v>
      </c>
      <c r="E208">
        <f>INDEX(cleaned_data_Pittsburgh!AG$2:'cleaned_data_Pittsburgh'!AG$828, MATCH(A208, cleaned_data_Pittsburgh!I$2:'cleaned_data_Pittsburgh'!I$828,0))</f>
        <v>0</v>
      </c>
      <c r="F208" t="str">
        <f>INDEX(cleaned_data_Pittsburgh!AK$2:'cleaned_data_Pittsburgh'!AK$828, MATCH(A208, cleaned_data_Pittsburgh!I$2:'cleaned_data_Pittsburgh'!I$828,0))</f>
        <v>CSA/MSA</v>
      </c>
      <c r="G208">
        <v>1</v>
      </c>
    </row>
    <row r="209" spans="1:7" x14ac:dyDescent="0.2">
      <c r="A209">
        <v>224223171</v>
      </c>
      <c r="B209">
        <v>183864614</v>
      </c>
      <c r="C209" t="s">
        <v>3384</v>
      </c>
      <c r="D209" t="str">
        <f>INDEX(cleaned_data_Pittsburgh!AF$2:'cleaned_data_Pittsburgh'!AF$828, MATCH(A209, cleaned_data_Pittsburgh!I$2:'cleaned_data_Pittsburgh'!I$828,0))</f>
        <v>Greater Pittsburgh Area</v>
      </c>
      <c r="E209">
        <f>INDEX(cleaned_data_Pittsburgh!AG$2:'cleaned_data_Pittsburgh'!AG$828, MATCH(A209, cleaned_data_Pittsburgh!I$2:'cleaned_data_Pittsburgh'!I$828,0))</f>
        <v>1</v>
      </c>
      <c r="F209" t="str">
        <f>INDEX(cleaned_data_Pittsburgh!AK$2:'cleaned_data_Pittsburgh'!AK$828, MATCH(A209, cleaned_data_Pittsburgh!I$2:'cleaned_data_Pittsburgh'!I$828,0))</f>
        <v>CSA/MSA</v>
      </c>
      <c r="G209">
        <v>1</v>
      </c>
    </row>
    <row r="210" spans="1:7" x14ac:dyDescent="0.2">
      <c r="A210">
        <v>224385034</v>
      </c>
      <c r="B210">
        <v>186912121</v>
      </c>
      <c r="C210" t="s">
        <v>3384</v>
      </c>
      <c r="D210" t="str">
        <f>INDEX(cleaned_data_Pittsburgh!AF$2:'cleaned_data_Pittsburgh'!AF$828, MATCH(A210, cleaned_data_Pittsburgh!I$2:'cleaned_data_Pittsburgh'!I$828,0))</f>
        <v>Greater Pittsburgh Area</v>
      </c>
      <c r="E210">
        <f>INDEX(cleaned_data_Pittsburgh!AG$2:'cleaned_data_Pittsburgh'!AG$828, MATCH(A210, cleaned_data_Pittsburgh!I$2:'cleaned_data_Pittsburgh'!I$828,0))</f>
        <v>0</v>
      </c>
      <c r="F210" t="str">
        <f>INDEX(cleaned_data_Pittsburgh!AK$2:'cleaned_data_Pittsburgh'!AK$828, MATCH(A210, cleaned_data_Pittsburgh!I$2:'cleaned_data_Pittsburgh'!I$828,0))</f>
        <v>CSA/MSA</v>
      </c>
      <c r="G210">
        <v>1</v>
      </c>
    </row>
    <row r="211" spans="1:7" x14ac:dyDescent="0.2">
      <c r="A211">
        <v>224531007</v>
      </c>
      <c r="B211">
        <v>183864614</v>
      </c>
      <c r="C211" t="s">
        <v>3384</v>
      </c>
      <c r="D211" t="str">
        <f>INDEX(cleaned_data_Pittsburgh!AF$2:'cleaned_data_Pittsburgh'!AF$828, MATCH(A211, cleaned_data_Pittsburgh!I$2:'cleaned_data_Pittsburgh'!I$828,0))</f>
        <v>Greater Pittsburgh Area</v>
      </c>
      <c r="E211">
        <f>INDEX(cleaned_data_Pittsburgh!AG$2:'cleaned_data_Pittsburgh'!AG$828, MATCH(A211, cleaned_data_Pittsburgh!I$2:'cleaned_data_Pittsburgh'!I$828,0))</f>
        <v>1</v>
      </c>
      <c r="F211" t="str">
        <f>INDEX(cleaned_data_Pittsburgh!AK$2:'cleaned_data_Pittsburgh'!AK$828, MATCH(A211, cleaned_data_Pittsburgh!I$2:'cleaned_data_Pittsburgh'!I$828,0))</f>
        <v>CSA/MSA</v>
      </c>
      <c r="G211">
        <v>1</v>
      </c>
    </row>
    <row r="212" spans="1:7" x14ac:dyDescent="0.2">
      <c r="A212" t="s">
        <v>3340</v>
      </c>
      <c r="B212">
        <v>183864614</v>
      </c>
      <c r="C212" t="s">
        <v>3384</v>
      </c>
      <c r="D212" t="str">
        <f>INDEX(cleaned_data_Pittsburgh!AF$2:'cleaned_data_Pittsburgh'!AF$828, MATCH(A212, cleaned_data_Pittsburgh!I$2:'cleaned_data_Pittsburgh'!I$828,0))</f>
        <v>Greater Pittsburgh Area</v>
      </c>
      <c r="E212">
        <f>INDEX(cleaned_data_Pittsburgh!AG$2:'cleaned_data_Pittsburgh'!AG$828, MATCH(A212, cleaned_data_Pittsburgh!I$2:'cleaned_data_Pittsburgh'!I$828,0))</f>
        <v>1</v>
      </c>
      <c r="F212" t="str">
        <f>INDEX(cleaned_data_Pittsburgh!AK$2:'cleaned_data_Pittsburgh'!AK$828, MATCH(A212, cleaned_data_Pittsburgh!I$2:'cleaned_data_Pittsburgh'!I$828,0))</f>
        <v>CSA/MSA</v>
      </c>
      <c r="G212">
        <v>1</v>
      </c>
    </row>
    <row r="213" spans="1:7" x14ac:dyDescent="0.2">
      <c r="A213" t="s">
        <v>3341</v>
      </c>
      <c r="B213">
        <v>183864614</v>
      </c>
      <c r="C213" t="s">
        <v>3384</v>
      </c>
      <c r="D213" t="str">
        <f>INDEX(cleaned_data_Pittsburgh!AF$2:'cleaned_data_Pittsburgh'!AF$828, MATCH(A213, cleaned_data_Pittsburgh!I$2:'cleaned_data_Pittsburgh'!I$828,0))</f>
        <v>Greater Pittsburgh Area</v>
      </c>
      <c r="E213">
        <f>INDEX(cleaned_data_Pittsburgh!AG$2:'cleaned_data_Pittsburgh'!AG$828, MATCH(A213, cleaned_data_Pittsburgh!I$2:'cleaned_data_Pittsburgh'!I$828,0))</f>
        <v>1</v>
      </c>
      <c r="F213" t="str">
        <f>INDEX(cleaned_data_Pittsburgh!AK$2:'cleaned_data_Pittsburgh'!AK$828, MATCH(A213, cleaned_data_Pittsburgh!I$2:'cleaned_data_Pittsburgh'!I$828,0))</f>
        <v>CSA/MSA</v>
      </c>
      <c r="G213">
        <v>1</v>
      </c>
    </row>
    <row r="214" spans="1:7" x14ac:dyDescent="0.2">
      <c r="A214">
        <v>224417455</v>
      </c>
      <c r="B214">
        <v>189808857</v>
      </c>
      <c r="C214" t="s">
        <v>3439</v>
      </c>
      <c r="D214" t="str">
        <f>INDEX(cleaned_data_Pittsburgh!AF$2:'cleaned_data_Pittsburgh'!AF$828, MATCH(A214, cleaned_data_Pittsburgh!I$2:'cleaned_data_Pittsburgh'!I$828,0))</f>
        <v>Greater Pittsburgh Area</v>
      </c>
      <c r="E214">
        <f>INDEX(cleaned_data_Pittsburgh!AG$2:'cleaned_data_Pittsburgh'!AG$828, MATCH(A214, cleaned_data_Pittsburgh!I$2:'cleaned_data_Pittsburgh'!I$828,0))</f>
        <v>0</v>
      </c>
      <c r="F214" t="str">
        <f>INDEX(cleaned_data_Pittsburgh!AK$2:'cleaned_data_Pittsburgh'!AK$828, MATCH(A214, cleaned_data_Pittsburgh!I$2:'cleaned_data_Pittsburgh'!I$828,0))</f>
        <v>CSA/MSA</v>
      </c>
      <c r="G214">
        <f>IF(IFERROR(SEARCH(D214, C214), 0), 1, 0)</f>
        <v>0</v>
      </c>
    </row>
    <row r="215" spans="1:7" x14ac:dyDescent="0.2">
      <c r="A215">
        <v>222965787</v>
      </c>
      <c r="B215">
        <v>4064133</v>
      </c>
      <c r="C215" t="s">
        <v>3442</v>
      </c>
      <c r="D215" t="str">
        <f>INDEX(cleaned_data_Pittsburgh!AF$2:'cleaned_data_Pittsburgh'!AF$828, MATCH(A215, cleaned_data_Pittsburgh!I$2:'cleaned_data_Pittsburgh'!I$828,0))</f>
        <v>Greater Pittsburgh Area</v>
      </c>
      <c r="E215">
        <f>INDEX(cleaned_data_Pittsburgh!AG$2:'cleaned_data_Pittsburgh'!AG$828, MATCH(A215, cleaned_data_Pittsburgh!I$2:'cleaned_data_Pittsburgh'!I$828,0))</f>
        <v>1</v>
      </c>
      <c r="F215" t="str">
        <f>INDEX(cleaned_data_Pittsburgh!AK$2:'cleaned_data_Pittsburgh'!AK$828, MATCH(A215, cleaned_data_Pittsburgh!I$2:'cleaned_data_Pittsburgh'!I$828,0))</f>
        <v>CSA/MSA</v>
      </c>
      <c r="G215">
        <f>IF(IFERROR(SEARCH(D215, C215), 0), 1, 0)</f>
        <v>0</v>
      </c>
    </row>
    <row r="216" spans="1:7" x14ac:dyDescent="0.2">
      <c r="A216">
        <v>223764046</v>
      </c>
      <c r="B216">
        <v>4064133</v>
      </c>
      <c r="C216" t="s">
        <v>3442</v>
      </c>
      <c r="D216" t="str">
        <f>INDEX(cleaned_data_Pittsburgh!AF$2:'cleaned_data_Pittsburgh'!AF$828, MATCH(A216, cleaned_data_Pittsburgh!I$2:'cleaned_data_Pittsburgh'!I$828,0))</f>
        <v>Greater Pittsburgh Area</v>
      </c>
      <c r="E216">
        <f>INDEX(cleaned_data_Pittsburgh!AG$2:'cleaned_data_Pittsburgh'!AG$828, MATCH(A216, cleaned_data_Pittsburgh!I$2:'cleaned_data_Pittsburgh'!I$828,0))</f>
        <v>1</v>
      </c>
      <c r="F216" t="str">
        <f>INDEX(cleaned_data_Pittsburgh!AK$2:'cleaned_data_Pittsburgh'!AK$828, MATCH(A216, cleaned_data_Pittsburgh!I$2:'cleaned_data_Pittsburgh'!I$828,0))</f>
        <v>CSA/MSA</v>
      </c>
      <c r="G216">
        <f>IF(IFERROR(SEARCH(D216, C216), 0), 1, 0)</f>
        <v>0</v>
      </c>
    </row>
    <row r="217" spans="1:7" x14ac:dyDescent="0.2">
      <c r="A217">
        <v>224823708</v>
      </c>
      <c r="B217">
        <v>12107342</v>
      </c>
      <c r="C217" t="s">
        <v>3398</v>
      </c>
      <c r="D217" t="str">
        <f>INDEX(cleaned_data_Pittsburgh!AF$2:'cleaned_data_Pittsburgh'!AF$828, MATCH(A217, cleaned_data_Pittsburgh!I$2:'cleaned_data_Pittsburgh'!I$828,0))</f>
        <v>Greater Pittsburgh Area</v>
      </c>
      <c r="E217">
        <f>INDEX(cleaned_data_Pittsburgh!AG$2:'cleaned_data_Pittsburgh'!AG$828, MATCH(A217, cleaned_data_Pittsburgh!I$2:'cleaned_data_Pittsburgh'!I$828,0))</f>
        <v>1</v>
      </c>
      <c r="F217" t="str">
        <f>INDEX(cleaned_data_Pittsburgh!AK$2:'cleaned_data_Pittsburgh'!AK$828, MATCH(A217, cleaned_data_Pittsburgh!I$2:'cleaned_data_Pittsburgh'!I$828,0))</f>
        <v>CSA/MSA</v>
      </c>
      <c r="G217">
        <v>1</v>
      </c>
    </row>
    <row r="218" spans="1:7" x14ac:dyDescent="0.2">
      <c r="A218">
        <v>223820065</v>
      </c>
      <c r="B218">
        <v>189488758</v>
      </c>
      <c r="C218" t="s">
        <v>3443</v>
      </c>
      <c r="D218" t="str">
        <f>INDEX(cleaned_data_Pittsburgh!AF$2:'cleaned_data_Pittsburgh'!AF$828, MATCH(A218, cleaned_data_Pittsburgh!I$2:'cleaned_data_Pittsburgh'!I$828,0))</f>
        <v>Greater Pittsburgh Area</v>
      </c>
      <c r="E218">
        <f>INDEX(cleaned_data_Pittsburgh!AG$2:'cleaned_data_Pittsburgh'!AG$828, MATCH(A218, cleaned_data_Pittsburgh!I$2:'cleaned_data_Pittsburgh'!I$828,0))</f>
        <v>1</v>
      </c>
      <c r="F218" t="str">
        <f>INDEX(cleaned_data_Pittsburgh!AK$2:'cleaned_data_Pittsburgh'!AK$828, MATCH(A218, cleaned_data_Pittsburgh!I$2:'cleaned_data_Pittsburgh'!I$828,0))</f>
        <v>CSA/MSA</v>
      </c>
      <c r="G218">
        <v>1</v>
      </c>
    </row>
    <row r="219" spans="1:7" x14ac:dyDescent="0.2">
      <c r="A219">
        <v>224183878</v>
      </c>
      <c r="B219">
        <v>9891047</v>
      </c>
      <c r="C219" t="s">
        <v>3443</v>
      </c>
      <c r="D219" t="str">
        <f>INDEX(cleaned_data_Pittsburgh!AF$2:'cleaned_data_Pittsburgh'!AF$828, MATCH(A219, cleaned_data_Pittsburgh!I$2:'cleaned_data_Pittsburgh'!I$828,0))</f>
        <v>Greater Pittsburgh Area</v>
      </c>
      <c r="E219">
        <f>INDEX(cleaned_data_Pittsburgh!AG$2:'cleaned_data_Pittsburgh'!AG$828, MATCH(A219, cleaned_data_Pittsburgh!I$2:'cleaned_data_Pittsburgh'!I$828,0))</f>
        <v>1</v>
      </c>
      <c r="F219" t="str">
        <f>INDEX(cleaned_data_Pittsburgh!AK$2:'cleaned_data_Pittsburgh'!AK$828, MATCH(A219, cleaned_data_Pittsburgh!I$2:'cleaned_data_Pittsburgh'!I$828,0))</f>
        <v>CSA/MSA</v>
      </c>
      <c r="G219">
        <v>1</v>
      </c>
    </row>
    <row r="220" spans="1:7" x14ac:dyDescent="0.2">
      <c r="A220">
        <v>224527342</v>
      </c>
      <c r="B220">
        <v>9891047</v>
      </c>
      <c r="C220" t="s">
        <v>3443</v>
      </c>
      <c r="D220" t="str">
        <f>INDEX(cleaned_data_Pittsburgh!AF$2:'cleaned_data_Pittsburgh'!AF$828, MATCH(A220, cleaned_data_Pittsburgh!I$2:'cleaned_data_Pittsburgh'!I$828,0))</f>
        <v>Greater Pittsburgh Area</v>
      </c>
      <c r="E220">
        <f>INDEX(cleaned_data_Pittsburgh!AG$2:'cleaned_data_Pittsburgh'!AG$828, MATCH(A220, cleaned_data_Pittsburgh!I$2:'cleaned_data_Pittsburgh'!I$828,0))</f>
        <v>1</v>
      </c>
      <c r="F220" t="str">
        <f>INDEX(cleaned_data_Pittsburgh!AK$2:'cleaned_data_Pittsburgh'!AK$828, MATCH(A220, cleaned_data_Pittsburgh!I$2:'cleaned_data_Pittsburgh'!I$828,0))</f>
        <v>CSA/MSA</v>
      </c>
      <c r="G220">
        <v>1</v>
      </c>
    </row>
    <row r="221" spans="1:7" x14ac:dyDescent="0.2">
      <c r="A221">
        <v>224703284</v>
      </c>
      <c r="B221">
        <v>188893219</v>
      </c>
      <c r="C221" t="s">
        <v>3443</v>
      </c>
      <c r="D221" t="str">
        <f>INDEX(cleaned_data_Pittsburgh!AF$2:'cleaned_data_Pittsburgh'!AF$828, MATCH(A221, cleaned_data_Pittsburgh!I$2:'cleaned_data_Pittsburgh'!I$828,0))</f>
        <v>Greater Pittsburgh Area</v>
      </c>
      <c r="E221">
        <f>INDEX(cleaned_data_Pittsburgh!AG$2:'cleaned_data_Pittsburgh'!AG$828, MATCH(A221, cleaned_data_Pittsburgh!I$2:'cleaned_data_Pittsburgh'!I$828,0))</f>
        <v>0</v>
      </c>
      <c r="F221" t="str">
        <f>INDEX(cleaned_data_Pittsburgh!AK$2:'cleaned_data_Pittsburgh'!AK$828, MATCH(A221, cleaned_data_Pittsburgh!I$2:'cleaned_data_Pittsburgh'!I$828,0))</f>
        <v>CSA/MSA</v>
      </c>
      <c r="G221">
        <v>1</v>
      </c>
    </row>
    <row r="222" spans="1:7" x14ac:dyDescent="0.2">
      <c r="A222" t="s">
        <v>3203</v>
      </c>
      <c r="B222">
        <v>14454017</v>
      </c>
      <c r="C222" t="s">
        <v>3516</v>
      </c>
      <c r="D222" t="str">
        <f>INDEX(cleaned_data_Pittsburgh!AF$2:'cleaned_data_Pittsburgh'!AF$828, MATCH(A222, cleaned_data_Pittsburgh!I$2:'cleaned_data_Pittsburgh'!I$828,0))</f>
        <v>Greater Pittsburgh Area</v>
      </c>
      <c r="E222">
        <f>INDEX(cleaned_data_Pittsburgh!AG$2:'cleaned_data_Pittsburgh'!AG$828, MATCH(A222, cleaned_data_Pittsburgh!I$2:'cleaned_data_Pittsburgh'!I$828,0))</f>
        <v>0</v>
      </c>
      <c r="F222" t="str">
        <f>INDEX(cleaned_data_Pittsburgh!AK$2:'cleaned_data_Pittsburgh'!AK$828, MATCH(A222, cleaned_data_Pittsburgh!I$2:'cleaned_data_Pittsburgh'!I$828,0))</f>
        <v>CSA/MSA</v>
      </c>
      <c r="G222">
        <v>1</v>
      </c>
    </row>
    <row r="223" spans="1:7" x14ac:dyDescent="0.2">
      <c r="A223">
        <v>224054799</v>
      </c>
      <c r="B223">
        <v>60331192</v>
      </c>
      <c r="C223" t="s">
        <v>3400</v>
      </c>
      <c r="D223" t="str">
        <f>INDEX(cleaned_data_Pittsburgh!AF$2:'cleaned_data_Pittsburgh'!AF$828, MATCH(A223, cleaned_data_Pittsburgh!I$2:'cleaned_data_Pittsburgh'!I$828,0))</f>
        <v>Greater Pittsburgh Area</v>
      </c>
      <c r="E223">
        <f>INDEX(cleaned_data_Pittsburgh!AG$2:'cleaned_data_Pittsburgh'!AG$828, MATCH(A223, cleaned_data_Pittsburgh!I$2:'cleaned_data_Pittsburgh'!I$828,0))</f>
        <v>1</v>
      </c>
      <c r="F223" t="str">
        <f>INDEX(cleaned_data_Pittsburgh!AK$2:'cleaned_data_Pittsburgh'!AK$828, MATCH(A223, cleaned_data_Pittsburgh!I$2:'cleaned_data_Pittsburgh'!I$828,0))</f>
        <v>CSA/MSA</v>
      </c>
      <c r="G223">
        <v>1</v>
      </c>
    </row>
    <row r="224" spans="1:7" x14ac:dyDescent="0.2">
      <c r="A224">
        <v>224131189</v>
      </c>
      <c r="B224">
        <v>185166889</v>
      </c>
      <c r="C224" t="s">
        <v>3400</v>
      </c>
      <c r="D224" t="str">
        <f>INDEX(cleaned_data_Pittsburgh!AF$2:'cleaned_data_Pittsburgh'!AF$828, MATCH(A224, cleaned_data_Pittsburgh!I$2:'cleaned_data_Pittsburgh'!I$828,0))</f>
        <v>Greater Pittsburgh Area</v>
      </c>
      <c r="E224">
        <f>INDEX(cleaned_data_Pittsburgh!AG$2:'cleaned_data_Pittsburgh'!AG$828, MATCH(A224, cleaned_data_Pittsburgh!I$2:'cleaned_data_Pittsburgh'!I$828,0))</f>
        <v>1</v>
      </c>
      <c r="F224" t="str">
        <f>INDEX(cleaned_data_Pittsburgh!AK$2:'cleaned_data_Pittsburgh'!AK$828, MATCH(A224, cleaned_data_Pittsburgh!I$2:'cleaned_data_Pittsburgh'!I$828,0))</f>
        <v>CSA/MSA</v>
      </c>
      <c r="G224">
        <v>1</v>
      </c>
    </row>
    <row r="225" spans="1:7" x14ac:dyDescent="0.2">
      <c r="A225">
        <v>224158317</v>
      </c>
      <c r="B225">
        <v>130150432</v>
      </c>
      <c r="C225" t="s">
        <v>3400</v>
      </c>
      <c r="D225" t="str">
        <f>INDEX(cleaned_data_Pittsburgh!AF$2:'cleaned_data_Pittsburgh'!AF$828, MATCH(A225, cleaned_data_Pittsburgh!I$2:'cleaned_data_Pittsburgh'!I$828,0))</f>
        <v>Greater Pittsburgh Area</v>
      </c>
      <c r="E225">
        <f>INDEX(cleaned_data_Pittsburgh!AG$2:'cleaned_data_Pittsburgh'!AG$828, MATCH(A225, cleaned_data_Pittsburgh!I$2:'cleaned_data_Pittsburgh'!I$828,0))</f>
        <v>1</v>
      </c>
      <c r="F225" t="str">
        <f>INDEX(cleaned_data_Pittsburgh!AK$2:'cleaned_data_Pittsburgh'!AK$828, MATCH(A225, cleaned_data_Pittsburgh!I$2:'cleaned_data_Pittsburgh'!I$828,0))</f>
        <v>CSA/MSA</v>
      </c>
      <c r="G225">
        <v>1</v>
      </c>
    </row>
    <row r="226" spans="1:7" x14ac:dyDescent="0.2">
      <c r="A226">
        <v>224183878</v>
      </c>
      <c r="B226">
        <v>130150432</v>
      </c>
      <c r="C226" t="s">
        <v>3400</v>
      </c>
      <c r="D226" t="str">
        <f>INDEX(cleaned_data_Pittsburgh!AF$2:'cleaned_data_Pittsburgh'!AF$828, MATCH(A226, cleaned_data_Pittsburgh!I$2:'cleaned_data_Pittsburgh'!I$828,0))</f>
        <v>Greater Pittsburgh Area</v>
      </c>
      <c r="E226">
        <f>INDEX(cleaned_data_Pittsburgh!AG$2:'cleaned_data_Pittsburgh'!AG$828, MATCH(A226, cleaned_data_Pittsburgh!I$2:'cleaned_data_Pittsburgh'!I$828,0))</f>
        <v>1</v>
      </c>
      <c r="F226" t="str">
        <f>INDEX(cleaned_data_Pittsburgh!AK$2:'cleaned_data_Pittsburgh'!AK$828, MATCH(A226, cleaned_data_Pittsburgh!I$2:'cleaned_data_Pittsburgh'!I$828,0))</f>
        <v>CSA/MSA</v>
      </c>
      <c r="G226">
        <v>1</v>
      </c>
    </row>
    <row r="227" spans="1:7" x14ac:dyDescent="0.2">
      <c r="A227">
        <v>224223271</v>
      </c>
      <c r="B227">
        <v>60331192</v>
      </c>
      <c r="C227" t="s">
        <v>3400</v>
      </c>
      <c r="D227" t="str">
        <f>INDEX(cleaned_data_Pittsburgh!AF$2:'cleaned_data_Pittsburgh'!AF$828, MATCH(A227, cleaned_data_Pittsburgh!I$2:'cleaned_data_Pittsburgh'!I$828,0))</f>
        <v>Greater Pittsburgh Area</v>
      </c>
      <c r="E227">
        <f>INDEX(cleaned_data_Pittsburgh!AG$2:'cleaned_data_Pittsburgh'!AG$828, MATCH(A227, cleaned_data_Pittsburgh!I$2:'cleaned_data_Pittsburgh'!I$828,0))</f>
        <v>1</v>
      </c>
      <c r="F227" t="str">
        <f>INDEX(cleaned_data_Pittsburgh!AK$2:'cleaned_data_Pittsburgh'!AK$828, MATCH(A227, cleaned_data_Pittsburgh!I$2:'cleaned_data_Pittsburgh'!I$828,0))</f>
        <v>CSA/MSA</v>
      </c>
      <c r="G227">
        <v>1</v>
      </c>
    </row>
    <row r="228" spans="1:7" x14ac:dyDescent="0.2">
      <c r="A228">
        <v>224352142</v>
      </c>
      <c r="B228">
        <v>186580889</v>
      </c>
      <c r="C228" t="s">
        <v>3400</v>
      </c>
      <c r="D228" t="str">
        <f>INDEX(cleaned_data_Pittsburgh!AF$2:'cleaned_data_Pittsburgh'!AF$828, MATCH(A228, cleaned_data_Pittsburgh!I$2:'cleaned_data_Pittsburgh'!I$828,0))</f>
        <v>Greater Pittsburgh Area</v>
      </c>
      <c r="E228">
        <f>INDEX(cleaned_data_Pittsburgh!AG$2:'cleaned_data_Pittsburgh'!AG$828, MATCH(A228, cleaned_data_Pittsburgh!I$2:'cleaned_data_Pittsburgh'!I$828,0))</f>
        <v>1</v>
      </c>
      <c r="F228" t="str">
        <f>INDEX(cleaned_data_Pittsburgh!AK$2:'cleaned_data_Pittsburgh'!AK$828, MATCH(A228, cleaned_data_Pittsburgh!I$2:'cleaned_data_Pittsburgh'!I$828,0))</f>
        <v>CSA/MSA</v>
      </c>
      <c r="G228">
        <v>1</v>
      </c>
    </row>
    <row r="229" spans="1:7" x14ac:dyDescent="0.2">
      <c r="A229">
        <v>224352142</v>
      </c>
      <c r="B229">
        <v>60331192</v>
      </c>
      <c r="C229" t="s">
        <v>3400</v>
      </c>
      <c r="D229" t="str">
        <f>INDEX(cleaned_data_Pittsburgh!AF$2:'cleaned_data_Pittsburgh'!AF$828, MATCH(A229, cleaned_data_Pittsburgh!I$2:'cleaned_data_Pittsburgh'!I$828,0))</f>
        <v>Greater Pittsburgh Area</v>
      </c>
      <c r="E229">
        <f>INDEX(cleaned_data_Pittsburgh!AG$2:'cleaned_data_Pittsburgh'!AG$828, MATCH(A229, cleaned_data_Pittsburgh!I$2:'cleaned_data_Pittsburgh'!I$828,0))</f>
        <v>1</v>
      </c>
      <c r="F229" t="str">
        <f>INDEX(cleaned_data_Pittsburgh!AK$2:'cleaned_data_Pittsburgh'!AK$828, MATCH(A229, cleaned_data_Pittsburgh!I$2:'cleaned_data_Pittsburgh'!I$828,0))</f>
        <v>CSA/MSA</v>
      </c>
      <c r="G229">
        <v>1</v>
      </c>
    </row>
    <row r="230" spans="1:7" x14ac:dyDescent="0.2">
      <c r="A230">
        <v>224527342</v>
      </c>
      <c r="B230">
        <v>191101550</v>
      </c>
      <c r="C230" t="s">
        <v>3400</v>
      </c>
      <c r="D230" t="str">
        <f>INDEX(cleaned_data_Pittsburgh!AF$2:'cleaned_data_Pittsburgh'!AF$828, MATCH(A230, cleaned_data_Pittsburgh!I$2:'cleaned_data_Pittsburgh'!I$828,0))</f>
        <v>Greater Pittsburgh Area</v>
      </c>
      <c r="E230">
        <f>INDEX(cleaned_data_Pittsburgh!AG$2:'cleaned_data_Pittsburgh'!AG$828, MATCH(A230, cleaned_data_Pittsburgh!I$2:'cleaned_data_Pittsburgh'!I$828,0))</f>
        <v>1</v>
      </c>
      <c r="F230" t="str">
        <f>INDEX(cleaned_data_Pittsburgh!AK$2:'cleaned_data_Pittsburgh'!AK$828, MATCH(A230, cleaned_data_Pittsburgh!I$2:'cleaned_data_Pittsburgh'!I$828,0))</f>
        <v>CSA/MSA</v>
      </c>
      <c r="G230">
        <v>1</v>
      </c>
    </row>
    <row r="231" spans="1:7" x14ac:dyDescent="0.2">
      <c r="A231">
        <v>224527342</v>
      </c>
      <c r="B231">
        <v>130150432</v>
      </c>
      <c r="C231" t="s">
        <v>3400</v>
      </c>
      <c r="D231" t="str">
        <f>INDEX(cleaned_data_Pittsburgh!AF$2:'cleaned_data_Pittsburgh'!AF$828, MATCH(A231, cleaned_data_Pittsburgh!I$2:'cleaned_data_Pittsburgh'!I$828,0))</f>
        <v>Greater Pittsburgh Area</v>
      </c>
      <c r="E231">
        <f>INDEX(cleaned_data_Pittsburgh!AG$2:'cleaned_data_Pittsburgh'!AG$828, MATCH(A231, cleaned_data_Pittsburgh!I$2:'cleaned_data_Pittsburgh'!I$828,0))</f>
        <v>1</v>
      </c>
      <c r="F231" t="str">
        <f>INDEX(cleaned_data_Pittsburgh!AK$2:'cleaned_data_Pittsburgh'!AK$828, MATCH(A231, cleaned_data_Pittsburgh!I$2:'cleaned_data_Pittsburgh'!I$828,0))</f>
        <v>CSA/MSA</v>
      </c>
      <c r="G231">
        <v>1</v>
      </c>
    </row>
    <row r="232" spans="1:7" x14ac:dyDescent="0.2">
      <c r="A232">
        <v>224597977</v>
      </c>
      <c r="B232">
        <v>130150432</v>
      </c>
      <c r="C232" t="s">
        <v>3400</v>
      </c>
      <c r="D232" t="str">
        <f>INDEX(cleaned_data_Pittsburgh!AF$2:'cleaned_data_Pittsburgh'!AF$828, MATCH(A232, cleaned_data_Pittsburgh!I$2:'cleaned_data_Pittsburgh'!I$828,0))</f>
        <v>Greater Pittsburgh Area</v>
      </c>
      <c r="E232">
        <f>INDEX(cleaned_data_Pittsburgh!AG$2:'cleaned_data_Pittsburgh'!AG$828, MATCH(A232, cleaned_data_Pittsburgh!I$2:'cleaned_data_Pittsburgh'!I$828,0))</f>
        <v>1</v>
      </c>
      <c r="F232" t="str">
        <f>INDEX(cleaned_data_Pittsburgh!AK$2:'cleaned_data_Pittsburgh'!AK$828, MATCH(A232, cleaned_data_Pittsburgh!I$2:'cleaned_data_Pittsburgh'!I$828,0))</f>
        <v>CSA/MSA</v>
      </c>
      <c r="G232">
        <v>1</v>
      </c>
    </row>
    <row r="233" spans="1:7" x14ac:dyDescent="0.2">
      <c r="A233">
        <v>224823708</v>
      </c>
      <c r="B233">
        <v>12778345</v>
      </c>
      <c r="C233" t="s">
        <v>3400</v>
      </c>
      <c r="D233" t="str">
        <f>INDEX(cleaned_data_Pittsburgh!AF$2:'cleaned_data_Pittsburgh'!AF$828, MATCH(A233, cleaned_data_Pittsburgh!I$2:'cleaned_data_Pittsburgh'!I$828,0))</f>
        <v>Greater Pittsburgh Area</v>
      </c>
      <c r="E233">
        <f>INDEX(cleaned_data_Pittsburgh!AG$2:'cleaned_data_Pittsburgh'!AG$828, MATCH(A233, cleaned_data_Pittsburgh!I$2:'cleaned_data_Pittsburgh'!I$828,0))</f>
        <v>1</v>
      </c>
      <c r="F233" t="str">
        <f>INDEX(cleaned_data_Pittsburgh!AK$2:'cleaned_data_Pittsburgh'!AK$828, MATCH(A233, cleaned_data_Pittsburgh!I$2:'cleaned_data_Pittsburgh'!I$828,0))</f>
        <v>CSA/MSA</v>
      </c>
      <c r="G233">
        <v>1</v>
      </c>
    </row>
    <row r="234" spans="1:7" x14ac:dyDescent="0.2">
      <c r="A234" t="s">
        <v>3183</v>
      </c>
      <c r="B234">
        <v>60331192</v>
      </c>
      <c r="C234" t="s">
        <v>3400</v>
      </c>
      <c r="D234" t="str">
        <f>INDEX(cleaned_data_Pittsburgh!AF$2:'cleaned_data_Pittsburgh'!AF$828, MATCH(A234, cleaned_data_Pittsburgh!I$2:'cleaned_data_Pittsburgh'!I$828,0))</f>
        <v>Greater Pittsburgh Area</v>
      </c>
      <c r="E234">
        <f>INDEX(cleaned_data_Pittsburgh!AG$2:'cleaned_data_Pittsburgh'!AG$828, MATCH(A234, cleaned_data_Pittsburgh!I$2:'cleaned_data_Pittsburgh'!I$828,0))</f>
        <v>1</v>
      </c>
      <c r="F234" t="str">
        <f>INDEX(cleaned_data_Pittsburgh!AK$2:'cleaned_data_Pittsburgh'!AK$828, MATCH(A234, cleaned_data_Pittsburgh!I$2:'cleaned_data_Pittsburgh'!I$828,0))</f>
        <v>CSA/MSA</v>
      </c>
      <c r="G234">
        <v>1</v>
      </c>
    </row>
    <row r="235" spans="1:7" x14ac:dyDescent="0.2">
      <c r="A235">
        <v>224474352</v>
      </c>
      <c r="B235">
        <v>58444742</v>
      </c>
      <c r="C235" t="s">
        <v>3396</v>
      </c>
      <c r="D235" t="str">
        <f>INDEX(cleaned_data_Pittsburgh!AF$2:'cleaned_data_Pittsburgh'!AF$828, MATCH(A235, cleaned_data_Pittsburgh!I$2:'cleaned_data_Pittsburgh'!I$828,0))</f>
        <v>Greater Pittsburgh Area</v>
      </c>
      <c r="E235">
        <f>INDEX(cleaned_data_Pittsburgh!AG$2:'cleaned_data_Pittsburgh'!AG$828, MATCH(A235, cleaned_data_Pittsburgh!I$2:'cleaned_data_Pittsburgh'!I$828,0))</f>
        <v>1</v>
      </c>
      <c r="F235" t="str">
        <f>INDEX(cleaned_data_Pittsburgh!AK$2:'cleaned_data_Pittsburgh'!AK$828, MATCH(A235, cleaned_data_Pittsburgh!I$2:'cleaned_data_Pittsburgh'!I$828,0))</f>
        <v>CSA/MSA</v>
      </c>
      <c r="G235">
        <v>1</v>
      </c>
    </row>
    <row r="236" spans="1:7" x14ac:dyDescent="0.2">
      <c r="A236">
        <v>224531007</v>
      </c>
      <c r="B236">
        <v>13604119</v>
      </c>
      <c r="C236" t="s">
        <v>3396</v>
      </c>
      <c r="D236" t="str">
        <f>INDEX(cleaned_data_Pittsburgh!AF$2:'cleaned_data_Pittsburgh'!AF$828, MATCH(A236, cleaned_data_Pittsburgh!I$2:'cleaned_data_Pittsburgh'!I$828,0))</f>
        <v>Greater Pittsburgh Area</v>
      </c>
      <c r="E236">
        <f>INDEX(cleaned_data_Pittsburgh!AG$2:'cleaned_data_Pittsburgh'!AG$828, MATCH(A236, cleaned_data_Pittsburgh!I$2:'cleaned_data_Pittsburgh'!I$828,0))</f>
        <v>1</v>
      </c>
      <c r="F236" t="str">
        <f>INDEX(cleaned_data_Pittsburgh!AK$2:'cleaned_data_Pittsburgh'!AK$828, MATCH(A236, cleaned_data_Pittsburgh!I$2:'cleaned_data_Pittsburgh'!I$828,0))</f>
        <v>CSA/MSA</v>
      </c>
      <c r="G236">
        <v>1</v>
      </c>
    </row>
    <row r="237" spans="1:7" x14ac:dyDescent="0.2">
      <c r="A237">
        <v>224818834</v>
      </c>
      <c r="B237">
        <v>9560200</v>
      </c>
      <c r="C237" t="s">
        <v>3399</v>
      </c>
      <c r="D237" t="str">
        <f>INDEX(cleaned_data_Pittsburgh!AF$2:'cleaned_data_Pittsburgh'!AF$828, MATCH(A237, cleaned_data_Pittsburgh!I$2:'cleaned_data_Pittsburgh'!I$828,0))</f>
        <v>Greater Pittsburgh Area</v>
      </c>
      <c r="E237">
        <f>INDEX(cleaned_data_Pittsburgh!AG$2:'cleaned_data_Pittsburgh'!AG$828, MATCH(A237, cleaned_data_Pittsburgh!I$2:'cleaned_data_Pittsburgh'!I$828,0))</f>
        <v>0</v>
      </c>
      <c r="F237" t="str">
        <f>INDEX(cleaned_data_Pittsburgh!AK$2:'cleaned_data_Pittsburgh'!AK$828, MATCH(A237, cleaned_data_Pittsburgh!I$2:'cleaned_data_Pittsburgh'!I$828,0))</f>
        <v>CSA/MSA</v>
      </c>
      <c r="G237">
        <v>1</v>
      </c>
    </row>
    <row r="238" spans="1:7" x14ac:dyDescent="0.2">
      <c r="A238">
        <v>224176626</v>
      </c>
      <c r="B238">
        <v>182733275</v>
      </c>
      <c r="C238" t="s">
        <v>3529</v>
      </c>
      <c r="D238" t="str">
        <f>INDEX(cleaned_data_Pittsburgh!AF$2:'cleaned_data_Pittsburgh'!AF$828, MATCH(A238, cleaned_data_Pittsburgh!I$2:'cleaned_data_Pittsburgh'!I$828,0))</f>
        <v>Greater Pittsburgh Area</v>
      </c>
      <c r="E238">
        <f>INDEX(cleaned_data_Pittsburgh!AG$2:'cleaned_data_Pittsburgh'!AG$828, MATCH(A238, cleaned_data_Pittsburgh!I$2:'cleaned_data_Pittsburgh'!I$828,0))</f>
        <v>1</v>
      </c>
      <c r="F238" t="str">
        <f>INDEX(cleaned_data_Pittsburgh!AK$2:'cleaned_data_Pittsburgh'!AK$828, MATCH(A238, cleaned_data_Pittsburgh!I$2:'cleaned_data_Pittsburgh'!I$828,0))</f>
        <v>CSA/MSA</v>
      </c>
      <c r="G238">
        <f>IF(IFERROR(SEARCH(D238, C238), 0), 1, 0)</f>
        <v>0</v>
      </c>
    </row>
    <row r="239" spans="1:7" x14ac:dyDescent="0.2">
      <c r="A239" t="s">
        <v>3183</v>
      </c>
      <c r="B239">
        <v>93835242</v>
      </c>
      <c r="C239" t="s">
        <v>3596</v>
      </c>
      <c r="D239" t="str">
        <f>INDEX(cleaned_data_Pittsburgh!AF$2:'cleaned_data_Pittsburgh'!AF$828, MATCH(A239, cleaned_data_Pittsburgh!I$2:'cleaned_data_Pittsburgh'!I$828,0))</f>
        <v>Greater Pittsburgh Area</v>
      </c>
      <c r="E239">
        <f>INDEX(cleaned_data_Pittsburgh!AG$2:'cleaned_data_Pittsburgh'!AG$828, MATCH(A239, cleaned_data_Pittsburgh!I$2:'cleaned_data_Pittsburgh'!I$828,0))</f>
        <v>1</v>
      </c>
      <c r="F239" t="str">
        <f>INDEX(cleaned_data_Pittsburgh!AK$2:'cleaned_data_Pittsburgh'!AK$828, MATCH(A239, cleaned_data_Pittsburgh!I$2:'cleaned_data_Pittsburgh'!I$828,0))</f>
        <v>CSA/MSA</v>
      </c>
      <c r="G239">
        <f>IF(IFERROR(SEARCH(D239, C239), 0), 1, 0)</f>
        <v>0</v>
      </c>
    </row>
    <row r="240" spans="1:7" x14ac:dyDescent="0.2">
      <c r="A240">
        <v>223298437</v>
      </c>
      <c r="B240">
        <v>12326584</v>
      </c>
      <c r="C240" t="s">
        <v>3386</v>
      </c>
      <c r="D240" t="str">
        <f>INDEX(cleaned_data_Pittsburgh!AF$2:'cleaned_data_Pittsburgh'!AF$828, MATCH(A240, cleaned_data_Pittsburgh!I$2:'cleaned_data_Pittsburgh'!I$828,0))</f>
        <v>Greater Pittsburgh Area</v>
      </c>
      <c r="E240">
        <f>INDEX(cleaned_data_Pittsburgh!AG$2:'cleaned_data_Pittsburgh'!AG$828, MATCH(A240, cleaned_data_Pittsburgh!I$2:'cleaned_data_Pittsburgh'!I$828,0))</f>
        <v>0</v>
      </c>
      <c r="F240" t="str">
        <f>INDEX(cleaned_data_Pittsburgh!AK$2:'cleaned_data_Pittsburgh'!AK$828, MATCH(A240, cleaned_data_Pittsburgh!I$2:'cleaned_data_Pittsburgh'!I$828,0))</f>
        <v>CSA/MSA</v>
      </c>
      <c r="G240">
        <v>1</v>
      </c>
    </row>
    <row r="241" spans="1:7" x14ac:dyDescent="0.2">
      <c r="A241">
        <v>224823708</v>
      </c>
      <c r="B241">
        <v>174292652</v>
      </c>
      <c r="C241" t="s">
        <v>3386</v>
      </c>
      <c r="D241" t="str">
        <f>INDEX(cleaned_data_Pittsburgh!AF$2:'cleaned_data_Pittsburgh'!AF$828, MATCH(A241, cleaned_data_Pittsburgh!I$2:'cleaned_data_Pittsburgh'!I$828,0))</f>
        <v>Greater Pittsburgh Area</v>
      </c>
      <c r="E241">
        <f>INDEX(cleaned_data_Pittsburgh!AG$2:'cleaned_data_Pittsburgh'!AG$828, MATCH(A241, cleaned_data_Pittsburgh!I$2:'cleaned_data_Pittsburgh'!I$828,0))</f>
        <v>1</v>
      </c>
      <c r="F241" t="str">
        <f>INDEX(cleaned_data_Pittsburgh!AK$2:'cleaned_data_Pittsburgh'!AK$828, MATCH(A241, cleaned_data_Pittsburgh!I$2:'cleaned_data_Pittsburgh'!I$828,0))</f>
        <v>CSA/MSA</v>
      </c>
      <c r="G241">
        <v>1</v>
      </c>
    </row>
    <row r="242" spans="1:7" x14ac:dyDescent="0.2">
      <c r="A242" t="s">
        <v>3203</v>
      </c>
      <c r="B242">
        <v>12326584</v>
      </c>
      <c r="C242" t="s">
        <v>3386</v>
      </c>
      <c r="D242" t="str">
        <f>INDEX(cleaned_data_Pittsburgh!AF$2:'cleaned_data_Pittsburgh'!AF$828, MATCH(A242, cleaned_data_Pittsburgh!I$2:'cleaned_data_Pittsburgh'!I$828,0))</f>
        <v>Greater Pittsburgh Area</v>
      </c>
      <c r="E242">
        <f>INDEX(cleaned_data_Pittsburgh!AG$2:'cleaned_data_Pittsburgh'!AG$828, MATCH(A242, cleaned_data_Pittsburgh!I$2:'cleaned_data_Pittsburgh'!I$828,0))</f>
        <v>0</v>
      </c>
      <c r="F242" t="str">
        <f>INDEX(cleaned_data_Pittsburgh!AK$2:'cleaned_data_Pittsburgh'!AK$828, MATCH(A242, cleaned_data_Pittsburgh!I$2:'cleaned_data_Pittsburgh'!I$828,0))</f>
        <v>CSA/MSA</v>
      </c>
      <c r="G242">
        <v>1</v>
      </c>
    </row>
    <row r="243" spans="1:7" x14ac:dyDescent="0.2">
      <c r="A243">
        <v>224092005</v>
      </c>
      <c r="B243">
        <v>154896032</v>
      </c>
      <c r="C243" t="s">
        <v>3464</v>
      </c>
      <c r="D243" t="str">
        <f>INDEX(cleaned_data_Pittsburgh!AF$2:'cleaned_data_Pittsburgh'!AF$828, MATCH(A243, cleaned_data_Pittsburgh!I$2:'cleaned_data_Pittsburgh'!I$828,0))</f>
        <v>Greater Pittsburgh Area</v>
      </c>
      <c r="E243">
        <f>INDEX(cleaned_data_Pittsburgh!AG$2:'cleaned_data_Pittsburgh'!AG$828, MATCH(A243, cleaned_data_Pittsburgh!I$2:'cleaned_data_Pittsburgh'!I$828,0))</f>
        <v>1</v>
      </c>
      <c r="F243" t="str">
        <f>INDEX(cleaned_data_Pittsburgh!AK$2:'cleaned_data_Pittsburgh'!AK$828, MATCH(A243, cleaned_data_Pittsburgh!I$2:'cleaned_data_Pittsburgh'!I$828,0))</f>
        <v>CSA/MSA</v>
      </c>
      <c r="G243">
        <f>IF(IFERROR(SEARCH(D243, C243), 0), 1, 0)</f>
        <v>0</v>
      </c>
    </row>
    <row r="244" spans="1:7" x14ac:dyDescent="0.2">
      <c r="A244" t="s">
        <v>3374</v>
      </c>
      <c r="B244">
        <v>191411940</v>
      </c>
      <c r="C244" t="s">
        <v>3521</v>
      </c>
      <c r="D244" t="str">
        <f>INDEX(cleaned_data_Pittsburgh!AF$2:'cleaned_data_Pittsburgh'!AF$828, MATCH(A244, cleaned_data_Pittsburgh!I$2:'cleaned_data_Pittsburgh'!I$828,0))</f>
        <v>Greater Pittsburgh Area</v>
      </c>
      <c r="E244">
        <f>INDEX(cleaned_data_Pittsburgh!AG$2:'cleaned_data_Pittsburgh'!AG$828, MATCH(A244, cleaned_data_Pittsburgh!I$2:'cleaned_data_Pittsburgh'!I$828,0))</f>
        <v>0</v>
      </c>
      <c r="F244" t="str">
        <f>INDEX(cleaned_data_Pittsburgh!AK$2:'cleaned_data_Pittsburgh'!AK$828, MATCH(A244, cleaned_data_Pittsburgh!I$2:'cleaned_data_Pittsburgh'!I$828,0))</f>
        <v>CSA/MSA</v>
      </c>
      <c r="G244">
        <v>1</v>
      </c>
    </row>
    <row r="245" spans="1:7" x14ac:dyDescent="0.2">
      <c r="A245" t="s">
        <v>3374</v>
      </c>
      <c r="B245">
        <v>191521983</v>
      </c>
      <c r="C245" t="s">
        <v>3521</v>
      </c>
      <c r="D245" t="str">
        <f>INDEX(cleaned_data_Pittsburgh!AF$2:'cleaned_data_Pittsburgh'!AF$828, MATCH(A245, cleaned_data_Pittsburgh!I$2:'cleaned_data_Pittsburgh'!I$828,0))</f>
        <v>Greater Pittsburgh Area</v>
      </c>
      <c r="E245">
        <f>INDEX(cleaned_data_Pittsburgh!AG$2:'cleaned_data_Pittsburgh'!AG$828, MATCH(A245, cleaned_data_Pittsburgh!I$2:'cleaned_data_Pittsburgh'!I$828,0))</f>
        <v>0</v>
      </c>
      <c r="F245" t="str">
        <f>INDEX(cleaned_data_Pittsburgh!AK$2:'cleaned_data_Pittsburgh'!AK$828, MATCH(A245, cleaned_data_Pittsburgh!I$2:'cleaned_data_Pittsburgh'!I$828,0))</f>
        <v>CSA/MSA</v>
      </c>
      <c r="G245">
        <v>1</v>
      </c>
    </row>
    <row r="246" spans="1:7" x14ac:dyDescent="0.2">
      <c r="A246" t="s">
        <v>3375</v>
      </c>
      <c r="B246">
        <v>191411940</v>
      </c>
      <c r="C246" t="s">
        <v>3521</v>
      </c>
      <c r="D246" t="str">
        <f>INDEX(cleaned_data_Pittsburgh!AF$2:'cleaned_data_Pittsburgh'!AF$828, MATCH(A246, cleaned_data_Pittsburgh!I$2:'cleaned_data_Pittsburgh'!I$828,0))</f>
        <v>Greater Pittsburgh Area</v>
      </c>
      <c r="E246">
        <f>INDEX(cleaned_data_Pittsburgh!AG$2:'cleaned_data_Pittsburgh'!AG$828, MATCH(A246, cleaned_data_Pittsburgh!I$2:'cleaned_data_Pittsburgh'!I$828,0))</f>
        <v>0</v>
      </c>
      <c r="F246" t="str">
        <f>INDEX(cleaned_data_Pittsburgh!AK$2:'cleaned_data_Pittsburgh'!AK$828, MATCH(A246, cleaned_data_Pittsburgh!I$2:'cleaned_data_Pittsburgh'!I$828,0))</f>
        <v>CSA/MSA</v>
      </c>
      <c r="G246">
        <v>1</v>
      </c>
    </row>
    <row r="247" spans="1:7" x14ac:dyDescent="0.2">
      <c r="A247" t="s">
        <v>3375</v>
      </c>
      <c r="B247">
        <v>191521983</v>
      </c>
      <c r="C247" t="s">
        <v>3521</v>
      </c>
      <c r="D247" t="str">
        <f>INDEX(cleaned_data_Pittsburgh!AF$2:'cleaned_data_Pittsburgh'!AF$828, MATCH(A247, cleaned_data_Pittsburgh!I$2:'cleaned_data_Pittsburgh'!I$828,0))</f>
        <v>Greater Pittsburgh Area</v>
      </c>
      <c r="E247">
        <f>INDEX(cleaned_data_Pittsburgh!AG$2:'cleaned_data_Pittsburgh'!AG$828, MATCH(A247, cleaned_data_Pittsburgh!I$2:'cleaned_data_Pittsburgh'!I$828,0))</f>
        <v>0</v>
      </c>
      <c r="F247" t="str">
        <f>INDEX(cleaned_data_Pittsburgh!AK$2:'cleaned_data_Pittsburgh'!AK$828, MATCH(A247, cleaned_data_Pittsburgh!I$2:'cleaned_data_Pittsburgh'!I$828,0))</f>
        <v>CSA/MSA</v>
      </c>
      <c r="G247">
        <v>1</v>
      </c>
    </row>
    <row r="248" spans="1:7" x14ac:dyDescent="0.2">
      <c r="A248">
        <v>224223271</v>
      </c>
      <c r="B248">
        <v>186829125</v>
      </c>
      <c r="C248" t="s">
        <v>3480</v>
      </c>
      <c r="D248" t="str">
        <f>INDEX(cleaned_data_Pittsburgh!AF$2:'cleaned_data_Pittsburgh'!AF$828, MATCH(A248, cleaned_data_Pittsburgh!I$2:'cleaned_data_Pittsburgh'!I$828,0))</f>
        <v>Greater Pittsburgh Area</v>
      </c>
      <c r="E248">
        <f>INDEX(cleaned_data_Pittsburgh!AG$2:'cleaned_data_Pittsburgh'!AG$828, MATCH(A248, cleaned_data_Pittsburgh!I$2:'cleaned_data_Pittsburgh'!I$828,0))</f>
        <v>1</v>
      </c>
      <c r="F248" t="str">
        <f>INDEX(cleaned_data_Pittsburgh!AK$2:'cleaned_data_Pittsburgh'!AK$828, MATCH(A248, cleaned_data_Pittsburgh!I$2:'cleaned_data_Pittsburgh'!I$828,0))</f>
        <v>CSA/MSA</v>
      </c>
      <c r="G248">
        <v>1</v>
      </c>
    </row>
    <row r="249" spans="1:7" x14ac:dyDescent="0.2">
      <c r="A249">
        <v>224433564</v>
      </c>
      <c r="B249">
        <v>186829125</v>
      </c>
      <c r="C249" t="s">
        <v>3480</v>
      </c>
      <c r="D249" t="str">
        <f>INDEX(cleaned_data_Pittsburgh!AF$2:'cleaned_data_Pittsburgh'!AF$828, MATCH(A249, cleaned_data_Pittsburgh!I$2:'cleaned_data_Pittsburgh'!I$828,0))</f>
        <v>Greater Pittsburgh Area</v>
      </c>
      <c r="E249">
        <f>INDEX(cleaned_data_Pittsburgh!AG$2:'cleaned_data_Pittsburgh'!AG$828, MATCH(A249, cleaned_data_Pittsburgh!I$2:'cleaned_data_Pittsburgh'!I$828,0))</f>
        <v>1</v>
      </c>
      <c r="F249" t="str">
        <f>INDEX(cleaned_data_Pittsburgh!AK$2:'cleaned_data_Pittsburgh'!AK$828, MATCH(A249, cleaned_data_Pittsburgh!I$2:'cleaned_data_Pittsburgh'!I$828,0))</f>
        <v>CSA/MSA</v>
      </c>
      <c r="G249">
        <v>1</v>
      </c>
    </row>
    <row r="250" spans="1:7" x14ac:dyDescent="0.2">
      <c r="A250">
        <v>224450385</v>
      </c>
      <c r="B250">
        <v>135619752</v>
      </c>
      <c r="C250" t="s">
        <v>3480</v>
      </c>
      <c r="D250" t="str">
        <f>INDEX(cleaned_data_Pittsburgh!AF$2:'cleaned_data_Pittsburgh'!AF$828, MATCH(A250, cleaned_data_Pittsburgh!I$2:'cleaned_data_Pittsburgh'!I$828,0))</f>
        <v>Greater Pittsburgh Area</v>
      </c>
      <c r="E250">
        <f>INDEX(cleaned_data_Pittsburgh!AG$2:'cleaned_data_Pittsburgh'!AG$828, MATCH(A250, cleaned_data_Pittsburgh!I$2:'cleaned_data_Pittsburgh'!I$828,0))</f>
        <v>0</v>
      </c>
      <c r="F250" t="str">
        <f>INDEX(cleaned_data_Pittsburgh!AK$2:'cleaned_data_Pittsburgh'!AK$828, MATCH(A250, cleaned_data_Pittsburgh!I$2:'cleaned_data_Pittsburgh'!I$828,0))</f>
        <v>CSA/MSA</v>
      </c>
      <c r="G250">
        <v>1</v>
      </c>
    </row>
    <row r="251" spans="1:7" x14ac:dyDescent="0.2">
      <c r="A251">
        <v>221993908</v>
      </c>
      <c r="B251">
        <v>65157452</v>
      </c>
      <c r="C251" t="s">
        <v>3410</v>
      </c>
      <c r="D251" t="str">
        <f>INDEX(cleaned_data_Pittsburgh!AF$2:'cleaned_data_Pittsburgh'!AF$828, MATCH(A251, cleaned_data_Pittsburgh!I$2:'cleaned_data_Pittsburgh'!I$828,0))</f>
        <v>Greater Pittsburgh Area</v>
      </c>
      <c r="E251">
        <f>INDEX(cleaned_data_Pittsburgh!AG$2:'cleaned_data_Pittsburgh'!AG$828, MATCH(A251, cleaned_data_Pittsburgh!I$2:'cleaned_data_Pittsburgh'!I$828,0))</f>
        <v>1</v>
      </c>
      <c r="F251" t="str">
        <f>INDEX(cleaned_data_Pittsburgh!AK$2:'cleaned_data_Pittsburgh'!AK$828, MATCH(A251, cleaned_data_Pittsburgh!I$2:'cleaned_data_Pittsburgh'!I$828,0))</f>
        <v>CSA/MSA</v>
      </c>
      <c r="G251">
        <f>IF(IFERROR(SEARCH(D251, C251), 0), 1, 0)</f>
        <v>0</v>
      </c>
    </row>
    <row r="252" spans="1:7" x14ac:dyDescent="0.2">
      <c r="A252">
        <v>224183878</v>
      </c>
      <c r="B252">
        <v>55338002</v>
      </c>
      <c r="C252" t="s">
        <v>3530</v>
      </c>
      <c r="D252" t="str">
        <f>INDEX(cleaned_data_Pittsburgh!AF$2:'cleaned_data_Pittsburgh'!AF$828, MATCH(A252, cleaned_data_Pittsburgh!I$2:'cleaned_data_Pittsburgh'!I$828,0))</f>
        <v>Greater Pittsburgh Area</v>
      </c>
      <c r="E252">
        <f>INDEX(cleaned_data_Pittsburgh!AG$2:'cleaned_data_Pittsburgh'!AG$828, MATCH(A252, cleaned_data_Pittsburgh!I$2:'cleaned_data_Pittsburgh'!I$828,0))</f>
        <v>1</v>
      </c>
      <c r="F252" t="str">
        <f>INDEX(cleaned_data_Pittsburgh!AK$2:'cleaned_data_Pittsburgh'!AK$828, MATCH(A252, cleaned_data_Pittsburgh!I$2:'cleaned_data_Pittsburgh'!I$828,0))</f>
        <v>CSA/MSA</v>
      </c>
      <c r="G252">
        <f>IF(IFERROR(SEARCH(D252, C252), 0), 1, 0)</f>
        <v>0</v>
      </c>
    </row>
    <row r="253" spans="1:7" x14ac:dyDescent="0.2">
      <c r="A253">
        <v>221683311</v>
      </c>
      <c r="B253">
        <v>98765062</v>
      </c>
      <c r="C253" t="s">
        <v>3380</v>
      </c>
      <c r="D253" t="str">
        <f>INDEX(cleaned_data_Pittsburgh!AF$2:'cleaned_data_Pittsburgh'!AF$828, MATCH(A253, cleaned_data_Pittsburgh!I$2:'cleaned_data_Pittsburgh'!I$828,0))</f>
        <v>Greater Pittsburgh Area</v>
      </c>
      <c r="E253">
        <f>INDEX(cleaned_data_Pittsburgh!AG$2:'cleaned_data_Pittsburgh'!AG$828, MATCH(A253, cleaned_data_Pittsburgh!I$2:'cleaned_data_Pittsburgh'!I$828,0))</f>
        <v>0</v>
      </c>
      <c r="F253" t="str">
        <f>INDEX(cleaned_data_Pittsburgh!AK$2:'cleaned_data_Pittsburgh'!AK$828, MATCH(A253, cleaned_data_Pittsburgh!I$2:'cleaned_data_Pittsburgh'!I$828,0))</f>
        <v>CSA/MSA</v>
      </c>
      <c r="G253">
        <v>1</v>
      </c>
    </row>
    <row r="254" spans="1:7" x14ac:dyDescent="0.2">
      <c r="A254">
        <v>221683311</v>
      </c>
      <c r="B254">
        <v>92275762</v>
      </c>
      <c r="C254" t="s">
        <v>3380</v>
      </c>
      <c r="D254" t="str">
        <f>INDEX(cleaned_data_Pittsburgh!AF$2:'cleaned_data_Pittsburgh'!AF$828, MATCH(A254, cleaned_data_Pittsburgh!I$2:'cleaned_data_Pittsburgh'!I$828,0))</f>
        <v>Greater Pittsburgh Area</v>
      </c>
      <c r="E254">
        <f>INDEX(cleaned_data_Pittsburgh!AG$2:'cleaned_data_Pittsburgh'!AG$828, MATCH(A254, cleaned_data_Pittsburgh!I$2:'cleaned_data_Pittsburgh'!I$828,0))</f>
        <v>0</v>
      </c>
      <c r="F254" t="str">
        <f>INDEX(cleaned_data_Pittsburgh!AK$2:'cleaned_data_Pittsburgh'!AK$828, MATCH(A254, cleaned_data_Pittsburgh!I$2:'cleaned_data_Pittsburgh'!I$828,0))</f>
        <v>CSA/MSA</v>
      </c>
      <c r="G254">
        <v>1</v>
      </c>
    </row>
    <row r="255" spans="1:7" x14ac:dyDescent="0.2">
      <c r="A255">
        <v>221683311</v>
      </c>
      <c r="B255">
        <v>24177722</v>
      </c>
      <c r="C255" t="s">
        <v>3380</v>
      </c>
      <c r="D255" t="str">
        <f>INDEX(cleaned_data_Pittsburgh!AF$2:'cleaned_data_Pittsburgh'!AF$828, MATCH(A255, cleaned_data_Pittsburgh!I$2:'cleaned_data_Pittsburgh'!I$828,0))</f>
        <v>Greater Pittsburgh Area</v>
      </c>
      <c r="E255">
        <f>INDEX(cleaned_data_Pittsburgh!AG$2:'cleaned_data_Pittsburgh'!AG$828, MATCH(A255, cleaned_data_Pittsburgh!I$2:'cleaned_data_Pittsburgh'!I$828,0))</f>
        <v>0</v>
      </c>
      <c r="F255" t="str">
        <f>INDEX(cleaned_data_Pittsburgh!AK$2:'cleaned_data_Pittsburgh'!AK$828, MATCH(A255, cleaned_data_Pittsburgh!I$2:'cleaned_data_Pittsburgh'!I$828,0))</f>
        <v>CSA/MSA</v>
      </c>
      <c r="G255">
        <v>1</v>
      </c>
    </row>
    <row r="256" spans="1:7" x14ac:dyDescent="0.2">
      <c r="A256">
        <v>221683311</v>
      </c>
      <c r="B256">
        <v>28337752</v>
      </c>
      <c r="C256" t="s">
        <v>3380</v>
      </c>
      <c r="D256" t="str">
        <f>INDEX(cleaned_data_Pittsburgh!AF$2:'cleaned_data_Pittsburgh'!AF$828, MATCH(A256, cleaned_data_Pittsburgh!I$2:'cleaned_data_Pittsburgh'!I$828,0))</f>
        <v>Greater Pittsburgh Area</v>
      </c>
      <c r="E256">
        <f>INDEX(cleaned_data_Pittsburgh!AG$2:'cleaned_data_Pittsburgh'!AG$828, MATCH(A256, cleaned_data_Pittsburgh!I$2:'cleaned_data_Pittsburgh'!I$828,0))</f>
        <v>0</v>
      </c>
      <c r="F256" t="str">
        <f>INDEX(cleaned_data_Pittsburgh!AK$2:'cleaned_data_Pittsburgh'!AK$828, MATCH(A256, cleaned_data_Pittsburgh!I$2:'cleaned_data_Pittsburgh'!I$828,0))</f>
        <v>CSA/MSA</v>
      </c>
      <c r="G256">
        <v>1</v>
      </c>
    </row>
    <row r="257" spans="1:7" x14ac:dyDescent="0.2">
      <c r="A257">
        <v>221683311</v>
      </c>
      <c r="B257">
        <v>14662936</v>
      </c>
      <c r="C257" t="s">
        <v>3380</v>
      </c>
      <c r="D257" t="str">
        <f>INDEX(cleaned_data_Pittsburgh!AF$2:'cleaned_data_Pittsburgh'!AF$828, MATCH(A257, cleaned_data_Pittsburgh!I$2:'cleaned_data_Pittsburgh'!I$828,0))</f>
        <v>Greater Pittsburgh Area</v>
      </c>
      <c r="E257">
        <f>INDEX(cleaned_data_Pittsburgh!AG$2:'cleaned_data_Pittsburgh'!AG$828, MATCH(A257, cleaned_data_Pittsburgh!I$2:'cleaned_data_Pittsburgh'!I$828,0))</f>
        <v>0</v>
      </c>
      <c r="F257" t="str">
        <f>INDEX(cleaned_data_Pittsburgh!AK$2:'cleaned_data_Pittsburgh'!AK$828, MATCH(A257, cleaned_data_Pittsburgh!I$2:'cleaned_data_Pittsburgh'!I$828,0))</f>
        <v>CSA/MSA</v>
      </c>
      <c r="G257">
        <v>1</v>
      </c>
    </row>
    <row r="258" spans="1:7" x14ac:dyDescent="0.2">
      <c r="A258">
        <v>221683311</v>
      </c>
      <c r="B258">
        <v>9435928</v>
      </c>
      <c r="C258" t="s">
        <v>3380</v>
      </c>
      <c r="D258" t="str">
        <f>INDEX(cleaned_data_Pittsburgh!AF$2:'cleaned_data_Pittsburgh'!AF$828, MATCH(A258, cleaned_data_Pittsburgh!I$2:'cleaned_data_Pittsburgh'!I$828,0))</f>
        <v>Greater Pittsburgh Area</v>
      </c>
      <c r="E258">
        <f>INDEX(cleaned_data_Pittsburgh!AG$2:'cleaned_data_Pittsburgh'!AG$828, MATCH(A258, cleaned_data_Pittsburgh!I$2:'cleaned_data_Pittsburgh'!I$828,0))</f>
        <v>0</v>
      </c>
      <c r="F258" t="str">
        <f>INDEX(cleaned_data_Pittsburgh!AK$2:'cleaned_data_Pittsburgh'!AK$828, MATCH(A258, cleaned_data_Pittsburgh!I$2:'cleaned_data_Pittsburgh'!I$828,0))</f>
        <v>CSA/MSA</v>
      </c>
      <c r="G258">
        <v>1</v>
      </c>
    </row>
    <row r="259" spans="1:7" x14ac:dyDescent="0.2">
      <c r="A259">
        <v>221683311</v>
      </c>
      <c r="B259">
        <v>13512735</v>
      </c>
      <c r="C259" t="s">
        <v>3380</v>
      </c>
      <c r="D259" t="str">
        <f>INDEX(cleaned_data_Pittsburgh!AF$2:'cleaned_data_Pittsburgh'!AF$828, MATCH(A259, cleaned_data_Pittsburgh!I$2:'cleaned_data_Pittsburgh'!I$828,0))</f>
        <v>Greater Pittsburgh Area</v>
      </c>
      <c r="E259">
        <f>INDEX(cleaned_data_Pittsburgh!AG$2:'cleaned_data_Pittsburgh'!AG$828, MATCH(A259, cleaned_data_Pittsburgh!I$2:'cleaned_data_Pittsburgh'!I$828,0))</f>
        <v>0</v>
      </c>
      <c r="F259" t="str">
        <f>INDEX(cleaned_data_Pittsburgh!AK$2:'cleaned_data_Pittsburgh'!AK$828, MATCH(A259, cleaned_data_Pittsburgh!I$2:'cleaned_data_Pittsburgh'!I$828,0))</f>
        <v>CSA/MSA</v>
      </c>
      <c r="G259">
        <v>1</v>
      </c>
    </row>
    <row r="260" spans="1:7" x14ac:dyDescent="0.2">
      <c r="A260">
        <v>221683311</v>
      </c>
      <c r="B260">
        <v>4216282</v>
      </c>
      <c r="C260" t="s">
        <v>3380</v>
      </c>
      <c r="D260" t="str">
        <f>INDEX(cleaned_data_Pittsburgh!AF$2:'cleaned_data_Pittsburgh'!AF$828, MATCH(A260, cleaned_data_Pittsburgh!I$2:'cleaned_data_Pittsburgh'!I$828,0))</f>
        <v>Greater Pittsburgh Area</v>
      </c>
      <c r="E260">
        <f>INDEX(cleaned_data_Pittsburgh!AG$2:'cleaned_data_Pittsburgh'!AG$828, MATCH(A260, cleaned_data_Pittsburgh!I$2:'cleaned_data_Pittsburgh'!I$828,0))</f>
        <v>0</v>
      </c>
      <c r="F260" t="str">
        <f>INDEX(cleaned_data_Pittsburgh!AK$2:'cleaned_data_Pittsburgh'!AK$828, MATCH(A260, cleaned_data_Pittsburgh!I$2:'cleaned_data_Pittsburgh'!I$828,0))</f>
        <v>CSA/MSA</v>
      </c>
      <c r="G260">
        <v>1</v>
      </c>
    </row>
    <row r="261" spans="1:7" x14ac:dyDescent="0.2">
      <c r="A261">
        <v>221993862</v>
      </c>
      <c r="B261">
        <v>3735594</v>
      </c>
      <c r="C261" t="s">
        <v>3380</v>
      </c>
      <c r="D261" t="str">
        <f>INDEX(cleaned_data_Pittsburgh!AF$2:'cleaned_data_Pittsburgh'!AF$828, MATCH(A261, cleaned_data_Pittsburgh!I$2:'cleaned_data_Pittsburgh'!I$828,0))</f>
        <v>Greater Pittsburgh Area</v>
      </c>
      <c r="E261">
        <f>INDEX(cleaned_data_Pittsburgh!AG$2:'cleaned_data_Pittsburgh'!AG$828, MATCH(A261, cleaned_data_Pittsburgh!I$2:'cleaned_data_Pittsburgh'!I$828,0))</f>
        <v>1</v>
      </c>
      <c r="F261" t="str">
        <f>INDEX(cleaned_data_Pittsburgh!AK$2:'cleaned_data_Pittsburgh'!AK$828, MATCH(A261, cleaned_data_Pittsburgh!I$2:'cleaned_data_Pittsburgh'!I$828,0))</f>
        <v>CSA/MSA</v>
      </c>
      <c r="G261">
        <v>1</v>
      </c>
    </row>
    <row r="262" spans="1:7" x14ac:dyDescent="0.2">
      <c r="A262">
        <v>221993862</v>
      </c>
      <c r="B262">
        <v>76844292</v>
      </c>
      <c r="C262" t="s">
        <v>3380</v>
      </c>
      <c r="D262" t="str">
        <f>INDEX(cleaned_data_Pittsburgh!AF$2:'cleaned_data_Pittsburgh'!AF$828, MATCH(A262, cleaned_data_Pittsburgh!I$2:'cleaned_data_Pittsburgh'!I$828,0))</f>
        <v>Greater Pittsburgh Area</v>
      </c>
      <c r="E262">
        <f>INDEX(cleaned_data_Pittsburgh!AG$2:'cleaned_data_Pittsburgh'!AG$828, MATCH(A262, cleaned_data_Pittsburgh!I$2:'cleaned_data_Pittsburgh'!I$828,0))</f>
        <v>1</v>
      </c>
      <c r="F262" t="str">
        <f>INDEX(cleaned_data_Pittsburgh!AK$2:'cleaned_data_Pittsburgh'!AK$828, MATCH(A262, cleaned_data_Pittsburgh!I$2:'cleaned_data_Pittsburgh'!I$828,0))</f>
        <v>CSA/MSA</v>
      </c>
      <c r="G262">
        <v>1</v>
      </c>
    </row>
    <row r="263" spans="1:7" x14ac:dyDescent="0.2">
      <c r="A263">
        <v>221993862</v>
      </c>
      <c r="B263">
        <v>84337412</v>
      </c>
      <c r="C263" t="s">
        <v>3380</v>
      </c>
      <c r="D263" t="str">
        <f>INDEX(cleaned_data_Pittsburgh!AF$2:'cleaned_data_Pittsburgh'!AF$828, MATCH(A263, cleaned_data_Pittsburgh!I$2:'cleaned_data_Pittsburgh'!I$828,0))</f>
        <v>Greater Pittsburgh Area</v>
      </c>
      <c r="E263">
        <f>INDEX(cleaned_data_Pittsburgh!AG$2:'cleaned_data_Pittsburgh'!AG$828, MATCH(A263, cleaned_data_Pittsburgh!I$2:'cleaned_data_Pittsburgh'!I$828,0))</f>
        <v>1</v>
      </c>
      <c r="F263" t="str">
        <f>INDEX(cleaned_data_Pittsburgh!AK$2:'cleaned_data_Pittsburgh'!AK$828, MATCH(A263, cleaned_data_Pittsburgh!I$2:'cleaned_data_Pittsburgh'!I$828,0))</f>
        <v>CSA/MSA</v>
      </c>
      <c r="G263">
        <v>1</v>
      </c>
    </row>
    <row r="264" spans="1:7" x14ac:dyDescent="0.2">
      <c r="A264">
        <v>221993862</v>
      </c>
      <c r="B264">
        <v>83050032</v>
      </c>
      <c r="C264" t="s">
        <v>3380</v>
      </c>
      <c r="D264" t="str">
        <f>INDEX(cleaned_data_Pittsburgh!AF$2:'cleaned_data_Pittsburgh'!AF$828, MATCH(A264, cleaned_data_Pittsburgh!I$2:'cleaned_data_Pittsburgh'!I$828,0))</f>
        <v>Greater Pittsburgh Area</v>
      </c>
      <c r="E264">
        <f>INDEX(cleaned_data_Pittsburgh!AG$2:'cleaned_data_Pittsburgh'!AG$828, MATCH(A264, cleaned_data_Pittsburgh!I$2:'cleaned_data_Pittsburgh'!I$828,0))</f>
        <v>1</v>
      </c>
      <c r="F264" t="str">
        <f>INDEX(cleaned_data_Pittsburgh!AK$2:'cleaned_data_Pittsburgh'!AK$828, MATCH(A264, cleaned_data_Pittsburgh!I$2:'cleaned_data_Pittsburgh'!I$828,0))</f>
        <v>CSA/MSA</v>
      </c>
      <c r="G264">
        <v>1</v>
      </c>
    </row>
    <row r="265" spans="1:7" x14ac:dyDescent="0.2">
      <c r="A265">
        <v>221993862</v>
      </c>
      <c r="B265">
        <v>136914502</v>
      </c>
      <c r="C265" t="s">
        <v>3380</v>
      </c>
      <c r="D265" t="str">
        <f>INDEX(cleaned_data_Pittsburgh!AF$2:'cleaned_data_Pittsburgh'!AF$828, MATCH(A265, cleaned_data_Pittsburgh!I$2:'cleaned_data_Pittsburgh'!I$828,0))</f>
        <v>Greater Pittsburgh Area</v>
      </c>
      <c r="E265">
        <f>INDEX(cleaned_data_Pittsburgh!AG$2:'cleaned_data_Pittsburgh'!AG$828, MATCH(A265, cleaned_data_Pittsburgh!I$2:'cleaned_data_Pittsburgh'!I$828,0))</f>
        <v>1</v>
      </c>
      <c r="F265" t="str">
        <f>INDEX(cleaned_data_Pittsburgh!AK$2:'cleaned_data_Pittsburgh'!AK$828, MATCH(A265, cleaned_data_Pittsburgh!I$2:'cleaned_data_Pittsburgh'!I$828,0))</f>
        <v>CSA/MSA</v>
      </c>
      <c r="G265">
        <v>1</v>
      </c>
    </row>
    <row r="266" spans="1:7" x14ac:dyDescent="0.2">
      <c r="A266">
        <v>221993862</v>
      </c>
      <c r="B266">
        <v>9724419</v>
      </c>
      <c r="C266" t="s">
        <v>3380</v>
      </c>
      <c r="D266" t="str">
        <f>INDEX(cleaned_data_Pittsburgh!AF$2:'cleaned_data_Pittsburgh'!AF$828, MATCH(A266, cleaned_data_Pittsburgh!I$2:'cleaned_data_Pittsburgh'!I$828,0))</f>
        <v>Greater Pittsburgh Area</v>
      </c>
      <c r="E266">
        <f>INDEX(cleaned_data_Pittsburgh!AG$2:'cleaned_data_Pittsburgh'!AG$828, MATCH(A266, cleaned_data_Pittsburgh!I$2:'cleaned_data_Pittsburgh'!I$828,0))</f>
        <v>1</v>
      </c>
      <c r="F266" t="str">
        <f>INDEX(cleaned_data_Pittsburgh!AK$2:'cleaned_data_Pittsburgh'!AK$828, MATCH(A266, cleaned_data_Pittsburgh!I$2:'cleaned_data_Pittsburgh'!I$828,0))</f>
        <v>CSA/MSA</v>
      </c>
      <c r="G266">
        <v>1</v>
      </c>
    </row>
    <row r="267" spans="1:7" x14ac:dyDescent="0.2">
      <c r="A267">
        <v>221993862</v>
      </c>
      <c r="B267">
        <v>12395765</v>
      </c>
      <c r="C267" t="s">
        <v>3380</v>
      </c>
      <c r="D267" t="str">
        <f>INDEX(cleaned_data_Pittsburgh!AF$2:'cleaned_data_Pittsburgh'!AF$828, MATCH(A267, cleaned_data_Pittsburgh!I$2:'cleaned_data_Pittsburgh'!I$828,0))</f>
        <v>Greater Pittsburgh Area</v>
      </c>
      <c r="E267">
        <f>INDEX(cleaned_data_Pittsburgh!AG$2:'cleaned_data_Pittsburgh'!AG$828, MATCH(A267, cleaned_data_Pittsburgh!I$2:'cleaned_data_Pittsburgh'!I$828,0))</f>
        <v>1</v>
      </c>
      <c r="F267" t="str">
        <f>INDEX(cleaned_data_Pittsburgh!AK$2:'cleaned_data_Pittsburgh'!AK$828, MATCH(A267, cleaned_data_Pittsburgh!I$2:'cleaned_data_Pittsburgh'!I$828,0))</f>
        <v>CSA/MSA</v>
      </c>
      <c r="G267">
        <v>1</v>
      </c>
    </row>
    <row r="268" spans="1:7" x14ac:dyDescent="0.2">
      <c r="A268">
        <v>221993862</v>
      </c>
      <c r="B268">
        <v>12937388</v>
      </c>
      <c r="C268" t="s">
        <v>3380</v>
      </c>
      <c r="D268" t="str">
        <f>INDEX(cleaned_data_Pittsburgh!AF$2:'cleaned_data_Pittsburgh'!AF$828, MATCH(A268, cleaned_data_Pittsburgh!I$2:'cleaned_data_Pittsburgh'!I$828,0))</f>
        <v>Greater Pittsburgh Area</v>
      </c>
      <c r="E268">
        <f>INDEX(cleaned_data_Pittsburgh!AG$2:'cleaned_data_Pittsburgh'!AG$828, MATCH(A268, cleaned_data_Pittsburgh!I$2:'cleaned_data_Pittsburgh'!I$828,0))</f>
        <v>1</v>
      </c>
      <c r="F268" t="str">
        <f>INDEX(cleaned_data_Pittsburgh!AK$2:'cleaned_data_Pittsburgh'!AK$828, MATCH(A268, cleaned_data_Pittsburgh!I$2:'cleaned_data_Pittsburgh'!I$828,0))</f>
        <v>CSA/MSA</v>
      </c>
      <c r="G268">
        <v>1</v>
      </c>
    </row>
    <row r="269" spans="1:7" x14ac:dyDescent="0.2">
      <c r="A269">
        <v>221993862</v>
      </c>
      <c r="B269">
        <v>149501842</v>
      </c>
      <c r="C269" t="s">
        <v>3380</v>
      </c>
      <c r="D269" t="str">
        <f>INDEX(cleaned_data_Pittsburgh!AF$2:'cleaned_data_Pittsburgh'!AF$828, MATCH(A269, cleaned_data_Pittsburgh!I$2:'cleaned_data_Pittsburgh'!I$828,0))</f>
        <v>Greater Pittsburgh Area</v>
      </c>
      <c r="E269">
        <f>INDEX(cleaned_data_Pittsburgh!AG$2:'cleaned_data_Pittsburgh'!AG$828, MATCH(A269, cleaned_data_Pittsburgh!I$2:'cleaned_data_Pittsburgh'!I$828,0))</f>
        <v>1</v>
      </c>
      <c r="F269" t="str">
        <f>INDEX(cleaned_data_Pittsburgh!AK$2:'cleaned_data_Pittsburgh'!AK$828, MATCH(A269, cleaned_data_Pittsburgh!I$2:'cleaned_data_Pittsburgh'!I$828,0))</f>
        <v>CSA/MSA</v>
      </c>
      <c r="G269">
        <v>1</v>
      </c>
    </row>
    <row r="270" spans="1:7" x14ac:dyDescent="0.2">
      <c r="A270">
        <v>221993862</v>
      </c>
      <c r="B270">
        <v>119519002</v>
      </c>
      <c r="C270" t="s">
        <v>3380</v>
      </c>
      <c r="D270" t="str">
        <f>INDEX(cleaned_data_Pittsburgh!AF$2:'cleaned_data_Pittsburgh'!AF$828, MATCH(A270, cleaned_data_Pittsburgh!I$2:'cleaned_data_Pittsburgh'!I$828,0))</f>
        <v>Greater Pittsburgh Area</v>
      </c>
      <c r="E270">
        <f>INDEX(cleaned_data_Pittsburgh!AG$2:'cleaned_data_Pittsburgh'!AG$828, MATCH(A270, cleaned_data_Pittsburgh!I$2:'cleaned_data_Pittsburgh'!I$828,0))</f>
        <v>1</v>
      </c>
      <c r="F270" t="str">
        <f>INDEX(cleaned_data_Pittsburgh!AK$2:'cleaned_data_Pittsburgh'!AK$828, MATCH(A270, cleaned_data_Pittsburgh!I$2:'cleaned_data_Pittsburgh'!I$828,0))</f>
        <v>CSA/MSA</v>
      </c>
      <c r="G270">
        <v>1</v>
      </c>
    </row>
    <row r="271" spans="1:7" x14ac:dyDescent="0.2">
      <c r="A271">
        <v>221993862</v>
      </c>
      <c r="B271">
        <v>39358872</v>
      </c>
      <c r="C271" t="s">
        <v>3380</v>
      </c>
      <c r="D271" t="str">
        <f>INDEX(cleaned_data_Pittsburgh!AF$2:'cleaned_data_Pittsburgh'!AF$828, MATCH(A271, cleaned_data_Pittsburgh!I$2:'cleaned_data_Pittsburgh'!I$828,0))</f>
        <v>Greater Pittsburgh Area</v>
      </c>
      <c r="E271">
        <f>INDEX(cleaned_data_Pittsburgh!AG$2:'cleaned_data_Pittsburgh'!AG$828, MATCH(A271, cleaned_data_Pittsburgh!I$2:'cleaned_data_Pittsburgh'!I$828,0))</f>
        <v>1</v>
      </c>
      <c r="F271" t="str">
        <f>INDEX(cleaned_data_Pittsburgh!AK$2:'cleaned_data_Pittsburgh'!AK$828, MATCH(A271, cleaned_data_Pittsburgh!I$2:'cleaned_data_Pittsburgh'!I$828,0))</f>
        <v>CSA/MSA</v>
      </c>
      <c r="G271">
        <v>1</v>
      </c>
    </row>
    <row r="272" spans="1:7" x14ac:dyDescent="0.2">
      <c r="A272">
        <v>221993862</v>
      </c>
      <c r="B272">
        <v>77976052</v>
      </c>
      <c r="C272" t="s">
        <v>3380</v>
      </c>
      <c r="D272" t="str">
        <f>INDEX(cleaned_data_Pittsburgh!AF$2:'cleaned_data_Pittsburgh'!AF$828, MATCH(A272, cleaned_data_Pittsburgh!I$2:'cleaned_data_Pittsburgh'!I$828,0))</f>
        <v>Greater Pittsburgh Area</v>
      </c>
      <c r="E272">
        <f>INDEX(cleaned_data_Pittsburgh!AG$2:'cleaned_data_Pittsburgh'!AG$828, MATCH(A272, cleaned_data_Pittsburgh!I$2:'cleaned_data_Pittsburgh'!I$828,0))</f>
        <v>1</v>
      </c>
      <c r="F272" t="str">
        <f>INDEX(cleaned_data_Pittsburgh!AK$2:'cleaned_data_Pittsburgh'!AK$828, MATCH(A272, cleaned_data_Pittsburgh!I$2:'cleaned_data_Pittsburgh'!I$828,0))</f>
        <v>CSA/MSA</v>
      </c>
      <c r="G272">
        <v>1</v>
      </c>
    </row>
    <row r="273" spans="1:7" x14ac:dyDescent="0.2">
      <c r="A273">
        <v>221993862</v>
      </c>
      <c r="B273">
        <v>136595632</v>
      </c>
      <c r="C273" t="s">
        <v>3380</v>
      </c>
      <c r="D273" t="str">
        <f>INDEX(cleaned_data_Pittsburgh!AF$2:'cleaned_data_Pittsburgh'!AF$828, MATCH(A273, cleaned_data_Pittsburgh!I$2:'cleaned_data_Pittsburgh'!I$828,0))</f>
        <v>Greater Pittsburgh Area</v>
      </c>
      <c r="E273">
        <f>INDEX(cleaned_data_Pittsburgh!AG$2:'cleaned_data_Pittsburgh'!AG$828, MATCH(A273, cleaned_data_Pittsburgh!I$2:'cleaned_data_Pittsburgh'!I$828,0))</f>
        <v>1</v>
      </c>
      <c r="F273" t="str">
        <f>INDEX(cleaned_data_Pittsburgh!AK$2:'cleaned_data_Pittsburgh'!AK$828, MATCH(A273, cleaned_data_Pittsburgh!I$2:'cleaned_data_Pittsburgh'!I$828,0))</f>
        <v>CSA/MSA</v>
      </c>
      <c r="G273">
        <v>1</v>
      </c>
    </row>
    <row r="274" spans="1:7" x14ac:dyDescent="0.2">
      <c r="A274">
        <v>221993862</v>
      </c>
      <c r="B274">
        <v>122414542</v>
      </c>
      <c r="C274" t="s">
        <v>3380</v>
      </c>
      <c r="D274" t="str">
        <f>INDEX(cleaned_data_Pittsburgh!AF$2:'cleaned_data_Pittsburgh'!AF$828, MATCH(A274, cleaned_data_Pittsburgh!I$2:'cleaned_data_Pittsburgh'!I$828,0))</f>
        <v>Greater Pittsburgh Area</v>
      </c>
      <c r="E274">
        <f>INDEX(cleaned_data_Pittsburgh!AG$2:'cleaned_data_Pittsburgh'!AG$828, MATCH(A274, cleaned_data_Pittsburgh!I$2:'cleaned_data_Pittsburgh'!I$828,0))</f>
        <v>1</v>
      </c>
      <c r="F274" t="str">
        <f>INDEX(cleaned_data_Pittsburgh!AK$2:'cleaned_data_Pittsburgh'!AK$828, MATCH(A274, cleaned_data_Pittsburgh!I$2:'cleaned_data_Pittsburgh'!I$828,0))</f>
        <v>CSA/MSA</v>
      </c>
      <c r="G274">
        <v>1</v>
      </c>
    </row>
    <row r="275" spans="1:7" x14ac:dyDescent="0.2">
      <c r="A275">
        <v>221993862</v>
      </c>
      <c r="B275">
        <v>81390362</v>
      </c>
      <c r="C275" t="s">
        <v>3380</v>
      </c>
      <c r="D275" t="str">
        <f>INDEX(cleaned_data_Pittsburgh!AF$2:'cleaned_data_Pittsburgh'!AF$828, MATCH(A275, cleaned_data_Pittsburgh!I$2:'cleaned_data_Pittsburgh'!I$828,0))</f>
        <v>Greater Pittsburgh Area</v>
      </c>
      <c r="E275">
        <f>INDEX(cleaned_data_Pittsburgh!AG$2:'cleaned_data_Pittsburgh'!AG$828, MATCH(A275, cleaned_data_Pittsburgh!I$2:'cleaned_data_Pittsburgh'!I$828,0))</f>
        <v>1</v>
      </c>
      <c r="F275" t="str">
        <f>INDEX(cleaned_data_Pittsburgh!AK$2:'cleaned_data_Pittsburgh'!AK$828, MATCH(A275, cleaned_data_Pittsburgh!I$2:'cleaned_data_Pittsburgh'!I$828,0))</f>
        <v>CSA/MSA</v>
      </c>
      <c r="G275">
        <v>1</v>
      </c>
    </row>
    <row r="276" spans="1:7" x14ac:dyDescent="0.2">
      <c r="A276">
        <v>221993862</v>
      </c>
      <c r="B276">
        <v>81438722</v>
      </c>
      <c r="C276" t="s">
        <v>3380</v>
      </c>
      <c r="D276" t="str">
        <f>INDEX(cleaned_data_Pittsburgh!AF$2:'cleaned_data_Pittsburgh'!AF$828, MATCH(A276, cleaned_data_Pittsburgh!I$2:'cleaned_data_Pittsburgh'!I$828,0))</f>
        <v>Greater Pittsburgh Area</v>
      </c>
      <c r="E276">
        <f>INDEX(cleaned_data_Pittsburgh!AG$2:'cleaned_data_Pittsburgh'!AG$828, MATCH(A276, cleaned_data_Pittsburgh!I$2:'cleaned_data_Pittsburgh'!I$828,0))</f>
        <v>1</v>
      </c>
      <c r="F276" t="str">
        <f>INDEX(cleaned_data_Pittsburgh!AK$2:'cleaned_data_Pittsburgh'!AK$828, MATCH(A276, cleaned_data_Pittsburgh!I$2:'cleaned_data_Pittsburgh'!I$828,0))</f>
        <v>CSA/MSA</v>
      </c>
      <c r="G276">
        <v>1</v>
      </c>
    </row>
    <row r="277" spans="1:7" x14ac:dyDescent="0.2">
      <c r="A277">
        <v>221993862</v>
      </c>
      <c r="B277">
        <v>187499371</v>
      </c>
      <c r="C277" t="s">
        <v>3380</v>
      </c>
      <c r="D277" t="str">
        <f>INDEX(cleaned_data_Pittsburgh!AF$2:'cleaned_data_Pittsburgh'!AF$828, MATCH(A277, cleaned_data_Pittsburgh!I$2:'cleaned_data_Pittsburgh'!I$828,0))</f>
        <v>Greater Pittsburgh Area</v>
      </c>
      <c r="E277">
        <f>INDEX(cleaned_data_Pittsburgh!AG$2:'cleaned_data_Pittsburgh'!AG$828, MATCH(A277, cleaned_data_Pittsburgh!I$2:'cleaned_data_Pittsburgh'!I$828,0))</f>
        <v>1</v>
      </c>
      <c r="F277" t="str">
        <f>INDEX(cleaned_data_Pittsburgh!AK$2:'cleaned_data_Pittsburgh'!AK$828, MATCH(A277, cleaned_data_Pittsburgh!I$2:'cleaned_data_Pittsburgh'!I$828,0))</f>
        <v>CSA/MSA</v>
      </c>
      <c r="G277">
        <v>1</v>
      </c>
    </row>
    <row r="278" spans="1:7" x14ac:dyDescent="0.2">
      <c r="A278">
        <v>221993862</v>
      </c>
      <c r="B278">
        <v>72444322</v>
      </c>
      <c r="C278" t="s">
        <v>3380</v>
      </c>
      <c r="D278" t="str">
        <f>INDEX(cleaned_data_Pittsburgh!AF$2:'cleaned_data_Pittsburgh'!AF$828, MATCH(A278, cleaned_data_Pittsburgh!I$2:'cleaned_data_Pittsburgh'!I$828,0))</f>
        <v>Greater Pittsburgh Area</v>
      </c>
      <c r="E278">
        <f>INDEX(cleaned_data_Pittsburgh!AG$2:'cleaned_data_Pittsburgh'!AG$828, MATCH(A278, cleaned_data_Pittsburgh!I$2:'cleaned_data_Pittsburgh'!I$828,0))</f>
        <v>1</v>
      </c>
      <c r="F278" t="str">
        <f>INDEX(cleaned_data_Pittsburgh!AK$2:'cleaned_data_Pittsburgh'!AK$828, MATCH(A278, cleaned_data_Pittsburgh!I$2:'cleaned_data_Pittsburgh'!I$828,0))</f>
        <v>CSA/MSA</v>
      </c>
      <c r="G278">
        <v>1</v>
      </c>
    </row>
    <row r="279" spans="1:7" x14ac:dyDescent="0.2">
      <c r="A279">
        <v>221993862</v>
      </c>
      <c r="B279">
        <v>188547412</v>
      </c>
      <c r="C279" t="s">
        <v>3380</v>
      </c>
      <c r="D279" t="str">
        <f>INDEX(cleaned_data_Pittsburgh!AF$2:'cleaned_data_Pittsburgh'!AF$828, MATCH(A279, cleaned_data_Pittsburgh!I$2:'cleaned_data_Pittsburgh'!I$828,0))</f>
        <v>Greater Pittsburgh Area</v>
      </c>
      <c r="E279">
        <f>INDEX(cleaned_data_Pittsburgh!AG$2:'cleaned_data_Pittsburgh'!AG$828, MATCH(A279, cleaned_data_Pittsburgh!I$2:'cleaned_data_Pittsburgh'!I$828,0))</f>
        <v>1</v>
      </c>
      <c r="F279" t="str">
        <f>INDEX(cleaned_data_Pittsburgh!AK$2:'cleaned_data_Pittsburgh'!AK$828, MATCH(A279, cleaned_data_Pittsburgh!I$2:'cleaned_data_Pittsburgh'!I$828,0))</f>
        <v>CSA/MSA</v>
      </c>
      <c r="G279">
        <v>1</v>
      </c>
    </row>
    <row r="280" spans="1:7" x14ac:dyDescent="0.2">
      <c r="A280">
        <v>221993862</v>
      </c>
      <c r="B280">
        <v>108263592</v>
      </c>
      <c r="C280" t="s">
        <v>3380</v>
      </c>
      <c r="D280" t="str">
        <f>INDEX(cleaned_data_Pittsburgh!AF$2:'cleaned_data_Pittsburgh'!AF$828, MATCH(A280, cleaned_data_Pittsburgh!I$2:'cleaned_data_Pittsburgh'!I$828,0))</f>
        <v>Greater Pittsburgh Area</v>
      </c>
      <c r="E280">
        <f>INDEX(cleaned_data_Pittsburgh!AG$2:'cleaned_data_Pittsburgh'!AG$828, MATCH(A280, cleaned_data_Pittsburgh!I$2:'cleaned_data_Pittsburgh'!I$828,0))</f>
        <v>1</v>
      </c>
      <c r="F280" t="str">
        <f>INDEX(cleaned_data_Pittsburgh!AK$2:'cleaned_data_Pittsburgh'!AK$828, MATCH(A280, cleaned_data_Pittsburgh!I$2:'cleaned_data_Pittsburgh'!I$828,0))</f>
        <v>CSA/MSA</v>
      </c>
      <c r="G280">
        <v>1</v>
      </c>
    </row>
    <row r="281" spans="1:7" x14ac:dyDescent="0.2">
      <c r="A281">
        <v>221993862</v>
      </c>
      <c r="B281">
        <v>177944032</v>
      </c>
      <c r="C281" t="s">
        <v>3380</v>
      </c>
      <c r="D281" t="str">
        <f>INDEX(cleaned_data_Pittsburgh!AF$2:'cleaned_data_Pittsburgh'!AF$828, MATCH(A281, cleaned_data_Pittsburgh!I$2:'cleaned_data_Pittsburgh'!I$828,0))</f>
        <v>Greater Pittsburgh Area</v>
      </c>
      <c r="E281">
        <f>INDEX(cleaned_data_Pittsburgh!AG$2:'cleaned_data_Pittsburgh'!AG$828, MATCH(A281, cleaned_data_Pittsburgh!I$2:'cleaned_data_Pittsburgh'!I$828,0))</f>
        <v>1</v>
      </c>
      <c r="F281" t="str">
        <f>INDEX(cleaned_data_Pittsburgh!AK$2:'cleaned_data_Pittsburgh'!AK$828, MATCH(A281, cleaned_data_Pittsburgh!I$2:'cleaned_data_Pittsburgh'!I$828,0))</f>
        <v>CSA/MSA</v>
      </c>
      <c r="G281">
        <v>1</v>
      </c>
    </row>
    <row r="282" spans="1:7" x14ac:dyDescent="0.2">
      <c r="A282">
        <v>221993862</v>
      </c>
      <c r="B282">
        <v>190545096</v>
      </c>
      <c r="C282" t="s">
        <v>3380</v>
      </c>
      <c r="D282" t="str">
        <f>INDEX(cleaned_data_Pittsburgh!AF$2:'cleaned_data_Pittsburgh'!AF$828, MATCH(A282, cleaned_data_Pittsburgh!I$2:'cleaned_data_Pittsburgh'!I$828,0))</f>
        <v>Greater Pittsburgh Area</v>
      </c>
      <c r="E282">
        <f>INDEX(cleaned_data_Pittsburgh!AG$2:'cleaned_data_Pittsburgh'!AG$828, MATCH(A282, cleaned_data_Pittsburgh!I$2:'cleaned_data_Pittsburgh'!I$828,0))</f>
        <v>1</v>
      </c>
      <c r="F282" t="str">
        <f>INDEX(cleaned_data_Pittsburgh!AK$2:'cleaned_data_Pittsburgh'!AK$828, MATCH(A282, cleaned_data_Pittsburgh!I$2:'cleaned_data_Pittsburgh'!I$828,0))</f>
        <v>CSA/MSA</v>
      </c>
      <c r="G282">
        <v>1</v>
      </c>
    </row>
    <row r="283" spans="1:7" x14ac:dyDescent="0.2">
      <c r="A283">
        <v>221993862</v>
      </c>
      <c r="B283">
        <v>189137760</v>
      </c>
      <c r="C283" t="s">
        <v>3380</v>
      </c>
      <c r="D283" t="str">
        <f>INDEX(cleaned_data_Pittsburgh!AF$2:'cleaned_data_Pittsburgh'!AF$828, MATCH(A283, cleaned_data_Pittsburgh!I$2:'cleaned_data_Pittsburgh'!I$828,0))</f>
        <v>Greater Pittsburgh Area</v>
      </c>
      <c r="E283">
        <f>INDEX(cleaned_data_Pittsburgh!AG$2:'cleaned_data_Pittsburgh'!AG$828, MATCH(A283, cleaned_data_Pittsburgh!I$2:'cleaned_data_Pittsburgh'!I$828,0))</f>
        <v>1</v>
      </c>
      <c r="F283" t="str">
        <f>INDEX(cleaned_data_Pittsburgh!AK$2:'cleaned_data_Pittsburgh'!AK$828, MATCH(A283, cleaned_data_Pittsburgh!I$2:'cleaned_data_Pittsburgh'!I$828,0))</f>
        <v>CSA/MSA</v>
      </c>
      <c r="G283">
        <v>1</v>
      </c>
    </row>
    <row r="284" spans="1:7" x14ac:dyDescent="0.2">
      <c r="A284">
        <v>221993908</v>
      </c>
      <c r="B284">
        <v>3735594</v>
      </c>
      <c r="C284" t="s">
        <v>3380</v>
      </c>
      <c r="D284" t="str">
        <f>INDEX(cleaned_data_Pittsburgh!AF$2:'cleaned_data_Pittsburgh'!AF$828, MATCH(A284, cleaned_data_Pittsburgh!I$2:'cleaned_data_Pittsburgh'!I$828,0))</f>
        <v>Greater Pittsburgh Area</v>
      </c>
      <c r="E284">
        <f>INDEX(cleaned_data_Pittsburgh!AG$2:'cleaned_data_Pittsburgh'!AG$828, MATCH(A284, cleaned_data_Pittsburgh!I$2:'cleaned_data_Pittsburgh'!I$828,0))</f>
        <v>1</v>
      </c>
      <c r="F284" t="str">
        <f>INDEX(cleaned_data_Pittsburgh!AK$2:'cleaned_data_Pittsburgh'!AK$828, MATCH(A284, cleaned_data_Pittsburgh!I$2:'cleaned_data_Pittsburgh'!I$828,0))</f>
        <v>CSA/MSA</v>
      </c>
      <c r="G284">
        <v>1</v>
      </c>
    </row>
    <row r="285" spans="1:7" x14ac:dyDescent="0.2">
      <c r="A285">
        <v>221993908</v>
      </c>
      <c r="B285">
        <v>629443</v>
      </c>
      <c r="C285" t="s">
        <v>3380</v>
      </c>
      <c r="D285" t="str">
        <f>INDEX(cleaned_data_Pittsburgh!AF$2:'cleaned_data_Pittsburgh'!AF$828, MATCH(A285, cleaned_data_Pittsburgh!I$2:'cleaned_data_Pittsburgh'!I$828,0))</f>
        <v>Greater Pittsburgh Area</v>
      </c>
      <c r="E285">
        <f>INDEX(cleaned_data_Pittsburgh!AG$2:'cleaned_data_Pittsburgh'!AG$828, MATCH(A285, cleaned_data_Pittsburgh!I$2:'cleaned_data_Pittsburgh'!I$828,0))</f>
        <v>1</v>
      </c>
      <c r="F285" t="str">
        <f>INDEX(cleaned_data_Pittsburgh!AK$2:'cleaned_data_Pittsburgh'!AK$828, MATCH(A285, cleaned_data_Pittsburgh!I$2:'cleaned_data_Pittsburgh'!I$828,0))</f>
        <v>CSA/MSA</v>
      </c>
      <c r="G285">
        <v>1</v>
      </c>
    </row>
    <row r="286" spans="1:7" x14ac:dyDescent="0.2">
      <c r="A286">
        <v>221993908</v>
      </c>
      <c r="B286">
        <v>75219092</v>
      </c>
      <c r="C286" t="s">
        <v>3380</v>
      </c>
      <c r="D286" t="str">
        <f>INDEX(cleaned_data_Pittsburgh!AF$2:'cleaned_data_Pittsburgh'!AF$828, MATCH(A286, cleaned_data_Pittsburgh!I$2:'cleaned_data_Pittsburgh'!I$828,0))</f>
        <v>Greater Pittsburgh Area</v>
      </c>
      <c r="E286">
        <f>INDEX(cleaned_data_Pittsburgh!AG$2:'cleaned_data_Pittsburgh'!AG$828, MATCH(A286, cleaned_data_Pittsburgh!I$2:'cleaned_data_Pittsburgh'!I$828,0))</f>
        <v>1</v>
      </c>
      <c r="F286" t="str">
        <f>INDEX(cleaned_data_Pittsburgh!AK$2:'cleaned_data_Pittsburgh'!AK$828, MATCH(A286, cleaned_data_Pittsburgh!I$2:'cleaned_data_Pittsburgh'!I$828,0))</f>
        <v>CSA/MSA</v>
      </c>
      <c r="G286">
        <v>1</v>
      </c>
    </row>
    <row r="287" spans="1:7" x14ac:dyDescent="0.2">
      <c r="A287">
        <v>221993908</v>
      </c>
      <c r="B287">
        <v>72448892</v>
      </c>
      <c r="C287" t="s">
        <v>3380</v>
      </c>
      <c r="D287" t="str">
        <f>INDEX(cleaned_data_Pittsburgh!AF$2:'cleaned_data_Pittsburgh'!AF$828, MATCH(A287, cleaned_data_Pittsburgh!I$2:'cleaned_data_Pittsburgh'!I$828,0))</f>
        <v>Greater Pittsburgh Area</v>
      </c>
      <c r="E287">
        <f>INDEX(cleaned_data_Pittsburgh!AG$2:'cleaned_data_Pittsburgh'!AG$828, MATCH(A287, cleaned_data_Pittsburgh!I$2:'cleaned_data_Pittsburgh'!I$828,0))</f>
        <v>1</v>
      </c>
      <c r="F287" t="str">
        <f>INDEX(cleaned_data_Pittsburgh!AK$2:'cleaned_data_Pittsburgh'!AK$828, MATCH(A287, cleaned_data_Pittsburgh!I$2:'cleaned_data_Pittsburgh'!I$828,0))</f>
        <v>CSA/MSA</v>
      </c>
      <c r="G287">
        <v>1</v>
      </c>
    </row>
    <row r="288" spans="1:7" x14ac:dyDescent="0.2">
      <c r="A288">
        <v>221993908</v>
      </c>
      <c r="B288">
        <v>109905562</v>
      </c>
      <c r="C288" t="s">
        <v>3380</v>
      </c>
      <c r="D288" t="str">
        <f>INDEX(cleaned_data_Pittsburgh!AF$2:'cleaned_data_Pittsburgh'!AF$828, MATCH(A288, cleaned_data_Pittsburgh!I$2:'cleaned_data_Pittsburgh'!I$828,0))</f>
        <v>Greater Pittsburgh Area</v>
      </c>
      <c r="E288">
        <f>INDEX(cleaned_data_Pittsburgh!AG$2:'cleaned_data_Pittsburgh'!AG$828, MATCH(A288, cleaned_data_Pittsburgh!I$2:'cleaned_data_Pittsburgh'!I$828,0))</f>
        <v>1</v>
      </c>
      <c r="F288" t="str">
        <f>INDEX(cleaned_data_Pittsburgh!AK$2:'cleaned_data_Pittsburgh'!AK$828, MATCH(A288, cleaned_data_Pittsburgh!I$2:'cleaned_data_Pittsburgh'!I$828,0))</f>
        <v>CSA/MSA</v>
      </c>
      <c r="G288">
        <v>1</v>
      </c>
    </row>
    <row r="289" spans="1:7" x14ac:dyDescent="0.2">
      <c r="A289">
        <v>221993908</v>
      </c>
      <c r="B289">
        <v>80827912</v>
      </c>
      <c r="C289" t="s">
        <v>3380</v>
      </c>
      <c r="D289" t="str">
        <f>INDEX(cleaned_data_Pittsburgh!AF$2:'cleaned_data_Pittsburgh'!AF$828, MATCH(A289, cleaned_data_Pittsburgh!I$2:'cleaned_data_Pittsburgh'!I$828,0))</f>
        <v>Greater Pittsburgh Area</v>
      </c>
      <c r="E289">
        <f>INDEX(cleaned_data_Pittsburgh!AG$2:'cleaned_data_Pittsburgh'!AG$828, MATCH(A289, cleaned_data_Pittsburgh!I$2:'cleaned_data_Pittsburgh'!I$828,0))</f>
        <v>1</v>
      </c>
      <c r="F289" t="str">
        <f>INDEX(cleaned_data_Pittsburgh!AK$2:'cleaned_data_Pittsburgh'!AK$828, MATCH(A289, cleaned_data_Pittsburgh!I$2:'cleaned_data_Pittsburgh'!I$828,0))</f>
        <v>CSA/MSA</v>
      </c>
      <c r="G289">
        <v>1</v>
      </c>
    </row>
    <row r="290" spans="1:7" x14ac:dyDescent="0.2">
      <c r="A290">
        <v>221993908</v>
      </c>
      <c r="B290">
        <v>12395765</v>
      </c>
      <c r="C290" t="s">
        <v>3380</v>
      </c>
      <c r="D290" t="str">
        <f>INDEX(cleaned_data_Pittsburgh!AF$2:'cleaned_data_Pittsburgh'!AF$828, MATCH(A290, cleaned_data_Pittsburgh!I$2:'cleaned_data_Pittsburgh'!I$828,0))</f>
        <v>Greater Pittsburgh Area</v>
      </c>
      <c r="E290">
        <f>INDEX(cleaned_data_Pittsburgh!AG$2:'cleaned_data_Pittsburgh'!AG$828, MATCH(A290, cleaned_data_Pittsburgh!I$2:'cleaned_data_Pittsburgh'!I$828,0))</f>
        <v>1</v>
      </c>
      <c r="F290" t="str">
        <f>INDEX(cleaned_data_Pittsburgh!AK$2:'cleaned_data_Pittsburgh'!AK$828, MATCH(A290, cleaned_data_Pittsburgh!I$2:'cleaned_data_Pittsburgh'!I$828,0))</f>
        <v>CSA/MSA</v>
      </c>
      <c r="G290">
        <v>1</v>
      </c>
    </row>
    <row r="291" spans="1:7" x14ac:dyDescent="0.2">
      <c r="A291">
        <v>221993908</v>
      </c>
      <c r="B291">
        <v>76844292</v>
      </c>
      <c r="C291" t="s">
        <v>3380</v>
      </c>
      <c r="D291" t="str">
        <f>INDEX(cleaned_data_Pittsburgh!AF$2:'cleaned_data_Pittsburgh'!AF$828, MATCH(A291, cleaned_data_Pittsburgh!I$2:'cleaned_data_Pittsburgh'!I$828,0))</f>
        <v>Greater Pittsburgh Area</v>
      </c>
      <c r="E291">
        <f>INDEX(cleaned_data_Pittsburgh!AG$2:'cleaned_data_Pittsburgh'!AG$828, MATCH(A291, cleaned_data_Pittsburgh!I$2:'cleaned_data_Pittsburgh'!I$828,0))</f>
        <v>1</v>
      </c>
      <c r="F291" t="str">
        <f>INDEX(cleaned_data_Pittsburgh!AK$2:'cleaned_data_Pittsburgh'!AK$828, MATCH(A291, cleaned_data_Pittsburgh!I$2:'cleaned_data_Pittsburgh'!I$828,0))</f>
        <v>CSA/MSA</v>
      </c>
      <c r="G291">
        <v>1</v>
      </c>
    </row>
    <row r="292" spans="1:7" x14ac:dyDescent="0.2">
      <c r="A292">
        <v>221993908</v>
      </c>
      <c r="B292">
        <v>82928382</v>
      </c>
      <c r="C292" t="s">
        <v>3380</v>
      </c>
      <c r="D292" t="str">
        <f>INDEX(cleaned_data_Pittsburgh!AF$2:'cleaned_data_Pittsburgh'!AF$828, MATCH(A292, cleaned_data_Pittsburgh!I$2:'cleaned_data_Pittsburgh'!I$828,0))</f>
        <v>Greater Pittsburgh Area</v>
      </c>
      <c r="E292">
        <f>INDEX(cleaned_data_Pittsburgh!AG$2:'cleaned_data_Pittsburgh'!AG$828, MATCH(A292, cleaned_data_Pittsburgh!I$2:'cleaned_data_Pittsburgh'!I$828,0))</f>
        <v>1</v>
      </c>
      <c r="F292" t="str">
        <f>INDEX(cleaned_data_Pittsburgh!AK$2:'cleaned_data_Pittsburgh'!AK$828, MATCH(A292, cleaned_data_Pittsburgh!I$2:'cleaned_data_Pittsburgh'!I$828,0))</f>
        <v>CSA/MSA</v>
      </c>
      <c r="G292">
        <v>1</v>
      </c>
    </row>
    <row r="293" spans="1:7" x14ac:dyDescent="0.2">
      <c r="A293">
        <v>221993908</v>
      </c>
      <c r="B293">
        <v>72444322</v>
      </c>
      <c r="C293" t="s">
        <v>3380</v>
      </c>
      <c r="D293" t="str">
        <f>INDEX(cleaned_data_Pittsburgh!AF$2:'cleaned_data_Pittsburgh'!AF$828, MATCH(A293, cleaned_data_Pittsburgh!I$2:'cleaned_data_Pittsburgh'!I$828,0))</f>
        <v>Greater Pittsburgh Area</v>
      </c>
      <c r="E293">
        <f>INDEX(cleaned_data_Pittsburgh!AG$2:'cleaned_data_Pittsburgh'!AG$828, MATCH(A293, cleaned_data_Pittsburgh!I$2:'cleaned_data_Pittsburgh'!I$828,0))</f>
        <v>1</v>
      </c>
      <c r="F293" t="str">
        <f>INDEX(cleaned_data_Pittsburgh!AK$2:'cleaned_data_Pittsburgh'!AK$828, MATCH(A293, cleaned_data_Pittsburgh!I$2:'cleaned_data_Pittsburgh'!I$828,0))</f>
        <v>CSA/MSA</v>
      </c>
      <c r="G293">
        <v>1</v>
      </c>
    </row>
    <row r="294" spans="1:7" x14ac:dyDescent="0.2">
      <c r="A294">
        <v>221993908</v>
      </c>
      <c r="B294">
        <v>149501842</v>
      </c>
      <c r="C294" t="s">
        <v>3380</v>
      </c>
      <c r="D294" t="str">
        <f>INDEX(cleaned_data_Pittsburgh!AF$2:'cleaned_data_Pittsburgh'!AF$828, MATCH(A294, cleaned_data_Pittsburgh!I$2:'cleaned_data_Pittsburgh'!I$828,0))</f>
        <v>Greater Pittsburgh Area</v>
      </c>
      <c r="E294">
        <f>INDEX(cleaned_data_Pittsburgh!AG$2:'cleaned_data_Pittsburgh'!AG$828, MATCH(A294, cleaned_data_Pittsburgh!I$2:'cleaned_data_Pittsburgh'!I$828,0))</f>
        <v>1</v>
      </c>
      <c r="F294" t="str">
        <f>INDEX(cleaned_data_Pittsburgh!AK$2:'cleaned_data_Pittsburgh'!AK$828, MATCH(A294, cleaned_data_Pittsburgh!I$2:'cleaned_data_Pittsburgh'!I$828,0))</f>
        <v>CSA/MSA</v>
      </c>
      <c r="G294">
        <v>1</v>
      </c>
    </row>
    <row r="295" spans="1:7" x14ac:dyDescent="0.2">
      <c r="A295">
        <v>221993908</v>
      </c>
      <c r="B295">
        <v>9724419</v>
      </c>
      <c r="C295" t="s">
        <v>3380</v>
      </c>
      <c r="D295" t="str">
        <f>INDEX(cleaned_data_Pittsburgh!AF$2:'cleaned_data_Pittsburgh'!AF$828, MATCH(A295, cleaned_data_Pittsburgh!I$2:'cleaned_data_Pittsburgh'!I$828,0))</f>
        <v>Greater Pittsburgh Area</v>
      </c>
      <c r="E295">
        <f>INDEX(cleaned_data_Pittsburgh!AG$2:'cleaned_data_Pittsburgh'!AG$828, MATCH(A295, cleaned_data_Pittsburgh!I$2:'cleaned_data_Pittsburgh'!I$828,0))</f>
        <v>1</v>
      </c>
      <c r="F295" t="str">
        <f>INDEX(cleaned_data_Pittsburgh!AK$2:'cleaned_data_Pittsburgh'!AK$828, MATCH(A295, cleaned_data_Pittsburgh!I$2:'cleaned_data_Pittsburgh'!I$828,0))</f>
        <v>CSA/MSA</v>
      </c>
      <c r="G295">
        <v>1</v>
      </c>
    </row>
    <row r="296" spans="1:7" x14ac:dyDescent="0.2">
      <c r="A296">
        <v>221993908</v>
      </c>
      <c r="B296">
        <v>160642262</v>
      </c>
      <c r="C296" t="s">
        <v>3380</v>
      </c>
      <c r="D296" t="str">
        <f>INDEX(cleaned_data_Pittsburgh!AF$2:'cleaned_data_Pittsburgh'!AF$828, MATCH(A296, cleaned_data_Pittsburgh!I$2:'cleaned_data_Pittsburgh'!I$828,0))</f>
        <v>Greater Pittsburgh Area</v>
      </c>
      <c r="E296">
        <f>INDEX(cleaned_data_Pittsburgh!AG$2:'cleaned_data_Pittsburgh'!AG$828, MATCH(A296, cleaned_data_Pittsburgh!I$2:'cleaned_data_Pittsburgh'!I$828,0))</f>
        <v>1</v>
      </c>
      <c r="F296" t="str">
        <f>INDEX(cleaned_data_Pittsburgh!AK$2:'cleaned_data_Pittsburgh'!AK$828, MATCH(A296, cleaned_data_Pittsburgh!I$2:'cleaned_data_Pittsburgh'!I$828,0))</f>
        <v>CSA/MSA</v>
      </c>
      <c r="G296">
        <v>1</v>
      </c>
    </row>
    <row r="297" spans="1:7" x14ac:dyDescent="0.2">
      <c r="A297">
        <v>221993908</v>
      </c>
      <c r="B297">
        <v>83050032</v>
      </c>
      <c r="C297" t="s">
        <v>3380</v>
      </c>
      <c r="D297" t="str">
        <f>INDEX(cleaned_data_Pittsburgh!AF$2:'cleaned_data_Pittsburgh'!AF$828, MATCH(A297, cleaned_data_Pittsburgh!I$2:'cleaned_data_Pittsburgh'!I$828,0))</f>
        <v>Greater Pittsburgh Area</v>
      </c>
      <c r="E297">
        <f>INDEX(cleaned_data_Pittsburgh!AG$2:'cleaned_data_Pittsburgh'!AG$828, MATCH(A297, cleaned_data_Pittsburgh!I$2:'cleaned_data_Pittsburgh'!I$828,0))</f>
        <v>1</v>
      </c>
      <c r="F297" t="str">
        <f>INDEX(cleaned_data_Pittsburgh!AK$2:'cleaned_data_Pittsburgh'!AK$828, MATCH(A297, cleaned_data_Pittsburgh!I$2:'cleaned_data_Pittsburgh'!I$828,0))</f>
        <v>CSA/MSA</v>
      </c>
      <c r="G297">
        <v>1</v>
      </c>
    </row>
    <row r="298" spans="1:7" x14ac:dyDescent="0.2">
      <c r="A298">
        <v>221993908</v>
      </c>
      <c r="B298">
        <v>119519002</v>
      </c>
      <c r="C298" t="s">
        <v>3380</v>
      </c>
      <c r="D298" t="str">
        <f>INDEX(cleaned_data_Pittsburgh!AF$2:'cleaned_data_Pittsburgh'!AF$828, MATCH(A298, cleaned_data_Pittsburgh!I$2:'cleaned_data_Pittsburgh'!I$828,0))</f>
        <v>Greater Pittsburgh Area</v>
      </c>
      <c r="E298">
        <f>INDEX(cleaned_data_Pittsburgh!AG$2:'cleaned_data_Pittsburgh'!AG$828, MATCH(A298, cleaned_data_Pittsburgh!I$2:'cleaned_data_Pittsburgh'!I$828,0))</f>
        <v>1</v>
      </c>
      <c r="F298" t="str">
        <f>INDEX(cleaned_data_Pittsburgh!AK$2:'cleaned_data_Pittsburgh'!AK$828, MATCH(A298, cleaned_data_Pittsburgh!I$2:'cleaned_data_Pittsburgh'!I$828,0))</f>
        <v>CSA/MSA</v>
      </c>
      <c r="G298">
        <v>1</v>
      </c>
    </row>
    <row r="299" spans="1:7" x14ac:dyDescent="0.2">
      <c r="A299">
        <v>221993908</v>
      </c>
      <c r="B299">
        <v>191415405</v>
      </c>
      <c r="C299" t="s">
        <v>3380</v>
      </c>
      <c r="D299" t="str">
        <f>INDEX(cleaned_data_Pittsburgh!AF$2:'cleaned_data_Pittsburgh'!AF$828, MATCH(A299, cleaned_data_Pittsburgh!I$2:'cleaned_data_Pittsburgh'!I$828,0))</f>
        <v>Greater Pittsburgh Area</v>
      </c>
      <c r="E299">
        <f>INDEX(cleaned_data_Pittsburgh!AG$2:'cleaned_data_Pittsburgh'!AG$828, MATCH(A299, cleaned_data_Pittsburgh!I$2:'cleaned_data_Pittsburgh'!I$828,0))</f>
        <v>1</v>
      </c>
      <c r="F299" t="str">
        <f>INDEX(cleaned_data_Pittsburgh!AK$2:'cleaned_data_Pittsburgh'!AK$828, MATCH(A299, cleaned_data_Pittsburgh!I$2:'cleaned_data_Pittsburgh'!I$828,0))</f>
        <v>CSA/MSA</v>
      </c>
      <c r="G299">
        <v>1</v>
      </c>
    </row>
    <row r="300" spans="1:7" x14ac:dyDescent="0.2">
      <c r="A300">
        <v>221993908</v>
      </c>
      <c r="B300">
        <v>81438722</v>
      </c>
      <c r="C300" t="s">
        <v>3380</v>
      </c>
      <c r="D300" t="str">
        <f>INDEX(cleaned_data_Pittsburgh!AF$2:'cleaned_data_Pittsburgh'!AF$828, MATCH(A300, cleaned_data_Pittsburgh!I$2:'cleaned_data_Pittsburgh'!I$828,0))</f>
        <v>Greater Pittsburgh Area</v>
      </c>
      <c r="E300">
        <f>INDEX(cleaned_data_Pittsburgh!AG$2:'cleaned_data_Pittsburgh'!AG$828, MATCH(A300, cleaned_data_Pittsburgh!I$2:'cleaned_data_Pittsburgh'!I$828,0))</f>
        <v>1</v>
      </c>
      <c r="F300" t="str">
        <f>INDEX(cleaned_data_Pittsburgh!AK$2:'cleaned_data_Pittsburgh'!AK$828, MATCH(A300, cleaned_data_Pittsburgh!I$2:'cleaned_data_Pittsburgh'!I$828,0))</f>
        <v>CSA/MSA</v>
      </c>
      <c r="G300">
        <v>1</v>
      </c>
    </row>
    <row r="301" spans="1:7" x14ac:dyDescent="0.2">
      <c r="A301">
        <v>221993908</v>
      </c>
      <c r="B301">
        <v>77976052</v>
      </c>
      <c r="C301" t="s">
        <v>3380</v>
      </c>
      <c r="D301" t="str">
        <f>INDEX(cleaned_data_Pittsburgh!AF$2:'cleaned_data_Pittsburgh'!AF$828, MATCH(A301, cleaned_data_Pittsburgh!I$2:'cleaned_data_Pittsburgh'!I$828,0))</f>
        <v>Greater Pittsburgh Area</v>
      </c>
      <c r="E301">
        <f>INDEX(cleaned_data_Pittsburgh!AG$2:'cleaned_data_Pittsburgh'!AG$828, MATCH(A301, cleaned_data_Pittsburgh!I$2:'cleaned_data_Pittsburgh'!I$828,0))</f>
        <v>1</v>
      </c>
      <c r="F301" t="str">
        <f>INDEX(cleaned_data_Pittsburgh!AK$2:'cleaned_data_Pittsburgh'!AK$828, MATCH(A301, cleaned_data_Pittsburgh!I$2:'cleaned_data_Pittsburgh'!I$828,0))</f>
        <v>CSA/MSA</v>
      </c>
      <c r="G301">
        <v>1</v>
      </c>
    </row>
    <row r="302" spans="1:7" x14ac:dyDescent="0.2">
      <c r="A302">
        <v>221993908</v>
      </c>
      <c r="B302">
        <v>81390362</v>
      </c>
      <c r="C302" t="s">
        <v>3380</v>
      </c>
      <c r="D302" t="str">
        <f>INDEX(cleaned_data_Pittsburgh!AF$2:'cleaned_data_Pittsburgh'!AF$828, MATCH(A302, cleaned_data_Pittsburgh!I$2:'cleaned_data_Pittsburgh'!I$828,0))</f>
        <v>Greater Pittsburgh Area</v>
      </c>
      <c r="E302">
        <f>INDEX(cleaned_data_Pittsburgh!AG$2:'cleaned_data_Pittsburgh'!AG$828, MATCH(A302, cleaned_data_Pittsburgh!I$2:'cleaned_data_Pittsburgh'!I$828,0))</f>
        <v>1</v>
      </c>
      <c r="F302" t="str">
        <f>INDEX(cleaned_data_Pittsburgh!AK$2:'cleaned_data_Pittsburgh'!AK$828, MATCH(A302, cleaned_data_Pittsburgh!I$2:'cleaned_data_Pittsburgh'!I$828,0))</f>
        <v>CSA/MSA</v>
      </c>
      <c r="G302">
        <v>1</v>
      </c>
    </row>
    <row r="303" spans="1:7" x14ac:dyDescent="0.2">
      <c r="A303">
        <v>221993908</v>
      </c>
      <c r="B303">
        <v>87044142</v>
      </c>
      <c r="C303" t="s">
        <v>3380</v>
      </c>
      <c r="D303" t="str">
        <f>INDEX(cleaned_data_Pittsburgh!AF$2:'cleaned_data_Pittsburgh'!AF$828, MATCH(A303, cleaned_data_Pittsburgh!I$2:'cleaned_data_Pittsburgh'!I$828,0))</f>
        <v>Greater Pittsburgh Area</v>
      </c>
      <c r="E303">
        <f>INDEX(cleaned_data_Pittsburgh!AG$2:'cleaned_data_Pittsburgh'!AG$828, MATCH(A303, cleaned_data_Pittsburgh!I$2:'cleaned_data_Pittsburgh'!I$828,0))</f>
        <v>1</v>
      </c>
      <c r="F303" t="str">
        <f>INDEX(cleaned_data_Pittsburgh!AK$2:'cleaned_data_Pittsburgh'!AK$828, MATCH(A303, cleaned_data_Pittsburgh!I$2:'cleaned_data_Pittsburgh'!I$828,0))</f>
        <v>CSA/MSA</v>
      </c>
      <c r="G303">
        <v>1</v>
      </c>
    </row>
    <row r="304" spans="1:7" x14ac:dyDescent="0.2">
      <c r="A304">
        <v>222431068</v>
      </c>
      <c r="B304">
        <v>77270402</v>
      </c>
      <c r="C304" t="s">
        <v>3380</v>
      </c>
      <c r="D304" t="str">
        <f>INDEX(cleaned_data_Pittsburgh!AF$2:'cleaned_data_Pittsburgh'!AF$828, MATCH(A304, cleaned_data_Pittsburgh!I$2:'cleaned_data_Pittsburgh'!I$828,0))</f>
        <v>Greater Pittsburgh Area</v>
      </c>
      <c r="E304">
        <f>INDEX(cleaned_data_Pittsburgh!AG$2:'cleaned_data_Pittsburgh'!AG$828, MATCH(A304, cleaned_data_Pittsburgh!I$2:'cleaned_data_Pittsburgh'!I$828,0))</f>
        <v>0</v>
      </c>
      <c r="F304" t="str">
        <f>INDEX(cleaned_data_Pittsburgh!AK$2:'cleaned_data_Pittsburgh'!AK$828, MATCH(A304, cleaned_data_Pittsburgh!I$2:'cleaned_data_Pittsburgh'!I$828,0))</f>
        <v>CSA/MSA</v>
      </c>
      <c r="G304">
        <v>1</v>
      </c>
    </row>
    <row r="305" spans="1:7" x14ac:dyDescent="0.2">
      <c r="A305">
        <v>222431068</v>
      </c>
      <c r="B305">
        <v>109471382</v>
      </c>
      <c r="C305" t="s">
        <v>3380</v>
      </c>
      <c r="D305" t="str">
        <f>INDEX(cleaned_data_Pittsburgh!AF$2:'cleaned_data_Pittsburgh'!AF$828, MATCH(A305, cleaned_data_Pittsburgh!I$2:'cleaned_data_Pittsburgh'!I$828,0))</f>
        <v>Greater Pittsburgh Area</v>
      </c>
      <c r="E305">
        <f>INDEX(cleaned_data_Pittsburgh!AG$2:'cleaned_data_Pittsburgh'!AG$828, MATCH(A305, cleaned_data_Pittsburgh!I$2:'cleaned_data_Pittsburgh'!I$828,0))</f>
        <v>0</v>
      </c>
      <c r="F305" t="str">
        <f>INDEX(cleaned_data_Pittsburgh!AK$2:'cleaned_data_Pittsburgh'!AK$828, MATCH(A305, cleaned_data_Pittsburgh!I$2:'cleaned_data_Pittsburgh'!I$828,0))</f>
        <v>CSA/MSA</v>
      </c>
      <c r="G305">
        <v>1</v>
      </c>
    </row>
    <row r="306" spans="1:7" x14ac:dyDescent="0.2">
      <c r="A306">
        <v>222431068</v>
      </c>
      <c r="B306">
        <v>10033100</v>
      </c>
      <c r="C306" t="s">
        <v>3380</v>
      </c>
      <c r="D306" t="str">
        <f>INDEX(cleaned_data_Pittsburgh!AF$2:'cleaned_data_Pittsburgh'!AF$828, MATCH(A306, cleaned_data_Pittsburgh!I$2:'cleaned_data_Pittsburgh'!I$828,0))</f>
        <v>Greater Pittsburgh Area</v>
      </c>
      <c r="E306">
        <f>INDEX(cleaned_data_Pittsburgh!AG$2:'cleaned_data_Pittsburgh'!AG$828, MATCH(A306, cleaned_data_Pittsburgh!I$2:'cleaned_data_Pittsburgh'!I$828,0))</f>
        <v>0</v>
      </c>
      <c r="F306" t="str">
        <f>INDEX(cleaned_data_Pittsburgh!AK$2:'cleaned_data_Pittsburgh'!AK$828, MATCH(A306, cleaned_data_Pittsburgh!I$2:'cleaned_data_Pittsburgh'!I$828,0))</f>
        <v>CSA/MSA</v>
      </c>
      <c r="G306">
        <v>1</v>
      </c>
    </row>
    <row r="307" spans="1:7" x14ac:dyDescent="0.2">
      <c r="A307">
        <v>222965787</v>
      </c>
      <c r="B307">
        <v>183897682</v>
      </c>
      <c r="C307" t="s">
        <v>3380</v>
      </c>
      <c r="D307" t="str">
        <f>INDEX(cleaned_data_Pittsburgh!AF$2:'cleaned_data_Pittsburgh'!AF$828, MATCH(A307, cleaned_data_Pittsburgh!I$2:'cleaned_data_Pittsburgh'!I$828,0))</f>
        <v>Greater Pittsburgh Area</v>
      </c>
      <c r="E307">
        <f>INDEX(cleaned_data_Pittsburgh!AG$2:'cleaned_data_Pittsburgh'!AG$828, MATCH(A307, cleaned_data_Pittsburgh!I$2:'cleaned_data_Pittsburgh'!I$828,0))</f>
        <v>1</v>
      </c>
      <c r="F307" t="str">
        <f>INDEX(cleaned_data_Pittsburgh!AK$2:'cleaned_data_Pittsburgh'!AK$828, MATCH(A307, cleaned_data_Pittsburgh!I$2:'cleaned_data_Pittsburgh'!I$828,0))</f>
        <v>CSA/MSA</v>
      </c>
      <c r="G307">
        <v>1</v>
      </c>
    </row>
    <row r="308" spans="1:7" x14ac:dyDescent="0.2">
      <c r="A308">
        <v>222965787</v>
      </c>
      <c r="B308">
        <v>31180232</v>
      </c>
      <c r="C308" t="s">
        <v>3380</v>
      </c>
      <c r="D308" t="str">
        <f>INDEX(cleaned_data_Pittsburgh!AF$2:'cleaned_data_Pittsburgh'!AF$828, MATCH(A308, cleaned_data_Pittsburgh!I$2:'cleaned_data_Pittsburgh'!I$828,0))</f>
        <v>Greater Pittsburgh Area</v>
      </c>
      <c r="E308">
        <f>INDEX(cleaned_data_Pittsburgh!AG$2:'cleaned_data_Pittsburgh'!AG$828, MATCH(A308, cleaned_data_Pittsburgh!I$2:'cleaned_data_Pittsburgh'!I$828,0))</f>
        <v>1</v>
      </c>
      <c r="F308" t="str">
        <f>INDEX(cleaned_data_Pittsburgh!AK$2:'cleaned_data_Pittsburgh'!AK$828, MATCH(A308, cleaned_data_Pittsburgh!I$2:'cleaned_data_Pittsburgh'!I$828,0))</f>
        <v>CSA/MSA</v>
      </c>
      <c r="G308">
        <v>1</v>
      </c>
    </row>
    <row r="309" spans="1:7" x14ac:dyDescent="0.2">
      <c r="A309">
        <v>223286530</v>
      </c>
      <c r="B309">
        <v>50339292</v>
      </c>
      <c r="C309" t="s">
        <v>3380</v>
      </c>
      <c r="D309" t="str">
        <f>INDEX(cleaned_data_Pittsburgh!AF$2:'cleaned_data_Pittsburgh'!AF$828, MATCH(A309, cleaned_data_Pittsburgh!I$2:'cleaned_data_Pittsburgh'!I$828,0))</f>
        <v>Greater Pittsburgh Area</v>
      </c>
      <c r="E309">
        <f>INDEX(cleaned_data_Pittsburgh!AG$2:'cleaned_data_Pittsburgh'!AG$828, MATCH(A309, cleaned_data_Pittsburgh!I$2:'cleaned_data_Pittsburgh'!I$828,0))</f>
        <v>0</v>
      </c>
      <c r="F309" t="str">
        <f>INDEX(cleaned_data_Pittsburgh!AK$2:'cleaned_data_Pittsburgh'!AK$828, MATCH(A309, cleaned_data_Pittsburgh!I$2:'cleaned_data_Pittsburgh'!I$828,0))</f>
        <v>CSA/MSA</v>
      </c>
      <c r="G309">
        <v>1</v>
      </c>
    </row>
    <row r="310" spans="1:7" x14ac:dyDescent="0.2">
      <c r="A310">
        <v>223286530</v>
      </c>
      <c r="B310">
        <v>188179916</v>
      </c>
      <c r="C310" t="s">
        <v>3380</v>
      </c>
      <c r="D310" t="str">
        <f>INDEX(cleaned_data_Pittsburgh!AF$2:'cleaned_data_Pittsburgh'!AF$828, MATCH(A310, cleaned_data_Pittsburgh!I$2:'cleaned_data_Pittsburgh'!I$828,0))</f>
        <v>Greater Pittsburgh Area</v>
      </c>
      <c r="E310">
        <f>INDEX(cleaned_data_Pittsburgh!AG$2:'cleaned_data_Pittsburgh'!AG$828, MATCH(A310, cleaned_data_Pittsburgh!I$2:'cleaned_data_Pittsburgh'!I$828,0))</f>
        <v>0</v>
      </c>
      <c r="F310" t="str">
        <f>INDEX(cleaned_data_Pittsburgh!AK$2:'cleaned_data_Pittsburgh'!AK$828, MATCH(A310, cleaned_data_Pittsburgh!I$2:'cleaned_data_Pittsburgh'!I$828,0))</f>
        <v>CSA/MSA</v>
      </c>
      <c r="G310">
        <v>1</v>
      </c>
    </row>
    <row r="311" spans="1:7" x14ac:dyDescent="0.2">
      <c r="A311">
        <v>223286530</v>
      </c>
      <c r="B311">
        <v>64790022</v>
      </c>
      <c r="C311" t="s">
        <v>3380</v>
      </c>
      <c r="D311" t="str">
        <f>INDEX(cleaned_data_Pittsburgh!AF$2:'cleaned_data_Pittsburgh'!AF$828, MATCH(A311, cleaned_data_Pittsburgh!I$2:'cleaned_data_Pittsburgh'!I$828,0))</f>
        <v>Greater Pittsburgh Area</v>
      </c>
      <c r="E311">
        <f>INDEX(cleaned_data_Pittsburgh!AG$2:'cleaned_data_Pittsburgh'!AG$828, MATCH(A311, cleaned_data_Pittsburgh!I$2:'cleaned_data_Pittsburgh'!I$828,0))</f>
        <v>0</v>
      </c>
      <c r="F311" t="str">
        <f>INDEX(cleaned_data_Pittsburgh!AK$2:'cleaned_data_Pittsburgh'!AK$828, MATCH(A311, cleaned_data_Pittsburgh!I$2:'cleaned_data_Pittsburgh'!I$828,0))</f>
        <v>CSA/MSA</v>
      </c>
      <c r="G311">
        <v>1</v>
      </c>
    </row>
    <row r="312" spans="1:7" x14ac:dyDescent="0.2">
      <c r="A312">
        <v>223286530</v>
      </c>
      <c r="B312">
        <v>184789184</v>
      </c>
      <c r="C312" t="s">
        <v>3380</v>
      </c>
      <c r="D312" t="str">
        <f>INDEX(cleaned_data_Pittsburgh!AF$2:'cleaned_data_Pittsburgh'!AF$828, MATCH(A312, cleaned_data_Pittsburgh!I$2:'cleaned_data_Pittsburgh'!I$828,0))</f>
        <v>Greater Pittsburgh Area</v>
      </c>
      <c r="E312">
        <f>INDEX(cleaned_data_Pittsburgh!AG$2:'cleaned_data_Pittsburgh'!AG$828, MATCH(A312, cleaned_data_Pittsburgh!I$2:'cleaned_data_Pittsburgh'!I$828,0))</f>
        <v>0</v>
      </c>
      <c r="F312" t="str">
        <f>INDEX(cleaned_data_Pittsburgh!AK$2:'cleaned_data_Pittsburgh'!AK$828, MATCH(A312, cleaned_data_Pittsburgh!I$2:'cleaned_data_Pittsburgh'!I$828,0))</f>
        <v>CSA/MSA</v>
      </c>
      <c r="G312">
        <v>1</v>
      </c>
    </row>
    <row r="313" spans="1:7" x14ac:dyDescent="0.2">
      <c r="A313">
        <v>223286530</v>
      </c>
      <c r="B313">
        <v>116235652</v>
      </c>
      <c r="C313" t="s">
        <v>3380</v>
      </c>
      <c r="D313" t="str">
        <f>INDEX(cleaned_data_Pittsburgh!AF$2:'cleaned_data_Pittsburgh'!AF$828, MATCH(A313, cleaned_data_Pittsburgh!I$2:'cleaned_data_Pittsburgh'!I$828,0))</f>
        <v>Greater Pittsburgh Area</v>
      </c>
      <c r="E313">
        <f>INDEX(cleaned_data_Pittsburgh!AG$2:'cleaned_data_Pittsburgh'!AG$828, MATCH(A313, cleaned_data_Pittsburgh!I$2:'cleaned_data_Pittsburgh'!I$828,0))</f>
        <v>0</v>
      </c>
      <c r="F313" t="str">
        <f>INDEX(cleaned_data_Pittsburgh!AK$2:'cleaned_data_Pittsburgh'!AK$828, MATCH(A313, cleaned_data_Pittsburgh!I$2:'cleaned_data_Pittsburgh'!I$828,0))</f>
        <v>CSA/MSA</v>
      </c>
      <c r="G313">
        <v>1</v>
      </c>
    </row>
    <row r="314" spans="1:7" x14ac:dyDescent="0.2">
      <c r="A314">
        <v>223286530</v>
      </c>
      <c r="B314">
        <v>189111108</v>
      </c>
      <c r="C314" t="s">
        <v>3380</v>
      </c>
      <c r="D314" t="str">
        <f>INDEX(cleaned_data_Pittsburgh!AF$2:'cleaned_data_Pittsburgh'!AF$828, MATCH(A314, cleaned_data_Pittsburgh!I$2:'cleaned_data_Pittsburgh'!I$828,0))</f>
        <v>Greater Pittsburgh Area</v>
      </c>
      <c r="E314">
        <f>INDEX(cleaned_data_Pittsburgh!AG$2:'cleaned_data_Pittsburgh'!AG$828, MATCH(A314, cleaned_data_Pittsburgh!I$2:'cleaned_data_Pittsburgh'!I$828,0))</f>
        <v>0</v>
      </c>
      <c r="F314" t="str">
        <f>INDEX(cleaned_data_Pittsburgh!AK$2:'cleaned_data_Pittsburgh'!AK$828, MATCH(A314, cleaned_data_Pittsburgh!I$2:'cleaned_data_Pittsburgh'!I$828,0))</f>
        <v>CSA/MSA</v>
      </c>
      <c r="G314">
        <v>1</v>
      </c>
    </row>
    <row r="315" spans="1:7" x14ac:dyDescent="0.2">
      <c r="A315">
        <v>223286530</v>
      </c>
      <c r="B315">
        <v>120278692</v>
      </c>
      <c r="C315" t="s">
        <v>3380</v>
      </c>
      <c r="D315" t="str">
        <f>INDEX(cleaned_data_Pittsburgh!AF$2:'cleaned_data_Pittsburgh'!AF$828, MATCH(A315, cleaned_data_Pittsburgh!I$2:'cleaned_data_Pittsburgh'!I$828,0))</f>
        <v>Greater Pittsburgh Area</v>
      </c>
      <c r="E315">
        <f>INDEX(cleaned_data_Pittsburgh!AG$2:'cleaned_data_Pittsburgh'!AG$828, MATCH(A315, cleaned_data_Pittsburgh!I$2:'cleaned_data_Pittsburgh'!I$828,0))</f>
        <v>0</v>
      </c>
      <c r="F315" t="str">
        <f>INDEX(cleaned_data_Pittsburgh!AK$2:'cleaned_data_Pittsburgh'!AK$828, MATCH(A315, cleaned_data_Pittsburgh!I$2:'cleaned_data_Pittsburgh'!I$828,0))</f>
        <v>CSA/MSA</v>
      </c>
      <c r="G315">
        <v>1</v>
      </c>
    </row>
    <row r="316" spans="1:7" x14ac:dyDescent="0.2">
      <c r="A316">
        <v>223286530</v>
      </c>
      <c r="B316">
        <v>184301823</v>
      </c>
      <c r="C316" t="s">
        <v>3380</v>
      </c>
      <c r="D316" t="str">
        <f>INDEX(cleaned_data_Pittsburgh!AF$2:'cleaned_data_Pittsburgh'!AF$828, MATCH(A316, cleaned_data_Pittsburgh!I$2:'cleaned_data_Pittsburgh'!I$828,0))</f>
        <v>Greater Pittsburgh Area</v>
      </c>
      <c r="E316">
        <f>INDEX(cleaned_data_Pittsburgh!AG$2:'cleaned_data_Pittsburgh'!AG$828, MATCH(A316, cleaned_data_Pittsburgh!I$2:'cleaned_data_Pittsburgh'!I$828,0))</f>
        <v>0</v>
      </c>
      <c r="F316" t="str">
        <f>INDEX(cleaned_data_Pittsburgh!AK$2:'cleaned_data_Pittsburgh'!AK$828, MATCH(A316, cleaned_data_Pittsburgh!I$2:'cleaned_data_Pittsburgh'!I$828,0))</f>
        <v>CSA/MSA</v>
      </c>
      <c r="G316">
        <v>1</v>
      </c>
    </row>
    <row r="317" spans="1:7" x14ac:dyDescent="0.2">
      <c r="A317">
        <v>223286530</v>
      </c>
      <c r="B317">
        <v>9259457</v>
      </c>
      <c r="C317" t="s">
        <v>3380</v>
      </c>
      <c r="D317" t="str">
        <f>INDEX(cleaned_data_Pittsburgh!AF$2:'cleaned_data_Pittsburgh'!AF$828, MATCH(A317, cleaned_data_Pittsburgh!I$2:'cleaned_data_Pittsburgh'!I$828,0))</f>
        <v>Greater Pittsburgh Area</v>
      </c>
      <c r="E317">
        <f>INDEX(cleaned_data_Pittsburgh!AG$2:'cleaned_data_Pittsburgh'!AG$828, MATCH(A317, cleaned_data_Pittsburgh!I$2:'cleaned_data_Pittsburgh'!I$828,0))</f>
        <v>0</v>
      </c>
      <c r="F317" t="str">
        <f>INDEX(cleaned_data_Pittsburgh!AK$2:'cleaned_data_Pittsburgh'!AK$828, MATCH(A317, cleaned_data_Pittsburgh!I$2:'cleaned_data_Pittsburgh'!I$828,0))</f>
        <v>CSA/MSA</v>
      </c>
      <c r="G317">
        <v>1</v>
      </c>
    </row>
    <row r="318" spans="1:7" x14ac:dyDescent="0.2">
      <c r="A318">
        <v>223286530</v>
      </c>
      <c r="B318">
        <v>50090872</v>
      </c>
      <c r="C318" t="s">
        <v>3380</v>
      </c>
      <c r="D318" t="str">
        <f>INDEX(cleaned_data_Pittsburgh!AF$2:'cleaned_data_Pittsburgh'!AF$828, MATCH(A318, cleaned_data_Pittsburgh!I$2:'cleaned_data_Pittsburgh'!I$828,0))</f>
        <v>Greater Pittsburgh Area</v>
      </c>
      <c r="E318">
        <f>INDEX(cleaned_data_Pittsburgh!AG$2:'cleaned_data_Pittsburgh'!AG$828, MATCH(A318, cleaned_data_Pittsburgh!I$2:'cleaned_data_Pittsburgh'!I$828,0))</f>
        <v>0</v>
      </c>
      <c r="F318" t="str">
        <f>INDEX(cleaned_data_Pittsburgh!AK$2:'cleaned_data_Pittsburgh'!AK$828, MATCH(A318, cleaned_data_Pittsburgh!I$2:'cleaned_data_Pittsburgh'!I$828,0))</f>
        <v>CSA/MSA</v>
      </c>
      <c r="G318">
        <v>1</v>
      </c>
    </row>
    <row r="319" spans="1:7" x14ac:dyDescent="0.2">
      <c r="A319">
        <v>223298437</v>
      </c>
      <c r="B319">
        <v>89883822</v>
      </c>
      <c r="C319" t="s">
        <v>3380</v>
      </c>
      <c r="D319" t="str">
        <f>INDEX(cleaned_data_Pittsburgh!AF$2:'cleaned_data_Pittsburgh'!AF$828, MATCH(A319, cleaned_data_Pittsburgh!I$2:'cleaned_data_Pittsburgh'!I$828,0))</f>
        <v>Greater Pittsburgh Area</v>
      </c>
      <c r="E319">
        <f>INDEX(cleaned_data_Pittsburgh!AG$2:'cleaned_data_Pittsburgh'!AG$828, MATCH(A319, cleaned_data_Pittsburgh!I$2:'cleaned_data_Pittsburgh'!I$828,0))</f>
        <v>0</v>
      </c>
      <c r="F319" t="str">
        <f>INDEX(cleaned_data_Pittsburgh!AK$2:'cleaned_data_Pittsburgh'!AK$828, MATCH(A319, cleaned_data_Pittsburgh!I$2:'cleaned_data_Pittsburgh'!I$828,0))</f>
        <v>CSA/MSA</v>
      </c>
      <c r="G319">
        <v>1</v>
      </c>
    </row>
    <row r="320" spans="1:7" x14ac:dyDescent="0.2">
      <c r="A320">
        <v>223298437</v>
      </c>
      <c r="B320">
        <v>78929062</v>
      </c>
      <c r="C320" t="s">
        <v>3380</v>
      </c>
      <c r="D320" t="str">
        <f>INDEX(cleaned_data_Pittsburgh!AF$2:'cleaned_data_Pittsburgh'!AF$828, MATCH(A320, cleaned_data_Pittsburgh!I$2:'cleaned_data_Pittsburgh'!I$828,0))</f>
        <v>Greater Pittsburgh Area</v>
      </c>
      <c r="E320">
        <f>INDEX(cleaned_data_Pittsburgh!AG$2:'cleaned_data_Pittsburgh'!AG$828, MATCH(A320, cleaned_data_Pittsburgh!I$2:'cleaned_data_Pittsburgh'!I$828,0))</f>
        <v>0</v>
      </c>
      <c r="F320" t="str">
        <f>INDEX(cleaned_data_Pittsburgh!AK$2:'cleaned_data_Pittsburgh'!AK$828, MATCH(A320, cleaned_data_Pittsburgh!I$2:'cleaned_data_Pittsburgh'!I$828,0))</f>
        <v>CSA/MSA</v>
      </c>
      <c r="G320">
        <v>1</v>
      </c>
    </row>
    <row r="321" spans="1:7" x14ac:dyDescent="0.2">
      <c r="A321">
        <v>223298437</v>
      </c>
      <c r="B321">
        <v>37474992</v>
      </c>
      <c r="C321" t="s">
        <v>3380</v>
      </c>
      <c r="D321" t="str">
        <f>INDEX(cleaned_data_Pittsburgh!AF$2:'cleaned_data_Pittsburgh'!AF$828, MATCH(A321, cleaned_data_Pittsburgh!I$2:'cleaned_data_Pittsburgh'!I$828,0))</f>
        <v>Greater Pittsburgh Area</v>
      </c>
      <c r="E321">
        <f>INDEX(cleaned_data_Pittsburgh!AG$2:'cleaned_data_Pittsburgh'!AG$828, MATCH(A321, cleaned_data_Pittsburgh!I$2:'cleaned_data_Pittsburgh'!I$828,0))</f>
        <v>0</v>
      </c>
      <c r="F321" t="str">
        <f>INDEX(cleaned_data_Pittsburgh!AK$2:'cleaned_data_Pittsburgh'!AK$828, MATCH(A321, cleaned_data_Pittsburgh!I$2:'cleaned_data_Pittsburgh'!I$828,0))</f>
        <v>CSA/MSA</v>
      </c>
      <c r="G321">
        <v>1</v>
      </c>
    </row>
    <row r="322" spans="1:7" x14ac:dyDescent="0.2">
      <c r="A322">
        <v>223440674</v>
      </c>
      <c r="B322">
        <v>156611382</v>
      </c>
      <c r="C322" t="s">
        <v>3380</v>
      </c>
      <c r="D322" t="str">
        <f>INDEX(cleaned_data_Pittsburgh!AF$2:'cleaned_data_Pittsburgh'!AF$828, MATCH(A322, cleaned_data_Pittsburgh!I$2:'cleaned_data_Pittsburgh'!I$828,0))</f>
        <v>Greater Pittsburgh Area</v>
      </c>
      <c r="E322">
        <f>INDEX(cleaned_data_Pittsburgh!AG$2:'cleaned_data_Pittsburgh'!AG$828, MATCH(A322, cleaned_data_Pittsburgh!I$2:'cleaned_data_Pittsburgh'!I$828,0))</f>
        <v>0</v>
      </c>
      <c r="F322" t="str">
        <f>INDEX(cleaned_data_Pittsburgh!AK$2:'cleaned_data_Pittsburgh'!AK$828, MATCH(A322, cleaned_data_Pittsburgh!I$2:'cleaned_data_Pittsburgh'!I$828,0))</f>
        <v>CSA/MSA</v>
      </c>
      <c r="G322">
        <v>1</v>
      </c>
    </row>
    <row r="323" spans="1:7" x14ac:dyDescent="0.2">
      <c r="A323">
        <v>223440674</v>
      </c>
      <c r="B323">
        <v>127912652</v>
      </c>
      <c r="C323" t="s">
        <v>3380</v>
      </c>
      <c r="D323" t="str">
        <f>INDEX(cleaned_data_Pittsburgh!AF$2:'cleaned_data_Pittsburgh'!AF$828, MATCH(A323, cleaned_data_Pittsburgh!I$2:'cleaned_data_Pittsburgh'!I$828,0))</f>
        <v>Greater Pittsburgh Area</v>
      </c>
      <c r="E323">
        <f>INDEX(cleaned_data_Pittsburgh!AG$2:'cleaned_data_Pittsburgh'!AG$828, MATCH(A323, cleaned_data_Pittsburgh!I$2:'cleaned_data_Pittsburgh'!I$828,0))</f>
        <v>0</v>
      </c>
      <c r="F323" t="str">
        <f>INDEX(cleaned_data_Pittsburgh!AK$2:'cleaned_data_Pittsburgh'!AK$828, MATCH(A323, cleaned_data_Pittsburgh!I$2:'cleaned_data_Pittsburgh'!I$828,0))</f>
        <v>CSA/MSA</v>
      </c>
      <c r="G323">
        <v>1</v>
      </c>
    </row>
    <row r="324" spans="1:7" x14ac:dyDescent="0.2">
      <c r="A324">
        <v>223615163</v>
      </c>
      <c r="B324">
        <v>4712178</v>
      </c>
      <c r="C324" t="s">
        <v>3380</v>
      </c>
      <c r="D324" t="str">
        <f>INDEX(cleaned_data_Pittsburgh!AF$2:'cleaned_data_Pittsburgh'!AF$828, MATCH(A324, cleaned_data_Pittsburgh!I$2:'cleaned_data_Pittsburgh'!I$828,0))</f>
        <v>Greater Pittsburgh Area</v>
      </c>
      <c r="E324">
        <f>INDEX(cleaned_data_Pittsburgh!AG$2:'cleaned_data_Pittsburgh'!AG$828, MATCH(A324, cleaned_data_Pittsburgh!I$2:'cleaned_data_Pittsburgh'!I$828,0))</f>
        <v>1</v>
      </c>
      <c r="F324" t="str">
        <f>INDEX(cleaned_data_Pittsburgh!AK$2:'cleaned_data_Pittsburgh'!AK$828, MATCH(A324, cleaned_data_Pittsburgh!I$2:'cleaned_data_Pittsburgh'!I$828,0))</f>
        <v>CSA/MSA</v>
      </c>
      <c r="G324">
        <v>1</v>
      </c>
    </row>
    <row r="325" spans="1:7" x14ac:dyDescent="0.2">
      <c r="A325">
        <v>223688079</v>
      </c>
      <c r="B325">
        <v>186317384</v>
      </c>
      <c r="C325" t="s">
        <v>3380</v>
      </c>
      <c r="D325" t="str">
        <f>INDEX(cleaned_data_Pittsburgh!AF$2:'cleaned_data_Pittsburgh'!AF$828, MATCH(A325, cleaned_data_Pittsburgh!I$2:'cleaned_data_Pittsburgh'!I$828,0))</f>
        <v>Greater Pittsburgh Area</v>
      </c>
      <c r="E325">
        <f>INDEX(cleaned_data_Pittsburgh!AG$2:'cleaned_data_Pittsburgh'!AG$828, MATCH(A325, cleaned_data_Pittsburgh!I$2:'cleaned_data_Pittsburgh'!I$828,0))</f>
        <v>1</v>
      </c>
      <c r="F325" t="str">
        <f>INDEX(cleaned_data_Pittsburgh!AK$2:'cleaned_data_Pittsburgh'!AK$828, MATCH(A325, cleaned_data_Pittsburgh!I$2:'cleaned_data_Pittsburgh'!I$828,0))</f>
        <v>CSA/MSA</v>
      </c>
      <c r="G325">
        <v>1</v>
      </c>
    </row>
    <row r="326" spans="1:7" x14ac:dyDescent="0.2">
      <c r="A326">
        <v>223688079</v>
      </c>
      <c r="B326">
        <v>120266332</v>
      </c>
      <c r="C326" t="s">
        <v>3380</v>
      </c>
      <c r="D326" t="str">
        <f>INDEX(cleaned_data_Pittsburgh!AF$2:'cleaned_data_Pittsburgh'!AF$828, MATCH(A326, cleaned_data_Pittsburgh!I$2:'cleaned_data_Pittsburgh'!I$828,0))</f>
        <v>Greater Pittsburgh Area</v>
      </c>
      <c r="E326">
        <f>INDEX(cleaned_data_Pittsburgh!AG$2:'cleaned_data_Pittsburgh'!AG$828, MATCH(A326, cleaned_data_Pittsburgh!I$2:'cleaned_data_Pittsburgh'!I$828,0))</f>
        <v>1</v>
      </c>
      <c r="F326" t="str">
        <f>INDEX(cleaned_data_Pittsburgh!AK$2:'cleaned_data_Pittsburgh'!AK$828, MATCH(A326, cleaned_data_Pittsburgh!I$2:'cleaned_data_Pittsburgh'!I$828,0))</f>
        <v>CSA/MSA</v>
      </c>
      <c r="G326">
        <v>1</v>
      </c>
    </row>
    <row r="327" spans="1:7" x14ac:dyDescent="0.2">
      <c r="A327">
        <v>223764046</v>
      </c>
      <c r="B327">
        <v>188982105</v>
      </c>
      <c r="C327" t="s">
        <v>3380</v>
      </c>
      <c r="D327" t="str">
        <f>INDEX(cleaned_data_Pittsburgh!AF$2:'cleaned_data_Pittsburgh'!AF$828, MATCH(A327, cleaned_data_Pittsburgh!I$2:'cleaned_data_Pittsburgh'!I$828,0))</f>
        <v>Greater Pittsburgh Area</v>
      </c>
      <c r="E327">
        <f>INDEX(cleaned_data_Pittsburgh!AG$2:'cleaned_data_Pittsburgh'!AG$828, MATCH(A327, cleaned_data_Pittsburgh!I$2:'cleaned_data_Pittsburgh'!I$828,0))</f>
        <v>1</v>
      </c>
      <c r="F327" t="str">
        <f>INDEX(cleaned_data_Pittsburgh!AK$2:'cleaned_data_Pittsburgh'!AK$828, MATCH(A327, cleaned_data_Pittsburgh!I$2:'cleaned_data_Pittsburgh'!I$828,0))</f>
        <v>CSA/MSA</v>
      </c>
      <c r="G327">
        <v>1</v>
      </c>
    </row>
    <row r="328" spans="1:7" x14ac:dyDescent="0.2">
      <c r="A328">
        <v>223764046</v>
      </c>
      <c r="B328">
        <v>186543889</v>
      </c>
      <c r="C328" t="s">
        <v>3380</v>
      </c>
      <c r="D328" t="str">
        <f>INDEX(cleaned_data_Pittsburgh!AF$2:'cleaned_data_Pittsburgh'!AF$828, MATCH(A328, cleaned_data_Pittsburgh!I$2:'cleaned_data_Pittsburgh'!I$828,0))</f>
        <v>Greater Pittsburgh Area</v>
      </c>
      <c r="E328">
        <f>INDEX(cleaned_data_Pittsburgh!AG$2:'cleaned_data_Pittsburgh'!AG$828, MATCH(A328, cleaned_data_Pittsburgh!I$2:'cleaned_data_Pittsburgh'!I$828,0))</f>
        <v>1</v>
      </c>
      <c r="F328" t="str">
        <f>INDEX(cleaned_data_Pittsburgh!AK$2:'cleaned_data_Pittsburgh'!AK$828, MATCH(A328, cleaned_data_Pittsburgh!I$2:'cleaned_data_Pittsburgh'!I$828,0))</f>
        <v>CSA/MSA</v>
      </c>
      <c r="G328">
        <v>1</v>
      </c>
    </row>
    <row r="329" spans="1:7" x14ac:dyDescent="0.2">
      <c r="A329">
        <v>223764046</v>
      </c>
      <c r="B329">
        <v>4259399</v>
      </c>
      <c r="C329" t="s">
        <v>3380</v>
      </c>
      <c r="D329" t="str">
        <f>INDEX(cleaned_data_Pittsburgh!AF$2:'cleaned_data_Pittsburgh'!AF$828, MATCH(A329, cleaned_data_Pittsburgh!I$2:'cleaned_data_Pittsburgh'!I$828,0))</f>
        <v>Greater Pittsburgh Area</v>
      </c>
      <c r="E329">
        <f>INDEX(cleaned_data_Pittsburgh!AG$2:'cleaned_data_Pittsburgh'!AG$828, MATCH(A329, cleaned_data_Pittsburgh!I$2:'cleaned_data_Pittsburgh'!I$828,0))</f>
        <v>1</v>
      </c>
      <c r="F329" t="str">
        <f>INDEX(cleaned_data_Pittsburgh!AK$2:'cleaned_data_Pittsburgh'!AK$828, MATCH(A329, cleaned_data_Pittsburgh!I$2:'cleaned_data_Pittsburgh'!I$828,0))</f>
        <v>CSA/MSA</v>
      </c>
      <c r="G329">
        <v>1</v>
      </c>
    </row>
    <row r="330" spans="1:7" x14ac:dyDescent="0.2">
      <c r="A330">
        <v>223767093</v>
      </c>
      <c r="B330">
        <v>76844292</v>
      </c>
      <c r="C330" t="s">
        <v>3380</v>
      </c>
      <c r="D330" t="str">
        <f>INDEX(cleaned_data_Pittsburgh!AF$2:'cleaned_data_Pittsburgh'!AF$828, MATCH(A330, cleaned_data_Pittsburgh!I$2:'cleaned_data_Pittsburgh'!I$828,0))</f>
        <v>Greater Pittsburgh Area</v>
      </c>
      <c r="E330">
        <f>INDEX(cleaned_data_Pittsburgh!AG$2:'cleaned_data_Pittsburgh'!AG$828, MATCH(A330, cleaned_data_Pittsburgh!I$2:'cleaned_data_Pittsburgh'!I$828,0))</f>
        <v>1</v>
      </c>
      <c r="F330" t="str">
        <f>INDEX(cleaned_data_Pittsburgh!AK$2:'cleaned_data_Pittsburgh'!AK$828, MATCH(A330, cleaned_data_Pittsburgh!I$2:'cleaned_data_Pittsburgh'!I$828,0))</f>
        <v>CSA/MSA</v>
      </c>
      <c r="G330">
        <v>1</v>
      </c>
    </row>
    <row r="331" spans="1:7" x14ac:dyDescent="0.2">
      <c r="A331">
        <v>223767093</v>
      </c>
      <c r="B331">
        <v>136914502</v>
      </c>
      <c r="C331" t="s">
        <v>3380</v>
      </c>
      <c r="D331" t="str">
        <f>INDEX(cleaned_data_Pittsburgh!AF$2:'cleaned_data_Pittsburgh'!AF$828, MATCH(A331, cleaned_data_Pittsburgh!I$2:'cleaned_data_Pittsburgh'!I$828,0))</f>
        <v>Greater Pittsburgh Area</v>
      </c>
      <c r="E331">
        <f>INDEX(cleaned_data_Pittsburgh!AG$2:'cleaned_data_Pittsburgh'!AG$828, MATCH(A331, cleaned_data_Pittsburgh!I$2:'cleaned_data_Pittsburgh'!I$828,0))</f>
        <v>1</v>
      </c>
      <c r="F331" t="str">
        <f>INDEX(cleaned_data_Pittsburgh!AK$2:'cleaned_data_Pittsburgh'!AK$828, MATCH(A331, cleaned_data_Pittsburgh!I$2:'cleaned_data_Pittsburgh'!I$828,0))</f>
        <v>CSA/MSA</v>
      </c>
      <c r="G331">
        <v>1</v>
      </c>
    </row>
    <row r="332" spans="1:7" x14ac:dyDescent="0.2">
      <c r="A332">
        <v>223767093</v>
      </c>
      <c r="B332">
        <v>12937388</v>
      </c>
      <c r="C332" t="s">
        <v>3380</v>
      </c>
      <c r="D332" t="str">
        <f>INDEX(cleaned_data_Pittsburgh!AF$2:'cleaned_data_Pittsburgh'!AF$828, MATCH(A332, cleaned_data_Pittsburgh!I$2:'cleaned_data_Pittsburgh'!I$828,0))</f>
        <v>Greater Pittsburgh Area</v>
      </c>
      <c r="E332">
        <f>INDEX(cleaned_data_Pittsburgh!AG$2:'cleaned_data_Pittsburgh'!AG$828, MATCH(A332, cleaned_data_Pittsburgh!I$2:'cleaned_data_Pittsburgh'!I$828,0))</f>
        <v>1</v>
      </c>
      <c r="F332" t="str">
        <f>INDEX(cleaned_data_Pittsburgh!AK$2:'cleaned_data_Pittsburgh'!AK$828, MATCH(A332, cleaned_data_Pittsburgh!I$2:'cleaned_data_Pittsburgh'!I$828,0))</f>
        <v>CSA/MSA</v>
      </c>
      <c r="G332">
        <v>1</v>
      </c>
    </row>
    <row r="333" spans="1:7" x14ac:dyDescent="0.2">
      <c r="A333">
        <v>223767093</v>
      </c>
      <c r="B333">
        <v>39358872</v>
      </c>
      <c r="C333" t="s">
        <v>3380</v>
      </c>
      <c r="D333" t="str">
        <f>INDEX(cleaned_data_Pittsburgh!AF$2:'cleaned_data_Pittsburgh'!AF$828, MATCH(A333, cleaned_data_Pittsburgh!I$2:'cleaned_data_Pittsburgh'!I$828,0))</f>
        <v>Greater Pittsburgh Area</v>
      </c>
      <c r="E333">
        <f>INDEX(cleaned_data_Pittsburgh!AG$2:'cleaned_data_Pittsburgh'!AG$828, MATCH(A333, cleaned_data_Pittsburgh!I$2:'cleaned_data_Pittsburgh'!I$828,0))</f>
        <v>1</v>
      </c>
      <c r="F333" t="str">
        <f>INDEX(cleaned_data_Pittsburgh!AK$2:'cleaned_data_Pittsburgh'!AK$828, MATCH(A333, cleaned_data_Pittsburgh!I$2:'cleaned_data_Pittsburgh'!I$828,0))</f>
        <v>CSA/MSA</v>
      </c>
      <c r="G333">
        <v>1</v>
      </c>
    </row>
    <row r="334" spans="1:7" x14ac:dyDescent="0.2">
      <c r="A334">
        <v>223767093</v>
      </c>
      <c r="B334">
        <v>83050032</v>
      </c>
      <c r="C334" t="s">
        <v>3380</v>
      </c>
      <c r="D334" t="str">
        <f>INDEX(cleaned_data_Pittsburgh!AF$2:'cleaned_data_Pittsburgh'!AF$828, MATCH(A334, cleaned_data_Pittsburgh!I$2:'cleaned_data_Pittsburgh'!I$828,0))</f>
        <v>Greater Pittsburgh Area</v>
      </c>
      <c r="E334">
        <f>INDEX(cleaned_data_Pittsburgh!AG$2:'cleaned_data_Pittsburgh'!AG$828, MATCH(A334, cleaned_data_Pittsburgh!I$2:'cleaned_data_Pittsburgh'!I$828,0))</f>
        <v>1</v>
      </c>
      <c r="F334" t="str">
        <f>INDEX(cleaned_data_Pittsburgh!AK$2:'cleaned_data_Pittsburgh'!AK$828, MATCH(A334, cleaned_data_Pittsburgh!I$2:'cleaned_data_Pittsburgh'!I$828,0))</f>
        <v>CSA/MSA</v>
      </c>
      <c r="G334">
        <v>1</v>
      </c>
    </row>
    <row r="335" spans="1:7" x14ac:dyDescent="0.2">
      <c r="A335">
        <v>223767093</v>
      </c>
      <c r="B335">
        <v>77976052</v>
      </c>
      <c r="C335" t="s">
        <v>3380</v>
      </c>
      <c r="D335" t="str">
        <f>INDEX(cleaned_data_Pittsburgh!AF$2:'cleaned_data_Pittsburgh'!AF$828, MATCH(A335, cleaned_data_Pittsburgh!I$2:'cleaned_data_Pittsburgh'!I$828,0))</f>
        <v>Greater Pittsburgh Area</v>
      </c>
      <c r="E335">
        <f>INDEX(cleaned_data_Pittsburgh!AG$2:'cleaned_data_Pittsburgh'!AG$828, MATCH(A335, cleaned_data_Pittsburgh!I$2:'cleaned_data_Pittsburgh'!I$828,0))</f>
        <v>1</v>
      </c>
      <c r="F335" t="str">
        <f>INDEX(cleaned_data_Pittsburgh!AK$2:'cleaned_data_Pittsburgh'!AK$828, MATCH(A335, cleaned_data_Pittsburgh!I$2:'cleaned_data_Pittsburgh'!I$828,0))</f>
        <v>CSA/MSA</v>
      </c>
      <c r="G335">
        <v>1</v>
      </c>
    </row>
    <row r="336" spans="1:7" x14ac:dyDescent="0.2">
      <c r="A336">
        <v>223767093</v>
      </c>
      <c r="B336">
        <v>12395765</v>
      </c>
      <c r="C336" t="s">
        <v>3380</v>
      </c>
      <c r="D336" t="str">
        <f>INDEX(cleaned_data_Pittsburgh!AF$2:'cleaned_data_Pittsburgh'!AF$828, MATCH(A336, cleaned_data_Pittsburgh!I$2:'cleaned_data_Pittsburgh'!I$828,0))</f>
        <v>Greater Pittsburgh Area</v>
      </c>
      <c r="E336">
        <f>INDEX(cleaned_data_Pittsburgh!AG$2:'cleaned_data_Pittsburgh'!AG$828, MATCH(A336, cleaned_data_Pittsburgh!I$2:'cleaned_data_Pittsburgh'!I$828,0))</f>
        <v>1</v>
      </c>
      <c r="F336" t="str">
        <f>INDEX(cleaned_data_Pittsburgh!AK$2:'cleaned_data_Pittsburgh'!AK$828, MATCH(A336, cleaned_data_Pittsburgh!I$2:'cleaned_data_Pittsburgh'!I$828,0))</f>
        <v>CSA/MSA</v>
      </c>
      <c r="G336">
        <v>1</v>
      </c>
    </row>
    <row r="337" spans="1:7" x14ac:dyDescent="0.2">
      <c r="A337">
        <v>223767093</v>
      </c>
      <c r="B337">
        <v>187499371</v>
      </c>
      <c r="C337" t="s">
        <v>3380</v>
      </c>
      <c r="D337" t="str">
        <f>INDEX(cleaned_data_Pittsburgh!AF$2:'cleaned_data_Pittsburgh'!AF$828, MATCH(A337, cleaned_data_Pittsburgh!I$2:'cleaned_data_Pittsburgh'!I$828,0))</f>
        <v>Greater Pittsburgh Area</v>
      </c>
      <c r="E337">
        <f>INDEX(cleaned_data_Pittsburgh!AG$2:'cleaned_data_Pittsburgh'!AG$828, MATCH(A337, cleaned_data_Pittsburgh!I$2:'cleaned_data_Pittsburgh'!I$828,0))</f>
        <v>1</v>
      </c>
      <c r="F337" t="str">
        <f>INDEX(cleaned_data_Pittsburgh!AK$2:'cleaned_data_Pittsburgh'!AK$828, MATCH(A337, cleaned_data_Pittsburgh!I$2:'cleaned_data_Pittsburgh'!I$828,0))</f>
        <v>CSA/MSA</v>
      </c>
      <c r="G337">
        <v>1</v>
      </c>
    </row>
    <row r="338" spans="1:7" x14ac:dyDescent="0.2">
      <c r="A338">
        <v>223767093</v>
      </c>
      <c r="B338">
        <v>84337412</v>
      </c>
      <c r="C338" t="s">
        <v>3380</v>
      </c>
      <c r="D338" t="str">
        <f>INDEX(cleaned_data_Pittsburgh!AF$2:'cleaned_data_Pittsburgh'!AF$828, MATCH(A338, cleaned_data_Pittsburgh!I$2:'cleaned_data_Pittsburgh'!I$828,0))</f>
        <v>Greater Pittsburgh Area</v>
      </c>
      <c r="E338">
        <f>INDEX(cleaned_data_Pittsburgh!AG$2:'cleaned_data_Pittsburgh'!AG$828, MATCH(A338, cleaned_data_Pittsburgh!I$2:'cleaned_data_Pittsburgh'!I$828,0))</f>
        <v>1</v>
      </c>
      <c r="F338" t="str">
        <f>INDEX(cleaned_data_Pittsburgh!AK$2:'cleaned_data_Pittsburgh'!AK$828, MATCH(A338, cleaned_data_Pittsburgh!I$2:'cleaned_data_Pittsburgh'!I$828,0))</f>
        <v>CSA/MSA</v>
      </c>
      <c r="G338">
        <v>1</v>
      </c>
    </row>
    <row r="339" spans="1:7" x14ac:dyDescent="0.2">
      <c r="A339">
        <v>223767093</v>
      </c>
      <c r="B339">
        <v>3735594</v>
      </c>
      <c r="C339" t="s">
        <v>3380</v>
      </c>
      <c r="D339" t="str">
        <f>INDEX(cleaned_data_Pittsburgh!AF$2:'cleaned_data_Pittsburgh'!AF$828, MATCH(A339, cleaned_data_Pittsburgh!I$2:'cleaned_data_Pittsburgh'!I$828,0))</f>
        <v>Greater Pittsburgh Area</v>
      </c>
      <c r="E339">
        <f>INDEX(cleaned_data_Pittsburgh!AG$2:'cleaned_data_Pittsburgh'!AG$828, MATCH(A339, cleaned_data_Pittsburgh!I$2:'cleaned_data_Pittsburgh'!I$828,0))</f>
        <v>1</v>
      </c>
      <c r="F339" t="str">
        <f>INDEX(cleaned_data_Pittsburgh!AK$2:'cleaned_data_Pittsburgh'!AK$828, MATCH(A339, cleaned_data_Pittsburgh!I$2:'cleaned_data_Pittsburgh'!I$828,0))</f>
        <v>CSA/MSA</v>
      </c>
      <c r="G339">
        <v>1</v>
      </c>
    </row>
    <row r="340" spans="1:7" x14ac:dyDescent="0.2">
      <c r="A340">
        <v>223767093</v>
      </c>
      <c r="B340">
        <v>188547412</v>
      </c>
      <c r="C340" t="s">
        <v>3380</v>
      </c>
      <c r="D340" t="str">
        <f>INDEX(cleaned_data_Pittsburgh!AF$2:'cleaned_data_Pittsburgh'!AF$828, MATCH(A340, cleaned_data_Pittsburgh!I$2:'cleaned_data_Pittsburgh'!I$828,0))</f>
        <v>Greater Pittsburgh Area</v>
      </c>
      <c r="E340">
        <f>INDEX(cleaned_data_Pittsburgh!AG$2:'cleaned_data_Pittsburgh'!AG$828, MATCH(A340, cleaned_data_Pittsburgh!I$2:'cleaned_data_Pittsburgh'!I$828,0))</f>
        <v>1</v>
      </c>
      <c r="F340" t="str">
        <f>INDEX(cleaned_data_Pittsburgh!AK$2:'cleaned_data_Pittsburgh'!AK$828, MATCH(A340, cleaned_data_Pittsburgh!I$2:'cleaned_data_Pittsburgh'!I$828,0))</f>
        <v>CSA/MSA</v>
      </c>
      <c r="G340">
        <v>1</v>
      </c>
    </row>
    <row r="341" spans="1:7" x14ac:dyDescent="0.2">
      <c r="A341">
        <v>223767093</v>
      </c>
      <c r="B341">
        <v>72444322</v>
      </c>
      <c r="C341" t="s">
        <v>3380</v>
      </c>
      <c r="D341" t="str">
        <f>INDEX(cleaned_data_Pittsburgh!AF$2:'cleaned_data_Pittsburgh'!AF$828, MATCH(A341, cleaned_data_Pittsburgh!I$2:'cleaned_data_Pittsburgh'!I$828,0))</f>
        <v>Greater Pittsburgh Area</v>
      </c>
      <c r="E341">
        <f>INDEX(cleaned_data_Pittsburgh!AG$2:'cleaned_data_Pittsburgh'!AG$828, MATCH(A341, cleaned_data_Pittsburgh!I$2:'cleaned_data_Pittsburgh'!I$828,0))</f>
        <v>1</v>
      </c>
      <c r="F341" t="str">
        <f>INDEX(cleaned_data_Pittsburgh!AK$2:'cleaned_data_Pittsburgh'!AK$828, MATCH(A341, cleaned_data_Pittsburgh!I$2:'cleaned_data_Pittsburgh'!I$828,0))</f>
        <v>CSA/MSA</v>
      </c>
      <c r="G341">
        <v>1</v>
      </c>
    </row>
    <row r="342" spans="1:7" x14ac:dyDescent="0.2">
      <c r="A342">
        <v>223767093</v>
      </c>
      <c r="B342">
        <v>81390362</v>
      </c>
      <c r="C342" t="s">
        <v>3380</v>
      </c>
      <c r="D342" t="str">
        <f>INDEX(cleaned_data_Pittsburgh!AF$2:'cleaned_data_Pittsburgh'!AF$828, MATCH(A342, cleaned_data_Pittsburgh!I$2:'cleaned_data_Pittsburgh'!I$828,0))</f>
        <v>Greater Pittsburgh Area</v>
      </c>
      <c r="E342">
        <f>INDEX(cleaned_data_Pittsburgh!AG$2:'cleaned_data_Pittsburgh'!AG$828, MATCH(A342, cleaned_data_Pittsburgh!I$2:'cleaned_data_Pittsburgh'!I$828,0))</f>
        <v>1</v>
      </c>
      <c r="F342" t="str">
        <f>INDEX(cleaned_data_Pittsburgh!AK$2:'cleaned_data_Pittsburgh'!AK$828, MATCH(A342, cleaned_data_Pittsburgh!I$2:'cleaned_data_Pittsburgh'!I$828,0))</f>
        <v>CSA/MSA</v>
      </c>
      <c r="G342">
        <v>1</v>
      </c>
    </row>
    <row r="343" spans="1:7" x14ac:dyDescent="0.2">
      <c r="A343">
        <v>223767103</v>
      </c>
      <c r="B343">
        <v>76844292</v>
      </c>
      <c r="C343" t="s">
        <v>3380</v>
      </c>
      <c r="D343" t="str">
        <f>INDEX(cleaned_data_Pittsburgh!AF$2:'cleaned_data_Pittsburgh'!AF$828, MATCH(A343, cleaned_data_Pittsburgh!I$2:'cleaned_data_Pittsburgh'!I$828,0))</f>
        <v>Greater Pittsburgh Area</v>
      </c>
      <c r="E343">
        <f>INDEX(cleaned_data_Pittsburgh!AG$2:'cleaned_data_Pittsburgh'!AG$828, MATCH(A343, cleaned_data_Pittsburgh!I$2:'cleaned_data_Pittsburgh'!I$828,0))</f>
        <v>1</v>
      </c>
      <c r="F343" t="str">
        <f>INDEX(cleaned_data_Pittsburgh!AK$2:'cleaned_data_Pittsburgh'!AK$828, MATCH(A343, cleaned_data_Pittsburgh!I$2:'cleaned_data_Pittsburgh'!I$828,0))</f>
        <v>CSA/MSA</v>
      </c>
      <c r="G343">
        <v>1</v>
      </c>
    </row>
    <row r="344" spans="1:7" x14ac:dyDescent="0.2">
      <c r="A344">
        <v>223767103</v>
      </c>
      <c r="B344">
        <v>84337412</v>
      </c>
      <c r="C344" t="s">
        <v>3380</v>
      </c>
      <c r="D344" t="str">
        <f>INDEX(cleaned_data_Pittsburgh!AF$2:'cleaned_data_Pittsburgh'!AF$828, MATCH(A344, cleaned_data_Pittsburgh!I$2:'cleaned_data_Pittsburgh'!I$828,0))</f>
        <v>Greater Pittsburgh Area</v>
      </c>
      <c r="E344">
        <f>INDEX(cleaned_data_Pittsburgh!AG$2:'cleaned_data_Pittsburgh'!AG$828, MATCH(A344, cleaned_data_Pittsburgh!I$2:'cleaned_data_Pittsburgh'!I$828,0))</f>
        <v>1</v>
      </c>
      <c r="F344" t="str">
        <f>INDEX(cleaned_data_Pittsburgh!AK$2:'cleaned_data_Pittsburgh'!AK$828, MATCH(A344, cleaned_data_Pittsburgh!I$2:'cleaned_data_Pittsburgh'!I$828,0))</f>
        <v>CSA/MSA</v>
      </c>
      <c r="G344">
        <v>1</v>
      </c>
    </row>
    <row r="345" spans="1:7" x14ac:dyDescent="0.2">
      <c r="A345">
        <v>223767103</v>
      </c>
      <c r="B345">
        <v>119519002</v>
      </c>
      <c r="C345" t="s">
        <v>3380</v>
      </c>
      <c r="D345" t="str">
        <f>INDEX(cleaned_data_Pittsburgh!AF$2:'cleaned_data_Pittsburgh'!AF$828, MATCH(A345, cleaned_data_Pittsburgh!I$2:'cleaned_data_Pittsburgh'!I$828,0))</f>
        <v>Greater Pittsburgh Area</v>
      </c>
      <c r="E345">
        <f>INDEX(cleaned_data_Pittsburgh!AG$2:'cleaned_data_Pittsburgh'!AG$828, MATCH(A345, cleaned_data_Pittsburgh!I$2:'cleaned_data_Pittsburgh'!I$828,0))</f>
        <v>1</v>
      </c>
      <c r="F345" t="str">
        <f>INDEX(cleaned_data_Pittsburgh!AK$2:'cleaned_data_Pittsburgh'!AK$828, MATCH(A345, cleaned_data_Pittsburgh!I$2:'cleaned_data_Pittsburgh'!I$828,0))</f>
        <v>CSA/MSA</v>
      </c>
      <c r="G345">
        <v>1</v>
      </c>
    </row>
    <row r="346" spans="1:7" x14ac:dyDescent="0.2">
      <c r="A346">
        <v>223767103</v>
      </c>
      <c r="B346">
        <v>136595632</v>
      </c>
      <c r="C346" t="s">
        <v>3380</v>
      </c>
      <c r="D346" t="str">
        <f>INDEX(cleaned_data_Pittsburgh!AF$2:'cleaned_data_Pittsburgh'!AF$828, MATCH(A346, cleaned_data_Pittsburgh!I$2:'cleaned_data_Pittsburgh'!I$828,0))</f>
        <v>Greater Pittsburgh Area</v>
      </c>
      <c r="E346">
        <f>INDEX(cleaned_data_Pittsburgh!AG$2:'cleaned_data_Pittsburgh'!AG$828, MATCH(A346, cleaned_data_Pittsburgh!I$2:'cleaned_data_Pittsburgh'!I$828,0))</f>
        <v>1</v>
      </c>
      <c r="F346" t="str">
        <f>INDEX(cleaned_data_Pittsburgh!AK$2:'cleaned_data_Pittsburgh'!AK$828, MATCH(A346, cleaned_data_Pittsburgh!I$2:'cleaned_data_Pittsburgh'!I$828,0))</f>
        <v>CSA/MSA</v>
      </c>
      <c r="G346">
        <v>1</v>
      </c>
    </row>
    <row r="347" spans="1:7" x14ac:dyDescent="0.2">
      <c r="A347">
        <v>223767103</v>
      </c>
      <c r="B347">
        <v>12395765</v>
      </c>
      <c r="C347" t="s">
        <v>3380</v>
      </c>
      <c r="D347" t="str">
        <f>INDEX(cleaned_data_Pittsburgh!AF$2:'cleaned_data_Pittsburgh'!AF$828, MATCH(A347, cleaned_data_Pittsburgh!I$2:'cleaned_data_Pittsburgh'!I$828,0))</f>
        <v>Greater Pittsburgh Area</v>
      </c>
      <c r="E347">
        <f>INDEX(cleaned_data_Pittsburgh!AG$2:'cleaned_data_Pittsburgh'!AG$828, MATCH(A347, cleaned_data_Pittsburgh!I$2:'cleaned_data_Pittsburgh'!I$828,0))</f>
        <v>1</v>
      </c>
      <c r="F347" t="str">
        <f>INDEX(cleaned_data_Pittsburgh!AK$2:'cleaned_data_Pittsburgh'!AK$828, MATCH(A347, cleaned_data_Pittsburgh!I$2:'cleaned_data_Pittsburgh'!I$828,0))</f>
        <v>CSA/MSA</v>
      </c>
      <c r="G347">
        <v>1</v>
      </c>
    </row>
    <row r="348" spans="1:7" x14ac:dyDescent="0.2">
      <c r="A348">
        <v>223767103</v>
      </c>
      <c r="B348">
        <v>82928382</v>
      </c>
      <c r="C348" t="s">
        <v>3380</v>
      </c>
      <c r="D348" t="str">
        <f>INDEX(cleaned_data_Pittsburgh!AF$2:'cleaned_data_Pittsburgh'!AF$828, MATCH(A348, cleaned_data_Pittsburgh!I$2:'cleaned_data_Pittsburgh'!I$828,0))</f>
        <v>Greater Pittsburgh Area</v>
      </c>
      <c r="E348">
        <f>INDEX(cleaned_data_Pittsburgh!AG$2:'cleaned_data_Pittsburgh'!AG$828, MATCH(A348, cleaned_data_Pittsburgh!I$2:'cleaned_data_Pittsburgh'!I$828,0))</f>
        <v>1</v>
      </c>
      <c r="F348" t="str">
        <f>INDEX(cleaned_data_Pittsburgh!AK$2:'cleaned_data_Pittsburgh'!AK$828, MATCH(A348, cleaned_data_Pittsburgh!I$2:'cleaned_data_Pittsburgh'!I$828,0))</f>
        <v>CSA/MSA</v>
      </c>
      <c r="G348">
        <v>1</v>
      </c>
    </row>
    <row r="349" spans="1:7" x14ac:dyDescent="0.2">
      <c r="A349">
        <v>223767103</v>
      </c>
      <c r="B349">
        <v>77976052</v>
      </c>
      <c r="C349" t="s">
        <v>3380</v>
      </c>
      <c r="D349" t="str">
        <f>INDEX(cleaned_data_Pittsburgh!AF$2:'cleaned_data_Pittsburgh'!AF$828, MATCH(A349, cleaned_data_Pittsburgh!I$2:'cleaned_data_Pittsburgh'!I$828,0))</f>
        <v>Greater Pittsburgh Area</v>
      </c>
      <c r="E349">
        <f>INDEX(cleaned_data_Pittsburgh!AG$2:'cleaned_data_Pittsburgh'!AG$828, MATCH(A349, cleaned_data_Pittsburgh!I$2:'cleaned_data_Pittsburgh'!I$828,0))</f>
        <v>1</v>
      </c>
      <c r="F349" t="str">
        <f>INDEX(cleaned_data_Pittsburgh!AK$2:'cleaned_data_Pittsburgh'!AK$828, MATCH(A349, cleaned_data_Pittsburgh!I$2:'cleaned_data_Pittsburgh'!I$828,0))</f>
        <v>CSA/MSA</v>
      </c>
      <c r="G349">
        <v>1</v>
      </c>
    </row>
    <row r="350" spans="1:7" x14ac:dyDescent="0.2">
      <c r="A350">
        <v>223767103</v>
      </c>
      <c r="B350">
        <v>149501842</v>
      </c>
      <c r="C350" t="s">
        <v>3380</v>
      </c>
      <c r="D350" t="str">
        <f>INDEX(cleaned_data_Pittsburgh!AF$2:'cleaned_data_Pittsburgh'!AF$828, MATCH(A350, cleaned_data_Pittsburgh!I$2:'cleaned_data_Pittsburgh'!I$828,0))</f>
        <v>Greater Pittsburgh Area</v>
      </c>
      <c r="E350">
        <f>INDEX(cleaned_data_Pittsburgh!AG$2:'cleaned_data_Pittsburgh'!AG$828, MATCH(A350, cleaned_data_Pittsburgh!I$2:'cleaned_data_Pittsburgh'!I$828,0))</f>
        <v>1</v>
      </c>
      <c r="F350" t="str">
        <f>INDEX(cleaned_data_Pittsburgh!AK$2:'cleaned_data_Pittsburgh'!AK$828, MATCH(A350, cleaned_data_Pittsburgh!I$2:'cleaned_data_Pittsburgh'!I$828,0))</f>
        <v>CSA/MSA</v>
      </c>
      <c r="G350">
        <v>1</v>
      </c>
    </row>
    <row r="351" spans="1:7" x14ac:dyDescent="0.2">
      <c r="A351">
        <v>223767103</v>
      </c>
      <c r="B351">
        <v>3735594</v>
      </c>
      <c r="C351" t="s">
        <v>3380</v>
      </c>
      <c r="D351" t="str">
        <f>INDEX(cleaned_data_Pittsburgh!AF$2:'cleaned_data_Pittsburgh'!AF$828, MATCH(A351, cleaned_data_Pittsburgh!I$2:'cleaned_data_Pittsburgh'!I$828,0))</f>
        <v>Greater Pittsburgh Area</v>
      </c>
      <c r="E351">
        <f>INDEX(cleaned_data_Pittsburgh!AG$2:'cleaned_data_Pittsburgh'!AG$828, MATCH(A351, cleaned_data_Pittsburgh!I$2:'cleaned_data_Pittsburgh'!I$828,0))</f>
        <v>1</v>
      </c>
      <c r="F351" t="str">
        <f>INDEX(cleaned_data_Pittsburgh!AK$2:'cleaned_data_Pittsburgh'!AK$828, MATCH(A351, cleaned_data_Pittsburgh!I$2:'cleaned_data_Pittsburgh'!I$828,0))</f>
        <v>CSA/MSA</v>
      </c>
      <c r="G351">
        <v>1</v>
      </c>
    </row>
    <row r="352" spans="1:7" x14ac:dyDescent="0.2">
      <c r="A352">
        <v>223767103</v>
      </c>
      <c r="B352">
        <v>109905562</v>
      </c>
      <c r="C352" t="s">
        <v>3380</v>
      </c>
      <c r="D352" t="str">
        <f>INDEX(cleaned_data_Pittsburgh!AF$2:'cleaned_data_Pittsburgh'!AF$828, MATCH(A352, cleaned_data_Pittsburgh!I$2:'cleaned_data_Pittsburgh'!I$828,0))</f>
        <v>Greater Pittsburgh Area</v>
      </c>
      <c r="E352">
        <f>INDEX(cleaned_data_Pittsburgh!AG$2:'cleaned_data_Pittsburgh'!AG$828, MATCH(A352, cleaned_data_Pittsburgh!I$2:'cleaned_data_Pittsburgh'!I$828,0))</f>
        <v>1</v>
      </c>
      <c r="F352" t="str">
        <f>INDEX(cleaned_data_Pittsburgh!AK$2:'cleaned_data_Pittsburgh'!AK$828, MATCH(A352, cleaned_data_Pittsburgh!I$2:'cleaned_data_Pittsburgh'!I$828,0))</f>
        <v>CSA/MSA</v>
      </c>
      <c r="G352">
        <v>1</v>
      </c>
    </row>
    <row r="353" spans="1:7" x14ac:dyDescent="0.2">
      <c r="A353">
        <v>223767103</v>
      </c>
      <c r="B353">
        <v>83050032</v>
      </c>
      <c r="C353" t="s">
        <v>3380</v>
      </c>
      <c r="D353" t="str">
        <f>INDEX(cleaned_data_Pittsburgh!AF$2:'cleaned_data_Pittsburgh'!AF$828, MATCH(A353, cleaned_data_Pittsburgh!I$2:'cleaned_data_Pittsburgh'!I$828,0))</f>
        <v>Greater Pittsburgh Area</v>
      </c>
      <c r="E353">
        <f>INDEX(cleaned_data_Pittsburgh!AG$2:'cleaned_data_Pittsburgh'!AG$828, MATCH(A353, cleaned_data_Pittsburgh!I$2:'cleaned_data_Pittsburgh'!I$828,0))</f>
        <v>1</v>
      </c>
      <c r="F353" t="str">
        <f>INDEX(cleaned_data_Pittsburgh!AK$2:'cleaned_data_Pittsburgh'!AK$828, MATCH(A353, cleaned_data_Pittsburgh!I$2:'cleaned_data_Pittsburgh'!I$828,0))</f>
        <v>CSA/MSA</v>
      </c>
      <c r="G353">
        <v>1</v>
      </c>
    </row>
    <row r="354" spans="1:7" x14ac:dyDescent="0.2">
      <c r="A354">
        <v>223767103</v>
      </c>
      <c r="B354">
        <v>72444322</v>
      </c>
      <c r="C354" t="s">
        <v>3380</v>
      </c>
      <c r="D354" t="str">
        <f>INDEX(cleaned_data_Pittsburgh!AF$2:'cleaned_data_Pittsburgh'!AF$828, MATCH(A354, cleaned_data_Pittsburgh!I$2:'cleaned_data_Pittsburgh'!I$828,0))</f>
        <v>Greater Pittsburgh Area</v>
      </c>
      <c r="E354">
        <f>INDEX(cleaned_data_Pittsburgh!AG$2:'cleaned_data_Pittsburgh'!AG$828, MATCH(A354, cleaned_data_Pittsburgh!I$2:'cleaned_data_Pittsburgh'!I$828,0))</f>
        <v>1</v>
      </c>
      <c r="F354" t="str">
        <f>INDEX(cleaned_data_Pittsburgh!AK$2:'cleaned_data_Pittsburgh'!AK$828, MATCH(A354, cleaned_data_Pittsburgh!I$2:'cleaned_data_Pittsburgh'!I$828,0))</f>
        <v>CSA/MSA</v>
      </c>
      <c r="G354">
        <v>1</v>
      </c>
    </row>
    <row r="355" spans="1:7" x14ac:dyDescent="0.2">
      <c r="A355">
        <v>223767103</v>
      </c>
      <c r="B355">
        <v>122414542</v>
      </c>
      <c r="C355" t="s">
        <v>3380</v>
      </c>
      <c r="D355" t="str">
        <f>INDEX(cleaned_data_Pittsburgh!AF$2:'cleaned_data_Pittsburgh'!AF$828, MATCH(A355, cleaned_data_Pittsburgh!I$2:'cleaned_data_Pittsburgh'!I$828,0))</f>
        <v>Greater Pittsburgh Area</v>
      </c>
      <c r="E355">
        <f>INDEX(cleaned_data_Pittsburgh!AG$2:'cleaned_data_Pittsburgh'!AG$828, MATCH(A355, cleaned_data_Pittsburgh!I$2:'cleaned_data_Pittsburgh'!I$828,0))</f>
        <v>1</v>
      </c>
      <c r="F355" t="str">
        <f>INDEX(cleaned_data_Pittsburgh!AK$2:'cleaned_data_Pittsburgh'!AK$828, MATCH(A355, cleaned_data_Pittsburgh!I$2:'cleaned_data_Pittsburgh'!I$828,0))</f>
        <v>CSA/MSA</v>
      </c>
      <c r="G355">
        <v>1</v>
      </c>
    </row>
    <row r="356" spans="1:7" x14ac:dyDescent="0.2">
      <c r="A356">
        <v>223767103</v>
      </c>
      <c r="B356">
        <v>136914502</v>
      </c>
      <c r="C356" t="s">
        <v>3380</v>
      </c>
      <c r="D356" t="str">
        <f>INDEX(cleaned_data_Pittsburgh!AF$2:'cleaned_data_Pittsburgh'!AF$828, MATCH(A356, cleaned_data_Pittsburgh!I$2:'cleaned_data_Pittsburgh'!I$828,0))</f>
        <v>Greater Pittsburgh Area</v>
      </c>
      <c r="E356">
        <f>INDEX(cleaned_data_Pittsburgh!AG$2:'cleaned_data_Pittsburgh'!AG$828, MATCH(A356, cleaned_data_Pittsburgh!I$2:'cleaned_data_Pittsburgh'!I$828,0))</f>
        <v>1</v>
      </c>
      <c r="F356" t="str">
        <f>INDEX(cleaned_data_Pittsburgh!AK$2:'cleaned_data_Pittsburgh'!AK$828, MATCH(A356, cleaned_data_Pittsburgh!I$2:'cleaned_data_Pittsburgh'!I$828,0))</f>
        <v>CSA/MSA</v>
      </c>
      <c r="G356">
        <v>1</v>
      </c>
    </row>
    <row r="357" spans="1:7" x14ac:dyDescent="0.2">
      <c r="A357">
        <v>223767103</v>
      </c>
      <c r="B357">
        <v>80827912</v>
      </c>
      <c r="C357" t="s">
        <v>3380</v>
      </c>
      <c r="D357" t="str">
        <f>INDEX(cleaned_data_Pittsburgh!AF$2:'cleaned_data_Pittsburgh'!AF$828, MATCH(A357, cleaned_data_Pittsburgh!I$2:'cleaned_data_Pittsburgh'!I$828,0))</f>
        <v>Greater Pittsburgh Area</v>
      </c>
      <c r="E357">
        <f>INDEX(cleaned_data_Pittsburgh!AG$2:'cleaned_data_Pittsburgh'!AG$828, MATCH(A357, cleaned_data_Pittsburgh!I$2:'cleaned_data_Pittsburgh'!I$828,0))</f>
        <v>1</v>
      </c>
      <c r="F357" t="str">
        <f>INDEX(cleaned_data_Pittsburgh!AK$2:'cleaned_data_Pittsburgh'!AK$828, MATCH(A357, cleaned_data_Pittsburgh!I$2:'cleaned_data_Pittsburgh'!I$828,0))</f>
        <v>CSA/MSA</v>
      </c>
      <c r="G357">
        <v>1</v>
      </c>
    </row>
    <row r="358" spans="1:7" x14ac:dyDescent="0.2">
      <c r="A358">
        <v>223767103</v>
      </c>
      <c r="B358">
        <v>81438722</v>
      </c>
      <c r="C358" t="s">
        <v>3380</v>
      </c>
      <c r="D358" t="str">
        <f>INDEX(cleaned_data_Pittsburgh!AF$2:'cleaned_data_Pittsburgh'!AF$828, MATCH(A358, cleaned_data_Pittsburgh!I$2:'cleaned_data_Pittsburgh'!I$828,0))</f>
        <v>Greater Pittsburgh Area</v>
      </c>
      <c r="E358">
        <f>INDEX(cleaned_data_Pittsburgh!AG$2:'cleaned_data_Pittsburgh'!AG$828, MATCH(A358, cleaned_data_Pittsburgh!I$2:'cleaned_data_Pittsburgh'!I$828,0))</f>
        <v>1</v>
      </c>
      <c r="F358" t="str">
        <f>INDEX(cleaned_data_Pittsburgh!AK$2:'cleaned_data_Pittsburgh'!AK$828, MATCH(A358, cleaned_data_Pittsburgh!I$2:'cleaned_data_Pittsburgh'!I$828,0))</f>
        <v>CSA/MSA</v>
      </c>
      <c r="G358">
        <v>1</v>
      </c>
    </row>
    <row r="359" spans="1:7" x14ac:dyDescent="0.2">
      <c r="A359">
        <v>223767103</v>
      </c>
      <c r="B359">
        <v>9724419</v>
      </c>
      <c r="C359" t="s">
        <v>3380</v>
      </c>
      <c r="D359" t="str">
        <f>INDEX(cleaned_data_Pittsburgh!AF$2:'cleaned_data_Pittsburgh'!AF$828, MATCH(A359, cleaned_data_Pittsburgh!I$2:'cleaned_data_Pittsburgh'!I$828,0))</f>
        <v>Greater Pittsburgh Area</v>
      </c>
      <c r="E359">
        <f>INDEX(cleaned_data_Pittsburgh!AG$2:'cleaned_data_Pittsburgh'!AG$828, MATCH(A359, cleaned_data_Pittsburgh!I$2:'cleaned_data_Pittsburgh'!I$828,0))</f>
        <v>1</v>
      </c>
      <c r="F359" t="str">
        <f>INDEX(cleaned_data_Pittsburgh!AK$2:'cleaned_data_Pittsburgh'!AK$828, MATCH(A359, cleaned_data_Pittsburgh!I$2:'cleaned_data_Pittsburgh'!I$828,0))</f>
        <v>CSA/MSA</v>
      </c>
      <c r="G359">
        <v>1</v>
      </c>
    </row>
    <row r="360" spans="1:7" x14ac:dyDescent="0.2">
      <c r="A360">
        <v>223767103</v>
      </c>
      <c r="B360">
        <v>81390362</v>
      </c>
      <c r="C360" t="s">
        <v>3380</v>
      </c>
      <c r="D360" t="str">
        <f>INDEX(cleaned_data_Pittsburgh!AF$2:'cleaned_data_Pittsburgh'!AF$828, MATCH(A360, cleaned_data_Pittsburgh!I$2:'cleaned_data_Pittsburgh'!I$828,0))</f>
        <v>Greater Pittsburgh Area</v>
      </c>
      <c r="E360">
        <f>INDEX(cleaned_data_Pittsburgh!AG$2:'cleaned_data_Pittsburgh'!AG$828, MATCH(A360, cleaned_data_Pittsburgh!I$2:'cleaned_data_Pittsburgh'!I$828,0))</f>
        <v>1</v>
      </c>
      <c r="F360" t="str">
        <f>INDEX(cleaned_data_Pittsburgh!AK$2:'cleaned_data_Pittsburgh'!AK$828, MATCH(A360, cleaned_data_Pittsburgh!I$2:'cleaned_data_Pittsburgh'!I$828,0))</f>
        <v>CSA/MSA</v>
      </c>
      <c r="G360">
        <v>1</v>
      </c>
    </row>
    <row r="361" spans="1:7" x14ac:dyDescent="0.2">
      <c r="A361">
        <v>223767103</v>
      </c>
      <c r="B361">
        <v>177944032</v>
      </c>
      <c r="C361" t="s">
        <v>3380</v>
      </c>
      <c r="D361" t="str">
        <f>INDEX(cleaned_data_Pittsburgh!AF$2:'cleaned_data_Pittsburgh'!AF$828, MATCH(A361, cleaned_data_Pittsburgh!I$2:'cleaned_data_Pittsburgh'!I$828,0))</f>
        <v>Greater Pittsburgh Area</v>
      </c>
      <c r="E361">
        <f>INDEX(cleaned_data_Pittsburgh!AG$2:'cleaned_data_Pittsburgh'!AG$828, MATCH(A361, cleaned_data_Pittsburgh!I$2:'cleaned_data_Pittsburgh'!I$828,0))</f>
        <v>1</v>
      </c>
      <c r="F361" t="str">
        <f>INDEX(cleaned_data_Pittsburgh!AK$2:'cleaned_data_Pittsburgh'!AK$828, MATCH(A361, cleaned_data_Pittsburgh!I$2:'cleaned_data_Pittsburgh'!I$828,0))</f>
        <v>CSA/MSA</v>
      </c>
      <c r="G361">
        <v>1</v>
      </c>
    </row>
    <row r="362" spans="1:7" x14ac:dyDescent="0.2">
      <c r="A362">
        <v>223814159</v>
      </c>
      <c r="B362">
        <v>119008392</v>
      </c>
      <c r="C362" t="s">
        <v>3380</v>
      </c>
      <c r="D362" t="str">
        <f>INDEX(cleaned_data_Pittsburgh!AF$2:'cleaned_data_Pittsburgh'!AF$828, MATCH(A362, cleaned_data_Pittsburgh!I$2:'cleaned_data_Pittsburgh'!I$828,0))</f>
        <v>Greater Pittsburgh Area</v>
      </c>
      <c r="E362">
        <f>INDEX(cleaned_data_Pittsburgh!AG$2:'cleaned_data_Pittsburgh'!AG$828, MATCH(A362, cleaned_data_Pittsburgh!I$2:'cleaned_data_Pittsburgh'!I$828,0))</f>
        <v>0</v>
      </c>
      <c r="F362" t="str">
        <f>INDEX(cleaned_data_Pittsburgh!AK$2:'cleaned_data_Pittsburgh'!AK$828, MATCH(A362, cleaned_data_Pittsburgh!I$2:'cleaned_data_Pittsburgh'!I$828,0))</f>
        <v>CSA/MSA</v>
      </c>
      <c r="G362">
        <v>1</v>
      </c>
    </row>
    <row r="363" spans="1:7" x14ac:dyDescent="0.2">
      <c r="A363">
        <v>223814159</v>
      </c>
      <c r="B363">
        <v>22055931</v>
      </c>
      <c r="C363" t="s">
        <v>3380</v>
      </c>
      <c r="D363" t="str">
        <f>INDEX(cleaned_data_Pittsburgh!AF$2:'cleaned_data_Pittsburgh'!AF$828, MATCH(A363, cleaned_data_Pittsburgh!I$2:'cleaned_data_Pittsburgh'!I$828,0))</f>
        <v>Greater Pittsburgh Area</v>
      </c>
      <c r="E363">
        <f>INDEX(cleaned_data_Pittsburgh!AG$2:'cleaned_data_Pittsburgh'!AG$828, MATCH(A363, cleaned_data_Pittsburgh!I$2:'cleaned_data_Pittsburgh'!I$828,0))</f>
        <v>0</v>
      </c>
      <c r="F363" t="str">
        <f>INDEX(cleaned_data_Pittsburgh!AK$2:'cleaned_data_Pittsburgh'!AK$828, MATCH(A363, cleaned_data_Pittsburgh!I$2:'cleaned_data_Pittsburgh'!I$828,0))</f>
        <v>CSA/MSA</v>
      </c>
      <c r="G363">
        <v>1</v>
      </c>
    </row>
    <row r="364" spans="1:7" x14ac:dyDescent="0.2">
      <c r="A364">
        <v>223814159</v>
      </c>
      <c r="B364">
        <v>86854742</v>
      </c>
      <c r="C364" t="s">
        <v>3380</v>
      </c>
      <c r="D364" t="str">
        <f>INDEX(cleaned_data_Pittsburgh!AF$2:'cleaned_data_Pittsburgh'!AF$828, MATCH(A364, cleaned_data_Pittsburgh!I$2:'cleaned_data_Pittsburgh'!I$828,0))</f>
        <v>Greater Pittsburgh Area</v>
      </c>
      <c r="E364">
        <f>INDEX(cleaned_data_Pittsburgh!AG$2:'cleaned_data_Pittsburgh'!AG$828, MATCH(A364, cleaned_data_Pittsburgh!I$2:'cleaned_data_Pittsburgh'!I$828,0))</f>
        <v>0</v>
      </c>
      <c r="F364" t="str">
        <f>INDEX(cleaned_data_Pittsburgh!AK$2:'cleaned_data_Pittsburgh'!AK$828, MATCH(A364, cleaned_data_Pittsburgh!I$2:'cleaned_data_Pittsburgh'!I$828,0))</f>
        <v>CSA/MSA</v>
      </c>
      <c r="G364">
        <v>1</v>
      </c>
    </row>
    <row r="365" spans="1:7" x14ac:dyDescent="0.2">
      <c r="A365">
        <v>223814159</v>
      </c>
      <c r="B365">
        <v>72916582</v>
      </c>
      <c r="C365" t="s">
        <v>3380</v>
      </c>
      <c r="D365" t="str">
        <f>INDEX(cleaned_data_Pittsburgh!AF$2:'cleaned_data_Pittsburgh'!AF$828, MATCH(A365, cleaned_data_Pittsburgh!I$2:'cleaned_data_Pittsburgh'!I$828,0))</f>
        <v>Greater Pittsburgh Area</v>
      </c>
      <c r="E365">
        <f>INDEX(cleaned_data_Pittsburgh!AG$2:'cleaned_data_Pittsburgh'!AG$828, MATCH(A365, cleaned_data_Pittsburgh!I$2:'cleaned_data_Pittsburgh'!I$828,0))</f>
        <v>0</v>
      </c>
      <c r="F365" t="str">
        <f>INDEX(cleaned_data_Pittsburgh!AK$2:'cleaned_data_Pittsburgh'!AK$828, MATCH(A365, cleaned_data_Pittsburgh!I$2:'cleaned_data_Pittsburgh'!I$828,0))</f>
        <v>CSA/MSA</v>
      </c>
      <c r="G365">
        <v>1</v>
      </c>
    </row>
    <row r="366" spans="1:7" x14ac:dyDescent="0.2">
      <c r="A366">
        <v>223814159</v>
      </c>
      <c r="B366">
        <v>18028311</v>
      </c>
      <c r="C366" t="s">
        <v>3380</v>
      </c>
      <c r="D366" t="str">
        <f>INDEX(cleaned_data_Pittsburgh!AF$2:'cleaned_data_Pittsburgh'!AF$828, MATCH(A366, cleaned_data_Pittsburgh!I$2:'cleaned_data_Pittsburgh'!I$828,0))</f>
        <v>Greater Pittsburgh Area</v>
      </c>
      <c r="E366">
        <f>INDEX(cleaned_data_Pittsburgh!AG$2:'cleaned_data_Pittsburgh'!AG$828, MATCH(A366, cleaned_data_Pittsburgh!I$2:'cleaned_data_Pittsburgh'!I$828,0))</f>
        <v>0</v>
      </c>
      <c r="F366" t="str">
        <f>INDEX(cleaned_data_Pittsburgh!AK$2:'cleaned_data_Pittsburgh'!AK$828, MATCH(A366, cleaned_data_Pittsburgh!I$2:'cleaned_data_Pittsburgh'!I$828,0))</f>
        <v>CSA/MSA</v>
      </c>
      <c r="G366">
        <v>1</v>
      </c>
    </row>
    <row r="367" spans="1:7" x14ac:dyDescent="0.2">
      <c r="A367">
        <v>223814159</v>
      </c>
      <c r="B367">
        <v>9627158</v>
      </c>
      <c r="C367" t="s">
        <v>3380</v>
      </c>
      <c r="D367" t="str">
        <f>INDEX(cleaned_data_Pittsburgh!AF$2:'cleaned_data_Pittsburgh'!AF$828, MATCH(A367, cleaned_data_Pittsburgh!I$2:'cleaned_data_Pittsburgh'!I$828,0))</f>
        <v>Greater Pittsburgh Area</v>
      </c>
      <c r="E367">
        <f>INDEX(cleaned_data_Pittsburgh!AG$2:'cleaned_data_Pittsburgh'!AG$828, MATCH(A367, cleaned_data_Pittsburgh!I$2:'cleaned_data_Pittsburgh'!I$828,0))</f>
        <v>0</v>
      </c>
      <c r="F367" t="str">
        <f>INDEX(cleaned_data_Pittsburgh!AK$2:'cleaned_data_Pittsburgh'!AK$828, MATCH(A367, cleaned_data_Pittsburgh!I$2:'cleaned_data_Pittsburgh'!I$828,0))</f>
        <v>CSA/MSA</v>
      </c>
      <c r="G367">
        <v>1</v>
      </c>
    </row>
    <row r="368" spans="1:7" x14ac:dyDescent="0.2">
      <c r="A368">
        <v>223820065</v>
      </c>
      <c r="B368">
        <v>127697272</v>
      </c>
      <c r="C368" t="s">
        <v>3380</v>
      </c>
      <c r="D368" t="str">
        <f>INDEX(cleaned_data_Pittsburgh!AF$2:'cleaned_data_Pittsburgh'!AF$828, MATCH(A368, cleaned_data_Pittsburgh!I$2:'cleaned_data_Pittsburgh'!I$828,0))</f>
        <v>Greater Pittsburgh Area</v>
      </c>
      <c r="E368">
        <f>INDEX(cleaned_data_Pittsburgh!AG$2:'cleaned_data_Pittsburgh'!AG$828, MATCH(A368, cleaned_data_Pittsburgh!I$2:'cleaned_data_Pittsburgh'!I$828,0))</f>
        <v>1</v>
      </c>
      <c r="F368" t="str">
        <f>INDEX(cleaned_data_Pittsburgh!AK$2:'cleaned_data_Pittsburgh'!AK$828, MATCH(A368, cleaned_data_Pittsburgh!I$2:'cleaned_data_Pittsburgh'!I$828,0))</f>
        <v>CSA/MSA</v>
      </c>
      <c r="G368">
        <v>1</v>
      </c>
    </row>
    <row r="369" spans="1:7" x14ac:dyDescent="0.2">
      <c r="A369">
        <v>223820065</v>
      </c>
      <c r="B369">
        <v>183556920</v>
      </c>
      <c r="C369" t="s">
        <v>3380</v>
      </c>
      <c r="D369" t="str">
        <f>INDEX(cleaned_data_Pittsburgh!AF$2:'cleaned_data_Pittsburgh'!AF$828, MATCH(A369, cleaned_data_Pittsburgh!I$2:'cleaned_data_Pittsburgh'!I$828,0))</f>
        <v>Greater Pittsburgh Area</v>
      </c>
      <c r="E369">
        <f>INDEX(cleaned_data_Pittsburgh!AG$2:'cleaned_data_Pittsburgh'!AG$828, MATCH(A369, cleaned_data_Pittsburgh!I$2:'cleaned_data_Pittsburgh'!I$828,0))</f>
        <v>1</v>
      </c>
      <c r="F369" t="str">
        <f>INDEX(cleaned_data_Pittsburgh!AK$2:'cleaned_data_Pittsburgh'!AK$828, MATCH(A369, cleaned_data_Pittsburgh!I$2:'cleaned_data_Pittsburgh'!I$828,0))</f>
        <v>CSA/MSA</v>
      </c>
      <c r="G369">
        <v>1</v>
      </c>
    </row>
    <row r="370" spans="1:7" x14ac:dyDescent="0.2">
      <c r="A370">
        <v>223820065</v>
      </c>
      <c r="B370">
        <v>100905342</v>
      </c>
      <c r="C370" t="s">
        <v>3380</v>
      </c>
      <c r="D370" t="str">
        <f>INDEX(cleaned_data_Pittsburgh!AF$2:'cleaned_data_Pittsburgh'!AF$828, MATCH(A370, cleaned_data_Pittsburgh!I$2:'cleaned_data_Pittsburgh'!I$828,0))</f>
        <v>Greater Pittsburgh Area</v>
      </c>
      <c r="E370">
        <f>INDEX(cleaned_data_Pittsburgh!AG$2:'cleaned_data_Pittsburgh'!AG$828, MATCH(A370, cleaned_data_Pittsburgh!I$2:'cleaned_data_Pittsburgh'!I$828,0))</f>
        <v>1</v>
      </c>
      <c r="F370" t="str">
        <f>INDEX(cleaned_data_Pittsburgh!AK$2:'cleaned_data_Pittsburgh'!AK$828, MATCH(A370, cleaned_data_Pittsburgh!I$2:'cleaned_data_Pittsburgh'!I$828,0))</f>
        <v>CSA/MSA</v>
      </c>
      <c r="G370">
        <v>1</v>
      </c>
    </row>
    <row r="371" spans="1:7" x14ac:dyDescent="0.2">
      <c r="A371">
        <v>223820065</v>
      </c>
      <c r="B371">
        <v>8912203</v>
      </c>
      <c r="C371" t="s">
        <v>3380</v>
      </c>
      <c r="D371" t="str">
        <f>INDEX(cleaned_data_Pittsburgh!AF$2:'cleaned_data_Pittsburgh'!AF$828, MATCH(A371, cleaned_data_Pittsburgh!I$2:'cleaned_data_Pittsburgh'!I$828,0))</f>
        <v>Greater Pittsburgh Area</v>
      </c>
      <c r="E371">
        <f>INDEX(cleaned_data_Pittsburgh!AG$2:'cleaned_data_Pittsburgh'!AG$828, MATCH(A371, cleaned_data_Pittsburgh!I$2:'cleaned_data_Pittsburgh'!I$828,0))</f>
        <v>1</v>
      </c>
      <c r="F371" t="str">
        <f>INDEX(cleaned_data_Pittsburgh!AK$2:'cleaned_data_Pittsburgh'!AK$828, MATCH(A371, cleaned_data_Pittsburgh!I$2:'cleaned_data_Pittsburgh'!I$828,0))</f>
        <v>CSA/MSA</v>
      </c>
      <c r="G371">
        <v>1</v>
      </c>
    </row>
    <row r="372" spans="1:7" x14ac:dyDescent="0.2">
      <c r="A372">
        <v>223820065</v>
      </c>
      <c r="B372">
        <v>79540292</v>
      </c>
      <c r="C372" t="s">
        <v>3380</v>
      </c>
      <c r="D372" t="str">
        <f>INDEX(cleaned_data_Pittsburgh!AF$2:'cleaned_data_Pittsburgh'!AF$828, MATCH(A372, cleaned_data_Pittsburgh!I$2:'cleaned_data_Pittsburgh'!I$828,0))</f>
        <v>Greater Pittsburgh Area</v>
      </c>
      <c r="E372">
        <f>INDEX(cleaned_data_Pittsburgh!AG$2:'cleaned_data_Pittsburgh'!AG$828, MATCH(A372, cleaned_data_Pittsburgh!I$2:'cleaned_data_Pittsburgh'!I$828,0))</f>
        <v>1</v>
      </c>
      <c r="F372" t="str">
        <f>INDEX(cleaned_data_Pittsburgh!AK$2:'cleaned_data_Pittsburgh'!AK$828, MATCH(A372, cleaned_data_Pittsburgh!I$2:'cleaned_data_Pittsburgh'!I$828,0))</f>
        <v>CSA/MSA</v>
      </c>
      <c r="G372">
        <v>1</v>
      </c>
    </row>
    <row r="373" spans="1:7" x14ac:dyDescent="0.2">
      <c r="A373">
        <v>223820065</v>
      </c>
      <c r="B373">
        <v>8594882</v>
      </c>
      <c r="C373" t="s">
        <v>3380</v>
      </c>
      <c r="D373" t="str">
        <f>INDEX(cleaned_data_Pittsburgh!AF$2:'cleaned_data_Pittsburgh'!AF$828, MATCH(A373, cleaned_data_Pittsburgh!I$2:'cleaned_data_Pittsburgh'!I$828,0))</f>
        <v>Greater Pittsburgh Area</v>
      </c>
      <c r="E373">
        <f>INDEX(cleaned_data_Pittsburgh!AG$2:'cleaned_data_Pittsburgh'!AG$828, MATCH(A373, cleaned_data_Pittsburgh!I$2:'cleaned_data_Pittsburgh'!I$828,0))</f>
        <v>1</v>
      </c>
      <c r="F373" t="str">
        <f>INDEX(cleaned_data_Pittsburgh!AK$2:'cleaned_data_Pittsburgh'!AK$828, MATCH(A373, cleaned_data_Pittsburgh!I$2:'cleaned_data_Pittsburgh'!I$828,0))</f>
        <v>CSA/MSA</v>
      </c>
      <c r="G373">
        <v>1</v>
      </c>
    </row>
    <row r="374" spans="1:7" x14ac:dyDescent="0.2">
      <c r="A374">
        <v>223920838</v>
      </c>
      <c r="B374">
        <v>137099852</v>
      </c>
      <c r="C374" t="s">
        <v>3380</v>
      </c>
      <c r="D374" t="str">
        <f>INDEX(cleaned_data_Pittsburgh!AF$2:'cleaned_data_Pittsburgh'!AF$828, MATCH(A374, cleaned_data_Pittsburgh!I$2:'cleaned_data_Pittsburgh'!I$828,0))</f>
        <v>Greater Pittsburgh Area</v>
      </c>
      <c r="E374">
        <f>INDEX(cleaned_data_Pittsburgh!AG$2:'cleaned_data_Pittsburgh'!AG$828, MATCH(A374, cleaned_data_Pittsburgh!I$2:'cleaned_data_Pittsburgh'!I$828,0))</f>
        <v>1</v>
      </c>
      <c r="F374" t="str">
        <f>INDEX(cleaned_data_Pittsburgh!AK$2:'cleaned_data_Pittsburgh'!AK$828, MATCH(A374, cleaned_data_Pittsburgh!I$2:'cleaned_data_Pittsburgh'!I$828,0))</f>
        <v>CSA/MSA</v>
      </c>
      <c r="G374">
        <v>1</v>
      </c>
    </row>
    <row r="375" spans="1:7" x14ac:dyDescent="0.2">
      <c r="A375">
        <v>223920838</v>
      </c>
      <c r="B375">
        <v>10065646</v>
      </c>
      <c r="C375" t="s">
        <v>3380</v>
      </c>
      <c r="D375" t="str">
        <f>INDEX(cleaned_data_Pittsburgh!AF$2:'cleaned_data_Pittsburgh'!AF$828, MATCH(A375, cleaned_data_Pittsburgh!I$2:'cleaned_data_Pittsburgh'!I$828,0))</f>
        <v>Greater Pittsburgh Area</v>
      </c>
      <c r="E375">
        <f>INDEX(cleaned_data_Pittsburgh!AG$2:'cleaned_data_Pittsburgh'!AG$828, MATCH(A375, cleaned_data_Pittsburgh!I$2:'cleaned_data_Pittsburgh'!I$828,0))</f>
        <v>1</v>
      </c>
      <c r="F375" t="str">
        <f>INDEX(cleaned_data_Pittsburgh!AK$2:'cleaned_data_Pittsburgh'!AK$828, MATCH(A375, cleaned_data_Pittsburgh!I$2:'cleaned_data_Pittsburgh'!I$828,0))</f>
        <v>CSA/MSA</v>
      </c>
      <c r="G375">
        <v>1</v>
      </c>
    </row>
    <row r="376" spans="1:7" x14ac:dyDescent="0.2">
      <c r="A376">
        <v>223920838</v>
      </c>
      <c r="B376">
        <v>11651807</v>
      </c>
      <c r="C376" t="s">
        <v>3380</v>
      </c>
      <c r="D376" t="str">
        <f>INDEX(cleaned_data_Pittsburgh!AF$2:'cleaned_data_Pittsburgh'!AF$828, MATCH(A376, cleaned_data_Pittsburgh!I$2:'cleaned_data_Pittsburgh'!I$828,0))</f>
        <v>Greater Pittsburgh Area</v>
      </c>
      <c r="E376">
        <f>INDEX(cleaned_data_Pittsburgh!AG$2:'cleaned_data_Pittsburgh'!AG$828, MATCH(A376, cleaned_data_Pittsburgh!I$2:'cleaned_data_Pittsburgh'!I$828,0))</f>
        <v>1</v>
      </c>
      <c r="F376" t="str">
        <f>INDEX(cleaned_data_Pittsburgh!AK$2:'cleaned_data_Pittsburgh'!AK$828, MATCH(A376, cleaned_data_Pittsburgh!I$2:'cleaned_data_Pittsburgh'!I$828,0))</f>
        <v>CSA/MSA</v>
      </c>
      <c r="G376">
        <v>1</v>
      </c>
    </row>
    <row r="377" spans="1:7" x14ac:dyDescent="0.2">
      <c r="A377">
        <v>224035182</v>
      </c>
      <c r="B377">
        <v>183538725</v>
      </c>
      <c r="C377" t="s">
        <v>3380</v>
      </c>
      <c r="D377" t="str">
        <f>INDEX(cleaned_data_Pittsburgh!AF$2:'cleaned_data_Pittsburgh'!AF$828, MATCH(A377, cleaned_data_Pittsburgh!I$2:'cleaned_data_Pittsburgh'!I$828,0))</f>
        <v>Greater Pittsburgh Area</v>
      </c>
      <c r="E377">
        <f>INDEX(cleaned_data_Pittsburgh!AG$2:'cleaned_data_Pittsburgh'!AG$828, MATCH(A377, cleaned_data_Pittsburgh!I$2:'cleaned_data_Pittsburgh'!I$828,0))</f>
        <v>1</v>
      </c>
      <c r="F377" t="str">
        <f>INDEX(cleaned_data_Pittsburgh!AK$2:'cleaned_data_Pittsburgh'!AK$828, MATCH(A377, cleaned_data_Pittsburgh!I$2:'cleaned_data_Pittsburgh'!I$828,0))</f>
        <v>CSA/MSA</v>
      </c>
      <c r="G377">
        <v>1</v>
      </c>
    </row>
    <row r="378" spans="1:7" x14ac:dyDescent="0.2">
      <c r="A378">
        <v>224035182</v>
      </c>
      <c r="B378">
        <v>45297502</v>
      </c>
      <c r="C378" t="s">
        <v>3380</v>
      </c>
      <c r="D378" t="str">
        <f>INDEX(cleaned_data_Pittsburgh!AF$2:'cleaned_data_Pittsburgh'!AF$828, MATCH(A378, cleaned_data_Pittsburgh!I$2:'cleaned_data_Pittsburgh'!I$828,0))</f>
        <v>Greater Pittsburgh Area</v>
      </c>
      <c r="E378">
        <f>INDEX(cleaned_data_Pittsburgh!AG$2:'cleaned_data_Pittsburgh'!AG$828, MATCH(A378, cleaned_data_Pittsburgh!I$2:'cleaned_data_Pittsburgh'!I$828,0))</f>
        <v>1</v>
      </c>
      <c r="F378" t="str">
        <f>INDEX(cleaned_data_Pittsburgh!AK$2:'cleaned_data_Pittsburgh'!AK$828, MATCH(A378, cleaned_data_Pittsburgh!I$2:'cleaned_data_Pittsburgh'!I$828,0))</f>
        <v>CSA/MSA</v>
      </c>
      <c r="G378">
        <v>1</v>
      </c>
    </row>
    <row r="379" spans="1:7" x14ac:dyDescent="0.2">
      <c r="A379">
        <v>224035182</v>
      </c>
      <c r="B379">
        <v>114572062</v>
      </c>
      <c r="C379" t="s">
        <v>3380</v>
      </c>
      <c r="D379" t="str">
        <f>INDEX(cleaned_data_Pittsburgh!AF$2:'cleaned_data_Pittsburgh'!AF$828, MATCH(A379, cleaned_data_Pittsburgh!I$2:'cleaned_data_Pittsburgh'!I$828,0))</f>
        <v>Greater Pittsburgh Area</v>
      </c>
      <c r="E379">
        <f>INDEX(cleaned_data_Pittsburgh!AG$2:'cleaned_data_Pittsburgh'!AG$828, MATCH(A379, cleaned_data_Pittsburgh!I$2:'cleaned_data_Pittsburgh'!I$828,0))</f>
        <v>1</v>
      </c>
      <c r="F379" t="str">
        <f>INDEX(cleaned_data_Pittsburgh!AK$2:'cleaned_data_Pittsburgh'!AK$828, MATCH(A379, cleaned_data_Pittsburgh!I$2:'cleaned_data_Pittsburgh'!I$828,0))</f>
        <v>CSA/MSA</v>
      </c>
      <c r="G379">
        <v>1</v>
      </c>
    </row>
    <row r="380" spans="1:7" x14ac:dyDescent="0.2">
      <c r="A380">
        <v>224035182</v>
      </c>
      <c r="B380">
        <v>186544947</v>
      </c>
      <c r="C380" t="s">
        <v>3380</v>
      </c>
      <c r="D380" t="str">
        <f>INDEX(cleaned_data_Pittsburgh!AF$2:'cleaned_data_Pittsburgh'!AF$828, MATCH(A380, cleaned_data_Pittsburgh!I$2:'cleaned_data_Pittsburgh'!I$828,0))</f>
        <v>Greater Pittsburgh Area</v>
      </c>
      <c r="E380">
        <f>INDEX(cleaned_data_Pittsburgh!AG$2:'cleaned_data_Pittsburgh'!AG$828, MATCH(A380, cleaned_data_Pittsburgh!I$2:'cleaned_data_Pittsburgh'!I$828,0))</f>
        <v>1</v>
      </c>
      <c r="F380" t="str">
        <f>INDEX(cleaned_data_Pittsburgh!AK$2:'cleaned_data_Pittsburgh'!AK$828, MATCH(A380, cleaned_data_Pittsburgh!I$2:'cleaned_data_Pittsburgh'!I$828,0))</f>
        <v>CSA/MSA</v>
      </c>
      <c r="G380">
        <v>1</v>
      </c>
    </row>
    <row r="381" spans="1:7" x14ac:dyDescent="0.2">
      <c r="A381">
        <v>224035182</v>
      </c>
      <c r="B381">
        <v>189839912</v>
      </c>
      <c r="C381" t="s">
        <v>3380</v>
      </c>
      <c r="D381" t="str">
        <f>INDEX(cleaned_data_Pittsburgh!AF$2:'cleaned_data_Pittsburgh'!AF$828, MATCH(A381, cleaned_data_Pittsburgh!I$2:'cleaned_data_Pittsburgh'!I$828,0))</f>
        <v>Greater Pittsburgh Area</v>
      </c>
      <c r="E381">
        <f>INDEX(cleaned_data_Pittsburgh!AG$2:'cleaned_data_Pittsburgh'!AG$828, MATCH(A381, cleaned_data_Pittsburgh!I$2:'cleaned_data_Pittsburgh'!I$828,0))</f>
        <v>1</v>
      </c>
      <c r="F381" t="str">
        <f>INDEX(cleaned_data_Pittsburgh!AK$2:'cleaned_data_Pittsburgh'!AK$828, MATCH(A381, cleaned_data_Pittsburgh!I$2:'cleaned_data_Pittsburgh'!I$828,0))</f>
        <v>CSA/MSA</v>
      </c>
      <c r="G381">
        <v>1</v>
      </c>
    </row>
    <row r="382" spans="1:7" x14ac:dyDescent="0.2">
      <c r="A382">
        <v>224035182</v>
      </c>
      <c r="B382">
        <v>191372920</v>
      </c>
      <c r="C382" t="s">
        <v>3380</v>
      </c>
      <c r="D382" t="str">
        <f>INDEX(cleaned_data_Pittsburgh!AF$2:'cleaned_data_Pittsburgh'!AF$828, MATCH(A382, cleaned_data_Pittsburgh!I$2:'cleaned_data_Pittsburgh'!I$828,0))</f>
        <v>Greater Pittsburgh Area</v>
      </c>
      <c r="E382">
        <f>INDEX(cleaned_data_Pittsburgh!AG$2:'cleaned_data_Pittsburgh'!AG$828, MATCH(A382, cleaned_data_Pittsburgh!I$2:'cleaned_data_Pittsburgh'!I$828,0))</f>
        <v>1</v>
      </c>
      <c r="F382" t="str">
        <f>INDEX(cleaned_data_Pittsburgh!AK$2:'cleaned_data_Pittsburgh'!AK$828, MATCH(A382, cleaned_data_Pittsburgh!I$2:'cleaned_data_Pittsburgh'!I$828,0))</f>
        <v>CSA/MSA</v>
      </c>
      <c r="G382">
        <v>1</v>
      </c>
    </row>
    <row r="383" spans="1:7" x14ac:dyDescent="0.2">
      <c r="A383">
        <v>224035182</v>
      </c>
      <c r="B383">
        <v>177821592</v>
      </c>
      <c r="C383" t="s">
        <v>3380</v>
      </c>
      <c r="D383" t="str">
        <f>INDEX(cleaned_data_Pittsburgh!AF$2:'cleaned_data_Pittsburgh'!AF$828, MATCH(A383, cleaned_data_Pittsburgh!I$2:'cleaned_data_Pittsburgh'!I$828,0))</f>
        <v>Greater Pittsburgh Area</v>
      </c>
      <c r="E383">
        <f>INDEX(cleaned_data_Pittsburgh!AG$2:'cleaned_data_Pittsburgh'!AG$828, MATCH(A383, cleaned_data_Pittsburgh!I$2:'cleaned_data_Pittsburgh'!I$828,0))</f>
        <v>1</v>
      </c>
      <c r="F383" t="str">
        <f>INDEX(cleaned_data_Pittsburgh!AK$2:'cleaned_data_Pittsburgh'!AK$828, MATCH(A383, cleaned_data_Pittsburgh!I$2:'cleaned_data_Pittsburgh'!I$828,0))</f>
        <v>CSA/MSA</v>
      </c>
      <c r="G383">
        <v>1</v>
      </c>
    </row>
    <row r="384" spans="1:7" x14ac:dyDescent="0.2">
      <c r="A384">
        <v>224035182</v>
      </c>
      <c r="B384">
        <v>140301932</v>
      </c>
      <c r="C384" t="s">
        <v>3380</v>
      </c>
      <c r="D384" t="str">
        <f>INDEX(cleaned_data_Pittsburgh!AF$2:'cleaned_data_Pittsburgh'!AF$828, MATCH(A384, cleaned_data_Pittsburgh!I$2:'cleaned_data_Pittsburgh'!I$828,0))</f>
        <v>Greater Pittsburgh Area</v>
      </c>
      <c r="E384">
        <f>INDEX(cleaned_data_Pittsburgh!AG$2:'cleaned_data_Pittsburgh'!AG$828, MATCH(A384, cleaned_data_Pittsburgh!I$2:'cleaned_data_Pittsburgh'!I$828,0))</f>
        <v>1</v>
      </c>
      <c r="F384" t="str">
        <f>INDEX(cleaned_data_Pittsburgh!AK$2:'cleaned_data_Pittsburgh'!AK$828, MATCH(A384, cleaned_data_Pittsburgh!I$2:'cleaned_data_Pittsburgh'!I$828,0))</f>
        <v>CSA/MSA</v>
      </c>
      <c r="G384">
        <v>1</v>
      </c>
    </row>
    <row r="385" spans="1:7" x14ac:dyDescent="0.2">
      <c r="A385">
        <v>224035182</v>
      </c>
      <c r="B385">
        <v>174337862</v>
      </c>
      <c r="C385" t="s">
        <v>3380</v>
      </c>
      <c r="D385" t="str">
        <f>INDEX(cleaned_data_Pittsburgh!AF$2:'cleaned_data_Pittsburgh'!AF$828, MATCH(A385, cleaned_data_Pittsburgh!I$2:'cleaned_data_Pittsburgh'!I$828,0))</f>
        <v>Greater Pittsburgh Area</v>
      </c>
      <c r="E385">
        <f>INDEX(cleaned_data_Pittsburgh!AG$2:'cleaned_data_Pittsburgh'!AG$828, MATCH(A385, cleaned_data_Pittsburgh!I$2:'cleaned_data_Pittsburgh'!I$828,0))</f>
        <v>1</v>
      </c>
      <c r="F385" t="str">
        <f>INDEX(cleaned_data_Pittsburgh!AK$2:'cleaned_data_Pittsburgh'!AK$828, MATCH(A385, cleaned_data_Pittsburgh!I$2:'cleaned_data_Pittsburgh'!I$828,0))</f>
        <v>CSA/MSA</v>
      </c>
      <c r="G385">
        <v>1</v>
      </c>
    </row>
    <row r="386" spans="1:7" x14ac:dyDescent="0.2">
      <c r="A386">
        <v>224035182</v>
      </c>
      <c r="B386">
        <v>188140099</v>
      </c>
      <c r="C386" t="s">
        <v>3380</v>
      </c>
      <c r="D386" t="str">
        <f>INDEX(cleaned_data_Pittsburgh!AF$2:'cleaned_data_Pittsburgh'!AF$828, MATCH(A386, cleaned_data_Pittsburgh!I$2:'cleaned_data_Pittsburgh'!I$828,0))</f>
        <v>Greater Pittsburgh Area</v>
      </c>
      <c r="E386">
        <f>INDEX(cleaned_data_Pittsburgh!AG$2:'cleaned_data_Pittsburgh'!AG$828, MATCH(A386, cleaned_data_Pittsburgh!I$2:'cleaned_data_Pittsburgh'!I$828,0))</f>
        <v>1</v>
      </c>
      <c r="F386" t="str">
        <f>INDEX(cleaned_data_Pittsburgh!AK$2:'cleaned_data_Pittsburgh'!AK$828, MATCH(A386, cleaned_data_Pittsburgh!I$2:'cleaned_data_Pittsburgh'!I$828,0))</f>
        <v>CSA/MSA</v>
      </c>
      <c r="G386">
        <v>1</v>
      </c>
    </row>
    <row r="387" spans="1:7" x14ac:dyDescent="0.2">
      <c r="A387">
        <v>224035182</v>
      </c>
      <c r="B387">
        <v>146151852</v>
      </c>
      <c r="C387" t="s">
        <v>3380</v>
      </c>
      <c r="D387" t="str">
        <f>INDEX(cleaned_data_Pittsburgh!AF$2:'cleaned_data_Pittsburgh'!AF$828, MATCH(A387, cleaned_data_Pittsburgh!I$2:'cleaned_data_Pittsburgh'!I$828,0))</f>
        <v>Greater Pittsburgh Area</v>
      </c>
      <c r="E387">
        <f>INDEX(cleaned_data_Pittsburgh!AG$2:'cleaned_data_Pittsburgh'!AG$828, MATCH(A387, cleaned_data_Pittsburgh!I$2:'cleaned_data_Pittsburgh'!I$828,0))</f>
        <v>1</v>
      </c>
      <c r="F387" t="str">
        <f>INDEX(cleaned_data_Pittsburgh!AK$2:'cleaned_data_Pittsburgh'!AK$828, MATCH(A387, cleaned_data_Pittsburgh!I$2:'cleaned_data_Pittsburgh'!I$828,0))</f>
        <v>CSA/MSA</v>
      </c>
      <c r="G387">
        <v>1</v>
      </c>
    </row>
    <row r="388" spans="1:7" x14ac:dyDescent="0.2">
      <c r="A388">
        <v>224035182</v>
      </c>
      <c r="B388">
        <v>158372552</v>
      </c>
      <c r="C388" t="s">
        <v>3380</v>
      </c>
      <c r="D388" t="str">
        <f>INDEX(cleaned_data_Pittsburgh!AF$2:'cleaned_data_Pittsburgh'!AF$828, MATCH(A388, cleaned_data_Pittsburgh!I$2:'cleaned_data_Pittsburgh'!I$828,0))</f>
        <v>Greater Pittsburgh Area</v>
      </c>
      <c r="E388">
        <f>INDEX(cleaned_data_Pittsburgh!AG$2:'cleaned_data_Pittsburgh'!AG$828, MATCH(A388, cleaned_data_Pittsburgh!I$2:'cleaned_data_Pittsburgh'!I$828,0))</f>
        <v>1</v>
      </c>
      <c r="F388" t="str">
        <f>INDEX(cleaned_data_Pittsburgh!AK$2:'cleaned_data_Pittsburgh'!AK$828, MATCH(A388, cleaned_data_Pittsburgh!I$2:'cleaned_data_Pittsburgh'!I$828,0))</f>
        <v>CSA/MSA</v>
      </c>
      <c r="G388">
        <v>1</v>
      </c>
    </row>
    <row r="389" spans="1:7" x14ac:dyDescent="0.2">
      <c r="A389">
        <v>224035182</v>
      </c>
      <c r="B389">
        <v>190679394</v>
      </c>
      <c r="C389" t="s">
        <v>3380</v>
      </c>
      <c r="D389" t="str">
        <f>INDEX(cleaned_data_Pittsburgh!AF$2:'cleaned_data_Pittsburgh'!AF$828, MATCH(A389, cleaned_data_Pittsburgh!I$2:'cleaned_data_Pittsburgh'!I$828,0))</f>
        <v>Greater Pittsburgh Area</v>
      </c>
      <c r="E389">
        <f>INDEX(cleaned_data_Pittsburgh!AG$2:'cleaned_data_Pittsburgh'!AG$828, MATCH(A389, cleaned_data_Pittsburgh!I$2:'cleaned_data_Pittsburgh'!I$828,0))</f>
        <v>1</v>
      </c>
      <c r="F389" t="str">
        <f>INDEX(cleaned_data_Pittsburgh!AK$2:'cleaned_data_Pittsburgh'!AK$828, MATCH(A389, cleaned_data_Pittsburgh!I$2:'cleaned_data_Pittsburgh'!I$828,0))</f>
        <v>CSA/MSA</v>
      </c>
      <c r="G389">
        <v>1</v>
      </c>
    </row>
    <row r="390" spans="1:7" x14ac:dyDescent="0.2">
      <c r="A390">
        <v>224035182</v>
      </c>
      <c r="B390">
        <v>68245542</v>
      </c>
      <c r="C390" t="s">
        <v>3380</v>
      </c>
      <c r="D390" t="str">
        <f>INDEX(cleaned_data_Pittsburgh!AF$2:'cleaned_data_Pittsburgh'!AF$828, MATCH(A390, cleaned_data_Pittsburgh!I$2:'cleaned_data_Pittsburgh'!I$828,0))</f>
        <v>Greater Pittsburgh Area</v>
      </c>
      <c r="E390">
        <f>INDEX(cleaned_data_Pittsburgh!AG$2:'cleaned_data_Pittsburgh'!AG$828, MATCH(A390, cleaned_data_Pittsburgh!I$2:'cleaned_data_Pittsburgh'!I$828,0))</f>
        <v>1</v>
      </c>
      <c r="F390" t="str">
        <f>INDEX(cleaned_data_Pittsburgh!AK$2:'cleaned_data_Pittsburgh'!AK$828, MATCH(A390, cleaned_data_Pittsburgh!I$2:'cleaned_data_Pittsburgh'!I$828,0))</f>
        <v>CSA/MSA</v>
      </c>
      <c r="G390">
        <v>1</v>
      </c>
    </row>
    <row r="391" spans="1:7" x14ac:dyDescent="0.2">
      <c r="A391">
        <v>224035182</v>
      </c>
      <c r="B391">
        <v>191512811</v>
      </c>
      <c r="C391" t="s">
        <v>3380</v>
      </c>
      <c r="D391" t="str">
        <f>INDEX(cleaned_data_Pittsburgh!AF$2:'cleaned_data_Pittsburgh'!AF$828, MATCH(A391, cleaned_data_Pittsburgh!I$2:'cleaned_data_Pittsburgh'!I$828,0))</f>
        <v>Greater Pittsburgh Area</v>
      </c>
      <c r="E391">
        <f>INDEX(cleaned_data_Pittsburgh!AG$2:'cleaned_data_Pittsburgh'!AG$828, MATCH(A391, cleaned_data_Pittsburgh!I$2:'cleaned_data_Pittsburgh'!I$828,0))</f>
        <v>1</v>
      </c>
      <c r="F391" t="str">
        <f>INDEX(cleaned_data_Pittsburgh!AK$2:'cleaned_data_Pittsburgh'!AK$828, MATCH(A391, cleaned_data_Pittsburgh!I$2:'cleaned_data_Pittsburgh'!I$828,0))</f>
        <v>CSA/MSA</v>
      </c>
      <c r="G391">
        <v>1</v>
      </c>
    </row>
    <row r="392" spans="1:7" x14ac:dyDescent="0.2">
      <c r="A392">
        <v>224035182</v>
      </c>
      <c r="B392">
        <v>189477586</v>
      </c>
      <c r="C392" t="s">
        <v>3380</v>
      </c>
      <c r="D392" t="str">
        <f>INDEX(cleaned_data_Pittsburgh!AF$2:'cleaned_data_Pittsburgh'!AF$828, MATCH(A392, cleaned_data_Pittsburgh!I$2:'cleaned_data_Pittsburgh'!I$828,0))</f>
        <v>Greater Pittsburgh Area</v>
      </c>
      <c r="E392">
        <f>INDEX(cleaned_data_Pittsburgh!AG$2:'cleaned_data_Pittsburgh'!AG$828, MATCH(A392, cleaned_data_Pittsburgh!I$2:'cleaned_data_Pittsburgh'!I$828,0))</f>
        <v>1</v>
      </c>
      <c r="F392" t="str">
        <f>INDEX(cleaned_data_Pittsburgh!AK$2:'cleaned_data_Pittsburgh'!AK$828, MATCH(A392, cleaned_data_Pittsburgh!I$2:'cleaned_data_Pittsburgh'!I$828,0))</f>
        <v>CSA/MSA</v>
      </c>
      <c r="G392">
        <v>1</v>
      </c>
    </row>
    <row r="393" spans="1:7" x14ac:dyDescent="0.2">
      <c r="A393">
        <v>224035182</v>
      </c>
      <c r="B393">
        <v>14080684</v>
      </c>
      <c r="C393" t="s">
        <v>3380</v>
      </c>
      <c r="D393" t="str">
        <f>INDEX(cleaned_data_Pittsburgh!AF$2:'cleaned_data_Pittsburgh'!AF$828, MATCH(A393, cleaned_data_Pittsburgh!I$2:'cleaned_data_Pittsburgh'!I$828,0))</f>
        <v>Greater Pittsburgh Area</v>
      </c>
      <c r="E393">
        <f>INDEX(cleaned_data_Pittsburgh!AG$2:'cleaned_data_Pittsburgh'!AG$828, MATCH(A393, cleaned_data_Pittsburgh!I$2:'cleaned_data_Pittsburgh'!I$828,0))</f>
        <v>1</v>
      </c>
      <c r="F393" t="str">
        <f>INDEX(cleaned_data_Pittsburgh!AK$2:'cleaned_data_Pittsburgh'!AK$828, MATCH(A393, cleaned_data_Pittsburgh!I$2:'cleaned_data_Pittsburgh'!I$828,0))</f>
        <v>CSA/MSA</v>
      </c>
      <c r="G393">
        <v>1</v>
      </c>
    </row>
    <row r="394" spans="1:7" x14ac:dyDescent="0.2">
      <c r="A394">
        <v>224035182</v>
      </c>
      <c r="B394">
        <v>83677612</v>
      </c>
      <c r="C394" t="s">
        <v>3380</v>
      </c>
      <c r="D394" t="str">
        <f>INDEX(cleaned_data_Pittsburgh!AF$2:'cleaned_data_Pittsburgh'!AF$828, MATCH(A394, cleaned_data_Pittsburgh!I$2:'cleaned_data_Pittsburgh'!I$828,0))</f>
        <v>Greater Pittsburgh Area</v>
      </c>
      <c r="E394">
        <f>INDEX(cleaned_data_Pittsburgh!AG$2:'cleaned_data_Pittsburgh'!AG$828, MATCH(A394, cleaned_data_Pittsburgh!I$2:'cleaned_data_Pittsburgh'!I$828,0))</f>
        <v>1</v>
      </c>
      <c r="F394" t="str">
        <f>INDEX(cleaned_data_Pittsburgh!AK$2:'cleaned_data_Pittsburgh'!AK$828, MATCH(A394, cleaned_data_Pittsburgh!I$2:'cleaned_data_Pittsburgh'!I$828,0))</f>
        <v>CSA/MSA</v>
      </c>
      <c r="G394">
        <v>1</v>
      </c>
    </row>
    <row r="395" spans="1:7" x14ac:dyDescent="0.2">
      <c r="A395">
        <v>224054799</v>
      </c>
      <c r="B395">
        <v>5371899</v>
      </c>
      <c r="C395" t="s">
        <v>3380</v>
      </c>
      <c r="D395" t="str">
        <f>INDEX(cleaned_data_Pittsburgh!AF$2:'cleaned_data_Pittsburgh'!AF$828, MATCH(A395, cleaned_data_Pittsburgh!I$2:'cleaned_data_Pittsburgh'!I$828,0))</f>
        <v>Greater Pittsburgh Area</v>
      </c>
      <c r="E395">
        <f>INDEX(cleaned_data_Pittsburgh!AG$2:'cleaned_data_Pittsburgh'!AG$828, MATCH(A395, cleaned_data_Pittsburgh!I$2:'cleaned_data_Pittsburgh'!I$828,0))</f>
        <v>1</v>
      </c>
      <c r="F395" t="str">
        <f>INDEX(cleaned_data_Pittsburgh!AK$2:'cleaned_data_Pittsburgh'!AK$828, MATCH(A395, cleaned_data_Pittsburgh!I$2:'cleaned_data_Pittsburgh'!I$828,0))</f>
        <v>CSA/MSA</v>
      </c>
      <c r="G395">
        <v>1</v>
      </c>
    </row>
    <row r="396" spans="1:7" x14ac:dyDescent="0.2">
      <c r="A396">
        <v>224054799</v>
      </c>
      <c r="B396">
        <v>22231071</v>
      </c>
      <c r="C396" t="s">
        <v>3380</v>
      </c>
      <c r="D396" t="str">
        <f>INDEX(cleaned_data_Pittsburgh!AF$2:'cleaned_data_Pittsburgh'!AF$828, MATCH(A396, cleaned_data_Pittsburgh!I$2:'cleaned_data_Pittsburgh'!I$828,0))</f>
        <v>Greater Pittsburgh Area</v>
      </c>
      <c r="E396">
        <f>INDEX(cleaned_data_Pittsburgh!AG$2:'cleaned_data_Pittsburgh'!AG$828, MATCH(A396, cleaned_data_Pittsburgh!I$2:'cleaned_data_Pittsburgh'!I$828,0))</f>
        <v>1</v>
      </c>
      <c r="F396" t="str">
        <f>INDEX(cleaned_data_Pittsburgh!AK$2:'cleaned_data_Pittsburgh'!AK$828, MATCH(A396, cleaned_data_Pittsburgh!I$2:'cleaned_data_Pittsburgh'!I$828,0))</f>
        <v>CSA/MSA</v>
      </c>
      <c r="G396">
        <v>1</v>
      </c>
    </row>
    <row r="397" spans="1:7" x14ac:dyDescent="0.2">
      <c r="A397">
        <v>224054799</v>
      </c>
      <c r="B397">
        <v>101383592</v>
      </c>
      <c r="C397" t="s">
        <v>3380</v>
      </c>
      <c r="D397" t="str">
        <f>INDEX(cleaned_data_Pittsburgh!AF$2:'cleaned_data_Pittsburgh'!AF$828, MATCH(A397, cleaned_data_Pittsburgh!I$2:'cleaned_data_Pittsburgh'!I$828,0))</f>
        <v>Greater Pittsburgh Area</v>
      </c>
      <c r="E397">
        <f>INDEX(cleaned_data_Pittsburgh!AG$2:'cleaned_data_Pittsburgh'!AG$828, MATCH(A397, cleaned_data_Pittsburgh!I$2:'cleaned_data_Pittsburgh'!I$828,0))</f>
        <v>1</v>
      </c>
      <c r="F397" t="str">
        <f>INDEX(cleaned_data_Pittsburgh!AK$2:'cleaned_data_Pittsburgh'!AK$828, MATCH(A397, cleaned_data_Pittsburgh!I$2:'cleaned_data_Pittsburgh'!I$828,0))</f>
        <v>CSA/MSA</v>
      </c>
      <c r="G397">
        <v>1</v>
      </c>
    </row>
    <row r="398" spans="1:7" x14ac:dyDescent="0.2">
      <c r="A398">
        <v>224054799</v>
      </c>
      <c r="B398">
        <v>138109182</v>
      </c>
      <c r="C398" t="s">
        <v>3380</v>
      </c>
      <c r="D398" t="str">
        <f>INDEX(cleaned_data_Pittsburgh!AF$2:'cleaned_data_Pittsburgh'!AF$828, MATCH(A398, cleaned_data_Pittsburgh!I$2:'cleaned_data_Pittsburgh'!I$828,0))</f>
        <v>Greater Pittsburgh Area</v>
      </c>
      <c r="E398">
        <f>INDEX(cleaned_data_Pittsburgh!AG$2:'cleaned_data_Pittsburgh'!AG$828, MATCH(A398, cleaned_data_Pittsburgh!I$2:'cleaned_data_Pittsburgh'!I$828,0))</f>
        <v>1</v>
      </c>
      <c r="F398" t="str">
        <f>INDEX(cleaned_data_Pittsburgh!AK$2:'cleaned_data_Pittsburgh'!AK$828, MATCH(A398, cleaned_data_Pittsburgh!I$2:'cleaned_data_Pittsburgh'!I$828,0))</f>
        <v>CSA/MSA</v>
      </c>
      <c r="G398">
        <v>1</v>
      </c>
    </row>
    <row r="399" spans="1:7" x14ac:dyDescent="0.2">
      <c r="A399">
        <v>224054799</v>
      </c>
      <c r="B399">
        <v>184257475</v>
      </c>
      <c r="C399" t="s">
        <v>3380</v>
      </c>
      <c r="D399" t="str">
        <f>INDEX(cleaned_data_Pittsburgh!AF$2:'cleaned_data_Pittsburgh'!AF$828, MATCH(A399, cleaned_data_Pittsburgh!I$2:'cleaned_data_Pittsburgh'!I$828,0))</f>
        <v>Greater Pittsburgh Area</v>
      </c>
      <c r="E399">
        <f>INDEX(cleaned_data_Pittsburgh!AG$2:'cleaned_data_Pittsburgh'!AG$828, MATCH(A399, cleaned_data_Pittsburgh!I$2:'cleaned_data_Pittsburgh'!I$828,0))</f>
        <v>1</v>
      </c>
      <c r="F399" t="str">
        <f>INDEX(cleaned_data_Pittsburgh!AK$2:'cleaned_data_Pittsburgh'!AK$828, MATCH(A399, cleaned_data_Pittsburgh!I$2:'cleaned_data_Pittsburgh'!I$828,0))</f>
        <v>CSA/MSA</v>
      </c>
      <c r="G399">
        <v>1</v>
      </c>
    </row>
    <row r="400" spans="1:7" x14ac:dyDescent="0.2">
      <c r="A400">
        <v>224054799</v>
      </c>
      <c r="B400">
        <v>14324060</v>
      </c>
      <c r="C400" t="s">
        <v>3380</v>
      </c>
      <c r="D400" t="str">
        <f>INDEX(cleaned_data_Pittsburgh!AF$2:'cleaned_data_Pittsburgh'!AF$828, MATCH(A400, cleaned_data_Pittsburgh!I$2:'cleaned_data_Pittsburgh'!I$828,0))</f>
        <v>Greater Pittsburgh Area</v>
      </c>
      <c r="E400">
        <f>INDEX(cleaned_data_Pittsburgh!AG$2:'cleaned_data_Pittsburgh'!AG$828, MATCH(A400, cleaned_data_Pittsburgh!I$2:'cleaned_data_Pittsburgh'!I$828,0))</f>
        <v>1</v>
      </c>
      <c r="F400" t="str">
        <f>INDEX(cleaned_data_Pittsburgh!AK$2:'cleaned_data_Pittsburgh'!AK$828, MATCH(A400, cleaned_data_Pittsburgh!I$2:'cleaned_data_Pittsburgh'!I$828,0))</f>
        <v>CSA/MSA</v>
      </c>
      <c r="G400">
        <v>1</v>
      </c>
    </row>
    <row r="401" spans="1:7" x14ac:dyDescent="0.2">
      <c r="A401">
        <v>224092005</v>
      </c>
      <c r="B401">
        <v>2171754</v>
      </c>
      <c r="C401" t="s">
        <v>3380</v>
      </c>
      <c r="D401" t="str">
        <f>INDEX(cleaned_data_Pittsburgh!AF$2:'cleaned_data_Pittsburgh'!AF$828, MATCH(A401, cleaned_data_Pittsburgh!I$2:'cleaned_data_Pittsburgh'!I$828,0))</f>
        <v>Greater Pittsburgh Area</v>
      </c>
      <c r="E401">
        <f>INDEX(cleaned_data_Pittsburgh!AG$2:'cleaned_data_Pittsburgh'!AG$828, MATCH(A401, cleaned_data_Pittsburgh!I$2:'cleaned_data_Pittsburgh'!I$828,0))</f>
        <v>1</v>
      </c>
      <c r="F401" t="str">
        <f>INDEX(cleaned_data_Pittsburgh!AK$2:'cleaned_data_Pittsburgh'!AK$828, MATCH(A401, cleaned_data_Pittsburgh!I$2:'cleaned_data_Pittsburgh'!I$828,0))</f>
        <v>CSA/MSA</v>
      </c>
      <c r="G401">
        <v>1</v>
      </c>
    </row>
    <row r="402" spans="1:7" x14ac:dyDescent="0.2">
      <c r="A402">
        <v>224092005</v>
      </c>
      <c r="B402">
        <v>189419360</v>
      </c>
      <c r="C402" t="s">
        <v>3380</v>
      </c>
      <c r="D402" t="str">
        <f>INDEX(cleaned_data_Pittsburgh!AF$2:'cleaned_data_Pittsburgh'!AF$828, MATCH(A402, cleaned_data_Pittsburgh!I$2:'cleaned_data_Pittsburgh'!I$828,0))</f>
        <v>Greater Pittsburgh Area</v>
      </c>
      <c r="E402">
        <f>INDEX(cleaned_data_Pittsburgh!AG$2:'cleaned_data_Pittsburgh'!AG$828, MATCH(A402, cleaned_data_Pittsburgh!I$2:'cleaned_data_Pittsburgh'!I$828,0))</f>
        <v>1</v>
      </c>
      <c r="F402" t="str">
        <f>INDEX(cleaned_data_Pittsburgh!AK$2:'cleaned_data_Pittsburgh'!AK$828, MATCH(A402, cleaned_data_Pittsburgh!I$2:'cleaned_data_Pittsburgh'!I$828,0))</f>
        <v>CSA/MSA</v>
      </c>
      <c r="G402">
        <v>1</v>
      </c>
    </row>
    <row r="403" spans="1:7" x14ac:dyDescent="0.2">
      <c r="A403">
        <v>224130289</v>
      </c>
      <c r="B403">
        <v>12738659</v>
      </c>
      <c r="C403" t="s">
        <v>3380</v>
      </c>
      <c r="D403" t="str">
        <f>INDEX(cleaned_data_Pittsburgh!AF$2:'cleaned_data_Pittsburgh'!AF$828, MATCH(A403, cleaned_data_Pittsburgh!I$2:'cleaned_data_Pittsburgh'!I$828,0))</f>
        <v>Greater Pittsburgh Area</v>
      </c>
      <c r="E403">
        <f>INDEX(cleaned_data_Pittsburgh!AG$2:'cleaned_data_Pittsburgh'!AG$828, MATCH(A403, cleaned_data_Pittsburgh!I$2:'cleaned_data_Pittsburgh'!I$828,0))</f>
        <v>1</v>
      </c>
      <c r="F403" t="str">
        <f>INDEX(cleaned_data_Pittsburgh!AK$2:'cleaned_data_Pittsburgh'!AK$828, MATCH(A403, cleaned_data_Pittsburgh!I$2:'cleaned_data_Pittsburgh'!I$828,0))</f>
        <v>CSA/MSA</v>
      </c>
      <c r="G403">
        <v>1</v>
      </c>
    </row>
    <row r="404" spans="1:7" x14ac:dyDescent="0.2">
      <c r="A404">
        <v>224130289</v>
      </c>
      <c r="B404">
        <v>12480275</v>
      </c>
      <c r="C404" t="s">
        <v>3380</v>
      </c>
      <c r="D404" t="str">
        <f>INDEX(cleaned_data_Pittsburgh!AF$2:'cleaned_data_Pittsburgh'!AF$828, MATCH(A404, cleaned_data_Pittsburgh!I$2:'cleaned_data_Pittsburgh'!I$828,0))</f>
        <v>Greater Pittsburgh Area</v>
      </c>
      <c r="E404">
        <f>INDEX(cleaned_data_Pittsburgh!AG$2:'cleaned_data_Pittsburgh'!AG$828, MATCH(A404, cleaned_data_Pittsburgh!I$2:'cleaned_data_Pittsburgh'!I$828,0))</f>
        <v>1</v>
      </c>
      <c r="F404" t="str">
        <f>INDEX(cleaned_data_Pittsburgh!AK$2:'cleaned_data_Pittsburgh'!AK$828, MATCH(A404, cleaned_data_Pittsburgh!I$2:'cleaned_data_Pittsburgh'!I$828,0))</f>
        <v>CSA/MSA</v>
      </c>
      <c r="G404">
        <v>1</v>
      </c>
    </row>
    <row r="405" spans="1:7" x14ac:dyDescent="0.2">
      <c r="A405">
        <v>224130289</v>
      </c>
      <c r="B405">
        <v>186317384</v>
      </c>
      <c r="C405" t="s">
        <v>3380</v>
      </c>
      <c r="D405" t="str">
        <f>INDEX(cleaned_data_Pittsburgh!AF$2:'cleaned_data_Pittsburgh'!AF$828, MATCH(A405, cleaned_data_Pittsburgh!I$2:'cleaned_data_Pittsburgh'!I$828,0))</f>
        <v>Greater Pittsburgh Area</v>
      </c>
      <c r="E405">
        <f>INDEX(cleaned_data_Pittsburgh!AG$2:'cleaned_data_Pittsburgh'!AG$828, MATCH(A405, cleaned_data_Pittsburgh!I$2:'cleaned_data_Pittsburgh'!I$828,0))</f>
        <v>1</v>
      </c>
      <c r="F405" t="str">
        <f>INDEX(cleaned_data_Pittsburgh!AK$2:'cleaned_data_Pittsburgh'!AK$828, MATCH(A405, cleaned_data_Pittsburgh!I$2:'cleaned_data_Pittsburgh'!I$828,0))</f>
        <v>CSA/MSA</v>
      </c>
      <c r="G405">
        <v>1</v>
      </c>
    </row>
    <row r="406" spans="1:7" x14ac:dyDescent="0.2">
      <c r="A406">
        <v>224130289</v>
      </c>
      <c r="B406">
        <v>31497642</v>
      </c>
      <c r="C406" t="s">
        <v>3380</v>
      </c>
      <c r="D406" t="str">
        <f>INDEX(cleaned_data_Pittsburgh!AF$2:'cleaned_data_Pittsburgh'!AF$828, MATCH(A406, cleaned_data_Pittsburgh!I$2:'cleaned_data_Pittsburgh'!I$828,0))</f>
        <v>Greater Pittsburgh Area</v>
      </c>
      <c r="E406">
        <f>INDEX(cleaned_data_Pittsburgh!AG$2:'cleaned_data_Pittsburgh'!AG$828, MATCH(A406, cleaned_data_Pittsburgh!I$2:'cleaned_data_Pittsburgh'!I$828,0))</f>
        <v>1</v>
      </c>
      <c r="F406" t="str">
        <f>INDEX(cleaned_data_Pittsburgh!AK$2:'cleaned_data_Pittsburgh'!AK$828, MATCH(A406, cleaned_data_Pittsburgh!I$2:'cleaned_data_Pittsburgh'!I$828,0))</f>
        <v>CSA/MSA</v>
      </c>
      <c r="G406">
        <v>1</v>
      </c>
    </row>
    <row r="407" spans="1:7" x14ac:dyDescent="0.2">
      <c r="A407">
        <v>224131189</v>
      </c>
      <c r="B407">
        <v>98522552</v>
      </c>
      <c r="C407" t="s">
        <v>3380</v>
      </c>
      <c r="D407" t="str">
        <f>INDEX(cleaned_data_Pittsburgh!AF$2:'cleaned_data_Pittsburgh'!AF$828, MATCH(A407, cleaned_data_Pittsburgh!I$2:'cleaned_data_Pittsburgh'!I$828,0))</f>
        <v>Greater Pittsburgh Area</v>
      </c>
      <c r="E407">
        <f>INDEX(cleaned_data_Pittsburgh!AG$2:'cleaned_data_Pittsburgh'!AG$828, MATCH(A407, cleaned_data_Pittsburgh!I$2:'cleaned_data_Pittsburgh'!I$828,0))</f>
        <v>1</v>
      </c>
      <c r="F407" t="str">
        <f>INDEX(cleaned_data_Pittsburgh!AK$2:'cleaned_data_Pittsburgh'!AK$828, MATCH(A407, cleaned_data_Pittsburgh!I$2:'cleaned_data_Pittsburgh'!I$828,0))</f>
        <v>CSA/MSA</v>
      </c>
      <c r="G407">
        <v>1</v>
      </c>
    </row>
    <row r="408" spans="1:7" x14ac:dyDescent="0.2">
      <c r="A408">
        <v>224131189</v>
      </c>
      <c r="B408">
        <v>45297502</v>
      </c>
      <c r="C408" t="s">
        <v>3380</v>
      </c>
      <c r="D408" t="str">
        <f>INDEX(cleaned_data_Pittsburgh!AF$2:'cleaned_data_Pittsburgh'!AF$828, MATCH(A408, cleaned_data_Pittsburgh!I$2:'cleaned_data_Pittsburgh'!I$828,0))</f>
        <v>Greater Pittsburgh Area</v>
      </c>
      <c r="E408">
        <f>INDEX(cleaned_data_Pittsburgh!AG$2:'cleaned_data_Pittsburgh'!AG$828, MATCH(A408, cleaned_data_Pittsburgh!I$2:'cleaned_data_Pittsburgh'!I$828,0))</f>
        <v>1</v>
      </c>
      <c r="F408" t="str">
        <f>INDEX(cleaned_data_Pittsburgh!AK$2:'cleaned_data_Pittsburgh'!AK$828, MATCH(A408, cleaned_data_Pittsburgh!I$2:'cleaned_data_Pittsburgh'!I$828,0))</f>
        <v>CSA/MSA</v>
      </c>
      <c r="G408">
        <v>1</v>
      </c>
    </row>
    <row r="409" spans="1:7" x14ac:dyDescent="0.2">
      <c r="A409">
        <v>224131189</v>
      </c>
      <c r="B409">
        <v>189747926</v>
      </c>
      <c r="C409" t="s">
        <v>3380</v>
      </c>
      <c r="D409" t="str">
        <f>INDEX(cleaned_data_Pittsburgh!AF$2:'cleaned_data_Pittsburgh'!AF$828, MATCH(A409, cleaned_data_Pittsburgh!I$2:'cleaned_data_Pittsburgh'!I$828,0))</f>
        <v>Greater Pittsburgh Area</v>
      </c>
      <c r="E409">
        <f>INDEX(cleaned_data_Pittsburgh!AG$2:'cleaned_data_Pittsburgh'!AG$828, MATCH(A409, cleaned_data_Pittsburgh!I$2:'cleaned_data_Pittsburgh'!I$828,0))</f>
        <v>1</v>
      </c>
      <c r="F409" t="str">
        <f>INDEX(cleaned_data_Pittsburgh!AK$2:'cleaned_data_Pittsburgh'!AK$828, MATCH(A409, cleaned_data_Pittsburgh!I$2:'cleaned_data_Pittsburgh'!I$828,0))</f>
        <v>CSA/MSA</v>
      </c>
      <c r="G409">
        <v>1</v>
      </c>
    </row>
    <row r="410" spans="1:7" x14ac:dyDescent="0.2">
      <c r="A410">
        <v>224131189</v>
      </c>
      <c r="B410">
        <v>94504402</v>
      </c>
      <c r="C410" t="s">
        <v>3380</v>
      </c>
      <c r="D410" t="str">
        <f>INDEX(cleaned_data_Pittsburgh!AF$2:'cleaned_data_Pittsburgh'!AF$828, MATCH(A410, cleaned_data_Pittsburgh!I$2:'cleaned_data_Pittsburgh'!I$828,0))</f>
        <v>Greater Pittsburgh Area</v>
      </c>
      <c r="E410">
        <f>INDEX(cleaned_data_Pittsburgh!AG$2:'cleaned_data_Pittsburgh'!AG$828, MATCH(A410, cleaned_data_Pittsburgh!I$2:'cleaned_data_Pittsburgh'!I$828,0))</f>
        <v>1</v>
      </c>
      <c r="F410" t="str">
        <f>INDEX(cleaned_data_Pittsburgh!AK$2:'cleaned_data_Pittsburgh'!AK$828, MATCH(A410, cleaned_data_Pittsburgh!I$2:'cleaned_data_Pittsburgh'!I$828,0))</f>
        <v>CSA/MSA</v>
      </c>
      <c r="G410">
        <v>1</v>
      </c>
    </row>
    <row r="411" spans="1:7" x14ac:dyDescent="0.2">
      <c r="A411">
        <v>224131189</v>
      </c>
      <c r="B411">
        <v>8723581</v>
      </c>
      <c r="C411" t="s">
        <v>3380</v>
      </c>
      <c r="D411" t="str">
        <f>INDEX(cleaned_data_Pittsburgh!AF$2:'cleaned_data_Pittsburgh'!AF$828, MATCH(A411, cleaned_data_Pittsburgh!I$2:'cleaned_data_Pittsburgh'!I$828,0))</f>
        <v>Greater Pittsburgh Area</v>
      </c>
      <c r="E411">
        <f>INDEX(cleaned_data_Pittsburgh!AG$2:'cleaned_data_Pittsburgh'!AG$828, MATCH(A411, cleaned_data_Pittsburgh!I$2:'cleaned_data_Pittsburgh'!I$828,0))</f>
        <v>1</v>
      </c>
      <c r="F411" t="str">
        <f>INDEX(cleaned_data_Pittsburgh!AK$2:'cleaned_data_Pittsburgh'!AK$828, MATCH(A411, cleaned_data_Pittsburgh!I$2:'cleaned_data_Pittsburgh'!I$828,0))</f>
        <v>CSA/MSA</v>
      </c>
      <c r="G411">
        <v>1</v>
      </c>
    </row>
    <row r="412" spans="1:7" x14ac:dyDescent="0.2">
      <c r="A412">
        <v>224131189</v>
      </c>
      <c r="B412">
        <v>136580202</v>
      </c>
      <c r="C412" t="s">
        <v>3380</v>
      </c>
      <c r="D412" t="str">
        <f>INDEX(cleaned_data_Pittsburgh!AF$2:'cleaned_data_Pittsburgh'!AF$828, MATCH(A412, cleaned_data_Pittsburgh!I$2:'cleaned_data_Pittsburgh'!I$828,0))</f>
        <v>Greater Pittsburgh Area</v>
      </c>
      <c r="E412">
        <f>INDEX(cleaned_data_Pittsburgh!AG$2:'cleaned_data_Pittsburgh'!AG$828, MATCH(A412, cleaned_data_Pittsburgh!I$2:'cleaned_data_Pittsburgh'!I$828,0))</f>
        <v>1</v>
      </c>
      <c r="F412" t="str">
        <f>INDEX(cleaned_data_Pittsburgh!AK$2:'cleaned_data_Pittsburgh'!AK$828, MATCH(A412, cleaned_data_Pittsburgh!I$2:'cleaned_data_Pittsburgh'!I$828,0))</f>
        <v>CSA/MSA</v>
      </c>
      <c r="G412">
        <v>1</v>
      </c>
    </row>
    <row r="413" spans="1:7" x14ac:dyDescent="0.2">
      <c r="A413">
        <v>224131189</v>
      </c>
      <c r="B413">
        <v>114245052</v>
      </c>
      <c r="C413" t="s">
        <v>3380</v>
      </c>
      <c r="D413" t="str">
        <f>INDEX(cleaned_data_Pittsburgh!AF$2:'cleaned_data_Pittsburgh'!AF$828, MATCH(A413, cleaned_data_Pittsburgh!I$2:'cleaned_data_Pittsburgh'!I$828,0))</f>
        <v>Greater Pittsburgh Area</v>
      </c>
      <c r="E413">
        <f>INDEX(cleaned_data_Pittsburgh!AG$2:'cleaned_data_Pittsburgh'!AG$828, MATCH(A413, cleaned_data_Pittsburgh!I$2:'cleaned_data_Pittsburgh'!I$828,0))</f>
        <v>1</v>
      </c>
      <c r="F413" t="str">
        <f>INDEX(cleaned_data_Pittsburgh!AK$2:'cleaned_data_Pittsburgh'!AK$828, MATCH(A413, cleaned_data_Pittsburgh!I$2:'cleaned_data_Pittsburgh'!I$828,0))</f>
        <v>CSA/MSA</v>
      </c>
      <c r="G413">
        <v>1</v>
      </c>
    </row>
    <row r="414" spans="1:7" x14ac:dyDescent="0.2">
      <c r="A414">
        <v>224131189</v>
      </c>
      <c r="B414">
        <v>190665486</v>
      </c>
      <c r="C414" t="s">
        <v>3380</v>
      </c>
      <c r="D414" t="str">
        <f>INDEX(cleaned_data_Pittsburgh!AF$2:'cleaned_data_Pittsburgh'!AF$828, MATCH(A414, cleaned_data_Pittsburgh!I$2:'cleaned_data_Pittsburgh'!I$828,0))</f>
        <v>Greater Pittsburgh Area</v>
      </c>
      <c r="E414">
        <f>INDEX(cleaned_data_Pittsburgh!AG$2:'cleaned_data_Pittsburgh'!AG$828, MATCH(A414, cleaned_data_Pittsburgh!I$2:'cleaned_data_Pittsburgh'!I$828,0))</f>
        <v>1</v>
      </c>
      <c r="F414" t="str">
        <f>INDEX(cleaned_data_Pittsburgh!AK$2:'cleaned_data_Pittsburgh'!AK$828, MATCH(A414, cleaned_data_Pittsburgh!I$2:'cleaned_data_Pittsburgh'!I$828,0))</f>
        <v>CSA/MSA</v>
      </c>
      <c r="G414">
        <v>1</v>
      </c>
    </row>
    <row r="415" spans="1:7" x14ac:dyDescent="0.2">
      <c r="A415">
        <v>224131189</v>
      </c>
      <c r="B415">
        <v>158372552</v>
      </c>
      <c r="C415" t="s">
        <v>3380</v>
      </c>
      <c r="D415" t="str">
        <f>INDEX(cleaned_data_Pittsburgh!AF$2:'cleaned_data_Pittsburgh'!AF$828, MATCH(A415, cleaned_data_Pittsburgh!I$2:'cleaned_data_Pittsburgh'!I$828,0))</f>
        <v>Greater Pittsburgh Area</v>
      </c>
      <c r="E415">
        <f>INDEX(cleaned_data_Pittsburgh!AG$2:'cleaned_data_Pittsburgh'!AG$828, MATCH(A415, cleaned_data_Pittsburgh!I$2:'cleaned_data_Pittsburgh'!I$828,0))</f>
        <v>1</v>
      </c>
      <c r="F415" t="str">
        <f>INDEX(cleaned_data_Pittsburgh!AK$2:'cleaned_data_Pittsburgh'!AK$828, MATCH(A415, cleaned_data_Pittsburgh!I$2:'cleaned_data_Pittsburgh'!I$828,0))</f>
        <v>CSA/MSA</v>
      </c>
      <c r="G415">
        <v>1</v>
      </c>
    </row>
    <row r="416" spans="1:7" x14ac:dyDescent="0.2">
      <c r="A416">
        <v>224131189</v>
      </c>
      <c r="B416">
        <v>150912622</v>
      </c>
      <c r="C416" t="s">
        <v>3380</v>
      </c>
      <c r="D416" t="str">
        <f>INDEX(cleaned_data_Pittsburgh!AF$2:'cleaned_data_Pittsburgh'!AF$828, MATCH(A416, cleaned_data_Pittsburgh!I$2:'cleaned_data_Pittsburgh'!I$828,0))</f>
        <v>Greater Pittsburgh Area</v>
      </c>
      <c r="E416">
        <f>INDEX(cleaned_data_Pittsburgh!AG$2:'cleaned_data_Pittsburgh'!AG$828, MATCH(A416, cleaned_data_Pittsburgh!I$2:'cleaned_data_Pittsburgh'!I$828,0))</f>
        <v>1</v>
      </c>
      <c r="F416" t="str">
        <f>INDEX(cleaned_data_Pittsburgh!AK$2:'cleaned_data_Pittsburgh'!AK$828, MATCH(A416, cleaned_data_Pittsburgh!I$2:'cleaned_data_Pittsburgh'!I$828,0))</f>
        <v>CSA/MSA</v>
      </c>
      <c r="G416">
        <v>1</v>
      </c>
    </row>
    <row r="417" spans="1:7" x14ac:dyDescent="0.2">
      <c r="A417">
        <v>224131189</v>
      </c>
      <c r="B417">
        <v>13108243</v>
      </c>
      <c r="C417" t="s">
        <v>3380</v>
      </c>
      <c r="D417" t="str">
        <f>INDEX(cleaned_data_Pittsburgh!AF$2:'cleaned_data_Pittsburgh'!AF$828, MATCH(A417, cleaned_data_Pittsburgh!I$2:'cleaned_data_Pittsburgh'!I$828,0))</f>
        <v>Greater Pittsburgh Area</v>
      </c>
      <c r="E417">
        <f>INDEX(cleaned_data_Pittsburgh!AG$2:'cleaned_data_Pittsburgh'!AG$828, MATCH(A417, cleaned_data_Pittsburgh!I$2:'cleaned_data_Pittsburgh'!I$828,0))</f>
        <v>1</v>
      </c>
      <c r="F417" t="str">
        <f>INDEX(cleaned_data_Pittsburgh!AK$2:'cleaned_data_Pittsburgh'!AK$828, MATCH(A417, cleaned_data_Pittsburgh!I$2:'cleaned_data_Pittsburgh'!I$828,0))</f>
        <v>CSA/MSA</v>
      </c>
      <c r="G417">
        <v>1</v>
      </c>
    </row>
    <row r="418" spans="1:7" x14ac:dyDescent="0.2">
      <c r="A418">
        <v>224136667</v>
      </c>
      <c r="B418">
        <v>5624855</v>
      </c>
      <c r="C418" t="s">
        <v>3380</v>
      </c>
      <c r="D418" t="str">
        <f>INDEX(cleaned_data_Pittsburgh!AF$2:'cleaned_data_Pittsburgh'!AF$828, MATCH(A418, cleaned_data_Pittsburgh!I$2:'cleaned_data_Pittsburgh'!I$828,0))</f>
        <v>Greater Pittsburgh Area</v>
      </c>
      <c r="E418">
        <f>INDEX(cleaned_data_Pittsburgh!AG$2:'cleaned_data_Pittsburgh'!AG$828, MATCH(A418, cleaned_data_Pittsburgh!I$2:'cleaned_data_Pittsburgh'!I$828,0))</f>
        <v>1</v>
      </c>
      <c r="F418" t="str">
        <f>INDEX(cleaned_data_Pittsburgh!AK$2:'cleaned_data_Pittsburgh'!AK$828, MATCH(A418, cleaned_data_Pittsburgh!I$2:'cleaned_data_Pittsburgh'!I$828,0))</f>
        <v>CSA/MSA</v>
      </c>
      <c r="G418">
        <v>1</v>
      </c>
    </row>
    <row r="419" spans="1:7" x14ac:dyDescent="0.2">
      <c r="A419">
        <v>224136667</v>
      </c>
      <c r="B419">
        <v>189235693</v>
      </c>
      <c r="C419" t="s">
        <v>3380</v>
      </c>
      <c r="D419" t="str">
        <f>INDEX(cleaned_data_Pittsburgh!AF$2:'cleaned_data_Pittsburgh'!AF$828, MATCH(A419, cleaned_data_Pittsburgh!I$2:'cleaned_data_Pittsburgh'!I$828,0))</f>
        <v>Greater Pittsburgh Area</v>
      </c>
      <c r="E419">
        <f>INDEX(cleaned_data_Pittsburgh!AG$2:'cleaned_data_Pittsburgh'!AG$828, MATCH(A419, cleaned_data_Pittsburgh!I$2:'cleaned_data_Pittsburgh'!I$828,0))</f>
        <v>1</v>
      </c>
      <c r="F419" t="str">
        <f>INDEX(cleaned_data_Pittsburgh!AK$2:'cleaned_data_Pittsburgh'!AK$828, MATCH(A419, cleaned_data_Pittsburgh!I$2:'cleaned_data_Pittsburgh'!I$828,0))</f>
        <v>CSA/MSA</v>
      </c>
      <c r="G419">
        <v>1</v>
      </c>
    </row>
    <row r="420" spans="1:7" x14ac:dyDescent="0.2">
      <c r="A420">
        <v>224136667</v>
      </c>
      <c r="B420">
        <v>146982692</v>
      </c>
      <c r="C420" t="s">
        <v>3380</v>
      </c>
      <c r="D420" t="str">
        <f>INDEX(cleaned_data_Pittsburgh!AF$2:'cleaned_data_Pittsburgh'!AF$828, MATCH(A420, cleaned_data_Pittsburgh!I$2:'cleaned_data_Pittsburgh'!I$828,0))</f>
        <v>Greater Pittsburgh Area</v>
      </c>
      <c r="E420">
        <f>INDEX(cleaned_data_Pittsburgh!AG$2:'cleaned_data_Pittsburgh'!AG$828, MATCH(A420, cleaned_data_Pittsburgh!I$2:'cleaned_data_Pittsburgh'!I$828,0))</f>
        <v>1</v>
      </c>
      <c r="F420" t="str">
        <f>INDEX(cleaned_data_Pittsburgh!AK$2:'cleaned_data_Pittsburgh'!AK$828, MATCH(A420, cleaned_data_Pittsburgh!I$2:'cleaned_data_Pittsburgh'!I$828,0))</f>
        <v>CSA/MSA</v>
      </c>
      <c r="G420">
        <v>1</v>
      </c>
    </row>
    <row r="421" spans="1:7" x14ac:dyDescent="0.2">
      <c r="A421">
        <v>224136667</v>
      </c>
      <c r="B421">
        <v>72344802</v>
      </c>
      <c r="C421" t="s">
        <v>3380</v>
      </c>
      <c r="D421" t="str">
        <f>INDEX(cleaned_data_Pittsburgh!AF$2:'cleaned_data_Pittsburgh'!AF$828, MATCH(A421, cleaned_data_Pittsburgh!I$2:'cleaned_data_Pittsburgh'!I$828,0))</f>
        <v>Greater Pittsburgh Area</v>
      </c>
      <c r="E421">
        <f>INDEX(cleaned_data_Pittsburgh!AG$2:'cleaned_data_Pittsburgh'!AG$828, MATCH(A421, cleaned_data_Pittsburgh!I$2:'cleaned_data_Pittsburgh'!I$828,0))</f>
        <v>1</v>
      </c>
      <c r="F421" t="str">
        <f>INDEX(cleaned_data_Pittsburgh!AK$2:'cleaned_data_Pittsburgh'!AK$828, MATCH(A421, cleaned_data_Pittsburgh!I$2:'cleaned_data_Pittsburgh'!I$828,0))</f>
        <v>CSA/MSA</v>
      </c>
      <c r="G421">
        <v>1</v>
      </c>
    </row>
    <row r="422" spans="1:7" x14ac:dyDescent="0.2">
      <c r="A422">
        <v>224151826</v>
      </c>
      <c r="B422">
        <v>12738659</v>
      </c>
      <c r="C422" t="s">
        <v>3380</v>
      </c>
      <c r="D422" t="str">
        <f>INDEX(cleaned_data_Pittsburgh!AF$2:'cleaned_data_Pittsburgh'!AF$828, MATCH(A422, cleaned_data_Pittsburgh!I$2:'cleaned_data_Pittsburgh'!I$828,0))</f>
        <v>Greater Pittsburgh Area</v>
      </c>
      <c r="E422">
        <f>INDEX(cleaned_data_Pittsburgh!AG$2:'cleaned_data_Pittsburgh'!AG$828, MATCH(A422, cleaned_data_Pittsburgh!I$2:'cleaned_data_Pittsburgh'!I$828,0))</f>
        <v>1</v>
      </c>
      <c r="F422" t="str">
        <f>INDEX(cleaned_data_Pittsburgh!AK$2:'cleaned_data_Pittsburgh'!AK$828, MATCH(A422, cleaned_data_Pittsburgh!I$2:'cleaned_data_Pittsburgh'!I$828,0))</f>
        <v>CSA/MSA</v>
      </c>
      <c r="G422">
        <v>1</v>
      </c>
    </row>
    <row r="423" spans="1:7" x14ac:dyDescent="0.2">
      <c r="A423">
        <v>224151826</v>
      </c>
      <c r="B423">
        <v>50244922</v>
      </c>
      <c r="C423" t="s">
        <v>3380</v>
      </c>
      <c r="D423" t="str">
        <f>INDEX(cleaned_data_Pittsburgh!AF$2:'cleaned_data_Pittsburgh'!AF$828, MATCH(A423, cleaned_data_Pittsburgh!I$2:'cleaned_data_Pittsburgh'!I$828,0))</f>
        <v>Greater Pittsburgh Area</v>
      </c>
      <c r="E423">
        <f>INDEX(cleaned_data_Pittsburgh!AG$2:'cleaned_data_Pittsburgh'!AG$828, MATCH(A423, cleaned_data_Pittsburgh!I$2:'cleaned_data_Pittsburgh'!I$828,0))</f>
        <v>1</v>
      </c>
      <c r="F423" t="str">
        <f>INDEX(cleaned_data_Pittsburgh!AK$2:'cleaned_data_Pittsburgh'!AK$828, MATCH(A423, cleaned_data_Pittsburgh!I$2:'cleaned_data_Pittsburgh'!I$828,0))</f>
        <v>CSA/MSA</v>
      </c>
      <c r="G423">
        <v>1</v>
      </c>
    </row>
    <row r="424" spans="1:7" x14ac:dyDescent="0.2">
      <c r="A424">
        <v>224151826</v>
      </c>
      <c r="B424">
        <v>116593842</v>
      </c>
      <c r="C424" t="s">
        <v>3380</v>
      </c>
      <c r="D424" t="str">
        <f>INDEX(cleaned_data_Pittsburgh!AF$2:'cleaned_data_Pittsburgh'!AF$828, MATCH(A424, cleaned_data_Pittsburgh!I$2:'cleaned_data_Pittsburgh'!I$828,0))</f>
        <v>Greater Pittsburgh Area</v>
      </c>
      <c r="E424">
        <f>INDEX(cleaned_data_Pittsburgh!AG$2:'cleaned_data_Pittsburgh'!AG$828, MATCH(A424, cleaned_data_Pittsburgh!I$2:'cleaned_data_Pittsburgh'!I$828,0))</f>
        <v>1</v>
      </c>
      <c r="F424" t="str">
        <f>INDEX(cleaned_data_Pittsburgh!AK$2:'cleaned_data_Pittsburgh'!AK$828, MATCH(A424, cleaned_data_Pittsburgh!I$2:'cleaned_data_Pittsburgh'!I$828,0))</f>
        <v>CSA/MSA</v>
      </c>
      <c r="G424">
        <v>1</v>
      </c>
    </row>
    <row r="425" spans="1:7" x14ac:dyDescent="0.2">
      <c r="A425">
        <v>224151826</v>
      </c>
      <c r="B425">
        <v>185404681</v>
      </c>
      <c r="C425" t="s">
        <v>3380</v>
      </c>
      <c r="D425" t="str">
        <f>INDEX(cleaned_data_Pittsburgh!AF$2:'cleaned_data_Pittsburgh'!AF$828, MATCH(A425, cleaned_data_Pittsburgh!I$2:'cleaned_data_Pittsburgh'!I$828,0))</f>
        <v>Greater Pittsburgh Area</v>
      </c>
      <c r="E425">
        <f>INDEX(cleaned_data_Pittsburgh!AG$2:'cleaned_data_Pittsburgh'!AG$828, MATCH(A425, cleaned_data_Pittsburgh!I$2:'cleaned_data_Pittsburgh'!I$828,0))</f>
        <v>1</v>
      </c>
      <c r="F425" t="str">
        <f>INDEX(cleaned_data_Pittsburgh!AK$2:'cleaned_data_Pittsburgh'!AK$828, MATCH(A425, cleaned_data_Pittsburgh!I$2:'cleaned_data_Pittsburgh'!I$828,0))</f>
        <v>CSA/MSA</v>
      </c>
      <c r="G425">
        <v>1</v>
      </c>
    </row>
    <row r="426" spans="1:7" x14ac:dyDescent="0.2">
      <c r="A426">
        <v>224151826</v>
      </c>
      <c r="B426">
        <v>186317384</v>
      </c>
      <c r="C426" t="s">
        <v>3380</v>
      </c>
      <c r="D426" t="str">
        <f>INDEX(cleaned_data_Pittsburgh!AF$2:'cleaned_data_Pittsburgh'!AF$828, MATCH(A426, cleaned_data_Pittsburgh!I$2:'cleaned_data_Pittsburgh'!I$828,0))</f>
        <v>Greater Pittsburgh Area</v>
      </c>
      <c r="E426">
        <f>INDEX(cleaned_data_Pittsburgh!AG$2:'cleaned_data_Pittsburgh'!AG$828, MATCH(A426, cleaned_data_Pittsburgh!I$2:'cleaned_data_Pittsburgh'!I$828,0))</f>
        <v>1</v>
      </c>
      <c r="F426" t="str">
        <f>INDEX(cleaned_data_Pittsburgh!AK$2:'cleaned_data_Pittsburgh'!AK$828, MATCH(A426, cleaned_data_Pittsburgh!I$2:'cleaned_data_Pittsburgh'!I$828,0))</f>
        <v>CSA/MSA</v>
      </c>
      <c r="G426">
        <v>1</v>
      </c>
    </row>
    <row r="427" spans="1:7" x14ac:dyDescent="0.2">
      <c r="A427">
        <v>224151826</v>
      </c>
      <c r="B427">
        <v>31497642</v>
      </c>
      <c r="C427" t="s">
        <v>3380</v>
      </c>
      <c r="D427" t="str">
        <f>INDEX(cleaned_data_Pittsburgh!AF$2:'cleaned_data_Pittsburgh'!AF$828, MATCH(A427, cleaned_data_Pittsburgh!I$2:'cleaned_data_Pittsburgh'!I$828,0))</f>
        <v>Greater Pittsburgh Area</v>
      </c>
      <c r="E427">
        <f>INDEX(cleaned_data_Pittsburgh!AG$2:'cleaned_data_Pittsburgh'!AG$828, MATCH(A427, cleaned_data_Pittsburgh!I$2:'cleaned_data_Pittsburgh'!I$828,0))</f>
        <v>1</v>
      </c>
      <c r="F427" t="str">
        <f>INDEX(cleaned_data_Pittsburgh!AK$2:'cleaned_data_Pittsburgh'!AK$828, MATCH(A427, cleaned_data_Pittsburgh!I$2:'cleaned_data_Pittsburgh'!I$828,0))</f>
        <v>CSA/MSA</v>
      </c>
      <c r="G427">
        <v>1</v>
      </c>
    </row>
    <row r="428" spans="1:7" x14ac:dyDescent="0.2">
      <c r="A428">
        <v>224151826</v>
      </c>
      <c r="B428">
        <v>191292085</v>
      </c>
      <c r="C428" t="s">
        <v>3380</v>
      </c>
      <c r="D428" t="str">
        <f>INDEX(cleaned_data_Pittsburgh!AF$2:'cleaned_data_Pittsburgh'!AF$828, MATCH(A428, cleaned_data_Pittsburgh!I$2:'cleaned_data_Pittsburgh'!I$828,0))</f>
        <v>Greater Pittsburgh Area</v>
      </c>
      <c r="E428">
        <f>INDEX(cleaned_data_Pittsburgh!AG$2:'cleaned_data_Pittsburgh'!AG$828, MATCH(A428, cleaned_data_Pittsburgh!I$2:'cleaned_data_Pittsburgh'!I$828,0))</f>
        <v>1</v>
      </c>
      <c r="F428" t="str">
        <f>INDEX(cleaned_data_Pittsburgh!AK$2:'cleaned_data_Pittsburgh'!AK$828, MATCH(A428, cleaned_data_Pittsburgh!I$2:'cleaned_data_Pittsburgh'!I$828,0))</f>
        <v>CSA/MSA</v>
      </c>
      <c r="G428">
        <v>1</v>
      </c>
    </row>
    <row r="429" spans="1:7" x14ac:dyDescent="0.2">
      <c r="A429">
        <v>224158317</v>
      </c>
      <c r="B429">
        <v>17324221</v>
      </c>
      <c r="C429" t="s">
        <v>3380</v>
      </c>
      <c r="D429" t="str">
        <f>INDEX(cleaned_data_Pittsburgh!AF$2:'cleaned_data_Pittsburgh'!AF$828, MATCH(A429, cleaned_data_Pittsburgh!I$2:'cleaned_data_Pittsburgh'!I$828,0))</f>
        <v>Greater Pittsburgh Area</v>
      </c>
      <c r="E429">
        <f>INDEX(cleaned_data_Pittsburgh!AG$2:'cleaned_data_Pittsburgh'!AG$828, MATCH(A429, cleaned_data_Pittsburgh!I$2:'cleaned_data_Pittsburgh'!I$828,0))</f>
        <v>1</v>
      </c>
      <c r="F429" t="str">
        <f>INDEX(cleaned_data_Pittsburgh!AK$2:'cleaned_data_Pittsburgh'!AK$828, MATCH(A429, cleaned_data_Pittsburgh!I$2:'cleaned_data_Pittsburgh'!I$828,0))</f>
        <v>CSA/MSA</v>
      </c>
      <c r="G429">
        <v>1</v>
      </c>
    </row>
    <row r="430" spans="1:7" x14ac:dyDescent="0.2">
      <c r="A430">
        <v>224158317</v>
      </c>
      <c r="B430">
        <v>5648118</v>
      </c>
      <c r="C430" t="s">
        <v>3380</v>
      </c>
      <c r="D430" t="str">
        <f>INDEX(cleaned_data_Pittsburgh!AF$2:'cleaned_data_Pittsburgh'!AF$828, MATCH(A430, cleaned_data_Pittsburgh!I$2:'cleaned_data_Pittsburgh'!I$828,0))</f>
        <v>Greater Pittsburgh Area</v>
      </c>
      <c r="E430">
        <f>INDEX(cleaned_data_Pittsburgh!AG$2:'cleaned_data_Pittsburgh'!AG$828, MATCH(A430, cleaned_data_Pittsburgh!I$2:'cleaned_data_Pittsburgh'!I$828,0))</f>
        <v>1</v>
      </c>
      <c r="F430" t="str">
        <f>INDEX(cleaned_data_Pittsburgh!AK$2:'cleaned_data_Pittsburgh'!AK$828, MATCH(A430, cleaned_data_Pittsburgh!I$2:'cleaned_data_Pittsburgh'!I$828,0))</f>
        <v>CSA/MSA</v>
      </c>
      <c r="G430">
        <v>1</v>
      </c>
    </row>
    <row r="431" spans="1:7" x14ac:dyDescent="0.2">
      <c r="A431">
        <v>224158317</v>
      </c>
      <c r="B431">
        <v>7828321</v>
      </c>
      <c r="C431" t="s">
        <v>3380</v>
      </c>
      <c r="D431" t="str">
        <f>INDEX(cleaned_data_Pittsburgh!AF$2:'cleaned_data_Pittsburgh'!AF$828, MATCH(A431, cleaned_data_Pittsburgh!I$2:'cleaned_data_Pittsburgh'!I$828,0))</f>
        <v>Greater Pittsburgh Area</v>
      </c>
      <c r="E431">
        <f>INDEX(cleaned_data_Pittsburgh!AG$2:'cleaned_data_Pittsburgh'!AG$828, MATCH(A431, cleaned_data_Pittsburgh!I$2:'cleaned_data_Pittsburgh'!I$828,0))</f>
        <v>1</v>
      </c>
      <c r="F431" t="str">
        <f>INDEX(cleaned_data_Pittsburgh!AK$2:'cleaned_data_Pittsburgh'!AK$828, MATCH(A431, cleaned_data_Pittsburgh!I$2:'cleaned_data_Pittsburgh'!I$828,0))</f>
        <v>CSA/MSA</v>
      </c>
      <c r="G431">
        <v>1</v>
      </c>
    </row>
    <row r="432" spans="1:7" x14ac:dyDescent="0.2">
      <c r="A432">
        <v>224158317</v>
      </c>
      <c r="B432">
        <v>190761073</v>
      </c>
      <c r="C432" t="s">
        <v>3380</v>
      </c>
      <c r="D432" t="str">
        <f>INDEX(cleaned_data_Pittsburgh!AF$2:'cleaned_data_Pittsburgh'!AF$828, MATCH(A432, cleaned_data_Pittsburgh!I$2:'cleaned_data_Pittsburgh'!I$828,0))</f>
        <v>Greater Pittsburgh Area</v>
      </c>
      <c r="E432">
        <f>INDEX(cleaned_data_Pittsburgh!AG$2:'cleaned_data_Pittsburgh'!AG$828, MATCH(A432, cleaned_data_Pittsburgh!I$2:'cleaned_data_Pittsburgh'!I$828,0))</f>
        <v>1</v>
      </c>
      <c r="F432" t="str">
        <f>INDEX(cleaned_data_Pittsburgh!AK$2:'cleaned_data_Pittsburgh'!AK$828, MATCH(A432, cleaned_data_Pittsburgh!I$2:'cleaned_data_Pittsburgh'!I$828,0))</f>
        <v>CSA/MSA</v>
      </c>
      <c r="G432">
        <v>1</v>
      </c>
    </row>
    <row r="433" spans="1:7" x14ac:dyDescent="0.2">
      <c r="A433">
        <v>224176626</v>
      </c>
      <c r="B433">
        <v>45297502</v>
      </c>
      <c r="C433" t="s">
        <v>3380</v>
      </c>
      <c r="D433" t="str">
        <f>INDEX(cleaned_data_Pittsburgh!AF$2:'cleaned_data_Pittsburgh'!AF$828, MATCH(A433, cleaned_data_Pittsburgh!I$2:'cleaned_data_Pittsburgh'!I$828,0))</f>
        <v>Greater Pittsburgh Area</v>
      </c>
      <c r="E433">
        <f>INDEX(cleaned_data_Pittsburgh!AG$2:'cleaned_data_Pittsburgh'!AG$828, MATCH(A433, cleaned_data_Pittsburgh!I$2:'cleaned_data_Pittsburgh'!I$828,0))</f>
        <v>1</v>
      </c>
      <c r="F433" t="str">
        <f>INDEX(cleaned_data_Pittsburgh!AK$2:'cleaned_data_Pittsburgh'!AK$828, MATCH(A433, cleaned_data_Pittsburgh!I$2:'cleaned_data_Pittsburgh'!I$828,0))</f>
        <v>CSA/MSA</v>
      </c>
      <c r="G433">
        <v>1</v>
      </c>
    </row>
    <row r="434" spans="1:7" x14ac:dyDescent="0.2">
      <c r="A434">
        <v>224176626</v>
      </c>
      <c r="B434">
        <v>185471315</v>
      </c>
      <c r="C434" t="s">
        <v>3380</v>
      </c>
      <c r="D434" t="str">
        <f>INDEX(cleaned_data_Pittsburgh!AF$2:'cleaned_data_Pittsburgh'!AF$828, MATCH(A434, cleaned_data_Pittsburgh!I$2:'cleaned_data_Pittsburgh'!I$828,0))</f>
        <v>Greater Pittsburgh Area</v>
      </c>
      <c r="E434">
        <f>INDEX(cleaned_data_Pittsburgh!AG$2:'cleaned_data_Pittsburgh'!AG$828, MATCH(A434, cleaned_data_Pittsburgh!I$2:'cleaned_data_Pittsburgh'!I$828,0))</f>
        <v>1</v>
      </c>
      <c r="F434" t="str">
        <f>INDEX(cleaned_data_Pittsburgh!AK$2:'cleaned_data_Pittsburgh'!AK$828, MATCH(A434, cleaned_data_Pittsburgh!I$2:'cleaned_data_Pittsburgh'!I$828,0))</f>
        <v>CSA/MSA</v>
      </c>
      <c r="G434">
        <v>1</v>
      </c>
    </row>
    <row r="435" spans="1:7" x14ac:dyDescent="0.2">
      <c r="A435">
        <v>224176626</v>
      </c>
      <c r="B435">
        <v>8723581</v>
      </c>
      <c r="C435" t="s">
        <v>3380</v>
      </c>
      <c r="D435" t="str">
        <f>INDEX(cleaned_data_Pittsburgh!AF$2:'cleaned_data_Pittsburgh'!AF$828, MATCH(A435, cleaned_data_Pittsburgh!I$2:'cleaned_data_Pittsburgh'!I$828,0))</f>
        <v>Greater Pittsburgh Area</v>
      </c>
      <c r="E435">
        <f>INDEX(cleaned_data_Pittsburgh!AG$2:'cleaned_data_Pittsburgh'!AG$828, MATCH(A435, cleaned_data_Pittsburgh!I$2:'cleaned_data_Pittsburgh'!I$828,0))</f>
        <v>1</v>
      </c>
      <c r="F435" t="str">
        <f>INDEX(cleaned_data_Pittsburgh!AK$2:'cleaned_data_Pittsburgh'!AK$828, MATCH(A435, cleaned_data_Pittsburgh!I$2:'cleaned_data_Pittsburgh'!I$828,0))</f>
        <v>CSA/MSA</v>
      </c>
      <c r="G435">
        <v>1</v>
      </c>
    </row>
    <row r="436" spans="1:7" x14ac:dyDescent="0.2">
      <c r="A436">
        <v>224176626</v>
      </c>
      <c r="B436">
        <v>136580202</v>
      </c>
      <c r="C436" t="s">
        <v>3380</v>
      </c>
      <c r="D436" t="str">
        <f>INDEX(cleaned_data_Pittsburgh!AF$2:'cleaned_data_Pittsburgh'!AF$828, MATCH(A436, cleaned_data_Pittsburgh!I$2:'cleaned_data_Pittsburgh'!I$828,0))</f>
        <v>Greater Pittsburgh Area</v>
      </c>
      <c r="E436">
        <f>INDEX(cleaned_data_Pittsburgh!AG$2:'cleaned_data_Pittsburgh'!AG$828, MATCH(A436, cleaned_data_Pittsburgh!I$2:'cleaned_data_Pittsburgh'!I$828,0))</f>
        <v>1</v>
      </c>
      <c r="F436" t="str">
        <f>INDEX(cleaned_data_Pittsburgh!AK$2:'cleaned_data_Pittsburgh'!AK$828, MATCH(A436, cleaned_data_Pittsburgh!I$2:'cleaned_data_Pittsburgh'!I$828,0))</f>
        <v>CSA/MSA</v>
      </c>
      <c r="G436">
        <v>1</v>
      </c>
    </row>
    <row r="437" spans="1:7" x14ac:dyDescent="0.2">
      <c r="A437">
        <v>224176626</v>
      </c>
      <c r="B437">
        <v>162646132</v>
      </c>
      <c r="C437" t="s">
        <v>3380</v>
      </c>
      <c r="D437" t="str">
        <f>INDEX(cleaned_data_Pittsburgh!AF$2:'cleaned_data_Pittsburgh'!AF$828, MATCH(A437, cleaned_data_Pittsburgh!I$2:'cleaned_data_Pittsburgh'!I$828,0))</f>
        <v>Greater Pittsburgh Area</v>
      </c>
      <c r="E437">
        <f>INDEX(cleaned_data_Pittsburgh!AG$2:'cleaned_data_Pittsburgh'!AG$828, MATCH(A437, cleaned_data_Pittsburgh!I$2:'cleaned_data_Pittsburgh'!I$828,0))</f>
        <v>1</v>
      </c>
      <c r="F437" t="str">
        <f>INDEX(cleaned_data_Pittsburgh!AK$2:'cleaned_data_Pittsburgh'!AK$828, MATCH(A437, cleaned_data_Pittsburgh!I$2:'cleaned_data_Pittsburgh'!I$828,0))</f>
        <v>CSA/MSA</v>
      </c>
      <c r="G437">
        <v>1</v>
      </c>
    </row>
    <row r="438" spans="1:7" x14ac:dyDescent="0.2">
      <c r="A438">
        <v>224176626</v>
      </c>
      <c r="B438">
        <v>80125292</v>
      </c>
      <c r="C438" t="s">
        <v>3380</v>
      </c>
      <c r="D438" t="str">
        <f>INDEX(cleaned_data_Pittsburgh!AF$2:'cleaned_data_Pittsburgh'!AF$828, MATCH(A438, cleaned_data_Pittsburgh!I$2:'cleaned_data_Pittsburgh'!I$828,0))</f>
        <v>Greater Pittsburgh Area</v>
      </c>
      <c r="E438">
        <f>INDEX(cleaned_data_Pittsburgh!AG$2:'cleaned_data_Pittsburgh'!AG$828, MATCH(A438, cleaned_data_Pittsburgh!I$2:'cleaned_data_Pittsburgh'!I$828,0))</f>
        <v>1</v>
      </c>
      <c r="F438" t="str">
        <f>INDEX(cleaned_data_Pittsburgh!AK$2:'cleaned_data_Pittsburgh'!AK$828, MATCH(A438, cleaned_data_Pittsburgh!I$2:'cleaned_data_Pittsburgh'!I$828,0))</f>
        <v>CSA/MSA</v>
      </c>
      <c r="G438">
        <v>1</v>
      </c>
    </row>
    <row r="439" spans="1:7" x14ac:dyDescent="0.2">
      <c r="A439">
        <v>224176626</v>
      </c>
      <c r="B439">
        <v>114245052</v>
      </c>
      <c r="C439" t="s">
        <v>3380</v>
      </c>
      <c r="D439" t="str">
        <f>INDEX(cleaned_data_Pittsburgh!AF$2:'cleaned_data_Pittsburgh'!AF$828, MATCH(A439, cleaned_data_Pittsburgh!I$2:'cleaned_data_Pittsburgh'!I$828,0))</f>
        <v>Greater Pittsburgh Area</v>
      </c>
      <c r="E439">
        <f>INDEX(cleaned_data_Pittsburgh!AG$2:'cleaned_data_Pittsburgh'!AG$828, MATCH(A439, cleaned_data_Pittsburgh!I$2:'cleaned_data_Pittsburgh'!I$828,0))</f>
        <v>1</v>
      </c>
      <c r="F439" t="str">
        <f>INDEX(cleaned_data_Pittsburgh!AK$2:'cleaned_data_Pittsburgh'!AK$828, MATCH(A439, cleaned_data_Pittsburgh!I$2:'cleaned_data_Pittsburgh'!I$828,0))</f>
        <v>CSA/MSA</v>
      </c>
      <c r="G439">
        <v>1</v>
      </c>
    </row>
    <row r="440" spans="1:7" x14ac:dyDescent="0.2">
      <c r="A440">
        <v>224176626</v>
      </c>
      <c r="B440">
        <v>189486025</v>
      </c>
      <c r="C440" t="s">
        <v>3380</v>
      </c>
      <c r="D440" t="str">
        <f>INDEX(cleaned_data_Pittsburgh!AF$2:'cleaned_data_Pittsburgh'!AF$828, MATCH(A440, cleaned_data_Pittsburgh!I$2:'cleaned_data_Pittsburgh'!I$828,0))</f>
        <v>Greater Pittsburgh Area</v>
      </c>
      <c r="E440">
        <f>INDEX(cleaned_data_Pittsburgh!AG$2:'cleaned_data_Pittsburgh'!AG$828, MATCH(A440, cleaned_data_Pittsburgh!I$2:'cleaned_data_Pittsburgh'!I$828,0))</f>
        <v>1</v>
      </c>
      <c r="F440" t="str">
        <f>INDEX(cleaned_data_Pittsburgh!AK$2:'cleaned_data_Pittsburgh'!AK$828, MATCH(A440, cleaned_data_Pittsburgh!I$2:'cleaned_data_Pittsburgh'!I$828,0))</f>
        <v>CSA/MSA</v>
      </c>
      <c r="G440">
        <v>1</v>
      </c>
    </row>
    <row r="441" spans="1:7" x14ac:dyDescent="0.2">
      <c r="A441">
        <v>224176626</v>
      </c>
      <c r="B441">
        <v>96480262</v>
      </c>
      <c r="C441" t="s">
        <v>3380</v>
      </c>
      <c r="D441" t="str">
        <f>INDEX(cleaned_data_Pittsburgh!AF$2:'cleaned_data_Pittsburgh'!AF$828, MATCH(A441, cleaned_data_Pittsburgh!I$2:'cleaned_data_Pittsburgh'!I$828,0))</f>
        <v>Greater Pittsburgh Area</v>
      </c>
      <c r="E441">
        <f>INDEX(cleaned_data_Pittsburgh!AG$2:'cleaned_data_Pittsburgh'!AG$828, MATCH(A441, cleaned_data_Pittsburgh!I$2:'cleaned_data_Pittsburgh'!I$828,0))</f>
        <v>1</v>
      </c>
      <c r="F441" t="str">
        <f>INDEX(cleaned_data_Pittsburgh!AK$2:'cleaned_data_Pittsburgh'!AK$828, MATCH(A441, cleaned_data_Pittsburgh!I$2:'cleaned_data_Pittsburgh'!I$828,0))</f>
        <v>CSA/MSA</v>
      </c>
      <c r="G441">
        <v>1</v>
      </c>
    </row>
    <row r="442" spans="1:7" x14ac:dyDescent="0.2">
      <c r="A442">
        <v>224176626</v>
      </c>
      <c r="B442">
        <v>184795486</v>
      </c>
      <c r="C442" t="s">
        <v>3380</v>
      </c>
      <c r="D442" t="str">
        <f>INDEX(cleaned_data_Pittsburgh!AF$2:'cleaned_data_Pittsburgh'!AF$828, MATCH(A442, cleaned_data_Pittsburgh!I$2:'cleaned_data_Pittsburgh'!I$828,0))</f>
        <v>Greater Pittsburgh Area</v>
      </c>
      <c r="E442">
        <f>INDEX(cleaned_data_Pittsburgh!AG$2:'cleaned_data_Pittsburgh'!AG$828, MATCH(A442, cleaned_data_Pittsburgh!I$2:'cleaned_data_Pittsburgh'!I$828,0))</f>
        <v>1</v>
      </c>
      <c r="F442" t="str">
        <f>INDEX(cleaned_data_Pittsburgh!AK$2:'cleaned_data_Pittsburgh'!AK$828, MATCH(A442, cleaned_data_Pittsburgh!I$2:'cleaned_data_Pittsburgh'!I$828,0))</f>
        <v>CSA/MSA</v>
      </c>
      <c r="G442">
        <v>1</v>
      </c>
    </row>
    <row r="443" spans="1:7" x14ac:dyDescent="0.2">
      <c r="A443">
        <v>224176626</v>
      </c>
      <c r="B443">
        <v>17022411</v>
      </c>
      <c r="C443" t="s">
        <v>3380</v>
      </c>
      <c r="D443" t="str">
        <f>INDEX(cleaned_data_Pittsburgh!AF$2:'cleaned_data_Pittsburgh'!AF$828, MATCH(A443, cleaned_data_Pittsburgh!I$2:'cleaned_data_Pittsburgh'!I$828,0))</f>
        <v>Greater Pittsburgh Area</v>
      </c>
      <c r="E443">
        <f>INDEX(cleaned_data_Pittsburgh!AG$2:'cleaned_data_Pittsburgh'!AG$828, MATCH(A443, cleaned_data_Pittsburgh!I$2:'cleaned_data_Pittsburgh'!I$828,0))</f>
        <v>1</v>
      </c>
      <c r="F443" t="str">
        <f>INDEX(cleaned_data_Pittsburgh!AK$2:'cleaned_data_Pittsburgh'!AK$828, MATCH(A443, cleaned_data_Pittsburgh!I$2:'cleaned_data_Pittsburgh'!I$828,0))</f>
        <v>CSA/MSA</v>
      </c>
      <c r="G443">
        <v>1</v>
      </c>
    </row>
    <row r="444" spans="1:7" x14ac:dyDescent="0.2">
      <c r="A444">
        <v>224176626</v>
      </c>
      <c r="B444">
        <v>186544947</v>
      </c>
      <c r="C444" t="s">
        <v>3380</v>
      </c>
      <c r="D444" t="str">
        <f>INDEX(cleaned_data_Pittsburgh!AF$2:'cleaned_data_Pittsburgh'!AF$828, MATCH(A444, cleaned_data_Pittsburgh!I$2:'cleaned_data_Pittsburgh'!I$828,0))</f>
        <v>Greater Pittsburgh Area</v>
      </c>
      <c r="E444">
        <f>INDEX(cleaned_data_Pittsburgh!AG$2:'cleaned_data_Pittsburgh'!AG$828, MATCH(A444, cleaned_data_Pittsburgh!I$2:'cleaned_data_Pittsburgh'!I$828,0))</f>
        <v>1</v>
      </c>
      <c r="F444" t="str">
        <f>INDEX(cleaned_data_Pittsburgh!AK$2:'cleaned_data_Pittsburgh'!AK$828, MATCH(A444, cleaned_data_Pittsburgh!I$2:'cleaned_data_Pittsburgh'!I$828,0))</f>
        <v>CSA/MSA</v>
      </c>
      <c r="G444">
        <v>1</v>
      </c>
    </row>
    <row r="445" spans="1:7" x14ac:dyDescent="0.2">
      <c r="A445">
        <v>224176626</v>
      </c>
      <c r="B445">
        <v>189574770</v>
      </c>
      <c r="C445" t="s">
        <v>3380</v>
      </c>
      <c r="D445" t="str">
        <f>INDEX(cleaned_data_Pittsburgh!AF$2:'cleaned_data_Pittsburgh'!AF$828, MATCH(A445, cleaned_data_Pittsburgh!I$2:'cleaned_data_Pittsburgh'!I$828,0))</f>
        <v>Greater Pittsburgh Area</v>
      </c>
      <c r="E445">
        <f>INDEX(cleaned_data_Pittsburgh!AG$2:'cleaned_data_Pittsburgh'!AG$828, MATCH(A445, cleaned_data_Pittsburgh!I$2:'cleaned_data_Pittsburgh'!I$828,0))</f>
        <v>1</v>
      </c>
      <c r="F445" t="str">
        <f>INDEX(cleaned_data_Pittsburgh!AK$2:'cleaned_data_Pittsburgh'!AK$828, MATCH(A445, cleaned_data_Pittsburgh!I$2:'cleaned_data_Pittsburgh'!I$828,0))</f>
        <v>CSA/MSA</v>
      </c>
      <c r="G445">
        <v>1</v>
      </c>
    </row>
    <row r="446" spans="1:7" x14ac:dyDescent="0.2">
      <c r="A446">
        <v>224176626</v>
      </c>
      <c r="B446">
        <v>115371482</v>
      </c>
      <c r="C446" t="s">
        <v>3380</v>
      </c>
      <c r="D446" t="str">
        <f>INDEX(cleaned_data_Pittsburgh!AF$2:'cleaned_data_Pittsburgh'!AF$828, MATCH(A446, cleaned_data_Pittsburgh!I$2:'cleaned_data_Pittsburgh'!I$828,0))</f>
        <v>Greater Pittsburgh Area</v>
      </c>
      <c r="E446">
        <f>INDEX(cleaned_data_Pittsburgh!AG$2:'cleaned_data_Pittsburgh'!AG$828, MATCH(A446, cleaned_data_Pittsburgh!I$2:'cleaned_data_Pittsburgh'!I$828,0))</f>
        <v>1</v>
      </c>
      <c r="F446" t="str">
        <f>INDEX(cleaned_data_Pittsburgh!AK$2:'cleaned_data_Pittsburgh'!AK$828, MATCH(A446, cleaned_data_Pittsburgh!I$2:'cleaned_data_Pittsburgh'!I$828,0))</f>
        <v>CSA/MSA</v>
      </c>
      <c r="G446">
        <v>1</v>
      </c>
    </row>
    <row r="447" spans="1:7" x14ac:dyDescent="0.2">
      <c r="A447">
        <v>224176626</v>
      </c>
      <c r="B447">
        <v>126583202</v>
      </c>
      <c r="C447" t="s">
        <v>3380</v>
      </c>
      <c r="D447" t="str">
        <f>INDEX(cleaned_data_Pittsburgh!AF$2:'cleaned_data_Pittsburgh'!AF$828, MATCH(A447, cleaned_data_Pittsburgh!I$2:'cleaned_data_Pittsburgh'!I$828,0))</f>
        <v>Greater Pittsburgh Area</v>
      </c>
      <c r="E447">
        <f>INDEX(cleaned_data_Pittsburgh!AG$2:'cleaned_data_Pittsburgh'!AG$828, MATCH(A447, cleaned_data_Pittsburgh!I$2:'cleaned_data_Pittsburgh'!I$828,0))</f>
        <v>1</v>
      </c>
      <c r="F447" t="str">
        <f>INDEX(cleaned_data_Pittsburgh!AK$2:'cleaned_data_Pittsburgh'!AK$828, MATCH(A447, cleaned_data_Pittsburgh!I$2:'cleaned_data_Pittsburgh'!I$828,0))</f>
        <v>CSA/MSA</v>
      </c>
      <c r="G447">
        <v>1</v>
      </c>
    </row>
    <row r="448" spans="1:7" x14ac:dyDescent="0.2">
      <c r="A448">
        <v>224176626</v>
      </c>
      <c r="B448">
        <v>161473912</v>
      </c>
      <c r="C448" t="s">
        <v>3380</v>
      </c>
      <c r="D448" t="str">
        <f>INDEX(cleaned_data_Pittsburgh!AF$2:'cleaned_data_Pittsburgh'!AF$828, MATCH(A448, cleaned_data_Pittsburgh!I$2:'cleaned_data_Pittsburgh'!I$828,0))</f>
        <v>Greater Pittsburgh Area</v>
      </c>
      <c r="E448">
        <f>INDEX(cleaned_data_Pittsburgh!AG$2:'cleaned_data_Pittsburgh'!AG$828, MATCH(A448, cleaned_data_Pittsburgh!I$2:'cleaned_data_Pittsburgh'!I$828,0))</f>
        <v>1</v>
      </c>
      <c r="F448" t="str">
        <f>INDEX(cleaned_data_Pittsburgh!AK$2:'cleaned_data_Pittsburgh'!AK$828, MATCH(A448, cleaned_data_Pittsburgh!I$2:'cleaned_data_Pittsburgh'!I$828,0))</f>
        <v>CSA/MSA</v>
      </c>
      <c r="G448">
        <v>1</v>
      </c>
    </row>
    <row r="449" spans="1:7" x14ac:dyDescent="0.2">
      <c r="A449">
        <v>224176626</v>
      </c>
      <c r="B449">
        <v>15426201</v>
      </c>
      <c r="C449" t="s">
        <v>3380</v>
      </c>
      <c r="D449" t="str">
        <f>INDEX(cleaned_data_Pittsburgh!AF$2:'cleaned_data_Pittsburgh'!AF$828, MATCH(A449, cleaned_data_Pittsburgh!I$2:'cleaned_data_Pittsburgh'!I$828,0))</f>
        <v>Greater Pittsburgh Area</v>
      </c>
      <c r="E449">
        <f>INDEX(cleaned_data_Pittsburgh!AG$2:'cleaned_data_Pittsburgh'!AG$828, MATCH(A449, cleaned_data_Pittsburgh!I$2:'cleaned_data_Pittsburgh'!I$828,0))</f>
        <v>1</v>
      </c>
      <c r="F449" t="str">
        <f>INDEX(cleaned_data_Pittsburgh!AK$2:'cleaned_data_Pittsburgh'!AK$828, MATCH(A449, cleaned_data_Pittsburgh!I$2:'cleaned_data_Pittsburgh'!I$828,0))</f>
        <v>CSA/MSA</v>
      </c>
      <c r="G449">
        <v>1</v>
      </c>
    </row>
    <row r="450" spans="1:7" x14ac:dyDescent="0.2">
      <c r="A450">
        <v>224176626</v>
      </c>
      <c r="B450">
        <v>68245542</v>
      </c>
      <c r="C450" t="s">
        <v>3380</v>
      </c>
      <c r="D450" t="str">
        <f>INDEX(cleaned_data_Pittsburgh!AF$2:'cleaned_data_Pittsburgh'!AF$828, MATCH(A450, cleaned_data_Pittsburgh!I$2:'cleaned_data_Pittsburgh'!I$828,0))</f>
        <v>Greater Pittsburgh Area</v>
      </c>
      <c r="E450">
        <f>INDEX(cleaned_data_Pittsburgh!AG$2:'cleaned_data_Pittsburgh'!AG$828, MATCH(A450, cleaned_data_Pittsburgh!I$2:'cleaned_data_Pittsburgh'!I$828,0))</f>
        <v>1</v>
      </c>
      <c r="F450" t="str">
        <f>INDEX(cleaned_data_Pittsburgh!AK$2:'cleaned_data_Pittsburgh'!AK$828, MATCH(A450, cleaned_data_Pittsburgh!I$2:'cleaned_data_Pittsburgh'!I$828,0))</f>
        <v>CSA/MSA</v>
      </c>
      <c r="G450">
        <v>1</v>
      </c>
    </row>
    <row r="451" spans="1:7" x14ac:dyDescent="0.2">
      <c r="A451">
        <v>224176626</v>
      </c>
      <c r="B451">
        <v>189367562</v>
      </c>
      <c r="C451" t="s">
        <v>3380</v>
      </c>
      <c r="D451" t="str">
        <f>INDEX(cleaned_data_Pittsburgh!AF$2:'cleaned_data_Pittsburgh'!AF$828, MATCH(A451, cleaned_data_Pittsburgh!I$2:'cleaned_data_Pittsburgh'!I$828,0))</f>
        <v>Greater Pittsburgh Area</v>
      </c>
      <c r="E451">
        <f>INDEX(cleaned_data_Pittsburgh!AG$2:'cleaned_data_Pittsburgh'!AG$828, MATCH(A451, cleaned_data_Pittsburgh!I$2:'cleaned_data_Pittsburgh'!I$828,0))</f>
        <v>1</v>
      </c>
      <c r="F451" t="str">
        <f>INDEX(cleaned_data_Pittsburgh!AK$2:'cleaned_data_Pittsburgh'!AK$828, MATCH(A451, cleaned_data_Pittsburgh!I$2:'cleaned_data_Pittsburgh'!I$828,0))</f>
        <v>CSA/MSA</v>
      </c>
      <c r="G451">
        <v>1</v>
      </c>
    </row>
    <row r="452" spans="1:7" x14ac:dyDescent="0.2">
      <c r="A452">
        <v>224176626</v>
      </c>
      <c r="B452">
        <v>190671653</v>
      </c>
      <c r="C452" t="s">
        <v>3380</v>
      </c>
      <c r="D452" t="str">
        <f>INDEX(cleaned_data_Pittsburgh!AF$2:'cleaned_data_Pittsburgh'!AF$828, MATCH(A452, cleaned_data_Pittsburgh!I$2:'cleaned_data_Pittsburgh'!I$828,0))</f>
        <v>Greater Pittsburgh Area</v>
      </c>
      <c r="E452">
        <f>INDEX(cleaned_data_Pittsburgh!AG$2:'cleaned_data_Pittsburgh'!AG$828, MATCH(A452, cleaned_data_Pittsburgh!I$2:'cleaned_data_Pittsburgh'!I$828,0))</f>
        <v>1</v>
      </c>
      <c r="F452" t="str">
        <f>INDEX(cleaned_data_Pittsburgh!AK$2:'cleaned_data_Pittsburgh'!AK$828, MATCH(A452, cleaned_data_Pittsburgh!I$2:'cleaned_data_Pittsburgh'!I$828,0))</f>
        <v>CSA/MSA</v>
      </c>
      <c r="G452">
        <v>1</v>
      </c>
    </row>
    <row r="453" spans="1:7" x14ac:dyDescent="0.2">
      <c r="A453">
        <v>224176626</v>
      </c>
      <c r="B453">
        <v>8137138</v>
      </c>
      <c r="C453" t="s">
        <v>3380</v>
      </c>
      <c r="D453" t="str">
        <f>INDEX(cleaned_data_Pittsburgh!AF$2:'cleaned_data_Pittsburgh'!AF$828, MATCH(A453, cleaned_data_Pittsburgh!I$2:'cleaned_data_Pittsburgh'!I$828,0))</f>
        <v>Greater Pittsburgh Area</v>
      </c>
      <c r="E453">
        <f>INDEX(cleaned_data_Pittsburgh!AG$2:'cleaned_data_Pittsburgh'!AG$828, MATCH(A453, cleaned_data_Pittsburgh!I$2:'cleaned_data_Pittsburgh'!I$828,0))</f>
        <v>1</v>
      </c>
      <c r="F453" t="str">
        <f>INDEX(cleaned_data_Pittsburgh!AK$2:'cleaned_data_Pittsburgh'!AK$828, MATCH(A453, cleaned_data_Pittsburgh!I$2:'cleaned_data_Pittsburgh'!I$828,0))</f>
        <v>CSA/MSA</v>
      </c>
      <c r="G453">
        <v>1</v>
      </c>
    </row>
    <row r="454" spans="1:7" x14ac:dyDescent="0.2">
      <c r="A454">
        <v>224176626</v>
      </c>
      <c r="B454">
        <v>83677612</v>
      </c>
      <c r="C454" t="s">
        <v>3380</v>
      </c>
      <c r="D454" t="str">
        <f>INDEX(cleaned_data_Pittsburgh!AF$2:'cleaned_data_Pittsburgh'!AF$828, MATCH(A454, cleaned_data_Pittsburgh!I$2:'cleaned_data_Pittsburgh'!I$828,0))</f>
        <v>Greater Pittsburgh Area</v>
      </c>
      <c r="E454">
        <f>INDEX(cleaned_data_Pittsburgh!AG$2:'cleaned_data_Pittsburgh'!AG$828, MATCH(A454, cleaned_data_Pittsburgh!I$2:'cleaned_data_Pittsburgh'!I$828,0))</f>
        <v>1</v>
      </c>
      <c r="F454" t="str">
        <f>INDEX(cleaned_data_Pittsburgh!AK$2:'cleaned_data_Pittsburgh'!AK$828, MATCH(A454, cleaned_data_Pittsburgh!I$2:'cleaned_data_Pittsburgh'!I$828,0))</f>
        <v>CSA/MSA</v>
      </c>
      <c r="G454">
        <v>1</v>
      </c>
    </row>
    <row r="455" spans="1:7" x14ac:dyDescent="0.2">
      <c r="A455">
        <v>224176626</v>
      </c>
      <c r="B455">
        <v>64514472</v>
      </c>
      <c r="C455" t="s">
        <v>3380</v>
      </c>
      <c r="D455" t="str">
        <f>INDEX(cleaned_data_Pittsburgh!AF$2:'cleaned_data_Pittsburgh'!AF$828, MATCH(A455, cleaned_data_Pittsburgh!I$2:'cleaned_data_Pittsburgh'!I$828,0))</f>
        <v>Greater Pittsburgh Area</v>
      </c>
      <c r="E455">
        <f>INDEX(cleaned_data_Pittsburgh!AG$2:'cleaned_data_Pittsburgh'!AG$828, MATCH(A455, cleaned_data_Pittsburgh!I$2:'cleaned_data_Pittsburgh'!I$828,0))</f>
        <v>1</v>
      </c>
      <c r="F455" t="str">
        <f>INDEX(cleaned_data_Pittsburgh!AK$2:'cleaned_data_Pittsburgh'!AK$828, MATCH(A455, cleaned_data_Pittsburgh!I$2:'cleaned_data_Pittsburgh'!I$828,0))</f>
        <v>CSA/MSA</v>
      </c>
      <c r="G455">
        <v>1</v>
      </c>
    </row>
    <row r="456" spans="1:7" x14ac:dyDescent="0.2">
      <c r="A456">
        <v>224176626</v>
      </c>
      <c r="B456">
        <v>152967442</v>
      </c>
      <c r="C456" t="s">
        <v>3380</v>
      </c>
      <c r="D456" t="str">
        <f>INDEX(cleaned_data_Pittsburgh!AF$2:'cleaned_data_Pittsburgh'!AF$828, MATCH(A456, cleaned_data_Pittsburgh!I$2:'cleaned_data_Pittsburgh'!I$828,0))</f>
        <v>Greater Pittsburgh Area</v>
      </c>
      <c r="E456">
        <f>INDEX(cleaned_data_Pittsburgh!AG$2:'cleaned_data_Pittsburgh'!AG$828, MATCH(A456, cleaned_data_Pittsburgh!I$2:'cleaned_data_Pittsburgh'!I$828,0))</f>
        <v>1</v>
      </c>
      <c r="F456" t="str">
        <f>INDEX(cleaned_data_Pittsburgh!AK$2:'cleaned_data_Pittsburgh'!AK$828, MATCH(A456, cleaned_data_Pittsburgh!I$2:'cleaned_data_Pittsburgh'!I$828,0))</f>
        <v>CSA/MSA</v>
      </c>
      <c r="G456">
        <v>1</v>
      </c>
    </row>
    <row r="457" spans="1:7" x14ac:dyDescent="0.2">
      <c r="A457">
        <v>224176626</v>
      </c>
      <c r="B457">
        <v>158176062</v>
      </c>
      <c r="C457" t="s">
        <v>3380</v>
      </c>
      <c r="D457" t="str">
        <f>INDEX(cleaned_data_Pittsburgh!AF$2:'cleaned_data_Pittsburgh'!AF$828, MATCH(A457, cleaned_data_Pittsburgh!I$2:'cleaned_data_Pittsburgh'!I$828,0))</f>
        <v>Greater Pittsburgh Area</v>
      </c>
      <c r="E457">
        <f>INDEX(cleaned_data_Pittsburgh!AG$2:'cleaned_data_Pittsburgh'!AG$828, MATCH(A457, cleaned_data_Pittsburgh!I$2:'cleaned_data_Pittsburgh'!I$828,0))</f>
        <v>1</v>
      </c>
      <c r="F457" t="str">
        <f>INDEX(cleaned_data_Pittsburgh!AK$2:'cleaned_data_Pittsburgh'!AK$828, MATCH(A457, cleaned_data_Pittsburgh!I$2:'cleaned_data_Pittsburgh'!I$828,0))</f>
        <v>CSA/MSA</v>
      </c>
      <c r="G457">
        <v>1</v>
      </c>
    </row>
    <row r="458" spans="1:7" x14ac:dyDescent="0.2">
      <c r="A458">
        <v>224176626</v>
      </c>
      <c r="B458">
        <v>103284482</v>
      </c>
      <c r="C458" t="s">
        <v>3380</v>
      </c>
      <c r="D458" t="str">
        <f>INDEX(cleaned_data_Pittsburgh!AF$2:'cleaned_data_Pittsburgh'!AF$828, MATCH(A458, cleaned_data_Pittsburgh!I$2:'cleaned_data_Pittsburgh'!I$828,0))</f>
        <v>Greater Pittsburgh Area</v>
      </c>
      <c r="E458">
        <f>INDEX(cleaned_data_Pittsburgh!AG$2:'cleaned_data_Pittsburgh'!AG$828, MATCH(A458, cleaned_data_Pittsburgh!I$2:'cleaned_data_Pittsburgh'!I$828,0))</f>
        <v>1</v>
      </c>
      <c r="F458" t="str">
        <f>INDEX(cleaned_data_Pittsburgh!AK$2:'cleaned_data_Pittsburgh'!AK$828, MATCH(A458, cleaned_data_Pittsburgh!I$2:'cleaned_data_Pittsburgh'!I$828,0))</f>
        <v>CSA/MSA</v>
      </c>
      <c r="G458">
        <v>1</v>
      </c>
    </row>
    <row r="459" spans="1:7" x14ac:dyDescent="0.2">
      <c r="A459">
        <v>224176626</v>
      </c>
      <c r="B459">
        <v>189747926</v>
      </c>
      <c r="C459" t="s">
        <v>3380</v>
      </c>
      <c r="D459" t="str">
        <f>INDEX(cleaned_data_Pittsburgh!AF$2:'cleaned_data_Pittsburgh'!AF$828, MATCH(A459, cleaned_data_Pittsburgh!I$2:'cleaned_data_Pittsburgh'!I$828,0))</f>
        <v>Greater Pittsburgh Area</v>
      </c>
      <c r="E459">
        <f>INDEX(cleaned_data_Pittsburgh!AG$2:'cleaned_data_Pittsburgh'!AG$828, MATCH(A459, cleaned_data_Pittsburgh!I$2:'cleaned_data_Pittsburgh'!I$828,0))</f>
        <v>1</v>
      </c>
      <c r="F459" t="str">
        <f>INDEX(cleaned_data_Pittsburgh!AK$2:'cleaned_data_Pittsburgh'!AK$828, MATCH(A459, cleaned_data_Pittsburgh!I$2:'cleaned_data_Pittsburgh'!I$828,0))</f>
        <v>CSA/MSA</v>
      </c>
      <c r="G459">
        <v>1</v>
      </c>
    </row>
    <row r="460" spans="1:7" x14ac:dyDescent="0.2">
      <c r="A460">
        <v>224176626</v>
      </c>
      <c r="B460">
        <v>11640613</v>
      </c>
      <c r="C460" t="s">
        <v>3380</v>
      </c>
      <c r="D460" t="str">
        <f>INDEX(cleaned_data_Pittsburgh!AF$2:'cleaned_data_Pittsburgh'!AF$828, MATCH(A460, cleaned_data_Pittsburgh!I$2:'cleaned_data_Pittsburgh'!I$828,0))</f>
        <v>Greater Pittsburgh Area</v>
      </c>
      <c r="E460">
        <f>INDEX(cleaned_data_Pittsburgh!AG$2:'cleaned_data_Pittsburgh'!AG$828, MATCH(A460, cleaned_data_Pittsburgh!I$2:'cleaned_data_Pittsburgh'!I$828,0))</f>
        <v>1</v>
      </c>
      <c r="F460" t="str">
        <f>INDEX(cleaned_data_Pittsburgh!AK$2:'cleaned_data_Pittsburgh'!AK$828, MATCH(A460, cleaned_data_Pittsburgh!I$2:'cleaned_data_Pittsburgh'!I$828,0))</f>
        <v>CSA/MSA</v>
      </c>
      <c r="G460">
        <v>1</v>
      </c>
    </row>
    <row r="461" spans="1:7" x14ac:dyDescent="0.2">
      <c r="A461">
        <v>224183878</v>
      </c>
      <c r="B461">
        <v>7828321</v>
      </c>
      <c r="C461" t="s">
        <v>3380</v>
      </c>
      <c r="D461" t="str">
        <f>INDEX(cleaned_data_Pittsburgh!AF$2:'cleaned_data_Pittsburgh'!AF$828, MATCH(A461, cleaned_data_Pittsburgh!I$2:'cleaned_data_Pittsburgh'!I$828,0))</f>
        <v>Greater Pittsburgh Area</v>
      </c>
      <c r="E461">
        <f>INDEX(cleaned_data_Pittsburgh!AG$2:'cleaned_data_Pittsburgh'!AG$828, MATCH(A461, cleaned_data_Pittsburgh!I$2:'cleaned_data_Pittsburgh'!I$828,0))</f>
        <v>1</v>
      </c>
      <c r="F461" t="str">
        <f>INDEX(cleaned_data_Pittsburgh!AK$2:'cleaned_data_Pittsburgh'!AK$828, MATCH(A461, cleaned_data_Pittsburgh!I$2:'cleaned_data_Pittsburgh'!I$828,0))</f>
        <v>CSA/MSA</v>
      </c>
      <c r="G461">
        <v>1</v>
      </c>
    </row>
    <row r="462" spans="1:7" x14ac:dyDescent="0.2">
      <c r="A462">
        <v>224183878</v>
      </c>
      <c r="B462">
        <v>12013535</v>
      </c>
      <c r="C462" t="s">
        <v>3380</v>
      </c>
      <c r="D462" t="str">
        <f>INDEX(cleaned_data_Pittsburgh!AF$2:'cleaned_data_Pittsburgh'!AF$828, MATCH(A462, cleaned_data_Pittsburgh!I$2:'cleaned_data_Pittsburgh'!I$828,0))</f>
        <v>Greater Pittsburgh Area</v>
      </c>
      <c r="E462">
        <f>INDEX(cleaned_data_Pittsburgh!AG$2:'cleaned_data_Pittsburgh'!AG$828, MATCH(A462, cleaned_data_Pittsburgh!I$2:'cleaned_data_Pittsburgh'!I$828,0))</f>
        <v>1</v>
      </c>
      <c r="F462" t="str">
        <f>INDEX(cleaned_data_Pittsburgh!AK$2:'cleaned_data_Pittsburgh'!AK$828, MATCH(A462, cleaned_data_Pittsburgh!I$2:'cleaned_data_Pittsburgh'!I$828,0))</f>
        <v>CSA/MSA</v>
      </c>
      <c r="G462">
        <v>1</v>
      </c>
    </row>
    <row r="463" spans="1:7" x14ac:dyDescent="0.2">
      <c r="A463">
        <v>224183878</v>
      </c>
      <c r="B463">
        <v>189477586</v>
      </c>
      <c r="C463" t="s">
        <v>3380</v>
      </c>
      <c r="D463" t="str">
        <f>INDEX(cleaned_data_Pittsburgh!AF$2:'cleaned_data_Pittsburgh'!AF$828, MATCH(A463, cleaned_data_Pittsburgh!I$2:'cleaned_data_Pittsburgh'!I$828,0))</f>
        <v>Greater Pittsburgh Area</v>
      </c>
      <c r="E463">
        <f>INDEX(cleaned_data_Pittsburgh!AG$2:'cleaned_data_Pittsburgh'!AG$828, MATCH(A463, cleaned_data_Pittsburgh!I$2:'cleaned_data_Pittsburgh'!I$828,0))</f>
        <v>1</v>
      </c>
      <c r="F463" t="str">
        <f>INDEX(cleaned_data_Pittsburgh!AK$2:'cleaned_data_Pittsburgh'!AK$828, MATCH(A463, cleaned_data_Pittsburgh!I$2:'cleaned_data_Pittsburgh'!I$828,0))</f>
        <v>CSA/MSA</v>
      </c>
      <c r="G463">
        <v>1</v>
      </c>
    </row>
    <row r="464" spans="1:7" x14ac:dyDescent="0.2">
      <c r="A464">
        <v>224183878</v>
      </c>
      <c r="B464">
        <v>160581702</v>
      </c>
      <c r="C464" t="s">
        <v>3380</v>
      </c>
      <c r="D464" t="str">
        <f>INDEX(cleaned_data_Pittsburgh!AF$2:'cleaned_data_Pittsburgh'!AF$828, MATCH(A464, cleaned_data_Pittsburgh!I$2:'cleaned_data_Pittsburgh'!I$828,0))</f>
        <v>Greater Pittsburgh Area</v>
      </c>
      <c r="E464">
        <f>INDEX(cleaned_data_Pittsburgh!AG$2:'cleaned_data_Pittsburgh'!AG$828, MATCH(A464, cleaned_data_Pittsburgh!I$2:'cleaned_data_Pittsburgh'!I$828,0))</f>
        <v>1</v>
      </c>
      <c r="F464" t="str">
        <f>INDEX(cleaned_data_Pittsburgh!AK$2:'cleaned_data_Pittsburgh'!AK$828, MATCH(A464, cleaned_data_Pittsburgh!I$2:'cleaned_data_Pittsburgh'!I$828,0))</f>
        <v>CSA/MSA</v>
      </c>
      <c r="G464">
        <v>1</v>
      </c>
    </row>
    <row r="465" spans="1:7" x14ac:dyDescent="0.2">
      <c r="A465">
        <v>224183878</v>
      </c>
      <c r="B465">
        <v>148982912</v>
      </c>
      <c r="C465" t="s">
        <v>3380</v>
      </c>
      <c r="D465" t="str">
        <f>INDEX(cleaned_data_Pittsburgh!AF$2:'cleaned_data_Pittsburgh'!AF$828, MATCH(A465, cleaned_data_Pittsburgh!I$2:'cleaned_data_Pittsburgh'!I$828,0))</f>
        <v>Greater Pittsburgh Area</v>
      </c>
      <c r="E465">
        <f>INDEX(cleaned_data_Pittsburgh!AG$2:'cleaned_data_Pittsburgh'!AG$828, MATCH(A465, cleaned_data_Pittsburgh!I$2:'cleaned_data_Pittsburgh'!I$828,0))</f>
        <v>1</v>
      </c>
      <c r="F465" t="str">
        <f>INDEX(cleaned_data_Pittsburgh!AK$2:'cleaned_data_Pittsburgh'!AK$828, MATCH(A465, cleaned_data_Pittsburgh!I$2:'cleaned_data_Pittsburgh'!I$828,0))</f>
        <v>CSA/MSA</v>
      </c>
      <c r="G465">
        <v>1</v>
      </c>
    </row>
    <row r="466" spans="1:7" x14ac:dyDescent="0.2">
      <c r="A466">
        <v>224183878</v>
      </c>
      <c r="B466">
        <v>168101762</v>
      </c>
      <c r="C466" t="s">
        <v>3380</v>
      </c>
      <c r="D466" t="str">
        <f>INDEX(cleaned_data_Pittsburgh!AF$2:'cleaned_data_Pittsburgh'!AF$828, MATCH(A466, cleaned_data_Pittsburgh!I$2:'cleaned_data_Pittsburgh'!I$828,0))</f>
        <v>Greater Pittsburgh Area</v>
      </c>
      <c r="E466">
        <f>INDEX(cleaned_data_Pittsburgh!AG$2:'cleaned_data_Pittsburgh'!AG$828, MATCH(A466, cleaned_data_Pittsburgh!I$2:'cleaned_data_Pittsburgh'!I$828,0))</f>
        <v>1</v>
      </c>
      <c r="F466" t="str">
        <f>INDEX(cleaned_data_Pittsburgh!AK$2:'cleaned_data_Pittsburgh'!AK$828, MATCH(A466, cleaned_data_Pittsburgh!I$2:'cleaned_data_Pittsburgh'!I$828,0))</f>
        <v>CSA/MSA</v>
      </c>
      <c r="G466">
        <v>1</v>
      </c>
    </row>
    <row r="467" spans="1:7" x14ac:dyDescent="0.2">
      <c r="A467">
        <v>224183878</v>
      </c>
      <c r="B467">
        <v>52790712</v>
      </c>
      <c r="C467" t="s">
        <v>3380</v>
      </c>
      <c r="D467" t="str">
        <f>INDEX(cleaned_data_Pittsburgh!AF$2:'cleaned_data_Pittsburgh'!AF$828, MATCH(A467, cleaned_data_Pittsburgh!I$2:'cleaned_data_Pittsburgh'!I$828,0))</f>
        <v>Greater Pittsburgh Area</v>
      </c>
      <c r="E467">
        <f>INDEX(cleaned_data_Pittsburgh!AG$2:'cleaned_data_Pittsburgh'!AG$828, MATCH(A467, cleaned_data_Pittsburgh!I$2:'cleaned_data_Pittsburgh'!I$828,0))</f>
        <v>1</v>
      </c>
      <c r="F467" t="str">
        <f>INDEX(cleaned_data_Pittsburgh!AK$2:'cleaned_data_Pittsburgh'!AK$828, MATCH(A467, cleaned_data_Pittsburgh!I$2:'cleaned_data_Pittsburgh'!I$828,0))</f>
        <v>CSA/MSA</v>
      </c>
      <c r="G467">
        <v>1</v>
      </c>
    </row>
    <row r="468" spans="1:7" x14ac:dyDescent="0.2">
      <c r="A468">
        <v>224183878</v>
      </c>
      <c r="B468">
        <v>146151852</v>
      </c>
      <c r="C468" t="s">
        <v>3380</v>
      </c>
      <c r="D468" t="str">
        <f>INDEX(cleaned_data_Pittsburgh!AF$2:'cleaned_data_Pittsburgh'!AF$828, MATCH(A468, cleaned_data_Pittsburgh!I$2:'cleaned_data_Pittsburgh'!I$828,0))</f>
        <v>Greater Pittsburgh Area</v>
      </c>
      <c r="E468">
        <f>INDEX(cleaned_data_Pittsburgh!AG$2:'cleaned_data_Pittsburgh'!AG$828, MATCH(A468, cleaned_data_Pittsburgh!I$2:'cleaned_data_Pittsburgh'!I$828,0))</f>
        <v>1</v>
      </c>
      <c r="F468" t="str">
        <f>INDEX(cleaned_data_Pittsburgh!AK$2:'cleaned_data_Pittsburgh'!AK$828, MATCH(A468, cleaned_data_Pittsburgh!I$2:'cleaned_data_Pittsburgh'!I$828,0))</f>
        <v>CSA/MSA</v>
      </c>
      <c r="G468">
        <v>1</v>
      </c>
    </row>
    <row r="469" spans="1:7" x14ac:dyDescent="0.2">
      <c r="A469">
        <v>224183878</v>
      </c>
      <c r="B469">
        <v>107915702</v>
      </c>
      <c r="C469" t="s">
        <v>3380</v>
      </c>
      <c r="D469" t="str">
        <f>INDEX(cleaned_data_Pittsburgh!AF$2:'cleaned_data_Pittsburgh'!AF$828, MATCH(A469, cleaned_data_Pittsburgh!I$2:'cleaned_data_Pittsburgh'!I$828,0))</f>
        <v>Greater Pittsburgh Area</v>
      </c>
      <c r="E469">
        <f>INDEX(cleaned_data_Pittsburgh!AG$2:'cleaned_data_Pittsburgh'!AG$828, MATCH(A469, cleaned_data_Pittsburgh!I$2:'cleaned_data_Pittsburgh'!I$828,0))</f>
        <v>1</v>
      </c>
      <c r="F469" t="str">
        <f>INDEX(cleaned_data_Pittsburgh!AK$2:'cleaned_data_Pittsburgh'!AK$828, MATCH(A469, cleaned_data_Pittsburgh!I$2:'cleaned_data_Pittsburgh'!I$828,0))</f>
        <v>CSA/MSA</v>
      </c>
      <c r="G469">
        <v>1</v>
      </c>
    </row>
    <row r="470" spans="1:7" x14ac:dyDescent="0.2">
      <c r="A470">
        <v>224183878</v>
      </c>
      <c r="B470">
        <v>51669272</v>
      </c>
      <c r="C470" t="s">
        <v>3380</v>
      </c>
      <c r="D470" t="str">
        <f>INDEX(cleaned_data_Pittsburgh!AF$2:'cleaned_data_Pittsburgh'!AF$828, MATCH(A470, cleaned_data_Pittsburgh!I$2:'cleaned_data_Pittsburgh'!I$828,0))</f>
        <v>Greater Pittsburgh Area</v>
      </c>
      <c r="E470">
        <f>INDEX(cleaned_data_Pittsburgh!AG$2:'cleaned_data_Pittsburgh'!AG$828, MATCH(A470, cleaned_data_Pittsburgh!I$2:'cleaned_data_Pittsburgh'!I$828,0))</f>
        <v>1</v>
      </c>
      <c r="F470" t="str">
        <f>INDEX(cleaned_data_Pittsburgh!AK$2:'cleaned_data_Pittsburgh'!AK$828, MATCH(A470, cleaned_data_Pittsburgh!I$2:'cleaned_data_Pittsburgh'!I$828,0))</f>
        <v>CSA/MSA</v>
      </c>
      <c r="G470">
        <v>1</v>
      </c>
    </row>
    <row r="471" spans="1:7" x14ac:dyDescent="0.2">
      <c r="A471">
        <v>224183878</v>
      </c>
      <c r="B471">
        <v>190761073</v>
      </c>
      <c r="C471" t="s">
        <v>3380</v>
      </c>
      <c r="D471" t="str">
        <f>INDEX(cleaned_data_Pittsburgh!AF$2:'cleaned_data_Pittsburgh'!AF$828, MATCH(A471, cleaned_data_Pittsburgh!I$2:'cleaned_data_Pittsburgh'!I$828,0))</f>
        <v>Greater Pittsburgh Area</v>
      </c>
      <c r="E471">
        <f>INDEX(cleaned_data_Pittsburgh!AG$2:'cleaned_data_Pittsburgh'!AG$828, MATCH(A471, cleaned_data_Pittsburgh!I$2:'cleaned_data_Pittsburgh'!I$828,0))</f>
        <v>1</v>
      </c>
      <c r="F471" t="str">
        <f>INDEX(cleaned_data_Pittsburgh!AK$2:'cleaned_data_Pittsburgh'!AK$828, MATCH(A471, cleaned_data_Pittsburgh!I$2:'cleaned_data_Pittsburgh'!I$828,0))</f>
        <v>CSA/MSA</v>
      </c>
      <c r="G471">
        <v>1</v>
      </c>
    </row>
    <row r="472" spans="1:7" x14ac:dyDescent="0.2">
      <c r="A472">
        <v>224183878</v>
      </c>
      <c r="B472">
        <v>191001788</v>
      </c>
      <c r="C472" t="s">
        <v>3380</v>
      </c>
      <c r="D472" t="str">
        <f>INDEX(cleaned_data_Pittsburgh!AF$2:'cleaned_data_Pittsburgh'!AF$828, MATCH(A472, cleaned_data_Pittsburgh!I$2:'cleaned_data_Pittsburgh'!I$828,0))</f>
        <v>Greater Pittsburgh Area</v>
      </c>
      <c r="E472">
        <f>INDEX(cleaned_data_Pittsburgh!AG$2:'cleaned_data_Pittsburgh'!AG$828, MATCH(A472, cleaned_data_Pittsburgh!I$2:'cleaned_data_Pittsburgh'!I$828,0))</f>
        <v>1</v>
      </c>
      <c r="F472" t="str">
        <f>INDEX(cleaned_data_Pittsburgh!AK$2:'cleaned_data_Pittsburgh'!AK$828, MATCH(A472, cleaned_data_Pittsburgh!I$2:'cleaned_data_Pittsburgh'!I$828,0))</f>
        <v>CSA/MSA</v>
      </c>
      <c r="G472">
        <v>1</v>
      </c>
    </row>
    <row r="473" spans="1:7" x14ac:dyDescent="0.2">
      <c r="A473">
        <v>224189968</v>
      </c>
      <c r="B473">
        <v>165972782</v>
      </c>
      <c r="C473" t="s">
        <v>3380</v>
      </c>
      <c r="D473" t="str">
        <f>INDEX(cleaned_data_Pittsburgh!AF$2:'cleaned_data_Pittsburgh'!AF$828, MATCH(A473, cleaned_data_Pittsburgh!I$2:'cleaned_data_Pittsburgh'!I$828,0))</f>
        <v>Greater Pittsburgh Area</v>
      </c>
      <c r="E473">
        <f>INDEX(cleaned_data_Pittsburgh!AG$2:'cleaned_data_Pittsburgh'!AG$828, MATCH(A473, cleaned_data_Pittsburgh!I$2:'cleaned_data_Pittsburgh'!I$828,0))</f>
        <v>1</v>
      </c>
      <c r="F473" t="str">
        <f>INDEX(cleaned_data_Pittsburgh!AK$2:'cleaned_data_Pittsburgh'!AK$828, MATCH(A473, cleaned_data_Pittsburgh!I$2:'cleaned_data_Pittsburgh'!I$828,0))</f>
        <v>CSA/MSA</v>
      </c>
      <c r="G473">
        <v>1</v>
      </c>
    </row>
    <row r="474" spans="1:7" x14ac:dyDescent="0.2">
      <c r="A474">
        <v>224218035</v>
      </c>
      <c r="B474">
        <v>145975632</v>
      </c>
      <c r="C474" t="s">
        <v>3380</v>
      </c>
      <c r="D474" t="str">
        <f>INDEX(cleaned_data_Pittsburgh!AF$2:'cleaned_data_Pittsburgh'!AF$828, MATCH(A474, cleaned_data_Pittsburgh!I$2:'cleaned_data_Pittsburgh'!I$828,0))</f>
        <v>Greater Pittsburgh Area</v>
      </c>
      <c r="E474">
        <f>INDEX(cleaned_data_Pittsburgh!AG$2:'cleaned_data_Pittsburgh'!AG$828, MATCH(A474, cleaned_data_Pittsburgh!I$2:'cleaned_data_Pittsburgh'!I$828,0))</f>
        <v>0</v>
      </c>
      <c r="F474" t="str">
        <f>INDEX(cleaned_data_Pittsburgh!AK$2:'cleaned_data_Pittsburgh'!AK$828, MATCH(A474, cleaned_data_Pittsburgh!I$2:'cleaned_data_Pittsburgh'!I$828,0))</f>
        <v>CSA/MSA</v>
      </c>
      <c r="G474">
        <v>1</v>
      </c>
    </row>
    <row r="475" spans="1:7" x14ac:dyDescent="0.2">
      <c r="A475">
        <v>224218035</v>
      </c>
      <c r="B475">
        <v>185473166</v>
      </c>
      <c r="C475" t="s">
        <v>3380</v>
      </c>
      <c r="D475" t="str">
        <f>INDEX(cleaned_data_Pittsburgh!AF$2:'cleaned_data_Pittsburgh'!AF$828, MATCH(A475, cleaned_data_Pittsburgh!I$2:'cleaned_data_Pittsburgh'!I$828,0))</f>
        <v>Greater Pittsburgh Area</v>
      </c>
      <c r="E475">
        <f>INDEX(cleaned_data_Pittsburgh!AG$2:'cleaned_data_Pittsburgh'!AG$828, MATCH(A475, cleaned_data_Pittsburgh!I$2:'cleaned_data_Pittsburgh'!I$828,0))</f>
        <v>0</v>
      </c>
      <c r="F475" t="str">
        <f>INDEX(cleaned_data_Pittsburgh!AK$2:'cleaned_data_Pittsburgh'!AK$828, MATCH(A475, cleaned_data_Pittsburgh!I$2:'cleaned_data_Pittsburgh'!I$828,0))</f>
        <v>CSA/MSA</v>
      </c>
      <c r="G475">
        <v>1</v>
      </c>
    </row>
    <row r="476" spans="1:7" x14ac:dyDescent="0.2">
      <c r="A476">
        <v>224218035</v>
      </c>
      <c r="B476">
        <v>189642993</v>
      </c>
      <c r="C476" t="s">
        <v>3380</v>
      </c>
      <c r="D476" t="str">
        <f>INDEX(cleaned_data_Pittsburgh!AF$2:'cleaned_data_Pittsburgh'!AF$828, MATCH(A476, cleaned_data_Pittsburgh!I$2:'cleaned_data_Pittsburgh'!I$828,0))</f>
        <v>Greater Pittsburgh Area</v>
      </c>
      <c r="E476">
        <f>INDEX(cleaned_data_Pittsburgh!AG$2:'cleaned_data_Pittsburgh'!AG$828, MATCH(A476, cleaned_data_Pittsburgh!I$2:'cleaned_data_Pittsburgh'!I$828,0))</f>
        <v>0</v>
      </c>
      <c r="F476" t="str">
        <f>INDEX(cleaned_data_Pittsburgh!AK$2:'cleaned_data_Pittsburgh'!AK$828, MATCH(A476, cleaned_data_Pittsburgh!I$2:'cleaned_data_Pittsburgh'!I$828,0))</f>
        <v>CSA/MSA</v>
      </c>
      <c r="G476">
        <v>1</v>
      </c>
    </row>
    <row r="477" spans="1:7" x14ac:dyDescent="0.2">
      <c r="A477">
        <v>224223171</v>
      </c>
      <c r="B477">
        <v>112450602</v>
      </c>
      <c r="C477" t="s">
        <v>3380</v>
      </c>
      <c r="D477" t="str">
        <f>INDEX(cleaned_data_Pittsburgh!AF$2:'cleaned_data_Pittsburgh'!AF$828, MATCH(A477, cleaned_data_Pittsburgh!I$2:'cleaned_data_Pittsburgh'!I$828,0))</f>
        <v>Greater Pittsburgh Area</v>
      </c>
      <c r="E477">
        <f>INDEX(cleaned_data_Pittsburgh!AG$2:'cleaned_data_Pittsburgh'!AG$828, MATCH(A477, cleaned_data_Pittsburgh!I$2:'cleaned_data_Pittsburgh'!I$828,0))</f>
        <v>1</v>
      </c>
      <c r="F477" t="str">
        <f>INDEX(cleaned_data_Pittsburgh!AK$2:'cleaned_data_Pittsburgh'!AK$828, MATCH(A477, cleaned_data_Pittsburgh!I$2:'cleaned_data_Pittsburgh'!I$828,0))</f>
        <v>CSA/MSA</v>
      </c>
      <c r="G477">
        <v>1</v>
      </c>
    </row>
    <row r="478" spans="1:7" x14ac:dyDescent="0.2">
      <c r="A478">
        <v>224223171</v>
      </c>
      <c r="B478">
        <v>185252940</v>
      </c>
      <c r="C478" t="s">
        <v>3380</v>
      </c>
      <c r="D478" t="str">
        <f>INDEX(cleaned_data_Pittsburgh!AF$2:'cleaned_data_Pittsburgh'!AF$828, MATCH(A478, cleaned_data_Pittsburgh!I$2:'cleaned_data_Pittsburgh'!I$828,0))</f>
        <v>Greater Pittsburgh Area</v>
      </c>
      <c r="E478">
        <f>INDEX(cleaned_data_Pittsburgh!AG$2:'cleaned_data_Pittsburgh'!AG$828, MATCH(A478, cleaned_data_Pittsburgh!I$2:'cleaned_data_Pittsburgh'!I$828,0))</f>
        <v>1</v>
      </c>
      <c r="F478" t="str">
        <f>INDEX(cleaned_data_Pittsburgh!AK$2:'cleaned_data_Pittsburgh'!AK$828, MATCH(A478, cleaned_data_Pittsburgh!I$2:'cleaned_data_Pittsburgh'!I$828,0))</f>
        <v>CSA/MSA</v>
      </c>
      <c r="G478">
        <v>1</v>
      </c>
    </row>
    <row r="479" spans="1:7" x14ac:dyDescent="0.2">
      <c r="A479">
        <v>224223171</v>
      </c>
      <c r="B479">
        <v>138716662</v>
      </c>
      <c r="C479" t="s">
        <v>3380</v>
      </c>
      <c r="D479" t="str">
        <f>INDEX(cleaned_data_Pittsburgh!AF$2:'cleaned_data_Pittsburgh'!AF$828, MATCH(A479, cleaned_data_Pittsburgh!I$2:'cleaned_data_Pittsburgh'!I$828,0))</f>
        <v>Greater Pittsburgh Area</v>
      </c>
      <c r="E479">
        <f>INDEX(cleaned_data_Pittsburgh!AG$2:'cleaned_data_Pittsburgh'!AG$828, MATCH(A479, cleaned_data_Pittsburgh!I$2:'cleaned_data_Pittsburgh'!I$828,0))</f>
        <v>1</v>
      </c>
      <c r="F479" t="str">
        <f>INDEX(cleaned_data_Pittsburgh!AK$2:'cleaned_data_Pittsburgh'!AK$828, MATCH(A479, cleaned_data_Pittsburgh!I$2:'cleaned_data_Pittsburgh'!I$828,0))</f>
        <v>CSA/MSA</v>
      </c>
      <c r="G479">
        <v>1</v>
      </c>
    </row>
    <row r="480" spans="1:7" x14ac:dyDescent="0.2">
      <c r="A480">
        <v>224223171</v>
      </c>
      <c r="B480">
        <v>184356330</v>
      </c>
      <c r="C480" t="s">
        <v>3380</v>
      </c>
      <c r="D480" t="str">
        <f>INDEX(cleaned_data_Pittsburgh!AF$2:'cleaned_data_Pittsburgh'!AF$828, MATCH(A480, cleaned_data_Pittsburgh!I$2:'cleaned_data_Pittsburgh'!I$828,0))</f>
        <v>Greater Pittsburgh Area</v>
      </c>
      <c r="E480">
        <f>INDEX(cleaned_data_Pittsburgh!AG$2:'cleaned_data_Pittsburgh'!AG$828, MATCH(A480, cleaned_data_Pittsburgh!I$2:'cleaned_data_Pittsburgh'!I$828,0))</f>
        <v>1</v>
      </c>
      <c r="F480" t="str">
        <f>INDEX(cleaned_data_Pittsburgh!AK$2:'cleaned_data_Pittsburgh'!AK$828, MATCH(A480, cleaned_data_Pittsburgh!I$2:'cleaned_data_Pittsburgh'!I$828,0))</f>
        <v>CSA/MSA</v>
      </c>
      <c r="G480">
        <v>1</v>
      </c>
    </row>
    <row r="481" spans="1:7" x14ac:dyDescent="0.2">
      <c r="A481">
        <v>224223271</v>
      </c>
      <c r="B481">
        <v>5624855</v>
      </c>
      <c r="C481" t="s">
        <v>3380</v>
      </c>
      <c r="D481" t="str">
        <f>INDEX(cleaned_data_Pittsburgh!AF$2:'cleaned_data_Pittsburgh'!AF$828, MATCH(A481, cleaned_data_Pittsburgh!I$2:'cleaned_data_Pittsburgh'!I$828,0))</f>
        <v>Greater Pittsburgh Area</v>
      </c>
      <c r="E481">
        <f>INDEX(cleaned_data_Pittsburgh!AG$2:'cleaned_data_Pittsburgh'!AG$828, MATCH(A481, cleaned_data_Pittsburgh!I$2:'cleaned_data_Pittsburgh'!I$828,0))</f>
        <v>1</v>
      </c>
      <c r="F481" t="str">
        <f>INDEX(cleaned_data_Pittsburgh!AK$2:'cleaned_data_Pittsburgh'!AK$828, MATCH(A481, cleaned_data_Pittsburgh!I$2:'cleaned_data_Pittsburgh'!I$828,0))</f>
        <v>CSA/MSA</v>
      </c>
      <c r="G481">
        <v>1</v>
      </c>
    </row>
    <row r="482" spans="1:7" x14ac:dyDescent="0.2">
      <c r="A482">
        <v>224223271</v>
      </c>
      <c r="B482">
        <v>189235693</v>
      </c>
      <c r="C482" t="s">
        <v>3380</v>
      </c>
      <c r="D482" t="str">
        <f>INDEX(cleaned_data_Pittsburgh!AF$2:'cleaned_data_Pittsburgh'!AF$828, MATCH(A482, cleaned_data_Pittsburgh!I$2:'cleaned_data_Pittsburgh'!I$828,0))</f>
        <v>Greater Pittsburgh Area</v>
      </c>
      <c r="E482">
        <f>INDEX(cleaned_data_Pittsburgh!AG$2:'cleaned_data_Pittsburgh'!AG$828, MATCH(A482, cleaned_data_Pittsburgh!I$2:'cleaned_data_Pittsburgh'!I$828,0))</f>
        <v>1</v>
      </c>
      <c r="F482" t="str">
        <f>INDEX(cleaned_data_Pittsburgh!AK$2:'cleaned_data_Pittsburgh'!AK$828, MATCH(A482, cleaned_data_Pittsburgh!I$2:'cleaned_data_Pittsburgh'!I$828,0))</f>
        <v>CSA/MSA</v>
      </c>
      <c r="G482">
        <v>1</v>
      </c>
    </row>
    <row r="483" spans="1:7" x14ac:dyDescent="0.2">
      <c r="A483">
        <v>224223271</v>
      </c>
      <c r="B483">
        <v>129655832</v>
      </c>
      <c r="C483" t="s">
        <v>3380</v>
      </c>
      <c r="D483" t="str">
        <f>INDEX(cleaned_data_Pittsburgh!AF$2:'cleaned_data_Pittsburgh'!AF$828, MATCH(A483, cleaned_data_Pittsburgh!I$2:'cleaned_data_Pittsburgh'!I$828,0))</f>
        <v>Greater Pittsburgh Area</v>
      </c>
      <c r="E483">
        <f>INDEX(cleaned_data_Pittsburgh!AG$2:'cleaned_data_Pittsburgh'!AG$828, MATCH(A483, cleaned_data_Pittsburgh!I$2:'cleaned_data_Pittsburgh'!I$828,0))</f>
        <v>1</v>
      </c>
      <c r="F483" t="str">
        <f>INDEX(cleaned_data_Pittsburgh!AK$2:'cleaned_data_Pittsburgh'!AK$828, MATCH(A483, cleaned_data_Pittsburgh!I$2:'cleaned_data_Pittsburgh'!I$828,0))</f>
        <v>CSA/MSA</v>
      </c>
      <c r="G483">
        <v>1</v>
      </c>
    </row>
    <row r="484" spans="1:7" x14ac:dyDescent="0.2">
      <c r="A484">
        <v>224223271</v>
      </c>
      <c r="B484">
        <v>66698572</v>
      </c>
      <c r="C484" t="s">
        <v>3380</v>
      </c>
      <c r="D484" t="str">
        <f>INDEX(cleaned_data_Pittsburgh!AF$2:'cleaned_data_Pittsburgh'!AF$828, MATCH(A484, cleaned_data_Pittsburgh!I$2:'cleaned_data_Pittsburgh'!I$828,0))</f>
        <v>Greater Pittsburgh Area</v>
      </c>
      <c r="E484">
        <f>INDEX(cleaned_data_Pittsburgh!AG$2:'cleaned_data_Pittsburgh'!AG$828, MATCH(A484, cleaned_data_Pittsburgh!I$2:'cleaned_data_Pittsburgh'!I$828,0))</f>
        <v>1</v>
      </c>
      <c r="F484" t="str">
        <f>INDEX(cleaned_data_Pittsburgh!AK$2:'cleaned_data_Pittsburgh'!AK$828, MATCH(A484, cleaned_data_Pittsburgh!I$2:'cleaned_data_Pittsburgh'!I$828,0))</f>
        <v>CSA/MSA</v>
      </c>
      <c r="G484">
        <v>1</v>
      </c>
    </row>
    <row r="485" spans="1:7" x14ac:dyDescent="0.2">
      <c r="A485">
        <v>224223271</v>
      </c>
      <c r="B485">
        <v>114743652</v>
      </c>
      <c r="C485" t="s">
        <v>3380</v>
      </c>
      <c r="D485" t="str">
        <f>INDEX(cleaned_data_Pittsburgh!AF$2:'cleaned_data_Pittsburgh'!AF$828, MATCH(A485, cleaned_data_Pittsburgh!I$2:'cleaned_data_Pittsburgh'!I$828,0))</f>
        <v>Greater Pittsburgh Area</v>
      </c>
      <c r="E485">
        <f>INDEX(cleaned_data_Pittsburgh!AG$2:'cleaned_data_Pittsburgh'!AG$828, MATCH(A485, cleaned_data_Pittsburgh!I$2:'cleaned_data_Pittsburgh'!I$828,0))</f>
        <v>1</v>
      </c>
      <c r="F485" t="str">
        <f>INDEX(cleaned_data_Pittsburgh!AK$2:'cleaned_data_Pittsburgh'!AK$828, MATCH(A485, cleaned_data_Pittsburgh!I$2:'cleaned_data_Pittsburgh'!I$828,0))</f>
        <v>CSA/MSA</v>
      </c>
      <c r="G485">
        <v>1</v>
      </c>
    </row>
    <row r="486" spans="1:7" x14ac:dyDescent="0.2">
      <c r="A486">
        <v>224223271</v>
      </c>
      <c r="B486">
        <v>9258557</v>
      </c>
      <c r="C486" t="s">
        <v>3380</v>
      </c>
      <c r="D486" t="str">
        <f>INDEX(cleaned_data_Pittsburgh!AF$2:'cleaned_data_Pittsburgh'!AF$828, MATCH(A486, cleaned_data_Pittsburgh!I$2:'cleaned_data_Pittsburgh'!I$828,0))</f>
        <v>Greater Pittsburgh Area</v>
      </c>
      <c r="E486">
        <f>INDEX(cleaned_data_Pittsburgh!AG$2:'cleaned_data_Pittsburgh'!AG$828, MATCH(A486, cleaned_data_Pittsburgh!I$2:'cleaned_data_Pittsburgh'!I$828,0))</f>
        <v>1</v>
      </c>
      <c r="F486" t="str">
        <f>INDEX(cleaned_data_Pittsburgh!AK$2:'cleaned_data_Pittsburgh'!AK$828, MATCH(A486, cleaned_data_Pittsburgh!I$2:'cleaned_data_Pittsburgh'!I$828,0))</f>
        <v>CSA/MSA</v>
      </c>
      <c r="G486">
        <v>1</v>
      </c>
    </row>
    <row r="487" spans="1:7" x14ac:dyDescent="0.2">
      <c r="A487">
        <v>224223271</v>
      </c>
      <c r="B487">
        <v>87997852</v>
      </c>
      <c r="C487" t="s">
        <v>3380</v>
      </c>
      <c r="D487" t="str">
        <f>INDEX(cleaned_data_Pittsburgh!AF$2:'cleaned_data_Pittsburgh'!AF$828, MATCH(A487, cleaned_data_Pittsburgh!I$2:'cleaned_data_Pittsburgh'!I$828,0))</f>
        <v>Greater Pittsburgh Area</v>
      </c>
      <c r="E487">
        <f>INDEX(cleaned_data_Pittsburgh!AG$2:'cleaned_data_Pittsburgh'!AG$828, MATCH(A487, cleaned_data_Pittsburgh!I$2:'cleaned_data_Pittsburgh'!I$828,0))</f>
        <v>1</v>
      </c>
      <c r="F487" t="str">
        <f>INDEX(cleaned_data_Pittsburgh!AK$2:'cleaned_data_Pittsburgh'!AK$828, MATCH(A487, cleaned_data_Pittsburgh!I$2:'cleaned_data_Pittsburgh'!I$828,0))</f>
        <v>CSA/MSA</v>
      </c>
      <c r="G487">
        <v>1</v>
      </c>
    </row>
    <row r="488" spans="1:7" x14ac:dyDescent="0.2">
      <c r="A488">
        <v>224256626</v>
      </c>
      <c r="B488">
        <v>8333103</v>
      </c>
      <c r="C488" t="s">
        <v>3380</v>
      </c>
      <c r="D488" t="str">
        <f>INDEX(cleaned_data_Pittsburgh!AF$2:'cleaned_data_Pittsburgh'!AF$828, MATCH(A488, cleaned_data_Pittsburgh!I$2:'cleaned_data_Pittsburgh'!I$828,0))</f>
        <v>Greater Pittsburgh Area</v>
      </c>
      <c r="E488">
        <f>INDEX(cleaned_data_Pittsburgh!AG$2:'cleaned_data_Pittsburgh'!AG$828, MATCH(A488, cleaned_data_Pittsburgh!I$2:'cleaned_data_Pittsburgh'!I$828,0))</f>
        <v>1</v>
      </c>
      <c r="F488" t="str">
        <f>INDEX(cleaned_data_Pittsburgh!AK$2:'cleaned_data_Pittsburgh'!AK$828, MATCH(A488, cleaned_data_Pittsburgh!I$2:'cleaned_data_Pittsburgh'!I$828,0))</f>
        <v>CSA/MSA</v>
      </c>
      <c r="G488">
        <v>1</v>
      </c>
    </row>
    <row r="489" spans="1:7" x14ac:dyDescent="0.2">
      <c r="A489">
        <v>224256626</v>
      </c>
      <c r="B489">
        <v>98139762</v>
      </c>
      <c r="C489" t="s">
        <v>3380</v>
      </c>
      <c r="D489" t="str">
        <f>INDEX(cleaned_data_Pittsburgh!AF$2:'cleaned_data_Pittsburgh'!AF$828, MATCH(A489, cleaned_data_Pittsburgh!I$2:'cleaned_data_Pittsburgh'!I$828,0))</f>
        <v>Greater Pittsburgh Area</v>
      </c>
      <c r="E489">
        <f>INDEX(cleaned_data_Pittsburgh!AG$2:'cleaned_data_Pittsburgh'!AG$828, MATCH(A489, cleaned_data_Pittsburgh!I$2:'cleaned_data_Pittsburgh'!I$828,0))</f>
        <v>1</v>
      </c>
      <c r="F489" t="str">
        <f>INDEX(cleaned_data_Pittsburgh!AK$2:'cleaned_data_Pittsburgh'!AK$828, MATCH(A489, cleaned_data_Pittsburgh!I$2:'cleaned_data_Pittsburgh'!I$828,0))</f>
        <v>CSA/MSA</v>
      </c>
      <c r="G489">
        <v>1</v>
      </c>
    </row>
    <row r="490" spans="1:7" x14ac:dyDescent="0.2">
      <c r="A490">
        <v>224256626</v>
      </c>
      <c r="B490">
        <v>185873810</v>
      </c>
      <c r="C490" t="s">
        <v>3380</v>
      </c>
      <c r="D490" t="str">
        <f>INDEX(cleaned_data_Pittsburgh!AF$2:'cleaned_data_Pittsburgh'!AF$828, MATCH(A490, cleaned_data_Pittsburgh!I$2:'cleaned_data_Pittsburgh'!I$828,0))</f>
        <v>Greater Pittsburgh Area</v>
      </c>
      <c r="E490">
        <f>INDEX(cleaned_data_Pittsburgh!AG$2:'cleaned_data_Pittsburgh'!AG$828, MATCH(A490, cleaned_data_Pittsburgh!I$2:'cleaned_data_Pittsburgh'!I$828,0))</f>
        <v>1</v>
      </c>
      <c r="F490" t="str">
        <f>INDEX(cleaned_data_Pittsburgh!AK$2:'cleaned_data_Pittsburgh'!AK$828, MATCH(A490, cleaned_data_Pittsburgh!I$2:'cleaned_data_Pittsburgh'!I$828,0))</f>
        <v>CSA/MSA</v>
      </c>
      <c r="G490">
        <v>1</v>
      </c>
    </row>
    <row r="491" spans="1:7" x14ac:dyDescent="0.2">
      <c r="A491">
        <v>224256626</v>
      </c>
      <c r="B491">
        <v>73725782</v>
      </c>
      <c r="C491" t="s">
        <v>3380</v>
      </c>
      <c r="D491" t="str">
        <f>INDEX(cleaned_data_Pittsburgh!AF$2:'cleaned_data_Pittsburgh'!AF$828, MATCH(A491, cleaned_data_Pittsburgh!I$2:'cleaned_data_Pittsburgh'!I$828,0))</f>
        <v>Greater Pittsburgh Area</v>
      </c>
      <c r="E491">
        <f>INDEX(cleaned_data_Pittsburgh!AG$2:'cleaned_data_Pittsburgh'!AG$828, MATCH(A491, cleaned_data_Pittsburgh!I$2:'cleaned_data_Pittsburgh'!I$828,0))</f>
        <v>1</v>
      </c>
      <c r="F491" t="str">
        <f>INDEX(cleaned_data_Pittsburgh!AK$2:'cleaned_data_Pittsburgh'!AK$828, MATCH(A491, cleaned_data_Pittsburgh!I$2:'cleaned_data_Pittsburgh'!I$828,0))</f>
        <v>CSA/MSA</v>
      </c>
      <c r="G491">
        <v>1</v>
      </c>
    </row>
    <row r="492" spans="1:7" x14ac:dyDescent="0.2">
      <c r="A492">
        <v>224256626</v>
      </c>
      <c r="B492">
        <v>187407571</v>
      </c>
      <c r="C492" t="s">
        <v>3380</v>
      </c>
      <c r="D492" t="str">
        <f>INDEX(cleaned_data_Pittsburgh!AF$2:'cleaned_data_Pittsburgh'!AF$828, MATCH(A492, cleaned_data_Pittsburgh!I$2:'cleaned_data_Pittsburgh'!I$828,0))</f>
        <v>Greater Pittsburgh Area</v>
      </c>
      <c r="E492">
        <f>INDEX(cleaned_data_Pittsburgh!AG$2:'cleaned_data_Pittsburgh'!AG$828, MATCH(A492, cleaned_data_Pittsburgh!I$2:'cleaned_data_Pittsburgh'!I$828,0))</f>
        <v>1</v>
      </c>
      <c r="F492" t="str">
        <f>INDEX(cleaned_data_Pittsburgh!AK$2:'cleaned_data_Pittsburgh'!AK$828, MATCH(A492, cleaned_data_Pittsburgh!I$2:'cleaned_data_Pittsburgh'!I$828,0))</f>
        <v>CSA/MSA</v>
      </c>
      <c r="G492">
        <v>1</v>
      </c>
    </row>
    <row r="493" spans="1:7" x14ac:dyDescent="0.2">
      <c r="A493">
        <v>224256926</v>
      </c>
      <c r="B493">
        <v>109471382</v>
      </c>
      <c r="C493" t="s">
        <v>3380</v>
      </c>
      <c r="D493" t="str">
        <f>INDEX(cleaned_data_Pittsburgh!AF$2:'cleaned_data_Pittsburgh'!AF$828, MATCH(A493, cleaned_data_Pittsburgh!I$2:'cleaned_data_Pittsburgh'!I$828,0))</f>
        <v>Western PA Region</v>
      </c>
      <c r="E493">
        <f>INDEX(cleaned_data_Pittsburgh!AG$2:'cleaned_data_Pittsburgh'!AG$828, MATCH(A493, cleaned_data_Pittsburgh!I$2:'cleaned_data_Pittsburgh'!I$828,0))</f>
        <v>0</v>
      </c>
      <c r="F493" t="str">
        <f>INDEX(cleaned_data_Pittsburgh!AK$2:'cleaned_data_Pittsburgh'!AK$828, MATCH(A493, cleaned_data_Pittsburgh!I$2:'cleaned_data_Pittsburgh'!I$828,0))</f>
        <v>CSA/MSA</v>
      </c>
      <c r="G493">
        <v>1</v>
      </c>
    </row>
    <row r="494" spans="1:7" x14ac:dyDescent="0.2">
      <c r="A494">
        <v>224256926</v>
      </c>
      <c r="B494">
        <v>35432522</v>
      </c>
      <c r="C494" t="s">
        <v>3380</v>
      </c>
      <c r="D494" t="str">
        <f>INDEX(cleaned_data_Pittsburgh!AF$2:'cleaned_data_Pittsburgh'!AF$828, MATCH(A494, cleaned_data_Pittsburgh!I$2:'cleaned_data_Pittsburgh'!I$828,0))</f>
        <v>Western PA Region</v>
      </c>
      <c r="E494">
        <f>INDEX(cleaned_data_Pittsburgh!AG$2:'cleaned_data_Pittsburgh'!AG$828, MATCH(A494, cleaned_data_Pittsburgh!I$2:'cleaned_data_Pittsburgh'!I$828,0))</f>
        <v>0</v>
      </c>
      <c r="F494" t="str">
        <f>INDEX(cleaned_data_Pittsburgh!AK$2:'cleaned_data_Pittsburgh'!AK$828, MATCH(A494, cleaned_data_Pittsburgh!I$2:'cleaned_data_Pittsburgh'!I$828,0))</f>
        <v>CSA/MSA</v>
      </c>
      <c r="G494">
        <v>1</v>
      </c>
    </row>
    <row r="495" spans="1:7" x14ac:dyDescent="0.2">
      <c r="A495">
        <v>224352142</v>
      </c>
      <c r="B495">
        <v>5624855</v>
      </c>
      <c r="C495" t="s">
        <v>3380</v>
      </c>
      <c r="D495" t="str">
        <f>INDEX(cleaned_data_Pittsburgh!AF$2:'cleaned_data_Pittsburgh'!AF$828, MATCH(A495, cleaned_data_Pittsburgh!I$2:'cleaned_data_Pittsburgh'!I$828,0))</f>
        <v>Greater Pittsburgh Area</v>
      </c>
      <c r="E495">
        <f>INDEX(cleaned_data_Pittsburgh!AG$2:'cleaned_data_Pittsburgh'!AG$828, MATCH(A495, cleaned_data_Pittsburgh!I$2:'cleaned_data_Pittsburgh'!I$828,0))</f>
        <v>1</v>
      </c>
      <c r="F495" t="str">
        <f>INDEX(cleaned_data_Pittsburgh!AK$2:'cleaned_data_Pittsburgh'!AK$828, MATCH(A495, cleaned_data_Pittsburgh!I$2:'cleaned_data_Pittsburgh'!I$828,0))</f>
        <v>CSA/MSA</v>
      </c>
      <c r="G495">
        <v>1</v>
      </c>
    </row>
    <row r="496" spans="1:7" x14ac:dyDescent="0.2">
      <c r="A496">
        <v>224352142</v>
      </c>
      <c r="B496">
        <v>189026872</v>
      </c>
      <c r="C496" t="s">
        <v>3380</v>
      </c>
      <c r="D496" t="str">
        <f>INDEX(cleaned_data_Pittsburgh!AF$2:'cleaned_data_Pittsburgh'!AF$828, MATCH(A496, cleaned_data_Pittsburgh!I$2:'cleaned_data_Pittsburgh'!I$828,0))</f>
        <v>Greater Pittsburgh Area</v>
      </c>
      <c r="E496">
        <f>INDEX(cleaned_data_Pittsburgh!AG$2:'cleaned_data_Pittsburgh'!AG$828, MATCH(A496, cleaned_data_Pittsburgh!I$2:'cleaned_data_Pittsburgh'!I$828,0))</f>
        <v>1</v>
      </c>
      <c r="F496" t="str">
        <f>INDEX(cleaned_data_Pittsburgh!AK$2:'cleaned_data_Pittsburgh'!AK$828, MATCH(A496, cleaned_data_Pittsburgh!I$2:'cleaned_data_Pittsburgh'!I$828,0))</f>
        <v>CSA/MSA</v>
      </c>
      <c r="G496">
        <v>1</v>
      </c>
    </row>
    <row r="497" spans="1:7" x14ac:dyDescent="0.2">
      <c r="A497">
        <v>224352142</v>
      </c>
      <c r="B497">
        <v>188223279</v>
      </c>
      <c r="C497" t="s">
        <v>3380</v>
      </c>
      <c r="D497" t="str">
        <f>INDEX(cleaned_data_Pittsburgh!AF$2:'cleaned_data_Pittsburgh'!AF$828, MATCH(A497, cleaned_data_Pittsburgh!I$2:'cleaned_data_Pittsburgh'!I$828,0))</f>
        <v>Greater Pittsburgh Area</v>
      </c>
      <c r="E497">
        <f>INDEX(cleaned_data_Pittsburgh!AG$2:'cleaned_data_Pittsburgh'!AG$828, MATCH(A497, cleaned_data_Pittsburgh!I$2:'cleaned_data_Pittsburgh'!I$828,0))</f>
        <v>1</v>
      </c>
      <c r="F497" t="str">
        <f>INDEX(cleaned_data_Pittsburgh!AK$2:'cleaned_data_Pittsburgh'!AK$828, MATCH(A497, cleaned_data_Pittsburgh!I$2:'cleaned_data_Pittsburgh'!I$828,0))</f>
        <v>CSA/MSA</v>
      </c>
      <c r="G497">
        <v>1</v>
      </c>
    </row>
    <row r="498" spans="1:7" x14ac:dyDescent="0.2">
      <c r="A498">
        <v>224352142</v>
      </c>
      <c r="B498">
        <v>8137255</v>
      </c>
      <c r="C498" t="s">
        <v>3380</v>
      </c>
      <c r="D498" t="str">
        <f>INDEX(cleaned_data_Pittsburgh!AF$2:'cleaned_data_Pittsburgh'!AF$828, MATCH(A498, cleaned_data_Pittsburgh!I$2:'cleaned_data_Pittsburgh'!I$828,0))</f>
        <v>Greater Pittsburgh Area</v>
      </c>
      <c r="E498">
        <f>INDEX(cleaned_data_Pittsburgh!AG$2:'cleaned_data_Pittsburgh'!AG$828, MATCH(A498, cleaned_data_Pittsburgh!I$2:'cleaned_data_Pittsburgh'!I$828,0))</f>
        <v>1</v>
      </c>
      <c r="F498" t="str">
        <f>INDEX(cleaned_data_Pittsburgh!AK$2:'cleaned_data_Pittsburgh'!AK$828, MATCH(A498, cleaned_data_Pittsburgh!I$2:'cleaned_data_Pittsburgh'!I$828,0))</f>
        <v>CSA/MSA</v>
      </c>
      <c r="G498">
        <v>1</v>
      </c>
    </row>
    <row r="499" spans="1:7" x14ac:dyDescent="0.2">
      <c r="A499">
        <v>224352142</v>
      </c>
      <c r="B499">
        <v>72344802</v>
      </c>
      <c r="C499" t="s">
        <v>3380</v>
      </c>
      <c r="D499" t="str">
        <f>INDEX(cleaned_data_Pittsburgh!AF$2:'cleaned_data_Pittsburgh'!AF$828, MATCH(A499, cleaned_data_Pittsburgh!I$2:'cleaned_data_Pittsburgh'!I$828,0))</f>
        <v>Greater Pittsburgh Area</v>
      </c>
      <c r="E499">
        <f>INDEX(cleaned_data_Pittsburgh!AG$2:'cleaned_data_Pittsburgh'!AG$828, MATCH(A499, cleaned_data_Pittsburgh!I$2:'cleaned_data_Pittsburgh'!I$828,0))</f>
        <v>1</v>
      </c>
      <c r="F499" t="str">
        <f>INDEX(cleaned_data_Pittsburgh!AK$2:'cleaned_data_Pittsburgh'!AK$828, MATCH(A499, cleaned_data_Pittsburgh!I$2:'cleaned_data_Pittsburgh'!I$828,0))</f>
        <v>CSA/MSA</v>
      </c>
      <c r="G499">
        <v>1</v>
      </c>
    </row>
    <row r="500" spans="1:7" x14ac:dyDescent="0.2">
      <c r="A500">
        <v>224352142</v>
      </c>
      <c r="B500">
        <v>9366204</v>
      </c>
      <c r="C500" t="s">
        <v>3380</v>
      </c>
      <c r="D500" t="str">
        <f>INDEX(cleaned_data_Pittsburgh!AF$2:'cleaned_data_Pittsburgh'!AF$828, MATCH(A500, cleaned_data_Pittsburgh!I$2:'cleaned_data_Pittsburgh'!I$828,0))</f>
        <v>Greater Pittsburgh Area</v>
      </c>
      <c r="E500">
        <f>INDEX(cleaned_data_Pittsburgh!AG$2:'cleaned_data_Pittsburgh'!AG$828, MATCH(A500, cleaned_data_Pittsburgh!I$2:'cleaned_data_Pittsburgh'!I$828,0))</f>
        <v>1</v>
      </c>
      <c r="F500" t="str">
        <f>INDEX(cleaned_data_Pittsburgh!AK$2:'cleaned_data_Pittsburgh'!AK$828, MATCH(A500, cleaned_data_Pittsburgh!I$2:'cleaned_data_Pittsburgh'!I$828,0))</f>
        <v>CSA/MSA</v>
      </c>
      <c r="G500">
        <v>1</v>
      </c>
    </row>
    <row r="501" spans="1:7" x14ac:dyDescent="0.2">
      <c r="A501">
        <v>224352142</v>
      </c>
      <c r="B501">
        <v>184266758</v>
      </c>
      <c r="C501" t="s">
        <v>3380</v>
      </c>
      <c r="D501" t="str">
        <f>INDEX(cleaned_data_Pittsburgh!AF$2:'cleaned_data_Pittsburgh'!AF$828, MATCH(A501, cleaned_data_Pittsburgh!I$2:'cleaned_data_Pittsburgh'!I$828,0))</f>
        <v>Greater Pittsburgh Area</v>
      </c>
      <c r="E501">
        <f>INDEX(cleaned_data_Pittsburgh!AG$2:'cleaned_data_Pittsburgh'!AG$828, MATCH(A501, cleaned_data_Pittsburgh!I$2:'cleaned_data_Pittsburgh'!I$828,0))</f>
        <v>1</v>
      </c>
      <c r="F501" t="str">
        <f>INDEX(cleaned_data_Pittsburgh!AK$2:'cleaned_data_Pittsburgh'!AK$828, MATCH(A501, cleaned_data_Pittsburgh!I$2:'cleaned_data_Pittsburgh'!I$828,0))</f>
        <v>CSA/MSA</v>
      </c>
      <c r="G501">
        <v>1</v>
      </c>
    </row>
    <row r="502" spans="1:7" x14ac:dyDescent="0.2">
      <c r="A502">
        <v>224352142</v>
      </c>
      <c r="B502">
        <v>182691969</v>
      </c>
      <c r="C502" t="s">
        <v>3380</v>
      </c>
      <c r="D502" t="str">
        <f>INDEX(cleaned_data_Pittsburgh!AF$2:'cleaned_data_Pittsburgh'!AF$828, MATCH(A502, cleaned_data_Pittsburgh!I$2:'cleaned_data_Pittsburgh'!I$828,0))</f>
        <v>Greater Pittsburgh Area</v>
      </c>
      <c r="E502">
        <f>INDEX(cleaned_data_Pittsburgh!AG$2:'cleaned_data_Pittsburgh'!AG$828, MATCH(A502, cleaned_data_Pittsburgh!I$2:'cleaned_data_Pittsburgh'!I$828,0))</f>
        <v>1</v>
      </c>
      <c r="F502" t="str">
        <f>INDEX(cleaned_data_Pittsburgh!AK$2:'cleaned_data_Pittsburgh'!AK$828, MATCH(A502, cleaned_data_Pittsburgh!I$2:'cleaned_data_Pittsburgh'!I$828,0))</f>
        <v>CSA/MSA</v>
      </c>
      <c r="G502">
        <v>1</v>
      </c>
    </row>
    <row r="503" spans="1:7" x14ac:dyDescent="0.2">
      <c r="A503">
        <v>224352142</v>
      </c>
      <c r="B503">
        <v>128513452</v>
      </c>
      <c r="C503" t="s">
        <v>3380</v>
      </c>
      <c r="D503" t="str">
        <f>INDEX(cleaned_data_Pittsburgh!AF$2:'cleaned_data_Pittsburgh'!AF$828, MATCH(A503, cleaned_data_Pittsburgh!I$2:'cleaned_data_Pittsburgh'!I$828,0))</f>
        <v>Greater Pittsburgh Area</v>
      </c>
      <c r="E503">
        <f>INDEX(cleaned_data_Pittsburgh!AG$2:'cleaned_data_Pittsburgh'!AG$828, MATCH(A503, cleaned_data_Pittsburgh!I$2:'cleaned_data_Pittsburgh'!I$828,0))</f>
        <v>1</v>
      </c>
      <c r="F503" t="str">
        <f>INDEX(cleaned_data_Pittsburgh!AK$2:'cleaned_data_Pittsburgh'!AK$828, MATCH(A503, cleaned_data_Pittsburgh!I$2:'cleaned_data_Pittsburgh'!I$828,0))</f>
        <v>CSA/MSA</v>
      </c>
      <c r="G503">
        <v>1</v>
      </c>
    </row>
    <row r="504" spans="1:7" x14ac:dyDescent="0.2">
      <c r="A504">
        <v>224363043</v>
      </c>
      <c r="B504">
        <v>13048300</v>
      </c>
      <c r="C504" t="s">
        <v>3380</v>
      </c>
      <c r="D504" t="str">
        <f>INDEX(cleaned_data_Pittsburgh!AF$2:'cleaned_data_Pittsburgh'!AF$828, MATCH(A504, cleaned_data_Pittsburgh!I$2:'cleaned_data_Pittsburgh'!I$828,0))</f>
        <v>Western PA Region</v>
      </c>
      <c r="E504">
        <f>INDEX(cleaned_data_Pittsburgh!AG$2:'cleaned_data_Pittsburgh'!AG$828, MATCH(A504, cleaned_data_Pittsburgh!I$2:'cleaned_data_Pittsburgh'!I$828,0))</f>
        <v>0</v>
      </c>
      <c r="F504" t="str">
        <f>INDEX(cleaned_data_Pittsburgh!AK$2:'cleaned_data_Pittsburgh'!AK$828, MATCH(A504, cleaned_data_Pittsburgh!I$2:'cleaned_data_Pittsburgh'!I$828,0))</f>
        <v>CSA/MSA</v>
      </c>
      <c r="G504">
        <v>1</v>
      </c>
    </row>
    <row r="505" spans="1:7" x14ac:dyDescent="0.2">
      <c r="A505">
        <v>224363043</v>
      </c>
      <c r="B505">
        <v>65884832</v>
      </c>
      <c r="C505" t="s">
        <v>3380</v>
      </c>
      <c r="D505" t="str">
        <f>INDEX(cleaned_data_Pittsburgh!AF$2:'cleaned_data_Pittsburgh'!AF$828, MATCH(A505, cleaned_data_Pittsburgh!I$2:'cleaned_data_Pittsburgh'!I$828,0))</f>
        <v>Western PA Region</v>
      </c>
      <c r="E505">
        <f>INDEX(cleaned_data_Pittsburgh!AG$2:'cleaned_data_Pittsburgh'!AG$828, MATCH(A505, cleaned_data_Pittsburgh!I$2:'cleaned_data_Pittsburgh'!I$828,0))</f>
        <v>0</v>
      </c>
      <c r="F505" t="str">
        <f>INDEX(cleaned_data_Pittsburgh!AK$2:'cleaned_data_Pittsburgh'!AK$828, MATCH(A505, cleaned_data_Pittsburgh!I$2:'cleaned_data_Pittsburgh'!I$828,0))</f>
        <v>CSA/MSA</v>
      </c>
      <c r="G505">
        <v>1</v>
      </c>
    </row>
    <row r="506" spans="1:7" x14ac:dyDescent="0.2">
      <c r="A506">
        <v>224363043</v>
      </c>
      <c r="B506">
        <v>151428042</v>
      </c>
      <c r="C506" t="s">
        <v>3380</v>
      </c>
      <c r="D506" t="str">
        <f>INDEX(cleaned_data_Pittsburgh!AF$2:'cleaned_data_Pittsburgh'!AF$828, MATCH(A506, cleaned_data_Pittsburgh!I$2:'cleaned_data_Pittsburgh'!I$828,0))</f>
        <v>Western PA Region</v>
      </c>
      <c r="E506">
        <f>INDEX(cleaned_data_Pittsburgh!AG$2:'cleaned_data_Pittsburgh'!AG$828, MATCH(A506, cleaned_data_Pittsburgh!I$2:'cleaned_data_Pittsburgh'!I$828,0))</f>
        <v>0</v>
      </c>
      <c r="F506" t="str">
        <f>INDEX(cleaned_data_Pittsburgh!AK$2:'cleaned_data_Pittsburgh'!AK$828, MATCH(A506, cleaned_data_Pittsburgh!I$2:'cleaned_data_Pittsburgh'!I$828,0))</f>
        <v>CSA/MSA</v>
      </c>
      <c r="G506">
        <v>1</v>
      </c>
    </row>
    <row r="507" spans="1:7" x14ac:dyDescent="0.2">
      <c r="A507">
        <v>224363043</v>
      </c>
      <c r="B507">
        <v>3091795</v>
      </c>
      <c r="C507" t="s">
        <v>3380</v>
      </c>
      <c r="D507" t="str">
        <f>INDEX(cleaned_data_Pittsburgh!AF$2:'cleaned_data_Pittsburgh'!AF$828, MATCH(A507, cleaned_data_Pittsburgh!I$2:'cleaned_data_Pittsburgh'!I$828,0))</f>
        <v>Western PA Region</v>
      </c>
      <c r="E507">
        <f>INDEX(cleaned_data_Pittsburgh!AG$2:'cleaned_data_Pittsburgh'!AG$828, MATCH(A507, cleaned_data_Pittsburgh!I$2:'cleaned_data_Pittsburgh'!I$828,0))</f>
        <v>0</v>
      </c>
      <c r="F507" t="str">
        <f>INDEX(cleaned_data_Pittsburgh!AK$2:'cleaned_data_Pittsburgh'!AK$828, MATCH(A507, cleaned_data_Pittsburgh!I$2:'cleaned_data_Pittsburgh'!I$828,0))</f>
        <v>CSA/MSA</v>
      </c>
      <c r="G507">
        <v>1</v>
      </c>
    </row>
    <row r="508" spans="1:7" x14ac:dyDescent="0.2">
      <c r="A508">
        <v>224363550</v>
      </c>
      <c r="B508">
        <v>174878152</v>
      </c>
      <c r="C508" t="s">
        <v>3380</v>
      </c>
      <c r="D508" t="str">
        <f>INDEX(cleaned_data_Pittsburgh!AF$2:'cleaned_data_Pittsburgh'!AF$828, MATCH(A508, cleaned_data_Pittsburgh!I$2:'cleaned_data_Pittsburgh'!I$828,0))</f>
        <v>Entire Metro Area</v>
      </c>
      <c r="E508">
        <f>INDEX(cleaned_data_Pittsburgh!AG$2:'cleaned_data_Pittsburgh'!AG$828, MATCH(A508, cleaned_data_Pittsburgh!I$2:'cleaned_data_Pittsburgh'!I$828,0))</f>
        <v>1</v>
      </c>
      <c r="F508" t="str">
        <f>INDEX(cleaned_data_Pittsburgh!AK$2:'cleaned_data_Pittsburgh'!AK$828, MATCH(A508, cleaned_data_Pittsburgh!I$2:'cleaned_data_Pittsburgh'!I$828,0))</f>
        <v>CSA/MSA</v>
      </c>
      <c r="G508">
        <v>1</v>
      </c>
    </row>
    <row r="509" spans="1:7" x14ac:dyDescent="0.2">
      <c r="A509">
        <v>224363550</v>
      </c>
      <c r="B509">
        <v>50104312</v>
      </c>
      <c r="C509" t="s">
        <v>3380</v>
      </c>
      <c r="D509" t="str">
        <f>INDEX(cleaned_data_Pittsburgh!AF$2:'cleaned_data_Pittsburgh'!AF$828, MATCH(A509, cleaned_data_Pittsburgh!I$2:'cleaned_data_Pittsburgh'!I$828,0))</f>
        <v>Entire Metro Area</v>
      </c>
      <c r="E509">
        <f>INDEX(cleaned_data_Pittsburgh!AG$2:'cleaned_data_Pittsburgh'!AG$828, MATCH(A509, cleaned_data_Pittsburgh!I$2:'cleaned_data_Pittsburgh'!I$828,0))</f>
        <v>1</v>
      </c>
      <c r="F509" t="str">
        <f>INDEX(cleaned_data_Pittsburgh!AK$2:'cleaned_data_Pittsburgh'!AK$828, MATCH(A509, cleaned_data_Pittsburgh!I$2:'cleaned_data_Pittsburgh'!I$828,0))</f>
        <v>CSA/MSA</v>
      </c>
      <c r="G509">
        <v>1</v>
      </c>
    </row>
    <row r="510" spans="1:7" x14ac:dyDescent="0.2">
      <c r="A510">
        <v>224363550</v>
      </c>
      <c r="B510">
        <v>190971992</v>
      </c>
      <c r="C510" t="s">
        <v>3380</v>
      </c>
      <c r="D510" t="str">
        <f>INDEX(cleaned_data_Pittsburgh!AF$2:'cleaned_data_Pittsburgh'!AF$828, MATCH(A510, cleaned_data_Pittsburgh!I$2:'cleaned_data_Pittsburgh'!I$828,0))</f>
        <v>Entire Metro Area</v>
      </c>
      <c r="E510">
        <f>INDEX(cleaned_data_Pittsburgh!AG$2:'cleaned_data_Pittsburgh'!AG$828, MATCH(A510, cleaned_data_Pittsburgh!I$2:'cleaned_data_Pittsburgh'!I$828,0))</f>
        <v>1</v>
      </c>
      <c r="F510" t="str">
        <f>INDEX(cleaned_data_Pittsburgh!AK$2:'cleaned_data_Pittsburgh'!AK$828, MATCH(A510, cleaned_data_Pittsburgh!I$2:'cleaned_data_Pittsburgh'!I$828,0))</f>
        <v>CSA/MSA</v>
      </c>
      <c r="G510">
        <v>1</v>
      </c>
    </row>
    <row r="511" spans="1:7" x14ac:dyDescent="0.2">
      <c r="A511">
        <v>224363707</v>
      </c>
      <c r="B511">
        <v>174878152</v>
      </c>
      <c r="C511" t="s">
        <v>3380</v>
      </c>
      <c r="D511" t="str">
        <f>INDEX(cleaned_data_Pittsburgh!AF$2:'cleaned_data_Pittsburgh'!AF$828, MATCH(A511, cleaned_data_Pittsburgh!I$2:'cleaned_data_Pittsburgh'!I$828,0))</f>
        <v>Entire Metro Area</v>
      </c>
      <c r="E511">
        <f>INDEX(cleaned_data_Pittsburgh!AG$2:'cleaned_data_Pittsburgh'!AG$828, MATCH(A511, cleaned_data_Pittsburgh!I$2:'cleaned_data_Pittsburgh'!I$828,0))</f>
        <v>1</v>
      </c>
      <c r="F511" t="str">
        <f>INDEX(cleaned_data_Pittsburgh!AK$2:'cleaned_data_Pittsburgh'!AK$828, MATCH(A511, cleaned_data_Pittsburgh!I$2:'cleaned_data_Pittsburgh'!I$828,0))</f>
        <v>CSA/MSA</v>
      </c>
      <c r="G511">
        <v>1</v>
      </c>
    </row>
    <row r="512" spans="1:7" x14ac:dyDescent="0.2">
      <c r="A512">
        <v>224363707</v>
      </c>
      <c r="B512">
        <v>23928762</v>
      </c>
      <c r="C512" t="s">
        <v>3380</v>
      </c>
      <c r="D512" t="str">
        <f>INDEX(cleaned_data_Pittsburgh!AF$2:'cleaned_data_Pittsburgh'!AF$828, MATCH(A512, cleaned_data_Pittsburgh!I$2:'cleaned_data_Pittsburgh'!I$828,0))</f>
        <v>Entire Metro Area</v>
      </c>
      <c r="E512">
        <f>INDEX(cleaned_data_Pittsburgh!AG$2:'cleaned_data_Pittsburgh'!AG$828, MATCH(A512, cleaned_data_Pittsburgh!I$2:'cleaned_data_Pittsburgh'!I$828,0))</f>
        <v>1</v>
      </c>
      <c r="F512" t="str">
        <f>INDEX(cleaned_data_Pittsburgh!AK$2:'cleaned_data_Pittsburgh'!AK$828, MATCH(A512, cleaned_data_Pittsburgh!I$2:'cleaned_data_Pittsburgh'!I$828,0))</f>
        <v>CSA/MSA</v>
      </c>
      <c r="G512">
        <v>1</v>
      </c>
    </row>
    <row r="513" spans="1:7" x14ac:dyDescent="0.2">
      <c r="A513">
        <v>224363707</v>
      </c>
      <c r="B513">
        <v>112968052</v>
      </c>
      <c r="C513" t="s">
        <v>3380</v>
      </c>
      <c r="D513" t="str">
        <f>INDEX(cleaned_data_Pittsburgh!AF$2:'cleaned_data_Pittsburgh'!AF$828, MATCH(A513, cleaned_data_Pittsburgh!I$2:'cleaned_data_Pittsburgh'!I$828,0))</f>
        <v>Entire Metro Area</v>
      </c>
      <c r="E513">
        <f>INDEX(cleaned_data_Pittsburgh!AG$2:'cleaned_data_Pittsburgh'!AG$828, MATCH(A513, cleaned_data_Pittsburgh!I$2:'cleaned_data_Pittsburgh'!I$828,0))</f>
        <v>1</v>
      </c>
      <c r="F513" t="str">
        <f>INDEX(cleaned_data_Pittsburgh!AK$2:'cleaned_data_Pittsburgh'!AK$828, MATCH(A513, cleaned_data_Pittsburgh!I$2:'cleaned_data_Pittsburgh'!I$828,0))</f>
        <v>CSA/MSA</v>
      </c>
      <c r="G513">
        <v>1</v>
      </c>
    </row>
    <row r="514" spans="1:7" x14ac:dyDescent="0.2">
      <c r="A514">
        <v>224363745</v>
      </c>
      <c r="B514">
        <v>174878152</v>
      </c>
      <c r="C514" t="s">
        <v>3380</v>
      </c>
      <c r="D514" t="str">
        <f>INDEX(cleaned_data_Pittsburgh!AF$2:'cleaned_data_Pittsburgh'!AF$828, MATCH(A514, cleaned_data_Pittsburgh!I$2:'cleaned_data_Pittsburgh'!I$828,0))</f>
        <v>Entire Metro Area</v>
      </c>
      <c r="E514">
        <f>INDEX(cleaned_data_Pittsburgh!AG$2:'cleaned_data_Pittsburgh'!AG$828, MATCH(A514, cleaned_data_Pittsburgh!I$2:'cleaned_data_Pittsburgh'!I$828,0))</f>
        <v>1</v>
      </c>
      <c r="F514" t="str">
        <f>INDEX(cleaned_data_Pittsburgh!AK$2:'cleaned_data_Pittsburgh'!AK$828, MATCH(A514, cleaned_data_Pittsburgh!I$2:'cleaned_data_Pittsburgh'!I$828,0))</f>
        <v>CSA/MSA</v>
      </c>
      <c r="G514">
        <v>1</v>
      </c>
    </row>
    <row r="515" spans="1:7" x14ac:dyDescent="0.2">
      <c r="A515">
        <v>224363745</v>
      </c>
      <c r="B515">
        <v>106257202</v>
      </c>
      <c r="C515" t="s">
        <v>3380</v>
      </c>
      <c r="D515" t="str">
        <f>INDEX(cleaned_data_Pittsburgh!AF$2:'cleaned_data_Pittsburgh'!AF$828, MATCH(A515, cleaned_data_Pittsburgh!I$2:'cleaned_data_Pittsburgh'!I$828,0))</f>
        <v>Entire Metro Area</v>
      </c>
      <c r="E515">
        <f>INDEX(cleaned_data_Pittsburgh!AG$2:'cleaned_data_Pittsburgh'!AG$828, MATCH(A515, cleaned_data_Pittsburgh!I$2:'cleaned_data_Pittsburgh'!I$828,0))</f>
        <v>1</v>
      </c>
      <c r="F515" t="str">
        <f>INDEX(cleaned_data_Pittsburgh!AK$2:'cleaned_data_Pittsburgh'!AK$828, MATCH(A515, cleaned_data_Pittsburgh!I$2:'cleaned_data_Pittsburgh'!I$828,0))</f>
        <v>CSA/MSA</v>
      </c>
      <c r="G515">
        <v>1</v>
      </c>
    </row>
    <row r="516" spans="1:7" x14ac:dyDescent="0.2">
      <c r="A516">
        <v>224363745</v>
      </c>
      <c r="B516">
        <v>23928762</v>
      </c>
      <c r="C516" t="s">
        <v>3380</v>
      </c>
      <c r="D516" t="str">
        <f>INDEX(cleaned_data_Pittsburgh!AF$2:'cleaned_data_Pittsburgh'!AF$828, MATCH(A516, cleaned_data_Pittsburgh!I$2:'cleaned_data_Pittsburgh'!I$828,0))</f>
        <v>Entire Metro Area</v>
      </c>
      <c r="E516">
        <f>INDEX(cleaned_data_Pittsburgh!AG$2:'cleaned_data_Pittsburgh'!AG$828, MATCH(A516, cleaned_data_Pittsburgh!I$2:'cleaned_data_Pittsburgh'!I$828,0))</f>
        <v>1</v>
      </c>
      <c r="F516" t="str">
        <f>INDEX(cleaned_data_Pittsburgh!AK$2:'cleaned_data_Pittsburgh'!AK$828, MATCH(A516, cleaned_data_Pittsburgh!I$2:'cleaned_data_Pittsburgh'!I$828,0))</f>
        <v>CSA/MSA</v>
      </c>
      <c r="G516">
        <v>1</v>
      </c>
    </row>
    <row r="517" spans="1:7" x14ac:dyDescent="0.2">
      <c r="A517">
        <v>224363809</v>
      </c>
      <c r="B517">
        <v>174878152</v>
      </c>
      <c r="C517" t="s">
        <v>3380</v>
      </c>
      <c r="D517" t="str">
        <f>INDEX(cleaned_data_Pittsburgh!AF$2:'cleaned_data_Pittsburgh'!AF$828, MATCH(A517, cleaned_data_Pittsburgh!I$2:'cleaned_data_Pittsburgh'!I$828,0))</f>
        <v>Entire Metro Area</v>
      </c>
      <c r="E517">
        <f>INDEX(cleaned_data_Pittsburgh!AG$2:'cleaned_data_Pittsburgh'!AG$828, MATCH(A517, cleaned_data_Pittsburgh!I$2:'cleaned_data_Pittsburgh'!I$828,0))</f>
        <v>1</v>
      </c>
      <c r="F517" t="str">
        <f>INDEX(cleaned_data_Pittsburgh!AK$2:'cleaned_data_Pittsburgh'!AK$828, MATCH(A517, cleaned_data_Pittsburgh!I$2:'cleaned_data_Pittsburgh'!I$828,0))</f>
        <v>CSA/MSA</v>
      </c>
      <c r="G517">
        <v>1</v>
      </c>
    </row>
    <row r="518" spans="1:7" x14ac:dyDescent="0.2">
      <c r="A518">
        <v>224363809</v>
      </c>
      <c r="B518">
        <v>166469192</v>
      </c>
      <c r="C518" t="s">
        <v>3380</v>
      </c>
      <c r="D518" t="str">
        <f>INDEX(cleaned_data_Pittsburgh!AF$2:'cleaned_data_Pittsburgh'!AF$828, MATCH(A518, cleaned_data_Pittsburgh!I$2:'cleaned_data_Pittsburgh'!I$828,0))</f>
        <v>Entire Metro Area</v>
      </c>
      <c r="E518">
        <f>INDEX(cleaned_data_Pittsburgh!AG$2:'cleaned_data_Pittsburgh'!AG$828, MATCH(A518, cleaned_data_Pittsburgh!I$2:'cleaned_data_Pittsburgh'!I$828,0))</f>
        <v>1</v>
      </c>
      <c r="F518" t="str">
        <f>INDEX(cleaned_data_Pittsburgh!AK$2:'cleaned_data_Pittsburgh'!AK$828, MATCH(A518, cleaned_data_Pittsburgh!I$2:'cleaned_data_Pittsburgh'!I$828,0))</f>
        <v>CSA/MSA</v>
      </c>
      <c r="G518">
        <v>1</v>
      </c>
    </row>
    <row r="519" spans="1:7" x14ac:dyDescent="0.2">
      <c r="A519">
        <v>224363926</v>
      </c>
      <c r="B519">
        <v>174878152</v>
      </c>
      <c r="C519" t="s">
        <v>3380</v>
      </c>
      <c r="D519" t="str">
        <f>INDEX(cleaned_data_Pittsburgh!AF$2:'cleaned_data_Pittsburgh'!AF$828, MATCH(A519, cleaned_data_Pittsburgh!I$2:'cleaned_data_Pittsburgh'!I$828,0))</f>
        <v>Entire Metro Area</v>
      </c>
      <c r="E519">
        <f>INDEX(cleaned_data_Pittsburgh!AG$2:'cleaned_data_Pittsburgh'!AG$828, MATCH(A519, cleaned_data_Pittsburgh!I$2:'cleaned_data_Pittsburgh'!I$828,0))</f>
        <v>1</v>
      </c>
      <c r="F519" t="str">
        <f>INDEX(cleaned_data_Pittsburgh!AK$2:'cleaned_data_Pittsburgh'!AK$828, MATCH(A519, cleaned_data_Pittsburgh!I$2:'cleaned_data_Pittsburgh'!I$828,0))</f>
        <v>CSA/MSA</v>
      </c>
      <c r="G519">
        <v>1</v>
      </c>
    </row>
    <row r="520" spans="1:7" x14ac:dyDescent="0.2">
      <c r="A520">
        <v>224363926</v>
      </c>
      <c r="B520">
        <v>176564202</v>
      </c>
      <c r="C520" t="s">
        <v>3380</v>
      </c>
      <c r="D520" t="str">
        <f>INDEX(cleaned_data_Pittsburgh!AF$2:'cleaned_data_Pittsburgh'!AF$828, MATCH(A520, cleaned_data_Pittsburgh!I$2:'cleaned_data_Pittsburgh'!I$828,0))</f>
        <v>Entire Metro Area</v>
      </c>
      <c r="E520">
        <f>INDEX(cleaned_data_Pittsburgh!AG$2:'cleaned_data_Pittsburgh'!AG$828, MATCH(A520, cleaned_data_Pittsburgh!I$2:'cleaned_data_Pittsburgh'!I$828,0))</f>
        <v>1</v>
      </c>
      <c r="F520" t="str">
        <f>INDEX(cleaned_data_Pittsburgh!AK$2:'cleaned_data_Pittsburgh'!AK$828, MATCH(A520, cleaned_data_Pittsburgh!I$2:'cleaned_data_Pittsburgh'!I$828,0))</f>
        <v>CSA/MSA</v>
      </c>
      <c r="G520">
        <v>1</v>
      </c>
    </row>
    <row r="521" spans="1:7" x14ac:dyDescent="0.2">
      <c r="A521">
        <v>224363926</v>
      </c>
      <c r="B521">
        <v>183295475</v>
      </c>
      <c r="C521" t="s">
        <v>3380</v>
      </c>
      <c r="D521" t="str">
        <f>INDEX(cleaned_data_Pittsburgh!AF$2:'cleaned_data_Pittsburgh'!AF$828, MATCH(A521, cleaned_data_Pittsburgh!I$2:'cleaned_data_Pittsburgh'!I$828,0))</f>
        <v>Entire Metro Area</v>
      </c>
      <c r="E521">
        <f>INDEX(cleaned_data_Pittsburgh!AG$2:'cleaned_data_Pittsburgh'!AG$828, MATCH(A521, cleaned_data_Pittsburgh!I$2:'cleaned_data_Pittsburgh'!I$828,0))</f>
        <v>1</v>
      </c>
      <c r="F521" t="str">
        <f>INDEX(cleaned_data_Pittsburgh!AK$2:'cleaned_data_Pittsburgh'!AK$828, MATCH(A521, cleaned_data_Pittsburgh!I$2:'cleaned_data_Pittsburgh'!I$828,0))</f>
        <v>CSA/MSA</v>
      </c>
      <c r="G521">
        <v>1</v>
      </c>
    </row>
    <row r="522" spans="1:7" x14ac:dyDescent="0.2">
      <c r="A522">
        <v>224363926</v>
      </c>
      <c r="B522">
        <v>180318402</v>
      </c>
      <c r="C522" t="s">
        <v>3380</v>
      </c>
      <c r="D522" t="str">
        <f>INDEX(cleaned_data_Pittsburgh!AF$2:'cleaned_data_Pittsburgh'!AF$828, MATCH(A522, cleaned_data_Pittsburgh!I$2:'cleaned_data_Pittsburgh'!I$828,0))</f>
        <v>Entire Metro Area</v>
      </c>
      <c r="E522">
        <f>INDEX(cleaned_data_Pittsburgh!AG$2:'cleaned_data_Pittsburgh'!AG$828, MATCH(A522, cleaned_data_Pittsburgh!I$2:'cleaned_data_Pittsburgh'!I$828,0))</f>
        <v>1</v>
      </c>
      <c r="F522" t="str">
        <f>INDEX(cleaned_data_Pittsburgh!AK$2:'cleaned_data_Pittsburgh'!AK$828, MATCH(A522, cleaned_data_Pittsburgh!I$2:'cleaned_data_Pittsburgh'!I$828,0))</f>
        <v>CSA/MSA</v>
      </c>
      <c r="G522">
        <v>1</v>
      </c>
    </row>
    <row r="523" spans="1:7" x14ac:dyDescent="0.2">
      <c r="A523">
        <v>224363926</v>
      </c>
      <c r="B523">
        <v>157522082</v>
      </c>
      <c r="C523" t="s">
        <v>3380</v>
      </c>
      <c r="D523" t="str">
        <f>INDEX(cleaned_data_Pittsburgh!AF$2:'cleaned_data_Pittsburgh'!AF$828, MATCH(A523, cleaned_data_Pittsburgh!I$2:'cleaned_data_Pittsburgh'!I$828,0))</f>
        <v>Entire Metro Area</v>
      </c>
      <c r="E523">
        <f>INDEX(cleaned_data_Pittsburgh!AG$2:'cleaned_data_Pittsburgh'!AG$828, MATCH(A523, cleaned_data_Pittsburgh!I$2:'cleaned_data_Pittsburgh'!I$828,0))</f>
        <v>1</v>
      </c>
      <c r="F523" t="str">
        <f>INDEX(cleaned_data_Pittsburgh!AK$2:'cleaned_data_Pittsburgh'!AK$828, MATCH(A523, cleaned_data_Pittsburgh!I$2:'cleaned_data_Pittsburgh'!I$828,0))</f>
        <v>CSA/MSA</v>
      </c>
      <c r="G523">
        <v>1</v>
      </c>
    </row>
    <row r="524" spans="1:7" x14ac:dyDescent="0.2">
      <c r="A524">
        <v>224363971</v>
      </c>
      <c r="B524">
        <v>174878152</v>
      </c>
      <c r="C524" t="s">
        <v>3380</v>
      </c>
      <c r="D524" t="str">
        <f>INDEX(cleaned_data_Pittsburgh!AF$2:'cleaned_data_Pittsburgh'!AF$828, MATCH(A524, cleaned_data_Pittsburgh!I$2:'cleaned_data_Pittsburgh'!I$828,0))</f>
        <v>Entire Metro Area</v>
      </c>
      <c r="E524">
        <f>INDEX(cleaned_data_Pittsburgh!AG$2:'cleaned_data_Pittsburgh'!AG$828, MATCH(A524, cleaned_data_Pittsburgh!I$2:'cleaned_data_Pittsburgh'!I$828,0))</f>
        <v>1</v>
      </c>
      <c r="F524" t="str">
        <f>INDEX(cleaned_data_Pittsburgh!AK$2:'cleaned_data_Pittsburgh'!AK$828, MATCH(A524, cleaned_data_Pittsburgh!I$2:'cleaned_data_Pittsburgh'!I$828,0))</f>
        <v>CSA/MSA</v>
      </c>
      <c r="G524">
        <v>1</v>
      </c>
    </row>
    <row r="525" spans="1:7" x14ac:dyDescent="0.2">
      <c r="A525">
        <v>224363971</v>
      </c>
      <c r="B525">
        <v>112968052</v>
      </c>
      <c r="C525" t="s">
        <v>3380</v>
      </c>
      <c r="D525" t="str">
        <f>INDEX(cleaned_data_Pittsburgh!AF$2:'cleaned_data_Pittsburgh'!AF$828, MATCH(A525, cleaned_data_Pittsburgh!I$2:'cleaned_data_Pittsburgh'!I$828,0))</f>
        <v>Entire Metro Area</v>
      </c>
      <c r="E525">
        <f>INDEX(cleaned_data_Pittsburgh!AG$2:'cleaned_data_Pittsburgh'!AG$828, MATCH(A525, cleaned_data_Pittsburgh!I$2:'cleaned_data_Pittsburgh'!I$828,0))</f>
        <v>1</v>
      </c>
      <c r="F525" t="str">
        <f>INDEX(cleaned_data_Pittsburgh!AK$2:'cleaned_data_Pittsburgh'!AK$828, MATCH(A525, cleaned_data_Pittsburgh!I$2:'cleaned_data_Pittsburgh'!I$828,0))</f>
        <v>CSA/MSA</v>
      </c>
      <c r="G525">
        <v>1</v>
      </c>
    </row>
    <row r="526" spans="1:7" x14ac:dyDescent="0.2">
      <c r="A526">
        <v>224363971</v>
      </c>
      <c r="B526">
        <v>166469192</v>
      </c>
      <c r="C526" t="s">
        <v>3380</v>
      </c>
      <c r="D526" t="str">
        <f>INDEX(cleaned_data_Pittsburgh!AF$2:'cleaned_data_Pittsburgh'!AF$828, MATCH(A526, cleaned_data_Pittsburgh!I$2:'cleaned_data_Pittsburgh'!I$828,0))</f>
        <v>Entire Metro Area</v>
      </c>
      <c r="E526">
        <f>INDEX(cleaned_data_Pittsburgh!AG$2:'cleaned_data_Pittsburgh'!AG$828, MATCH(A526, cleaned_data_Pittsburgh!I$2:'cleaned_data_Pittsburgh'!I$828,0))</f>
        <v>1</v>
      </c>
      <c r="F526" t="str">
        <f>INDEX(cleaned_data_Pittsburgh!AK$2:'cleaned_data_Pittsburgh'!AK$828, MATCH(A526, cleaned_data_Pittsburgh!I$2:'cleaned_data_Pittsburgh'!I$828,0))</f>
        <v>CSA/MSA</v>
      </c>
      <c r="G526">
        <v>1</v>
      </c>
    </row>
    <row r="527" spans="1:7" x14ac:dyDescent="0.2">
      <c r="A527">
        <v>224363971</v>
      </c>
      <c r="B527">
        <v>7959237</v>
      </c>
      <c r="C527" t="s">
        <v>3380</v>
      </c>
      <c r="D527" t="str">
        <f>INDEX(cleaned_data_Pittsburgh!AF$2:'cleaned_data_Pittsburgh'!AF$828, MATCH(A527, cleaned_data_Pittsburgh!I$2:'cleaned_data_Pittsburgh'!I$828,0))</f>
        <v>Entire Metro Area</v>
      </c>
      <c r="E527">
        <f>INDEX(cleaned_data_Pittsburgh!AG$2:'cleaned_data_Pittsburgh'!AG$828, MATCH(A527, cleaned_data_Pittsburgh!I$2:'cleaned_data_Pittsburgh'!I$828,0))</f>
        <v>1</v>
      </c>
      <c r="F527" t="str">
        <f>INDEX(cleaned_data_Pittsburgh!AK$2:'cleaned_data_Pittsburgh'!AK$828, MATCH(A527, cleaned_data_Pittsburgh!I$2:'cleaned_data_Pittsburgh'!I$828,0))</f>
        <v>CSA/MSA</v>
      </c>
      <c r="G527">
        <v>1</v>
      </c>
    </row>
    <row r="528" spans="1:7" x14ac:dyDescent="0.2">
      <c r="A528">
        <v>224363971</v>
      </c>
      <c r="B528">
        <v>190278103</v>
      </c>
      <c r="C528" t="s">
        <v>3380</v>
      </c>
      <c r="D528" t="str">
        <f>INDEX(cleaned_data_Pittsburgh!AF$2:'cleaned_data_Pittsburgh'!AF$828, MATCH(A528, cleaned_data_Pittsburgh!I$2:'cleaned_data_Pittsburgh'!I$828,0))</f>
        <v>Entire Metro Area</v>
      </c>
      <c r="E528">
        <f>INDEX(cleaned_data_Pittsburgh!AG$2:'cleaned_data_Pittsburgh'!AG$828, MATCH(A528, cleaned_data_Pittsburgh!I$2:'cleaned_data_Pittsburgh'!I$828,0))</f>
        <v>1</v>
      </c>
      <c r="F528" t="str">
        <f>INDEX(cleaned_data_Pittsburgh!AK$2:'cleaned_data_Pittsburgh'!AK$828, MATCH(A528, cleaned_data_Pittsburgh!I$2:'cleaned_data_Pittsburgh'!I$828,0))</f>
        <v>CSA/MSA</v>
      </c>
      <c r="G528">
        <v>1</v>
      </c>
    </row>
    <row r="529" spans="1:7" x14ac:dyDescent="0.2">
      <c r="A529">
        <v>224364018</v>
      </c>
      <c r="B529">
        <v>174878152</v>
      </c>
      <c r="C529" t="s">
        <v>3380</v>
      </c>
      <c r="D529" t="str">
        <f>INDEX(cleaned_data_Pittsburgh!AF$2:'cleaned_data_Pittsburgh'!AF$828, MATCH(A529, cleaned_data_Pittsburgh!I$2:'cleaned_data_Pittsburgh'!I$828,0))</f>
        <v>Entire Metro Area</v>
      </c>
      <c r="E529">
        <f>INDEX(cleaned_data_Pittsburgh!AG$2:'cleaned_data_Pittsburgh'!AG$828, MATCH(A529, cleaned_data_Pittsburgh!I$2:'cleaned_data_Pittsburgh'!I$828,0))</f>
        <v>1</v>
      </c>
      <c r="F529" t="str">
        <f>INDEX(cleaned_data_Pittsburgh!AK$2:'cleaned_data_Pittsburgh'!AK$828, MATCH(A529, cleaned_data_Pittsburgh!I$2:'cleaned_data_Pittsburgh'!I$828,0))</f>
        <v>CSA/MSA</v>
      </c>
      <c r="G529">
        <v>1</v>
      </c>
    </row>
    <row r="530" spans="1:7" x14ac:dyDescent="0.2">
      <c r="A530">
        <v>224364018</v>
      </c>
      <c r="B530">
        <v>188510860</v>
      </c>
      <c r="C530" t="s">
        <v>3380</v>
      </c>
      <c r="D530" t="str">
        <f>INDEX(cleaned_data_Pittsburgh!AF$2:'cleaned_data_Pittsburgh'!AF$828, MATCH(A530, cleaned_data_Pittsburgh!I$2:'cleaned_data_Pittsburgh'!I$828,0))</f>
        <v>Entire Metro Area</v>
      </c>
      <c r="E530">
        <f>INDEX(cleaned_data_Pittsburgh!AG$2:'cleaned_data_Pittsburgh'!AG$828, MATCH(A530, cleaned_data_Pittsburgh!I$2:'cleaned_data_Pittsburgh'!I$828,0))</f>
        <v>1</v>
      </c>
      <c r="F530" t="str">
        <f>INDEX(cleaned_data_Pittsburgh!AK$2:'cleaned_data_Pittsburgh'!AK$828, MATCH(A530, cleaned_data_Pittsburgh!I$2:'cleaned_data_Pittsburgh'!I$828,0))</f>
        <v>CSA/MSA</v>
      </c>
      <c r="G530">
        <v>1</v>
      </c>
    </row>
    <row r="531" spans="1:7" x14ac:dyDescent="0.2">
      <c r="A531">
        <v>224364018</v>
      </c>
      <c r="B531">
        <v>182763845</v>
      </c>
      <c r="C531" t="s">
        <v>3380</v>
      </c>
      <c r="D531" t="str">
        <f>INDEX(cleaned_data_Pittsburgh!AF$2:'cleaned_data_Pittsburgh'!AF$828, MATCH(A531, cleaned_data_Pittsburgh!I$2:'cleaned_data_Pittsburgh'!I$828,0))</f>
        <v>Entire Metro Area</v>
      </c>
      <c r="E531">
        <f>INDEX(cleaned_data_Pittsburgh!AG$2:'cleaned_data_Pittsburgh'!AG$828, MATCH(A531, cleaned_data_Pittsburgh!I$2:'cleaned_data_Pittsburgh'!I$828,0))</f>
        <v>1</v>
      </c>
      <c r="F531" t="str">
        <f>INDEX(cleaned_data_Pittsburgh!AK$2:'cleaned_data_Pittsburgh'!AK$828, MATCH(A531, cleaned_data_Pittsburgh!I$2:'cleaned_data_Pittsburgh'!I$828,0))</f>
        <v>CSA/MSA</v>
      </c>
      <c r="G531">
        <v>1</v>
      </c>
    </row>
    <row r="532" spans="1:7" x14ac:dyDescent="0.2">
      <c r="A532">
        <v>224364018</v>
      </c>
      <c r="B532">
        <v>166469192</v>
      </c>
      <c r="C532" t="s">
        <v>3380</v>
      </c>
      <c r="D532" t="str">
        <f>INDEX(cleaned_data_Pittsburgh!AF$2:'cleaned_data_Pittsburgh'!AF$828, MATCH(A532, cleaned_data_Pittsburgh!I$2:'cleaned_data_Pittsburgh'!I$828,0))</f>
        <v>Entire Metro Area</v>
      </c>
      <c r="E532">
        <f>INDEX(cleaned_data_Pittsburgh!AG$2:'cleaned_data_Pittsburgh'!AG$828, MATCH(A532, cleaned_data_Pittsburgh!I$2:'cleaned_data_Pittsburgh'!I$828,0))</f>
        <v>1</v>
      </c>
      <c r="F532" t="str">
        <f>INDEX(cleaned_data_Pittsburgh!AK$2:'cleaned_data_Pittsburgh'!AK$828, MATCH(A532, cleaned_data_Pittsburgh!I$2:'cleaned_data_Pittsburgh'!I$828,0))</f>
        <v>CSA/MSA</v>
      </c>
      <c r="G532">
        <v>1</v>
      </c>
    </row>
    <row r="533" spans="1:7" x14ac:dyDescent="0.2">
      <c r="A533">
        <v>224364077</v>
      </c>
      <c r="B533">
        <v>174878152</v>
      </c>
      <c r="C533" t="s">
        <v>3380</v>
      </c>
      <c r="D533" t="str">
        <f>INDEX(cleaned_data_Pittsburgh!AF$2:'cleaned_data_Pittsburgh'!AF$828, MATCH(A533, cleaned_data_Pittsburgh!I$2:'cleaned_data_Pittsburgh'!I$828,0))</f>
        <v>Entire Metro Area</v>
      </c>
      <c r="E533">
        <f>INDEX(cleaned_data_Pittsburgh!AG$2:'cleaned_data_Pittsburgh'!AG$828, MATCH(A533, cleaned_data_Pittsburgh!I$2:'cleaned_data_Pittsburgh'!I$828,0))</f>
        <v>1</v>
      </c>
      <c r="F533" t="str">
        <f>INDEX(cleaned_data_Pittsburgh!AK$2:'cleaned_data_Pittsburgh'!AK$828, MATCH(A533, cleaned_data_Pittsburgh!I$2:'cleaned_data_Pittsburgh'!I$828,0))</f>
        <v>CSA/MSA</v>
      </c>
      <c r="G533">
        <v>1</v>
      </c>
    </row>
    <row r="534" spans="1:7" x14ac:dyDescent="0.2">
      <c r="A534">
        <v>224364077</v>
      </c>
      <c r="B534">
        <v>23928762</v>
      </c>
      <c r="C534" t="s">
        <v>3380</v>
      </c>
      <c r="D534" t="str">
        <f>INDEX(cleaned_data_Pittsburgh!AF$2:'cleaned_data_Pittsburgh'!AF$828, MATCH(A534, cleaned_data_Pittsburgh!I$2:'cleaned_data_Pittsburgh'!I$828,0))</f>
        <v>Entire Metro Area</v>
      </c>
      <c r="E534">
        <f>INDEX(cleaned_data_Pittsburgh!AG$2:'cleaned_data_Pittsburgh'!AG$828, MATCH(A534, cleaned_data_Pittsburgh!I$2:'cleaned_data_Pittsburgh'!I$828,0))</f>
        <v>1</v>
      </c>
      <c r="F534" t="str">
        <f>INDEX(cleaned_data_Pittsburgh!AK$2:'cleaned_data_Pittsburgh'!AK$828, MATCH(A534, cleaned_data_Pittsburgh!I$2:'cleaned_data_Pittsburgh'!I$828,0))</f>
        <v>CSA/MSA</v>
      </c>
      <c r="G534">
        <v>1</v>
      </c>
    </row>
    <row r="535" spans="1:7" x14ac:dyDescent="0.2">
      <c r="A535">
        <v>224364077</v>
      </c>
      <c r="B535">
        <v>183295475</v>
      </c>
      <c r="C535" t="s">
        <v>3380</v>
      </c>
      <c r="D535" t="str">
        <f>INDEX(cleaned_data_Pittsburgh!AF$2:'cleaned_data_Pittsburgh'!AF$828, MATCH(A535, cleaned_data_Pittsburgh!I$2:'cleaned_data_Pittsburgh'!I$828,0))</f>
        <v>Entire Metro Area</v>
      </c>
      <c r="E535">
        <f>INDEX(cleaned_data_Pittsburgh!AG$2:'cleaned_data_Pittsburgh'!AG$828, MATCH(A535, cleaned_data_Pittsburgh!I$2:'cleaned_data_Pittsburgh'!I$828,0))</f>
        <v>1</v>
      </c>
      <c r="F535" t="str">
        <f>INDEX(cleaned_data_Pittsburgh!AK$2:'cleaned_data_Pittsburgh'!AK$828, MATCH(A535, cleaned_data_Pittsburgh!I$2:'cleaned_data_Pittsburgh'!I$828,0))</f>
        <v>CSA/MSA</v>
      </c>
      <c r="G535">
        <v>1</v>
      </c>
    </row>
    <row r="536" spans="1:7" x14ac:dyDescent="0.2">
      <c r="A536">
        <v>224364077</v>
      </c>
      <c r="B536">
        <v>74216462</v>
      </c>
      <c r="C536" t="s">
        <v>3380</v>
      </c>
      <c r="D536" t="str">
        <f>INDEX(cleaned_data_Pittsburgh!AF$2:'cleaned_data_Pittsburgh'!AF$828, MATCH(A536, cleaned_data_Pittsburgh!I$2:'cleaned_data_Pittsburgh'!I$828,0))</f>
        <v>Entire Metro Area</v>
      </c>
      <c r="E536">
        <f>INDEX(cleaned_data_Pittsburgh!AG$2:'cleaned_data_Pittsburgh'!AG$828, MATCH(A536, cleaned_data_Pittsburgh!I$2:'cleaned_data_Pittsburgh'!I$828,0))</f>
        <v>1</v>
      </c>
      <c r="F536" t="str">
        <f>INDEX(cleaned_data_Pittsburgh!AK$2:'cleaned_data_Pittsburgh'!AK$828, MATCH(A536, cleaned_data_Pittsburgh!I$2:'cleaned_data_Pittsburgh'!I$828,0))</f>
        <v>CSA/MSA</v>
      </c>
      <c r="G536">
        <v>1</v>
      </c>
    </row>
    <row r="537" spans="1:7" x14ac:dyDescent="0.2">
      <c r="A537">
        <v>224364077</v>
      </c>
      <c r="B537">
        <v>188510860</v>
      </c>
      <c r="C537" t="s">
        <v>3380</v>
      </c>
      <c r="D537" t="str">
        <f>INDEX(cleaned_data_Pittsburgh!AF$2:'cleaned_data_Pittsburgh'!AF$828, MATCH(A537, cleaned_data_Pittsburgh!I$2:'cleaned_data_Pittsburgh'!I$828,0))</f>
        <v>Entire Metro Area</v>
      </c>
      <c r="E537">
        <f>INDEX(cleaned_data_Pittsburgh!AG$2:'cleaned_data_Pittsburgh'!AG$828, MATCH(A537, cleaned_data_Pittsburgh!I$2:'cleaned_data_Pittsburgh'!I$828,0))</f>
        <v>1</v>
      </c>
      <c r="F537" t="str">
        <f>INDEX(cleaned_data_Pittsburgh!AK$2:'cleaned_data_Pittsburgh'!AK$828, MATCH(A537, cleaned_data_Pittsburgh!I$2:'cleaned_data_Pittsburgh'!I$828,0))</f>
        <v>CSA/MSA</v>
      </c>
      <c r="G537">
        <v>1</v>
      </c>
    </row>
    <row r="538" spans="1:7" x14ac:dyDescent="0.2">
      <c r="A538">
        <v>224364077</v>
      </c>
      <c r="B538">
        <v>143586062</v>
      </c>
      <c r="C538" t="s">
        <v>3380</v>
      </c>
      <c r="D538" t="str">
        <f>INDEX(cleaned_data_Pittsburgh!AF$2:'cleaned_data_Pittsburgh'!AF$828, MATCH(A538, cleaned_data_Pittsburgh!I$2:'cleaned_data_Pittsburgh'!I$828,0))</f>
        <v>Entire Metro Area</v>
      </c>
      <c r="E538">
        <f>INDEX(cleaned_data_Pittsburgh!AG$2:'cleaned_data_Pittsburgh'!AG$828, MATCH(A538, cleaned_data_Pittsburgh!I$2:'cleaned_data_Pittsburgh'!I$828,0))</f>
        <v>1</v>
      </c>
      <c r="F538" t="str">
        <f>INDEX(cleaned_data_Pittsburgh!AK$2:'cleaned_data_Pittsburgh'!AK$828, MATCH(A538, cleaned_data_Pittsburgh!I$2:'cleaned_data_Pittsburgh'!I$828,0))</f>
        <v>CSA/MSA</v>
      </c>
      <c r="G538">
        <v>1</v>
      </c>
    </row>
    <row r="539" spans="1:7" x14ac:dyDescent="0.2">
      <c r="A539">
        <v>224364077</v>
      </c>
      <c r="B539">
        <v>27806712</v>
      </c>
      <c r="C539" t="s">
        <v>3380</v>
      </c>
      <c r="D539" t="str">
        <f>INDEX(cleaned_data_Pittsburgh!AF$2:'cleaned_data_Pittsburgh'!AF$828, MATCH(A539, cleaned_data_Pittsburgh!I$2:'cleaned_data_Pittsburgh'!I$828,0))</f>
        <v>Entire Metro Area</v>
      </c>
      <c r="E539">
        <f>INDEX(cleaned_data_Pittsburgh!AG$2:'cleaned_data_Pittsburgh'!AG$828, MATCH(A539, cleaned_data_Pittsburgh!I$2:'cleaned_data_Pittsburgh'!I$828,0))</f>
        <v>1</v>
      </c>
      <c r="F539" t="str">
        <f>INDEX(cleaned_data_Pittsburgh!AK$2:'cleaned_data_Pittsburgh'!AK$828, MATCH(A539, cleaned_data_Pittsburgh!I$2:'cleaned_data_Pittsburgh'!I$828,0))</f>
        <v>CSA/MSA</v>
      </c>
      <c r="G539">
        <v>1</v>
      </c>
    </row>
    <row r="540" spans="1:7" x14ac:dyDescent="0.2">
      <c r="A540">
        <v>224365215</v>
      </c>
      <c r="B540">
        <v>53131862</v>
      </c>
      <c r="C540" t="s">
        <v>3380</v>
      </c>
      <c r="D540" t="str">
        <f>INDEX(cleaned_data_Pittsburgh!AF$2:'cleaned_data_Pittsburgh'!AF$828, MATCH(A540, cleaned_data_Pittsburgh!I$2:'cleaned_data_Pittsburgh'!I$828,0))</f>
        <v>Greater Pittsburgh Area</v>
      </c>
      <c r="E540">
        <f>INDEX(cleaned_data_Pittsburgh!AG$2:'cleaned_data_Pittsburgh'!AG$828, MATCH(A540, cleaned_data_Pittsburgh!I$2:'cleaned_data_Pittsburgh'!I$828,0))</f>
        <v>1</v>
      </c>
      <c r="F540" t="str">
        <f>INDEX(cleaned_data_Pittsburgh!AK$2:'cleaned_data_Pittsburgh'!AK$828, MATCH(A540, cleaned_data_Pittsburgh!I$2:'cleaned_data_Pittsburgh'!I$828,0))</f>
        <v>CSA/MSA</v>
      </c>
      <c r="G540">
        <v>1</v>
      </c>
    </row>
    <row r="541" spans="1:7" x14ac:dyDescent="0.2">
      <c r="A541">
        <v>224365215</v>
      </c>
      <c r="B541">
        <v>183751353</v>
      </c>
      <c r="C541" t="s">
        <v>3380</v>
      </c>
      <c r="D541" t="str">
        <f>INDEX(cleaned_data_Pittsburgh!AF$2:'cleaned_data_Pittsburgh'!AF$828, MATCH(A541, cleaned_data_Pittsburgh!I$2:'cleaned_data_Pittsburgh'!I$828,0))</f>
        <v>Greater Pittsburgh Area</v>
      </c>
      <c r="E541">
        <f>INDEX(cleaned_data_Pittsburgh!AG$2:'cleaned_data_Pittsburgh'!AG$828, MATCH(A541, cleaned_data_Pittsburgh!I$2:'cleaned_data_Pittsburgh'!I$828,0))</f>
        <v>1</v>
      </c>
      <c r="F541" t="str">
        <f>INDEX(cleaned_data_Pittsburgh!AK$2:'cleaned_data_Pittsburgh'!AK$828, MATCH(A541, cleaned_data_Pittsburgh!I$2:'cleaned_data_Pittsburgh'!I$828,0))</f>
        <v>CSA/MSA</v>
      </c>
      <c r="G541">
        <v>1</v>
      </c>
    </row>
    <row r="542" spans="1:7" x14ac:dyDescent="0.2">
      <c r="A542">
        <v>224385034</v>
      </c>
      <c r="B542">
        <v>139408272</v>
      </c>
      <c r="C542" t="s">
        <v>3380</v>
      </c>
      <c r="D542" t="str">
        <f>INDEX(cleaned_data_Pittsburgh!AF$2:'cleaned_data_Pittsburgh'!AF$828, MATCH(A542, cleaned_data_Pittsburgh!I$2:'cleaned_data_Pittsburgh'!I$828,0))</f>
        <v>Greater Pittsburgh Area</v>
      </c>
      <c r="E542">
        <f>INDEX(cleaned_data_Pittsburgh!AG$2:'cleaned_data_Pittsburgh'!AG$828, MATCH(A542, cleaned_data_Pittsburgh!I$2:'cleaned_data_Pittsburgh'!I$828,0))</f>
        <v>0</v>
      </c>
      <c r="F542" t="str">
        <f>INDEX(cleaned_data_Pittsburgh!AK$2:'cleaned_data_Pittsburgh'!AK$828, MATCH(A542, cleaned_data_Pittsburgh!I$2:'cleaned_data_Pittsburgh'!I$828,0))</f>
        <v>CSA/MSA</v>
      </c>
      <c r="G542">
        <v>1</v>
      </c>
    </row>
    <row r="543" spans="1:7" x14ac:dyDescent="0.2">
      <c r="A543">
        <v>224385034</v>
      </c>
      <c r="B543">
        <v>21632371</v>
      </c>
      <c r="C543" t="s">
        <v>3380</v>
      </c>
      <c r="D543" t="str">
        <f>INDEX(cleaned_data_Pittsburgh!AF$2:'cleaned_data_Pittsburgh'!AF$828, MATCH(A543, cleaned_data_Pittsburgh!I$2:'cleaned_data_Pittsburgh'!I$828,0))</f>
        <v>Greater Pittsburgh Area</v>
      </c>
      <c r="E543">
        <f>INDEX(cleaned_data_Pittsburgh!AG$2:'cleaned_data_Pittsburgh'!AG$828, MATCH(A543, cleaned_data_Pittsburgh!I$2:'cleaned_data_Pittsburgh'!I$828,0))</f>
        <v>0</v>
      </c>
      <c r="F543" t="str">
        <f>INDEX(cleaned_data_Pittsburgh!AK$2:'cleaned_data_Pittsburgh'!AK$828, MATCH(A543, cleaned_data_Pittsburgh!I$2:'cleaned_data_Pittsburgh'!I$828,0))</f>
        <v>CSA/MSA</v>
      </c>
      <c r="G543">
        <v>1</v>
      </c>
    </row>
    <row r="544" spans="1:7" x14ac:dyDescent="0.2">
      <c r="A544">
        <v>224392391</v>
      </c>
      <c r="B544">
        <v>174878152</v>
      </c>
      <c r="C544" t="s">
        <v>3380</v>
      </c>
      <c r="D544" t="str">
        <f>INDEX(cleaned_data_Pittsburgh!AF$2:'cleaned_data_Pittsburgh'!AF$828, MATCH(A544, cleaned_data_Pittsburgh!I$2:'cleaned_data_Pittsburgh'!I$828,0))</f>
        <v>Entire Metro Area</v>
      </c>
      <c r="E544">
        <f>INDEX(cleaned_data_Pittsburgh!AG$2:'cleaned_data_Pittsburgh'!AG$828, MATCH(A544, cleaned_data_Pittsburgh!I$2:'cleaned_data_Pittsburgh'!I$828,0))</f>
        <v>1</v>
      </c>
      <c r="F544" t="str">
        <f>INDEX(cleaned_data_Pittsburgh!AK$2:'cleaned_data_Pittsburgh'!AK$828, MATCH(A544, cleaned_data_Pittsburgh!I$2:'cleaned_data_Pittsburgh'!I$828,0))</f>
        <v>CSA/MSA</v>
      </c>
      <c r="G544">
        <v>1</v>
      </c>
    </row>
    <row r="545" spans="1:7" x14ac:dyDescent="0.2">
      <c r="A545">
        <v>224392391</v>
      </c>
      <c r="B545">
        <v>176564202</v>
      </c>
      <c r="C545" t="s">
        <v>3380</v>
      </c>
      <c r="D545" t="str">
        <f>INDEX(cleaned_data_Pittsburgh!AF$2:'cleaned_data_Pittsburgh'!AF$828, MATCH(A545, cleaned_data_Pittsburgh!I$2:'cleaned_data_Pittsburgh'!I$828,0))</f>
        <v>Entire Metro Area</v>
      </c>
      <c r="E545">
        <f>INDEX(cleaned_data_Pittsburgh!AG$2:'cleaned_data_Pittsburgh'!AG$828, MATCH(A545, cleaned_data_Pittsburgh!I$2:'cleaned_data_Pittsburgh'!I$828,0))</f>
        <v>1</v>
      </c>
      <c r="F545" t="str">
        <f>INDEX(cleaned_data_Pittsburgh!AK$2:'cleaned_data_Pittsburgh'!AK$828, MATCH(A545, cleaned_data_Pittsburgh!I$2:'cleaned_data_Pittsburgh'!I$828,0))</f>
        <v>CSA/MSA</v>
      </c>
      <c r="G545">
        <v>1</v>
      </c>
    </row>
    <row r="546" spans="1:7" x14ac:dyDescent="0.2">
      <c r="A546">
        <v>224392391</v>
      </c>
      <c r="B546">
        <v>14403136</v>
      </c>
      <c r="C546" t="s">
        <v>3380</v>
      </c>
      <c r="D546" t="str">
        <f>INDEX(cleaned_data_Pittsburgh!AF$2:'cleaned_data_Pittsburgh'!AF$828, MATCH(A546, cleaned_data_Pittsburgh!I$2:'cleaned_data_Pittsburgh'!I$828,0))</f>
        <v>Entire Metro Area</v>
      </c>
      <c r="E546">
        <f>INDEX(cleaned_data_Pittsburgh!AG$2:'cleaned_data_Pittsburgh'!AG$828, MATCH(A546, cleaned_data_Pittsburgh!I$2:'cleaned_data_Pittsburgh'!I$828,0))</f>
        <v>1</v>
      </c>
      <c r="F546" t="str">
        <f>INDEX(cleaned_data_Pittsburgh!AK$2:'cleaned_data_Pittsburgh'!AK$828, MATCH(A546, cleaned_data_Pittsburgh!I$2:'cleaned_data_Pittsburgh'!I$828,0))</f>
        <v>CSA/MSA</v>
      </c>
      <c r="G546">
        <v>1</v>
      </c>
    </row>
    <row r="547" spans="1:7" x14ac:dyDescent="0.2">
      <c r="A547">
        <v>224400739</v>
      </c>
      <c r="B547">
        <v>137099852</v>
      </c>
      <c r="C547" t="s">
        <v>3380</v>
      </c>
      <c r="D547" t="str">
        <f>INDEX(cleaned_data_Pittsburgh!AF$2:'cleaned_data_Pittsburgh'!AF$828, MATCH(A547, cleaned_data_Pittsburgh!I$2:'cleaned_data_Pittsburgh'!I$828,0))</f>
        <v>Greater Pittsburgh Area</v>
      </c>
      <c r="E547">
        <f>INDEX(cleaned_data_Pittsburgh!AG$2:'cleaned_data_Pittsburgh'!AG$828, MATCH(A547, cleaned_data_Pittsburgh!I$2:'cleaned_data_Pittsburgh'!I$828,0))</f>
        <v>1</v>
      </c>
      <c r="F547" t="str">
        <f>INDEX(cleaned_data_Pittsburgh!AK$2:'cleaned_data_Pittsburgh'!AK$828, MATCH(A547, cleaned_data_Pittsburgh!I$2:'cleaned_data_Pittsburgh'!I$828,0))</f>
        <v>CSA/MSA</v>
      </c>
      <c r="G547">
        <v>1</v>
      </c>
    </row>
    <row r="548" spans="1:7" x14ac:dyDescent="0.2">
      <c r="A548">
        <v>224400739</v>
      </c>
      <c r="B548">
        <v>165891692</v>
      </c>
      <c r="C548" t="s">
        <v>3380</v>
      </c>
      <c r="D548" t="str">
        <f>INDEX(cleaned_data_Pittsburgh!AF$2:'cleaned_data_Pittsburgh'!AF$828, MATCH(A548, cleaned_data_Pittsburgh!I$2:'cleaned_data_Pittsburgh'!I$828,0))</f>
        <v>Greater Pittsburgh Area</v>
      </c>
      <c r="E548">
        <f>INDEX(cleaned_data_Pittsburgh!AG$2:'cleaned_data_Pittsburgh'!AG$828, MATCH(A548, cleaned_data_Pittsburgh!I$2:'cleaned_data_Pittsburgh'!I$828,0))</f>
        <v>1</v>
      </c>
      <c r="F548" t="str">
        <f>INDEX(cleaned_data_Pittsburgh!AK$2:'cleaned_data_Pittsburgh'!AK$828, MATCH(A548, cleaned_data_Pittsburgh!I$2:'cleaned_data_Pittsburgh'!I$828,0))</f>
        <v>CSA/MSA</v>
      </c>
      <c r="G548">
        <v>1</v>
      </c>
    </row>
    <row r="549" spans="1:7" x14ac:dyDescent="0.2">
      <c r="A549">
        <v>224400739</v>
      </c>
      <c r="B549">
        <v>161020932</v>
      </c>
      <c r="C549" t="s">
        <v>3380</v>
      </c>
      <c r="D549" t="str">
        <f>INDEX(cleaned_data_Pittsburgh!AF$2:'cleaned_data_Pittsburgh'!AF$828, MATCH(A549, cleaned_data_Pittsburgh!I$2:'cleaned_data_Pittsburgh'!I$828,0))</f>
        <v>Greater Pittsburgh Area</v>
      </c>
      <c r="E549">
        <f>INDEX(cleaned_data_Pittsburgh!AG$2:'cleaned_data_Pittsburgh'!AG$828, MATCH(A549, cleaned_data_Pittsburgh!I$2:'cleaned_data_Pittsburgh'!I$828,0))</f>
        <v>1</v>
      </c>
      <c r="F549" t="str">
        <f>INDEX(cleaned_data_Pittsburgh!AK$2:'cleaned_data_Pittsburgh'!AK$828, MATCH(A549, cleaned_data_Pittsburgh!I$2:'cleaned_data_Pittsburgh'!I$828,0))</f>
        <v>CSA/MSA</v>
      </c>
      <c r="G549">
        <v>1</v>
      </c>
    </row>
    <row r="550" spans="1:7" x14ac:dyDescent="0.2">
      <c r="A550">
        <v>224400739</v>
      </c>
      <c r="B550">
        <v>185906323</v>
      </c>
      <c r="C550" t="s">
        <v>3380</v>
      </c>
      <c r="D550" t="str">
        <f>INDEX(cleaned_data_Pittsburgh!AF$2:'cleaned_data_Pittsburgh'!AF$828, MATCH(A550, cleaned_data_Pittsburgh!I$2:'cleaned_data_Pittsburgh'!I$828,0))</f>
        <v>Greater Pittsburgh Area</v>
      </c>
      <c r="E550">
        <f>INDEX(cleaned_data_Pittsburgh!AG$2:'cleaned_data_Pittsburgh'!AG$828, MATCH(A550, cleaned_data_Pittsburgh!I$2:'cleaned_data_Pittsburgh'!I$828,0))</f>
        <v>1</v>
      </c>
      <c r="F550" t="str">
        <f>INDEX(cleaned_data_Pittsburgh!AK$2:'cleaned_data_Pittsburgh'!AK$828, MATCH(A550, cleaned_data_Pittsburgh!I$2:'cleaned_data_Pittsburgh'!I$828,0))</f>
        <v>CSA/MSA</v>
      </c>
      <c r="G550">
        <v>1</v>
      </c>
    </row>
    <row r="551" spans="1:7" x14ac:dyDescent="0.2">
      <c r="A551">
        <v>224400739</v>
      </c>
      <c r="B551">
        <v>11951479</v>
      </c>
      <c r="C551" t="s">
        <v>3380</v>
      </c>
      <c r="D551" t="str">
        <f>INDEX(cleaned_data_Pittsburgh!AF$2:'cleaned_data_Pittsburgh'!AF$828, MATCH(A551, cleaned_data_Pittsburgh!I$2:'cleaned_data_Pittsburgh'!I$828,0))</f>
        <v>Greater Pittsburgh Area</v>
      </c>
      <c r="E551">
        <f>INDEX(cleaned_data_Pittsburgh!AG$2:'cleaned_data_Pittsburgh'!AG$828, MATCH(A551, cleaned_data_Pittsburgh!I$2:'cleaned_data_Pittsburgh'!I$828,0))</f>
        <v>1</v>
      </c>
      <c r="F551" t="str">
        <f>INDEX(cleaned_data_Pittsburgh!AK$2:'cleaned_data_Pittsburgh'!AK$828, MATCH(A551, cleaned_data_Pittsburgh!I$2:'cleaned_data_Pittsburgh'!I$828,0))</f>
        <v>CSA/MSA</v>
      </c>
      <c r="G551">
        <v>1</v>
      </c>
    </row>
    <row r="552" spans="1:7" x14ac:dyDescent="0.2">
      <c r="A552">
        <v>224400739</v>
      </c>
      <c r="B552">
        <v>10275179</v>
      </c>
      <c r="C552" t="s">
        <v>3380</v>
      </c>
      <c r="D552" t="str">
        <f>INDEX(cleaned_data_Pittsburgh!AF$2:'cleaned_data_Pittsburgh'!AF$828, MATCH(A552, cleaned_data_Pittsburgh!I$2:'cleaned_data_Pittsburgh'!I$828,0))</f>
        <v>Greater Pittsburgh Area</v>
      </c>
      <c r="E552">
        <f>INDEX(cleaned_data_Pittsburgh!AG$2:'cleaned_data_Pittsburgh'!AG$828, MATCH(A552, cleaned_data_Pittsburgh!I$2:'cleaned_data_Pittsburgh'!I$828,0))</f>
        <v>1</v>
      </c>
      <c r="F552" t="str">
        <f>INDEX(cleaned_data_Pittsburgh!AK$2:'cleaned_data_Pittsburgh'!AK$828, MATCH(A552, cleaned_data_Pittsburgh!I$2:'cleaned_data_Pittsburgh'!I$828,0))</f>
        <v>CSA/MSA</v>
      </c>
      <c r="G552">
        <v>1</v>
      </c>
    </row>
    <row r="553" spans="1:7" x14ac:dyDescent="0.2">
      <c r="A553">
        <v>224417455</v>
      </c>
      <c r="B553">
        <v>11361087</v>
      </c>
      <c r="C553" t="s">
        <v>3380</v>
      </c>
      <c r="D553" t="str">
        <f>INDEX(cleaned_data_Pittsburgh!AF$2:'cleaned_data_Pittsburgh'!AF$828, MATCH(A553, cleaned_data_Pittsburgh!I$2:'cleaned_data_Pittsburgh'!I$828,0))</f>
        <v>Greater Pittsburgh Area</v>
      </c>
      <c r="E553">
        <f>INDEX(cleaned_data_Pittsburgh!AG$2:'cleaned_data_Pittsburgh'!AG$828, MATCH(A553, cleaned_data_Pittsburgh!I$2:'cleaned_data_Pittsburgh'!I$828,0))</f>
        <v>0</v>
      </c>
      <c r="F553" t="str">
        <f>INDEX(cleaned_data_Pittsburgh!AK$2:'cleaned_data_Pittsburgh'!AK$828, MATCH(A553, cleaned_data_Pittsburgh!I$2:'cleaned_data_Pittsburgh'!I$828,0))</f>
        <v>CSA/MSA</v>
      </c>
      <c r="G553">
        <v>1</v>
      </c>
    </row>
    <row r="554" spans="1:7" x14ac:dyDescent="0.2">
      <c r="A554">
        <v>224417455</v>
      </c>
      <c r="B554">
        <v>191065961</v>
      </c>
      <c r="C554" t="s">
        <v>3380</v>
      </c>
      <c r="D554" t="str">
        <f>INDEX(cleaned_data_Pittsburgh!AF$2:'cleaned_data_Pittsburgh'!AF$828, MATCH(A554, cleaned_data_Pittsburgh!I$2:'cleaned_data_Pittsburgh'!I$828,0))</f>
        <v>Greater Pittsburgh Area</v>
      </c>
      <c r="E554">
        <f>INDEX(cleaned_data_Pittsburgh!AG$2:'cleaned_data_Pittsburgh'!AG$828, MATCH(A554, cleaned_data_Pittsburgh!I$2:'cleaned_data_Pittsburgh'!I$828,0))</f>
        <v>0</v>
      </c>
      <c r="F554" t="str">
        <f>INDEX(cleaned_data_Pittsburgh!AK$2:'cleaned_data_Pittsburgh'!AK$828, MATCH(A554, cleaned_data_Pittsburgh!I$2:'cleaned_data_Pittsburgh'!I$828,0))</f>
        <v>CSA/MSA</v>
      </c>
      <c r="G554">
        <v>1</v>
      </c>
    </row>
    <row r="555" spans="1:7" x14ac:dyDescent="0.2">
      <c r="A555">
        <v>224417455</v>
      </c>
      <c r="B555">
        <v>111635422</v>
      </c>
      <c r="C555" t="s">
        <v>3380</v>
      </c>
      <c r="D555" t="str">
        <f>INDEX(cleaned_data_Pittsburgh!AF$2:'cleaned_data_Pittsburgh'!AF$828, MATCH(A555, cleaned_data_Pittsburgh!I$2:'cleaned_data_Pittsburgh'!I$828,0))</f>
        <v>Greater Pittsburgh Area</v>
      </c>
      <c r="E555">
        <f>INDEX(cleaned_data_Pittsburgh!AG$2:'cleaned_data_Pittsburgh'!AG$828, MATCH(A555, cleaned_data_Pittsburgh!I$2:'cleaned_data_Pittsburgh'!I$828,0))</f>
        <v>0</v>
      </c>
      <c r="F555" t="str">
        <f>INDEX(cleaned_data_Pittsburgh!AK$2:'cleaned_data_Pittsburgh'!AK$828, MATCH(A555, cleaned_data_Pittsburgh!I$2:'cleaned_data_Pittsburgh'!I$828,0))</f>
        <v>CSA/MSA</v>
      </c>
      <c r="G555">
        <v>1</v>
      </c>
    </row>
    <row r="556" spans="1:7" x14ac:dyDescent="0.2">
      <c r="A556">
        <v>224450385</v>
      </c>
      <c r="B556">
        <v>188896860</v>
      </c>
      <c r="C556" t="s">
        <v>3380</v>
      </c>
      <c r="D556" t="str">
        <f>INDEX(cleaned_data_Pittsburgh!AF$2:'cleaned_data_Pittsburgh'!AF$828, MATCH(A556, cleaned_data_Pittsburgh!I$2:'cleaned_data_Pittsburgh'!I$828,0))</f>
        <v>Greater Pittsburgh Area</v>
      </c>
      <c r="E556">
        <f>INDEX(cleaned_data_Pittsburgh!AG$2:'cleaned_data_Pittsburgh'!AG$828, MATCH(A556, cleaned_data_Pittsburgh!I$2:'cleaned_data_Pittsburgh'!I$828,0))</f>
        <v>0</v>
      </c>
      <c r="F556" t="str">
        <f>INDEX(cleaned_data_Pittsburgh!AK$2:'cleaned_data_Pittsburgh'!AK$828, MATCH(A556, cleaned_data_Pittsburgh!I$2:'cleaned_data_Pittsburgh'!I$828,0))</f>
        <v>CSA/MSA</v>
      </c>
      <c r="G556">
        <v>1</v>
      </c>
    </row>
    <row r="557" spans="1:7" x14ac:dyDescent="0.2">
      <c r="A557">
        <v>224450385</v>
      </c>
      <c r="B557">
        <v>84109532</v>
      </c>
      <c r="C557" t="s">
        <v>3380</v>
      </c>
      <c r="D557" t="str">
        <f>INDEX(cleaned_data_Pittsburgh!AF$2:'cleaned_data_Pittsburgh'!AF$828, MATCH(A557, cleaned_data_Pittsburgh!I$2:'cleaned_data_Pittsburgh'!I$828,0))</f>
        <v>Greater Pittsburgh Area</v>
      </c>
      <c r="E557">
        <f>INDEX(cleaned_data_Pittsburgh!AG$2:'cleaned_data_Pittsburgh'!AG$828, MATCH(A557, cleaned_data_Pittsburgh!I$2:'cleaned_data_Pittsburgh'!I$828,0))</f>
        <v>0</v>
      </c>
      <c r="F557" t="str">
        <f>INDEX(cleaned_data_Pittsburgh!AK$2:'cleaned_data_Pittsburgh'!AK$828, MATCH(A557, cleaned_data_Pittsburgh!I$2:'cleaned_data_Pittsburgh'!I$828,0))</f>
        <v>CSA/MSA</v>
      </c>
      <c r="G557">
        <v>1</v>
      </c>
    </row>
    <row r="558" spans="1:7" x14ac:dyDescent="0.2">
      <c r="A558">
        <v>224450385</v>
      </c>
      <c r="B558">
        <v>72169022</v>
      </c>
      <c r="C558" t="s">
        <v>3380</v>
      </c>
      <c r="D558" t="str">
        <f>INDEX(cleaned_data_Pittsburgh!AF$2:'cleaned_data_Pittsburgh'!AF$828, MATCH(A558, cleaned_data_Pittsburgh!I$2:'cleaned_data_Pittsburgh'!I$828,0))</f>
        <v>Greater Pittsburgh Area</v>
      </c>
      <c r="E558">
        <f>INDEX(cleaned_data_Pittsburgh!AG$2:'cleaned_data_Pittsburgh'!AG$828, MATCH(A558, cleaned_data_Pittsburgh!I$2:'cleaned_data_Pittsburgh'!I$828,0))</f>
        <v>0</v>
      </c>
      <c r="F558" t="str">
        <f>INDEX(cleaned_data_Pittsburgh!AK$2:'cleaned_data_Pittsburgh'!AK$828, MATCH(A558, cleaned_data_Pittsburgh!I$2:'cleaned_data_Pittsburgh'!I$828,0))</f>
        <v>CSA/MSA</v>
      </c>
      <c r="G558">
        <v>1</v>
      </c>
    </row>
    <row r="559" spans="1:7" x14ac:dyDescent="0.2">
      <c r="A559">
        <v>224474352</v>
      </c>
      <c r="B559">
        <v>127764722</v>
      </c>
      <c r="C559" t="s">
        <v>3380</v>
      </c>
      <c r="D559" t="str">
        <f>INDEX(cleaned_data_Pittsburgh!AF$2:'cleaned_data_Pittsburgh'!AF$828, MATCH(A559, cleaned_data_Pittsburgh!I$2:'cleaned_data_Pittsburgh'!I$828,0))</f>
        <v>Greater Pittsburgh Area</v>
      </c>
      <c r="E559">
        <f>INDEX(cleaned_data_Pittsburgh!AG$2:'cleaned_data_Pittsburgh'!AG$828, MATCH(A559, cleaned_data_Pittsburgh!I$2:'cleaned_data_Pittsburgh'!I$828,0))</f>
        <v>1</v>
      </c>
      <c r="F559" t="str">
        <f>INDEX(cleaned_data_Pittsburgh!AK$2:'cleaned_data_Pittsburgh'!AK$828, MATCH(A559, cleaned_data_Pittsburgh!I$2:'cleaned_data_Pittsburgh'!I$828,0))</f>
        <v>CSA/MSA</v>
      </c>
      <c r="G559">
        <v>1</v>
      </c>
    </row>
    <row r="560" spans="1:7" x14ac:dyDescent="0.2">
      <c r="A560">
        <v>224474352</v>
      </c>
      <c r="B560">
        <v>183828440</v>
      </c>
      <c r="C560" t="s">
        <v>3380</v>
      </c>
      <c r="D560" t="str">
        <f>INDEX(cleaned_data_Pittsburgh!AF$2:'cleaned_data_Pittsburgh'!AF$828, MATCH(A560, cleaned_data_Pittsburgh!I$2:'cleaned_data_Pittsburgh'!I$828,0))</f>
        <v>Greater Pittsburgh Area</v>
      </c>
      <c r="E560">
        <f>INDEX(cleaned_data_Pittsburgh!AG$2:'cleaned_data_Pittsburgh'!AG$828, MATCH(A560, cleaned_data_Pittsburgh!I$2:'cleaned_data_Pittsburgh'!I$828,0))</f>
        <v>1</v>
      </c>
      <c r="F560" t="str">
        <f>INDEX(cleaned_data_Pittsburgh!AK$2:'cleaned_data_Pittsburgh'!AK$828, MATCH(A560, cleaned_data_Pittsburgh!I$2:'cleaned_data_Pittsburgh'!I$828,0))</f>
        <v>CSA/MSA</v>
      </c>
      <c r="G560">
        <v>1</v>
      </c>
    </row>
    <row r="561" spans="1:7" x14ac:dyDescent="0.2">
      <c r="A561">
        <v>224474352</v>
      </c>
      <c r="B561">
        <v>7135347</v>
      </c>
      <c r="C561" t="s">
        <v>3380</v>
      </c>
      <c r="D561" t="str">
        <f>INDEX(cleaned_data_Pittsburgh!AF$2:'cleaned_data_Pittsburgh'!AF$828, MATCH(A561, cleaned_data_Pittsburgh!I$2:'cleaned_data_Pittsburgh'!I$828,0))</f>
        <v>Greater Pittsburgh Area</v>
      </c>
      <c r="E561">
        <f>INDEX(cleaned_data_Pittsburgh!AG$2:'cleaned_data_Pittsburgh'!AG$828, MATCH(A561, cleaned_data_Pittsburgh!I$2:'cleaned_data_Pittsburgh'!I$828,0))</f>
        <v>1</v>
      </c>
      <c r="F561" t="str">
        <f>INDEX(cleaned_data_Pittsburgh!AK$2:'cleaned_data_Pittsburgh'!AK$828, MATCH(A561, cleaned_data_Pittsburgh!I$2:'cleaned_data_Pittsburgh'!I$828,0))</f>
        <v>CSA/MSA</v>
      </c>
      <c r="G561">
        <v>1</v>
      </c>
    </row>
    <row r="562" spans="1:7" x14ac:dyDescent="0.2">
      <c r="A562">
        <v>224474352</v>
      </c>
      <c r="B562">
        <v>190405194</v>
      </c>
      <c r="C562" t="s">
        <v>3380</v>
      </c>
      <c r="D562" t="str">
        <f>INDEX(cleaned_data_Pittsburgh!AF$2:'cleaned_data_Pittsburgh'!AF$828, MATCH(A562, cleaned_data_Pittsburgh!I$2:'cleaned_data_Pittsburgh'!I$828,0))</f>
        <v>Greater Pittsburgh Area</v>
      </c>
      <c r="E562">
        <f>INDEX(cleaned_data_Pittsburgh!AG$2:'cleaned_data_Pittsburgh'!AG$828, MATCH(A562, cleaned_data_Pittsburgh!I$2:'cleaned_data_Pittsburgh'!I$828,0))</f>
        <v>1</v>
      </c>
      <c r="F562" t="str">
        <f>INDEX(cleaned_data_Pittsburgh!AK$2:'cleaned_data_Pittsburgh'!AK$828, MATCH(A562, cleaned_data_Pittsburgh!I$2:'cleaned_data_Pittsburgh'!I$828,0))</f>
        <v>CSA/MSA</v>
      </c>
      <c r="G562">
        <v>1</v>
      </c>
    </row>
    <row r="563" spans="1:7" x14ac:dyDescent="0.2">
      <c r="A563">
        <v>224474352</v>
      </c>
      <c r="B563">
        <v>54177702</v>
      </c>
      <c r="C563" t="s">
        <v>3380</v>
      </c>
      <c r="D563" t="str">
        <f>INDEX(cleaned_data_Pittsburgh!AF$2:'cleaned_data_Pittsburgh'!AF$828, MATCH(A563, cleaned_data_Pittsburgh!I$2:'cleaned_data_Pittsburgh'!I$828,0))</f>
        <v>Greater Pittsburgh Area</v>
      </c>
      <c r="E563">
        <f>INDEX(cleaned_data_Pittsburgh!AG$2:'cleaned_data_Pittsburgh'!AG$828, MATCH(A563, cleaned_data_Pittsburgh!I$2:'cleaned_data_Pittsburgh'!I$828,0))</f>
        <v>1</v>
      </c>
      <c r="F563" t="str">
        <f>INDEX(cleaned_data_Pittsburgh!AK$2:'cleaned_data_Pittsburgh'!AK$828, MATCH(A563, cleaned_data_Pittsburgh!I$2:'cleaned_data_Pittsburgh'!I$828,0))</f>
        <v>CSA/MSA</v>
      </c>
      <c r="G563">
        <v>1</v>
      </c>
    </row>
    <row r="564" spans="1:7" x14ac:dyDescent="0.2">
      <c r="A564">
        <v>224474352</v>
      </c>
      <c r="B564">
        <v>145822982</v>
      </c>
      <c r="C564" t="s">
        <v>3380</v>
      </c>
      <c r="D564" t="str">
        <f>INDEX(cleaned_data_Pittsburgh!AF$2:'cleaned_data_Pittsburgh'!AF$828, MATCH(A564, cleaned_data_Pittsburgh!I$2:'cleaned_data_Pittsburgh'!I$828,0))</f>
        <v>Greater Pittsburgh Area</v>
      </c>
      <c r="E564">
        <f>INDEX(cleaned_data_Pittsburgh!AG$2:'cleaned_data_Pittsburgh'!AG$828, MATCH(A564, cleaned_data_Pittsburgh!I$2:'cleaned_data_Pittsburgh'!I$828,0))</f>
        <v>1</v>
      </c>
      <c r="F564" t="str">
        <f>INDEX(cleaned_data_Pittsburgh!AK$2:'cleaned_data_Pittsburgh'!AK$828, MATCH(A564, cleaned_data_Pittsburgh!I$2:'cleaned_data_Pittsburgh'!I$828,0))</f>
        <v>CSA/MSA</v>
      </c>
      <c r="G564">
        <v>1</v>
      </c>
    </row>
    <row r="565" spans="1:7" x14ac:dyDescent="0.2">
      <c r="A565">
        <v>224474352</v>
      </c>
      <c r="B565">
        <v>9428199</v>
      </c>
      <c r="C565" t="s">
        <v>3380</v>
      </c>
      <c r="D565" t="str">
        <f>INDEX(cleaned_data_Pittsburgh!AF$2:'cleaned_data_Pittsburgh'!AF$828, MATCH(A565, cleaned_data_Pittsburgh!I$2:'cleaned_data_Pittsburgh'!I$828,0))</f>
        <v>Greater Pittsburgh Area</v>
      </c>
      <c r="E565">
        <f>INDEX(cleaned_data_Pittsburgh!AG$2:'cleaned_data_Pittsburgh'!AG$828, MATCH(A565, cleaned_data_Pittsburgh!I$2:'cleaned_data_Pittsburgh'!I$828,0))</f>
        <v>1</v>
      </c>
      <c r="F565" t="str">
        <f>INDEX(cleaned_data_Pittsburgh!AK$2:'cleaned_data_Pittsburgh'!AK$828, MATCH(A565, cleaned_data_Pittsburgh!I$2:'cleaned_data_Pittsburgh'!I$828,0))</f>
        <v>CSA/MSA</v>
      </c>
      <c r="G565">
        <v>1</v>
      </c>
    </row>
    <row r="566" spans="1:7" x14ac:dyDescent="0.2">
      <c r="A566">
        <v>224474352</v>
      </c>
      <c r="B566">
        <v>11762506</v>
      </c>
      <c r="C566" t="s">
        <v>3380</v>
      </c>
      <c r="D566" t="str">
        <f>INDEX(cleaned_data_Pittsburgh!AF$2:'cleaned_data_Pittsburgh'!AF$828, MATCH(A566, cleaned_data_Pittsburgh!I$2:'cleaned_data_Pittsburgh'!I$828,0))</f>
        <v>Greater Pittsburgh Area</v>
      </c>
      <c r="E566">
        <f>INDEX(cleaned_data_Pittsburgh!AG$2:'cleaned_data_Pittsburgh'!AG$828, MATCH(A566, cleaned_data_Pittsburgh!I$2:'cleaned_data_Pittsburgh'!I$828,0))</f>
        <v>1</v>
      </c>
      <c r="F566" t="str">
        <f>INDEX(cleaned_data_Pittsburgh!AK$2:'cleaned_data_Pittsburgh'!AK$828, MATCH(A566, cleaned_data_Pittsburgh!I$2:'cleaned_data_Pittsburgh'!I$828,0))</f>
        <v>CSA/MSA</v>
      </c>
      <c r="G566">
        <v>1</v>
      </c>
    </row>
    <row r="567" spans="1:7" x14ac:dyDescent="0.2">
      <c r="A567">
        <v>224474352</v>
      </c>
      <c r="B567">
        <v>182846329</v>
      </c>
      <c r="C567" t="s">
        <v>3380</v>
      </c>
      <c r="D567" t="str">
        <f>INDEX(cleaned_data_Pittsburgh!AF$2:'cleaned_data_Pittsburgh'!AF$828, MATCH(A567, cleaned_data_Pittsburgh!I$2:'cleaned_data_Pittsburgh'!I$828,0))</f>
        <v>Greater Pittsburgh Area</v>
      </c>
      <c r="E567">
        <f>INDEX(cleaned_data_Pittsburgh!AG$2:'cleaned_data_Pittsburgh'!AG$828, MATCH(A567, cleaned_data_Pittsburgh!I$2:'cleaned_data_Pittsburgh'!I$828,0))</f>
        <v>1</v>
      </c>
      <c r="F567" t="str">
        <f>INDEX(cleaned_data_Pittsburgh!AK$2:'cleaned_data_Pittsburgh'!AK$828, MATCH(A567, cleaned_data_Pittsburgh!I$2:'cleaned_data_Pittsburgh'!I$828,0))</f>
        <v>CSA/MSA</v>
      </c>
      <c r="G567">
        <v>1</v>
      </c>
    </row>
    <row r="568" spans="1:7" x14ac:dyDescent="0.2">
      <c r="A568">
        <v>224474352</v>
      </c>
      <c r="B568">
        <v>47527312</v>
      </c>
      <c r="C568" t="s">
        <v>3380</v>
      </c>
      <c r="D568" t="str">
        <f>INDEX(cleaned_data_Pittsburgh!AF$2:'cleaned_data_Pittsburgh'!AF$828, MATCH(A568, cleaned_data_Pittsburgh!I$2:'cleaned_data_Pittsburgh'!I$828,0))</f>
        <v>Greater Pittsburgh Area</v>
      </c>
      <c r="E568">
        <f>INDEX(cleaned_data_Pittsburgh!AG$2:'cleaned_data_Pittsburgh'!AG$828, MATCH(A568, cleaned_data_Pittsburgh!I$2:'cleaned_data_Pittsburgh'!I$828,0))</f>
        <v>1</v>
      </c>
      <c r="F568" t="str">
        <f>INDEX(cleaned_data_Pittsburgh!AK$2:'cleaned_data_Pittsburgh'!AK$828, MATCH(A568, cleaned_data_Pittsburgh!I$2:'cleaned_data_Pittsburgh'!I$828,0))</f>
        <v>CSA/MSA</v>
      </c>
      <c r="G568">
        <v>1</v>
      </c>
    </row>
    <row r="569" spans="1:7" x14ac:dyDescent="0.2">
      <c r="A569">
        <v>224474352</v>
      </c>
      <c r="B569">
        <v>26126702</v>
      </c>
      <c r="C569" t="s">
        <v>3380</v>
      </c>
      <c r="D569" t="str">
        <f>INDEX(cleaned_data_Pittsburgh!AF$2:'cleaned_data_Pittsburgh'!AF$828, MATCH(A569, cleaned_data_Pittsburgh!I$2:'cleaned_data_Pittsburgh'!I$828,0))</f>
        <v>Greater Pittsburgh Area</v>
      </c>
      <c r="E569">
        <f>INDEX(cleaned_data_Pittsburgh!AG$2:'cleaned_data_Pittsburgh'!AG$828, MATCH(A569, cleaned_data_Pittsburgh!I$2:'cleaned_data_Pittsburgh'!I$828,0))</f>
        <v>1</v>
      </c>
      <c r="F569" t="str">
        <f>INDEX(cleaned_data_Pittsburgh!AK$2:'cleaned_data_Pittsburgh'!AK$828, MATCH(A569, cleaned_data_Pittsburgh!I$2:'cleaned_data_Pittsburgh'!I$828,0))</f>
        <v>CSA/MSA</v>
      </c>
      <c r="G569">
        <v>1</v>
      </c>
    </row>
    <row r="570" spans="1:7" x14ac:dyDescent="0.2">
      <c r="A570">
        <v>224474352</v>
      </c>
      <c r="B570">
        <v>183329805</v>
      </c>
      <c r="C570" t="s">
        <v>3380</v>
      </c>
      <c r="D570" t="str">
        <f>INDEX(cleaned_data_Pittsburgh!AF$2:'cleaned_data_Pittsburgh'!AF$828, MATCH(A570, cleaned_data_Pittsburgh!I$2:'cleaned_data_Pittsburgh'!I$828,0))</f>
        <v>Greater Pittsburgh Area</v>
      </c>
      <c r="E570">
        <f>INDEX(cleaned_data_Pittsburgh!AG$2:'cleaned_data_Pittsburgh'!AG$828, MATCH(A570, cleaned_data_Pittsburgh!I$2:'cleaned_data_Pittsburgh'!I$828,0))</f>
        <v>1</v>
      </c>
      <c r="F570" t="str">
        <f>INDEX(cleaned_data_Pittsburgh!AK$2:'cleaned_data_Pittsburgh'!AK$828, MATCH(A570, cleaned_data_Pittsburgh!I$2:'cleaned_data_Pittsburgh'!I$828,0))</f>
        <v>CSA/MSA</v>
      </c>
      <c r="G570">
        <v>1</v>
      </c>
    </row>
    <row r="571" spans="1:7" x14ac:dyDescent="0.2">
      <c r="A571">
        <v>224474352</v>
      </c>
      <c r="B571">
        <v>147000792</v>
      </c>
      <c r="C571" t="s">
        <v>3380</v>
      </c>
      <c r="D571" t="str">
        <f>INDEX(cleaned_data_Pittsburgh!AF$2:'cleaned_data_Pittsburgh'!AF$828, MATCH(A571, cleaned_data_Pittsburgh!I$2:'cleaned_data_Pittsburgh'!I$828,0))</f>
        <v>Greater Pittsburgh Area</v>
      </c>
      <c r="E571">
        <f>INDEX(cleaned_data_Pittsburgh!AG$2:'cleaned_data_Pittsburgh'!AG$828, MATCH(A571, cleaned_data_Pittsburgh!I$2:'cleaned_data_Pittsburgh'!I$828,0))</f>
        <v>1</v>
      </c>
      <c r="F571" t="str">
        <f>INDEX(cleaned_data_Pittsburgh!AK$2:'cleaned_data_Pittsburgh'!AK$828, MATCH(A571, cleaned_data_Pittsburgh!I$2:'cleaned_data_Pittsburgh'!I$828,0))</f>
        <v>CSA/MSA</v>
      </c>
      <c r="G571">
        <v>1</v>
      </c>
    </row>
    <row r="572" spans="1:7" x14ac:dyDescent="0.2">
      <c r="A572">
        <v>224474352</v>
      </c>
      <c r="B572">
        <v>107489912</v>
      </c>
      <c r="C572" t="s">
        <v>3380</v>
      </c>
      <c r="D572" t="str">
        <f>INDEX(cleaned_data_Pittsburgh!AF$2:'cleaned_data_Pittsburgh'!AF$828, MATCH(A572, cleaned_data_Pittsburgh!I$2:'cleaned_data_Pittsburgh'!I$828,0))</f>
        <v>Greater Pittsburgh Area</v>
      </c>
      <c r="E572">
        <f>INDEX(cleaned_data_Pittsburgh!AG$2:'cleaned_data_Pittsburgh'!AG$828, MATCH(A572, cleaned_data_Pittsburgh!I$2:'cleaned_data_Pittsburgh'!I$828,0))</f>
        <v>1</v>
      </c>
      <c r="F572" t="str">
        <f>INDEX(cleaned_data_Pittsburgh!AK$2:'cleaned_data_Pittsburgh'!AK$828, MATCH(A572, cleaned_data_Pittsburgh!I$2:'cleaned_data_Pittsburgh'!I$828,0))</f>
        <v>CSA/MSA</v>
      </c>
      <c r="G572">
        <v>1</v>
      </c>
    </row>
    <row r="573" spans="1:7" x14ac:dyDescent="0.2">
      <c r="A573">
        <v>224474352</v>
      </c>
      <c r="B573">
        <v>161642102</v>
      </c>
      <c r="C573" t="s">
        <v>3380</v>
      </c>
      <c r="D573" t="str">
        <f>INDEX(cleaned_data_Pittsburgh!AF$2:'cleaned_data_Pittsburgh'!AF$828, MATCH(A573, cleaned_data_Pittsburgh!I$2:'cleaned_data_Pittsburgh'!I$828,0))</f>
        <v>Greater Pittsburgh Area</v>
      </c>
      <c r="E573">
        <f>INDEX(cleaned_data_Pittsburgh!AG$2:'cleaned_data_Pittsburgh'!AG$828, MATCH(A573, cleaned_data_Pittsburgh!I$2:'cleaned_data_Pittsburgh'!I$828,0))</f>
        <v>1</v>
      </c>
      <c r="F573" t="str">
        <f>INDEX(cleaned_data_Pittsburgh!AK$2:'cleaned_data_Pittsburgh'!AK$828, MATCH(A573, cleaned_data_Pittsburgh!I$2:'cleaned_data_Pittsburgh'!I$828,0))</f>
        <v>CSA/MSA</v>
      </c>
      <c r="G573">
        <v>1</v>
      </c>
    </row>
    <row r="574" spans="1:7" x14ac:dyDescent="0.2">
      <c r="A574">
        <v>224474352</v>
      </c>
      <c r="B574">
        <v>96433502</v>
      </c>
      <c r="C574" t="s">
        <v>3380</v>
      </c>
      <c r="D574" t="str">
        <f>INDEX(cleaned_data_Pittsburgh!AF$2:'cleaned_data_Pittsburgh'!AF$828, MATCH(A574, cleaned_data_Pittsburgh!I$2:'cleaned_data_Pittsburgh'!I$828,0))</f>
        <v>Greater Pittsburgh Area</v>
      </c>
      <c r="E574">
        <f>INDEX(cleaned_data_Pittsburgh!AG$2:'cleaned_data_Pittsburgh'!AG$828, MATCH(A574, cleaned_data_Pittsburgh!I$2:'cleaned_data_Pittsburgh'!I$828,0))</f>
        <v>1</v>
      </c>
      <c r="F574" t="str">
        <f>INDEX(cleaned_data_Pittsburgh!AK$2:'cleaned_data_Pittsburgh'!AK$828, MATCH(A574, cleaned_data_Pittsburgh!I$2:'cleaned_data_Pittsburgh'!I$828,0))</f>
        <v>CSA/MSA</v>
      </c>
      <c r="G574">
        <v>1</v>
      </c>
    </row>
    <row r="575" spans="1:7" x14ac:dyDescent="0.2">
      <c r="A575">
        <v>224474352</v>
      </c>
      <c r="B575">
        <v>14282576</v>
      </c>
      <c r="C575" t="s">
        <v>3380</v>
      </c>
      <c r="D575" t="str">
        <f>INDEX(cleaned_data_Pittsburgh!AF$2:'cleaned_data_Pittsburgh'!AF$828, MATCH(A575, cleaned_data_Pittsburgh!I$2:'cleaned_data_Pittsburgh'!I$828,0))</f>
        <v>Greater Pittsburgh Area</v>
      </c>
      <c r="E575">
        <f>INDEX(cleaned_data_Pittsburgh!AG$2:'cleaned_data_Pittsburgh'!AG$828, MATCH(A575, cleaned_data_Pittsburgh!I$2:'cleaned_data_Pittsburgh'!I$828,0))</f>
        <v>1</v>
      </c>
      <c r="F575" t="str">
        <f>INDEX(cleaned_data_Pittsburgh!AK$2:'cleaned_data_Pittsburgh'!AK$828, MATCH(A575, cleaned_data_Pittsburgh!I$2:'cleaned_data_Pittsburgh'!I$828,0))</f>
        <v>CSA/MSA</v>
      </c>
      <c r="G575">
        <v>1</v>
      </c>
    </row>
    <row r="576" spans="1:7" x14ac:dyDescent="0.2">
      <c r="A576">
        <v>224475110</v>
      </c>
      <c r="B576">
        <v>92086602</v>
      </c>
      <c r="C576" t="s">
        <v>3380</v>
      </c>
      <c r="D576" t="str">
        <f>INDEX(cleaned_data_Pittsburgh!AF$2:'cleaned_data_Pittsburgh'!AF$828, MATCH(A576, cleaned_data_Pittsburgh!I$2:'cleaned_data_Pittsburgh'!I$828,0))</f>
        <v>Downtowners (but not residency)</v>
      </c>
      <c r="E576">
        <f>INDEX(cleaned_data_Pittsburgh!AG$2:'cleaned_data_Pittsburgh'!AG$828, MATCH(A576, cleaned_data_Pittsburgh!I$2:'cleaned_data_Pittsburgh'!I$828,0))</f>
        <v>0</v>
      </c>
      <c r="F576" t="str">
        <f>INDEX(cleaned_data_Pittsburgh!AK$2:'cleaned_data_Pittsburgh'!AK$828, MATCH(A576, cleaned_data_Pittsburgh!I$2:'cleaned_data_Pittsburgh'!I$828,0))</f>
        <v>CSA/MSA</v>
      </c>
      <c r="G576">
        <v>1</v>
      </c>
    </row>
    <row r="577" spans="1:7" x14ac:dyDescent="0.2">
      <c r="A577">
        <v>224475110</v>
      </c>
      <c r="B577">
        <v>115575962</v>
      </c>
      <c r="C577" t="s">
        <v>3380</v>
      </c>
      <c r="D577" t="str">
        <f>INDEX(cleaned_data_Pittsburgh!AF$2:'cleaned_data_Pittsburgh'!AF$828, MATCH(A577, cleaned_data_Pittsburgh!I$2:'cleaned_data_Pittsburgh'!I$828,0))</f>
        <v>Downtowners (but not residency)</v>
      </c>
      <c r="E577">
        <f>INDEX(cleaned_data_Pittsburgh!AG$2:'cleaned_data_Pittsburgh'!AG$828, MATCH(A577, cleaned_data_Pittsburgh!I$2:'cleaned_data_Pittsburgh'!I$828,0))</f>
        <v>0</v>
      </c>
      <c r="F577" t="str">
        <f>INDEX(cleaned_data_Pittsburgh!AK$2:'cleaned_data_Pittsburgh'!AK$828, MATCH(A577, cleaned_data_Pittsburgh!I$2:'cleaned_data_Pittsburgh'!I$828,0))</f>
        <v>CSA/MSA</v>
      </c>
      <c r="G577">
        <v>1</v>
      </c>
    </row>
    <row r="578" spans="1:7" x14ac:dyDescent="0.2">
      <c r="A578">
        <v>224475110</v>
      </c>
      <c r="B578">
        <v>189552492</v>
      </c>
      <c r="C578" t="s">
        <v>3380</v>
      </c>
      <c r="D578" t="str">
        <f>INDEX(cleaned_data_Pittsburgh!AF$2:'cleaned_data_Pittsburgh'!AF$828, MATCH(A578, cleaned_data_Pittsburgh!I$2:'cleaned_data_Pittsburgh'!I$828,0))</f>
        <v>Downtowners (but not residency)</v>
      </c>
      <c r="E578">
        <f>INDEX(cleaned_data_Pittsburgh!AG$2:'cleaned_data_Pittsburgh'!AG$828, MATCH(A578, cleaned_data_Pittsburgh!I$2:'cleaned_data_Pittsburgh'!I$828,0))</f>
        <v>0</v>
      </c>
      <c r="F578" t="str">
        <f>INDEX(cleaned_data_Pittsburgh!AK$2:'cleaned_data_Pittsburgh'!AK$828, MATCH(A578, cleaned_data_Pittsburgh!I$2:'cleaned_data_Pittsburgh'!I$828,0))</f>
        <v>CSA/MSA</v>
      </c>
      <c r="G578">
        <v>1</v>
      </c>
    </row>
    <row r="579" spans="1:7" x14ac:dyDescent="0.2">
      <c r="A579">
        <v>224475110</v>
      </c>
      <c r="B579">
        <v>190501316</v>
      </c>
      <c r="C579" t="s">
        <v>3380</v>
      </c>
      <c r="D579" t="str">
        <f>INDEX(cleaned_data_Pittsburgh!AF$2:'cleaned_data_Pittsburgh'!AF$828, MATCH(A579, cleaned_data_Pittsburgh!I$2:'cleaned_data_Pittsburgh'!I$828,0))</f>
        <v>Downtowners (but not residency)</v>
      </c>
      <c r="E579">
        <f>INDEX(cleaned_data_Pittsburgh!AG$2:'cleaned_data_Pittsburgh'!AG$828, MATCH(A579, cleaned_data_Pittsburgh!I$2:'cleaned_data_Pittsburgh'!I$828,0))</f>
        <v>0</v>
      </c>
      <c r="F579" t="str">
        <f>INDEX(cleaned_data_Pittsburgh!AK$2:'cleaned_data_Pittsburgh'!AK$828, MATCH(A579, cleaned_data_Pittsburgh!I$2:'cleaned_data_Pittsburgh'!I$828,0))</f>
        <v>CSA/MSA</v>
      </c>
      <c r="G579">
        <v>1</v>
      </c>
    </row>
    <row r="580" spans="1:7" x14ac:dyDescent="0.2">
      <c r="A580">
        <v>224477760</v>
      </c>
      <c r="B580">
        <v>136818382</v>
      </c>
      <c r="C580" t="s">
        <v>3380</v>
      </c>
      <c r="D580" t="str">
        <f>INDEX(cleaned_data_Pittsburgh!AF$2:'cleaned_data_Pittsburgh'!AF$828, MATCH(A580, cleaned_data_Pittsburgh!I$2:'cleaned_data_Pittsburgh'!I$828,0))</f>
        <v>Greater Pittsburgh Area</v>
      </c>
      <c r="E580">
        <f>INDEX(cleaned_data_Pittsburgh!AG$2:'cleaned_data_Pittsburgh'!AG$828, MATCH(A580, cleaned_data_Pittsburgh!I$2:'cleaned_data_Pittsburgh'!I$828,0))</f>
        <v>1</v>
      </c>
      <c r="F580" t="str">
        <f>INDEX(cleaned_data_Pittsburgh!AK$2:'cleaned_data_Pittsburgh'!AK$828, MATCH(A580, cleaned_data_Pittsburgh!I$2:'cleaned_data_Pittsburgh'!I$828,0))</f>
        <v>CSA/MSA</v>
      </c>
      <c r="G580">
        <v>1</v>
      </c>
    </row>
    <row r="581" spans="1:7" x14ac:dyDescent="0.2">
      <c r="A581">
        <v>224477760</v>
      </c>
      <c r="B581">
        <v>42366982</v>
      </c>
      <c r="C581" t="s">
        <v>3380</v>
      </c>
      <c r="D581" t="str">
        <f>INDEX(cleaned_data_Pittsburgh!AF$2:'cleaned_data_Pittsburgh'!AF$828, MATCH(A581, cleaned_data_Pittsburgh!I$2:'cleaned_data_Pittsburgh'!I$828,0))</f>
        <v>Greater Pittsburgh Area</v>
      </c>
      <c r="E581">
        <f>INDEX(cleaned_data_Pittsburgh!AG$2:'cleaned_data_Pittsburgh'!AG$828, MATCH(A581, cleaned_data_Pittsburgh!I$2:'cleaned_data_Pittsburgh'!I$828,0))</f>
        <v>1</v>
      </c>
      <c r="F581" t="str">
        <f>INDEX(cleaned_data_Pittsburgh!AK$2:'cleaned_data_Pittsburgh'!AK$828, MATCH(A581, cleaned_data_Pittsburgh!I$2:'cleaned_data_Pittsburgh'!I$828,0))</f>
        <v>CSA/MSA</v>
      </c>
      <c r="G581">
        <v>1</v>
      </c>
    </row>
    <row r="582" spans="1:7" x14ac:dyDescent="0.2">
      <c r="A582">
        <v>224511547</v>
      </c>
      <c r="B582">
        <v>35432522</v>
      </c>
      <c r="C582" t="s">
        <v>3380</v>
      </c>
      <c r="D582" t="str">
        <f>INDEX(cleaned_data_Pittsburgh!AF$2:'cleaned_data_Pittsburgh'!AF$828, MATCH(A582, cleaned_data_Pittsburgh!I$2:'cleaned_data_Pittsburgh'!I$828,0))</f>
        <v>Western PA Region</v>
      </c>
      <c r="E582">
        <f>INDEX(cleaned_data_Pittsburgh!AG$2:'cleaned_data_Pittsburgh'!AG$828, MATCH(A582, cleaned_data_Pittsburgh!I$2:'cleaned_data_Pittsburgh'!I$828,0))</f>
        <v>0</v>
      </c>
      <c r="F582" t="str">
        <f>INDEX(cleaned_data_Pittsburgh!AK$2:'cleaned_data_Pittsburgh'!AK$828, MATCH(A582, cleaned_data_Pittsburgh!I$2:'cleaned_data_Pittsburgh'!I$828,0))</f>
        <v>CSA/MSA</v>
      </c>
      <c r="G582">
        <v>1</v>
      </c>
    </row>
    <row r="583" spans="1:7" x14ac:dyDescent="0.2">
      <c r="A583">
        <v>224511547</v>
      </c>
      <c r="B583">
        <v>109471382</v>
      </c>
      <c r="C583" t="s">
        <v>3380</v>
      </c>
      <c r="D583" t="str">
        <f>INDEX(cleaned_data_Pittsburgh!AF$2:'cleaned_data_Pittsburgh'!AF$828, MATCH(A583, cleaned_data_Pittsburgh!I$2:'cleaned_data_Pittsburgh'!I$828,0))</f>
        <v>Western PA Region</v>
      </c>
      <c r="E583">
        <f>INDEX(cleaned_data_Pittsburgh!AG$2:'cleaned_data_Pittsburgh'!AG$828, MATCH(A583, cleaned_data_Pittsburgh!I$2:'cleaned_data_Pittsburgh'!I$828,0))</f>
        <v>0</v>
      </c>
      <c r="F583" t="str">
        <f>INDEX(cleaned_data_Pittsburgh!AK$2:'cleaned_data_Pittsburgh'!AK$828, MATCH(A583, cleaned_data_Pittsburgh!I$2:'cleaned_data_Pittsburgh'!I$828,0))</f>
        <v>CSA/MSA</v>
      </c>
      <c r="G583">
        <v>1</v>
      </c>
    </row>
    <row r="584" spans="1:7" x14ac:dyDescent="0.2">
      <c r="A584">
        <v>224511623</v>
      </c>
      <c r="B584">
        <v>35432522</v>
      </c>
      <c r="C584" t="s">
        <v>3380</v>
      </c>
      <c r="D584" t="str">
        <f>INDEX(cleaned_data_Pittsburgh!AF$2:'cleaned_data_Pittsburgh'!AF$828, MATCH(A584, cleaned_data_Pittsburgh!I$2:'cleaned_data_Pittsburgh'!I$828,0))</f>
        <v>Western PA Region</v>
      </c>
      <c r="E584">
        <f>INDEX(cleaned_data_Pittsburgh!AG$2:'cleaned_data_Pittsburgh'!AG$828, MATCH(A584, cleaned_data_Pittsburgh!I$2:'cleaned_data_Pittsburgh'!I$828,0))</f>
        <v>0</v>
      </c>
      <c r="F584" t="str">
        <f>INDEX(cleaned_data_Pittsburgh!AK$2:'cleaned_data_Pittsburgh'!AK$828, MATCH(A584, cleaned_data_Pittsburgh!I$2:'cleaned_data_Pittsburgh'!I$828,0))</f>
        <v>CSA/MSA</v>
      </c>
      <c r="G584">
        <v>1</v>
      </c>
    </row>
    <row r="585" spans="1:7" x14ac:dyDescent="0.2">
      <c r="A585">
        <v>224514152</v>
      </c>
      <c r="B585">
        <v>3566987</v>
      </c>
      <c r="C585" t="s">
        <v>3380</v>
      </c>
      <c r="D585" t="str">
        <f>INDEX(cleaned_data_Pittsburgh!AF$2:'cleaned_data_Pittsburgh'!AF$828, MATCH(A585, cleaned_data_Pittsburgh!I$2:'cleaned_data_Pittsburgh'!I$828,0))</f>
        <v>Greater Pittsburgh Area</v>
      </c>
      <c r="E585">
        <f>INDEX(cleaned_data_Pittsburgh!AG$2:'cleaned_data_Pittsburgh'!AG$828, MATCH(A585, cleaned_data_Pittsburgh!I$2:'cleaned_data_Pittsburgh'!I$828,0))</f>
        <v>0</v>
      </c>
      <c r="F585" t="str">
        <f>INDEX(cleaned_data_Pittsburgh!AK$2:'cleaned_data_Pittsburgh'!AK$828, MATCH(A585, cleaned_data_Pittsburgh!I$2:'cleaned_data_Pittsburgh'!I$828,0))</f>
        <v>CSA/MSA</v>
      </c>
      <c r="G585">
        <v>1</v>
      </c>
    </row>
    <row r="586" spans="1:7" x14ac:dyDescent="0.2">
      <c r="A586">
        <v>224514152</v>
      </c>
      <c r="B586">
        <v>10647427</v>
      </c>
      <c r="C586" t="s">
        <v>3380</v>
      </c>
      <c r="D586" t="str">
        <f>INDEX(cleaned_data_Pittsburgh!AF$2:'cleaned_data_Pittsburgh'!AF$828, MATCH(A586, cleaned_data_Pittsburgh!I$2:'cleaned_data_Pittsburgh'!I$828,0))</f>
        <v>Greater Pittsburgh Area</v>
      </c>
      <c r="E586">
        <f>INDEX(cleaned_data_Pittsburgh!AG$2:'cleaned_data_Pittsburgh'!AG$828, MATCH(A586, cleaned_data_Pittsburgh!I$2:'cleaned_data_Pittsburgh'!I$828,0))</f>
        <v>0</v>
      </c>
      <c r="F586" t="str">
        <f>INDEX(cleaned_data_Pittsburgh!AK$2:'cleaned_data_Pittsburgh'!AK$828, MATCH(A586, cleaned_data_Pittsburgh!I$2:'cleaned_data_Pittsburgh'!I$828,0))</f>
        <v>CSA/MSA</v>
      </c>
      <c r="G586">
        <v>1</v>
      </c>
    </row>
    <row r="587" spans="1:7" x14ac:dyDescent="0.2">
      <c r="A587">
        <v>224514152</v>
      </c>
      <c r="B587">
        <v>101935762</v>
      </c>
      <c r="C587" t="s">
        <v>3380</v>
      </c>
      <c r="D587" t="str">
        <f>INDEX(cleaned_data_Pittsburgh!AF$2:'cleaned_data_Pittsburgh'!AF$828, MATCH(A587, cleaned_data_Pittsburgh!I$2:'cleaned_data_Pittsburgh'!I$828,0))</f>
        <v>Greater Pittsburgh Area</v>
      </c>
      <c r="E587">
        <f>INDEX(cleaned_data_Pittsburgh!AG$2:'cleaned_data_Pittsburgh'!AG$828, MATCH(A587, cleaned_data_Pittsburgh!I$2:'cleaned_data_Pittsburgh'!I$828,0))</f>
        <v>0</v>
      </c>
      <c r="F587" t="str">
        <f>INDEX(cleaned_data_Pittsburgh!AK$2:'cleaned_data_Pittsburgh'!AK$828, MATCH(A587, cleaned_data_Pittsburgh!I$2:'cleaned_data_Pittsburgh'!I$828,0))</f>
        <v>CSA/MSA</v>
      </c>
      <c r="G587">
        <v>1</v>
      </c>
    </row>
    <row r="588" spans="1:7" x14ac:dyDescent="0.2">
      <c r="A588">
        <v>224514152</v>
      </c>
      <c r="B588">
        <v>10065646</v>
      </c>
      <c r="C588" t="s">
        <v>3380</v>
      </c>
      <c r="D588" t="str">
        <f>INDEX(cleaned_data_Pittsburgh!AF$2:'cleaned_data_Pittsburgh'!AF$828, MATCH(A588, cleaned_data_Pittsburgh!I$2:'cleaned_data_Pittsburgh'!I$828,0))</f>
        <v>Greater Pittsburgh Area</v>
      </c>
      <c r="E588">
        <f>INDEX(cleaned_data_Pittsburgh!AG$2:'cleaned_data_Pittsburgh'!AG$828, MATCH(A588, cleaned_data_Pittsburgh!I$2:'cleaned_data_Pittsburgh'!I$828,0))</f>
        <v>0</v>
      </c>
      <c r="F588" t="str">
        <f>INDEX(cleaned_data_Pittsburgh!AK$2:'cleaned_data_Pittsburgh'!AK$828, MATCH(A588, cleaned_data_Pittsburgh!I$2:'cleaned_data_Pittsburgh'!I$828,0))</f>
        <v>CSA/MSA</v>
      </c>
      <c r="G588">
        <v>1</v>
      </c>
    </row>
    <row r="589" spans="1:7" x14ac:dyDescent="0.2">
      <c r="A589">
        <v>224514152</v>
      </c>
      <c r="B589">
        <v>66387142</v>
      </c>
      <c r="C589" t="s">
        <v>3380</v>
      </c>
      <c r="D589" t="str">
        <f>INDEX(cleaned_data_Pittsburgh!AF$2:'cleaned_data_Pittsburgh'!AF$828, MATCH(A589, cleaned_data_Pittsburgh!I$2:'cleaned_data_Pittsburgh'!I$828,0))</f>
        <v>Greater Pittsburgh Area</v>
      </c>
      <c r="E589">
        <f>INDEX(cleaned_data_Pittsburgh!AG$2:'cleaned_data_Pittsburgh'!AG$828, MATCH(A589, cleaned_data_Pittsburgh!I$2:'cleaned_data_Pittsburgh'!I$828,0))</f>
        <v>0</v>
      </c>
      <c r="F589" t="str">
        <f>INDEX(cleaned_data_Pittsburgh!AK$2:'cleaned_data_Pittsburgh'!AK$828, MATCH(A589, cleaned_data_Pittsburgh!I$2:'cleaned_data_Pittsburgh'!I$828,0))</f>
        <v>CSA/MSA</v>
      </c>
      <c r="G589">
        <v>1</v>
      </c>
    </row>
    <row r="590" spans="1:7" x14ac:dyDescent="0.2">
      <c r="A590">
        <v>224514152</v>
      </c>
      <c r="B590">
        <v>142584202</v>
      </c>
      <c r="C590" t="s">
        <v>3380</v>
      </c>
      <c r="D590" t="str">
        <f>INDEX(cleaned_data_Pittsburgh!AF$2:'cleaned_data_Pittsburgh'!AF$828, MATCH(A590, cleaned_data_Pittsburgh!I$2:'cleaned_data_Pittsburgh'!I$828,0))</f>
        <v>Greater Pittsburgh Area</v>
      </c>
      <c r="E590">
        <f>INDEX(cleaned_data_Pittsburgh!AG$2:'cleaned_data_Pittsburgh'!AG$828, MATCH(A590, cleaned_data_Pittsburgh!I$2:'cleaned_data_Pittsburgh'!I$828,0))</f>
        <v>0</v>
      </c>
      <c r="F590" t="str">
        <f>INDEX(cleaned_data_Pittsburgh!AK$2:'cleaned_data_Pittsburgh'!AK$828, MATCH(A590, cleaned_data_Pittsburgh!I$2:'cleaned_data_Pittsburgh'!I$828,0))</f>
        <v>CSA/MSA</v>
      </c>
      <c r="G590">
        <v>1</v>
      </c>
    </row>
    <row r="591" spans="1:7" x14ac:dyDescent="0.2">
      <c r="A591">
        <v>224527342</v>
      </c>
      <c r="B591">
        <v>12013535</v>
      </c>
      <c r="C591" t="s">
        <v>3380</v>
      </c>
      <c r="D591" t="str">
        <f>INDEX(cleaned_data_Pittsburgh!AF$2:'cleaned_data_Pittsburgh'!AF$828, MATCH(A591, cleaned_data_Pittsburgh!I$2:'cleaned_data_Pittsburgh'!I$828,0))</f>
        <v>Greater Pittsburgh Area</v>
      </c>
      <c r="E591">
        <f>INDEX(cleaned_data_Pittsburgh!AG$2:'cleaned_data_Pittsburgh'!AG$828, MATCH(A591, cleaned_data_Pittsburgh!I$2:'cleaned_data_Pittsburgh'!I$828,0))</f>
        <v>1</v>
      </c>
      <c r="F591" t="str">
        <f>INDEX(cleaned_data_Pittsburgh!AK$2:'cleaned_data_Pittsburgh'!AK$828, MATCH(A591, cleaned_data_Pittsburgh!I$2:'cleaned_data_Pittsburgh'!I$828,0))</f>
        <v>CSA/MSA</v>
      </c>
      <c r="G591">
        <v>1</v>
      </c>
    </row>
    <row r="592" spans="1:7" x14ac:dyDescent="0.2">
      <c r="A592">
        <v>224527342</v>
      </c>
      <c r="B592">
        <v>160581702</v>
      </c>
      <c r="C592" t="s">
        <v>3380</v>
      </c>
      <c r="D592" t="str">
        <f>INDEX(cleaned_data_Pittsburgh!AF$2:'cleaned_data_Pittsburgh'!AF$828, MATCH(A592, cleaned_data_Pittsburgh!I$2:'cleaned_data_Pittsburgh'!I$828,0))</f>
        <v>Greater Pittsburgh Area</v>
      </c>
      <c r="E592">
        <f>INDEX(cleaned_data_Pittsburgh!AG$2:'cleaned_data_Pittsburgh'!AG$828, MATCH(A592, cleaned_data_Pittsburgh!I$2:'cleaned_data_Pittsburgh'!I$828,0))</f>
        <v>1</v>
      </c>
      <c r="F592" t="str">
        <f>INDEX(cleaned_data_Pittsburgh!AK$2:'cleaned_data_Pittsburgh'!AK$828, MATCH(A592, cleaned_data_Pittsburgh!I$2:'cleaned_data_Pittsburgh'!I$828,0))</f>
        <v>CSA/MSA</v>
      </c>
      <c r="G592">
        <v>1</v>
      </c>
    </row>
    <row r="593" spans="1:7" x14ac:dyDescent="0.2">
      <c r="A593">
        <v>224527342</v>
      </c>
      <c r="B593">
        <v>50791242</v>
      </c>
      <c r="C593" t="s">
        <v>3380</v>
      </c>
      <c r="D593" t="str">
        <f>INDEX(cleaned_data_Pittsburgh!AF$2:'cleaned_data_Pittsburgh'!AF$828, MATCH(A593, cleaned_data_Pittsburgh!I$2:'cleaned_data_Pittsburgh'!I$828,0))</f>
        <v>Greater Pittsburgh Area</v>
      </c>
      <c r="E593">
        <f>INDEX(cleaned_data_Pittsburgh!AG$2:'cleaned_data_Pittsburgh'!AG$828, MATCH(A593, cleaned_data_Pittsburgh!I$2:'cleaned_data_Pittsburgh'!I$828,0))</f>
        <v>1</v>
      </c>
      <c r="F593" t="str">
        <f>INDEX(cleaned_data_Pittsburgh!AK$2:'cleaned_data_Pittsburgh'!AK$828, MATCH(A593, cleaned_data_Pittsburgh!I$2:'cleaned_data_Pittsburgh'!I$828,0))</f>
        <v>CSA/MSA</v>
      </c>
      <c r="G593">
        <v>1</v>
      </c>
    </row>
    <row r="594" spans="1:7" x14ac:dyDescent="0.2">
      <c r="A594">
        <v>224527342</v>
      </c>
      <c r="B594">
        <v>7828321</v>
      </c>
      <c r="C594" t="s">
        <v>3380</v>
      </c>
      <c r="D594" t="str">
        <f>INDEX(cleaned_data_Pittsburgh!AF$2:'cleaned_data_Pittsburgh'!AF$828, MATCH(A594, cleaned_data_Pittsburgh!I$2:'cleaned_data_Pittsburgh'!I$828,0))</f>
        <v>Greater Pittsburgh Area</v>
      </c>
      <c r="E594">
        <f>INDEX(cleaned_data_Pittsburgh!AG$2:'cleaned_data_Pittsburgh'!AG$828, MATCH(A594, cleaned_data_Pittsburgh!I$2:'cleaned_data_Pittsburgh'!I$828,0))</f>
        <v>1</v>
      </c>
      <c r="F594" t="str">
        <f>INDEX(cleaned_data_Pittsburgh!AK$2:'cleaned_data_Pittsburgh'!AK$828, MATCH(A594, cleaned_data_Pittsburgh!I$2:'cleaned_data_Pittsburgh'!I$828,0))</f>
        <v>CSA/MSA</v>
      </c>
      <c r="G594">
        <v>1</v>
      </c>
    </row>
    <row r="595" spans="1:7" x14ac:dyDescent="0.2">
      <c r="A595">
        <v>224527342</v>
      </c>
      <c r="B595">
        <v>168101762</v>
      </c>
      <c r="C595" t="s">
        <v>3380</v>
      </c>
      <c r="D595" t="str">
        <f>INDEX(cleaned_data_Pittsburgh!AF$2:'cleaned_data_Pittsburgh'!AF$828, MATCH(A595, cleaned_data_Pittsburgh!I$2:'cleaned_data_Pittsburgh'!I$828,0))</f>
        <v>Greater Pittsburgh Area</v>
      </c>
      <c r="E595">
        <f>INDEX(cleaned_data_Pittsburgh!AG$2:'cleaned_data_Pittsburgh'!AG$828, MATCH(A595, cleaned_data_Pittsburgh!I$2:'cleaned_data_Pittsburgh'!I$828,0))</f>
        <v>1</v>
      </c>
      <c r="F595" t="str">
        <f>INDEX(cleaned_data_Pittsburgh!AK$2:'cleaned_data_Pittsburgh'!AK$828, MATCH(A595, cleaned_data_Pittsburgh!I$2:'cleaned_data_Pittsburgh'!I$828,0))</f>
        <v>CSA/MSA</v>
      </c>
      <c r="G595">
        <v>1</v>
      </c>
    </row>
    <row r="596" spans="1:7" x14ac:dyDescent="0.2">
      <c r="A596">
        <v>224527342</v>
      </c>
      <c r="B596">
        <v>77982362</v>
      </c>
      <c r="C596" t="s">
        <v>3380</v>
      </c>
      <c r="D596" t="str">
        <f>INDEX(cleaned_data_Pittsburgh!AF$2:'cleaned_data_Pittsburgh'!AF$828, MATCH(A596, cleaned_data_Pittsburgh!I$2:'cleaned_data_Pittsburgh'!I$828,0))</f>
        <v>Greater Pittsburgh Area</v>
      </c>
      <c r="E596">
        <f>INDEX(cleaned_data_Pittsburgh!AG$2:'cleaned_data_Pittsburgh'!AG$828, MATCH(A596, cleaned_data_Pittsburgh!I$2:'cleaned_data_Pittsburgh'!I$828,0))</f>
        <v>1</v>
      </c>
      <c r="F596" t="str">
        <f>INDEX(cleaned_data_Pittsburgh!AK$2:'cleaned_data_Pittsburgh'!AK$828, MATCH(A596, cleaned_data_Pittsburgh!I$2:'cleaned_data_Pittsburgh'!I$828,0))</f>
        <v>CSA/MSA</v>
      </c>
      <c r="G596">
        <v>1</v>
      </c>
    </row>
    <row r="597" spans="1:7" x14ac:dyDescent="0.2">
      <c r="A597">
        <v>224527342</v>
      </c>
      <c r="B597">
        <v>52790712</v>
      </c>
      <c r="C597" t="s">
        <v>3380</v>
      </c>
      <c r="D597" t="str">
        <f>INDEX(cleaned_data_Pittsburgh!AF$2:'cleaned_data_Pittsburgh'!AF$828, MATCH(A597, cleaned_data_Pittsburgh!I$2:'cleaned_data_Pittsburgh'!I$828,0))</f>
        <v>Greater Pittsburgh Area</v>
      </c>
      <c r="E597">
        <f>INDEX(cleaned_data_Pittsburgh!AG$2:'cleaned_data_Pittsburgh'!AG$828, MATCH(A597, cleaned_data_Pittsburgh!I$2:'cleaned_data_Pittsburgh'!I$828,0))</f>
        <v>1</v>
      </c>
      <c r="F597" t="str">
        <f>INDEX(cleaned_data_Pittsburgh!AK$2:'cleaned_data_Pittsburgh'!AK$828, MATCH(A597, cleaned_data_Pittsburgh!I$2:'cleaned_data_Pittsburgh'!I$828,0))</f>
        <v>CSA/MSA</v>
      </c>
      <c r="G597">
        <v>1</v>
      </c>
    </row>
    <row r="598" spans="1:7" x14ac:dyDescent="0.2">
      <c r="A598">
        <v>224527342</v>
      </c>
      <c r="B598">
        <v>189477586</v>
      </c>
      <c r="C598" t="s">
        <v>3380</v>
      </c>
      <c r="D598" t="str">
        <f>INDEX(cleaned_data_Pittsburgh!AF$2:'cleaned_data_Pittsburgh'!AF$828, MATCH(A598, cleaned_data_Pittsburgh!I$2:'cleaned_data_Pittsburgh'!I$828,0))</f>
        <v>Greater Pittsburgh Area</v>
      </c>
      <c r="E598">
        <f>INDEX(cleaned_data_Pittsburgh!AG$2:'cleaned_data_Pittsburgh'!AG$828, MATCH(A598, cleaned_data_Pittsburgh!I$2:'cleaned_data_Pittsburgh'!I$828,0))</f>
        <v>1</v>
      </c>
      <c r="F598" t="str">
        <f>INDEX(cleaned_data_Pittsburgh!AK$2:'cleaned_data_Pittsburgh'!AK$828, MATCH(A598, cleaned_data_Pittsburgh!I$2:'cleaned_data_Pittsburgh'!I$828,0))</f>
        <v>CSA/MSA</v>
      </c>
      <c r="G598">
        <v>1</v>
      </c>
    </row>
    <row r="599" spans="1:7" x14ac:dyDescent="0.2">
      <c r="A599">
        <v>224527342</v>
      </c>
      <c r="B599">
        <v>182547280</v>
      </c>
      <c r="C599" t="s">
        <v>3380</v>
      </c>
      <c r="D599" t="str">
        <f>INDEX(cleaned_data_Pittsburgh!AF$2:'cleaned_data_Pittsburgh'!AF$828, MATCH(A599, cleaned_data_Pittsburgh!I$2:'cleaned_data_Pittsburgh'!I$828,0))</f>
        <v>Greater Pittsburgh Area</v>
      </c>
      <c r="E599">
        <f>INDEX(cleaned_data_Pittsburgh!AG$2:'cleaned_data_Pittsburgh'!AG$828, MATCH(A599, cleaned_data_Pittsburgh!I$2:'cleaned_data_Pittsburgh'!I$828,0))</f>
        <v>1</v>
      </c>
      <c r="F599" t="str">
        <f>INDEX(cleaned_data_Pittsburgh!AK$2:'cleaned_data_Pittsburgh'!AK$828, MATCH(A599, cleaned_data_Pittsburgh!I$2:'cleaned_data_Pittsburgh'!I$828,0))</f>
        <v>CSA/MSA</v>
      </c>
      <c r="G599">
        <v>1</v>
      </c>
    </row>
    <row r="600" spans="1:7" x14ac:dyDescent="0.2">
      <c r="A600">
        <v>224527342</v>
      </c>
      <c r="B600">
        <v>20719921</v>
      </c>
      <c r="C600" t="s">
        <v>3380</v>
      </c>
      <c r="D600" t="str">
        <f>INDEX(cleaned_data_Pittsburgh!AF$2:'cleaned_data_Pittsburgh'!AF$828, MATCH(A600, cleaned_data_Pittsburgh!I$2:'cleaned_data_Pittsburgh'!I$828,0))</f>
        <v>Greater Pittsburgh Area</v>
      </c>
      <c r="E600">
        <f>INDEX(cleaned_data_Pittsburgh!AG$2:'cleaned_data_Pittsburgh'!AG$828, MATCH(A600, cleaned_data_Pittsburgh!I$2:'cleaned_data_Pittsburgh'!I$828,0))</f>
        <v>1</v>
      </c>
      <c r="F600" t="str">
        <f>INDEX(cleaned_data_Pittsburgh!AK$2:'cleaned_data_Pittsburgh'!AK$828, MATCH(A600, cleaned_data_Pittsburgh!I$2:'cleaned_data_Pittsburgh'!I$828,0))</f>
        <v>CSA/MSA</v>
      </c>
      <c r="G600">
        <v>1</v>
      </c>
    </row>
    <row r="601" spans="1:7" x14ac:dyDescent="0.2">
      <c r="A601">
        <v>224527342</v>
      </c>
      <c r="B601">
        <v>190761073</v>
      </c>
      <c r="C601" t="s">
        <v>3380</v>
      </c>
      <c r="D601" t="str">
        <f>INDEX(cleaned_data_Pittsburgh!AF$2:'cleaned_data_Pittsburgh'!AF$828, MATCH(A601, cleaned_data_Pittsburgh!I$2:'cleaned_data_Pittsburgh'!I$828,0))</f>
        <v>Greater Pittsburgh Area</v>
      </c>
      <c r="E601">
        <f>INDEX(cleaned_data_Pittsburgh!AG$2:'cleaned_data_Pittsburgh'!AG$828, MATCH(A601, cleaned_data_Pittsburgh!I$2:'cleaned_data_Pittsburgh'!I$828,0))</f>
        <v>1</v>
      </c>
      <c r="F601" t="str">
        <f>INDEX(cleaned_data_Pittsburgh!AK$2:'cleaned_data_Pittsburgh'!AK$828, MATCH(A601, cleaned_data_Pittsburgh!I$2:'cleaned_data_Pittsburgh'!I$828,0))</f>
        <v>CSA/MSA</v>
      </c>
      <c r="G601">
        <v>1</v>
      </c>
    </row>
    <row r="602" spans="1:7" x14ac:dyDescent="0.2">
      <c r="A602">
        <v>224527342</v>
      </c>
      <c r="B602">
        <v>517554</v>
      </c>
      <c r="C602" t="s">
        <v>3380</v>
      </c>
      <c r="D602" t="str">
        <f>INDEX(cleaned_data_Pittsburgh!AF$2:'cleaned_data_Pittsburgh'!AF$828, MATCH(A602, cleaned_data_Pittsburgh!I$2:'cleaned_data_Pittsburgh'!I$828,0))</f>
        <v>Greater Pittsburgh Area</v>
      </c>
      <c r="E602">
        <f>INDEX(cleaned_data_Pittsburgh!AG$2:'cleaned_data_Pittsburgh'!AG$828, MATCH(A602, cleaned_data_Pittsburgh!I$2:'cleaned_data_Pittsburgh'!I$828,0))</f>
        <v>1</v>
      </c>
      <c r="F602" t="str">
        <f>INDEX(cleaned_data_Pittsburgh!AK$2:'cleaned_data_Pittsburgh'!AK$828, MATCH(A602, cleaned_data_Pittsburgh!I$2:'cleaned_data_Pittsburgh'!I$828,0))</f>
        <v>CSA/MSA</v>
      </c>
      <c r="G602">
        <v>1</v>
      </c>
    </row>
    <row r="603" spans="1:7" x14ac:dyDescent="0.2">
      <c r="A603">
        <v>224527342</v>
      </c>
      <c r="B603">
        <v>103648512</v>
      </c>
      <c r="C603" t="s">
        <v>3380</v>
      </c>
      <c r="D603" t="str">
        <f>INDEX(cleaned_data_Pittsburgh!AF$2:'cleaned_data_Pittsburgh'!AF$828, MATCH(A603, cleaned_data_Pittsburgh!I$2:'cleaned_data_Pittsburgh'!I$828,0))</f>
        <v>Greater Pittsburgh Area</v>
      </c>
      <c r="E603">
        <f>INDEX(cleaned_data_Pittsburgh!AG$2:'cleaned_data_Pittsburgh'!AG$828, MATCH(A603, cleaned_data_Pittsburgh!I$2:'cleaned_data_Pittsburgh'!I$828,0))</f>
        <v>1</v>
      </c>
      <c r="F603" t="str">
        <f>INDEX(cleaned_data_Pittsburgh!AK$2:'cleaned_data_Pittsburgh'!AK$828, MATCH(A603, cleaned_data_Pittsburgh!I$2:'cleaned_data_Pittsburgh'!I$828,0))</f>
        <v>CSA/MSA</v>
      </c>
      <c r="G603">
        <v>1</v>
      </c>
    </row>
    <row r="604" spans="1:7" x14ac:dyDescent="0.2">
      <c r="A604">
        <v>224527342</v>
      </c>
      <c r="B604">
        <v>25416482</v>
      </c>
      <c r="C604" t="s">
        <v>3380</v>
      </c>
      <c r="D604" t="str">
        <f>INDEX(cleaned_data_Pittsburgh!AF$2:'cleaned_data_Pittsburgh'!AF$828, MATCH(A604, cleaned_data_Pittsburgh!I$2:'cleaned_data_Pittsburgh'!I$828,0))</f>
        <v>Greater Pittsburgh Area</v>
      </c>
      <c r="E604">
        <f>INDEX(cleaned_data_Pittsburgh!AG$2:'cleaned_data_Pittsburgh'!AG$828, MATCH(A604, cleaned_data_Pittsburgh!I$2:'cleaned_data_Pittsburgh'!I$828,0))</f>
        <v>1</v>
      </c>
      <c r="F604" t="str">
        <f>INDEX(cleaned_data_Pittsburgh!AK$2:'cleaned_data_Pittsburgh'!AK$828, MATCH(A604, cleaned_data_Pittsburgh!I$2:'cleaned_data_Pittsburgh'!I$828,0))</f>
        <v>CSA/MSA</v>
      </c>
      <c r="G604">
        <v>1</v>
      </c>
    </row>
    <row r="605" spans="1:7" x14ac:dyDescent="0.2">
      <c r="A605">
        <v>224528128</v>
      </c>
      <c r="B605">
        <v>10033100</v>
      </c>
      <c r="C605" t="s">
        <v>3380</v>
      </c>
      <c r="D605" t="str">
        <f>INDEX(cleaned_data_Pittsburgh!AF$2:'cleaned_data_Pittsburgh'!AF$828, MATCH(A605, cleaned_data_Pittsburgh!I$2:'cleaned_data_Pittsburgh'!I$828,0))</f>
        <v>Greater Pittsburgh Area</v>
      </c>
      <c r="E605">
        <f>INDEX(cleaned_data_Pittsburgh!AG$2:'cleaned_data_Pittsburgh'!AG$828, MATCH(A605, cleaned_data_Pittsburgh!I$2:'cleaned_data_Pittsburgh'!I$828,0))</f>
        <v>0</v>
      </c>
      <c r="F605" t="str">
        <f>INDEX(cleaned_data_Pittsburgh!AK$2:'cleaned_data_Pittsburgh'!AK$828, MATCH(A605, cleaned_data_Pittsburgh!I$2:'cleaned_data_Pittsburgh'!I$828,0))</f>
        <v>CSA/MSA</v>
      </c>
      <c r="G605">
        <v>1</v>
      </c>
    </row>
    <row r="606" spans="1:7" x14ac:dyDescent="0.2">
      <c r="A606">
        <v>224528128</v>
      </c>
      <c r="B606">
        <v>87329612</v>
      </c>
      <c r="C606" t="s">
        <v>3380</v>
      </c>
      <c r="D606" t="str">
        <f>INDEX(cleaned_data_Pittsburgh!AF$2:'cleaned_data_Pittsburgh'!AF$828, MATCH(A606, cleaned_data_Pittsburgh!I$2:'cleaned_data_Pittsburgh'!I$828,0))</f>
        <v>Greater Pittsburgh Area</v>
      </c>
      <c r="E606">
        <f>INDEX(cleaned_data_Pittsburgh!AG$2:'cleaned_data_Pittsburgh'!AG$828, MATCH(A606, cleaned_data_Pittsburgh!I$2:'cleaned_data_Pittsburgh'!I$828,0))</f>
        <v>0</v>
      </c>
      <c r="F606" t="str">
        <f>INDEX(cleaned_data_Pittsburgh!AK$2:'cleaned_data_Pittsburgh'!AK$828, MATCH(A606, cleaned_data_Pittsburgh!I$2:'cleaned_data_Pittsburgh'!I$828,0))</f>
        <v>CSA/MSA</v>
      </c>
      <c r="G606">
        <v>1</v>
      </c>
    </row>
    <row r="607" spans="1:7" x14ac:dyDescent="0.2">
      <c r="A607">
        <v>224528128</v>
      </c>
      <c r="B607">
        <v>77270402</v>
      </c>
      <c r="C607" t="s">
        <v>3380</v>
      </c>
      <c r="D607" t="str">
        <f>INDEX(cleaned_data_Pittsburgh!AF$2:'cleaned_data_Pittsburgh'!AF$828, MATCH(A607, cleaned_data_Pittsburgh!I$2:'cleaned_data_Pittsburgh'!I$828,0))</f>
        <v>Greater Pittsburgh Area</v>
      </c>
      <c r="E607">
        <f>INDEX(cleaned_data_Pittsburgh!AG$2:'cleaned_data_Pittsburgh'!AG$828, MATCH(A607, cleaned_data_Pittsburgh!I$2:'cleaned_data_Pittsburgh'!I$828,0))</f>
        <v>0</v>
      </c>
      <c r="F607" t="str">
        <f>INDEX(cleaned_data_Pittsburgh!AK$2:'cleaned_data_Pittsburgh'!AK$828, MATCH(A607, cleaned_data_Pittsburgh!I$2:'cleaned_data_Pittsburgh'!I$828,0))</f>
        <v>CSA/MSA</v>
      </c>
      <c r="G607">
        <v>1</v>
      </c>
    </row>
    <row r="608" spans="1:7" x14ac:dyDescent="0.2">
      <c r="A608">
        <v>224528128</v>
      </c>
      <c r="B608">
        <v>78929062</v>
      </c>
      <c r="C608" t="s">
        <v>3380</v>
      </c>
      <c r="D608" t="str">
        <f>INDEX(cleaned_data_Pittsburgh!AF$2:'cleaned_data_Pittsburgh'!AF$828, MATCH(A608, cleaned_data_Pittsburgh!I$2:'cleaned_data_Pittsburgh'!I$828,0))</f>
        <v>Greater Pittsburgh Area</v>
      </c>
      <c r="E608">
        <f>INDEX(cleaned_data_Pittsburgh!AG$2:'cleaned_data_Pittsburgh'!AG$828, MATCH(A608, cleaned_data_Pittsburgh!I$2:'cleaned_data_Pittsburgh'!I$828,0))</f>
        <v>0</v>
      </c>
      <c r="F608" t="str">
        <f>INDEX(cleaned_data_Pittsburgh!AK$2:'cleaned_data_Pittsburgh'!AK$828, MATCH(A608, cleaned_data_Pittsburgh!I$2:'cleaned_data_Pittsburgh'!I$828,0))</f>
        <v>CSA/MSA</v>
      </c>
      <c r="G608">
        <v>1</v>
      </c>
    </row>
    <row r="609" spans="1:7" x14ac:dyDescent="0.2">
      <c r="A609">
        <v>224528128</v>
      </c>
      <c r="B609">
        <v>156925972</v>
      </c>
      <c r="C609" t="s">
        <v>3380</v>
      </c>
      <c r="D609" t="str">
        <f>INDEX(cleaned_data_Pittsburgh!AF$2:'cleaned_data_Pittsburgh'!AF$828, MATCH(A609, cleaned_data_Pittsburgh!I$2:'cleaned_data_Pittsburgh'!I$828,0))</f>
        <v>Greater Pittsburgh Area</v>
      </c>
      <c r="E609">
        <f>INDEX(cleaned_data_Pittsburgh!AG$2:'cleaned_data_Pittsburgh'!AG$828, MATCH(A609, cleaned_data_Pittsburgh!I$2:'cleaned_data_Pittsburgh'!I$828,0))</f>
        <v>0</v>
      </c>
      <c r="F609" t="str">
        <f>INDEX(cleaned_data_Pittsburgh!AK$2:'cleaned_data_Pittsburgh'!AK$828, MATCH(A609, cleaned_data_Pittsburgh!I$2:'cleaned_data_Pittsburgh'!I$828,0))</f>
        <v>CSA/MSA</v>
      </c>
      <c r="G609">
        <v>1</v>
      </c>
    </row>
    <row r="610" spans="1:7" x14ac:dyDescent="0.2">
      <c r="A610">
        <v>224531007</v>
      </c>
      <c r="B610">
        <v>185252940</v>
      </c>
      <c r="C610" t="s">
        <v>3380</v>
      </c>
      <c r="D610" t="str">
        <f>INDEX(cleaned_data_Pittsburgh!AF$2:'cleaned_data_Pittsburgh'!AF$828, MATCH(A610, cleaned_data_Pittsburgh!I$2:'cleaned_data_Pittsburgh'!I$828,0))</f>
        <v>Greater Pittsburgh Area</v>
      </c>
      <c r="E610">
        <f>INDEX(cleaned_data_Pittsburgh!AG$2:'cleaned_data_Pittsburgh'!AG$828, MATCH(A610, cleaned_data_Pittsburgh!I$2:'cleaned_data_Pittsburgh'!I$828,0))</f>
        <v>1</v>
      </c>
      <c r="F610" t="str">
        <f>INDEX(cleaned_data_Pittsburgh!AK$2:'cleaned_data_Pittsburgh'!AK$828, MATCH(A610, cleaned_data_Pittsburgh!I$2:'cleaned_data_Pittsburgh'!I$828,0))</f>
        <v>CSA/MSA</v>
      </c>
      <c r="G610">
        <v>1</v>
      </c>
    </row>
    <row r="611" spans="1:7" x14ac:dyDescent="0.2">
      <c r="A611">
        <v>224534972</v>
      </c>
      <c r="B611">
        <v>110903862</v>
      </c>
      <c r="C611" t="s">
        <v>3380</v>
      </c>
      <c r="D611" t="str">
        <f>INDEX(cleaned_data_Pittsburgh!AF$2:'cleaned_data_Pittsburgh'!AF$828, MATCH(A611, cleaned_data_Pittsburgh!I$2:'cleaned_data_Pittsburgh'!I$828,0))</f>
        <v>Greater Pittsburgh Area</v>
      </c>
      <c r="E611">
        <f>INDEX(cleaned_data_Pittsburgh!AG$2:'cleaned_data_Pittsburgh'!AG$828, MATCH(A611, cleaned_data_Pittsburgh!I$2:'cleaned_data_Pittsburgh'!I$828,0))</f>
        <v>0</v>
      </c>
      <c r="F611" t="str">
        <f>INDEX(cleaned_data_Pittsburgh!AK$2:'cleaned_data_Pittsburgh'!AK$828, MATCH(A611, cleaned_data_Pittsburgh!I$2:'cleaned_data_Pittsburgh'!I$828,0))</f>
        <v>CSA/MSA</v>
      </c>
      <c r="G611">
        <v>1</v>
      </c>
    </row>
    <row r="612" spans="1:7" x14ac:dyDescent="0.2">
      <c r="A612">
        <v>224534972</v>
      </c>
      <c r="B612">
        <v>188396915</v>
      </c>
      <c r="C612" t="s">
        <v>3380</v>
      </c>
      <c r="D612" t="str">
        <f>INDEX(cleaned_data_Pittsburgh!AF$2:'cleaned_data_Pittsburgh'!AF$828, MATCH(A612, cleaned_data_Pittsburgh!I$2:'cleaned_data_Pittsburgh'!I$828,0))</f>
        <v>Greater Pittsburgh Area</v>
      </c>
      <c r="E612">
        <f>INDEX(cleaned_data_Pittsburgh!AG$2:'cleaned_data_Pittsburgh'!AG$828, MATCH(A612, cleaned_data_Pittsburgh!I$2:'cleaned_data_Pittsburgh'!I$828,0))</f>
        <v>0</v>
      </c>
      <c r="F612" t="str">
        <f>INDEX(cleaned_data_Pittsburgh!AK$2:'cleaned_data_Pittsburgh'!AK$828, MATCH(A612, cleaned_data_Pittsburgh!I$2:'cleaned_data_Pittsburgh'!I$828,0))</f>
        <v>CSA/MSA</v>
      </c>
      <c r="G612">
        <v>1</v>
      </c>
    </row>
    <row r="613" spans="1:7" x14ac:dyDescent="0.2">
      <c r="A613">
        <v>224534972</v>
      </c>
      <c r="B613">
        <v>136890342</v>
      </c>
      <c r="C613" t="s">
        <v>3380</v>
      </c>
      <c r="D613" t="str">
        <f>INDEX(cleaned_data_Pittsburgh!AF$2:'cleaned_data_Pittsburgh'!AF$828, MATCH(A613, cleaned_data_Pittsburgh!I$2:'cleaned_data_Pittsburgh'!I$828,0))</f>
        <v>Greater Pittsburgh Area</v>
      </c>
      <c r="E613">
        <f>INDEX(cleaned_data_Pittsburgh!AG$2:'cleaned_data_Pittsburgh'!AG$828, MATCH(A613, cleaned_data_Pittsburgh!I$2:'cleaned_data_Pittsburgh'!I$828,0))</f>
        <v>0</v>
      </c>
      <c r="F613" t="str">
        <f>INDEX(cleaned_data_Pittsburgh!AK$2:'cleaned_data_Pittsburgh'!AK$828, MATCH(A613, cleaned_data_Pittsburgh!I$2:'cleaned_data_Pittsburgh'!I$828,0))</f>
        <v>CSA/MSA</v>
      </c>
      <c r="G613">
        <v>1</v>
      </c>
    </row>
    <row r="614" spans="1:7" x14ac:dyDescent="0.2">
      <c r="A614">
        <v>224534972</v>
      </c>
      <c r="B614">
        <v>152967442</v>
      </c>
      <c r="C614" t="s">
        <v>3380</v>
      </c>
      <c r="D614" t="str">
        <f>INDEX(cleaned_data_Pittsburgh!AF$2:'cleaned_data_Pittsburgh'!AF$828, MATCH(A614, cleaned_data_Pittsburgh!I$2:'cleaned_data_Pittsburgh'!I$828,0))</f>
        <v>Greater Pittsburgh Area</v>
      </c>
      <c r="E614">
        <f>INDEX(cleaned_data_Pittsburgh!AG$2:'cleaned_data_Pittsburgh'!AG$828, MATCH(A614, cleaned_data_Pittsburgh!I$2:'cleaned_data_Pittsburgh'!I$828,0))</f>
        <v>0</v>
      </c>
      <c r="F614" t="str">
        <f>INDEX(cleaned_data_Pittsburgh!AK$2:'cleaned_data_Pittsburgh'!AK$828, MATCH(A614, cleaned_data_Pittsburgh!I$2:'cleaned_data_Pittsburgh'!I$828,0))</f>
        <v>CSA/MSA</v>
      </c>
      <c r="G614">
        <v>1</v>
      </c>
    </row>
    <row r="615" spans="1:7" x14ac:dyDescent="0.2">
      <c r="A615">
        <v>224537387</v>
      </c>
      <c r="B615">
        <v>3735594</v>
      </c>
      <c r="C615" t="s">
        <v>3380</v>
      </c>
      <c r="D615" t="str">
        <f>INDEX(cleaned_data_Pittsburgh!AF$2:'cleaned_data_Pittsburgh'!AF$828, MATCH(A615, cleaned_data_Pittsburgh!I$2:'cleaned_data_Pittsburgh'!I$828,0))</f>
        <v>Greater Pittsburgh Area</v>
      </c>
      <c r="E615">
        <f>INDEX(cleaned_data_Pittsburgh!AG$2:'cleaned_data_Pittsburgh'!AG$828, MATCH(A615, cleaned_data_Pittsburgh!I$2:'cleaned_data_Pittsburgh'!I$828,0))</f>
        <v>1</v>
      </c>
      <c r="F615" t="str">
        <f>INDEX(cleaned_data_Pittsburgh!AK$2:'cleaned_data_Pittsburgh'!AK$828, MATCH(A615, cleaned_data_Pittsburgh!I$2:'cleaned_data_Pittsburgh'!I$828,0))</f>
        <v>CSA/MSA</v>
      </c>
      <c r="G615">
        <v>1</v>
      </c>
    </row>
    <row r="616" spans="1:7" x14ac:dyDescent="0.2">
      <c r="A616">
        <v>224537387</v>
      </c>
      <c r="B616">
        <v>39358872</v>
      </c>
      <c r="C616" t="s">
        <v>3380</v>
      </c>
      <c r="D616" t="str">
        <f>INDEX(cleaned_data_Pittsburgh!AF$2:'cleaned_data_Pittsburgh'!AF$828, MATCH(A616, cleaned_data_Pittsburgh!I$2:'cleaned_data_Pittsburgh'!I$828,0))</f>
        <v>Greater Pittsburgh Area</v>
      </c>
      <c r="E616">
        <f>INDEX(cleaned_data_Pittsburgh!AG$2:'cleaned_data_Pittsburgh'!AG$828, MATCH(A616, cleaned_data_Pittsburgh!I$2:'cleaned_data_Pittsburgh'!I$828,0))</f>
        <v>1</v>
      </c>
      <c r="F616" t="str">
        <f>INDEX(cleaned_data_Pittsburgh!AK$2:'cleaned_data_Pittsburgh'!AK$828, MATCH(A616, cleaned_data_Pittsburgh!I$2:'cleaned_data_Pittsburgh'!I$828,0))</f>
        <v>CSA/MSA</v>
      </c>
      <c r="G616">
        <v>1</v>
      </c>
    </row>
    <row r="617" spans="1:7" x14ac:dyDescent="0.2">
      <c r="A617">
        <v>224537387</v>
      </c>
      <c r="B617">
        <v>109905562</v>
      </c>
      <c r="C617" t="s">
        <v>3380</v>
      </c>
      <c r="D617" t="str">
        <f>INDEX(cleaned_data_Pittsburgh!AF$2:'cleaned_data_Pittsburgh'!AF$828, MATCH(A617, cleaned_data_Pittsburgh!I$2:'cleaned_data_Pittsburgh'!I$828,0))</f>
        <v>Greater Pittsburgh Area</v>
      </c>
      <c r="E617">
        <f>INDEX(cleaned_data_Pittsburgh!AG$2:'cleaned_data_Pittsburgh'!AG$828, MATCH(A617, cleaned_data_Pittsburgh!I$2:'cleaned_data_Pittsburgh'!I$828,0))</f>
        <v>1</v>
      </c>
      <c r="F617" t="str">
        <f>INDEX(cleaned_data_Pittsburgh!AK$2:'cleaned_data_Pittsburgh'!AK$828, MATCH(A617, cleaned_data_Pittsburgh!I$2:'cleaned_data_Pittsburgh'!I$828,0))</f>
        <v>CSA/MSA</v>
      </c>
      <c r="G617">
        <v>1</v>
      </c>
    </row>
    <row r="618" spans="1:7" x14ac:dyDescent="0.2">
      <c r="A618">
        <v>224537387</v>
      </c>
      <c r="B618">
        <v>6790042</v>
      </c>
      <c r="C618" t="s">
        <v>3380</v>
      </c>
      <c r="D618" t="str">
        <f>INDEX(cleaned_data_Pittsburgh!AF$2:'cleaned_data_Pittsburgh'!AF$828, MATCH(A618, cleaned_data_Pittsburgh!I$2:'cleaned_data_Pittsburgh'!I$828,0))</f>
        <v>Greater Pittsburgh Area</v>
      </c>
      <c r="E618">
        <f>INDEX(cleaned_data_Pittsburgh!AG$2:'cleaned_data_Pittsburgh'!AG$828, MATCH(A618, cleaned_data_Pittsburgh!I$2:'cleaned_data_Pittsburgh'!I$828,0))</f>
        <v>1</v>
      </c>
      <c r="F618" t="str">
        <f>INDEX(cleaned_data_Pittsburgh!AK$2:'cleaned_data_Pittsburgh'!AK$828, MATCH(A618, cleaned_data_Pittsburgh!I$2:'cleaned_data_Pittsburgh'!I$828,0))</f>
        <v>CSA/MSA</v>
      </c>
      <c r="G618">
        <v>1</v>
      </c>
    </row>
    <row r="619" spans="1:7" x14ac:dyDescent="0.2">
      <c r="A619">
        <v>224537387</v>
      </c>
      <c r="B619">
        <v>185277166</v>
      </c>
      <c r="C619" t="s">
        <v>3380</v>
      </c>
      <c r="D619" t="str">
        <f>INDEX(cleaned_data_Pittsburgh!AF$2:'cleaned_data_Pittsburgh'!AF$828, MATCH(A619, cleaned_data_Pittsburgh!I$2:'cleaned_data_Pittsburgh'!I$828,0))</f>
        <v>Greater Pittsburgh Area</v>
      </c>
      <c r="E619">
        <f>INDEX(cleaned_data_Pittsburgh!AG$2:'cleaned_data_Pittsburgh'!AG$828, MATCH(A619, cleaned_data_Pittsburgh!I$2:'cleaned_data_Pittsburgh'!I$828,0))</f>
        <v>1</v>
      </c>
      <c r="F619" t="str">
        <f>INDEX(cleaned_data_Pittsburgh!AK$2:'cleaned_data_Pittsburgh'!AK$828, MATCH(A619, cleaned_data_Pittsburgh!I$2:'cleaned_data_Pittsburgh'!I$828,0))</f>
        <v>CSA/MSA</v>
      </c>
      <c r="G619">
        <v>1</v>
      </c>
    </row>
    <row r="620" spans="1:7" x14ac:dyDescent="0.2">
      <c r="A620">
        <v>224537387</v>
      </c>
      <c r="B620">
        <v>80827912</v>
      </c>
      <c r="C620" t="s">
        <v>3380</v>
      </c>
      <c r="D620" t="str">
        <f>INDEX(cleaned_data_Pittsburgh!AF$2:'cleaned_data_Pittsburgh'!AF$828, MATCH(A620, cleaned_data_Pittsburgh!I$2:'cleaned_data_Pittsburgh'!I$828,0))</f>
        <v>Greater Pittsburgh Area</v>
      </c>
      <c r="E620">
        <f>INDEX(cleaned_data_Pittsburgh!AG$2:'cleaned_data_Pittsburgh'!AG$828, MATCH(A620, cleaned_data_Pittsburgh!I$2:'cleaned_data_Pittsburgh'!I$828,0))</f>
        <v>1</v>
      </c>
      <c r="F620" t="str">
        <f>INDEX(cleaned_data_Pittsburgh!AK$2:'cleaned_data_Pittsburgh'!AK$828, MATCH(A620, cleaned_data_Pittsburgh!I$2:'cleaned_data_Pittsburgh'!I$828,0))</f>
        <v>CSA/MSA</v>
      </c>
      <c r="G620">
        <v>1</v>
      </c>
    </row>
    <row r="621" spans="1:7" x14ac:dyDescent="0.2">
      <c r="A621">
        <v>224537387</v>
      </c>
      <c r="B621">
        <v>82928382</v>
      </c>
      <c r="C621" t="s">
        <v>3380</v>
      </c>
      <c r="D621" t="str">
        <f>INDEX(cleaned_data_Pittsburgh!AF$2:'cleaned_data_Pittsburgh'!AF$828, MATCH(A621, cleaned_data_Pittsburgh!I$2:'cleaned_data_Pittsburgh'!I$828,0))</f>
        <v>Greater Pittsburgh Area</v>
      </c>
      <c r="E621">
        <f>INDEX(cleaned_data_Pittsburgh!AG$2:'cleaned_data_Pittsburgh'!AG$828, MATCH(A621, cleaned_data_Pittsburgh!I$2:'cleaned_data_Pittsburgh'!I$828,0))</f>
        <v>1</v>
      </c>
      <c r="F621" t="str">
        <f>INDEX(cleaned_data_Pittsburgh!AK$2:'cleaned_data_Pittsburgh'!AK$828, MATCH(A621, cleaned_data_Pittsburgh!I$2:'cleaned_data_Pittsburgh'!I$828,0))</f>
        <v>CSA/MSA</v>
      </c>
      <c r="G621">
        <v>1</v>
      </c>
    </row>
    <row r="622" spans="1:7" x14ac:dyDescent="0.2">
      <c r="A622">
        <v>224537387</v>
      </c>
      <c r="B622">
        <v>119519002</v>
      </c>
      <c r="C622" t="s">
        <v>3380</v>
      </c>
      <c r="D622" t="str">
        <f>INDEX(cleaned_data_Pittsburgh!AF$2:'cleaned_data_Pittsburgh'!AF$828, MATCH(A622, cleaned_data_Pittsburgh!I$2:'cleaned_data_Pittsburgh'!I$828,0))</f>
        <v>Greater Pittsburgh Area</v>
      </c>
      <c r="E622">
        <f>INDEX(cleaned_data_Pittsburgh!AG$2:'cleaned_data_Pittsburgh'!AG$828, MATCH(A622, cleaned_data_Pittsburgh!I$2:'cleaned_data_Pittsburgh'!I$828,0))</f>
        <v>1</v>
      </c>
      <c r="F622" t="str">
        <f>INDEX(cleaned_data_Pittsburgh!AK$2:'cleaned_data_Pittsburgh'!AK$828, MATCH(A622, cleaned_data_Pittsburgh!I$2:'cleaned_data_Pittsburgh'!I$828,0))</f>
        <v>CSA/MSA</v>
      </c>
      <c r="G622">
        <v>1</v>
      </c>
    </row>
    <row r="623" spans="1:7" x14ac:dyDescent="0.2">
      <c r="A623">
        <v>224537387</v>
      </c>
      <c r="B623">
        <v>81390362</v>
      </c>
      <c r="C623" t="s">
        <v>3380</v>
      </c>
      <c r="D623" t="str">
        <f>INDEX(cleaned_data_Pittsburgh!AF$2:'cleaned_data_Pittsburgh'!AF$828, MATCH(A623, cleaned_data_Pittsburgh!I$2:'cleaned_data_Pittsburgh'!I$828,0))</f>
        <v>Greater Pittsburgh Area</v>
      </c>
      <c r="E623">
        <f>INDEX(cleaned_data_Pittsburgh!AG$2:'cleaned_data_Pittsburgh'!AG$828, MATCH(A623, cleaned_data_Pittsburgh!I$2:'cleaned_data_Pittsburgh'!I$828,0))</f>
        <v>1</v>
      </c>
      <c r="F623" t="str">
        <f>INDEX(cleaned_data_Pittsburgh!AK$2:'cleaned_data_Pittsburgh'!AK$828, MATCH(A623, cleaned_data_Pittsburgh!I$2:'cleaned_data_Pittsburgh'!I$828,0))</f>
        <v>CSA/MSA</v>
      </c>
      <c r="G623">
        <v>1</v>
      </c>
    </row>
    <row r="624" spans="1:7" x14ac:dyDescent="0.2">
      <c r="A624">
        <v>224537387</v>
      </c>
      <c r="B624">
        <v>101325232</v>
      </c>
      <c r="C624" t="s">
        <v>3380</v>
      </c>
      <c r="D624" t="str">
        <f>INDEX(cleaned_data_Pittsburgh!AF$2:'cleaned_data_Pittsburgh'!AF$828, MATCH(A624, cleaned_data_Pittsburgh!I$2:'cleaned_data_Pittsburgh'!I$828,0))</f>
        <v>Greater Pittsburgh Area</v>
      </c>
      <c r="E624">
        <f>INDEX(cleaned_data_Pittsburgh!AG$2:'cleaned_data_Pittsburgh'!AG$828, MATCH(A624, cleaned_data_Pittsburgh!I$2:'cleaned_data_Pittsburgh'!I$828,0))</f>
        <v>1</v>
      </c>
      <c r="F624" t="str">
        <f>INDEX(cleaned_data_Pittsburgh!AK$2:'cleaned_data_Pittsburgh'!AK$828, MATCH(A624, cleaned_data_Pittsburgh!I$2:'cleaned_data_Pittsburgh'!I$828,0))</f>
        <v>CSA/MSA</v>
      </c>
      <c r="G624">
        <v>1</v>
      </c>
    </row>
    <row r="625" spans="1:7" x14ac:dyDescent="0.2">
      <c r="A625">
        <v>224537387</v>
      </c>
      <c r="B625">
        <v>9724419</v>
      </c>
      <c r="C625" t="s">
        <v>3380</v>
      </c>
      <c r="D625" t="str">
        <f>INDEX(cleaned_data_Pittsburgh!AF$2:'cleaned_data_Pittsburgh'!AF$828, MATCH(A625, cleaned_data_Pittsburgh!I$2:'cleaned_data_Pittsburgh'!I$828,0))</f>
        <v>Greater Pittsburgh Area</v>
      </c>
      <c r="E625">
        <f>INDEX(cleaned_data_Pittsburgh!AG$2:'cleaned_data_Pittsburgh'!AG$828, MATCH(A625, cleaned_data_Pittsburgh!I$2:'cleaned_data_Pittsburgh'!I$828,0))</f>
        <v>1</v>
      </c>
      <c r="F625" t="str">
        <f>INDEX(cleaned_data_Pittsburgh!AK$2:'cleaned_data_Pittsburgh'!AK$828, MATCH(A625, cleaned_data_Pittsburgh!I$2:'cleaned_data_Pittsburgh'!I$828,0))</f>
        <v>CSA/MSA</v>
      </c>
      <c r="G625">
        <v>1</v>
      </c>
    </row>
    <row r="626" spans="1:7" x14ac:dyDescent="0.2">
      <c r="A626">
        <v>224537387</v>
      </c>
      <c r="B626">
        <v>83050032</v>
      </c>
      <c r="C626" t="s">
        <v>3380</v>
      </c>
      <c r="D626" t="str">
        <f>INDEX(cleaned_data_Pittsburgh!AF$2:'cleaned_data_Pittsburgh'!AF$828, MATCH(A626, cleaned_data_Pittsburgh!I$2:'cleaned_data_Pittsburgh'!I$828,0))</f>
        <v>Greater Pittsburgh Area</v>
      </c>
      <c r="E626">
        <f>INDEX(cleaned_data_Pittsburgh!AG$2:'cleaned_data_Pittsburgh'!AG$828, MATCH(A626, cleaned_data_Pittsburgh!I$2:'cleaned_data_Pittsburgh'!I$828,0))</f>
        <v>1</v>
      </c>
      <c r="F626" t="str">
        <f>INDEX(cleaned_data_Pittsburgh!AK$2:'cleaned_data_Pittsburgh'!AK$828, MATCH(A626, cleaned_data_Pittsburgh!I$2:'cleaned_data_Pittsburgh'!I$828,0))</f>
        <v>CSA/MSA</v>
      </c>
      <c r="G626">
        <v>1</v>
      </c>
    </row>
    <row r="627" spans="1:7" x14ac:dyDescent="0.2">
      <c r="A627">
        <v>224537387</v>
      </c>
      <c r="B627">
        <v>191186384</v>
      </c>
      <c r="C627" t="s">
        <v>3380</v>
      </c>
      <c r="D627" t="str">
        <f>INDEX(cleaned_data_Pittsburgh!AF$2:'cleaned_data_Pittsburgh'!AF$828, MATCH(A627, cleaned_data_Pittsburgh!I$2:'cleaned_data_Pittsburgh'!I$828,0))</f>
        <v>Greater Pittsburgh Area</v>
      </c>
      <c r="E627">
        <f>INDEX(cleaned_data_Pittsburgh!AG$2:'cleaned_data_Pittsburgh'!AG$828, MATCH(A627, cleaned_data_Pittsburgh!I$2:'cleaned_data_Pittsburgh'!I$828,0))</f>
        <v>1</v>
      </c>
      <c r="F627" t="str">
        <f>INDEX(cleaned_data_Pittsburgh!AK$2:'cleaned_data_Pittsburgh'!AK$828, MATCH(A627, cleaned_data_Pittsburgh!I$2:'cleaned_data_Pittsburgh'!I$828,0))</f>
        <v>CSA/MSA</v>
      </c>
      <c r="G627">
        <v>1</v>
      </c>
    </row>
    <row r="628" spans="1:7" x14ac:dyDescent="0.2">
      <c r="A628">
        <v>224537387</v>
      </c>
      <c r="B628">
        <v>189137760</v>
      </c>
      <c r="C628" t="s">
        <v>3380</v>
      </c>
      <c r="D628" t="str">
        <f>INDEX(cleaned_data_Pittsburgh!AF$2:'cleaned_data_Pittsburgh'!AF$828, MATCH(A628, cleaned_data_Pittsburgh!I$2:'cleaned_data_Pittsburgh'!I$828,0))</f>
        <v>Greater Pittsburgh Area</v>
      </c>
      <c r="E628">
        <f>INDEX(cleaned_data_Pittsburgh!AG$2:'cleaned_data_Pittsburgh'!AG$828, MATCH(A628, cleaned_data_Pittsburgh!I$2:'cleaned_data_Pittsburgh'!I$828,0))</f>
        <v>1</v>
      </c>
      <c r="F628" t="str">
        <f>INDEX(cleaned_data_Pittsburgh!AK$2:'cleaned_data_Pittsburgh'!AK$828, MATCH(A628, cleaned_data_Pittsburgh!I$2:'cleaned_data_Pittsburgh'!I$828,0))</f>
        <v>CSA/MSA</v>
      </c>
      <c r="G628">
        <v>1</v>
      </c>
    </row>
    <row r="629" spans="1:7" x14ac:dyDescent="0.2">
      <c r="A629">
        <v>224539409</v>
      </c>
      <c r="B629">
        <v>46240142</v>
      </c>
      <c r="C629" t="s">
        <v>3380</v>
      </c>
      <c r="D629" t="str">
        <f>INDEX(cleaned_data_Pittsburgh!AF$2:'cleaned_data_Pittsburgh'!AF$828, MATCH(A629, cleaned_data_Pittsburgh!I$2:'cleaned_data_Pittsburgh'!I$828,0))</f>
        <v>Greater Pittsburgh Area</v>
      </c>
      <c r="E629">
        <f>INDEX(cleaned_data_Pittsburgh!AG$2:'cleaned_data_Pittsburgh'!AG$828, MATCH(A629, cleaned_data_Pittsburgh!I$2:'cleaned_data_Pittsburgh'!I$828,0))</f>
        <v>1</v>
      </c>
      <c r="F629" t="str">
        <f>INDEX(cleaned_data_Pittsburgh!AK$2:'cleaned_data_Pittsburgh'!AK$828, MATCH(A629, cleaned_data_Pittsburgh!I$2:'cleaned_data_Pittsburgh'!I$828,0))</f>
        <v>CSA/MSA</v>
      </c>
      <c r="G629">
        <v>1</v>
      </c>
    </row>
    <row r="630" spans="1:7" x14ac:dyDescent="0.2">
      <c r="A630">
        <v>224539409</v>
      </c>
      <c r="B630">
        <v>10851659</v>
      </c>
      <c r="C630" t="s">
        <v>3380</v>
      </c>
      <c r="D630" t="str">
        <f>INDEX(cleaned_data_Pittsburgh!AF$2:'cleaned_data_Pittsburgh'!AF$828, MATCH(A630, cleaned_data_Pittsburgh!I$2:'cleaned_data_Pittsburgh'!I$828,0))</f>
        <v>Greater Pittsburgh Area</v>
      </c>
      <c r="E630">
        <f>INDEX(cleaned_data_Pittsburgh!AG$2:'cleaned_data_Pittsburgh'!AG$828, MATCH(A630, cleaned_data_Pittsburgh!I$2:'cleaned_data_Pittsburgh'!I$828,0))</f>
        <v>1</v>
      </c>
      <c r="F630" t="str">
        <f>INDEX(cleaned_data_Pittsburgh!AK$2:'cleaned_data_Pittsburgh'!AK$828, MATCH(A630, cleaned_data_Pittsburgh!I$2:'cleaned_data_Pittsburgh'!I$828,0))</f>
        <v>CSA/MSA</v>
      </c>
      <c r="G630">
        <v>1</v>
      </c>
    </row>
    <row r="631" spans="1:7" x14ac:dyDescent="0.2">
      <c r="A631">
        <v>224539409</v>
      </c>
      <c r="B631">
        <v>186580809</v>
      </c>
      <c r="C631" t="s">
        <v>3380</v>
      </c>
      <c r="D631" t="str">
        <f>INDEX(cleaned_data_Pittsburgh!AF$2:'cleaned_data_Pittsburgh'!AF$828, MATCH(A631, cleaned_data_Pittsburgh!I$2:'cleaned_data_Pittsburgh'!I$828,0))</f>
        <v>Greater Pittsburgh Area</v>
      </c>
      <c r="E631">
        <f>INDEX(cleaned_data_Pittsburgh!AG$2:'cleaned_data_Pittsburgh'!AG$828, MATCH(A631, cleaned_data_Pittsburgh!I$2:'cleaned_data_Pittsburgh'!I$828,0))</f>
        <v>1</v>
      </c>
      <c r="F631" t="str">
        <f>INDEX(cleaned_data_Pittsburgh!AK$2:'cleaned_data_Pittsburgh'!AK$828, MATCH(A631, cleaned_data_Pittsburgh!I$2:'cleaned_data_Pittsburgh'!I$828,0))</f>
        <v>CSA/MSA</v>
      </c>
      <c r="G631">
        <v>1</v>
      </c>
    </row>
    <row r="632" spans="1:7" x14ac:dyDescent="0.2">
      <c r="A632">
        <v>224539771</v>
      </c>
      <c r="B632">
        <v>46240142</v>
      </c>
      <c r="C632" t="s">
        <v>3380</v>
      </c>
      <c r="D632" t="str">
        <f>INDEX(cleaned_data_Pittsburgh!AF$2:'cleaned_data_Pittsburgh'!AF$828, MATCH(A632, cleaned_data_Pittsburgh!I$2:'cleaned_data_Pittsburgh'!I$828,0))</f>
        <v>Greater Pittsburgh Area</v>
      </c>
      <c r="E632">
        <f>INDEX(cleaned_data_Pittsburgh!AG$2:'cleaned_data_Pittsburgh'!AG$828, MATCH(A632, cleaned_data_Pittsburgh!I$2:'cleaned_data_Pittsburgh'!I$828,0))</f>
        <v>1</v>
      </c>
      <c r="F632" t="str">
        <f>INDEX(cleaned_data_Pittsburgh!AK$2:'cleaned_data_Pittsburgh'!AK$828, MATCH(A632, cleaned_data_Pittsburgh!I$2:'cleaned_data_Pittsburgh'!I$828,0))</f>
        <v>CSA/MSA</v>
      </c>
      <c r="G632">
        <v>1</v>
      </c>
    </row>
    <row r="633" spans="1:7" x14ac:dyDescent="0.2">
      <c r="A633">
        <v>224539771</v>
      </c>
      <c r="B633">
        <v>186580809</v>
      </c>
      <c r="C633" t="s">
        <v>3380</v>
      </c>
      <c r="D633" t="str">
        <f>INDEX(cleaned_data_Pittsburgh!AF$2:'cleaned_data_Pittsburgh'!AF$828, MATCH(A633, cleaned_data_Pittsburgh!I$2:'cleaned_data_Pittsburgh'!I$828,0))</f>
        <v>Greater Pittsburgh Area</v>
      </c>
      <c r="E633">
        <f>INDEX(cleaned_data_Pittsburgh!AG$2:'cleaned_data_Pittsburgh'!AG$828, MATCH(A633, cleaned_data_Pittsburgh!I$2:'cleaned_data_Pittsburgh'!I$828,0))</f>
        <v>1</v>
      </c>
      <c r="F633" t="str">
        <f>INDEX(cleaned_data_Pittsburgh!AK$2:'cleaned_data_Pittsburgh'!AK$828, MATCH(A633, cleaned_data_Pittsburgh!I$2:'cleaned_data_Pittsburgh'!I$828,0))</f>
        <v>CSA/MSA</v>
      </c>
      <c r="G633">
        <v>1</v>
      </c>
    </row>
    <row r="634" spans="1:7" x14ac:dyDescent="0.2">
      <c r="A634">
        <v>224539771</v>
      </c>
      <c r="B634">
        <v>184727865</v>
      </c>
      <c r="C634" t="s">
        <v>3380</v>
      </c>
      <c r="D634" t="str">
        <f>INDEX(cleaned_data_Pittsburgh!AF$2:'cleaned_data_Pittsburgh'!AF$828, MATCH(A634, cleaned_data_Pittsburgh!I$2:'cleaned_data_Pittsburgh'!I$828,0))</f>
        <v>Greater Pittsburgh Area</v>
      </c>
      <c r="E634">
        <f>INDEX(cleaned_data_Pittsburgh!AG$2:'cleaned_data_Pittsburgh'!AG$828, MATCH(A634, cleaned_data_Pittsburgh!I$2:'cleaned_data_Pittsburgh'!I$828,0))</f>
        <v>1</v>
      </c>
      <c r="F634" t="str">
        <f>INDEX(cleaned_data_Pittsburgh!AK$2:'cleaned_data_Pittsburgh'!AK$828, MATCH(A634, cleaned_data_Pittsburgh!I$2:'cleaned_data_Pittsburgh'!I$828,0))</f>
        <v>CSA/MSA</v>
      </c>
      <c r="G634">
        <v>1</v>
      </c>
    </row>
    <row r="635" spans="1:7" x14ac:dyDescent="0.2">
      <c r="A635">
        <v>224585856</v>
      </c>
      <c r="B635">
        <v>64385832</v>
      </c>
      <c r="C635" t="s">
        <v>3380</v>
      </c>
      <c r="D635" t="str">
        <f>INDEX(cleaned_data_Pittsburgh!AF$2:'cleaned_data_Pittsburgh'!AF$828, MATCH(A635, cleaned_data_Pittsburgh!I$2:'cleaned_data_Pittsburgh'!I$828,0))</f>
        <v>Greater Pittsburgh Area</v>
      </c>
      <c r="E635">
        <f>INDEX(cleaned_data_Pittsburgh!AG$2:'cleaned_data_Pittsburgh'!AG$828, MATCH(A635, cleaned_data_Pittsburgh!I$2:'cleaned_data_Pittsburgh'!I$828,0))</f>
        <v>0</v>
      </c>
      <c r="F635" t="str">
        <f>INDEX(cleaned_data_Pittsburgh!AK$2:'cleaned_data_Pittsburgh'!AK$828, MATCH(A635, cleaned_data_Pittsburgh!I$2:'cleaned_data_Pittsburgh'!I$828,0))</f>
        <v>CSA/MSA</v>
      </c>
      <c r="G635">
        <v>1</v>
      </c>
    </row>
    <row r="636" spans="1:7" x14ac:dyDescent="0.2">
      <c r="A636">
        <v>224585856</v>
      </c>
      <c r="B636">
        <v>941698</v>
      </c>
      <c r="C636" t="s">
        <v>3380</v>
      </c>
      <c r="D636" t="str">
        <f>INDEX(cleaned_data_Pittsburgh!AF$2:'cleaned_data_Pittsburgh'!AF$828, MATCH(A636, cleaned_data_Pittsburgh!I$2:'cleaned_data_Pittsburgh'!I$828,0))</f>
        <v>Greater Pittsburgh Area</v>
      </c>
      <c r="E636">
        <f>INDEX(cleaned_data_Pittsburgh!AG$2:'cleaned_data_Pittsburgh'!AG$828, MATCH(A636, cleaned_data_Pittsburgh!I$2:'cleaned_data_Pittsburgh'!I$828,0))</f>
        <v>0</v>
      </c>
      <c r="F636" t="str">
        <f>INDEX(cleaned_data_Pittsburgh!AK$2:'cleaned_data_Pittsburgh'!AK$828, MATCH(A636, cleaned_data_Pittsburgh!I$2:'cleaned_data_Pittsburgh'!I$828,0))</f>
        <v>CSA/MSA</v>
      </c>
      <c r="G636">
        <v>1</v>
      </c>
    </row>
    <row r="637" spans="1:7" x14ac:dyDescent="0.2">
      <c r="A637">
        <v>224585856</v>
      </c>
      <c r="B637">
        <v>185358852</v>
      </c>
      <c r="C637" t="s">
        <v>3380</v>
      </c>
      <c r="D637" t="str">
        <f>INDEX(cleaned_data_Pittsburgh!AF$2:'cleaned_data_Pittsburgh'!AF$828, MATCH(A637, cleaned_data_Pittsburgh!I$2:'cleaned_data_Pittsburgh'!I$828,0))</f>
        <v>Greater Pittsburgh Area</v>
      </c>
      <c r="E637">
        <f>INDEX(cleaned_data_Pittsburgh!AG$2:'cleaned_data_Pittsburgh'!AG$828, MATCH(A637, cleaned_data_Pittsburgh!I$2:'cleaned_data_Pittsburgh'!I$828,0))</f>
        <v>0</v>
      </c>
      <c r="F637" t="str">
        <f>INDEX(cleaned_data_Pittsburgh!AK$2:'cleaned_data_Pittsburgh'!AK$828, MATCH(A637, cleaned_data_Pittsburgh!I$2:'cleaned_data_Pittsburgh'!I$828,0))</f>
        <v>CSA/MSA</v>
      </c>
      <c r="G637">
        <v>1</v>
      </c>
    </row>
    <row r="638" spans="1:7" x14ac:dyDescent="0.2">
      <c r="A638">
        <v>224585856</v>
      </c>
      <c r="B638">
        <v>17337811</v>
      </c>
      <c r="C638" t="s">
        <v>3380</v>
      </c>
      <c r="D638" t="str">
        <f>INDEX(cleaned_data_Pittsburgh!AF$2:'cleaned_data_Pittsburgh'!AF$828, MATCH(A638, cleaned_data_Pittsburgh!I$2:'cleaned_data_Pittsburgh'!I$828,0))</f>
        <v>Greater Pittsburgh Area</v>
      </c>
      <c r="E638">
        <f>INDEX(cleaned_data_Pittsburgh!AG$2:'cleaned_data_Pittsburgh'!AG$828, MATCH(A638, cleaned_data_Pittsburgh!I$2:'cleaned_data_Pittsburgh'!I$828,0))</f>
        <v>0</v>
      </c>
      <c r="F638" t="str">
        <f>INDEX(cleaned_data_Pittsburgh!AK$2:'cleaned_data_Pittsburgh'!AK$828, MATCH(A638, cleaned_data_Pittsburgh!I$2:'cleaned_data_Pittsburgh'!I$828,0))</f>
        <v>CSA/MSA</v>
      </c>
      <c r="G638">
        <v>1</v>
      </c>
    </row>
    <row r="639" spans="1:7" x14ac:dyDescent="0.2">
      <c r="A639">
        <v>224585856</v>
      </c>
      <c r="B639">
        <v>191235721</v>
      </c>
      <c r="C639" t="s">
        <v>3380</v>
      </c>
      <c r="D639" t="str">
        <f>INDEX(cleaned_data_Pittsburgh!AF$2:'cleaned_data_Pittsburgh'!AF$828, MATCH(A639, cleaned_data_Pittsburgh!I$2:'cleaned_data_Pittsburgh'!I$828,0))</f>
        <v>Greater Pittsburgh Area</v>
      </c>
      <c r="E639">
        <f>INDEX(cleaned_data_Pittsburgh!AG$2:'cleaned_data_Pittsburgh'!AG$828, MATCH(A639, cleaned_data_Pittsburgh!I$2:'cleaned_data_Pittsburgh'!I$828,0))</f>
        <v>0</v>
      </c>
      <c r="F639" t="str">
        <f>INDEX(cleaned_data_Pittsburgh!AK$2:'cleaned_data_Pittsburgh'!AK$828, MATCH(A639, cleaned_data_Pittsburgh!I$2:'cleaned_data_Pittsburgh'!I$828,0))</f>
        <v>CSA/MSA</v>
      </c>
      <c r="G639">
        <v>1</v>
      </c>
    </row>
    <row r="640" spans="1:7" x14ac:dyDescent="0.2">
      <c r="A640">
        <v>224585856</v>
      </c>
      <c r="B640">
        <v>52545892</v>
      </c>
      <c r="C640" t="s">
        <v>3380</v>
      </c>
      <c r="D640" t="str">
        <f>INDEX(cleaned_data_Pittsburgh!AF$2:'cleaned_data_Pittsburgh'!AF$828, MATCH(A640, cleaned_data_Pittsburgh!I$2:'cleaned_data_Pittsburgh'!I$828,0))</f>
        <v>Greater Pittsburgh Area</v>
      </c>
      <c r="E640">
        <f>INDEX(cleaned_data_Pittsburgh!AG$2:'cleaned_data_Pittsburgh'!AG$828, MATCH(A640, cleaned_data_Pittsburgh!I$2:'cleaned_data_Pittsburgh'!I$828,0))</f>
        <v>0</v>
      </c>
      <c r="F640" t="str">
        <f>INDEX(cleaned_data_Pittsburgh!AK$2:'cleaned_data_Pittsburgh'!AK$828, MATCH(A640, cleaned_data_Pittsburgh!I$2:'cleaned_data_Pittsburgh'!I$828,0))</f>
        <v>CSA/MSA</v>
      </c>
      <c r="G640">
        <v>1</v>
      </c>
    </row>
    <row r="641" spans="1:7" x14ac:dyDescent="0.2">
      <c r="A641">
        <v>224585856</v>
      </c>
      <c r="B641">
        <v>68530032</v>
      </c>
      <c r="C641" t="s">
        <v>3380</v>
      </c>
      <c r="D641" t="str">
        <f>INDEX(cleaned_data_Pittsburgh!AF$2:'cleaned_data_Pittsburgh'!AF$828, MATCH(A641, cleaned_data_Pittsburgh!I$2:'cleaned_data_Pittsburgh'!I$828,0))</f>
        <v>Greater Pittsburgh Area</v>
      </c>
      <c r="E641">
        <f>INDEX(cleaned_data_Pittsburgh!AG$2:'cleaned_data_Pittsburgh'!AG$828, MATCH(A641, cleaned_data_Pittsburgh!I$2:'cleaned_data_Pittsburgh'!I$828,0))</f>
        <v>0</v>
      </c>
      <c r="F641" t="str">
        <f>INDEX(cleaned_data_Pittsburgh!AK$2:'cleaned_data_Pittsburgh'!AK$828, MATCH(A641, cleaned_data_Pittsburgh!I$2:'cleaned_data_Pittsburgh'!I$828,0))</f>
        <v>CSA/MSA</v>
      </c>
      <c r="G641">
        <v>1</v>
      </c>
    </row>
    <row r="642" spans="1:7" x14ac:dyDescent="0.2">
      <c r="A642">
        <v>224585856</v>
      </c>
      <c r="B642">
        <v>139341502</v>
      </c>
      <c r="C642" t="s">
        <v>3380</v>
      </c>
      <c r="D642" t="str">
        <f>INDEX(cleaned_data_Pittsburgh!AF$2:'cleaned_data_Pittsburgh'!AF$828, MATCH(A642, cleaned_data_Pittsburgh!I$2:'cleaned_data_Pittsburgh'!I$828,0))</f>
        <v>Greater Pittsburgh Area</v>
      </c>
      <c r="E642">
        <f>INDEX(cleaned_data_Pittsburgh!AG$2:'cleaned_data_Pittsburgh'!AG$828, MATCH(A642, cleaned_data_Pittsburgh!I$2:'cleaned_data_Pittsburgh'!I$828,0))</f>
        <v>0</v>
      </c>
      <c r="F642" t="str">
        <f>INDEX(cleaned_data_Pittsburgh!AK$2:'cleaned_data_Pittsburgh'!AK$828, MATCH(A642, cleaned_data_Pittsburgh!I$2:'cleaned_data_Pittsburgh'!I$828,0))</f>
        <v>CSA/MSA</v>
      </c>
      <c r="G642">
        <v>1</v>
      </c>
    </row>
    <row r="643" spans="1:7" x14ac:dyDescent="0.2">
      <c r="A643">
        <v>224585856</v>
      </c>
      <c r="B643">
        <v>11640613</v>
      </c>
      <c r="C643" t="s">
        <v>3380</v>
      </c>
      <c r="D643" t="str">
        <f>INDEX(cleaned_data_Pittsburgh!AF$2:'cleaned_data_Pittsburgh'!AF$828, MATCH(A643, cleaned_data_Pittsburgh!I$2:'cleaned_data_Pittsburgh'!I$828,0))</f>
        <v>Greater Pittsburgh Area</v>
      </c>
      <c r="E643">
        <f>INDEX(cleaned_data_Pittsburgh!AG$2:'cleaned_data_Pittsburgh'!AG$828, MATCH(A643, cleaned_data_Pittsburgh!I$2:'cleaned_data_Pittsburgh'!I$828,0))</f>
        <v>0</v>
      </c>
      <c r="F643" t="str">
        <f>INDEX(cleaned_data_Pittsburgh!AK$2:'cleaned_data_Pittsburgh'!AK$828, MATCH(A643, cleaned_data_Pittsburgh!I$2:'cleaned_data_Pittsburgh'!I$828,0))</f>
        <v>CSA/MSA</v>
      </c>
      <c r="G643">
        <v>1</v>
      </c>
    </row>
    <row r="644" spans="1:7" x14ac:dyDescent="0.2">
      <c r="A644">
        <v>224585856</v>
      </c>
      <c r="B644">
        <v>129662552</v>
      </c>
      <c r="C644" t="s">
        <v>3380</v>
      </c>
      <c r="D644" t="str">
        <f>INDEX(cleaned_data_Pittsburgh!AF$2:'cleaned_data_Pittsburgh'!AF$828, MATCH(A644, cleaned_data_Pittsburgh!I$2:'cleaned_data_Pittsburgh'!I$828,0))</f>
        <v>Greater Pittsburgh Area</v>
      </c>
      <c r="E644">
        <f>INDEX(cleaned_data_Pittsburgh!AG$2:'cleaned_data_Pittsburgh'!AG$828, MATCH(A644, cleaned_data_Pittsburgh!I$2:'cleaned_data_Pittsburgh'!I$828,0))</f>
        <v>0</v>
      </c>
      <c r="F644" t="str">
        <f>INDEX(cleaned_data_Pittsburgh!AK$2:'cleaned_data_Pittsburgh'!AK$828, MATCH(A644, cleaned_data_Pittsburgh!I$2:'cleaned_data_Pittsburgh'!I$828,0))</f>
        <v>CSA/MSA</v>
      </c>
      <c r="G644">
        <v>1</v>
      </c>
    </row>
    <row r="645" spans="1:7" x14ac:dyDescent="0.2">
      <c r="A645">
        <v>224585856</v>
      </c>
      <c r="B645">
        <v>158863652</v>
      </c>
      <c r="C645" t="s">
        <v>3380</v>
      </c>
      <c r="D645" t="str">
        <f>INDEX(cleaned_data_Pittsburgh!AF$2:'cleaned_data_Pittsburgh'!AF$828, MATCH(A645, cleaned_data_Pittsburgh!I$2:'cleaned_data_Pittsburgh'!I$828,0))</f>
        <v>Greater Pittsburgh Area</v>
      </c>
      <c r="E645">
        <f>INDEX(cleaned_data_Pittsburgh!AG$2:'cleaned_data_Pittsburgh'!AG$828, MATCH(A645, cleaned_data_Pittsburgh!I$2:'cleaned_data_Pittsburgh'!I$828,0))</f>
        <v>0</v>
      </c>
      <c r="F645" t="str">
        <f>INDEX(cleaned_data_Pittsburgh!AK$2:'cleaned_data_Pittsburgh'!AK$828, MATCH(A645, cleaned_data_Pittsburgh!I$2:'cleaned_data_Pittsburgh'!I$828,0))</f>
        <v>CSA/MSA</v>
      </c>
      <c r="G645">
        <v>1</v>
      </c>
    </row>
    <row r="646" spans="1:7" x14ac:dyDescent="0.2">
      <c r="A646">
        <v>224585856</v>
      </c>
      <c r="B646">
        <v>187838938</v>
      </c>
      <c r="C646" t="s">
        <v>3380</v>
      </c>
      <c r="D646" t="str">
        <f>INDEX(cleaned_data_Pittsburgh!AF$2:'cleaned_data_Pittsburgh'!AF$828, MATCH(A646, cleaned_data_Pittsburgh!I$2:'cleaned_data_Pittsburgh'!I$828,0))</f>
        <v>Greater Pittsburgh Area</v>
      </c>
      <c r="E646">
        <f>INDEX(cleaned_data_Pittsburgh!AG$2:'cleaned_data_Pittsburgh'!AG$828, MATCH(A646, cleaned_data_Pittsburgh!I$2:'cleaned_data_Pittsburgh'!I$828,0))</f>
        <v>0</v>
      </c>
      <c r="F646" t="str">
        <f>INDEX(cleaned_data_Pittsburgh!AK$2:'cleaned_data_Pittsburgh'!AK$828, MATCH(A646, cleaned_data_Pittsburgh!I$2:'cleaned_data_Pittsburgh'!I$828,0))</f>
        <v>CSA/MSA</v>
      </c>
      <c r="G646">
        <v>1</v>
      </c>
    </row>
    <row r="647" spans="1:7" x14ac:dyDescent="0.2">
      <c r="A647">
        <v>224585856</v>
      </c>
      <c r="B647">
        <v>185745237</v>
      </c>
      <c r="C647" t="s">
        <v>3380</v>
      </c>
      <c r="D647" t="str">
        <f>INDEX(cleaned_data_Pittsburgh!AF$2:'cleaned_data_Pittsburgh'!AF$828, MATCH(A647, cleaned_data_Pittsburgh!I$2:'cleaned_data_Pittsburgh'!I$828,0))</f>
        <v>Greater Pittsburgh Area</v>
      </c>
      <c r="E647">
        <f>INDEX(cleaned_data_Pittsburgh!AG$2:'cleaned_data_Pittsburgh'!AG$828, MATCH(A647, cleaned_data_Pittsburgh!I$2:'cleaned_data_Pittsburgh'!I$828,0))</f>
        <v>0</v>
      </c>
      <c r="F647" t="str">
        <f>INDEX(cleaned_data_Pittsburgh!AK$2:'cleaned_data_Pittsburgh'!AK$828, MATCH(A647, cleaned_data_Pittsburgh!I$2:'cleaned_data_Pittsburgh'!I$828,0))</f>
        <v>CSA/MSA</v>
      </c>
      <c r="G647">
        <v>1</v>
      </c>
    </row>
    <row r="648" spans="1:7" x14ac:dyDescent="0.2">
      <c r="A648">
        <v>224585856</v>
      </c>
      <c r="B648">
        <v>12162809</v>
      </c>
      <c r="C648" t="s">
        <v>3380</v>
      </c>
      <c r="D648" t="str">
        <f>INDEX(cleaned_data_Pittsburgh!AF$2:'cleaned_data_Pittsburgh'!AF$828, MATCH(A648, cleaned_data_Pittsburgh!I$2:'cleaned_data_Pittsburgh'!I$828,0))</f>
        <v>Greater Pittsburgh Area</v>
      </c>
      <c r="E648">
        <f>INDEX(cleaned_data_Pittsburgh!AG$2:'cleaned_data_Pittsburgh'!AG$828, MATCH(A648, cleaned_data_Pittsburgh!I$2:'cleaned_data_Pittsburgh'!I$828,0))</f>
        <v>0</v>
      </c>
      <c r="F648" t="str">
        <f>INDEX(cleaned_data_Pittsburgh!AK$2:'cleaned_data_Pittsburgh'!AK$828, MATCH(A648, cleaned_data_Pittsburgh!I$2:'cleaned_data_Pittsburgh'!I$828,0))</f>
        <v>CSA/MSA</v>
      </c>
      <c r="G648">
        <v>1</v>
      </c>
    </row>
    <row r="649" spans="1:7" x14ac:dyDescent="0.2">
      <c r="A649">
        <v>224591687</v>
      </c>
      <c r="B649">
        <v>174878152</v>
      </c>
      <c r="C649" t="s">
        <v>3380</v>
      </c>
      <c r="D649" t="str">
        <f>INDEX(cleaned_data_Pittsburgh!AF$2:'cleaned_data_Pittsburgh'!AF$828, MATCH(A649, cleaned_data_Pittsburgh!I$2:'cleaned_data_Pittsburgh'!I$828,0))</f>
        <v>Entire Metro Area</v>
      </c>
      <c r="E649">
        <f>INDEX(cleaned_data_Pittsburgh!AG$2:'cleaned_data_Pittsburgh'!AG$828, MATCH(A649, cleaned_data_Pittsburgh!I$2:'cleaned_data_Pittsburgh'!I$828,0))</f>
        <v>1</v>
      </c>
      <c r="F649" t="str">
        <f>INDEX(cleaned_data_Pittsburgh!AK$2:'cleaned_data_Pittsburgh'!AK$828, MATCH(A649, cleaned_data_Pittsburgh!I$2:'cleaned_data_Pittsburgh'!I$828,0))</f>
        <v>CSA/MSA</v>
      </c>
      <c r="G649">
        <v>1</v>
      </c>
    </row>
    <row r="650" spans="1:7" x14ac:dyDescent="0.2">
      <c r="A650">
        <v>224591687</v>
      </c>
      <c r="B650">
        <v>182796331</v>
      </c>
      <c r="C650" t="s">
        <v>3380</v>
      </c>
      <c r="D650" t="str">
        <f>INDEX(cleaned_data_Pittsburgh!AF$2:'cleaned_data_Pittsburgh'!AF$828, MATCH(A650, cleaned_data_Pittsburgh!I$2:'cleaned_data_Pittsburgh'!I$828,0))</f>
        <v>Entire Metro Area</v>
      </c>
      <c r="E650">
        <f>INDEX(cleaned_data_Pittsburgh!AG$2:'cleaned_data_Pittsburgh'!AG$828, MATCH(A650, cleaned_data_Pittsburgh!I$2:'cleaned_data_Pittsburgh'!I$828,0))</f>
        <v>1</v>
      </c>
      <c r="F650" t="str">
        <f>INDEX(cleaned_data_Pittsburgh!AK$2:'cleaned_data_Pittsburgh'!AK$828, MATCH(A650, cleaned_data_Pittsburgh!I$2:'cleaned_data_Pittsburgh'!I$828,0))</f>
        <v>CSA/MSA</v>
      </c>
      <c r="G650">
        <v>1</v>
      </c>
    </row>
    <row r="651" spans="1:7" x14ac:dyDescent="0.2">
      <c r="A651">
        <v>224591687</v>
      </c>
      <c r="B651">
        <v>23928762</v>
      </c>
      <c r="C651" t="s">
        <v>3380</v>
      </c>
      <c r="D651" t="str">
        <f>INDEX(cleaned_data_Pittsburgh!AF$2:'cleaned_data_Pittsburgh'!AF$828, MATCH(A651, cleaned_data_Pittsburgh!I$2:'cleaned_data_Pittsburgh'!I$828,0))</f>
        <v>Entire Metro Area</v>
      </c>
      <c r="E651">
        <f>INDEX(cleaned_data_Pittsburgh!AG$2:'cleaned_data_Pittsburgh'!AG$828, MATCH(A651, cleaned_data_Pittsburgh!I$2:'cleaned_data_Pittsburgh'!I$828,0))</f>
        <v>1</v>
      </c>
      <c r="F651" t="str">
        <f>INDEX(cleaned_data_Pittsburgh!AK$2:'cleaned_data_Pittsburgh'!AK$828, MATCH(A651, cleaned_data_Pittsburgh!I$2:'cleaned_data_Pittsburgh'!I$828,0))</f>
        <v>CSA/MSA</v>
      </c>
      <c r="G651">
        <v>1</v>
      </c>
    </row>
    <row r="652" spans="1:7" x14ac:dyDescent="0.2">
      <c r="A652">
        <v>224591687</v>
      </c>
      <c r="B652">
        <v>182518835</v>
      </c>
      <c r="C652" t="s">
        <v>3380</v>
      </c>
      <c r="D652" t="str">
        <f>INDEX(cleaned_data_Pittsburgh!AF$2:'cleaned_data_Pittsburgh'!AF$828, MATCH(A652, cleaned_data_Pittsburgh!I$2:'cleaned_data_Pittsburgh'!I$828,0))</f>
        <v>Entire Metro Area</v>
      </c>
      <c r="E652">
        <f>INDEX(cleaned_data_Pittsburgh!AG$2:'cleaned_data_Pittsburgh'!AG$828, MATCH(A652, cleaned_data_Pittsburgh!I$2:'cleaned_data_Pittsburgh'!I$828,0))</f>
        <v>1</v>
      </c>
      <c r="F652" t="str">
        <f>INDEX(cleaned_data_Pittsburgh!AK$2:'cleaned_data_Pittsburgh'!AK$828, MATCH(A652, cleaned_data_Pittsburgh!I$2:'cleaned_data_Pittsburgh'!I$828,0))</f>
        <v>CSA/MSA</v>
      </c>
      <c r="G652">
        <v>1</v>
      </c>
    </row>
    <row r="653" spans="1:7" x14ac:dyDescent="0.2">
      <c r="A653">
        <v>224591687</v>
      </c>
      <c r="B653">
        <v>180318402</v>
      </c>
      <c r="C653" t="s">
        <v>3380</v>
      </c>
      <c r="D653" t="str">
        <f>INDEX(cleaned_data_Pittsburgh!AF$2:'cleaned_data_Pittsburgh'!AF$828, MATCH(A653, cleaned_data_Pittsburgh!I$2:'cleaned_data_Pittsburgh'!I$828,0))</f>
        <v>Entire Metro Area</v>
      </c>
      <c r="E653">
        <f>INDEX(cleaned_data_Pittsburgh!AG$2:'cleaned_data_Pittsburgh'!AG$828, MATCH(A653, cleaned_data_Pittsburgh!I$2:'cleaned_data_Pittsburgh'!I$828,0))</f>
        <v>1</v>
      </c>
      <c r="F653" t="str">
        <f>INDEX(cleaned_data_Pittsburgh!AK$2:'cleaned_data_Pittsburgh'!AK$828, MATCH(A653, cleaned_data_Pittsburgh!I$2:'cleaned_data_Pittsburgh'!I$828,0))</f>
        <v>CSA/MSA</v>
      </c>
      <c r="G653">
        <v>1</v>
      </c>
    </row>
    <row r="654" spans="1:7" x14ac:dyDescent="0.2">
      <c r="A654">
        <v>224591687</v>
      </c>
      <c r="B654">
        <v>27806712</v>
      </c>
      <c r="C654" t="s">
        <v>3380</v>
      </c>
      <c r="D654" t="str">
        <f>INDEX(cleaned_data_Pittsburgh!AF$2:'cleaned_data_Pittsburgh'!AF$828, MATCH(A654, cleaned_data_Pittsburgh!I$2:'cleaned_data_Pittsburgh'!I$828,0))</f>
        <v>Entire Metro Area</v>
      </c>
      <c r="E654">
        <f>INDEX(cleaned_data_Pittsburgh!AG$2:'cleaned_data_Pittsburgh'!AG$828, MATCH(A654, cleaned_data_Pittsburgh!I$2:'cleaned_data_Pittsburgh'!I$828,0))</f>
        <v>1</v>
      </c>
      <c r="F654" t="str">
        <f>INDEX(cleaned_data_Pittsburgh!AK$2:'cleaned_data_Pittsburgh'!AK$828, MATCH(A654, cleaned_data_Pittsburgh!I$2:'cleaned_data_Pittsburgh'!I$828,0))</f>
        <v>CSA/MSA</v>
      </c>
      <c r="G654">
        <v>1</v>
      </c>
    </row>
    <row r="655" spans="1:7" x14ac:dyDescent="0.2">
      <c r="A655">
        <v>224592256</v>
      </c>
      <c r="B655">
        <v>183369646</v>
      </c>
      <c r="C655" t="s">
        <v>3380</v>
      </c>
      <c r="D655" t="str">
        <f>INDEX(cleaned_data_Pittsburgh!AF$2:'cleaned_data_Pittsburgh'!AF$828, MATCH(A655, cleaned_data_Pittsburgh!I$2:'cleaned_data_Pittsburgh'!I$828,0))</f>
        <v>Greater Pittsburgh Area</v>
      </c>
      <c r="E655">
        <f>INDEX(cleaned_data_Pittsburgh!AG$2:'cleaned_data_Pittsburgh'!AG$828, MATCH(A655, cleaned_data_Pittsburgh!I$2:'cleaned_data_Pittsburgh'!I$828,0))</f>
        <v>0</v>
      </c>
      <c r="F655" t="str">
        <f>INDEX(cleaned_data_Pittsburgh!AK$2:'cleaned_data_Pittsburgh'!AK$828, MATCH(A655, cleaned_data_Pittsburgh!I$2:'cleaned_data_Pittsburgh'!I$828,0))</f>
        <v>CSA/MSA</v>
      </c>
      <c r="G655">
        <v>1</v>
      </c>
    </row>
    <row r="656" spans="1:7" x14ac:dyDescent="0.2">
      <c r="A656">
        <v>224592256</v>
      </c>
      <c r="B656">
        <v>188896860</v>
      </c>
      <c r="C656" t="s">
        <v>3380</v>
      </c>
      <c r="D656" t="str">
        <f>INDEX(cleaned_data_Pittsburgh!AF$2:'cleaned_data_Pittsburgh'!AF$828, MATCH(A656, cleaned_data_Pittsburgh!I$2:'cleaned_data_Pittsburgh'!I$828,0))</f>
        <v>Greater Pittsburgh Area</v>
      </c>
      <c r="E656">
        <f>INDEX(cleaned_data_Pittsburgh!AG$2:'cleaned_data_Pittsburgh'!AG$828, MATCH(A656, cleaned_data_Pittsburgh!I$2:'cleaned_data_Pittsburgh'!I$828,0))</f>
        <v>0</v>
      </c>
      <c r="F656" t="str">
        <f>INDEX(cleaned_data_Pittsburgh!AK$2:'cleaned_data_Pittsburgh'!AK$828, MATCH(A656, cleaned_data_Pittsburgh!I$2:'cleaned_data_Pittsburgh'!I$828,0))</f>
        <v>CSA/MSA</v>
      </c>
      <c r="G656">
        <v>1</v>
      </c>
    </row>
    <row r="657" spans="1:7" x14ac:dyDescent="0.2">
      <c r="A657">
        <v>224592256</v>
      </c>
      <c r="B657">
        <v>83614362</v>
      </c>
      <c r="C657" t="s">
        <v>3380</v>
      </c>
      <c r="D657" t="str">
        <f>INDEX(cleaned_data_Pittsburgh!AF$2:'cleaned_data_Pittsburgh'!AF$828, MATCH(A657, cleaned_data_Pittsburgh!I$2:'cleaned_data_Pittsburgh'!I$828,0))</f>
        <v>Greater Pittsburgh Area</v>
      </c>
      <c r="E657">
        <f>INDEX(cleaned_data_Pittsburgh!AG$2:'cleaned_data_Pittsburgh'!AG$828, MATCH(A657, cleaned_data_Pittsburgh!I$2:'cleaned_data_Pittsburgh'!I$828,0))</f>
        <v>0</v>
      </c>
      <c r="F657" t="str">
        <f>INDEX(cleaned_data_Pittsburgh!AK$2:'cleaned_data_Pittsburgh'!AK$828, MATCH(A657, cleaned_data_Pittsburgh!I$2:'cleaned_data_Pittsburgh'!I$828,0))</f>
        <v>CSA/MSA</v>
      </c>
      <c r="G657">
        <v>1</v>
      </c>
    </row>
    <row r="658" spans="1:7" x14ac:dyDescent="0.2">
      <c r="A658">
        <v>224592256</v>
      </c>
      <c r="B658">
        <v>148206932</v>
      </c>
      <c r="C658" t="s">
        <v>3380</v>
      </c>
      <c r="D658" t="str">
        <f>INDEX(cleaned_data_Pittsburgh!AF$2:'cleaned_data_Pittsburgh'!AF$828, MATCH(A658, cleaned_data_Pittsburgh!I$2:'cleaned_data_Pittsburgh'!I$828,0))</f>
        <v>Greater Pittsburgh Area</v>
      </c>
      <c r="E658">
        <f>INDEX(cleaned_data_Pittsburgh!AG$2:'cleaned_data_Pittsburgh'!AG$828, MATCH(A658, cleaned_data_Pittsburgh!I$2:'cleaned_data_Pittsburgh'!I$828,0))</f>
        <v>0</v>
      </c>
      <c r="F658" t="str">
        <f>INDEX(cleaned_data_Pittsburgh!AK$2:'cleaned_data_Pittsburgh'!AK$828, MATCH(A658, cleaned_data_Pittsburgh!I$2:'cleaned_data_Pittsburgh'!I$828,0))</f>
        <v>CSA/MSA</v>
      </c>
      <c r="G658">
        <v>1</v>
      </c>
    </row>
    <row r="659" spans="1:7" x14ac:dyDescent="0.2">
      <c r="A659">
        <v>224597977</v>
      </c>
      <c r="B659">
        <v>189477586</v>
      </c>
      <c r="C659" t="s">
        <v>3380</v>
      </c>
      <c r="D659" t="str">
        <f>INDEX(cleaned_data_Pittsburgh!AF$2:'cleaned_data_Pittsburgh'!AF$828, MATCH(A659, cleaned_data_Pittsburgh!I$2:'cleaned_data_Pittsburgh'!I$828,0))</f>
        <v>Greater Pittsburgh Area</v>
      </c>
      <c r="E659">
        <f>INDEX(cleaned_data_Pittsburgh!AG$2:'cleaned_data_Pittsburgh'!AG$828, MATCH(A659, cleaned_data_Pittsburgh!I$2:'cleaned_data_Pittsburgh'!I$828,0))</f>
        <v>1</v>
      </c>
      <c r="F659" t="str">
        <f>INDEX(cleaned_data_Pittsburgh!AK$2:'cleaned_data_Pittsburgh'!AK$828, MATCH(A659, cleaned_data_Pittsburgh!I$2:'cleaned_data_Pittsburgh'!I$828,0))</f>
        <v>CSA/MSA</v>
      </c>
      <c r="G659">
        <v>1</v>
      </c>
    </row>
    <row r="660" spans="1:7" x14ac:dyDescent="0.2">
      <c r="A660">
        <v>224597977</v>
      </c>
      <c r="B660">
        <v>124849352</v>
      </c>
      <c r="C660" t="s">
        <v>3380</v>
      </c>
      <c r="D660" t="str">
        <f>INDEX(cleaned_data_Pittsburgh!AF$2:'cleaned_data_Pittsburgh'!AF$828, MATCH(A660, cleaned_data_Pittsburgh!I$2:'cleaned_data_Pittsburgh'!I$828,0))</f>
        <v>Greater Pittsburgh Area</v>
      </c>
      <c r="E660">
        <f>INDEX(cleaned_data_Pittsburgh!AG$2:'cleaned_data_Pittsburgh'!AG$828, MATCH(A660, cleaned_data_Pittsburgh!I$2:'cleaned_data_Pittsburgh'!I$828,0))</f>
        <v>1</v>
      </c>
      <c r="F660" t="str">
        <f>INDEX(cleaned_data_Pittsburgh!AK$2:'cleaned_data_Pittsburgh'!AK$828, MATCH(A660, cleaned_data_Pittsburgh!I$2:'cleaned_data_Pittsburgh'!I$828,0))</f>
        <v>CSA/MSA</v>
      </c>
      <c r="G660">
        <v>1</v>
      </c>
    </row>
    <row r="661" spans="1:7" x14ac:dyDescent="0.2">
      <c r="A661">
        <v>224597977</v>
      </c>
      <c r="B661">
        <v>190761073</v>
      </c>
      <c r="C661" t="s">
        <v>3380</v>
      </c>
      <c r="D661" t="str">
        <f>INDEX(cleaned_data_Pittsburgh!AF$2:'cleaned_data_Pittsburgh'!AF$828, MATCH(A661, cleaned_data_Pittsburgh!I$2:'cleaned_data_Pittsburgh'!I$828,0))</f>
        <v>Greater Pittsburgh Area</v>
      </c>
      <c r="E661">
        <f>INDEX(cleaned_data_Pittsburgh!AG$2:'cleaned_data_Pittsburgh'!AG$828, MATCH(A661, cleaned_data_Pittsburgh!I$2:'cleaned_data_Pittsburgh'!I$828,0))</f>
        <v>1</v>
      </c>
      <c r="F661" t="str">
        <f>INDEX(cleaned_data_Pittsburgh!AK$2:'cleaned_data_Pittsburgh'!AK$828, MATCH(A661, cleaned_data_Pittsburgh!I$2:'cleaned_data_Pittsburgh'!I$828,0))</f>
        <v>CSA/MSA</v>
      </c>
      <c r="G661">
        <v>1</v>
      </c>
    </row>
    <row r="662" spans="1:7" x14ac:dyDescent="0.2">
      <c r="A662">
        <v>224652251</v>
      </c>
      <c r="B662">
        <v>33048202</v>
      </c>
      <c r="C662" t="s">
        <v>3380</v>
      </c>
      <c r="D662" t="str">
        <f>INDEX(cleaned_data_Pittsburgh!AF$2:'cleaned_data_Pittsburgh'!AF$828, MATCH(A662, cleaned_data_Pittsburgh!I$2:'cleaned_data_Pittsburgh'!I$828,0))</f>
        <v>Greater Pittsburgh Area</v>
      </c>
      <c r="E662">
        <f>INDEX(cleaned_data_Pittsburgh!AG$2:'cleaned_data_Pittsburgh'!AG$828, MATCH(A662, cleaned_data_Pittsburgh!I$2:'cleaned_data_Pittsburgh'!I$828,0))</f>
        <v>1</v>
      </c>
      <c r="F662" t="str">
        <f>INDEX(cleaned_data_Pittsburgh!AK$2:'cleaned_data_Pittsburgh'!AK$828, MATCH(A662, cleaned_data_Pittsburgh!I$2:'cleaned_data_Pittsburgh'!I$828,0))</f>
        <v>CSA/MSA</v>
      </c>
      <c r="G662">
        <v>1</v>
      </c>
    </row>
    <row r="663" spans="1:7" x14ac:dyDescent="0.2">
      <c r="A663">
        <v>224652251</v>
      </c>
      <c r="B663">
        <v>11790518</v>
      </c>
      <c r="C663" t="s">
        <v>3380</v>
      </c>
      <c r="D663" t="str">
        <f>INDEX(cleaned_data_Pittsburgh!AF$2:'cleaned_data_Pittsburgh'!AF$828, MATCH(A663, cleaned_data_Pittsburgh!I$2:'cleaned_data_Pittsburgh'!I$828,0))</f>
        <v>Greater Pittsburgh Area</v>
      </c>
      <c r="E663">
        <f>INDEX(cleaned_data_Pittsburgh!AG$2:'cleaned_data_Pittsburgh'!AG$828, MATCH(A663, cleaned_data_Pittsburgh!I$2:'cleaned_data_Pittsburgh'!I$828,0))</f>
        <v>1</v>
      </c>
      <c r="F663" t="str">
        <f>INDEX(cleaned_data_Pittsburgh!AK$2:'cleaned_data_Pittsburgh'!AK$828, MATCH(A663, cleaned_data_Pittsburgh!I$2:'cleaned_data_Pittsburgh'!I$828,0))</f>
        <v>CSA/MSA</v>
      </c>
      <c r="G663">
        <v>1</v>
      </c>
    </row>
    <row r="664" spans="1:7" x14ac:dyDescent="0.2">
      <c r="A664">
        <v>224652251</v>
      </c>
      <c r="B664">
        <v>191374706</v>
      </c>
      <c r="C664" t="s">
        <v>3380</v>
      </c>
      <c r="D664" t="str">
        <f>INDEX(cleaned_data_Pittsburgh!AF$2:'cleaned_data_Pittsburgh'!AF$828, MATCH(A664, cleaned_data_Pittsburgh!I$2:'cleaned_data_Pittsburgh'!I$828,0))</f>
        <v>Greater Pittsburgh Area</v>
      </c>
      <c r="E664">
        <f>INDEX(cleaned_data_Pittsburgh!AG$2:'cleaned_data_Pittsburgh'!AG$828, MATCH(A664, cleaned_data_Pittsburgh!I$2:'cleaned_data_Pittsburgh'!I$828,0))</f>
        <v>1</v>
      </c>
      <c r="F664" t="str">
        <f>INDEX(cleaned_data_Pittsburgh!AK$2:'cleaned_data_Pittsburgh'!AK$828, MATCH(A664, cleaned_data_Pittsburgh!I$2:'cleaned_data_Pittsburgh'!I$828,0))</f>
        <v>CSA/MSA</v>
      </c>
      <c r="G664">
        <v>1</v>
      </c>
    </row>
    <row r="665" spans="1:7" x14ac:dyDescent="0.2">
      <c r="A665">
        <v>224652251</v>
      </c>
      <c r="B665">
        <v>10814842</v>
      </c>
      <c r="C665" t="s">
        <v>3380</v>
      </c>
      <c r="D665" t="str">
        <f>INDEX(cleaned_data_Pittsburgh!AF$2:'cleaned_data_Pittsburgh'!AF$828, MATCH(A665, cleaned_data_Pittsburgh!I$2:'cleaned_data_Pittsburgh'!I$828,0))</f>
        <v>Greater Pittsburgh Area</v>
      </c>
      <c r="E665">
        <f>INDEX(cleaned_data_Pittsburgh!AG$2:'cleaned_data_Pittsburgh'!AG$828, MATCH(A665, cleaned_data_Pittsburgh!I$2:'cleaned_data_Pittsburgh'!I$828,0))</f>
        <v>1</v>
      </c>
      <c r="F665" t="str">
        <f>INDEX(cleaned_data_Pittsburgh!AK$2:'cleaned_data_Pittsburgh'!AK$828, MATCH(A665, cleaned_data_Pittsburgh!I$2:'cleaned_data_Pittsburgh'!I$828,0))</f>
        <v>CSA/MSA</v>
      </c>
      <c r="G665">
        <v>1</v>
      </c>
    </row>
    <row r="666" spans="1:7" x14ac:dyDescent="0.2">
      <c r="A666">
        <v>224652251</v>
      </c>
      <c r="B666">
        <v>185506581</v>
      </c>
      <c r="C666" t="s">
        <v>3380</v>
      </c>
      <c r="D666" t="str">
        <f>INDEX(cleaned_data_Pittsburgh!AF$2:'cleaned_data_Pittsburgh'!AF$828, MATCH(A666, cleaned_data_Pittsburgh!I$2:'cleaned_data_Pittsburgh'!I$828,0))</f>
        <v>Greater Pittsburgh Area</v>
      </c>
      <c r="E666">
        <f>INDEX(cleaned_data_Pittsburgh!AG$2:'cleaned_data_Pittsburgh'!AG$828, MATCH(A666, cleaned_data_Pittsburgh!I$2:'cleaned_data_Pittsburgh'!I$828,0))</f>
        <v>1</v>
      </c>
      <c r="F666" t="str">
        <f>INDEX(cleaned_data_Pittsburgh!AK$2:'cleaned_data_Pittsburgh'!AK$828, MATCH(A666, cleaned_data_Pittsburgh!I$2:'cleaned_data_Pittsburgh'!I$828,0))</f>
        <v>CSA/MSA</v>
      </c>
      <c r="G666">
        <v>1</v>
      </c>
    </row>
    <row r="667" spans="1:7" x14ac:dyDescent="0.2">
      <c r="A667">
        <v>224653546</v>
      </c>
      <c r="B667">
        <v>109471382</v>
      </c>
      <c r="C667" t="s">
        <v>3380</v>
      </c>
      <c r="D667" t="str">
        <f>INDEX(cleaned_data_Pittsburgh!AF$2:'cleaned_data_Pittsburgh'!AF$828, MATCH(A667, cleaned_data_Pittsburgh!I$2:'cleaned_data_Pittsburgh'!I$828,0))</f>
        <v>Greater Pittsburgh Area</v>
      </c>
      <c r="E667">
        <f>INDEX(cleaned_data_Pittsburgh!AG$2:'cleaned_data_Pittsburgh'!AG$828, MATCH(A667, cleaned_data_Pittsburgh!I$2:'cleaned_data_Pittsburgh'!I$828,0))</f>
        <v>1</v>
      </c>
      <c r="F667" t="str">
        <f>INDEX(cleaned_data_Pittsburgh!AK$2:'cleaned_data_Pittsburgh'!AK$828, MATCH(A667, cleaned_data_Pittsburgh!I$2:'cleaned_data_Pittsburgh'!I$828,0))</f>
        <v>CSA/MSA</v>
      </c>
      <c r="G667">
        <v>1</v>
      </c>
    </row>
    <row r="668" spans="1:7" x14ac:dyDescent="0.2">
      <c r="A668">
        <v>224653546</v>
      </c>
      <c r="B668">
        <v>128949302</v>
      </c>
      <c r="C668" t="s">
        <v>3380</v>
      </c>
      <c r="D668" t="str">
        <f>INDEX(cleaned_data_Pittsburgh!AF$2:'cleaned_data_Pittsburgh'!AF$828, MATCH(A668, cleaned_data_Pittsburgh!I$2:'cleaned_data_Pittsburgh'!I$828,0))</f>
        <v>Greater Pittsburgh Area</v>
      </c>
      <c r="E668">
        <f>INDEX(cleaned_data_Pittsburgh!AG$2:'cleaned_data_Pittsburgh'!AG$828, MATCH(A668, cleaned_data_Pittsburgh!I$2:'cleaned_data_Pittsburgh'!I$828,0))</f>
        <v>1</v>
      </c>
      <c r="F668" t="str">
        <f>INDEX(cleaned_data_Pittsburgh!AK$2:'cleaned_data_Pittsburgh'!AK$828, MATCH(A668, cleaned_data_Pittsburgh!I$2:'cleaned_data_Pittsburgh'!I$828,0))</f>
        <v>CSA/MSA</v>
      </c>
      <c r="G668">
        <v>1</v>
      </c>
    </row>
    <row r="669" spans="1:7" x14ac:dyDescent="0.2">
      <c r="A669">
        <v>224653546</v>
      </c>
      <c r="B669">
        <v>87909752</v>
      </c>
      <c r="C669" t="s">
        <v>3380</v>
      </c>
      <c r="D669" t="str">
        <f>INDEX(cleaned_data_Pittsburgh!AF$2:'cleaned_data_Pittsburgh'!AF$828, MATCH(A669, cleaned_data_Pittsburgh!I$2:'cleaned_data_Pittsburgh'!I$828,0))</f>
        <v>Greater Pittsburgh Area</v>
      </c>
      <c r="E669">
        <f>INDEX(cleaned_data_Pittsburgh!AG$2:'cleaned_data_Pittsburgh'!AG$828, MATCH(A669, cleaned_data_Pittsburgh!I$2:'cleaned_data_Pittsburgh'!I$828,0))</f>
        <v>1</v>
      </c>
      <c r="F669" t="str">
        <f>INDEX(cleaned_data_Pittsburgh!AK$2:'cleaned_data_Pittsburgh'!AK$828, MATCH(A669, cleaned_data_Pittsburgh!I$2:'cleaned_data_Pittsburgh'!I$828,0))</f>
        <v>CSA/MSA</v>
      </c>
      <c r="G669">
        <v>1</v>
      </c>
    </row>
    <row r="670" spans="1:7" x14ac:dyDescent="0.2">
      <c r="A670">
        <v>224656545</v>
      </c>
      <c r="B670">
        <v>12664210</v>
      </c>
      <c r="C670" t="s">
        <v>3380</v>
      </c>
      <c r="D670" t="str">
        <f>INDEX(cleaned_data_Pittsburgh!AF$2:'cleaned_data_Pittsburgh'!AF$828, MATCH(A670, cleaned_data_Pittsburgh!I$2:'cleaned_data_Pittsburgh'!I$828,0))</f>
        <v>Greater Pittsburgh Area</v>
      </c>
      <c r="E670">
        <f>INDEX(cleaned_data_Pittsburgh!AG$2:'cleaned_data_Pittsburgh'!AG$828, MATCH(A670, cleaned_data_Pittsburgh!I$2:'cleaned_data_Pittsburgh'!I$828,0))</f>
        <v>0</v>
      </c>
      <c r="F670" t="str">
        <f>INDEX(cleaned_data_Pittsburgh!AK$2:'cleaned_data_Pittsburgh'!AK$828, MATCH(A670, cleaned_data_Pittsburgh!I$2:'cleaned_data_Pittsburgh'!I$828,0))</f>
        <v>CSA/MSA</v>
      </c>
      <c r="G670">
        <v>1</v>
      </c>
    </row>
    <row r="671" spans="1:7" x14ac:dyDescent="0.2">
      <c r="A671">
        <v>224656545</v>
      </c>
      <c r="B671">
        <v>12954323</v>
      </c>
      <c r="C671" t="s">
        <v>3380</v>
      </c>
      <c r="D671" t="str">
        <f>INDEX(cleaned_data_Pittsburgh!AF$2:'cleaned_data_Pittsburgh'!AF$828, MATCH(A671, cleaned_data_Pittsburgh!I$2:'cleaned_data_Pittsburgh'!I$828,0))</f>
        <v>Greater Pittsburgh Area</v>
      </c>
      <c r="E671">
        <f>INDEX(cleaned_data_Pittsburgh!AG$2:'cleaned_data_Pittsburgh'!AG$828, MATCH(A671, cleaned_data_Pittsburgh!I$2:'cleaned_data_Pittsburgh'!I$828,0))</f>
        <v>0</v>
      </c>
      <c r="F671" t="str">
        <f>INDEX(cleaned_data_Pittsburgh!AK$2:'cleaned_data_Pittsburgh'!AK$828, MATCH(A671, cleaned_data_Pittsburgh!I$2:'cleaned_data_Pittsburgh'!I$828,0))</f>
        <v>CSA/MSA</v>
      </c>
      <c r="G671">
        <v>1</v>
      </c>
    </row>
    <row r="672" spans="1:7" x14ac:dyDescent="0.2">
      <c r="A672">
        <v>224656545</v>
      </c>
      <c r="B672">
        <v>44205362</v>
      </c>
      <c r="C672" t="s">
        <v>3380</v>
      </c>
      <c r="D672" t="str">
        <f>INDEX(cleaned_data_Pittsburgh!AF$2:'cleaned_data_Pittsburgh'!AF$828, MATCH(A672, cleaned_data_Pittsburgh!I$2:'cleaned_data_Pittsburgh'!I$828,0))</f>
        <v>Greater Pittsburgh Area</v>
      </c>
      <c r="E672">
        <f>INDEX(cleaned_data_Pittsburgh!AG$2:'cleaned_data_Pittsburgh'!AG$828, MATCH(A672, cleaned_data_Pittsburgh!I$2:'cleaned_data_Pittsburgh'!I$828,0))</f>
        <v>0</v>
      </c>
      <c r="F672" t="str">
        <f>INDEX(cleaned_data_Pittsburgh!AK$2:'cleaned_data_Pittsburgh'!AK$828, MATCH(A672, cleaned_data_Pittsburgh!I$2:'cleaned_data_Pittsburgh'!I$828,0))</f>
        <v>CSA/MSA</v>
      </c>
      <c r="G672">
        <v>1</v>
      </c>
    </row>
    <row r="673" spans="1:7" x14ac:dyDescent="0.2">
      <c r="A673">
        <v>224656545</v>
      </c>
      <c r="B673">
        <v>146678152</v>
      </c>
      <c r="C673" t="s">
        <v>3380</v>
      </c>
      <c r="D673" t="str">
        <f>INDEX(cleaned_data_Pittsburgh!AF$2:'cleaned_data_Pittsburgh'!AF$828, MATCH(A673, cleaned_data_Pittsburgh!I$2:'cleaned_data_Pittsburgh'!I$828,0))</f>
        <v>Greater Pittsburgh Area</v>
      </c>
      <c r="E673">
        <f>INDEX(cleaned_data_Pittsburgh!AG$2:'cleaned_data_Pittsburgh'!AG$828, MATCH(A673, cleaned_data_Pittsburgh!I$2:'cleaned_data_Pittsburgh'!I$828,0))</f>
        <v>0</v>
      </c>
      <c r="F673" t="str">
        <f>INDEX(cleaned_data_Pittsburgh!AK$2:'cleaned_data_Pittsburgh'!AK$828, MATCH(A673, cleaned_data_Pittsburgh!I$2:'cleaned_data_Pittsburgh'!I$828,0))</f>
        <v>CSA/MSA</v>
      </c>
      <c r="G673">
        <v>1</v>
      </c>
    </row>
    <row r="674" spans="1:7" x14ac:dyDescent="0.2">
      <c r="A674">
        <v>224656545</v>
      </c>
      <c r="B674">
        <v>191292085</v>
      </c>
      <c r="C674" t="s">
        <v>3380</v>
      </c>
      <c r="D674" t="str">
        <f>INDEX(cleaned_data_Pittsburgh!AF$2:'cleaned_data_Pittsburgh'!AF$828, MATCH(A674, cleaned_data_Pittsburgh!I$2:'cleaned_data_Pittsburgh'!I$828,0))</f>
        <v>Greater Pittsburgh Area</v>
      </c>
      <c r="E674">
        <f>INDEX(cleaned_data_Pittsburgh!AG$2:'cleaned_data_Pittsburgh'!AG$828, MATCH(A674, cleaned_data_Pittsburgh!I$2:'cleaned_data_Pittsburgh'!I$828,0))</f>
        <v>0</v>
      </c>
      <c r="F674" t="str">
        <f>INDEX(cleaned_data_Pittsburgh!AK$2:'cleaned_data_Pittsburgh'!AK$828, MATCH(A674, cleaned_data_Pittsburgh!I$2:'cleaned_data_Pittsburgh'!I$828,0))</f>
        <v>CSA/MSA</v>
      </c>
      <c r="G674">
        <v>1</v>
      </c>
    </row>
    <row r="675" spans="1:7" x14ac:dyDescent="0.2">
      <c r="A675">
        <v>224656545</v>
      </c>
      <c r="B675">
        <v>148206932</v>
      </c>
      <c r="C675" t="s">
        <v>3380</v>
      </c>
      <c r="D675" t="str">
        <f>INDEX(cleaned_data_Pittsburgh!AF$2:'cleaned_data_Pittsburgh'!AF$828, MATCH(A675, cleaned_data_Pittsburgh!I$2:'cleaned_data_Pittsburgh'!I$828,0))</f>
        <v>Greater Pittsburgh Area</v>
      </c>
      <c r="E675">
        <f>INDEX(cleaned_data_Pittsburgh!AG$2:'cleaned_data_Pittsburgh'!AG$828, MATCH(A675, cleaned_data_Pittsburgh!I$2:'cleaned_data_Pittsburgh'!I$828,0))</f>
        <v>0</v>
      </c>
      <c r="F675" t="str">
        <f>INDEX(cleaned_data_Pittsburgh!AK$2:'cleaned_data_Pittsburgh'!AK$828, MATCH(A675, cleaned_data_Pittsburgh!I$2:'cleaned_data_Pittsburgh'!I$828,0))</f>
        <v>CSA/MSA</v>
      </c>
      <c r="G675">
        <v>1</v>
      </c>
    </row>
    <row r="676" spans="1:7" x14ac:dyDescent="0.2">
      <c r="A676">
        <v>224703284</v>
      </c>
      <c r="B676">
        <v>187842120</v>
      </c>
      <c r="C676" t="s">
        <v>3380</v>
      </c>
      <c r="D676" t="str">
        <f>INDEX(cleaned_data_Pittsburgh!AF$2:'cleaned_data_Pittsburgh'!AF$828, MATCH(A676, cleaned_data_Pittsburgh!I$2:'cleaned_data_Pittsburgh'!I$828,0))</f>
        <v>Greater Pittsburgh Area</v>
      </c>
      <c r="E676">
        <f>INDEX(cleaned_data_Pittsburgh!AG$2:'cleaned_data_Pittsburgh'!AG$828, MATCH(A676, cleaned_data_Pittsburgh!I$2:'cleaned_data_Pittsburgh'!I$828,0))</f>
        <v>0</v>
      </c>
      <c r="F676" t="str">
        <f>INDEX(cleaned_data_Pittsburgh!AK$2:'cleaned_data_Pittsburgh'!AK$828, MATCH(A676, cleaned_data_Pittsburgh!I$2:'cleaned_data_Pittsburgh'!I$828,0))</f>
        <v>CSA/MSA</v>
      </c>
      <c r="G676">
        <v>1</v>
      </c>
    </row>
    <row r="677" spans="1:7" x14ac:dyDescent="0.2">
      <c r="A677">
        <v>224703284</v>
      </c>
      <c r="B677">
        <v>12695221</v>
      </c>
      <c r="C677" t="s">
        <v>3380</v>
      </c>
      <c r="D677" t="str">
        <f>INDEX(cleaned_data_Pittsburgh!AF$2:'cleaned_data_Pittsburgh'!AF$828, MATCH(A677, cleaned_data_Pittsburgh!I$2:'cleaned_data_Pittsburgh'!I$828,0))</f>
        <v>Greater Pittsburgh Area</v>
      </c>
      <c r="E677">
        <f>INDEX(cleaned_data_Pittsburgh!AG$2:'cleaned_data_Pittsburgh'!AG$828, MATCH(A677, cleaned_data_Pittsburgh!I$2:'cleaned_data_Pittsburgh'!I$828,0))</f>
        <v>0</v>
      </c>
      <c r="F677" t="str">
        <f>INDEX(cleaned_data_Pittsburgh!AK$2:'cleaned_data_Pittsburgh'!AK$828, MATCH(A677, cleaned_data_Pittsburgh!I$2:'cleaned_data_Pittsburgh'!I$828,0))</f>
        <v>CSA/MSA</v>
      </c>
      <c r="G677">
        <v>1</v>
      </c>
    </row>
    <row r="678" spans="1:7" x14ac:dyDescent="0.2">
      <c r="A678" t="s">
        <v>3286</v>
      </c>
      <c r="B678">
        <v>3735594</v>
      </c>
      <c r="C678" t="s">
        <v>3380</v>
      </c>
      <c r="D678" t="str">
        <f>INDEX(cleaned_data_Pittsburgh!AF$2:'cleaned_data_Pittsburgh'!AF$828, MATCH(A678, cleaned_data_Pittsburgh!I$2:'cleaned_data_Pittsburgh'!I$828,0))</f>
        <v>Greater Pittsburgh Area</v>
      </c>
      <c r="E678">
        <f>INDEX(cleaned_data_Pittsburgh!AG$2:'cleaned_data_Pittsburgh'!AG$828, MATCH(A678, cleaned_data_Pittsburgh!I$2:'cleaned_data_Pittsburgh'!I$828,0))</f>
        <v>1</v>
      </c>
      <c r="F678" t="str">
        <f>INDEX(cleaned_data_Pittsburgh!AK$2:'cleaned_data_Pittsburgh'!AK$828, MATCH(A678, cleaned_data_Pittsburgh!I$2:'cleaned_data_Pittsburgh'!I$828,0))</f>
        <v>CSA/MSA</v>
      </c>
      <c r="G678">
        <v>1</v>
      </c>
    </row>
    <row r="679" spans="1:7" x14ac:dyDescent="0.2">
      <c r="A679" t="s">
        <v>3286</v>
      </c>
      <c r="B679">
        <v>76844292</v>
      </c>
      <c r="C679" t="s">
        <v>3380</v>
      </c>
      <c r="D679" t="str">
        <f>INDEX(cleaned_data_Pittsburgh!AF$2:'cleaned_data_Pittsburgh'!AF$828, MATCH(A679, cleaned_data_Pittsburgh!I$2:'cleaned_data_Pittsburgh'!I$828,0))</f>
        <v>Greater Pittsburgh Area</v>
      </c>
      <c r="E679">
        <f>INDEX(cleaned_data_Pittsburgh!AG$2:'cleaned_data_Pittsburgh'!AG$828, MATCH(A679, cleaned_data_Pittsburgh!I$2:'cleaned_data_Pittsburgh'!I$828,0))</f>
        <v>1</v>
      </c>
      <c r="F679" t="str">
        <f>INDEX(cleaned_data_Pittsburgh!AK$2:'cleaned_data_Pittsburgh'!AK$828, MATCH(A679, cleaned_data_Pittsburgh!I$2:'cleaned_data_Pittsburgh'!I$828,0))</f>
        <v>CSA/MSA</v>
      </c>
      <c r="G679">
        <v>1</v>
      </c>
    </row>
    <row r="680" spans="1:7" x14ac:dyDescent="0.2">
      <c r="A680" t="s">
        <v>3286</v>
      </c>
      <c r="B680">
        <v>81438722</v>
      </c>
      <c r="C680" t="s">
        <v>3380</v>
      </c>
      <c r="D680" t="str">
        <f>INDEX(cleaned_data_Pittsburgh!AF$2:'cleaned_data_Pittsburgh'!AF$828, MATCH(A680, cleaned_data_Pittsburgh!I$2:'cleaned_data_Pittsburgh'!I$828,0))</f>
        <v>Greater Pittsburgh Area</v>
      </c>
      <c r="E680">
        <f>INDEX(cleaned_data_Pittsburgh!AG$2:'cleaned_data_Pittsburgh'!AG$828, MATCH(A680, cleaned_data_Pittsburgh!I$2:'cleaned_data_Pittsburgh'!I$828,0))</f>
        <v>1</v>
      </c>
      <c r="F680" t="str">
        <f>INDEX(cleaned_data_Pittsburgh!AK$2:'cleaned_data_Pittsburgh'!AK$828, MATCH(A680, cleaned_data_Pittsburgh!I$2:'cleaned_data_Pittsburgh'!I$828,0))</f>
        <v>CSA/MSA</v>
      </c>
      <c r="G680">
        <v>1</v>
      </c>
    </row>
    <row r="681" spans="1:7" x14ac:dyDescent="0.2">
      <c r="A681" t="s">
        <v>3286</v>
      </c>
      <c r="B681">
        <v>84337412</v>
      </c>
      <c r="C681" t="s">
        <v>3380</v>
      </c>
      <c r="D681" t="str">
        <f>INDEX(cleaned_data_Pittsburgh!AF$2:'cleaned_data_Pittsburgh'!AF$828, MATCH(A681, cleaned_data_Pittsburgh!I$2:'cleaned_data_Pittsburgh'!I$828,0))</f>
        <v>Greater Pittsburgh Area</v>
      </c>
      <c r="E681">
        <f>INDEX(cleaned_data_Pittsburgh!AG$2:'cleaned_data_Pittsburgh'!AG$828, MATCH(A681, cleaned_data_Pittsburgh!I$2:'cleaned_data_Pittsburgh'!I$828,0))</f>
        <v>1</v>
      </c>
      <c r="F681" t="str">
        <f>INDEX(cleaned_data_Pittsburgh!AK$2:'cleaned_data_Pittsburgh'!AK$828, MATCH(A681, cleaned_data_Pittsburgh!I$2:'cleaned_data_Pittsburgh'!I$828,0))</f>
        <v>CSA/MSA</v>
      </c>
      <c r="G681">
        <v>1</v>
      </c>
    </row>
    <row r="682" spans="1:7" x14ac:dyDescent="0.2">
      <c r="A682" t="s">
        <v>3286</v>
      </c>
      <c r="B682">
        <v>188571293</v>
      </c>
      <c r="C682" t="s">
        <v>3380</v>
      </c>
      <c r="D682" t="str">
        <f>INDEX(cleaned_data_Pittsburgh!AF$2:'cleaned_data_Pittsburgh'!AF$828, MATCH(A682, cleaned_data_Pittsburgh!I$2:'cleaned_data_Pittsburgh'!I$828,0))</f>
        <v>Greater Pittsburgh Area</v>
      </c>
      <c r="E682">
        <f>INDEX(cleaned_data_Pittsburgh!AG$2:'cleaned_data_Pittsburgh'!AG$828, MATCH(A682, cleaned_data_Pittsburgh!I$2:'cleaned_data_Pittsburgh'!I$828,0))</f>
        <v>1</v>
      </c>
      <c r="F682" t="str">
        <f>INDEX(cleaned_data_Pittsburgh!AK$2:'cleaned_data_Pittsburgh'!AK$828, MATCH(A682, cleaned_data_Pittsburgh!I$2:'cleaned_data_Pittsburgh'!I$828,0))</f>
        <v>CSA/MSA</v>
      </c>
      <c r="G682">
        <v>1</v>
      </c>
    </row>
    <row r="683" spans="1:7" x14ac:dyDescent="0.2">
      <c r="A683" t="s">
        <v>3286</v>
      </c>
      <c r="B683">
        <v>629443</v>
      </c>
      <c r="C683" t="s">
        <v>3380</v>
      </c>
      <c r="D683" t="str">
        <f>INDEX(cleaned_data_Pittsburgh!AF$2:'cleaned_data_Pittsburgh'!AF$828, MATCH(A683, cleaned_data_Pittsburgh!I$2:'cleaned_data_Pittsburgh'!I$828,0))</f>
        <v>Greater Pittsburgh Area</v>
      </c>
      <c r="E683">
        <f>INDEX(cleaned_data_Pittsburgh!AG$2:'cleaned_data_Pittsburgh'!AG$828, MATCH(A683, cleaned_data_Pittsburgh!I$2:'cleaned_data_Pittsburgh'!I$828,0))</f>
        <v>1</v>
      </c>
      <c r="F683" t="str">
        <f>INDEX(cleaned_data_Pittsburgh!AK$2:'cleaned_data_Pittsburgh'!AK$828, MATCH(A683, cleaned_data_Pittsburgh!I$2:'cleaned_data_Pittsburgh'!I$828,0))</f>
        <v>CSA/MSA</v>
      </c>
      <c r="G683">
        <v>1</v>
      </c>
    </row>
    <row r="684" spans="1:7" x14ac:dyDescent="0.2">
      <c r="A684" t="s">
        <v>3286</v>
      </c>
      <c r="B684">
        <v>122414542</v>
      </c>
      <c r="C684" t="s">
        <v>3380</v>
      </c>
      <c r="D684" t="str">
        <f>INDEX(cleaned_data_Pittsburgh!AF$2:'cleaned_data_Pittsburgh'!AF$828, MATCH(A684, cleaned_data_Pittsburgh!I$2:'cleaned_data_Pittsburgh'!I$828,0))</f>
        <v>Greater Pittsburgh Area</v>
      </c>
      <c r="E684">
        <f>INDEX(cleaned_data_Pittsburgh!AG$2:'cleaned_data_Pittsburgh'!AG$828, MATCH(A684, cleaned_data_Pittsburgh!I$2:'cleaned_data_Pittsburgh'!I$828,0))</f>
        <v>1</v>
      </c>
      <c r="F684" t="str">
        <f>INDEX(cleaned_data_Pittsburgh!AK$2:'cleaned_data_Pittsburgh'!AK$828, MATCH(A684, cleaned_data_Pittsburgh!I$2:'cleaned_data_Pittsburgh'!I$828,0))</f>
        <v>CSA/MSA</v>
      </c>
      <c r="G684">
        <v>1</v>
      </c>
    </row>
    <row r="685" spans="1:7" x14ac:dyDescent="0.2">
      <c r="A685" t="s">
        <v>3286</v>
      </c>
      <c r="B685">
        <v>83050032</v>
      </c>
      <c r="C685" t="s">
        <v>3380</v>
      </c>
      <c r="D685" t="str">
        <f>INDEX(cleaned_data_Pittsburgh!AF$2:'cleaned_data_Pittsburgh'!AF$828, MATCH(A685, cleaned_data_Pittsburgh!I$2:'cleaned_data_Pittsburgh'!I$828,0))</f>
        <v>Greater Pittsburgh Area</v>
      </c>
      <c r="E685">
        <f>INDEX(cleaned_data_Pittsburgh!AG$2:'cleaned_data_Pittsburgh'!AG$828, MATCH(A685, cleaned_data_Pittsburgh!I$2:'cleaned_data_Pittsburgh'!I$828,0))</f>
        <v>1</v>
      </c>
      <c r="F685" t="str">
        <f>INDEX(cleaned_data_Pittsburgh!AK$2:'cleaned_data_Pittsburgh'!AK$828, MATCH(A685, cleaned_data_Pittsburgh!I$2:'cleaned_data_Pittsburgh'!I$828,0))</f>
        <v>CSA/MSA</v>
      </c>
      <c r="G685">
        <v>1</v>
      </c>
    </row>
    <row r="686" spans="1:7" x14ac:dyDescent="0.2">
      <c r="A686" t="s">
        <v>3286</v>
      </c>
      <c r="B686">
        <v>119519002</v>
      </c>
      <c r="C686" t="s">
        <v>3380</v>
      </c>
      <c r="D686" t="str">
        <f>INDEX(cleaned_data_Pittsburgh!AF$2:'cleaned_data_Pittsburgh'!AF$828, MATCH(A686, cleaned_data_Pittsburgh!I$2:'cleaned_data_Pittsburgh'!I$828,0))</f>
        <v>Greater Pittsburgh Area</v>
      </c>
      <c r="E686">
        <f>INDEX(cleaned_data_Pittsburgh!AG$2:'cleaned_data_Pittsburgh'!AG$828, MATCH(A686, cleaned_data_Pittsburgh!I$2:'cleaned_data_Pittsburgh'!I$828,0))</f>
        <v>1</v>
      </c>
      <c r="F686" t="str">
        <f>INDEX(cleaned_data_Pittsburgh!AK$2:'cleaned_data_Pittsburgh'!AK$828, MATCH(A686, cleaned_data_Pittsburgh!I$2:'cleaned_data_Pittsburgh'!I$828,0))</f>
        <v>CSA/MSA</v>
      </c>
      <c r="G686">
        <v>1</v>
      </c>
    </row>
    <row r="687" spans="1:7" x14ac:dyDescent="0.2">
      <c r="A687" t="s">
        <v>3286</v>
      </c>
      <c r="B687">
        <v>81390362</v>
      </c>
      <c r="C687" t="s">
        <v>3380</v>
      </c>
      <c r="D687" t="str">
        <f>INDEX(cleaned_data_Pittsburgh!AF$2:'cleaned_data_Pittsburgh'!AF$828, MATCH(A687, cleaned_data_Pittsburgh!I$2:'cleaned_data_Pittsburgh'!I$828,0))</f>
        <v>Greater Pittsburgh Area</v>
      </c>
      <c r="E687">
        <f>INDEX(cleaned_data_Pittsburgh!AG$2:'cleaned_data_Pittsburgh'!AG$828, MATCH(A687, cleaned_data_Pittsburgh!I$2:'cleaned_data_Pittsburgh'!I$828,0))</f>
        <v>1</v>
      </c>
      <c r="F687" t="str">
        <f>INDEX(cleaned_data_Pittsburgh!AK$2:'cleaned_data_Pittsburgh'!AK$828, MATCH(A687, cleaned_data_Pittsburgh!I$2:'cleaned_data_Pittsburgh'!I$828,0))</f>
        <v>CSA/MSA</v>
      </c>
      <c r="G687">
        <v>1</v>
      </c>
    </row>
    <row r="688" spans="1:7" x14ac:dyDescent="0.2">
      <c r="A688" t="s">
        <v>3286</v>
      </c>
      <c r="B688">
        <v>169484692</v>
      </c>
      <c r="C688" t="s">
        <v>3380</v>
      </c>
      <c r="D688" t="str">
        <f>INDEX(cleaned_data_Pittsburgh!AF$2:'cleaned_data_Pittsburgh'!AF$828, MATCH(A688, cleaned_data_Pittsburgh!I$2:'cleaned_data_Pittsburgh'!I$828,0))</f>
        <v>Greater Pittsburgh Area</v>
      </c>
      <c r="E688">
        <f>INDEX(cleaned_data_Pittsburgh!AG$2:'cleaned_data_Pittsburgh'!AG$828, MATCH(A688, cleaned_data_Pittsburgh!I$2:'cleaned_data_Pittsburgh'!I$828,0))</f>
        <v>1</v>
      </c>
      <c r="F688" t="str">
        <f>INDEX(cleaned_data_Pittsburgh!AK$2:'cleaned_data_Pittsburgh'!AK$828, MATCH(A688, cleaned_data_Pittsburgh!I$2:'cleaned_data_Pittsburgh'!I$828,0))</f>
        <v>CSA/MSA</v>
      </c>
      <c r="G688">
        <v>1</v>
      </c>
    </row>
    <row r="689" spans="1:7" x14ac:dyDescent="0.2">
      <c r="A689" t="s">
        <v>3286</v>
      </c>
      <c r="B689">
        <v>72444322</v>
      </c>
      <c r="C689" t="s">
        <v>3380</v>
      </c>
      <c r="D689" t="str">
        <f>INDEX(cleaned_data_Pittsburgh!AF$2:'cleaned_data_Pittsburgh'!AF$828, MATCH(A689, cleaned_data_Pittsburgh!I$2:'cleaned_data_Pittsburgh'!I$828,0))</f>
        <v>Greater Pittsburgh Area</v>
      </c>
      <c r="E689">
        <f>INDEX(cleaned_data_Pittsburgh!AG$2:'cleaned_data_Pittsburgh'!AG$828, MATCH(A689, cleaned_data_Pittsburgh!I$2:'cleaned_data_Pittsburgh'!I$828,0))</f>
        <v>1</v>
      </c>
      <c r="F689" t="str">
        <f>INDEX(cleaned_data_Pittsburgh!AK$2:'cleaned_data_Pittsburgh'!AK$828, MATCH(A689, cleaned_data_Pittsburgh!I$2:'cleaned_data_Pittsburgh'!I$828,0))</f>
        <v>CSA/MSA</v>
      </c>
      <c r="G689">
        <v>1</v>
      </c>
    </row>
    <row r="690" spans="1:7" x14ac:dyDescent="0.2">
      <c r="A690" t="s">
        <v>3286</v>
      </c>
      <c r="B690">
        <v>72448892</v>
      </c>
      <c r="C690" t="s">
        <v>3380</v>
      </c>
      <c r="D690" t="str">
        <f>INDEX(cleaned_data_Pittsburgh!AF$2:'cleaned_data_Pittsburgh'!AF$828, MATCH(A690, cleaned_data_Pittsburgh!I$2:'cleaned_data_Pittsburgh'!I$828,0))</f>
        <v>Greater Pittsburgh Area</v>
      </c>
      <c r="E690">
        <f>INDEX(cleaned_data_Pittsburgh!AG$2:'cleaned_data_Pittsburgh'!AG$828, MATCH(A690, cleaned_data_Pittsburgh!I$2:'cleaned_data_Pittsburgh'!I$828,0))</f>
        <v>1</v>
      </c>
      <c r="F690" t="str">
        <f>INDEX(cleaned_data_Pittsburgh!AK$2:'cleaned_data_Pittsburgh'!AK$828, MATCH(A690, cleaned_data_Pittsburgh!I$2:'cleaned_data_Pittsburgh'!I$828,0))</f>
        <v>CSA/MSA</v>
      </c>
      <c r="G690">
        <v>1</v>
      </c>
    </row>
    <row r="691" spans="1:7" x14ac:dyDescent="0.2">
      <c r="A691">
        <v>224709858</v>
      </c>
      <c r="B691">
        <v>13439239</v>
      </c>
      <c r="C691" t="s">
        <v>3380</v>
      </c>
      <c r="D691" t="str">
        <f>INDEX(cleaned_data_Pittsburgh!AF$2:'cleaned_data_Pittsburgh'!AF$828, MATCH(A691, cleaned_data_Pittsburgh!I$2:'cleaned_data_Pittsburgh'!I$828,0))</f>
        <v>Greater Pittsburgh Area</v>
      </c>
      <c r="E691">
        <f>INDEX(cleaned_data_Pittsburgh!AG$2:'cleaned_data_Pittsburgh'!AG$828, MATCH(A691, cleaned_data_Pittsburgh!I$2:'cleaned_data_Pittsburgh'!I$828,0))</f>
        <v>0</v>
      </c>
      <c r="F691" t="str">
        <f>INDEX(cleaned_data_Pittsburgh!AK$2:'cleaned_data_Pittsburgh'!AK$828, MATCH(A691, cleaned_data_Pittsburgh!I$2:'cleaned_data_Pittsburgh'!I$828,0))</f>
        <v>CSA/MSA</v>
      </c>
      <c r="G691">
        <v>1</v>
      </c>
    </row>
    <row r="692" spans="1:7" x14ac:dyDescent="0.2">
      <c r="A692">
        <v>224709858</v>
      </c>
      <c r="B692">
        <v>9592734</v>
      </c>
      <c r="C692" t="s">
        <v>3380</v>
      </c>
      <c r="D692" t="str">
        <f>INDEX(cleaned_data_Pittsburgh!AF$2:'cleaned_data_Pittsburgh'!AF$828, MATCH(A692, cleaned_data_Pittsburgh!I$2:'cleaned_data_Pittsburgh'!I$828,0))</f>
        <v>Greater Pittsburgh Area</v>
      </c>
      <c r="E692">
        <f>INDEX(cleaned_data_Pittsburgh!AG$2:'cleaned_data_Pittsburgh'!AG$828, MATCH(A692, cleaned_data_Pittsburgh!I$2:'cleaned_data_Pittsburgh'!I$828,0))</f>
        <v>0</v>
      </c>
      <c r="F692" t="str">
        <f>INDEX(cleaned_data_Pittsburgh!AK$2:'cleaned_data_Pittsburgh'!AK$828, MATCH(A692, cleaned_data_Pittsburgh!I$2:'cleaned_data_Pittsburgh'!I$828,0))</f>
        <v>CSA/MSA</v>
      </c>
      <c r="G692">
        <v>1</v>
      </c>
    </row>
    <row r="693" spans="1:7" x14ac:dyDescent="0.2">
      <c r="A693">
        <v>224709858</v>
      </c>
      <c r="B693">
        <v>3530073</v>
      </c>
      <c r="C693" t="s">
        <v>3380</v>
      </c>
      <c r="D693" t="str">
        <f>INDEX(cleaned_data_Pittsburgh!AF$2:'cleaned_data_Pittsburgh'!AF$828, MATCH(A693, cleaned_data_Pittsburgh!I$2:'cleaned_data_Pittsburgh'!I$828,0))</f>
        <v>Greater Pittsburgh Area</v>
      </c>
      <c r="E693">
        <f>INDEX(cleaned_data_Pittsburgh!AG$2:'cleaned_data_Pittsburgh'!AG$828, MATCH(A693, cleaned_data_Pittsburgh!I$2:'cleaned_data_Pittsburgh'!I$828,0))</f>
        <v>0</v>
      </c>
      <c r="F693" t="str">
        <f>INDEX(cleaned_data_Pittsburgh!AK$2:'cleaned_data_Pittsburgh'!AK$828, MATCH(A693, cleaned_data_Pittsburgh!I$2:'cleaned_data_Pittsburgh'!I$828,0))</f>
        <v>CSA/MSA</v>
      </c>
      <c r="G693">
        <v>1</v>
      </c>
    </row>
    <row r="694" spans="1:7" x14ac:dyDescent="0.2">
      <c r="A694">
        <v>224709858</v>
      </c>
      <c r="B694">
        <v>28098952</v>
      </c>
      <c r="C694" t="s">
        <v>3380</v>
      </c>
      <c r="D694" t="str">
        <f>INDEX(cleaned_data_Pittsburgh!AF$2:'cleaned_data_Pittsburgh'!AF$828, MATCH(A694, cleaned_data_Pittsburgh!I$2:'cleaned_data_Pittsburgh'!I$828,0))</f>
        <v>Greater Pittsburgh Area</v>
      </c>
      <c r="E694">
        <f>INDEX(cleaned_data_Pittsburgh!AG$2:'cleaned_data_Pittsburgh'!AG$828, MATCH(A694, cleaned_data_Pittsburgh!I$2:'cleaned_data_Pittsburgh'!I$828,0))</f>
        <v>0</v>
      </c>
      <c r="F694" t="str">
        <f>INDEX(cleaned_data_Pittsburgh!AK$2:'cleaned_data_Pittsburgh'!AK$828, MATCH(A694, cleaned_data_Pittsburgh!I$2:'cleaned_data_Pittsburgh'!I$828,0))</f>
        <v>CSA/MSA</v>
      </c>
      <c r="G694">
        <v>1</v>
      </c>
    </row>
    <row r="695" spans="1:7" x14ac:dyDescent="0.2">
      <c r="A695">
        <v>224754155</v>
      </c>
      <c r="B695">
        <v>65884832</v>
      </c>
      <c r="C695" t="s">
        <v>3380</v>
      </c>
      <c r="D695" t="str">
        <f>INDEX(cleaned_data_Pittsburgh!AF$2:'cleaned_data_Pittsburgh'!AF$828, MATCH(A695, cleaned_data_Pittsburgh!I$2:'cleaned_data_Pittsburgh'!I$828,0))</f>
        <v>Western PA Region</v>
      </c>
      <c r="E695">
        <f>INDEX(cleaned_data_Pittsburgh!AG$2:'cleaned_data_Pittsburgh'!AG$828, MATCH(A695, cleaned_data_Pittsburgh!I$2:'cleaned_data_Pittsburgh'!I$828,0))</f>
        <v>0</v>
      </c>
      <c r="F695" t="str">
        <f>INDEX(cleaned_data_Pittsburgh!AK$2:'cleaned_data_Pittsburgh'!AK$828, MATCH(A695, cleaned_data_Pittsburgh!I$2:'cleaned_data_Pittsburgh'!I$828,0))</f>
        <v>CSA/MSA</v>
      </c>
      <c r="G695">
        <v>1</v>
      </c>
    </row>
    <row r="696" spans="1:7" x14ac:dyDescent="0.2">
      <c r="A696">
        <v>224754155</v>
      </c>
      <c r="B696">
        <v>183237165</v>
      </c>
      <c r="C696" t="s">
        <v>3380</v>
      </c>
      <c r="D696" t="str">
        <f>INDEX(cleaned_data_Pittsburgh!AF$2:'cleaned_data_Pittsburgh'!AF$828, MATCH(A696, cleaned_data_Pittsburgh!I$2:'cleaned_data_Pittsburgh'!I$828,0))</f>
        <v>Western PA Region</v>
      </c>
      <c r="E696">
        <f>INDEX(cleaned_data_Pittsburgh!AG$2:'cleaned_data_Pittsburgh'!AG$828, MATCH(A696, cleaned_data_Pittsburgh!I$2:'cleaned_data_Pittsburgh'!I$828,0))</f>
        <v>0</v>
      </c>
      <c r="F696" t="str">
        <f>INDEX(cleaned_data_Pittsburgh!AK$2:'cleaned_data_Pittsburgh'!AK$828, MATCH(A696, cleaned_data_Pittsburgh!I$2:'cleaned_data_Pittsburgh'!I$828,0))</f>
        <v>CSA/MSA</v>
      </c>
      <c r="G696">
        <v>1</v>
      </c>
    </row>
    <row r="697" spans="1:7" x14ac:dyDescent="0.2">
      <c r="A697">
        <v>224754155</v>
      </c>
      <c r="B697">
        <v>151428042</v>
      </c>
      <c r="C697" t="s">
        <v>3380</v>
      </c>
      <c r="D697" t="str">
        <f>INDEX(cleaned_data_Pittsburgh!AF$2:'cleaned_data_Pittsburgh'!AF$828, MATCH(A697, cleaned_data_Pittsburgh!I$2:'cleaned_data_Pittsburgh'!I$828,0))</f>
        <v>Western PA Region</v>
      </c>
      <c r="E697">
        <f>INDEX(cleaned_data_Pittsburgh!AG$2:'cleaned_data_Pittsburgh'!AG$828, MATCH(A697, cleaned_data_Pittsburgh!I$2:'cleaned_data_Pittsburgh'!I$828,0))</f>
        <v>0</v>
      </c>
      <c r="F697" t="str">
        <f>INDEX(cleaned_data_Pittsburgh!AK$2:'cleaned_data_Pittsburgh'!AK$828, MATCH(A697, cleaned_data_Pittsburgh!I$2:'cleaned_data_Pittsburgh'!I$828,0))</f>
        <v>CSA/MSA</v>
      </c>
      <c r="G697">
        <v>1</v>
      </c>
    </row>
    <row r="698" spans="1:7" x14ac:dyDescent="0.2">
      <c r="A698">
        <v>224761926</v>
      </c>
      <c r="B698">
        <v>174229112</v>
      </c>
      <c r="C698" t="s">
        <v>3380</v>
      </c>
      <c r="D698" t="str">
        <f>INDEX(cleaned_data_Pittsburgh!AF$2:'cleaned_data_Pittsburgh'!AF$828, MATCH(A698, cleaned_data_Pittsburgh!I$2:'cleaned_data_Pittsburgh'!I$828,0))</f>
        <v>Greater Pittsburgh Area</v>
      </c>
      <c r="E698">
        <f>INDEX(cleaned_data_Pittsburgh!AG$2:'cleaned_data_Pittsburgh'!AG$828, MATCH(A698, cleaned_data_Pittsburgh!I$2:'cleaned_data_Pittsburgh'!I$828,0))</f>
        <v>1</v>
      </c>
      <c r="F698" t="str">
        <f>INDEX(cleaned_data_Pittsburgh!AK$2:'cleaned_data_Pittsburgh'!AK$828, MATCH(A698, cleaned_data_Pittsburgh!I$2:'cleaned_data_Pittsburgh'!I$828,0))</f>
        <v>CSA/MSA</v>
      </c>
      <c r="G698">
        <v>1</v>
      </c>
    </row>
    <row r="699" spans="1:7" x14ac:dyDescent="0.2">
      <c r="A699">
        <v>224761926</v>
      </c>
      <c r="B699">
        <v>123724492</v>
      </c>
      <c r="C699" t="s">
        <v>3380</v>
      </c>
      <c r="D699" t="str">
        <f>INDEX(cleaned_data_Pittsburgh!AF$2:'cleaned_data_Pittsburgh'!AF$828, MATCH(A699, cleaned_data_Pittsburgh!I$2:'cleaned_data_Pittsburgh'!I$828,0))</f>
        <v>Greater Pittsburgh Area</v>
      </c>
      <c r="E699">
        <f>INDEX(cleaned_data_Pittsburgh!AG$2:'cleaned_data_Pittsburgh'!AG$828, MATCH(A699, cleaned_data_Pittsburgh!I$2:'cleaned_data_Pittsburgh'!I$828,0))</f>
        <v>1</v>
      </c>
      <c r="F699" t="str">
        <f>INDEX(cleaned_data_Pittsburgh!AK$2:'cleaned_data_Pittsburgh'!AK$828, MATCH(A699, cleaned_data_Pittsburgh!I$2:'cleaned_data_Pittsburgh'!I$828,0))</f>
        <v>CSA/MSA</v>
      </c>
      <c r="G699">
        <v>1</v>
      </c>
    </row>
    <row r="700" spans="1:7" x14ac:dyDescent="0.2">
      <c r="A700">
        <v>224761926</v>
      </c>
      <c r="B700">
        <v>22087211</v>
      </c>
      <c r="C700" t="s">
        <v>3380</v>
      </c>
      <c r="D700" t="str">
        <f>INDEX(cleaned_data_Pittsburgh!AF$2:'cleaned_data_Pittsburgh'!AF$828, MATCH(A700, cleaned_data_Pittsburgh!I$2:'cleaned_data_Pittsburgh'!I$828,0))</f>
        <v>Greater Pittsburgh Area</v>
      </c>
      <c r="E700">
        <f>INDEX(cleaned_data_Pittsburgh!AG$2:'cleaned_data_Pittsburgh'!AG$828, MATCH(A700, cleaned_data_Pittsburgh!I$2:'cleaned_data_Pittsburgh'!I$828,0))</f>
        <v>1</v>
      </c>
      <c r="F700" t="str">
        <f>INDEX(cleaned_data_Pittsburgh!AK$2:'cleaned_data_Pittsburgh'!AK$828, MATCH(A700, cleaned_data_Pittsburgh!I$2:'cleaned_data_Pittsburgh'!I$828,0))</f>
        <v>CSA/MSA</v>
      </c>
      <c r="G700">
        <v>1</v>
      </c>
    </row>
    <row r="701" spans="1:7" x14ac:dyDescent="0.2">
      <c r="A701">
        <v>224761926</v>
      </c>
      <c r="B701">
        <v>9560445</v>
      </c>
      <c r="C701" t="s">
        <v>3380</v>
      </c>
      <c r="D701" t="str">
        <f>INDEX(cleaned_data_Pittsburgh!AF$2:'cleaned_data_Pittsburgh'!AF$828, MATCH(A701, cleaned_data_Pittsburgh!I$2:'cleaned_data_Pittsburgh'!I$828,0))</f>
        <v>Greater Pittsburgh Area</v>
      </c>
      <c r="E701">
        <f>INDEX(cleaned_data_Pittsburgh!AG$2:'cleaned_data_Pittsburgh'!AG$828, MATCH(A701, cleaned_data_Pittsburgh!I$2:'cleaned_data_Pittsburgh'!I$828,0))</f>
        <v>1</v>
      </c>
      <c r="F701" t="str">
        <f>INDEX(cleaned_data_Pittsburgh!AK$2:'cleaned_data_Pittsburgh'!AK$828, MATCH(A701, cleaned_data_Pittsburgh!I$2:'cleaned_data_Pittsburgh'!I$828,0))</f>
        <v>CSA/MSA</v>
      </c>
      <c r="G701">
        <v>1</v>
      </c>
    </row>
    <row r="702" spans="1:7" x14ac:dyDescent="0.2">
      <c r="A702">
        <v>224765594</v>
      </c>
      <c r="B702">
        <v>188896860</v>
      </c>
      <c r="C702" t="s">
        <v>3380</v>
      </c>
      <c r="D702" t="str">
        <f>INDEX(cleaned_data_Pittsburgh!AF$2:'cleaned_data_Pittsburgh'!AF$828, MATCH(A702, cleaned_data_Pittsburgh!I$2:'cleaned_data_Pittsburgh'!I$828,0))</f>
        <v>Greater Pittsburgh Area</v>
      </c>
      <c r="E702">
        <f>INDEX(cleaned_data_Pittsburgh!AG$2:'cleaned_data_Pittsburgh'!AG$828, MATCH(A702, cleaned_data_Pittsburgh!I$2:'cleaned_data_Pittsburgh'!I$828,0))</f>
        <v>0</v>
      </c>
      <c r="F702" t="str">
        <f>INDEX(cleaned_data_Pittsburgh!AK$2:'cleaned_data_Pittsburgh'!AK$828, MATCH(A702, cleaned_data_Pittsburgh!I$2:'cleaned_data_Pittsburgh'!I$828,0))</f>
        <v>CSA/MSA</v>
      </c>
      <c r="G702">
        <v>1</v>
      </c>
    </row>
    <row r="703" spans="1:7" x14ac:dyDescent="0.2">
      <c r="A703">
        <v>224765594</v>
      </c>
      <c r="B703">
        <v>183369646</v>
      </c>
      <c r="C703" t="s">
        <v>3380</v>
      </c>
      <c r="D703" t="str">
        <f>INDEX(cleaned_data_Pittsburgh!AF$2:'cleaned_data_Pittsburgh'!AF$828, MATCH(A703, cleaned_data_Pittsburgh!I$2:'cleaned_data_Pittsburgh'!I$828,0))</f>
        <v>Greater Pittsburgh Area</v>
      </c>
      <c r="E703">
        <f>INDEX(cleaned_data_Pittsburgh!AG$2:'cleaned_data_Pittsburgh'!AG$828, MATCH(A703, cleaned_data_Pittsburgh!I$2:'cleaned_data_Pittsburgh'!I$828,0))</f>
        <v>0</v>
      </c>
      <c r="F703" t="str">
        <f>INDEX(cleaned_data_Pittsburgh!AK$2:'cleaned_data_Pittsburgh'!AK$828, MATCH(A703, cleaned_data_Pittsburgh!I$2:'cleaned_data_Pittsburgh'!I$828,0))</f>
        <v>CSA/MSA</v>
      </c>
      <c r="G703">
        <v>1</v>
      </c>
    </row>
    <row r="704" spans="1:7" x14ac:dyDescent="0.2">
      <c r="A704">
        <v>224765594</v>
      </c>
      <c r="B704">
        <v>84109532</v>
      </c>
      <c r="C704" t="s">
        <v>3380</v>
      </c>
      <c r="D704" t="str">
        <f>INDEX(cleaned_data_Pittsburgh!AF$2:'cleaned_data_Pittsburgh'!AF$828, MATCH(A704, cleaned_data_Pittsburgh!I$2:'cleaned_data_Pittsburgh'!I$828,0))</f>
        <v>Greater Pittsburgh Area</v>
      </c>
      <c r="E704">
        <f>INDEX(cleaned_data_Pittsburgh!AG$2:'cleaned_data_Pittsburgh'!AG$828, MATCH(A704, cleaned_data_Pittsburgh!I$2:'cleaned_data_Pittsburgh'!I$828,0))</f>
        <v>0</v>
      </c>
      <c r="F704" t="str">
        <f>INDEX(cleaned_data_Pittsburgh!AK$2:'cleaned_data_Pittsburgh'!AK$828, MATCH(A704, cleaned_data_Pittsburgh!I$2:'cleaned_data_Pittsburgh'!I$828,0))</f>
        <v>CSA/MSA</v>
      </c>
      <c r="G704">
        <v>1</v>
      </c>
    </row>
    <row r="705" spans="1:7" x14ac:dyDescent="0.2">
      <c r="A705">
        <v>224794292</v>
      </c>
      <c r="B705">
        <v>44205362</v>
      </c>
      <c r="C705" t="s">
        <v>3380</v>
      </c>
      <c r="D705" t="str">
        <f>INDEX(cleaned_data_Pittsburgh!AF$2:'cleaned_data_Pittsburgh'!AF$828, MATCH(A705, cleaned_data_Pittsburgh!I$2:'cleaned_data_Pittsburgh'!I$828,0))</f>
        <v>Greater Pittsburgh Area</v>
      </c>
      <c r="E705">
        <f>INDEX(cleaned_data_Pittsburgh!AG$2:'cleaned_data_Pittsburgh'!AG$828, MATCH(A705, cleaned_data_Pittsburgh!I$2:'cleaned_data_Pittsburgh'!I$828,0))</f>
        <v>0</v>
      </c>
      <c r="F705" t="str">
        <f>INDEX(cleaned_data_Pittsburgh!AK$2:'cleaned_data_Pittsburgh'!AK$828, MATCH(A705, cleaned_data_Pittsburgh!I$2:'cleaned_data_Pittsburgh'!I$828,0))</f>
        <v>CSA/MSA</v>
      </c>
      <c r="G705">
        <v>1</v>
      </c>
    </row>
    <row r="706" spans="1:7" x14ac:dyDescent="0.2">
      <c r="A706">
        <v>224794292</v>
      </c>
      <c r="B706">
        <v>148305152</v>
      </c>
      <c r="C706" t="s">
        <v>3380</v>
      </c>
      <c r="D706" t="str">
        <f>INDEX(cleaned_data_Pittsburgh!AF$2:'cleaned_data_Pittsburgh'!AF$828, MATCH(A706, cleaned_data_Pittsburgh!I$2:'cleaned_data_Pittsburgh'!I$828,0))</f>
        <v>Greater Pittsburgh Area</v>
      </c>
      <c r="E706">
        <f>INDEX(cleaned_data_Pittsburgh!AG$2:'cleaned_data_Pittsburgh'!AG$828, MATCH(A706, cleaned_data_Pittsburgh!I$2:'cleaned_data_Pittsburgh'!I$828,0))</f>
        <v>0</v>
      </c>
      <c r="F706" t="str">
        <f>INDEX(cleaned_data_Pittsburgh!AK$2:'cleaned_data_Pittsburgh'!AK$828, MATCH(A706, cleaned_data_Pittsburgh!I$2:'cleaned_data_Pittsburgh'!I$828,0))</f>
        <v>CSA/MSA</v>
      </c>
      <c r="G706">
        <v>1</v>
      </c>
    </row>
    <row r="707" spans="1:7" x14ac:dyDescent="0.2">
      <c r="A707">
        <v>224794292</v>
      </c>
      <c r="B707">
        <v>88129082</v>
      </c>
      <c r="C707" t="s">
        <v>3380</v>
      </c>
      <c r="D707" t="str">
        <f>INDEX(cleaned_data_Pittsburgh!AF$2:'cleaned_data_Pittsburgh'!AF$828, MATCH(A707, cleaned_data_Pittsburgh!I$2:'cleaned_data_Pittsburgh'!I$828,0))</f>
        <v>Greater Pittsburgh Area</v>
      </c>
      <c r="E707">
        <f>INDEX(cleaned_data_Pittsburgh!AG$2:'cleaned_data_Pittsburgh'!AG$828, MATCH(A707, cleaned_data_Pittsburgh!I$2:'cleaned_data_Pittsburgh'!I$828,0))</f>
        <v>0</v>
      </c>
      <c r="F707" t="str">
        <f>INDEX(cleaned_data_Pittsburgh!AK$2:'cleaned_data_Pittsburgh'!AK$828, MATCH(A707, cleaned_data_Pittsburgh!I$2:'cleaned_data_Pittsburgh'!I$828,0))</f>
        <v>CSA/MSA</v>
      </c>
      <c r="G707">
        <v>1</v>
      </c>
    </row>
    <row r="708" spans="1:7" x14ac:dyDescent="0.2">
      <c r="A708">
        <v>224794292</v>
      </c>
      <c r="B708">
        <v>13154714</v>
      </c>
      <c r="C708" t="s">
        <v>3380</v>
      </c>
      <c r="D708" t="str">
        <f>INDEX(cleaned_data_Pittsburgh!AF$2:'cleaned_data_Pittsburgh'!AF$828, MATCH(A708, cleaned_data_Pittsburgh!I$2:'cleaned_data_Pittsburgh'!I$828,0))</f>
        <v>Greater Pittsburgh Area</v>
      </c>
      <c r="E708">
        <f>INDEX(cleaned_data_Pittsburgh!AG$2:'cleaned_data_Pittsburgh'!AG$828, MATCH(A708, cleaned_data_Pittsburgh!I$2:'cleaned_data_Pittsburgh'!I$828,0))</f>
        <v>0</v>
      </c>
      <c r="F708" t="str">
        <f>INDEX(cleaned_data_Pittsburgh!AK$2:'cleaned_data_Pittsburgh'!AK$828, MATCH(A708, cleaned_data_Pittsburgh!I$2:'cleaned_data_Pittsburgh'!I$828,0))</f>
        <v>CSA/MSA</v>
      </c>
      <c r="G708">
        <v>1</v>
      </c>
    </row>
    <row r="709" spans="1:7" x14ac:dyDescent="0.2">
      <c r="A709">
        <v>224818834</v>
      </c>
      <c r="B709">
        <v>10058159</v>
      </c>
      <c r="C709" t="s">
        <v>3380</v>
      </c>
      <c r="D709" t="str">
        <f>INDEX(cleaned_data_Pittsburgh!AF$2:'cleaned_data_Pittsburgh'!AF$828, MATCH(A709, cleaned_data_Pittsburgh!I$2:'cleaned_data_Pittsburgh'!I$828,0))</f>
        <v>Greater Pittsburgh Area</v>
      </c>
      <c r="E709">
        <f>INDEX(cleaned_data_Pittsburgh!AG$2:'cleaned_data_Pittsburgh'!AG$828, MATCH(A709, cleaned_data_Pittsburgh!I$2:'cleaned_data_Pittsburgh'!I$828,0))</f>
        <v>0</v>
      </c>
      <c r="F709" t="str">
        <f>INDEX(cleaned_data_Pittsburgh!AK$2:'cleaned_data_Pittsburgh'!AK$828, MATCH(A709, cleaned_data_Pittsburgh!I$2:'cleaned_data_Pittsburgh'!I$828,0))</f>
        <v>CSA/MSA</v>
      </c>
      <c r="G709">
        <v>1</v>
      </c>
    </row>
    <row r="710" spans="1:7" x14ac:dyDescent="0.2">
      <c r="A710">
        <v>224818834</v>
      </c>
      <c r="B710">
        <v>190746608</v>
      </c>
      <c r="C710" t="s">
        <v>3380</v>
      </c>
      <c r="D710" t="str">
        <f>INDEX(cleaned_data_Pittsburgh!AF$2:'cleaned_data_Pittsburgh'!AF$828, MATCH(A710, cleaned_data_Pittsburgh!I$2:'cleaned_data_Pittsburgh'!I$828,0))</f>
        <v>Greater Pittsburgh Area</v>
      </c>
      <c r="E710">
        <f>INDEX(cleaned_data_Pittsburgh!AG$2:'cleaned_data_Pittsburgh'!AG$828, MATCH(A710, cleaned_data_Pittsburgh!I$2:'cleaned_data_Pittsburgh'!I$828,0))</f>
        <v>0</v>
      </c>
      <c r="F710" t="str">
        <f>INDEX(cleaned_data_Pittsburgh!AK$2:'cleaned_data_Pittsburgh'!AK$828, MATCH(A710, cleaned_data_Pittsburgh!I$2:'cleaned_data_Pittsburgh'!I$828,0))</f>
        <v>CSA/MSA</v>
      </c>
      <c r="G710">
        <v>1</v>
      </c>
    </row>
    <row r="711" spans="1:7" x14ac:dyDescent="0.2">
      <c r="A711">
        <v>224818834</v>
      </c>
      <c r="B711">
        <v>189235350</v>
      </c>
      <c r="C711" t="s">
        <v>3380</v>
      </c>
      <c r="D711" t="str">
        <f>INDEX(cleaned_data_Pittsburgh!AF$2:'cleaned_data_Pittsburgh'!AF$828, MATCH(A711, cleaned_data_Pittsburgh!I$2:'cleaned_data_Pittsburgh'!I$828,0))</f>
        <v>Greater Pittsburgh Area</v>
      </c>
      <c r="E711">
        <f>INDEX(cleaned_data_Pittsburgh!AG$2:'cleaned_data_Pittsburgh'!AG$828, MATCH(A711, cleaned_data_Pittsburgh!I$2:'cleaned_data_Pittsburgh'!I$828,0))</f>
        <v>0</v>
      </c>
      <c r="F711" t="str">
        <f>INDEX(cleaned_data_Pittsburgh!AK$2:'cleaned_data_Pittsburgh'!AK$828, MATCH(A711, cleaned_data_Pittsburgh!I$2:'cleaned_data_Pittsburgh'!I$828,0))</f>
        <v>CSA/MSA</v>
      </c>
      <c r="G711">
        <v>1</v>
      </c>
    </row>
    <row r="712" spans="1:7" x14ac:dyDescent="0.2">
      <c r="A712">
        <v>224818834</v>
      </c>
      <c r="B712">
        <v>184243059</v>
      </c>
      <c r="C712" t="s">
        <v>3380</v>
      </c>
      <c r="D712" t="str">
        <f>INDEX(cleaned_data_Pittsburgh!AF$2:'cleaned_data_Pittsburgh'!AF$828, MATCH(A712, cleaned_data_Pittsburgh!I$2:'cleaned_data_Pittsburgh'!I$828,0))</f>
        <v>Greater Pittsburgh Area</v>
      </c>
      <c r="E712">
        <f>INDEX(cleaned_data_Pittsburgh!AG$2:'cleaned_data_Pittsburgh'!AG$828, MATCH(A712, cleaned_data_Pittsburgh!I$2:'cleaned_data_Pittsburgh'!I$828,0))</f>
        <v>0</v>
      </c>
      <c r="F712" t="str">
        <f>INDEX(cleaned_data_Pittsburgh!AK$2:'cleaned_data_Pittsburgh'!AK$828, MATCH(A712, cleaned_data_Pittsburgh!I$2:'cleaned_data_Pittsburgh'!I$828,0))</f>
        <v>CSA/MSA</v>
      </c>
      <c r="G712">
        <v>1</v>
      </c>
    </row>
    <row r="713" spans="1:7" x14ac:dyDescent="0.2">
      <c r="A713">
        <v>224818834</v>
      </c>
      <c r="B713">
        <v>135693902</v>
      </c>
      <c r="C713" t="s">
        <v>3380</v>
      </c>
      <c r="D713" t="str">
        <f>INDEX(cleaned_data_Pittsburgh!AF$2:'cleaned_data_Pittsburgh'!AF$828, MATCH(A713, cleaned_data_Pittsburgh!I$2:'cleaned_data_Pittsburgh'!I$828,0))</f>
        <v>Greater Pittsburgh Area</v>
      </c>
      <c r="E713">
        <f>INDEX(cleaned_data_Pittsburgh!AG$2:'cleaned_data_Pittsburgh'!AG$828, MATCH(A713, cleaned_data_Pittsburgh!I$2:'cleaned_data_Pittsburgh'!I$828,0))</f>
        <v>0</v>
      </c>
      <c r="F713" t="str">
        <f>INDEX(cleaned_data_Pittsburgh!AK$2:'cleaned_data_Pittsburgh'!AK$828, MATCH(A713, cleaned_data_Pittsburgh!I$2:'cleaned_data_Pittsburgh'!I$828,0))</f>
        <v>CSA/MSA</v>
      </c>
      <c r="G713">
        <v>1</v>
      </c>
    </row>
    <row r="714" spans="1:7" x14ac:dyDescent="0.2">
      <c r="A714">
        <v>224818834</v>
      </c>
      <c r="B714">
        <v>82490312</v>
      </c>
      <c r="C714" t="s">
        <v>3380</v>
      </c>
      <c r="D714" t="str">
        <f>INDEX(cleaned_data_Pittsburgh!AF$2:'cleaned_data_Pittsburgh'!AF$828, MATCH(A714, cleaned_data_Pittsburgh!I$2:'cleaned_data_Pittsburgh'!I$828,0))</f>
        <v>Greater Pittsburgh Area</v>
      </c>
      <c r="E714">
        <f>INDEX(cleaned_data_Pittsburgh!AG$2:'cleaned_data_Pittsburgh'!AG$828, MATCH(A714, cleaned_data_Pittsburgh!I$2:'cleaned_data_Pittsburgh'!I$828,0))</f>
        <v>0</v>
      </c>
      <c r="F714" t="str">
        <f>INDEX(cleaned_data_Pittsburgh!AK$2:'cleaned_data_Pittsburgh'!AK$828, MATCH(A714, cleaned_data_Pittsburgh!I$2:'cleaned_data_Pittsburgh'!I$828,0))</f>
        <v>CSA/MSA</v>
      </c>
      <c r="G714">
        <v>1</v>
      </c>
    </row>
    <row r="715" spans="1:7" x14ac:dyDescent="0.2">
      <c r="A715">
        <v>224818834</v>
      </c>
      <c r="B715">
        <v>4308366</v>
      </c>
      <c r="C715" t="s">
        <v>3380</v>
      </c>
      <c r="D715" t="str">
        <f>INDEX(cleaned_data_Pittsburgh!AF$2:'cleaned_data_Pittsburgh'!AF$828, MATCH(A715, cleaned_data_Pittsburgh!I$2:'cleaned_data_Pittsburgh'!I$828,0))</f>
        <v>Greater Pittsburgh Area</v>
      </c>
      <c r="E715">
        <f>INDEX(cleaned_data_Pittsburgh!AG$2:'cleaned_data_Pittsburgh'!AG$828, MATCH(A715, cleaned_data_Pittsburgh!I$2:'cleaned_data_Pittsburgh'!I$828,0))</f>
        <v>0</v>
      </c>
      <c r="F715" t="str">
        <f>INDEX(cleaned_data_Pittsburgh!AK$2:'cleaned_data_Pittsburgh'!AK$828, MATCH(A715, cleaned_data_Pittsburgh!I$2:'cleaned_data_Pittsburgh'!I$828,0))</f>
        <v>CSA/MSA</v>
      </c>
      <c r="G715">
        <v>1</v>
      </c>
    </row>
    <row r="716" spans="1:7" x14ac:dyDescent="0.2">
      <c r="A716">
        <v>224823708</v>
      </c>
      <c r="B716">
        <v>106072452</v>
      </c>
      <c r="C716" t="s">
        <v>3380</v>
      </c>
      <c r="D716" t="str">
        <f>INDEX(cleaned_data_Pittsburgh!AF$2:'cleaned_data_Pittsburgh'!AF$828, MATCH(A716, cleaned_data_Pittsburgh!I$2:'cleaned_data_Pittsburgh'!I$828,0))</f>
        <v>Greater Pittsburgh Area</v>
      </c>
      <c r="E716">
        <f>INDEX(cleaned_data_Pittsburgh!AG$2:'cleaned_data_Pittsburgh'!AG$828, MATCH(A716, cleaned_data_Pittsburgh!I$2:'cleaned_data_Pittsburgh'!I$828,0))</f>
        <v>1</v>
      </c>
      <c r="F716" t="str">
        <f>INDEX(cleaned_data_Pittsburgh!AK$2:'cleaned_data_Pittsburgh'!AK$828, MATCH(A716, cleaned_data_Pittsburgh!I$2:'cleaned_data_Pittsburgh'!I$828,0))</f>
        <v>CSA/MSA</v>
      </c>
      <c r="G716">
        <v>1</v>
      </c>
    </row>
    <row r="717" spans="1:7" x14ac:dyDescent="0.2">
      <c r="A717">
        <v>224914340</v>
      </c>
      <c r="B717">
        <v>83614362</v>
      </c>
      <c r="C717" t="s">
        <v>3380</v>
      </c>
      <c r="D717" t="str">
        <f>INDEX(cleaned_data_Pittsburgh!AF$2:'cleaned_data_Pittsburgh'!AF$828, MATCH(A717, cleaned_data_Pittsburgh!I$2:'cleaned_data_Pittsburgh'!I$828,0))</f>
        <v>Greater Pittsburgh Area</v>
      </c>
      <c r="E717">
        <f>INDEX(cleaned_data_Pittsburgh!AG$2:'cleaned_data_Pittsburgh'!AG$828, MATCH(A717, cleaned_data_Pittsburgh!I$2:'cleaned_data_Pittsburgh'!I$828,0))</f>
        <v>0</v>
      </c>
      <c r="F717" t="str">
        <f>INDEX(cleaned_data_Pittsburgh!AK$2:'cleaned_data_Pittsburgh'!AK$828, MATCH(A717, cleaned_data_Pittsburgh!I$2:'cleaned_data_Pittsburgh'!I$828,0))</f>
        <v>CSA/MSA</v>
      </c>
      <c r="G717">
        <v>1</v>
      </c>
    </row>
    <row r="718" spans="1:7" x14ac:dyDescent="0.2">
      <c r="A718">
        <v>224914340</v>
      </c>
      <c r="B718">
        <v>188896860</v>
      </c>
      <c r="C718" t="s">
        <v>3380</v>
      </c>
      <c r="D718" t="str">
        <f>INDEX(cleaned_data_Pittsburgh!AF$2:'cleaned_data_Pittsburgh'!AF$828, MATCH(A718, cleaned_data_Pittsburgh!I$2:'cleaned_data_Pittsburgh'!I$828,0))</f>
        <v>Greater Pittsburgh Area</v>
      </c>
      <c r="E718">
        <f>INDEX(cleaned_data_Pittsburgh!AG$2:'cleaned_data_Pittsburgh'!AG$828, MATCH(A718, cleaned_data_Pittsburgh!I$2:'cleaned_data_Pittsburgh'!I$828,0))</f>
        <v>0</v>
      </c>
      <c r="F718" t="str">
        <f>INDEX(cleaned_data_Pittsburgh!AK$2:'cleaned_data_Pittsburgh'!AK$828, MATCH(A718, cleaned_data_Pittsburgh!I$2:'cleaned_data_Pittsburgh'!I$828,0))</f>
        <v>CSA/MSA</v>
      </c>
      <c r="G718">
        <v>1</v>
      </c>
    </row>
    <row r="719" spans="1:7" x14ac:dyDescent="0.2">
      <c r="A719">
        <v>224914340</v>
      </c>
      <c r="B719">
        <v>84109532</v>
      </c>
      <c r="C719" t="s">
        <v>3380</v>
      </c>
      <c r="D719" t="str">
        <f>INDEX(cleaned_data_Pittsburgh!AF$2:'cleaned_data_Pittsburgh'!AF$828, MATCH(A719, cleaned_data_Pittsburgh!I$2:'cleaned_data_Pittsburgh'!I$828,0))</f>
        <v>Greater Pittsburgh Area</v>
      </c>
      <c r="E719">
        <f>INDEX(cleaned_data_Pittsburgh!AG$2:'cleaned_data_Pittsburgh'!AG$828, MATCH(A719, cleaned_data_Pittsburgh!I$2:'cleaned_data_Pittsburgh'!I$828,0))</f>
        <v>0</v>
      </c>
      <c r="F719" t="str">
        <f>INDEX(cleaned_data_Pittsburgh!AK$2:'cleaned_data_Pittsburgh'!AK$828, MATCH(A719, cleaned_data_Pittsburgh!I$2:'cleaned_data_Pittsburgh'!I$828,0))</f>
        <v>CSA/MSA</v>
      </c>
      <c r="G719">
        <v>1</v>
      </c>
    </row>
    <row r="720" spans="1:7" x14ac:dyDescent="0.2">
      <c r="A720" t="s">
        <v>3310</v>
      </c>
      <c r="B720">
        <v>70045042</v>
      </c>
      <c r="C720" t="s">
        <v>3380</v>
      </c>
      <c r="D720" t="str">
        <f>INDEX(cleaned_data_Pittsburgh!AF$2:'cleaned_data_Pittsburgh'!AF$828, MATCH(A720, cleaned_data_Pittsburgh!I$2:'cleaned_data_Pittsburgh'!I$828,0))</f>
        <v>Greater Pittsburgh Area</v>
      </c>
      <c r="E720">
        <f>INDEX(cleaned_data_Pittsburgh!AG$2:'cleaned_data_Pittsburgh'!AG$828, MATCH(A720, cleaned_data_Pittsburgh!I$2:'cleaned_data_Pittsburgh'!I$828,0))</f>
        <v>1</v>
      </c>
      <c r="F720" t="str">
        <f>INDEX(cleaned_data_Pittsburgh!AK$2:'cleaned_data_Pittsburgh'!AK$828, MATCH(A720, cleaned_data_Pittsburgh!I$2:'cleaned_data_Pittsburgh'!I$828,0))</f>
        <v>CSA/MSA</v>
      </c>
      <c r="G720">
        <v>1</v>
      </c>
    </row>
    <row r="721" spans="1:7" x14ac:dyDescent="0.2">
      <c r="A721" t="s">
        <v>3310</v>
      </c>
      <c r="B721">
        <v>173330672</v>
      </c>
      <c r="C721" t="s">
        <v>3380</v>
      </c>
      <c r="D721" t="str">
        <f>INDEX(cleaned_data_Pittsburgh!AF$2:'cleaned_data_Pittsburgh'!AF$828, MATCH(A721, cleaned_data_Pittsburgh!I$2:'cleaned_data_Pittsburgh'!I$828,0))</f>
        <v>Greater Pittsburgh Area</v>
      </c>
      <c r="E721">
        <f>INDEX(cleaned_data_Pittsburgh!AG$2:'cleaned_data_Pittsburgh'!AG$828, MATCH(A721, cleaned_data_Pittsburgh!I$2:'cleaned_data_Pittsburgh'!I$828,0))</f>
        <v>1</v>
      </c>
      <c r="F721" t="str">
        <f>INDEX(cleaned_data_Pittsburgh!AK$2:'cleaned_data_Pittsburgh'!AK$828, MATCH(A721, cleaned_data_Pittsburgh!I$2:'cleaned_data_Pittsburgh'!I$828,0))</f>
        <v>CSA/MSA</v>
      </c>
      <c r="G721">
        <v>1</v>
      </c>
    </row>
    <row r="722" spans="1:7" x14ac:dyDescent="0.2">
      <c r="A722" t="s">
        <v>3310</v>
      </c>
      <c r="B722">
        <v>156715912</v>
      </c>
      <c r="C722" t="s">
        <v>3380</v>
      </c>
      <c r="D722" t="str">
        <f>INDEX(cleaned_data_Pittsburgh!AF$2:'cleaned_data_Pittsburgh'!AF$828, MATCH(A722, cleaned_data_Pittsburgh!I$2:'cleaned_data_Pittsburgh'!I$828,0))</f>
        <v>Greater Pittsburgh Area</v>
      </c>
      <c r="E722">
        <f>INDEX(cleaned_data_Pittsburgh!AG$2:'cleaned_data_Pittsburgh'!AG$828, MATCH(A722, cleaned_data_Pittsburgh!I$2:'cleaned_data_Pittsburgh'!I$828,0))</f>
        <v>1</v>
      </c>
      <c r="F722" t="str">
        <f>INDEX(cleaned_data_Pittsburgh!AK$2:'cleaned_data_Pittsburgh'!AK$828, MATCH(A722, cleaned_data_Pittsburgh!I$2:'cleaned_data_Pittsburgh'!I$828,0))</f>
        <v>CSA/MSA</v>
      </c>
      <c r="G722">
        <v>1</v>
      </c>
    </row>
    <row r="723" spans="1:7" x14ac:dyDescent="0.2">
      <c r="A723" t="s">
        <v>3310</v>
      </c>
      <c r="B723">
        <v>127485182</v>
      </c>
      <c r="C723" t="s">
        <v>3380</v>
      </c>
      <c r="D723" t="str">
        <f>INDEX(cleaned_data_Pittsburgh!AF$2:'cleaned_data_Pittsburgh'!AF$828, MATCH(A723, cleaned_data_Pittsburgh!I$2:'cleaned_data_Pittsburgh'!I$828,0))</f>
        <v>Greater Pittsburgh Area</v>
      </c>
      <c r="E723">
        <f>INDEX(cleaned_data_Pittsburgh!AG$2:'cleaned_data_Pittsburgh'!AG$828, MATCH(A723, cleaned_data_Pittsburgh!I$2:'cleaned_data_Pittsburgh'!I$828,0))</f>
        <v>1</v>
      </c>
      <c r="F723" t="str">
        <f>INDEX(cleaned_data_Pittsburgh!AK$2:'cleaned_data_Pittsburgh'!AK$828, MATCH(A723, cleaned_data_Pittsburgh!I$2:'cleaned_data_Pittsburgh'!I$828,0))</f>
        <v>CSA/MSA</v>
      </c>
      <c r="G723">
        <v>1</v>
      </c>
    </row>
    <row r="724" spans="1:7" x14ac:dyDescent="0.2">
      <c r="A724" t="s">
        <v>3310</v>
      </c>
      <c r="B724">
        <v>128949302</v>
      </c>
      <c r="C724" t="s">
        <v>3380</v>
      </c>
      <c r="D724" t="str">
        <f>INDEX(cleaned_data_Pittsburgh!AF$2:'cleaned_data_Pittsburgh'!AF$828, MATCH(A724, cleaned_data_Pittsburgh!I$2:'cleaned_data_Pittsburgh'!I$828,0))</f>
        <v>Greater Pittsburgh Area</v>
      </c>
      <c r="E724">
        <f>INDEX(cleaned_data_Pittsburgh!AG$2:'cleaned_data_Pittsburgh'!AG$828, MATCH(A724, cleaned_data_Pittsburgh!I$2:'cleaned_data_Pittsburgh'!I$828,0))</f>
        <v>1</v>
      </c>
      <c r="F724" t="str">
        <f>INDEX(cleaned_data_Pittsburgh!AK$2:'cleaned_data_Pittsburgh'!AK$828, MATCH(A724, cleaned_data_Pittsburgh!I$2:'cleaned_data_Pittsburgh'!I$828,0))</f>
        <v>CSA/MSA</v>
      </c>
      <c r="G724">
        <v>1</v>
      </c>
    </row>
    <row r="725" spans="1:7" x14ac:dyDescent="0.2">
      <c r="A725" t="s">
        <v>3203</v>
      </c>
      <c r="B725">
        <v>1931099</v>
      </c>
      <c r="C725" t="s">
        <v>3380</v>
      </c>
      <c r="D725" t="str">
        <f>INDEX(cleaned_data_Pittsburgh!AF$2:'cleaned_data_Pittsburgh'!AF$828, MATCH(A725, cleaned_data_Pittsburgh!I$2:'cleaned_data_Pittsburgh'!I$828,0))</f>
        <v>Greater Pittsburgh Area</v>
      </c>
      <c r="E725">
        <f>INDEX(cleaned_data_Pittsburgh!AG$2:'cleaned_data_Pittsburgh'!AG$828, MATCH(A725, cleaned_data_Pittsburgh!I$2:'cleaned_data_Pittsburgh'!I$828,0))</f>
        <v>0</v>
      </c>
      <c r="F725" t="str">
        <f>INDEX(cleaned_data_Pittsburgh!AK$2:'cleaned_data_Pittsburgh'!AK$828, MATCH(A725, cleaned_data_Pittsburgh!I$2:'cleaned_data_Pittsburgh'!I$828,0))</f>
        <v>CSA/MSA</v>
      </c>
      <c r="G725">
        <v>1</v>
      </c>
    </row>
    <row r="726" spans="1:7" x14ac:dyDescent="0.2">
      <c r="A726" t="s">
        <v>3203</v>
      </c>
      <c r="B726">
        <v>2732783</v>
      </c>
      <c r="C726" t="s">
        <v>3380</v>
      </c>
      <c r="D726" t="str">
        <f>INDEX(cleaned_data_Pittsburgh!AF$2:'cleaned_data_Pittsburgh'!AF$828, MATCH(A726, cleaned_data_Pittsburgh!I$2:'cleaned_data_Pittsburgh'!I$828,0))</f>
        <v>Greater Pittsburgh Area</v>
      </c>
      <c r="E726">
        <f>INDEX(cleaned_data_Pittsburgh!AG$2:'cleaned_data_Pittsburgh'!AG$828, MATCH(A726, cleaned_data_Pittsburgh!I$2:'cleaned_data_Pittsburgh'!I$828,0))</f>
        <v>0</v>
      </c>
      <c r="F726" t="str">
        <f>INDEX(cleaned_data_Pittsburgh!AK$2:'cleaned_data_Pittsburgh'!AK$828, MATCH(A726, cleaned_data_Pittsburgh!I$2:'cleaned_data_Pittsburgh'!I$828,0))</f>
        <v>CSA/MSA</v>
      </c>
      <c r="G726">
        <v>1</v>
      </c>
    </row>
    <row r="727" spans="1:7" x14ac:dyDescent="0.2">
      <c r="A727" t="s">
        <v>3203</v>
      </c>
      <c r="B727">
        <v>36312512</v>
      </c>
      <c r="C727" t="s">
        <v>3380</v>
      </c>
      <c r="D727" t="str">
        <f>INDEX(cleaned_data_Pittsburgh!AF$2:'cleaned_data_Pittsburgh'!AF$828, MATCH(A727, cleaned_data_Pittsburgh!I$2:'cleaned_data_Pittsburgh'!I$828,0))</f>
        <v>Greater Pittsburgh Area</v>
      </c>
      <c r="E727">
        <f>INDEX(cleaned_data_Pittsburgh!AG$2:'cleaned_data_Pittsburgh'!AG$828, MATCH(A727, cleaned_data_Pittsburgh!I$2:'cleaned_data_Pittsburgh'!I$828,0))</f>
        <v>0</v>
      </c>
      <c r="F727" t="str">
        <f>INDEX(cleaned_data_Pittsburgh!AK$2:'cleaned_data_Pittsburgh'!AK$828, MATCH(A727, cleaned_data_Pittsburgh!I$2:'cleaned_data_Pittsburgh'!I$828,0))</f>
        <v>CSA/MSA</v>
      </c>
      <c r="G727">
        <v>1</v>
      </c>
    </row>
    <row r="728" spans="1:7" x14ac:dyDescent="0.2">
      <c r="A728" t="s">
        <v>3203</v>
      </c>
      <c r="B728">
        <v>13138824</v>
      </c>
      <c r="C728" t="s">
        <v>3380</v>
      </c>
      <c r="D728" t="str">
        <f>INDEX(cleaned_data_Pittsburgh!AF$2:'cleaned_data_Pittsburgh'!AF$828, MATCH(A728, cleaned_data_Pittsburgh!I$2:'cleaned_data_Pittsburgh'!I$828,0))</f>
        <v>Greater Pittsburgh Area</v>
      </c>
      <c r="E728">
        <f>INDEX(cleaned_data_Pittsburgh!AG$2:'cleaned_data_Pittsburgh'!AG$828, MATCH(A728, cleaned_data_Pittsburgh!I$2:'cleaned_data_Pittsburgh'!I$828,0))</f>
        <v>0</v>
      </c>
      <c r="F728" t="str">
        <f>INDEX(cleaned_data_Pittsburgh!AK$2:'cleaned_data_Pittsburgh'!AK$828, MATCH(A728, cleaned_data_Pittsburgh!I$2:'cleaned_data_Pittsburgh'!I$828,0))</f>
        <v>CSA/MSA</v>
      </c>
      <c r="G728">
        <v>1</v>
      </c>
    </row>
    <row r="729" spans="1:7" x14ac:dyDescent="0.2">
      <c r="A729" t="s">
        <v>3147</v>
      </c>
      <c r="B729">
        <v>9529472</v>
      </c>
      <c r="C729" t="s">
        <v>3380</v>
      </c>
      <c r="D729" t="str">
        <f>INDEX(cleaned_data_Pittsburgh!AF$2:'cleaned_data_Pittsburgh'!AF$828, MATCH(A729, cleaned_data_Pittsburgh!I$2:'cleaned_data_Pittsburgh'!I$828,0))</f>
        <v>Greater Pittsburgh Area</v>
      </c>
      <c r="E729">
        <f>INDEX(cleaned_data_Pittsburgh!AG$2:'cleaned_data_Pittsburgh'!AG$828, MATCH(A729, cleaned_data_Pittsburgh!I$2:'cleaned_data_Pittsburgh'!I$828,0))</f>
        <v>1</v>
      </c>
      <c r="F729" t="str">
        <f>INDEX(cleaned_data_Pittsburgh!AK$2:'cleaned_data_Pittsburgh'!AK$828, MATCH(A729, cleaned_data_Pittsburgh!I$2:'cleaned_data_Pittsburgh'!I$828,0))</f>
        <v>CSA/MSA</v>
      </c>
      <c r="G729">
        <v>1</v>
      </c>
    </row>
    <row r="730" spans="1:7" x14ac:dyDescent="0.2">
      <c r="A730" t="s">
        <v>3147</v>
      </c>
      <c r="B730">
        <v>31916132</v>
      </c>
      <c r="C730" t="s">
        <v>3380</v>
      </c>
      <c r="D730" t="str">
        <f>INDEX(cleaned_data_Pittsburgh!AF$2:'cleaned_data_Pittsburgh'!AF$828, MATCH(A730, cleaned_data_Pittsburgh!I$2:'cleaned_data_Pittsburgh'!I$828,0))</f>
        <v>Greater Pittsburgh Area</v>
      </c>
      <c r="E730">
        <f>INDEX(cleaned_data_Pittsburgh!AG$2:'cleaned_data_Pittsburgh'!AG$828, MATCH(A730, cleaned_data_Pittsburgh!I$2:'cleaned_data_Pittsburgh'!I$828,0))</f>
        <v>1</v>
      </c>
      <c r="F730" t="str">
        <f>INDEX(cleaned_data_Pittsburgh!AK$2:'cleaned_data_Pittsburgh'!AK$828, MATCH(A730, cleaned_data_Pittsburgh!I$2:'cleaned_data_Pittsburgh'!I$828,0))</f>
        <v>CSA/MSA</v>
      </c>
      <c r="G730">
        <v>1</v>
      </c>
    </row>
    <row r="731" spans="1:7" x14ac:dyDescent="0.2">
      <c r="A731" t="s">
        <v>3147</v>
      </c>
      <c r="B731">
        <v>12296141</v>
      </c>
      <c r="C731" t="s">
        <v>3380</v>
      </c>
      <c r="D731" t="str">
        <f>INDEX(cleaned_data_Pittsburgh!AF$2:'cleaned_data_Pittsburgh'!AF$828, MATCH(A731, cleaned_data_Pittsburgh!I$2:'cleaned_data_Pittsburgh'!I$828,0))</f>
        <v>Greater Pittsburgh Area</v>
      </c>
      <c r="E731">
        <f>INDEX(cleaned_data_Pittsburgh!AG$2:'cleaned_data_Pittsburgh'!AG$828, MATCH(A731, cleaned_data_Pittsburgh!I$2:'cleaned_data_Pittsburgh'!I$828,0))</f>
        <v>1</v>
      </c>
      <c r="F731" t="str">
        <f>INDEX(cleaned_data_Pittsburgh!AK$2:'cleaned_data_Pittsburgh'!AK$828, MATCH(A731, cleaned_data_Pittsburgh!I$2:'cleaned_data_Pittsburgh'!I$828,0))</f>
        <v>CSA/MSA</v>
      </c>
      <c r="G731">
        <v>1</v>
      </c>
    </row>
    <row r="732" spans="1:7" x14ac:dyDescent="0.2">
      <c r="A732" t="s">
        <v>3148</v>
      </c>
      <c r="B732">
        <v>9529472</v>
      </c>
      <c r="C732" t="s">
        <v>3380</v>
      </c>
      <c r="D732" t="str">
        <f>INDEX(cleaned_data_Pittsburgh!AF$2:'cleaned_data_Pittsburgh'!AF$828, MATCH(A732, cleaned_data_Pittsburgh!I$2:'cleaned_data_Pittsburgh'!I$828,0))</f>
        <v>Greater Pittsburgh Area</v>
      </c>
      <c r="E732">
        <f>INDEX(cleaned_data_Pittsburgh!AG$2:'cleaned_data_Pittsburgh'!AG$828, MATCH(A732, cleaned_data_Pittsburgh!I$2:'cleaned_data_Pittsburgh'!I$828,0))</f>
        <v>1</v>
      </c>
      <c r="F732" t="str">
        <f>INDEX(cleaned_data_Pittsburgh!AK$2:'cleaned_data_Pittsburgh'!AK$828, MATCH(A732, cleaned_data_Pittsburgh!I$2:'cleaned_data_Pittsburgh'!I$828,0))</f>
        <v>CSA/MSA</v>
      </c>
      <c r="G732">
        <v>1</v>
      </c>
    </row>
    <row r="733" spans="1:7" x14ac:dyDescent="0.2">
      <c r="A733" t="s">
        <v>3148</v>
      </c>
      <c r="B733">
        <v>31916132</v>
      </c>
      <c r="C733" t="s">
        <v>3380</v>
      </c>
      <c r="D733" t="str">
        <f>INDEX(cleaned_data_Pittsburgh!AF$2:'cleaned_data_Pittsburgh'!AF$828, MATCH(A733, cleaned_data_Pittsburgh!I$2:'cleaned_data_Pittsburgh'!I$828,0))</f>
        <v>Greater Pittsburgh Area</v>
      </c>
      <c r="E733">
        <f>INDEX(cleaned_data_Pittsburgh!AG$2:'cleaned_data_Pittsburgh'!AG$828, MATCH(A733, cleaned_data_Pittsburgh!I$2:'cleaned_data_Pittsburgh'!I$828,0))</f>
        <v>1</v>
      </c>
      <c r="F733" t="str">
        <f>INDEX(cleaned_data_Pittsburgh!AK$2:'cleaned_data_Pittsburgh'!AK$828, MATCH(A733, cleaned_data_Pittsburgh!I$2:'cleaned_data_Pittsburgh'!I$828,0))</f>
        <v>CSA/MSA</v>
      </c>
      <c r="G733">
        <v>1</v>
      </c>
    </row>
    <row r="734" spans="1:7" x14ac:dyDescent="0.2">
      <c r="A734" t="s">
        <v>3148</v>
      </c>
      <c r="B734">
        <v>12296141</v>
      </c>
      <c r="C734" t="s">
        <v>3380</v>
      </c>
      <c r="D734" t="str">
        <f>INDEX(cleaned_data_Pittsburgh!AF$2:'cleaned_data_Pittsburgh'!AF$828, MATCH(A734, cleaned_data_Pittsburgh!I$2:'cleaned_data_Pittsburgh'!I$828,0))</f>
        <v>Greater Pittsburgh Area</v>
      </c>
      <c r="E734">
        <f>INDEX(cleaned_data_Pittsburgh!AG$2:'cleaned_data_Pittsburgh'!AG$828, MATCH(A734, cleaned_data_Pittsburgh!I$2:'cleaned_data_Pittsburgh'!I$828,0))</f>
        <v>1</v>
      </c>
      <c r="F734" t="str">
        <f>INDEX(cleaned_data_Pittsburgh!AK$2:'cleaned_data_Pittsburgh'!AK$828, MATCH(A734, cleaned_data_Pittsburgh!I$2:'cleaned_data_Pittsburgh'!I$828,0))</f>
        <v>CSA/MSA</v>
      </c>
      <c r="G734">
        <v>1</v>
      </c>
    </row>
    <row r="735" spans="1:7" x14ac:dyDescent="0.2">
      <c r="A735" t="s">
        <v>3301</v>
      </c>
      <c r="B735">
        <v>103109122</v>
      </c>
      <c r="C735" t="s">
        <v>3380</v>
      </c>
      <c r="D735" t="str">
        <f>INDEX(cleaned_data_Pittsburgh!AF$2:'cleaned_data_Pittsburgh'!AF$828, MATCH(A735, cleaned_data_Pittsburgh!I$2:'cleaned_data_Pittsburgh'!I$828,0))</f>
        <v>Greater Pittsburgh Area</v>
      </c>
      <c r="E735">
        <f>INDEX(cleaned_data_Pittsburgh!AG$2:'cleaned_data_Pittsburgh'!AG$828, MATCH(A735, cleaned_data_Pittsburgh!I$2:'cleaned_data_Pittsburgh'!I$828,0))</f>
        <v>1</v>
      </c>
      <c r="F735" t="str">
        <f>INDEX(cleaned_data_Pittsburgh!AK$2:'cleaned_data_Pittsburgh'!AK$828, MATCH(A735, cleaned_data_Pittsburgh!I$2:'cleaned_data_Pittsburgh'!I$828,0))</f>
        <v>CSA/MSA</v>
      </c>
      <c r="G735">
        <v>1</v>
      </c>
    </row>
    <row r="736" spans="1:7" x14ac:dyDescent="0.2">
      <c r="A736" t="s">
        <v>3301</v>
      </c>
      <c r="B736">
        <v>157582432</v>
      </c>
      <c r="C736" t="s">
        <v>3380</v>
      </c>
      <c r="D736" t="str">
        <f>INDEX(cleaned_data_Pittsburgh!AF$2:'cleaned_data_Pittsburgh'!AF$828, MATCH(A736, cleaned_data_Pittsburgh!I$2:'cleaned_data_Pittsburgh'!I$828,0))</f>
        <v>Greater Pittsburgh Area</v>
      </c>
      <c r="E736">
        <f>INDEX(cleaned_data_Pittsburgh!AG$2:'cleaned_data_Pittsburgh'!AG$828, MATCH(A736, cleaned_data_Pittsburgh!I$2:'cleaned_data_Pittsburgh'!I$828,0))</f>
        <v>1</v>
      </c>
      <c r="F736" t="str">
        <f>INDEX(cleaned_data_Pittsburgh!AK$2:'cleaned_data_Pittsburgh'!AK$828, MATCH(A736, cleaned_data_Pittsburgh!I$2:'cleaned_data_Pittsburgh'!I$828,0))</f>
        <v>CSA/MSA</v>
      </c>
      <c r="G736">
        <v>1</v>
      </c>
    </row>
    <row r="737" spans="1:7" x14ac:dyDescent="0.2">
      <c r="A737" t="s">
        <v>3301</v>
      </c>
      <c r="B737">
        <v>190224807</v>
      </c>
      <c r="C737" t="s">
        <v>3380</v>
      </c>
      <c r="D737" t="str">
        <f>INDEX(cleaned_data_Pittsburgh!AF$2:'cleaned_data_Pittsburgh'!AF$828, MATCH(A737, cleaned_data_Pittsburgh!I$2:'cleaned_data_Pittsburgh'!I$828,0))</f>
        <v>Greater Pittsburgh Area</v>
      </c>
      <c r="E737">
        <f>INDEX(cleaned_data_Pittsburgh!AG$2:'cleaned_data_Pittsburgh'!AG$828, MATCH(A737, cleaned_data_Pittsburgh!I$2:'cleaned_data_Pittsburgh'!I$828,0))</f>
        <v>1</v>
      </c>
      <c r="F737" t="str">
        <f>INDEX(cleaned_data_Pittsburgh!AK$2:'cleaned_data_Pittsburgh'!AK$828, MATCH(A737, cleaned_data_Pittsburgh!I$2:'cleaned_data_Pittsburgh'!I$828,0))</f>
        <v>CSA/MSA</v>
      </c>
      <c r="G737">
        <v>1</v>
      </c>
    </row>
    <row r="738" spans="1:7" x14ac:dyDescent="0.2">
      <c r="A738" t="s">
        <v>3301</v>
      </c>
      <c r="B738">
        <v>12858455</v>
      </c>
      <c r="C738" t="s">
        <v>3380</v>
      </c>
      <c r="D738" t="str">
        <f>INDEX(cleaned_data_Pittsburgh!AF$2:'cleaned_data_Pittsburgh'!AF$828, MATCH(A738, cleaned_data_Pittsburgh!I$2:'cleaned_data_Pittsburgh'!I$828,0))</f>
        <v>Greater Pittsburgh Area</v>
      </c>
      <c r="E738">
        <f>INDEX(cleaned_data_Pittsburgh!AG$2:'cleaned_data_Pittsburgh'!AG$828, MATCH(A738, cleaned_data_Pittsburgh!I$2:'cleaned_data_Pittsburgh'!I$828,0))</f>
        <v>1</v>
      </c>
      <c r="F738" t="str">
        <f>INDEX(cleaned_data_Pittsburgh!AK$2:'cleaned_data_Pittsburgh'!AK$828, MATCH(A738, cleaned_data_Pittsburgh!I$2:'cleaned_data_Pittsburgh'!I$828,0))</f>
        <v>CSA/MSA</v>
      </c>
      <c r="G738">
        <v>1</v>
      </c>
    </row>
    <row r="739" spans="1:7" x14ac:dyDescent="0.2">
      <c r="A739" t="s">
        <v>3301</v>
      </c>
      <c r="B739">
        <v>183635710</v>
      </c>
      <c r="C739" t="s">
        <v>3380</v>
      </c>
      <c r="D739" t="str">
        <f>INDEX(cleaned_data_Pittsburgh!AF$2:'cleaned_data_Pittsburgh'!AF$828, MATCH(A739, cleaned_data_Pittsburgh!I$2:'cleaned_data_Pittsburgh'!I$828,0))</f>
        <v>Greater Pittsburgh Area</v>
      </c>
      <c r="E739">
        <f>INDEX(cleaned_data_Pittsburgh!AG$2:'cleaned_data_Pittsburgh'!AG$828, MATCH(A739, cleaned_data_Pittsburgh!I$2:'cleaned_data_Pittsburgh'!I$828,0))</f>
        <v>1</v>
      </c>
      <c r="F739" t="str">
        <f>INDEX(cleaned_data_Pittsburgh!AK$2:'cleaned_data_Pittsburgh'!AK$828, MATCH(A739, cleaned_data_Pittsburgh!I$2:'cleaned_data_Pittsburgh'!I$828,0))</f>
        <v>CSA/MSA</v>
      </c>
      <c r="G739">
        <v>1</v>
      </c>
    </row>
    <row r="740" spans="1:7" x14ac:dyDescent="0.2">
      <c r="A740" t="s">
        <v>3301</v>
      </c>
      <c r="B740">
        <v>130389542</v>
      </c>
      <c r="C740" t="s">
        <v>3380</v>
      </c>
      <c r="D740" t="str">
        <f>INDEX(cleaned_data_Pittsburgh!AF$2:'cleaned_data_Pittsburgh'!AF$828, MATCH(A740, cleaned_data_Pittsburgh!I$2:'cleaned_data_Pittsburgh'!I$828,0))</f>
        <v>Greater Pittsburgh Area</v>
      </c>
      <c r="E740">
        <f>INDEX(cleaned_data_Pittsburgh!AG$2:'cleaned_data_Pittsburgh'!AG$828, MATCH(A740, cleaned_data_Pittsburgh!I$2:'cleaned_data_Pittsburgh'!I$828,0))</f>
        <v>1</v>
      </c>
      <c r="F740" t="str">
        <f>INDEX(cleaned_data_Pittsburgh!AK$2:'cleaned_data_Pittsburgh'!AK$828, MATCH(A740, cleaned_data_Pittsburgh!I$2:'cleaned_data_Pittsburgh'!I$828,0))</f>
        <v>CSA/MSA</v>
      </c>
      <c r="G740">
        <v>1</v>
      </c>
    </row>
    <row r="741" spans="1:7" x14ac:dyDescent="0.2">
      <c r="A741" t="s">
        <v>3300</v>
      </c>
      <c r="B741">
        <v>103109122</v>
      </c>
      <c r="C741" t="s">
        <v>3380</v>
      </c>
      <c r="D741" t="str">
        <f>INDEX(cleaned_data_Pittsburgh!AF$2:'cleaned_data_Pittsburgh'!AF$828, MATCH(A741, cleaned_data_Pittsburgh!I$2:'cleaned_data_Pittsburgh'!I$828,0))</f>
        <v>Greater Pittsburgh Area</v>
      </c>
      <c r="E741">
        <f>INDEX(cleaned_data_Pittsburgh!AG$2:'cleaned_data_Pittsburgh'!AG$828, MATCH(A741, cleaned_data_Pittsburgh!I$2:'cleaned_data_Pittsburgh'!I$828,0))</f>
        <v>1</v>
      </c>
      <c r="F741" t="str">
        <f>INDEX(cleaned_data_Pittsburgh!AK$2:'cleaned_data_Pittsburgh'!AK$828, MATCH(A741, cleaned_data_Pittsburgh!I$2:'cleaned_data_Pittsburgh'!I$828,0))</f>
        <v>CSA/MSA</v>
      </c>
      <c r="G741">
        <v>1</v>
      </c>
    </row>
    <row r="742" spans="1:7" x14ac:dyDescent="0.2">
      <c r="A742" t="s">
        <v>3300</v>
      </c>
      <c r="B742">
        <v>130389542</v>
      </c>
      <c r="C742" t="s">
        <v>3380</v>
      </c>
      <c r="D742" t="str">
        <f>INDEX(cleaned_data_Pittsburgh!AF$2:'cleaned_data_Pittsburgh'!AF$828, MATCH(A742, cleaned_data_Pittsburgh!I$2:'cleaned_data_Pittsburgh'!I$828,0))</f>
        <v>Greater Pittsburgh Area</v>
      </c>
      <c r="E742">
        <f>INDEX(cleaned_data_Pittsburgh!AG$2:'cleaned_data_Pittsburgh'!AG$828, MATCH(A742, cleaned_data_Pittsburgh!I$2:'cleaned_data_Pittsburgh'!I$828,0))</f>
        <v>1</v>
      </c>
      <c r="F742" t="str">
        <f>INDEX(cleaned_data_Pittsburgh!AK$2:'cleaned_data_Pittsburgh'!AK$828, MATCH(A742, cleaned_data_Pittsburgh!I$2:'cleaned_data_Pittsburgh'!I$828,0))</f>
        <v>CSA/MSA</v>
      </c>
      <c r="G742">
        <v>1</v>
      </c>
    </row>
    <row r="743" spans="1:7" x14ac:dyDescent="0.2">
      <c r="A743" t="s">
        <v>3300</v>
      </c>
      <c r="B743">
        <v>157582432</v>
      </c>
      <c r="C743" t="s">
        <v>3380</v>
      </c>
      <c r="D743" t="str">
        <f>INDEX(cleaned_data_Pittsburgh!AF$2:'cleaned_data_Pittsburgh'!AF$828, MATCH(A743, cleaned_data_Pittsburgh!I$2:'cleaned_data_Pittsburgh'!I$828,0))</f>
        <v>Greater Pittsburgh Area</v>
      </c>
      <c r="E743">
        <f>INDEX(cleaned_data_Pittsburgh!AG$2:'cleaned_data_Pittsburgh'!AG$828, MATCH(A743, cleaned_data_Pittsburgh!I$2:'cleaned_data_Pittsburgh'!I$828,0))</f>
        <v>1</v>
      </c>
      <c r="F743" t="str">
        <f>INDEX(cleaned_data_Pittsburgh!AK$2:'cleaned_data_Pittsburgh'!AK$828, MATCH(A743, cleaned_data_Pittsburgh!I$2:'cleaned_data_Pittsburgh'!I$828,0))</f>
        <v>CSA/MSA</v>
      </c>
      <c r="G743">
        <v>1</v>
      </c>
    </row>
    <row r="744" spans="1:7" x14ac:dyDescent="0.2">
      <c r="A744" t="s">
        <v>3300</v>
      </c>
      <c r="B744">
        <v>52977762</v>
      </c>
      <c r="C744" t="s">
        <v>3380</v>
      </c>
      <c r="D744" t="str">
        <f>INDEX(cleaned_data_Pittsburgh!AF$2:'cleaned_data_Pittsburgh'!AF$828, MATCH(A744, cleaned_data_Pittsburgh!I$2:'cleaned_data_Pittsburgh'!I$828,0))</f>
        <v>Greater Pittsburgh Area</v>
      </c>
      <c r="E744">
        <f>INDEX(cleaned_data_Pittsburgh!AG$2:'cleaned_data_Pittsburgh'!AG$828, MATCH(A744, cleaned_data_Pittsburgh!I$2:'cleaned_data_Pittsburgh'!I$828,0))</f>
        <v>1</v>
      </c>
      <c r="F744" t="str">
        <f>INDEX(cleaned_data_Pittsburgh!AK$2:'cleaned_data_Pittsburgh'!AK$828, MATCH(A744, cleaned_data_Pittsburgh!I$2:'cleaned_data_Pittsburgh'!I$828,0))</f>
        <v>CSA/MSA</v>
      </c>
      <c r="G744">
        <v>1</v>
      </c>
    </row>
    <row r="745" spans="1:7" x14ac:dyDescent="0.2">
      <c r="A745" t="s">
        <v>3300</v>
      </c>
      <c r="B745">
        <v>86488082</v>
      </c>
      <c r="C745" t="s">
        <v>3380</v>
      </c>
      <c r="D745" t="str">
        <f>INDEX(cleaned_data_Pittsburgh!AF$2:'cleaned_data_Pittsburgh'!AF$828, MATCH(A745, cleaned_data_Pittsburgh!I$2:'cleaned_data_Pittsburgh'!I$828,0))</f>
        <v>Greater Pittsburgh Area</v>
      </c>
      <c r="E745">
        <f>INDEX(cleaned_data_Pittsburgh!AG$2:'cleaned_data_Pittsburgh'!AG$828, MATCH(A745, cleaned_data_Pittsburgh!I$2:'cleaned_data_Pittsburgh'!I$828,0))</f>
        <v>1</v>
      </c>
      <c r="F745" t="str">
        <f>INDEX(cleaned_data_Pittsburgh!AK$2:'cleaned_data_Pittsburgh'!AK$828, MATCH(A745, cleaned_data_Pittsburgh!I$2:'cleaned_data_Pittsburgh'!I$828,0))</f>
        <v>CSA/MSA</v>
      </c>
      <c r="G745">
        <v>1</v>
      </c>
    </row>
    <row r="746" spans="1:7" x14ac:dyDescent="0.2">
      <c r="A746" t="s">
        <v>3340</v>
      </c>
      <c r="B746">
        <v>112450602</v>
      </c>
      <c r="C746" t="s">
        <v>3380</v>
      </c>
      <c r="D746" t="str">
        <f>INDEX(cleaned_data_Pittsburgh!AF$2:'cleaned_data_Pittsburgh'!AF$828, MATCH(A746, cleaned_data_Pittsburgh!I$2:'cleaned_data_Pittsburgh'!I$828,0))</f>
        <v>Greater Pittsburgh Area</v>
      </c>
      <c r="E746">
        <f>INDEX(cleaned_data_Pittsburgh!AG$2:'cleaned_data_Pittsburgh'!AG$828, MATCH(A746, cleaned_data_Pittsburgh!I$2:'cleaned_data_Pittsburgh'!I$828,0))</f>
        <v>1</v>
      </c>
      <c r="F746" t="str">
        <f>INDEX(cleaned_data_Pittsburgh!AK$2:'cleaned_data_Pittsburgh'!AK$828, MATCH(A746, cleaned_data_Pittsburgh!I$2:'cleaned_data_Pittsburgh'!I$828,0))</f>
        <v>CSA/MSA</v>
      </c>
      <c r="G746">
        <v>1</v>
      </c>
    </row>
    <row r="747" spans="1:7" x14ac:dyDescent="0.2">
      <c r="A747" t="s">
        <v>3340</v>
      </c>
      <c r="B747">
        <v>185186597</v>
      </c>
      <c r="C747" t="s">
        <v>3380</v>
      </c>
      <c r="D747" t="str">
        <f>INDEX(cleaned_data_Pittsburgh!AF$2:'cleaned_data_Pittsburgh'!AF$828, MATCH(A747, cleaned_data_Pittsburgh!I$2:'cleaned_data_Pittsburgh'!I$828,0))</f>
        <v>Greater Pittsburgh Area</v>
      </c>
      <c r="E747">
        <f>INDEX(cleaned_data_Pittsburgh!AG$2:'cleaned_data_Pittsburgh'!AG$828, MATCH(A747, cleaned_data_Pittsburgh!I$2:'cleaned_data_Pittsburgh'!I$828,0))</f>
        <v>1</v>
      </c>
      <c r="F747" t="str">
        <f>INDEX(cleaned_data_Pittsburgh!AK$2:'cleaned_data_Pittsburgh'!AK$828, MATCH(A747, cleaned_data_Pittsburgh!I$2:'cleaned_data_Pittsburgh'!I$828,0))</f>
        <v>CSA/MSA</v>
      </c>
      <c r="G747">
        <v>1</v>
      </c>
    </row>
    <row r="748" spans="1:7" x14ac:dyDescent="0.2">
      <c r="A748" t="s">
        <v>3340</v>
      </c>
      <c r="B748">
        <v>138716662</v>
      </c>
      <c r="C748" t="s">
        <v>3380</v>
      </c>
      <c r="D748" t="str">
        <f>INDEX(cleaned_data_Pittsburgh!AF$2:'cleaned_data_Pittsburgh'!AF$828, MATCH(A748, cleaned_data_Pittsburgh!I$2:'cleaned_data_Pittsburgh'!I$828,0))</f>
        <v>Greater Pittsburgh Area</v>
      </c>
      <c r="E748">
        <f>INDEX(cleaned_data_Pittsburgh!AG$2:'cleaned_data_Pittsburgh'!AG$828, MATCH(A748, cleaned_data_Pittsburgh!I$2:'cleaned_data_Pittsburgh'!I$828,0))</f>
        <v>1</v>
      </c>
      <c r="F748" t="str">
        <f>INDEX(cleaned_data_Pittsburgh!AK$2:'cleaned_data_Pittsburgh'!AK$828, MATCH(A748, cleaned_data_Pittsburgh!I$2:'cleaned_data_Pittsburgh'!I$828,0))</f>
        <v>CSA/MSA</v>
      </c>
      <c r="G748">
        <v>1</v>
      </c>
    </row>
    <row r="749" spans="1:7" x14ac:dyDescent="0.2">
      <c r="A749" t="s">
        <v>3340</v>
      </c>
      <c r="B749">
        <v>184356330</v>
      </c>
      <c r="C749" t="s">
        <v>3380</v>
      </c>
      <c r="D749" t="str">
        <f>INDEX(cleaned_data_Pittsburgh!AF$2:'cleaned_data_Pittsburgh'!AF$828, MATCH(A749, cleaned_data_Pittsburgh!I$2:'cleaned_data_Pittsburgh'!I$828,0))</f>
        <v>Greater Pittsburgh Area</v>
      </c>
      <c r="E749">
        <f>INDEX(cleaned_data_Pittsburgh!AG$2:'cleaned_data_Pittsburgh'!AG$828, MATCH(A749, cleaned_data_Pittsburgh!I$2:'cleaned_data_Pittsburgh'!I$828,0))</f>
        <v>1</v>
      </c>
      <c r="F749" t="str">
        <f>INDEX(cleaned_data_Pittsburgh!AK$2:'cleaned_data_Pittsburgh'!AK$828, MATCH(A749, cleaned_data_Pittsburgh!I$2:'cleaned_data_Pittsburgh'!I$828,0))</f>
        <v>CSA/MSA</v>
      </c>
      <c r="G749">
        <v>1</v>
      </c>
    </row>
    <row r="750" spans="1:7" x14ac:dyDescent="0.2">
      <c r="A750" t="s">
        <v>3341</v>
      </c>
      <c r="B750">
        <v>184356330</v>
      </c>
      <c r="C750" t="s">
        <v>3380</v>
      </c>
      <c r="D750" t="str">
        <f>INDEX(cleaned_data_Pittsburgh!AF$2:'cleaned_data_Pittsburgh'!AF$828, MATCH(A750, cleaned_data_Pittsburgh!I$2:'cleaned_data_Pittsburgh'!I$828,0))</f>
        <v>Greater Pittsburgh Area</v>
      </c>
      <c r="E750">
        <f>INDEX(cleaned_data_Pittsburgh!AG$2:'cleaned_data_Pittsburgh'!AG$828, MATCH(A750, cleaned_data_Pittsburgh!I$2:'cleaned_data_Pittsburgh'!I$828,0))</f>
        <v>1</v>
      </c>
      <c r="F750" t="str">
        <f>INDEX(cleaned_data_Pittsburgh!AK$2:'cleaned_data_Pittsburgh'!AK$828, MATCH(A750, cleaned_data_Pittsburgh!I$2:'cleaned_data_Pittsburgh'!I$828,0))</f>
        <v>CSA/MSA</v>
      </c>
      <c r="G750">
        <v>1</v>
      </c>
    </row>
    <row r="751" spans="1:7" x14ac:dyDescent="0.2">
      <c r="A751" t="s">
        <v>3341</v>
      </c>
      <c r="B751">
        <v>185186597</v>
      </c>
      <c r="C751" t="s">
        <v>3380</v>
      </c>
      <c r="D751" t="str">
        <f>INDEX(cleaned_data_Pittsburgh!AF$2:'cleaned_data_Pittsburgh'!AF$828, MATCH(A751, cleaned_data_Pittsburgh!I$2:'cleaned_data_Pittsburgh'!I$828,0))</f>
        <v>Greater Pittsburgh Area</v>
      </c>
      <c r="E751">
        <f>INDEX(cleaned_data_Pittsburgh!AG$2:'cleaned_data_Pittsburgh'!AG$828, MATCH(A751, cleaned_data_Pittsburgh!I$2:'cleaned_data_Pittsburgh'!I$828,0))</f>
        <v>1</v>
      </c>
      <c r="F751" t="str">
        <f>INDEX(cleaned_data_Pittsburgh!AK$2:'cleaned_data_Pittsburgh'!AK$828, MATCH(A751, cleaned_data_Pittsburgh!I$2:'cleaned_data_Pittsburgh'!I$828,0))</f>
        <v>CSA/MSA</v>
      </c>
      <c r="G751">
        <v>1</v>
      </c>
    </row>
    <row r="752" spans="1:7" x14ac:dyDescent="0.2">
      <c r="A752" t="s">
        <v>3291</v>
      </c>
      <c r="B752">
        <v>7346134</v>
      </c>
      <c r="C752" t="s">
        <v>3380</v>
      </c>
      <c r="D752" t="str">
        <f>INDEX(cleaned_data_Pittsburgh!AF$2:'cleaned_data_Pittsburgh'!AF$828, MATCH(A752, cleaned_data_Pittsburgh!I$2:'cleaned_data_Pittsburgh'!I$828,0))</f>
        <v>Southwestern PA</v>
      </c>
      <c r="E752">
        <f>INDEX(cleaned_data_Pittsburgh!AG$2:'cleaned_data_Pittsburgh'!AG$828, MATCH(A752, cleaned_data_Pittsburgh!I$2:'cleaned_data_Pittsburgh'!I$828,0))</f>
        <v>0</v>
      </c>
      <c r="F752" t="str">
        <f>INDEX(cleaned_data_Pittsburgh!AK$2:'cleaned_data_Pittsburgh'!AK$828, MATCH(A752, cleaned_data_Pittsburgh!I$2:'cleaned_data_Pittsburgh'!I$828,0))</f>
        <v>CSA/MSA</v>
      </c>
      <c r="G752">
        <v>1</v>
      </c>
    </row>
    <row r="753" spans="1:7" x14ac:dyDescent="0.2">
      <c r="A753" t="s">
        <v>3145</v>
      </c>
      <c r="B753">
        <v>9529472</v>
      </c>
      <c r="C753" t="s">
        <v>3380</v>
      </c>
      <c r="D753" t="str">
        <f>INDEX(cleaned_data_Pittsburgh!AF$2:'cleaned_data_Pittsburgh'!AF$828, MATCH(A753, cleaned_data_Pittsburgh!I$2:'cleaned_data_Pittsburgh'!I$828,0))</f>
        <v>Greater Pittsburgh Area</v>
      </c>
      <c r="E753">
        <f>INDEX(cleaned_data_Pittsburgh!AG$2:'cleaned_data_Pittsburgh'!AG$828, MATCH(A753, cleaned_data_Pittsburgh!I$2:'cleaned_data_Pittsburgh'!I$828,0))</f>
        <v>1</v>
      </c>
      <c r="F753" t="str">
        <f>INDEX(cleaned_data_Pittsburgh!AK$2:'cleaned_data_Pittsburgh'!AK$828, MATCH(A753, cleaned_data_Pittsburgh!I$2:'cleaned_data_Pittsburgh'!I$828,0))</f>
        <v>CSA/MSA</v>
      </c>
      <c r="G753">
        <v>1</v>
      </c>
    </row>
    <row r="754" spans="1:7" x14ac:dyDescent="0.2">
      <c r="A754" t="s">
        <v>3145</v>
      </c>
      <c r="B754">
        <v>31916132</v>
      </c>
      <c r="C754" t="s">
        <v>3380</v>
      </c>
      <c r="D754" t="str">
        <f>INDEX(cleaned_data_Pittsburgh!AF$2:'cleaned_data_Pittsburgh'!AF$828, MATCH(A754, cleaned_data_Pittsburgh!I$2:'cleaned_data_Pittsburgh'!I$828,0))</f>
        <v>Greater Pittsburgh Area</v>
      </c>
      <c r="E754">
        <f>INDEX(cleaned_data_Pittsburgh!AG$2:'cleaned_data_Pittsburgh'!AG$828, MATCH(A754, cleaned_data_Pittsburgh!I$2:'cleaned_data_Pittsburgh'!I$828,0))</f>
        <v>1</v>
      </c>
      <c r="F754" t="str">
        <f>INDEX(cleaned_data_Pittsburgh!AK$2:'cleaned_data_Pittsburgh'!AK$828, MATCH(A754, cleaned_data_Pittsburgh!I$2:'cleaned_data_Pittsburgh'!I$828,0))</f>
        <v>CSA/MSA</v>
      </c>
      <c r="G754">
        <v>1</v>
      </c>
    </row>
    <row r="755" spans="1:7" x14ac:dyDescent="0.2">
      <c r="A755" t="s">
        <v>3145</v>
      </c>
      <c r="B755">
        <v>12296141</v>
      </c>
      <c r="C755" t="s">
        <v>3380</v>
      </c>
      <c r="D755" t="str">
        <f>INDEX(cleaned_data_Pittsburgh!AF$2:'cleaned_data_Pittsburgh'!AF$828, MATCH(A755, cleaned_data_Pittsburgh!I$2:'cleaned_data_Pittsburgh'!I$828,0))</f>
        <v>Greater Pittsburgh Area</v>
      </c>
      <c r="E755">
        <f>INDEX(cleaned_data_Pittsburgh!AG$2:'cleaned_data_Pittsburgh'!AG$828, MATCH(A755, cleaned_data_Pittsburgh!I$2:'cleaned_data_Pittsburgh'!I$828,0))</f>
        <v>1</v>
      </c>
      <c r="F755" t="str">
        <f>INDEX(cleaned_data_Pittsburgh!AK$2:'cleaned_data_Pittsburgh'!AK$828, MATCH(A755, cleaned_data_Pittsburgh!I$2:'cleaned_data_Pittsburgh'!I$828,0))</f>
        <v>CSA/MSA</v>
      </c>
      <c r="G755">
        <v>1</v>
      </c>
    </row>
    <row r="756" spans="1:7" x14ac:dyDescent="0.2">
      <c r="A756" t="s">
        <v>3150</v>
      </c>
      <c r="B756">
        <v>9529472</v>
      </c>
      <c r="C756" t="s">
        <v>3380</v>
      </c>
      <c r="D756" t="str">
        <f>INDEX(cleaned_data_Pittsburgh!AF$2:'cleaned_data_Pittsburgh'!AF$828, MATCH(A756, cleaned_data_Pittsburgh!I$2:'cleaned_data_Pittsburgh'!I$828,0))</f>
        <v>Greater Pittsburgh Area</v>
      </c>
      <c r="E756">
        <f>INDEX(cleaned_data_Pittsburgh!AG$2:'cleaned_data_Pittsburgh'!AG$828, MATCH(A756, cleaned_data_Pittsburgh!I$2:'cleaned_data_Pittsburgh'!I$828,0))</f>
        <v>1</v>
      </c>
      <c r="F756" t="str">
        <f>INDEX(cleaned_data_Pittsburgh!AK$2:'cleaned_data_Pittsburgh'!AK$828, MATCH(A756, cleaned_data_Pittsburgh!I$2:'cleaned_data_Pittsburgh'!I$828,0))</f>
        <v>CSA/MSA</v>
      </c>
      <c r="G756">
        <v>1</v>
      </c>
    </row>
    <row r="757" spans="1:7" x14ac:dyDescent="0.2">
      <c r="A757" t="s">
        <v>3150</v>
      </c>
      <c r="B757">
        <v>31916132</v>
      </c>
      <c r="C757" t="s">
        <v>3380</v>
      </c>
      <c r="D757" t="str">
        <f>INDEX(cleaned_data_Pittsburgh!AF$2:'cleaned_data_Pittsburgh'!AF$828, MATCH(A757, cleaned_data_Pittsburgh!I$2:'cleaned_data_Pittsburgh'!I$828,0))</f>
        <v>Greater Pittsburgh Area</v>
      </c>
      <c r="E757">
        <f>INDEX(cleaned_data_Pittsburgh!AG$2:'cleaned_data_Pittsburgh'!AG$828, MATCH(A757, cleaned_data_Pittsburgh!I$2:'cleaned_data_Pittsburgh'!I$828,0))</f>
        <v>1</v>
      </c>
      <c r="F757" t="str">
        <f>INDEX(cleaned_data_Pittsburgh!AK$2:'cleaned_data_Pittsburgh'!AK$828, MATCH(A757, cleaned_data_Pittsburgh!I$2:'cleaned_data_Pittsburgh'!I$828,0))</f>
        <v>CSA/MSA</v>
      </c>
      <c r="G757">
        <v>1</v>
      </c>
    </row>
    <row r="758" spans="1:7" x14ac:dyDescent="0.2">
      <c r="A758" t="s">
        <v>3150</v>
      </c>
      <c r="B758">
        <v>12296141</v>
      </c>
      <c r="C758" t="s">
        <v>3380</v>
      </c>
      <c r="D758" t="str">
        <f>INDEX(cleaned_data_Pittsburgh!AF$2:'cleaned_data_Pittsburgh'!AF$828, MATCH(A758, cleaned_data_Pittsburgh!I$2:'cleaned_data_Pittsburgh'!I$828,0))</f>
        <v>Greater Pittsburgh Area</v>
      </c>
      <c r="E758">
        <f>INDEX(cleaned_data_Pittsburgh!AG$2:'cleaned_data_Pittsburgh'!AG$828, MATCH(A758, cleaned_data_Pittsburgh!I$2:'cleaned_data_Pittsburgh'!I$828,0))</f>
        <v>1</v>
      </c>
      <c r="F758" t="str">
        <f>INDEX(cleaned_data_Pittsburgh!AK$2:'cleaned_data_Pittsburgh'!AK$828, MATCH(A758, cleaned_data_Pittsburgh!I$2:'cleaned_data_Pittsburgh'!I$828,0))</f>
        <v>CSA/MSA</v>
      </c>
      <c r="G758">
        <v>1</v>
      </c>
    </row>
    <row r="759" spans="1:7" x14ac:dyDescent="0.2">
      <c r="A759" t="s">
        <v>3289</v>
      </c>
      <c r="B759">
        <v>76844292</v>
      </c>
      <c r="C759" t="s">
        <v>3380</v>
      </c>
      <c r="D759" t="str">
        <f>INDEX(cleaned_data_Pittsburgh!AF$2:'cleaned_data_Pittsburgh'!AF$828, MATCH(A759, cleaned_data_Pittsburgh!I$2:'cleaned_data_Pittsburgh'!I$828,0))</f>
        <v>Greater Pittsburgh Area</v>
      </c>
      <c r="E759">
        <f>INDEX(cleaned_data_Pittsburgh!AG$2:'cleaned_data_Pittsburgh'!AG$828, MATCH(A759, cleaned_data_Pittsburgh!I$2:'cleaned_data_Pittsburgh'!I$828,0))</f>
        <v>1</v>
      </c>
      <c r="F759" t="str">
        <f>INDEX(cleaned_data_Pittsburgh!AK$2:'cleaned_data_Pittsburgh'!AK$828, MATCH(A759, cleaned_data_Pittsburgh!I$2:'cleaned_data_Pittsburgh'!I$828,0))</f>
        <v>CSA/MSA</v>
      </c>
      <c r="G759">
        <v>1</v>
      </c>
    </row>
    <row r="760" spans="1:7" x14ac:dyDescent="0.2">
      <c r="A760" t="s">
        <v>3289</v>
      </c>
      <c r="B760">
        <v>119519002</v>
      </c>
      <c r="C760" t="s">
        <v>3380</v>
      </c>
      <c r="D760" t="str">
        <f>INDEX(cleaned_data_Pittsburgh!AF$2:'cleaned_data_Pittsburgh'!AF$828, MATCH(A760, cleaned_data_Pittsburgh!I$2:'cleaned_data_Pittsburgh'!I$828,0))</f>
        <v>Greater Pittsburgh Area</v>
      </c>
      <c r="E760">
        <f>INDEX(cleaned_data_Pittsburgh!AG$2:'cleaned_data_Pittsburgh'!AG$828, MATCH(A760, cleaned_data_Pittsburgh!I$2:'cleaned_data_Pittsburgh'!I$828,0))</f>
        <v>1</v>
      </c>
      <c r="F760" t="str">
        <f>INDEX(cleaned_data_Pittsburgh!AK$2:'cleaned_data_Pittsburgh'!AK$828, MATCH(A760, cleaned_data_Pittsburgh!I$2:'cleaned_data_Pittsburgh'!I$828,0))</f>
        <v>CSA/MSA</v>
      </c>
      <c r="G760">
        <v>1</v>
      </c>
    </row>
    <row r="761" spans="1:7" x14ac:dyDescent="0.2">
      <c r="A761" t="s">
        <v>3289</v>
      </c>
      <c r="B761">
        <v>72444322</v>
      </c>
      <c r="C761" t="s">
        <v>3380</v>
      </c>
      <c r="D761" t="str">
        <f>INDEX(cleaned_data_Pittsburgh!AF$2:'cleaned_data_Pittsburgh'!AF$828, MATCH(A761, cleaned_data_Pittsburgh!I$2:'cleaned_data_Pittsburgh'!I$828,0))</f>
        <v>Greater Pittsburgh Area</v>
      </c>
      <c r="E761">
        <f>INDEX(cleaned_data_Pittsburgh!AG$2:'cleaned_data_Pittsburgh'!AG$828, MATCH(A761, cleaned_data_Pittsburgh!I$2:'cleaned_data_Pittsburgh'!I$828,0))</f>
        <v>1</v>
      </c>
      <c r="F761" t="str">
        <f>INDEX(cleaned_data_Pittsburgh!AK$2:'cleaned_data_Pittsburgh'!AK$828, MATCH(A761, cleaned_data_Pittsburgh!I$2:'cleaned_data_Pittsburgh'!I$828,0))</f>
        <v>CSA/MSA</v>
      </c>
      <c r="G761">
        <v>1</v>
      </c>
    </row>
    <row r="762" spans="1:7" x14ac:dyDescent="0.2">
      <c r="A762" t="s">
        <v>3289</v>
      </c>
      <c r="B762">
        <v>9724419</v>
      </c>
      <c r="C762" t="s">
        <v>3380</v>
      </c>
      <c r="D762" t="str">
        <f>INDEX(cleaned_data_Pittsburgh!AF$2:'cleaned_data_Pittsburgh'!AF$828, MATCH(A762, cleaned_data_Pittsburgh!I$2:'cleaned_data_Pittsburgh'!I$828,0))</f>
        <v>Greater Pittsburgh Area</v>
      </c>
      <c r="E762">
        <f>INDEX(cleaned_data_Pittsburgh!AG$2:'cleaned_data_Pittsburgh'!AG$828, MATCH(A762, cleaned_data_Pittsburgh!I$2:'cleaned_data_Pittsburgh'!I$828,0))</f>
        <v>1</v>
      </c>
      <c r="F762" t="str">
        <f>INDEX(cleaned_data_Pittsburgh!AK$2:'cleaned_data_Pittsburgh'!AK$828, MATCH(A762, cleaned_data_Pittsburgh!I$2:'cleaned_data_Pittsburgh'!I$828,0))</f>
        <v>CSA/MSA</v>
      </c>
      <c r="G762">
        <v>1</v>
      </c>
    </row>
    <row r="763" spans="1:7" x14ac:dyDescent="0.2">
      <c r="A763" t="s">
        <v>3289</v>
      </c>
      <c r="B763">
        <v>81438722</v>
      </c>
      <c r="C763" t="s">
        <v>3380</v>
      </c>
      <c r="D763" t="str">
        <f>INDEX(cleaned_data_Pittsburgh!AF$2:'cleaned_data_Pittsburgh'!AF$828, MATCH(A763, cleaned_data_Pittsburgh!I$2:'cleaned_data_Pittsburgh'!I$828,0))</f>
        <v>Greater Pittsburgh Area</v>
      </c>
      <c r="E763">
        <f>INDEX(cleaned_data_Pittsburgh!AG$2:'cleaned_data_Pittsburgh'!AG$828, MATCH(A763, cleaned_data_Pittsburgh!I$2:'cleaned_data_Pittsburgh'!I$828,0))</f>
        <v>1</v>
      </c>
      <c r="F763" t="str">
        <f>INDEX(cleaned_data_Pittsburgh!AK$2:'cleaned_data_Pittsburgh'!AK$828, MATCH(A763, cleaned_data_Pittsburgh!I$2:'cleaned_data_Pittsburgh'!I$828,0))</f>
        <v>CSA/MSA</v>
      </c>
      <c r="G763">
        <v>1</v>
      </c>
    </row>
    <row r="764" spans="1:7" x14ac:dyDescent="0.2">
      <c r="A764" t="s">
        <v>3289</v>
      </c>
      <c r="B764">
        <v>629443</v>
      </c>
      <c r="C764" t="s">
        <v>3380</v>
      </c>
      <c r="D764" t="str">
        <f>INDEX(cleaned_data_Pittsburgh!AF$2:'cleaned_data_Pittsburgh'!AF$828, MATCH(A764, cleaned_data_Pittsburgh!I$2:'cleaned_data_Pittsburgh'!I$828,0))</f>
        <v>Greater Pittsburgh Area</v>
      </c>
      <c r="E764">
        <f>INDEX(cleaned_data_Pittsburgh!AG$2:'cleaned_data_Pittsburgh'!AG$828, MATCH(A764, cleaned_data_Pittsburgh!I$2:'cleaned_data_Pittsburgh'!I$828,0))</f>
        <v>1</v>
      </c>
      <c r="F764" t="str">
        <f>INDEX(cleaned_data_Pittsburgh!AK$2:'cleaned_data_Pittsburgh'!AK$828, MATCH(A764, cleaned_data_Pittsburgh!I$2:'cleaned_data_Pittsburgh'!I$828,0))</f>
        <v>CSA/MSA</v>
      </c>
      <c r="G764">
        <v>1</v>
      </c>
    </row>
    <row r="765" spans="1:7" x14ac:dyDescent="0.2">
      <c r="A765" t="s">
        <v>3289</v>
      </c>
      <c r="B765">
        <v>3735594</v>
      </c>
      <c r="C765" t="s">
        <v>3380</v>
      </c>
      <c r="D765" t="str">
        <f>INDEX(cleaned_data_Pittsburgh!AF$2:'cleaned_data_Pittsburgh'!AF$828, MATCH(A765, cleaned_data_Pittsburgh!I$2:'cleaned_data_Pittsburgh'!I$828,0))</f>
        <v>Greater Pittsburgh Area</v>
      </c>
      <c r="E765">
        <f>INDEX(cleaned_data_Pittsburgh!AG$2:'cleaned_data_Pittsburgh'!AG$828, MATCH(A765, cleaned_data_Pittsburgh!I$2:'cleaned_data_Pittsburgh'!I$828,0))</f>
        <v>1</v>
      </c>
      <c r="F765" t="str">
        <f>INDEX(cleaned_data_Pittsburgh!AK$2:'cleaned_data_Pittsburgh'!AK$828, MATCH(A765, cleaned_data_Pittsburgh!I$2:'cleaned_data_Pittsburgh'!I$828,0))</f>
        <v>CSA/MSA</v>
      </c>
      <c r="G765">
        <v>1</v>
      </c>
    </row>
    <row r="766" spans="1:7" x14ac:dyDescent="0.2">
      <c r="A766" t="s">
        <v>3289</v>
      </c>
      <c r="B766">
        <v>109905562</v>
      </c>
      <c r="C766" t="s">
        <v>3380</v>
      </c>
      <c r="D766" t="str">
        <f>INDEX(cleaned_data_Pittsburgh!AF$2:'cleaned_data_Pittsburgh'!AF$828, MATCH(A766, cleaned_data_Pittsburgh!I$2:'cleaned_data_Pittsburgh'!I$828,0))</f>
        <v>Greater Pittsburgh Area</v>
      </c>
      <c r="E766">
        <f>INDEX(cleaned_data_Pittsburgh!AG$2:'cleaned_data_Pittsburgh'!AG$828, MATCH(A766, cleaned_data_Pittsburgh!I$2:'cleaned_data_Pittsburgh'!I$828,0))</f>
        <v>1</v>
      </c>
      <c r="F766" t="str">
        <f>INDEX(cleaned_data_Pittsburgh!AK$2:'cleaned_data_Pittsburgh'!AK$828, MATCH(A766, cleaned_data_Pittsburgh!I$2:'cleaned_data_Pittsburgh'!I$828,0))</f>
        <v>CSA/MSA</v>
      </c>
      <c r="G766">
        <v>1</v>
      </c>
    </row>
    <row r="767" spans="1:7" x14ac:dyDescent="0.2">
      <c r="A767" t="s">
        <v>3289</v>
      </c>
      <c r="B767">
        <v>12395765</v>
      </c>
      <c r="C767" t="s">
        <v>3380</v>
      </c>
      <c r="D767" t="str">
        <f>INDEX(cleaned_data_Pittsburgh!AF$2:'cleaned_data_Pittsburgh'!AF$828, MATCH(A767, cleaned_data_Pittsburgh!I$2:'cleaned_data_Pittsburgh'!I$828,0))</f>
        <v>Greater Pittsburgh Area</v>
      </c>
      <c r="E767">
        <f>INDEX(cleaned_data_Pittsburgh!AG$2:'cleaned_data_Pittsburgh'!AG$828, MATCH(A767, cleaned_data_Pittsburgh!I$2:'cleaned_data_Pittsburgh'!I$828,0))</f>
        <v>1</v>
      </c>
      <c r="F767" t="str">
        <f>INDEX(cleaned_data_Pittsburgh!AK$2:'cleaned_data_Pittsburgh'!AK$828, MATCH(A767, cleaned_data_Pittsburgh!I$2:'cleaned_data_Pittsburgh'!I$828,0))</f>
        <v>CSA/MSA</v>
      </c>
      <c r="G767">
        <v>1</v>
      </c>
    </row>
    <row r="768" spans="1:7" x14ac:dyDescent="0.2">
      <c r="A768" t="s">
        <v>3289</v>
      </c>
      <c r="B768">
        <v>83050032</v>
      </c>
      <c r="C768" t="s">
        <v>3380</v>
      </c>
      <c r="D768" t="str">
        <f>INDEX(cleaned_data_Pittsburgh!AF$2:'cleaned_data_Pittsburgh'!AF$828, MATCH(A768, cleaned_data_Pittsburgh!I$2:'cleaned_data_Pittsburgh'!I$828,0))</f>
        <v>Greater Pittsburgh Area</v>
      </c>
      <c r="E768">
        <f>INDEX(cleaned_data_Pittsburgh!AG$2:'cleaned_data_Pittsburgh'!AG$828, MATCH(A768, cleaned_data_Pittsburgh!I$2:'cleaned_data_Pittsburgh'!I$828,0))</f>
        <v>1</v>
      </c>
      <c r="F768" t="str">
        <f>INDEX(cleaned_data_Pittsburgh!AK$2:'cleaned_data_Pittsburgh'!AK$828, MATCH(A768, cleaned_data_Pittsburgh!I$2:'cleaned_data_Pittsburgh'!I$828,0))</f>
        <v>CSA/MSA</v>
      </c>
      <c r="G768">
        <v>1</v>
      </c>
    </row>
    <row r="769" spans="1:7" x14ac:dyDescent="0.2">
      <c r="A769" t="s">
        <v>3289</v>
      </c>
      <c r="B769">
        <v>177944032</v>
      </c>
      <c r="C769" t="s">
        <v>3380</v>
      </c>
      <c r="D769" t="str">
        <f>INDEX(cleaned_data_Pittsburgh!AF$2:'cleaned_data_Pittsburgh'!AF$828, MATCH(A769, cleaned_data_Pittsburgh!I$2:'cleaned_data_Pittsburgh'!I$828,0))</f>
        <v>Greater Pittsburgh Area</v>
      </c>
      <c r="E769">
        <f>INDEX(cleaned_data_Pittsburgh!AG$2:'cleaned_data_Pittsburgh'!AG$828, MATCH(A769, cleaned_data_Pittsburgh!I$2:'cleaned_data_Pittsburgh'!I$828,0))</f>
        <v>1</v>
      </c>
      <c r="F769" t="str">
        <f>INDEX(cleaned_data_Pittsburgh!AK$2:'cleaned_data_Pittsburgh'!AK$828, MATCH(A769, cleaned_data_Pittsburgh!I$2:'cleaned_data_Pittsburgh'!I$828,0))</f>
        <v>CSA/MSA</v>
      </c>
      <c r="G769">
        <v>1</v>
      </c>
    </row>
    <row r="770" spans="1:7" x14ac:dyDescent="0.2">
      <c r="A770" t="s">
        <v>3289</v>
      </c>
      <c r="B770">
        <v>136914502</v>
      </c>
      <c r="C770" t="s">
        <v>3380</v>
      </c>
      <c r="D770" t="str">
        <f>INDEX(cleaned_data_Pittsburgh!AF$2:'cleaned_data_Pittsburgh'!AF$828, MATCH(A770, cleaned_data_Pittsburgh!I$2:'cleaned_data_Pittsburgh'!I$828,0))</f>
        <v>Greater Pittsburgh Area</v>
      </c>
      <c r="E770">
        <f>INDEX(cleaned_data_Pittsburgh!AG$2:'cleaned_data_Pittsburgh'!AG$828, MATCH(A770, cleaned_data_Pittsburgh!I$2:'cleaned_data_Pittsburgh'!I$828,0))</f>
        <v>1</v>
      </c>
      <c r="F770" t="str">
        <f>INDEX(cleaned_data_Pittsburgh!AK$2:'cleaned_data_Pittsburgh'!AK$828, MATCH(A770, cleaned_data_Pittsburgh!I$2:'cleaned_data_Pittsburgh'!I$828,0))</f>
        <v>CSA/MSA</v>
      </c>
      <c r="G770">
        <v>1</v>
      </c>
    </row>
    <row r="771" spans="1:7" x14ac:dyDescent="0.2">
      <c r="A771" t="s">
        <v>3149</v>
      </c>
      <c r="B771">
        <v>9529472</v>
      </c>
      <c r="C771" t="s">
        <v>3380</v>
      </c>
      <c r="D771" t="str">
        <f>INDEX(cleaned_data_Pittsburgh!AF$2:'cleaned_data_Pittsburgh'!AF$828, MATCH(A771, cleaned_data_Pittsburgh!I$2:'cleaned_data_Pittsburgh'!I$828,0))</f>
        <v>Greater Pittsburgh Area</v>
      </c>
      <c r="E771">
        <f>INDEX(cleaned_data_Pittsburgh!AG$2:'cleaned_data_Pittsburgh'!AG$828, MATCH(A771, cleaned_data_Pittsburgh!I$2:'cleaned_data_Pittsburgh'!I$828,0))</f>
        <v>1</v>
      </c>
      <c r="F771" t="str">
        <f>INDEX(cleaned_data_Pittsburgh!AK$2:'cleaned_data_Pittsburgh'!AK$828, MATCH(A771, cleaned_data_Pittsburgh!I$2:'cleaned_data_Pittsburgh'!I$828,0))</f>
        <v>CSA/MSA</v>
      </c>
      <c r="G771">
        <v>1</v>
      </c>
    </row>
    <row r="772" spans="1:7" x14ac:dyDescent="0.2">
      <c r="A772" t="s">
        <v>3149</v>
      </c>
      <c r="B772">
        <v>31916132</v>
      </c>
      <c r="C772" t="s">
        <v>3380</v>
      </c>
      <c r="D772" t="str">
        <f>INDEX(cleaned_data_Pittsburgh!AF$2:'cleaned_data_Pittsburgh'!AF$828, MATCH(A772, cleaned_data_Pittsburgh!I$2:'cleaned_data_Pittsburgh'!I$828,0))</f>
        <v>Greater Pittsburgh Area</v>
      </c>
      <c r="E772">
        <f>INDEX(cleaned_data_Pittsburgh!AG$2:'cleaned_data_Pittsburgh'!AG$828, MATCH(A772, cleaned_data_Pittsburgh!I$2:'cleaned_data_Pittsburgh'!I$828,0))</f>
        <v>1</v>
      </c>
      <c r="F772" t="str">
        <f>INDEX(cleaned_data_Pittsburgh!AK$2:'cleaned_data_Pittsburgh'!AK$828, MATCH(A772, cleaned_data_Pittsburgh!I$2:'cleaned_data_Pittsburgh'!I$828,0))</f>
        <v>CSA/MSA</v>
      </c>
      <c r="G772">
        <v>1</v>
      </c>
    </row>
    <row r="773" spans="1:7" x14ac:dyDescent="0.2">
      <c r="A773" t="s">
        <v>3149</v>
      </c>
      <c r="B773">
        <v>12296141</v>
      </c>
      <c r="C773" t="s">
        <v>3380</v>
      </c>
      <c r="D773" t="str">
        <f>INDEX(cleaned_data_Pittsburgh!AF$2:'cleaned_data_Pittsburgh'!AF$828, MATCH(A773, cleaned_data_Pittsburgh!I$2:'cleaned_data_Pittsburgh'!I$828,0))</f>
        <v>Greater Pittsburgh Area</v>
      </c>
      <c r="E773">
        <f>INDEX(cleaned_data_Pittsburgh!AG$2:'cleaned_data_Pittsburgh'!AG$828, MATCH(A773, cleaned_data_Pittsburgh!I$2:'cleaned_data_Pittsburgh'!I$828,0))</f>
        <v>1</v>
      </c>
      <c r="F773" t="str">
        <f>INDEX(cleaned_data_Pittsburgh!AK$2:'cleaned_data_Pittsburgh'!AK$828, MATCH(A773, cleaned_data_Pittsburgh!I$2:'cleaned_data_Pittsburgh'!I$828,0))</f>
        <v>CSA/MSA</v>
      </c>
      <c r="G773">
        <v>1</v>
      </c>
    </row>
    <row r="774" spans="1:7" x14ac:dyDescent="0.2">
      <c r="A774" t="s">
        <v>3146</v>
      </c>
      <c r="B774">
        <v>9529472</v>
      </c>
      <c r="C774" t="s">
        <v>3380</v>
      </c>
      <c r="D774" t="str">
        <f>INDEX(cleaned_data_Pittsburgh!AF$2:'cleaned_data_Pittsburgh'!AF$828, MATCH(A774, cleaned_data_Pittsburgh!I$2:'cleaned_data_Pittsburgh'!I$828,0))</f>
        <v>Greater Pittsburgh Area</v>
      </c>
      <c r="E774">
        <f>INDEX(cleaned_data_Pittsburgh!AG$2:'cleaned_data_Pittsburgh'!AG$828, MATCH(A774, cleaned_data_Pittsburgh!I$2:'cleaned_data_Pittsburgh'!I$828,0))</f>
        <v>1</v>
      </c>
      <c r="F774" t="str">
        <f>INDEX(cleaned_data_Pittsburgh!AK$2:'cleaned_data_Pittsburgh'!AK$828, MATCH(A774, cleaned_data_Pittsburgh!I$2:'cleaned_data_Pittsburgh'!I$828,0))</f>
        <v>CSA/MSA</v>
      </c>
      <c r="G774">
        <v>1</v>
      </c>
    </row>
    <row r="775" spans="1:7" x14ac:dyDescent="0.2">
      <c r="A775" t="s">
        <v>3146</v>
      </c>
      <c r="B775">
        <v>31916132</v>
      </c>
      <c r="C775" t="s">
        <v>3380</v>
      </c>
      <c r="D775" t="str">
        <f>INDEX(cleaned_data_Pittsburgh!AF$2:'cleaned_data_Pittsburgh'!AF$828, MATCH(A775, cleaned_data_Pittsburgh!I$2:'cleaned_data_Pittsburgh'!I$828,0))</f>
        <v>Greater Pittsburgh Area</v>
      </c>
      <c r="E775">
        <f>INDEX(cleaned_data_Pittsburgh!AG$2:'cleaned_data_Pittsburgh'!AG$828, MATCH(A775, cleaned_data_Pittsburgh!I$2:'cleaned_data_Pittsburgh'!I$828,0))</f>
        <v>1</v>
      </c>
      <c r="F775" t="str">
        <f>INDEX(cleaned_data_Pittsburgh!AK$2:'cleaned_data_Pittsburgh'!AK$828, MATCH(A775, cleaned_data_Pittsburgh!I$2:'cleaned_data_Pittsburgh'!I$828,0))</f>
        <v>CSA/MSA</v>
      </c>
      <c r="G775">
        <v>1</v>
      </c>
    </row>
    <row r="776" spans="1:7" x14ac:dyDescent="0.2">
      <c r="A776" t="s">
        <v>3146</v>
      </c>
      <c r="B776">
        <v>12296141</v>
      </c>
      <c r="C776" t="s">
        <v>3380</v>
      </c>
      <c r="D776" t="str">
        <f>INDEX(cleaned_data_Pittsburgh!AF$2:'cleaned_data_Pittsburgh'!AF$828, MATCH(A776, cleaned_data_Pittsburgh!I$2:'cleaned_data_Pittsburgh'!I$828,0))</f>
        <v>Greater Pittsburgh Area</v>
      </c>
      <c r="E776">
        <f>INDEX(cleaned_data_Pittsburgh!AG$2:'cleaned_data_Pittsburgh'!AG$828, MATCH(A776, cleaned_data_Pittsburgh!I$2:'cleaned_data_Pittsburgh'!I$828,0))</f>
        <v>1</v>
      </c>
      <c r="F776" t="str">
        <f>INDEX(cleaned_data_Pittsburgh!AK$2:'cleaned_data_Pittsburgh'!AK$828, MATCH(A776, cleaned_data_Pittsburgh!I$2:'cleaned_data_Pittsburgh'!I$828,0))</f>
        <v>CSA/MSA</v>
      </c>
      <c r="G776">
        <v>1</v>
      </c>
    </row>
    <row r="777" spans="1:7" x14ac:dyDescent="0.2">
      <c r="A777" t="s">
        <v>3287</v>
      </c>
      <c r="B777">
        <v>188547412</v>
      </c>
      <c r="C777" t="s">
        <v>3380</v>
      </c>
      <c r="D777" t="str">
        <f>INDEX(cleaned_data_Pittsburgh!AF$2:'cleaned_data_Pittsburgh'!AF$828, MATCH(A777, cleaned_data_Pittsburgh!I$2:'cleaned_data_Pittsburgh'!I$828,0))</f>
        <v>Greater Pittsburgh Area</v>
      </c>
      <c r="E777">
        <f>INDEX(cleaned_data_Pittsburgh!AG$2:'cleaned_data_Pittsburgh'!AG$828, MATCH(A777, cleaned_data_Pittsburgh!I$2:'cleaned_data_Pittsburgh'!I$828,0))</f>
        <v>1</v>
      </c>
      <c r="F777" t="str">
        <f>INDEX(cleaned_data_Pittsburgh!AK$2:'cleaned_data_Pittsburgh'!AK$828, MATCH(A777, cleaned_data_Pittsburgh!I$2:'cleaned_data_Pittsburgh'!I$828,0))</f>
        <v>CSA/MSA</v>
      </c>
      <c r="G777">
        <v>1</v>
      </c>
    </row>
    <row r="778" spans="1:7" x14ac:dyDescent="0.2">
      <c r="A778" t="s">
        <v>3287</v>
      </c>
      <c r="B778">
        <v>82601842</v>
      </c>
      <c r="C778" t="s">
        <v>3380</v>
      </c>
      <c r="D778" t="str">
        <f>INDEX(cleaned_data_Pittsburgh!AF$2:'cleaned_data_Pittsburgh'!AF$828, MATCH(A778, cleaned_data_Pittsburgh!I$2:'cleaned_data_Pittsburgh'!I$828,0))</f>
        <v>Greater Pittsburgh Area</v>
      </c>
      <c r="E778">
        <f>INDEX(cleaned_data_Pittsburgh!AG$2:'cleaned_data_Pittsburgh'!AG$828, MATCH(A778, cleaned_data_Pittsburgh!I$2:'cleaned_data_Pittsburgh'!I$828,0))</f>
        <v>1</v>
      </c>
      <c r="F778" t="str">
        <f>INDEX(cleaned_data_Pittsburgh!AK$2:'cleaned_data_Pittsburgh'!AK$828, MATCH(A778, cleaned_data_Pittsburgh!I$2:'cleaned_data_Pittsburgh'!I$828,0))</f>
        <v>CSA/MSA</v>
      </c>
      <c r="G778">
        <v>1</v>
      </c>
    </row>
    <row r="779" spans="1:7" x14ac:dyDescent="0.2">
      <c r="A779" t="s">
        <v>3287</v>
      </c>
      <c r="B779">
        <v>185476541</v>
      </c>
      <c r="C779" t="s">
        <v>3380</v>
      </c>
      <c r="D779" t="str">
        <f>INDEX(cleaned_data_Pittsburgh!AF$2:'cleaned_data_Pittsburgh'!AF$828, MATCH(A779, cleaned_data_Pittsburgh!I$2:'cleaned_data_Pittsburgh'!I$828,0))</f>
        <v>Greater Pittsburgh Area</v>
      </c>
      <c r="E779">
        <f>INDEX(cleaned_data_Pittsburgh!AG$2:'cleaned_data_Pittsburgh'!AG$828, MATCH(A779, cleaned_data_Pittsburgh!I$2:'cleaned_data_Pittsburgh'!I$828,0))</f>
        <v>1</v>
      </c>
      <c r="F779" t="str">
        <f>INDEX(cleaned_data_Pittsburgh!AK$2:'cleaned_data_Pittsburgh'!AK$828, MATCH(A779, cleaned_data_Pittsburgh!I$2:'cleaned_data_Pittsburgh'!I$828,0))</f>
        <v>CSA/MSA</v>
      </c>
      <c r="G779">
        <v>1</v>
      </c>
    </row>
    <row r="780" spans="1:7" x14ac:dyDescent="0.2">
      <c r="A780" t="s">
        <v>3287</v>
      </c>
      <c r="B780">
        <v>190545096</v>
      </c>
      <c r="C780" t="s">
        <v>3380</v>
      </c>
      <c r="D780" t="str">
        <f>INDEX(cleaned_data_Pittsburgh!AF$2:'cleaned_data_Pittsburgh'!AF$828, MATCH(A780, cleaned_data_Pittsburgh!I$2:'cleaned_data_Pittsburgh'!I$828,0))</f>
        <v>Greater Pittsburgh Area</v>
      </c>
      <c r="E780">
        <f>INDEX(cleaned_data_Pittsburgh!AG$2:'cleaned_data_Pittsburgh'!AG$828, MATCH(A780, cleaned_data_Pittsburgh!I$2:'cleaned_data_Pittsburgh'!I$828,0))</f>
        <v>1</v>
      </c>
      <c r="F780" t="str">
        <f>INDEX(cleaned_data_Pittsburgh!AK$2:'cleaned_data_Pittsburgh'!AK$828, MATCH(A780, cleaned_data_Pittsburgh!I$2:'cleaned_data_Pittsburgh'!I$828,0))</f>
        <v>CSA/MSA</v>
      </c>
      <c r="G780">
        <v>1</v>
      </c>
    </row>
    <row r="781" spans="1:7" x14ac:dyDescent="0.2">
      <c r="A781" t="s">
        <v>3287</v>
      </c>
      <c r="B781">
        <v>183128462</v>
      </c>
      <c r="C781" t="s">
        <v>3380</v>
      </c>
      <c r="D781" t="str">
        <f>INDEX(cleaned_data_Pittsburgh!AF$2:'cleaned_data_Pittsburgh'!AF$828, MATCH(A781, cleaned_data_Pittsburgh!I$2:'cleaned_data_Pittsburgh'!I$828,0))</f>
        <v>Greater Pittsburgh Area</v>
      </c>
      <c r="E781">
        <f>INDEX(cleaned_data_Pittsburgh!AG$2:'cleaned_data_Pittsburgh'!AG$828, MATCH(A781, cleaned_data_Pittsburgh!I$2:'cleaned_data_Pittsburgh'!I$828,0))</f>
        <v>1</v>
      </c>
      <c r="F781" t="str">
        <f>INDEX(cleaned_data_Pittsburgh!AK$2:'cleaned_data_Pittsburgh'!AK$828, MATCH(A781, cleaned_data_Pittsburgh!I$2:'cleaned_data_Pittsburgh'!I$828,0))</f>
        <v>CSA/MSA</v>
      </c>
      <c r="G781">
        <v>1</v>
      </c>
    </row>
    <row r="782" spans="1:7" x14ac:dyDescent="0.2">
      <c r="A782" t="s">
        <v>3287</v>
      </c>
      <c r="B782">
        <v>108263592</v>
      </c>
      <c r="C782" t="s">
        <v>3380</v>
      </c>
      <c r="D782" t="str">
        <f>INDEX(cleaned_data_Pittsburgh!AF$2:'cleaned_data_Pittsburgh'!AF$828, MATCH(A782, cleaned_data_Pittsburgh!I$2:'cleaned_data_Pittsburgh'!I$828,0))</f>
        <v>Greater Pittsburgh Area</v>
      </c>
      <c r="E782">
        <f>INDEX(cleaned_data_Pittsburgh!AG$2:'cleaned_data_Pittsburgh'!AG$828, MATCH(A782, cleaned_data_Pittsburgh!I$2:'cleaned_data_Pittsburgh'!I$828,0))</f>
        <v>1</v>
      </c>
      <c r="F782" t="str">
        <f>INDEX(cleaned_data_Pittsburgh!AK$2:'cleaned_data_Pittsburgh'!AK$828, MATCH(A782, cleaned_data_Pittsburgh!I$2:'cleaned_data_Pittsburgh'!I$828,0))</f>
        <v>CSA/MSA</v>
      </c>
      <c r="G782">
        <v>1</v>
      </c>
    </row>
    <row r="783" spans="1:7" x14ac:dyDescent="0.2">
      <c r="A783" t="s">
        <v>3183</v>
      </c>
      <c r="B783">
        <v>5371899</v>
      </c>
      <c r="C783" t="s">
        <v>3380</v>
      </c>
      <c r="D783" t="str">
        <f>INDEX(cleaned_data_Pittsburgh!AF$2:'cleaned_data_Pittsburgh'!AF$828, MATCH(A783, cleaned_data_Pittsburgh!I$2:'cleaned_data_Pittsburgh'!I$828,0))</f>
        <v>Greater Pittsburgh Area</v>
      </c>
      <c r="E783">
        <f>INDEX(cleaned_data_Pittsburgh!AG$2:'cleaned_data_Pittsburgh'!AG$828, MATCH(A783, cleaned_data_Pittsburgh!I$2:'cleaned_data_Pittsburgh'!I$828,0))</f>
        <v>1</v>
      </c>
      <c r="F783" t="str">
        <f>INDEX(cleaned_data_Pittsburgh!AK$2:'cleaned_data_Pittsburgh'!AK$828, MATCH(A783, cleaned_data_Pittsburgh!I$2:'cleaned_data_Pittsburgh'!I$828,0))</f>
        <v>CSA/MSA</v>
      </c>
      <c r="G783">
        <v>1</v>
      </c>
    </row>
    <row r="784" spans="1:7" x14ac:dyDescent="0.2">
      <c r="A784" t="s">
        <v>3183</v>
      </c>
      <c r="B784">
        <v>95216982</v>
      </c>
      <c r="C784" t="s">
        <v>3380</v>
      </c>
      <c r="D784" t="str">
        <f>INDEX(cleaned_data_Pittsburgh!AF$2:'cleaned_data_Pittsburgh'!AF$828, MATCH(A784, cleaned_data_Pittsburgh!I$2:'cleaned_data_Pittsburgh'!I$828,0))</f>
        <v>Greater Pittsburgh Area</v>
      </c>
      <c r="E784">
        <f>INDEX(cleaned_data_Pittsburgh!AG$2:'cleaned_data_Pittsburgh'!AG$828, MATCH(A784, cleaned_data_Pittsburgh!I$2:'cleaned_data_Pittsburgh'!I$828,0))</f>
        <v>1</v>
      </c>
      <c r="F784" t="str">
        <f>INDEX(cleaned_data_Pittsburgh!AK$2:'cleaned_data_Pittsburgh'!AK$828, MATCH(A784, cleaned_data_Pittsburgh!I$2:'cleaned_data_Pittsburgh'!I$828,0))</f>
        <v>CSA/MSA</v>
      </c>
      <c r="G784">
        <v>1</v>
      </c>
    </row>
    <row r="785" spans="1:7" x14ac:dyDescent="0.2">
      <c r="A785" t="s">
        <v>3183</v>
      </c>
      <c r="B785">
        <v>3522505</v>
      </c>
      <c r="C785" t="s">
        <v>3380</v>
      </c>
      <c r="D785" t="str">
        <f>INDEX(cleaned_data_Pittsburgh!AF$2:'cleaned_data_Pittsburgh'!AF$828, MATCH(A785, cleaned_data_Pittsburgh!I$2:'cleaned_data_Pittsburgh'!I$828,0))</f>
        <v>Greater Pittsburgh Area</v>
      </c>
      <c r="E785">
        <f>INDEX(cleaned_data_Pittsburgh!AG$2:'cleaned_data_Pittsburgh'!AG$828, MATCH(A785, cleaned_data_Pittsburgh!I$2:'cleaned_data_Pittsburgh'!I$828,0))</f>
        <v>1</v>
      </c>
      <c r="F785" t="str">
        <f>INDEX(cleaned_data_Pittsburgh!AK$2:'cleaned_data_Pittsburgh'!AK$828, MATCH(A785, cleaned_data_Pittsburgh!I$2:'cleaned_data_Pittsburgh'!I$828,0))</f>
        <v>CSA/MSA</v>
      </c>
      <c r="G785">
        <v>1</v>
      </c>
    </row>
    <row r="786" spans="1:7" x14ac:dyDescent="0.2">
      <c r="A786" t="s">
        <v>3183</v>
      </c>
      <c r="B786">
        <v>12701661</v>
      </c>
      <c r="C786" t="s">
        <v>3380</v>
      </c>
      <c r="D786" t="str">
        <f>INDEX(cleaned_data_Pittsburgh!AF$2:'cleaned_data_Pittsburgh'!AF$828, MATCH(A786, cleaned_data_Pittsburgh!I$2:'cleaned_data_Pittsburgh'!I$828,0))</f>
        <v>Greater Pittsburgh Area</v>
      </c>
      <c r="E786">
        <f>INDEX(cleaned_data_Pittsburgh!AG$2:'cleaned_data_Pittsburgh'!AG$828, MATCH(A786, cleaned_data_Pittsburgh!I$2:'cleaned_data_Pittsburgh'!I$828,0))</f>
        <v>1</v>
      </c>
      <c r="F786" t="str">
        <f>INDEX(cleaned_data_Pittsburgh!AK$2:'cleaned_data_Pittsburgh'!AK$828, MATCH(A786, cleaned_data_Pittsburgh!I$2:'cleaned_data_Pittsburgh'!I$828,0))</f>
        <v>CSA/MSA</v>
      </c>
      <c r="G786">
        <v>1</v>
      </c>
    </row>
    <row r="787" spans="1:7" x14ac:dyDescent="0.2">
      <c r="A787" t="s">
        <v>3183</v>
      </c>
      <c r="B787">
        <v>8220369</v>
      </c>
      <c r="C787" t="s">
        <v>3380</v>
      </c>
      <c r="D787" t="str">
        <f>INDEX(cleaned_data_Pittsburgh!AF$2:'cleaned_data_Pittsburgh'!AF$828, MATCH(A787, cleaned_data_Pittsburgh!I$2:'cleaned_data_Pittsburgh'!I$828,0))</f>
        <v>Greater Pittsburgh Area</v>
      </c>
      <c r="E787">
        <f>INDEX(cleaned_data_Pittsburgh!AG$2:'cleaned_data_Pittsburgh'!AG$828, MATCH(A787, cleaned_data_Pittsburgh!I$2:'cleaned_data_Pittsburgh'!I$828,0))</f>
        <v>1</v>
      </c>
      <c r="F787" t="str">
        <f>INDEX(cleaned_data_Pittsburgh!AK$2:'cleaned_data_Pittsburgh'!AK$828, MATCH(A787, cleaned_data_Pittsburgh!I$2:'cleaned_data_Pittsburgh'!I$828,0))</f>
        <v>CSA/MSA</v>
      </c>
      <c r="G787">
        <v>1</v>
      </c>
    </row>
    <row r="788" spans="1:7" x14ac:dyDescent="0.2">
      <c r="A788" t="s">
        <v>3183</v>
      </c>
      <c r="B788">
        <v>154843902</v>
      </c>
      <c r="C788" t="s">
        <v>3380</v>
      </c>
      <c r="D788" t="str">
        <f>INDEX(cleaned_data_Pittsburgh!AF$2:'cleaned_data_Pittsburgh'!AF$828, MATCH(A788, cleaned_data_Pittsburgh!I$2:'cleaned_data_Pittsburgh'!I$828,0))</f>
        <v>Greater Pittsburgh Area</v>
      </c>
      <c r="E788">
        <f>INDEX(cleaned_data_Pittsburgh!AG$2:'cleaned_data_Pittsburgh'!AG$828, MATCH(A788, cleaned_data_Pittsburgh!I$2:'cleaned_data_Pittsburgh'!I$828,0))</f>
        <v>1</v>
      </c>
      <c r="F788" t="str">
        <f>INDEX(cleaned_data_Pittsburgh!AK$2:'cleaned_data_Pittsburgh'!AK$828, MATCH(A788, cleaned_data_Pittsburgh!I$2:'cleaned_data_Pittsburgh'!I$828,0))</f>
        <v>CSA/MSA</v>
      </c>
      <c r="G788">
        <v>1</v>
      </c>
    </row>
    <row r="789" spans="1:7" x14ac:dyDescent="0.2">
      <c r="A789" t="s">
        <v>3183</v>
      </c>
      <c r="B789">
        <v>44494352</v>
      </c>
      <c r="C789" t="s">
        <v>3380</v>
      </c>
      <c r="D789" t="str">
        <f>INDEX(cleaned_data_Pittsburgh!AF$2:'cleaned_data_Pittsburgh'!AF$828, MATCH(A789, cleaned_data_Pittsburgh!I$2:'cleaned_data_Pittsburgh'!I$828,0))</f>
        <v>Greater Pittsburgh Area</v>
      </c>
      <c r="E789">
        <f>INDEX(cleaned_data_Pittsburgh!AG$2:'cleaned_data_Pittsburgh'!AG$828, MATCH(A789, cleaned_data_Pittsburgh!I$2:'cleaned_data_Pittsburgh'!I$828,0))</f>
        <v>1</v>
      </c>
      <c r="F789" t="str">
        <f>INDEX(cleaned_data_Pittsburgh!AK$2:'cleaned_data_Pittsburgh'!AK$828, MATCH(A789, cleaned_data_Pittsburgh!I$2:'cleaned_data_Pittsburgh'!I$828,0))</f>
        <v>CSA/MSA</v>
      </c>
      <c r="G789">
        <v>1</v>
      </c>
    </row>
    <row r="790" spans="1:7" x14ac:dyDescent="0.2">
      <c r="A790" t="s">
        <v>3183</v>
      </c>
      <c r="B790">
        <v>42675852</v>
      </c>
      <c r="C790" t="s">
        <v>3380</v>
      </c>
      <c r="D790" t="str">
        <f>INDEX(cleaned_data_Pittsburgh!AF$2:'cleaned_data_Pittsburgh'!AF$828, MATCH(A790, cleaned_data_Pittsburgh!I$2:'cleaned_data_Pittsburgh'!I$828,0))</f>
        <v>Greater Pittsburgh Area</v>
      </c>
      <c r="E790">
        <f>INDEX(cleaned_data_Pittsburgh!AG$2:'cleaned_data_Pittsburgh'!AG$828, MATCH(A790, cleaned_data_Pittsburgh!I$2:'cleaned_data_Pittsburgh'!I$828,0))</f>
        <v>1</v>
      </c>
      <c r="F790" t="str">
        <f>INDEX(cleaned_data_Pittsburgh!AK$2:'cleaned_data_Pittsburgh'!AK$828, MATCH(A790, cleaned_data_Pittsburgh!I$2:'cleaned_data_Pittsburgh'!I$828,0))</f>
        <v>CSA/MSA</v>
      </c>
      <c r="G790">
        <v>1</v>
      </c>
    </row>
    <row r="791" spans="1:7" x14ac:dyDescent="0.2">
      <c r="A791" t="s">
        <v>3183</v>
      </c>
      <c r="B791">
        <v>27364692</v>
      </c>
      <c r="C791" t="s">
        <v>3380</v>
      </c>
      <c r="D791" t="str">
        <f>INDEX(cleaned_data_Pittsburgh!AF$2:'cleaned_data_Pittsburgh'!AF$828, MATCH(A791, cleaned_data_Pittsburgh!I$2:'cleaned_data_Pittsburgh'!I$828,0))</f>
        <v>Greater Pittsburgh Area</v>
      </c>
      <c r="E791">
        <f>INDEX(cleaned_data_Pittsburgh!AG$2:'cleaned_data_Pittsburgh'!AG$828, MATCH(A791, cleaned_data_Pittsburgh!I$2:'cleaned_data_Pittsburgh'!I$828,0))</f>
        <v>1</v>
      </c>
      <c r="F791" t="str">
        <f>INDEX(cleaned_data_Pittsburgh!AK$2:'cleaned_data_Pittsburgh'!AK$828, MATCH(A791, cleaned_data_Pittsburgh!I$2:'cleaned_data_Pittsburgh'!I$828,0))</f>
        <v>CSA/MSA</v>
      </c>
      <c r="G791">
        <v>1</v>
      </c>
    </row>
    <row r="792" spans="1:7" x14ac:dyDescent="0.2">
      <c r="A792" t="s">
        <v>3151</v>
      </c>
      <c r="B792">
        <v>9529472</v>
      </c>
      <c r="C792" t="s">
        <v>3380</v>
      </c>
      <c r="D792" t="str">
        <f>INDEX(cleaned_data_Pittsburgh!AF$2:'cleaned_data_Pittsburgh'!AF$828, MATCH(A792, cleaned_data_Pittsburgh!I$2:'cleaned_data_Pittsburgh'!I$828,0))</f>
        <v>Greater Pittsburgh Area</v>
      </c>
      <c r="E792">
        <f>INDEX(cleaned_data_Pittsburgh!AG$2:'cleaned_data_Pittsburgh'!AG$828, MATCH(A792, cleaned_data_Pittsburgh!I$2:'cleaned_data_Pittsburgh'!I$828,0))</f>
        <v>1</v>
      </c>
      <c r="F792" t="str">
        <f>INDEX(cleaned_data_Pittsburgh!AK$2:'cleaned_data_Pittsburgh'!AK$828, MATCH(A792, cleaned_data_Pittsburgh!I$2:'cleaned_data_Pittsburgh'!I$828,0))</f>
        <v>CSA/MSA</v>
      </c>
      <c r="G792">
        <v>1</v>
      </c>
    </row>
    <row r="793" spans="1:7" x14ac:dyDescent="0.2">
      <c r="A793" t="s">
        <v>3151</v>
      </c>
      <c r="B793">
        <v>31916132</v>
      </c>
      <c r="C793" t="s">
        <v>3380</v>
      </c>
      <c r="D793" t="str">
        <f>INDEX(cleaned_data_Pittsburgh!AF$2:'cleaned_data_Pittsburgh'!AF$828, MATCH(A793, cleaned_data_Pittsburgh!I$2:'cleaned_data_Pittsburgh'!I$828,0))</f>
        <v>Greater Pittsburgh Area</v>
      </c>
      <c r="E793">
        <f>INDEX(cleaned_data_Pittsburgh!AG$2:'cleaned_data_Pittsburgh'!AG$828, MATCH(A793, cleaned_data_Pittsburgh!I$2:'cleaned_data_Pittsburgh'!I$828,0))</f>
        <v>1</v>
      </c>
      <c r="F793" t="str">
        <f>INDEX(cleaned_data_Pittsburgh!AK$2:'cleaned_data_Pittsburgh'!AK$828, MATCH(A793, cleaned_data_Pittsburgh!I$2:'cleaned_data_Pittsburgh'!I$828,0))</f>
        <v>CSA/MSA</v>
      </c>
      <c r="G793">
        <v>1</v>
      </c>
    </row>
    <row r="794" spans="1:7" x14ac:dyDescent="0.2">
      <c r="A794" t="s">
        <v>3151</v>
      </c>
      <c r="B794">
        <v>12296141</v>
      </c>
      <c r="C794" t="s">
        <v>3380</v>
      </c>
      <c r="D794" t="str">
        <f>INDEX(cleaned_data_Pittsburgh!AF$2:'cleaned_data_Pittsburgh'!AF$828, MATCH(A794, cleaned_data_Pittsburgh!I$2:'cleaned_data_Pittsburgh'!I$828,0))</f>
        <v>Greater Pittsburgh Area</v>
      </c>
      <c r="E794">
        <f>INDEX(cleaned_data_Pittsburgh!AG$2:'cleaned_data_Pittsburgh'!AG$828, MATCH(A794, cleaned_data_Pittsburgh!I$2:'cleaned_data_Pittsburgh'!I$828,0))</f>
        <v>1</v>
      </c>
      <c r="F794" t="str">
        <f>INDEX(cleaned_data_Pittsburgh!AK$2:'cleaned_data_Pittsburgh'!AK$828, MATCH(A794, cleaned_data_Pittsburgh!I$2:'cleaned_data_Pittsburgh'!I$828,0))</f>
        <v>CSA/MSA</v>
      </c>
      <c r="G794">
        <v>1</v>
      </c>
    </row>
    <row r="795" spans="1:7" x14ac:dyDescent="0.2">
      <c r="A795" t="s">
        <v>3151</v>
      </c>
      <c r="B795">
        <v>187045093</v>
      </c>
      <c r="C795" t="s">
        <v>3380</v>
      </c>
      <c r="D795" t="str">
        <f>INDEX(cleaned_data_Pittsburgh!AF$2:'cleaned_data_Pittsburgh'!AF$828, MATCH(A795, cleaned_data_Pittsburgh!I$2:'cleaned_data_Pittsburgh'!I$828,0))</f>
        <v>Greater Pittsburgh Area</v>
      </c>
      <c r="E795">
        <f>INDEX(cleaned_data_Pittsburgh!AG$2:'cleaned_data_Pittsburgh'!AG$828, MATCH(A795, cleaned_data_Pittsburgh!I$2:'cleaned_data_Pittsburgh'!I$828,0))</f>
        <v>1</v>
      </c>
      <c r="F795" t="str">
        <f>INDEX(cleaned_data_Pittsburgh!AK$2:'cleaned_data_Pittsburgh'!AK$828, MATCH(A795, cleaned_data_Pittsburgh!I$2:'cleaned_data_Pittsburgh'!I$828,0))</f>
        <v>CSA/MSA</v>
      </c>
      <c r="G795">
        <v>1</v>
      </c>
    </row>
    <row r="796" spans="1:7" x14ac:dyDescent="0.2">
      <c r="A796" t="s">
        <v>3164</v>
      </c>
      <c r="B796">
        <v>9529472</v>
      </c>
      <c r="C796" t="s">
        <v>3380</v>
      </c>
      <c r="D796" t="str">
        <f>INDEX(cleaned_data_Pittsburgh!AF$2:'cleaned_data_Pittsburgh'!AF$828, MATCH(A796, cleaned_data_Pittsburgh!I$2:'cleaned_data_Pittsburgh'!I$828,0))</f>
        <v>Greater Pittsburgh Area</v>
      </c>
      <c r="E796">
        <f>INDEX(cleaned_data_Pittsburgh!AG$2:'cleaned_data_Pittsburgh'!AG$828, MATCH(A796, cleaned_data_Pittsburgh!I$2:'cleaned_data_Pittsburgh'!I$828,0))</f>
        <v>1</v>
      </c>
      <c r="F796" t="str">
        <f>INDEX(cleaned_data_Pittsburgh!AK$2:'cleaned_data_Pittsburgh'!AK$828, MATCH(A796, cleaned_data_Pittsburgh!I$2:'cleaned_data_Pittsburgh'!I$828,0))</f>
        <v>CSA/MSA</v>
      </c>
      <c r="G796">
        <v>1</v>
      </c>
    </row>
    <row r="797" spans="1:7" x14ac:dyDescent="0.2">
      <c r="A797" t="s">
        <v>3164</v>
      </c>
      <c r="B797">
        <v>31916132</v>
      </c>
      <c r="C797" t="s">
        <v>3380</v>
      </c>
      <c r="D797" t="str">
        <f>INDEX(cleaned_data_Pittsburgh!AF$2:'cleaned_data_Pittsburgh'!AF$828, MATCH(A797, cleaned_data_Pittsburgh!I$2:'cleaned_data_Pittsburgh'!I$828,0))</f>
        <v>Greater Pittsburgh Area</v>
      </c>
      <c r="E797">
        <f>INDEX(cleaned_data_Pittsburgh!AG$2:'cleaned_data_Pittsburgh'!AG$828, MATCH(A797, cleaned_data_Pittsburgh!I$2:'cleaned_data_Pittsburgh'!I$828,0))</f>
        <v>1</v>
      </c>
      <c r="F797" t="str">
        <f>INDEX(cleaned_data_Pittsburgh!AK$2:'cleaned_data_Pittsburgh'!AK$828, MATCH(A797, cleaned_data_Pittsburgh!I$2:'cleaned_data_Pittsburgh'!I$828,0))</f>
        <v>CSA/MSA</v>
      </c>
      <c r="G797">
        <v>1</v>
      </c>
    </row>
    <row r="798" spans="1:7" x14ac:dyDescent="0.2">
      <c r="A798" t="s">
        <v>3164</v>
      </c>
      <c r="B798">
        <v>12296141</v>
      </c>
      <c r="C798" t="s">
        <v>3380</v>
      </c>
      <c r="D798" t="str">
        <f>INDEX(cleaned_data_Pittsburgh!AF$2:'cleaned_data_Pittsburgh'!AF$828, MATCH(A798, cleaned_data_Pittsburgh!I$2:'cleaned_data_Pittsburgh'!I$828,0))</f>
        <v>Greater Pittsburgh Area</v>
      </c>
      <c r="E798">
        <f>INDEX(cleaned_data_Pittsburgh!AG$2:'cleaned_data_Pittsburgh'!AG$828, MATCH(A798, cleaned_data_Pittsburgh!I$2:'cleaned_data_Pittsburgh'!I$828,0))</f>
        <v>1</v>
      </c>
      <c r="F798" t="str">
        <f>INDEX(cleaned_data_Pittsburgh!AK$2:'cleaned_data_Pittsburgh'!AK$828, MATCH(A798, cleaned_data_Pittsburgh!I$2:'cleaned_data_Pittsburgh'!I$828,0))</f>
        <v>CSA/MSA</v>
      </c>
      <c r="G798">
        <v>1</v>
      </c>
    </row>
    <row r="799" spans="1:7" x14ac:dyDescent="0.2">
      <c r="A799" t="s">
        <v>3282</v>
      </c>
      <c r="B799">
        <v>39358872</v>
      </c>
      <c r="C799" t="s">
        <v>3380</v>
      </c>
      <c r="D799" t="str">
        <f>INDEX(cleaned_data_Pittsburgh!AF$2:'cleaned_data_Pittsburgh'!AF$828, MATCH(A799, cleaned_data_Pittsburgh!I$2:'cleaned_data_Pittsburgh'!I$828,0))</f>
        <v>Greater Pittsburgh Area</v>
      </c>
      <c r="E799">
        <f>INDEX(cleaned_data_Pittsburgh!AG$2:'cleaned_data_Pittsburgh'!AG$828, MATCH(A799, cleaned_data_Pittsburgh!I$2:'cleaned_data_Pittsburgh'!I$828,0))</f>
        <v>1</v>
      </c>
      <c r="F799" t="str">
        <f>INDEX(cleaned_data_Pittsburgh!AK$2:'cleaned_data_Pittsburgh'!AK$828, MATCH(A799, cleaned_data_Pittsburgh!I$2:'cleaned_data_Pittsburgh'!I$828,0))</f>
        <v>CSA/MSA</v>
      </c>
      <c r="G799">
        <v>1</v>
      </c>
    </row>
    <row r="800" spans="1:7" x14ac:dyDescent="0.2">
      <c r="A800" t="s">
        <v>3282</v>
      </c>
      <c r="B800">
        <v>3735594</v>
      </c>
      <c r="C800" t="s">
        <v>3380</v>
      </c>
      <c r="D800" t="str">
        <f>INDEX(cleaned_data_Pittsburgh!AF$2:'cleaned_data_Pittsburgh'!AF$828, MATCH(A800, cleaned_data_Pittsburgh!I$2:'cleaned_data_Pittsburgh'!I$828,0))</f>
        <v>Greater Pittsburgh Area</v>
      </c>
      <c r="E800">
        <f>INDEX(cleaned_data_Pittsburgh!AG$2:'cleaned_data_Pittsburgh'!AG$828, MATCH(A800, cleaned_data_Pittsburgh!I$2:'cleaned_data_Pittsburgh'!I$828,0))</f>
        <v>1</v>
      </c>
      <c r="F800" t="str">
        <f>INDEX(cleaned_data_Pittsburgh!AK$2:'cleaned_data_Pittsburgh'!AK$828, MATCH(A800, cleaned_data_Pittsburgh!I$2:'cleaned_data_Pittsburgh'!I$828,0))</f>
        <v>CSA/MSA</v>
      </c>
      <c r="G800">
        <v>1</v>
      </c>
    </row>
    <row r="801" spans="1:7" x14ac:dyDescent="0.2">
      <c r="A801" t="s">
        <v>3282</v>
      </c>
      <c r="B801">
        <v>190236299</v>
      </c>
      <c r="C801" t="s">
        <v>3380</v>
      </c>
      <c r="D801" t="str">
        <f>INDEX(cleaned_data_Pittsburgh!AF$2:'cleaned_data_Pittsburgh'!AF$828, MATCH(A801, cleaned_data_Pittsburgh!I$2:'cleaned_data_Pittsburgh'!I$828,0))</f>
        <v>Greater Pittsburgh Area</v>
      </c>
      <c r="E801">
        <f>INDEX(cleaned_data_Pittsburgh!AG$2:'cleaned_data_Pittsburgh'!AG$828, MATCH(A801, cleaned_data_Pittsburgh!I$2:'cleaned_data_Pittsburgh'!I$828,0))</f>
        <v>1</v>
      </c>
      <c r="F801" t="str">
        <f>INDEX(cleaned_data_Pittsburgh!AK$2:'cleaned_data_Pittsburgh'!AK$828, MATCH(A801, cleaned_data_Pittsburgh!I$2:'cleaned_data_Pittsburgh'!I$828,0))</f>
        <v>CSA/MSA</v>
      </c>
      <c r="G801">
        <v>1</v>
      </c>
    </row>
    <row r="802" spans="1:7" x14ac:dyDescent="0.2">
      <c r="A802" t="s">
        <v>3282</v>
      </c>
      <c r="B802">
        <v>82601842</v>
      </c>
      <c r="C802" t="s">
        <v>3380</v>
      </c>
      <c r="D802" t="str">
        <f>INDEX(cleaned_data_Pittsburgh!AF$2:'cleaned_data_Pittsburgh'!AF$828, MATCH(A802, cleaned_data_Pittsburgh!I$2:'cleaned_data_Pittsburgh'!I$828,0))</f>
        <v>Greater Pittsburgh Area</v>
      </c>
      <c r="E802">
        <f>INDEX(cleaned_data_Pittsburgh!AG$2:'cleaned_data_Pittsburgh'!AG$828, MATCH(A802, cleaned_data_Pittsburgh!I$2:'cleaned_data_Pittsburgh'!I$828,0))</f>
        <v>1</v>
      </c>
      <c r="F802" t="str">
        <f>INDEX(cleaned_data_Pittsburgh!AK$2:'cleaned_data_Pittsburgh'!AK$828, MATCH(A802, cleaned_data_Pittsburgh!I$2:'cleaned_data_Pittsburgh'!I$828,0))</f>
        <v>CSA/MSA</v>
      </c>
      <c r="G802">
        <v>1</v>
      </c>
    </row>
    <row r="803" spans="1:7" x14ac:dyDescent="0.2">
      <c r="A803" t="s">
        <v>3282</v>
      </c>
      <c r="B803">
        <v>109905562</v>
      </c>
      <c r="C803" t="s">
        <v>3380</v>
      </c>
      <c r="D803" t="str">
        <f>INDEX(cleaned_data_Pittsburgh!AF$2:'cleaned_data_Pittsburgh'!AF$828, MATCH(A803, cleaned_data_Pittsburgh!I$2:'cleaned_data_Pittsburgh'!I$828,0))</f>
        <v>Greater Pittsburgh Area</v>
      </c>
      <c r="E803">
        <f>INDEX(cleaned_data_Pittsburgh!AG$2:'cleaned_data_Pittsburgh'!AG$828, MATCH(A803, cleaned_data_Pittsburgh!I$2:'cleaned_data_Pittsburgh'!I$828,0))</f>
        <v>1</v>
      </c>
      <c r="F803" t="str">
        <f>INDEX(cleaned_data_Pittsburgh!AK$2:'cleaned_data_Pittsburgh'!AK$828, MATCH(A803, cleaned_data_Pittsburgh!I$2:'cleaned_data_Pittsburgh'!I$828,0))</f>
        <v>CSA/MSA</v>
      </c>
      <c r="G803">
        <v>1</v>
      </c>
    </row>
    <row r="804" spans="1:7" x14ac:dyDescent="0.2">
      <c r="A804" t="s">
        <v>3282</v>
      </c>
      <c r="B804">
        <v>134438772</v>
      </c>
      <c r="C804" t="s">
        <v>3380</v>
      </c>
      <c r="D804" t="str">
        <f>INDEX(cleaned_data_Pittsburgh!AF$2:'cleaned_data_Pittsburgh'!AF$828, MATCH(A804, cleaned_data_Pittsburgh!I$2:'cleaned_data_Pittsburgh'!I$828,0))</f>
        <v>Greater Pittsburgh Area</v>
      </c>
      <c r="E804">
        <f>INDEX(cleaned_data_Pittsburgh!AG$2:'cleaned_data_Pittsburgh'!AG$828, MATCH(A804, cleaned_data_Pittsburgh!I$2:'cleaned_data_Pittsburgh'!I$828,0))</f>
        <v>1</v>
      </c>
      <c r="F804" t="str">
        <f>INDEX(cleaned_data_Pittsburgh!AK$2:'cleaned_data_Pittsburgh'!AK$828, MATCH(A804, cleaned_data_Pittsburgh!I$2:'cleaned_data_Pittsburgh'!I$828,0))</f>
        <v>CSA/MSA</v>
      </c>
      <c r="G804">
        <v>1</v>
      </c>
    </row>
    <row r="805" spans="1:7" x14ac:dyDescent="0.2">
      <c r="A805" t="s">
        <v>3282</v>
      </c>
      <c r="B805">
        <v>83050032</v>
      </c>
      <c r="C805" t="s">
        <v>3380</v>
      </c>
      <c r="D805" t="str">
        <f>INDEX(cleaned_data_Pittsburgh!AF$2:'cleaned_data_Pittsburgh'!AF$828, MATCH(A805, cleaned_data_Pittsburgh!I$2:'cleaned_data_Pittsburgh'!I$828,0))</f>
        <v>Greater Pittsburgh Area</v>
      </c>
      <c r="E805">
        <f>INDEX(cleaned_data_Pittsburgh!AG$2:'cleaned_data_Pittsburgh'!AG$828, MATCH(A805, cleaned_data_Pittsburgh!I$2:'cleaned_data_Pittsburgh'!I$828,0))</f>
        <v>1</v>
      </c>
      <c r="F805" t="str">
        <f>INDEX(cleaned_data_Pittsburgh!AK$2:'cleaned_data_Pittsburgh'!AK$828, MATCH(A805, cleaned_data_Pittsburgh!I$2:'cleaned_data_Pittsburgh'!I$828,0))</f>
        <v>CSA/MSA</v>
      </c>
      <c r="G805">
        <v>1</v>
      </c>
    </row>
    <row r="806" spans="1:7" x14ac:dyDescent="0.2">
      <c r="A806" t="s">
        <v>3282</v>
      </c>
      <c r="B806">
        <v>5268638</v>
      </c>
      <c r="C806" t="s">
        <v>3380</v>
      </c>
      <c r="D806" t="str">
        <f>INDEX(cleaned_data_Pittsburgh!AF$2:'cleaned_data_Pittsburgh'!AF$828, MATCH(A806, cleaned_data_Pittsburgh!I$2:'cleaned_data_Pittsburgh'!I$828,0))</f>
        <v>Greater Pittsburgh Area</v>
      </c>
      <c r="E806">
        <f>INDEX(cleaned_data_Pittsburgh!AG$2:'cleaned_data_Pittsburgh'!AG$828, MATCH(A806, cleaned_data_Pittsburgh!I$2:'cleaned_data_Pittsburgh'!I$828,0))</f>
        <v>1</v>
      </c>
      <c r="F806" t="str">
        <f>INDEX(cleaned_data_Pittsburgh!AK$2:'cleaned_data_Pittsburgh'!AK$828, MATCH(A806, cleaned_data_Pittsburgh!I$2:'cleaned_data_Pittsburgh'!I$828,0))</f>
        <v>CSA/MSA</v>
      </c>
      <c r="G806">
        <v>1</v>
      </c>
    </row>
    <row r="807" spans="1:7" x14ac:dyDescent="0.2">
      <c r="A807" t="s">
        <v>3282</v>
      </c>
      <c r="B807">
        <v>72444322</v>
      </c>
      <c r="C807" t="s">
        <v>3380</v>
      </c>
      <c r="D807" t="str">
        <f>INDEX(cleaned_data_Pittsburgh!AF$2:'cleaned_data_Pittsburgh'!AF$828, MATCH(A807, cleaned_data_Pittsburgh!I$2:'cleaned_data_Pittsburgh'!I$828,0))</f>
        <v>Greater Pittsburgh Area</v>
      </c>
      <c r="E807">
        <f>INDEX(cleaned_data_Pittsburgh!AG$2:'cleaned_data_Pittsburgh'!AG$828, MATCH(A807, cleaned_data_Pittsburgh!I$2:'cleaned_data_Pittsburgh'!I$828,0))</f>
        <v>1</v>
      </c>
      <c r="F807" t="str">
        <f>INDEX(cleaned_data_Pittsburgh!AK$2:'cleaned_data_Pittsburgh'!AK$828, MATCH(A807, cleaned_data_Pittsburgh!I$2:'cleaned_data_Pittsburgh'!I$828,0))</f>
        <v>CSA/MSA</v>
      </c>
      <c r="G807">
        <v>1</v>
      </c>
    </row>
    <row r="808" spans="1:7" x14ac:dyDescent="0.2">
      <c r="A808" t="s">
        <v>3282</v>
      </c>
      <c r="B808">
        <v>77976052</v>
      </c>
      <c r="C808" t="s">
        <v>3380</v>
      </c>
      <c r="D808" t="str">
        <f>INDEX(cleaned_data_Pittsburgh!AF$2:'cleaned_data_Pittsburgh'!AF$828, MATCH(A808, cleaned_data_Pittsburgh!I$2:'cleaned_data_Pittsburgh'!I$828,0))</f>
        <v>Greater Pittsburgh Area</v>
      </c>
      <c r="E808">
        <f>INDEX(cleaned_data_Pittsburgh!AG$2:'cleaned_data_Pittsburgh'!AG$828, MATCH(A808, cleaned_data_Pittsburgh!I$2:'cleaned_data_Pittsburgh'!I$828,0))</f>
        <v>1</v>
      </c>
      <c r="F808" t="str">
        <f>INDEX(cleaned_data_Pittsburgh!AK$2:'cleaned_data_Pittsburgh'!AK$828, MATCH(A808, cleaned_data_Pittsburgh!I$2:'cleaned_data_Pittsburgh'!I$828,0))</f>
        <v>CSA/MSA</v>
      </c>
      <c r="G808">
        <v>1</v>
      </c>
    </row>
    <row r="809" spans="1:7" x14ac:dyDescent="0.2">
      <c r="A809" t="s">
        <v>3282</v>
      </c>
      <c r="B809">
        <v>113212612</v>
      </c>
      <c r="C809" t="s">
        <v>3380</v>
      </c>
      <c r="D809" t="str">
        <f>INDEX(cleaned_data_Pittsburgh!AF$2:'cleaned_data_Pittsburgh'!AF$828, MATCH(A809, cleaned_data_Pittsburgh!I$2:'cleaned_data_Pittsburgh'!I$828,0))</f>
        <v>Greater Pittsburgh Area</v>
      </c>
      <c r="E809">
        <f>INDEX(cleaned_data_Pittsburgh!AG$2:'cleaned_data_Pittsburgh'!AG$828, MATCH(A809, cleaned_data_Pittsburgh!I$2:'cleaned_data_Pittsburgh'!I$828,0))</f>
        <v>1</v>
      </c>
      <c r="F809" t="str">
        <f>INDEX(cleaned_data_Pittsburgh!AK$2:'cleaned_data_Pittsburgh'!AK$828, MATCH(A809, cleaned_data_Pittsburgh!I$2:'cleaned_data_Pittsburgh'!I$828,0))</f>
        <v>CSA/MSA</v>
      </c>
      <c r="G809">
        <v>1</v>
      </c>
    </row>
    <row r="810" spans="1:7" x14ac:dyDescent="0.2">
      <c r="A810" t="s">
        <v>3282</v>
      </c>
      <c r="B810">
        <v>99190732</v>
      </c>
      <c r="C810" t="s">
        <v>3380</v>
      </c>
      <c r="D810" t="str">
        <f>INDEX(cleaned_data_Pittsburgh!AF$2:'cleaned_data_Pittsburgh'!AF$828, MATCH(A810, cleaned_data_Pittsburgh!I$2:'cleaned_data_Pittsburgh'!I$828,0))</f>
        <v>Greater Pittsburgh Area</v>
      </c>
      <c r="E810">
        <f>INDEX(cleaned_data_Pittsburgh!AG$2:'cleaned_data_Pittsburgh'!AG$828, MATCH(A810, cleaned_data_Pittsburgh!I$2:'cleaned_data_Pittsburgh'!I$828,0))</f>
        <v>1</v>
      </c>
      <c r="F810" t="str">
        <f>INDEX(cleaned_data_Pittsburgh!AK$2:'cleaned_data_Pittsburgh'!AK$828, MATCH(A810, cleaned_data_Pittsburgh!I$2:'cleaned_data_Pittsburgh'!I$828,0))</f>
        <v>CSA/MSA</v>
      </c>
      <c r="G810">
        <v>1</v>
      </c>
    </row>
    <row r="811" spans="1:7" x14ac:dyDescent="0.2">
      <c r="A811" t="s">
        <v>3284</v>
      </c>
      <c r="B811">
        <v>3735594</v>
      </c>
      <c r="C811" t="s">
        <v>3380</v>
      </c>
      <c r="D811" t="str">
        <f>INDEX(cleaned_data_Pittsburgh!AF$2:'cleaned_data_Pittsburgh'!AF$828, MATCH(A811, cleaned_data_Pittsburgh!I$2:'cleaned_data_Pittsburgh'!I$828,0))</f>
        <v>Greater Pittsburgh Area</v>
      </c>
      <c r="E811">
        <f>INDEX(cleaned_data_Pittsburgh!AG$2:'cleaned_data_Pittsburgh'!AG$828, MATCH(A811, cleaned_data_Pittsburgh!I$2:'cleaned_data_Pittsburgh'!I$828,0))</f>
        <v>1</v>
      </c>
      <c r="F811" t="str">
        <f>INDEX(cleaned_data_Pittsburgh!AK$2:'cleaned_data_Pittsburgh'!AK$828, MATCH(A811, cleaned_data_Pittsburgh!I$2:'cleaned_data_Pittsburgh'!I$828,0))</f>
        <v>CSA/MSA</v>
      </c>
      <c r="G811">
        <v>1</v>
      </c>
    </row>
    <row r="812" spans="1:7" x14ac:dyDescent="0.2">
      <c r="A812" t="s">
        <v>3284</v>
      </c>
      <c r="B812">
        <v>188571293</v>
      </c>
      <c r="C812" t="s">
        <v>3380</v>
      </c>
      <c r="D812" t="str">
        <f>INDEX(cleaned_data_Pittsburgh!AF$2:'cleaned_data_Pittsburgh'!AF$828, MATCH(A812, cleaned_data_Pittsburgh!I$2:'cleaned_data_Pittsburgh'!I$828,0))</f>
        <v>Greater Pittsburgh Area</v>
      </c>
      <c r="E812">
        <f>INDEX(cleaned_data_Pittsburgh!AG$2:'cleaned_data_Pittsburgh'!AG$828, MATCH(A812, cleaned_data_Pittsburgh!I$2:'cleaned_data_Pittsburgh'!I$828,0))</f>
        <v>1</v>
      </c>
      <c r="F812" t="str">
        <f>INDEX(cleaned_data_Pittsburgh!AK$2:'cleaned_data_Pittsburgh'!AK$828, MATCH(A812, cleaned_data_Pittsburgh!I$2:'cleaned_data_Pittsburgh'!I$828,0))</f>
        <v>CSA/MSA</v>
      </c>
      <c r="G812">
        <v>1</v>
      </c>
    </row>
    <row r="813" spans="1:7" x14ac:dyDescent="0.2">
      <c r="A813" t="s">
        <v>3284</v>
      </c>
      <c r="B813">
        <v>39358872</v>
      </c>
      <c r="C813" t="s">
        <v>3380</v>
      </c>
      <c r="D813" t="str">
        <f>INDEX(cleaned_data_Pittsburgh!AF$2:'cleaned_data_Pittsburgh'!AF$828, MATCH(A813, cleaned_data_Pittsburgh!I$2:'cleaned_data_Pittsburgh'!I$828,0))</f>
        <v>Greater Pittsburgh Area</v>
      </c>
      <c r="E813">
        <f>INDEX(cleaned_data_Pittsburgh!AG$2:'cleaned_data_Pittsburgh'!AG$828, MATCH(A813, cleaned_data_Pittsburgh!I$2:'cleaned_data_Pittsburgh'!I$828,0))</f>
        <v>1</v>
      </c>
      <c r="F813" t="str">
        <f>INDEX(cleaned_data_Pittsburgh!AK$2:'cleaned_data_Pittsburgh'!AK$828, MATCH(A813, cleaned_data_Pittsburgh!I$2:'cleaned_data_Pittsburgh'!I$828,0))</f>
        <v>CSA/MSA</v>
      </c>
      <c r="G813">
        <v>1</v>
      </c>
    </row>
    <row r="814" spans="1:7" x14ac:dyDescent="0.2">
      <c r="A814" t="s">
        <v>3284</v>
      </c>
      <c r="B814">
        <v>72444322</v>
      </c>
      <c r="C814" t="s">
        <v>3380</v>
      </c>
      <c r="D814" t="str">
        <f>INDEX(cleaned_data_Pittsburgh!AF$2:'cleaned_data_Pittsburgh'!AF$828, MATCH(A814, cleaned_data_Pittsburgh!I$2:'cleaned_data_Pittsburgh'!I$828,0))</f>
        <v>Greater Pittsburgh Area</v>
      </c>
      <c r="E814">
        <f>INDEX(cleaned_data_Pittsburgh!AG$2:'cleaned_data_Pittsburgh'!AG$828, MATCH(A814, cleaned_data_Pittsburgh!I$2:'cleaned_data_Pittsburgh'!I$828,0))</f>
        <v>1</v>
      </c>
      <c r="F814" t="str">
        <f>INDEX(cleaned_data_Pittsburgh!AK$2:'cleaned_data_Pittsburgh'!AK$828, MATCH(A814, cleaned_data_Pittsburgh!I$2:'cleaned_data_Pittsburgh'!I$828,0))</f>
        <v>CSA/MSA</v>
      </c>
      <c r="G814">
        <v>1</v>
      </c>
    </row>
    <row r="815" spans="1:7" x14ac:dyDescent="0.2">
      <c r="A815" t="s">
        <v>3284</v>
      </c>
      <c r="B815">
        <v>12937388</v>
      </c>
      <c r="C815" t="s">
        <v>3380</v>
      </c>
      <c r="D815" t="str">
        <f>INDEX(cleaned_data_Pittsburgh!AF$2:'cleaned_data_Pittsburgh'!AF$828, MATCH(A815, cleaned_data_Pittsburgh!I$2:'cleaned_data_Pittsburgh'!I$828,0))</f>
        <v>Greater Pittsburgh Area</v>
      </c>
      <c r="E815">
        <f>INDEX(cleaned_data_Pittsburgh!AG$2:'cleaned_data_Pittsburgh'!AG$828, MATCH(A815, cleaned_data_Pittsburgh!I$2:'cleaned_data_Pittsburgh'!I$828,0))</f>
        <v>1</v>
      </c>
      <c r="F815" t="str">
        <f>INDEX(cleaned_data_Pittsburgh!AK$2:'cleaned_data_Pittsburgh'!AK$828, MATCH(A815, cleaned_data_Pittsburgh!I$2:'cleaned_data_Pittsburgh'!I$828,0))</f>
        <v>CSA/MSA</v>
      </c>
      <c r="G815">
        <v>1</v>
      </c>
    </row>
    <row r="816" spans="1:7" x14ac:dyDescent="0.2">
      <c r="A816" t="s">
        <v>3284</v>
      </c>
      <c r="B816">
        <v>84337412</v>
      </c>
      <c r="C816" t="s">
        <v>3380</v>
      </c>
      <c r="D816" t="str">
        <f>INDEX(cleaned_data_Pittsburgh!AF$2:'cleaned_data_Pittsburgh'!AF$828, MATCH(A816, cleaned_data_Pittsburgh!I$2:'cleaned_data_Pittsburgh'!I$828,0))</f>
        <v>Greater Pittsburgh Area</v>
      </c>
      <c r="E816">
        <f>INDEX(cleaned_data_Pittsburgh!AG$2:'cleaned_data_Pittsburgh'!AG$828, MATCH(A816, cleaned_data_Pittsburgh!I$2:'cleaned_data_Pittsburgh'!I$828,0))</f>
        <v>1</v>
      </c>
      <c r="F816" t="str">
        <f>INDEX(cleaned_data_Pittsburgh!AK$2:'cleaned_data_Pittsburgh'!AK$828, MATCH(A816, cleaned_data_Pittsburgh!I$2:'cleaned_data_Pittsburgh'!I$828,0))</f>
        <v>CSA/MSA</v>
      </c>
      <c r="G816">
        <v>1</v>
      </c>
    </row>
    <row r="817" spans="1:7" x14ac:dyDescent="0.2">
      <c r="A817" t="s">
        <v>3284</v>
      </c>
      <c r="B817">
        <v>119519002</v>
      </c>
      <c r="C817" t="s">
        <v>3380</v>
      </c>
      <c r="D817" t="str">
        <f>INDEX(cleaned_data_Pittsburgh!AF$2:'cleaned_data_Pittsburgh'!AF$828, MATCH(A817, cleaned_data_Pittsburgh!I$2:'cleaned_data_Pittsburgh'!I$828,0))</f>
        <v>Greater Pittsburgh Area</v>
      </c>
      <c r="E817">
        <f>INDEX(cleaned_data_Pittsburgh!AG$2:'cleaned_data_Pittsburgh'!AG$828, MATCH(A817, cleaned_data_Pittsburgh!I$2:'cleaned_data_Pittsburgh'!I$828,0))</f>
        <v>1</v>
      </c>
      <c r="F817" t="str">
        <f>INDEX(cleaned_data_Pittsburgh!AK$2:'cleaned_data_Pittsburgh'!AK$828, MATCH(A817, cleaned_data_Pittsburgh!I$2:'cleaned_data_Pittsburgh'!I$828,0))</f>
        <v>CSA/MSA</v>
      </c>
      <c r="G817">
        <v>1</v>
      </c>
    </row>
    <row r="818" spans="1:7" x14ac:dyDescent="0.2">
      <c r="A818" t="s">
        <v>3284</v>
      </c>
      <c r="B818">
        <v>188547412</v>
      </c>
      <c r="C818" t="s">
        <v>3380</v>
      </c>
      <c r="D818" t="str">
        <f>INDEX(cleaned_data_Pittsburgh!AF$2:'cleaned_data_Pittsburgh'!AF$828, MATCH(A818, cleaned_data_Pittsburgh!I$2:'cleaned_data_Pittsburgh'!I$828,0))</f>
        <v>Greater Pittsburgh Area</v>
      </c>
      <c r="E818">
        <f>INDEX(cleaned_data_Pittsburgh!AG$2:'cleaned_data_Pittsburgh'!AG$828, MATCH(A818, cleaned_data_Pittsburgh!I$2:'cleaned_data_Pittsburgh'!I$828,0))</f>
        <v>1</v>
      </c>
      <c r="F818" t="str">
        <f>INDEX(cleaned_data_Pittsburgh!AK$2:'cleaned_data_Pittsburgh'!AK$828, MATCH(A818, cleaned_data_Pittsburgh!I$2:'cleaned_data_Pittsburgh'!I$828,0))</f>
        <v>CSA/MSA</v>
      </c>
      <c r="G818">
        <v>1</v>
      </c>
    </row>
    <row r="819" spans="1:7" x14ac:dyDescent="0.2">
      <c r="A819" t="s">
        <v>3284</v>
      </c>
      <c r="B819">
        <v>87044142</v>
      </c>
      <c r="C819" t="s">
        <v>3380</v>
      </c>
      <c r="D819" t="str">
        <f>INDEX(cleaned_data_Pittsburgh!AF$2:'cleaned_data_Pittsburgh'!AF$828, MATCH(A819, cleaned_data_Pittsburgh!I$2:'cleaned_data_Pittsburgh'!I$828,0))</f>
        <v>Greater Pittsburgh Area</v>
      </c>
      <c r="E819">
        <f>INDEX(cleaned_data_Pittsburgh!AG$2:'cleaned_data_Pittsburgh'!AG$828, MATCH(A819, cleaned_data_Pittsburgh!I$2:'cleaned_data_Pittsburgh'!I$828,0))</f>
        <v>1</v>
      </c>
      <c r="F819" t="str">
        <f>INDEX(cleaned_data_Pittsburgh!AK$2:'cleaned_data_Pittsburgh'!AK$828, MATCH(A819, cleaned_data_Pittsburgh!I$2:'cleaned_data_Pittsburgh'!I$828,0))</f>
        <v>CSA/MSA</v>
      </c>
      <c r="G819">
        <v>1</v>
      </c>
    </row>
    <row r="820" spans="1:7" x14ac:dyDescent="0.2">
      <c r="A820" t="s">
        <v>3284</v>
      </c>
      <c r="B820">
        <v>82928382</v>
      </c>
      <c r="C820" t="s">
        <v>3380</v>
      </c>
      <c r="D820" t="str">
        <f>INDEX(cleaned_data_Pittsburgh!AF$2:'cleaned_data_Pittsburgh'!AF$828, MATCH(A820, cleaned_data_Pittsburgh!I$2:'cleaned_data_Pittsburgh'!I$828,0))</f>
        <v>Greater Pittsburgh Area</v>
      </c>
      <c r="E820">
        <f>INDEX(cleaned_data_Pittsburgh!AG$2:'cleaned_data_Pittsburgh'!AG$828, MATCH(A820, cleaned_data_Pittsburgh!I$2:'cleaned_data_Pittsburgh'!I$828,0))</f>
        <v>1</v>
      </c>
      <c r="F820" t="str">
        <f>INDEX(cleaned_data_Pittsburgh!AK$2:'cleaned_data_Pittsburgh'!AK$828, MATCH(A820, cleaned_data_Pittsburgh!I$2:'cleaned_data_Pittsburgh'!I$828,0))</f>
        <v>CSA/MSA</v>
      </c>
      <c r="G820">
        <v>1</v>
      </c>
    </row>
    <row r="821" spans="1:7" x14ac:dyDescent="0.2">
      <c r="A821" t="s">
        <v>3283</v>
      </c>
      <c r="B821">
        <v>629443</v>
      </c>
      <c r="C821" t="s">
        <v>3380</v>
      </c>
      <c r="D821" t="str">
        <f>INDEX(cleaned_data_Pittsburgh!AF$2:'cleaned_data_Pittsburgh'!AF$828, MATCH(A821, cleaned_data_Pittsburgh!I$2:'cleaned_data_Pittsburgh'!I$828,0))</f>
        <v>Greater Pittsburgh Area</v>
      </c>
      <c r="E821">
        <f>INDEX(cleaned_data_Pittsburgh!AG$2:'cleaned_data_Pittsburgh'!AG$828, MATCH(A821, cleaned_data_Pittsburgh!I$2:'cleaned_data_Pittsburgh'!I$828,0))</f>
        <v>1</v>
      </c>
      <c r="F821" t="str">
        <f>INDEX(cleaned_data_Pittsburgh!AK$2:'cleaned_data_Pittsburgh'!AK$828, MATCH(A821, cleaned_data_Pittsburgh!I$2:'cleaned_data_Pittsburgh'!I$828,0))</f>
        <v>CSA/MSA</v>
      </c>
      <c r="G821">
        <v>1</v>
      </c>
    </row>
    <row r="822" spans="1:7" x14ac:dyDescent="0.2">
      <c r="A822" t="s">
        <v>3283</v>
      </c>
      <c r="B822">
        <v>3735594</v>
      </c>
      <c r="C822" t="s">
        <v>3380</v>
      </c>
      <c r="D822" t="str">
        <f>INDEX(cleaned_data_Pittsburgh!AF$2:'cleaned_data_Pittsburgh'!AF$828, MATCH(A822, cleaned_data_Pittsburgh!I$2:'cleaned_data_Pittsburgh'!I$828,0))</f>
        <v>Greater Pittsburgh Area</v>
      </c>
      <c r="E822">
        <f>INDEX(cleaned_data_Pittsburgh!AG$2:'cleaned_data_Pittsburgh'!AG$828, MATCH(A822, cleaned_data_Pittsburgh!I$2:'cleaned_data_Pittsburgh'!I$828,0))</f>
        <v>1</v>
      </c>
      <c r="F822" t="str">
        <f>INDEX(cleaned_data_Pittsburgh!AK$2:'cleaned_data_Pittsburgh'!AK$828, MATCH(A822, cleaned_data_Pittsburgh!I$2:'cleaned_data_Pittsburgh'!I$828,0))</f>
        <v>CSA/MSA</v>
      </c>
      <c r="G822">
        <v>1</v>
      </c>
    </row>
    <row r="823" spans="1:7" x14ac:dyDescent="0.2">
      <c r="A823" t="s">
        <v>3283</v>
      </c>
      <c r="B823">
        <v>72448892</v>
      </c>
      <c r="C823" t="s">
        <v>3380</v>
      </c>
      <c r="D823" t="str">
        <f>INDEX(cleaned_data_Pittsburgh!AF$2:'cleaned_data_Pittsburgh'!AF$828, MATCH(A823, cleaned_data_Pittsburgh!I$2:'cleaned_data_Pittsburgh'!I$828,0))</f>
        <v>Greater Pittsburgh Area</v>
      </c>
      <c r="E823">
        <f>INDEX(cleaned_data_Pittsburgh!AG$2:'cleaned_data_Pittsburgh'!AG$828, MATCH(A823, cleaned_data_Pittsburgh!I$2:'cleaned_data_Pittsburgh'!I$828,0))</f>
        <v>1</v>
      </c>
      <c r="F823" t="str">
        <f>INDEX(cleaned_data_Pittsburgh!AK$2:'cleaned_data_Pittsburgh'!AK$828, MATCH(A823, cleaned_data_Pittsburgh!I$2:'cleaned_data_Pittsburgh'!I$828,0))</f>
        <v>CSA/MSA</v>
      </c>
      <c r="G823">
        <v>1</v>
      </c>
    </row>
    <row r="824" spans="1:7" x14ac:dyDescent="0.2">
      <c r="A824" t="s">
        <v>3283</v>
      </c>
      <c r="B824">
        <v>119519002</v>
      </c>
      <c r="C824" t="s">
        <v>3380</v>
      </c>
      <c r="D824" t="str">
        <f>INDEX(cleaned_data_Pittsburgh!AF$2:'cleaned_data_Pittsburgh'!AF$828, MATCH(A824, cleaned_data_Pittsburgh!I$2:'cleaned_data_Pittsburgh'!I$828,0))</f>
        <v>Greater Pittsburgh Area</v>
      </c>
      <c r="E824">
        <f>INDEX(cleaned_data_Pittsburgh!AG$2:'cleaned_data_Pittsburgh'!AG$828, MATCH(A824, cleaned_data_Pittsburgh!I$2:'cleaned_data_Pittsburgh'!I$828,0))</f>
        <v>1</v>
      </c>
      <c r="F824" t="str">
        <f>INDEX(cleaned_data_Pittsburgh!AK$2:'cleaned_data_Pittsburgh'!AK$828, MATCH(A824, cleaned_data_Pittsburgh!I$2:'cleaned_data_Pittsburgh'!I$828,0))</f>
        <v>CSA/MSA</v>
      </c>
      <c r="G824">
        <v>1</v>
      </c>
    </row>
    <row r="825" spans="1:7" x14ac:dyDescent="0.2">
      <c r="A825" t="s">
        <v>3283</v>
      </c>
      <c r="B825">
        <v>84337412</v>
      </c>
      <c r="C825" t="s">
        <v>3380</v>
      </c>
      <c r="D825" t="str">
        <f>INDEX(cleaned_data_Pittsburgh!AF$2:'cleaned_data_Pittsburgh'!AF$828, MATCH(A825, cleaned_data_Pittsburgh!I$2:'cleaned_data_Pittsburgh'!I$828,0))</f>
        <v>Greater Pittsburgh Area</v>
      </c>
      <c r="E825">
        <f>INDEX(cleaned_data_Pittsburgh!AG$2:'cleaned_data_Pittsburgh'!AG$828, MATCH(A825, cleaned_data_Pittsburgh!I$2:'cleaned_data_Pittsburgh'!I$828,0))</f>
        <v>1</v>
      </c>
      <c r="F825" t="str">
        <f>INDEX(cleaned_data_Pittsburgh!AK$2:'cleaned_data_Pittsburgh'!AK$828, MATCH(A825, cleaned_data_Pittsburgh!I$2:'cleaned_data_Pittsburgh'!I$828,0))</f>
        <v>CSA/MSA</v>
      </c>
      <c r="G825">
        <v>1</v>
      </c>
    </row>
    <row r="826" spans="1:7" x14ac:dyDescent="0.2">
      <c r="A826" t="s">
        <v>3283</v>
      </c>
      <c r="B826">
        <v>122414542</v>
      </c>
      <c r="C826" t="s">
        <v>3380</v>
      </c>
      <c r="D826" t="str">
        <f>INDEX(cleaned_data_Pittsburgh!AF$2:'cleaned_data_Pittsburgh'!AF$828, MATCH(A826, cleaned_data_Pittsburgh!I$2:'cleaned_data_Pittsburgh'!I$828,0))</f>
        <v>Greater Pittsburgh Area</v>
      </c>
      <c r="E826">
        <f>INDEX(cleaned_data_Pittsburgh!AG$2:'cleaned_data_Pittsburgh'!AG$828, MATCH(A826, cleaned_data_Pittsburgh!I$2:'cleaned_data_Pittsburgh'!I$828,0))</f>
        <v>1</v>
      </c>
      <c r="F826" t="str">
        <f>INDEX(cleaned_data_Pittsburgh!AK$2:'cleaned_data_Pittsburgh'!AK$828, MATCH(A826, cleaned_data_Pittsburgh!I$2:'cleaned_data_Pittsburgh'!I$828,0))</f>
        <v>CSA/MSA</v>
      </c>
      <c r="G826">
        <v>1</v>
      </c>
    </row>
    <row r="827" spans="1:7" x14ac:dyDescent="0.2">
      <c r="A827" t="s">
        <v>3283</v>
      </c>
      <c r="B827">
        <v>77976052</v>
      </c>
      <c r="C827" t="s">
        <v>3380</v>
      </c>
      <c r="D827" t="str">
        <f>INDEX(cleaned_data_Pittsburgh!AF$2:'cleaned_data_Pittsburgh'!AF$828, MATCH(A827, cleaned_data_Pittsburgh!I$2:'cleaned_data_Pittsburgh'!I$828,0))</f>
        <v>Greater Pittsburgh Area</v>
      </c>
      <c r="E827">
        <f>INDEX(cleaned_data_Pittsburgh!AG$2:'cleaned_data_Pittsburgh'!AG$828, MATCH(A827, cleaned_data_Pittsburgh!I$2:'cleaned_data_Pittsburgh'!I$828,0))</f>
        <v>1</v>
      </c>
      <c r="F827" t="str">
        <f>INDEX(cleaned_data_Pittsburgh!AK$2:'cleaned_data_Pittsburgh'!AK$828, MATCH(A827, cleaned_data_Pittsburgh!I$2:'cleaned_data_Pittsburgh'!I$828,0))</f>
        <v>CSA/MSA</v>
      </c>
      <c r="G827">
        <v>1</v>
      </c>
    </row>
    <row r="828" spans="1:7" x14ac:dyDescent="0.2">
      <c r="A828" t="s">
        <v>3283</v>
      </c>
      <c r="B828">
        <v>14146761</v>
      </c>
      <c r="C828" t="s">
        <v>3380</v>
      </c>
      <c r="D828" t="str">
        <f>INDEX(cleaned_data_Pittsburgh!AF$2:'cleaned_data_Pittsburgh'!AF$828, MATCH(A828, cleaned_data_Pittsburgh!I$2:'cleaned_data_Pittsburgh'!I$828,0))</f>
        <v>Greater Pittsburgh Area</v>
      </c>
      <c r="E828">
        <f>INDEX(cleaned_data_Pittsburgh!AG$2:'cleaned_data_Pittsburgh'!AG$828, MATCH(A828, cleaned_data_Pittsburgh!I$2:'cleaned_data_Pittsburgh'!I$828,0))</f>
        <v>1</v>
      </c>
      <c r="F828" t="str">
        <f>INDEX(cleaned_data_Pittsburgh!AK$2:'cleaned_data_Pittsburgh'!AK$828, MATCH(A828, cleaned_data_Pittsburgh!I$2:'cleaned_data_Pittsburgh'!I$828,0))</f>
        <v>CSA/MSA</v>
      </c>
      <c r="G828">
        <v>1</v>
      </c>
    </row>
    <row r="829" spans="1:7" x14ac:dyDescent="0.2">
      <c r="A829" t="s">
        <v>3283</v>
      </c>
      <c r="B829">
        <v>72444322</v>
      </c>
      <c r="C829" t="s">
        <v>3380</v>
      </c>
      <c r="D829" t="str">
        <f>INDEX(cleaned_data_Pittsburgh!AF$2:'cleaned_data_Pittsburgh'!AF$828, MATCH(A829, cleaned_data_Pittsburgh!I$2:'cleaned_data_Pittsburgh'!I$828,0))</f>
        <v>Greater Pittsburgh Area</v>
      </c>
      <c r="E829">
        <f>INDEX(cleaned_data_Pittsburgh!AG$2:'cleaned_data_Pittsburgh'!AG$828, MATCH(A829, cleaned_data_Pittsburgh!I$2:'cleaned_data_Pittsburgh'!I$828,0))</f>
        <v>1</v>
      </c>
      <c r="F829" t="str">
        <f>INDEX(cleaned_data_Pittsburgh!AK$2:'cleaned_data_Pittsburgh'!AK$828, MATCH(A829, cleaned_data_Pittsburgh!I$2:'cleaned_data_Pittsburgh'!I$828,0))</f>
        <v>CSA/MSA</v>
      </c>
      <c r="G829">
        <v>1</v>
      </c>
    </row>
    <row r="830" spans="1:7" x14ac:dyDescent="0.2">
      <c r="A830" t="s">
        <v>3283</v>
      </c>
      <c r="B830">
        <v>76844292</v>
      </c>
      <c r="C830" t="s">
        <v>3380</v>
      </c>
      <c r="D830" t="str">
        <f>INDEX(cleaned_data_Pittsburgh!AF$2:'cleaned_data_Pittsburgh'!AF$828, MATCH(A830, cleaned_data_Pittsburgh!I$2:'cleaned_data_Pittsburgh'!I$828,0))</f>
        <v>Greater Pittsburgh Area</v>
      </c>
      <c r="E830">
        <f>INDEX(cleaned_data_Pittsburgh!AG$2:'cleaned_data_Pittsburgh'!AG$828, MATCH(A830, cleaned_data_Pittsburgh!I$2:'cleaned_data_Pittsburgh'!I$828,0))</f>
        <v>1</v>
      </c>
      <c r="F830" t="str">
        <f>INDEX(cleaned_data_Pittsburgh!AK$2:'cleaned_data_Pittsburgh'!AK$828, MATCH(A830, cleaned_data_Pittsburgh!I$2:'cleaned_data_Pittsburgh'!I$828,0))</f>
        <v>CSA/MSA</v>
      </c>
      <c r="G830">
        <v>1</v>
      </c>
    </row>
    <row r="831" spans="1:7" x14ac:dyDescent="0.2">
      <c r="A831" t="s">
        <v>3283</v>
      </c>
      <c r="B831">
        <v>177944032</v>
      </c>
      <c r="C831" t="s">
        <v>3380</v>
      </c>
      <c r="D831" t="str">
        <f>INDEX(cleaned_data_Pittsburgh!AF$2:'cleaned_data_Pittsburgh'!AF$828, MATCH(A831, cleaned_data_Pittsburgh!I$2:'cleaned_data_Pittsburgh'!I$828,0))</f>
        <v>Greater Pittsburgh Area</v>
      </c>
      <c r="E831">
        <f>INDEX(cleaned_data_Pittsburgh!AG$2:'cleaned_data_Pittsburgh'!AG$828, MATCH(A831, cleaned_data_Pittsburgh!I$2:'cleaned_data_Pittsburgh'!I$828,0))</f>
        <v>1</v>
      </c>
      <c r="F831" t="str">
        <f>INDEX(cleaned_data_Pittsburgh!AK$2:'cleaned_data_Pittsburgh'!AK$828, MATCH(A831, cleaned_data_Pittsburgh!I$2:'cleaned_data_Pittsburgh'!I$828,0))</f>
        <v>CSA/MSA</v>
      </c>
      <c r="G831">
        <v>1</v>
      </c>
    </row>
    <row r="832" spans="1:7" x14ac:dyDescent="0.2">
      <c r="A832" t="s">
        <v>3283</v>
      </c>
      <c r="B832">
        <v>83050032</v>
      </c>
      <c r="C832" t="s">
        <v>3380</v>
      </c>
      <c r="D832" t="str">
        <f>INDEX(cleaned_data_Pittsburgh!AF$2:'cleaned_data_Pittsburgh'!AF$828, MATCH(A832, cleaned_data_Pittsburgh!I$2:'cleaned_data_Pittsburgh'!I$828,0))</f>
        <v>Greater Pittsburgh Area</v>
      </c>
      <c r="E832">
        <f>INDEX(cleaned_data_Pittsburgh!AG$2:'cleaned_data_Pittsburgh'!AG$828, MATCH(A832, cleaned_data_Pittsburgh!I$2:'cleaned_data_Pittsburgh'!I$828,0))</f>
        <v>1</v>
      </c>
      <c r="F832" t="str">
        <f>INDEX(cleaned_data_Pittsburgh!AK$2:'cleaned_data_Pittsburgh'!AK$828, MATCH(A832, cleaned_data_Pittsburgh!I$2:'cleaned_data_Pittsburgh'!I$828,0))</f>
        <v>CSA/MSA</v>
      </c>
      <c r="G832">
        <v>1</v>
      </c>
    </row>
    <row r="833" spans="1:7" x14ac:dyDescent="0.2">
      <c r="A833" t="s">
        <v>3283</v>
      </c>
      <c r="B833">
        <v>160642262</v>
      </c>
      <c r="C833" t="s">
        <v>3380</v>
      </c>
      <c r="D833" t="str">
        <f>INDEX(cleaned_data_Pittsburgh!AF$2:'cleaned_data_Pittsburgh'!AF$828, MATCH(A833, cleaned_data_Pittsburgh!I$2:'cleaned_data_Pittsburgh'!I$828,0))</f>
        <v>Greater Pittsburgh Area</v>
      </c>
      <c r="E833">
        <f>INDEX(cleaned_data_Pittsburgh!AG$2:'cleaned_data_Pittsburgh'!AG$828, MATCH(A833, cleaned_data_Pittsburgh!I$2:'cleaned_data_Pittsburgh'!I$828,0))</f>
        <v>1</v>
      </c>
      <c r="F833" t="str">
        <f>INDEX(cleaned_data_Pittsburgh!AK$2:'cleaned_data_Pittsburgh'!AK$828, MATCH(A833, cleaned_data_Pittsburgh!I$2:'cleaned_data_Pittsburgh'!I$828,0))</f>
        <v>CSA/MSA</v>
      </c>
      <c r="G833">
        <v>1</v>
      </c>
    </row>
    <row r="834" spans="1:7" x14ac:dyDescent="0.2">
      <c r="A834" t="s">
        <v>3283</v>
      </c>
      <c r="B834">
        <v>39358872</v>
      </c>
      <c r="C834" t="s">
        <v>3380</v>
      </c>
      <c r="D834" t="str">
        <f>INDEX(cleaned_data_Pittsburgh!AF$2:'cleaned_data_Pittsburgh'!AF$828, MATCH(A834, cleaned_data_Pittsburgh!I$2:'cleaned_data_Pittsburgh'!I$828,0))</f>
        <v>Greater Pittsburgh Area</v>
      </c>
      <c r="E834">
        <f>INDEX(cleaned_data_Pittsburgh!AG$2:'cleaned_data_Pittsburgh'!AG$828, MATCH(A834, cleaned_data_Pittsburgh!I$2:'cleaned_data_Pittsburgh'!I$828,0))</f>
        <v>1</v>
      </c>
      <c r="F834" t="str">
        <f>INDEX(cleaned_data_Pittsburgh!AK$2:'cleaned_data_Pittsburgh'!AK$828, MATCH(A834, cleaned_data_Pittsburgh!I$2:'cleaned_data_Pittsburgh'!I$828,0))</f>
        <v>CSA/MSA</v>
      </c>
      <c r="G834">
        <v>1</v>
      </c>
    </row>
    <row r="835" spans="1:7" x14ac:dyDescent="0.2">
      <c r="A835" t="s">
        <v>3283</v>
      </c>
      <c r="B835">
        <v>113212612</v>
      </c>
      <c r="C835" t="s">
        <v>3380</v>
      </c>
      <c r="D835" t="str">
        <f>INDEX(cleaned_data_Pittsburgh!AF$2:'cleaned_data_Pittsburgh'!AF$828, MATCH(A835, cleaned_data_Pittsburgh!I$2:'cleaned_data_Pittsburgh'!I$828,0))</f>
        <v>Greater Pittsburgh Area</v>
      </c>
      <c r="E835">
        <f>INDEX(cleaned_data_Pittsburgh!AG$2:'cleaned_data_Pittsburgh'!AG$828, MATCH(A835, cleaned_data_Pittsburgh!I$2:'cleaned_data_Pittsburgh'!I$828,0))</f>
        <v>1</v>
      </c>
      <c r="F835" t="str">
        <f>INDEX(cleaned_data_Pittsburgh!AK$2:'cleaned_data_Pittsburgh'!AK$828, MATCH(A835, cleaned_data_Pittsburgh!I$2:'cleaned_data_Pittsburgh'!I$828,0))</f>
        <v>CSA/MSA</v>
      </c>
      <c r="G835">
        <v>1</v>
      </c>
    </row>
    <row r="836" spans="1:7" x14ac:dyDescent="0.2">
      <c r="A836" t="s">
        <v>3159</v>
      </c>
      <c r="B836">
        <v>9529472</v>
      </c>
      <c r="C836" t="s">
        <v>3380</v>
      </c>
      <c r="D836" t="str">
        <f>INDEX(cleaned_data_Pittsburgh!AF$2:'cleaned_data_Pittsburgh'!AF$828, MATCH(A836, cleaned_data_Pittsburgh!I$2:'cleaned_data_Pittsburgh'!I$828,0))</f>
        <v>Greater Pittsburgh Area</v>
      </c>
      <c r="E836">
        <f>INDEX(cleaned_data_Pittsburgh!AG$2:'cleaned_data_Pittsburgh'!AG$828, MATCH(A836, cleaned_data_Pittsburgh!I$2:'cleaned_data_Pittsburgh'!I$828,0))</f>
        <v>1</v>
      </c>
      <c r="F836" t="str">
        <f>INDEX(cleaned_data_Pittsburgh!AK$2:'cleaned_data_Pittsburgh'!AK$828, MATCH(A836, cleaned_data_Pittsburgh!I$2:'cleaned_data_Pittsburgh'!I$828,0))</f>
        <v>CSA/MSA</v>
      </c>
      <c r="G836">
        <v>1</v>
      </c>
    </row>
    <row r="837" spans="1:7" x14ac:dyDescent="0.2">
      <c r="A837" t="s">
        <v>3159</v>
      </c>
      <c r="B837">
        <v>31916132</v>
      </c>
      <c r="C837" t="s">
        <v>3380</v>
      </c>
      <c r="D837" t="str">
        <f>INDEX(cleaned_data_Pittsburgh!AF$2:'cleaned_data_Pittsburgh'!AF$828, MATCH(A837, cleaned_data_Pittsburgh!I$2:'cleaned_data_Pittsburgh'!I$828,0))</f>
        <v>Greater Pittsburgh Area</v>
      </c>
      <c r="E837">
        <f>INDEX(cleaned_data_Pittsburgh!AG$2:'cleaned_data_Pittsburgh'!AG$828, MATCH(A837, cleaned_data_Pittsburgh!I$2:'cleaned_data_Pittsburgh'!I$828,0))</f>
        <v>1</v>
      </c>
      <c r="F837" t="str">
        <f>INDEX(cleaned_data_Pittsburgh!AK$2:'cleaned_data_Pittsburgh'!AK$828, MATCH(A837, cleaned_data_Pittsburgh!I$2:'cleaned_data_Pittsburgh'!I$828,0))</f>
        <v>CSA/MSA</v>
      </c>
      <c r="G837">
        <v>1</v>
      </c>
    </row>
    <row r="838" spans="1:7" x14ac:dyDescent="0.2">
      <c r="A838" t="s">
        <v>3159</v>
      </c>
      <c r="B838">
        <v>12296141</v>
      </c>
      <c r="C838" t="s">
        <v>3380</v>
      </c>
      <c r="D838" t="str">
        <f>INDEX(cleaned_data_Pittsburgh!AF$2:'cleaned_data_Pittsburgh'!AF$828, MATCH(A838, cleaned_data_Pittsburgh!I$2:'cleaned_data_Pittsburgh'!I$828,0))</f>
        <v>Greater Pittsburgh Area</v>
      </c>
      <c r="E838">
        <f>INDEX(cleaned_data_Pittsburgh!AG$2:'cleaned_data_Pittsburgh'!AG$828, MATCH(A838, cleaned_data_Pittsburgh!I$2:'cleaned_data_Pittsburgh'!I$828,0))</f>
        <v>1</v>
      </c>
      <c r="F838" t="str">
        <f>INDEX(cleaned_data_Pittsburgh!AK$2:'cleaned_data_Pittsburgh'!AK$828, MATCH(A838, cleaned_data_Pittsburgh!I$2:'cleaned_data_Pittsburgh'!I$828,0))</f>
        <v>CSA/MSA</v>
      </c>
      <c r="G838">
        <v>1</v>
      </c>
    </row>
    <row r="839" spans="1:7" x14ac:dyDescent="0.2">
      <c r="A839" t="s">
        <v>3285</v>
      </c>
      <c r="B839">
        <v>39358872</v>
      </c>
      <c r="C839" t="s">
        <v>3380</v>
      </c>
      <c r="D839" t="str">
        <f>INDEX(cleaned_data_Pittsburgh!AF$2:'cleaned_data_Pittsburgh'!AF$828, MATCH(A839, cleaned_data_Pittsburgh!I$2:'cleaned_data_Pittsburgh'!I$828,0))</f>
        <v>Greater Pittsburgh Area</v>
      </c>
      <c r="E839">
        <f>INDEX(cleaned_data_Pittsburgh!AG$2:'cleaned_data_Pittsburgh'!AG$828, MATCH(A839, cleaned_data_Pittsburgh!I$2:'cleaned_data_Pittsburgh'!I$828,0))</f>
        <v>1</v>
      </c>
      <c r="F839" t="str">
        <f>INDEX(cleaned_data_Pittsburgh!AK$2:'cleaned_data_Pittsburgh'!AK$828, MATCH(A839, cleaned_data_Pittsburgh!I$2:'cleaned_data_Pittsburgh'!I$828,0))</f>
        <v>CSA/MSA</v>
      </c>
      <c r="G839">
        <v>1</v>
      </c>
    </row>
    <row r="840" spans="1:7" x14ac:dyDescent="0.2">
      <c r="A840" t="s">
        <v>3285</v>
      </c>
      <c r="B840">
        <v>191186384</v>
      </c>
      <c r="C840" t="s">
        <v>3380</v>
      </c>
      <c r="D840" t="str">
        <f>INDEX(cleaned_data_Pittsburgh!AF$2:'cleaned_data_Pittsburgh'!AF$828, MATCH(A840, cleaned_data_Pittsburgh!I$2:'cleaned_data_Pittsburgh'!I$828,0))</f>
        <v>Greater Pittsburgh Area</v>
      </c>
      <c r="E840">
        <f>INDEX(cleaned_data_Pittsburgh!AG$2:'cleaned_data_Pittsburgh'!AG$828, MATCH(A840, cleaned_data_Pittsburgh!I$2:'cleaned_data_Pittsburgh'!I$828,0))</f>
        <v>1</v>
      </c>
      <c r="F840" t="str">
        <f>INDEX(cleaned_data_Pittsburgh!AK$2:'cleaned_data_Pittsburgh'!AK$828, MATCH(A840, cleaned_data_Pittsburgh!I$2:'cleaned_data_Pittsburgh'!I$828,0))</f>
        <v>CSA/MSA</v>
      </c>
      <c r="G840">
        <v>1</v>
      </c>
    </row>
    <row r="841" spans="1:7" x14ac:dyDescent="0.2">
      <c r="A841" t="s">
        <v>3285</v>
      </c>
      <c r="B841">
        <v>105846012</v>
      </c>
      <c r="C841" t="s">
        <v>3380</v>
      </c>
      <c r="D841" t="str">
        <f>INDEX(cleaned_data_Pittsburgh!AF$2:'cleaned_data_Pittsburgh'!AF$828, MATCH(A841, cleaned_data_Pittsburgh!I$2:'cleaned_data_Pittsburgh'!I$828,0))</f>
        <v>Greater Pittsburgh Area</v>
      </c>
      <c r="E841">
        <f>INDEX(cleaned_data_Pittsburgh!AG$2:'cleaned_data_Pittsburgh'!AG$828, MATCH(A841, cleaned_data_Pittsburgh!I$2:'cleaned_data_Pittsburgh'!I$828,0))</f>
        <v>1</v>
      </c>
      <c r="F841" t="str">
        <f>INDEX(cleaned_data_Pittsburgh!AK$2:'cleaned_data_Pittsburgh'!AK$828, MATCH(A841, cleaned_data_Pittsburgh!I$2:'cleaned_data_Pittsburgh'!I$828,0))</f>
        <v>CSA/MSA</v>
      </c>
      <c r="G841">
        <v>1</v>
      </c>
    </row>
    <row r="842" spans="1:7" x14ac:dyDescent="0.2">
      <c r="A842" t="s">
        <v>3285</v>
      </c>
      <c r="B842">
        <v>39566802</v>
      </c>
      <c r="C842" t="s">
        <v>3380</v>
      </c>
      <c r="D842" t="str">
        <f>INDEX(cleaned_data_Pittsburgh!AF$2:'cleaned_data_Pittsburgh'!AF$828, MATCH(A842, cleaned_data_Pittsburgh!I$2:'cleaned_data_Pittsburgh'!I$828,0))</f>
        <v>Greater Pittsburgh Area</v>
      </c>
      <c r="E842">
        <f>INDEX(cleaned_data_Pittsburgh!AG$2:'cleaned_data_Pittsburgh'!AG$828, MATCH(A842, cleaned_data_Pittsburgh!I$2:'cleaned_data_Pittsburgh'!I$828,0))</f>
        <v>1</v>
      </c>
      <c r="F842" t="str">
        <f>INDEX(cleaned_data_Pittsburgh!AK$2:'cleaned_data_Pittsburgh'!AK$828, MATCH(A842, cleaned_data_Pittsburgh!I$2:'cleaned_data_Pittsburgh'!I$828,0))</f>
        <v>CSA/MSA</v>
      </c>
      <c r="G842">
        <v>1</v>
      </c>
    </row>
    <row r="843" spans="1:7" x14ac:dyDescent="0.2">
      <c r="A843" t="s">
        <v>3285</v>
      </c>
      <c r="B843">
        <v>99190732</v>
      </c>
      <c r="C843" t="s">
        <v>3380</v>
      </c>
      <c r="D843" t="str">
        <f>INDEX(cleaned_data_Pittsburgh!AF$2:'cleaned_data_Pittsburgh'!AF$828, MATCH(A843, cleaned_data_Pittsburgh!I$2:'cleaned_data_Pittsburgh'!I$828,0))</f>
        <v>Greater Pittsburgh Area</v>
      </c>
      <c r="E843">
        <f>INDEX(cleaned_data_Pittsburgh!AG$2:'cleaned_data_Pittsburgh'!AG$828, MATCH(A843, cleaned_data_Pittsburgh!I$2:'cleaned_data_Pittsburgh'!I$828,0))</f>
        <v>1</v>
      </c>
      <c r="F843" t="str">
        <f>INDEX(cleaned_data_Pittsburgh!AK$2:'cleaned_data_Pittsburgh'!AK$828, MATCH(A843, cleaned_data_Pittsburgh!I$2:'cleaned_data_Pittsburgh'!I$828,0))</f>
        <v>CSA/MSA</v>
      </c>
      <c r="G843">
        <v>1</v>
      </c>
    </row>
    <row r="844" spans="1:7" x14ac:dyDescent="0.2">
      <c r="A844" t="s">
        <v>3285</v>
      </c>
      <c r="B844">
        <v>82601842</v>
      </c>
      <c r="C844" t="s">
        <v>3380</v>
      </c>
      <c r="D844" t="str">
        <f>INDEX(cleaned_data_Pittsburgh!AF$2:'cleaned_data_Pittsburgh'!AF$828, MATCH(A844, cleaned_data_Pittsburgh!I$2:'cleaned_data_Pittsburgh'!I$828,0))</f>
        <v>Greater Pittsburgh Area</v>
      </c>
      <c r="E844">
        <f>INDEX(cleaned_data_Pittsburgh!AG$2:'cleaned_data_Pittsburgh'!AG$828, MATCH(A844, cleaned_data_Pittsburgh!I$2:'cleaned_data_Pittsburgh'!I$828,0))</f>
        <v>1</v>
      </c>
      <c r="F844" t="str">
        <f>INDEX(cleaned_data_Pittsburgh!AK$2:'cleaned_data_Pittsburgh'!AK$828, MATCH(A844, cleaned_data_Pittsburgh!I$2:'cleaned_data_Pittsburgh'!I$828,0))</f>
        <v>CSA/MSA</v>
      </c>
      <c r="G844">
        <v>1</v>
      </c>
    </row>
    <row r="845" spans="1:7" x14ac:dyDescent="0.2">
      <c r="A845" t="s">
        <v>3285</v>
      </c>
      <c r="B845">
        <v>134438772</v>
      </c>
      <c r="C845" t="s">
        <v>3380</v>
      </c>
      <c r="D845" t="str">
        <f>INDEX(cleaned_data_Pittsburgh!AF$2:'cleaned_data_Pittsburgh'!AF$828, MATCH(A845, cleaned_data_Pittsburgh!I$2:'cleaned_data_Pittsburgh'!I$828,0))</f>
        <v>Greater Pittsburgh Area</v>
      </c>
      <c r="E845">
        <f>INDEX(cleaned_data_Pittsburgh!AG$2:'cleaned_data_Pittsburgh'!AG$828, MATCH(A845, cleaned_data_Pittsburgh!I$2:'cleaned_data_Pittsburgh'!I$828,0))</f>
        <v>1</v>
      </c>
      <c r="F845" t="str">
        <f>INDEX(cleaned_data_Pittsburgh!AK$2:'cleaned_data_Pittsburgh'!AK$828, MATCH(A845, cleaned_data_Pittsburgh!I$2:'cleaned_data_Pittsburgh'!I$828,0))</f>
        <v>CSA/MSA</v>
      </c>
      <c r="G845">
        <v>1</v>
      </c>
    </row>
    <row r="846" spans="1:7" x14ac:dyDescent="0.2">
      <c r="A846" t="s">
        <v>3285</v>
      </c>
      <c r="B846">
        <v>185277166</v>
      </c>
      <c r="C846" t="s">
        <v>3380</v>
      </c>
      <c r="D846" t="str">
        <f>INDEX(cleaned_data_Pittsburgh!AF$2:'cleaned_data_Pittsburgh'!AF$828, MATCH(A846, cleaned_data_Pittsburgh!I$2:'cleaned_data_Pittsburgh'!I$828,0))</f>
        <v>Greater Pittsburgh Area</v>
      </c>
      <c r="E846">
        <f>INDEX(cleaned_data_Pittsburgh!AG$2:'cleaned_data_Pittsburgh'!AG$828, MATCH(A846, cleaned_data_Pittsburgh!I$2:'cleaned_data_Pittsburgh'!I$828,0))</f>
        <v>1</v>
      </c>
      <c r="F846" t="str">
        <f>INDEX(cleaned_data_Pittsburgh!AK$2:'cleaned_data_Pittsburgh'!AK$828, MATCH(A846, cleaned_data_Pittsburgh!I$2:'cleaned_data_Pittsburgh'!I$828,0))</f>
        <v>CSA/MSA</v>
      </c>
      <c r="G846">
        <v>1</v>
      </c>
    </row>
    <row r="847" spans="1:7" x14ac:dyDescent="0.2">
      <c r="A847" t="s">
        <v>3285</v>
      </c>
      <c r="B847">
        <v>83050032</v>
      </c>
      <c r="C847" t="s">
        <v>3380</v>
      </c>
      <c r="D847" t="str">
        <f>INDEX(cleaned_data_Pittsburgh!AF$2:'cleaned_data_Pittsburgh'!AF$828, MATCH(A847, cleaned_data_Pittsburgh!I$2:'cleaned_data_Pittsburgh'!I$828,0))</f>
        <v>Greater Pittsburgh Area</v>
      </c>
      <c r="E847">
        <f>INDEX(cleaned_data_Pittsburgh!AG$2:'cleaned_data_Pittsburgh'!AG$828, MATCH(A847, cleaned_data_Pittsburgh!I$2:'cleaned_data_Pittsburgh'!I$828,0))</f>
        <v>1</v>
      </c>
      <c r="F847" t="str">
        <f>INDEX(cleaned_data_Pittsburgh!AK$2:'cleaned_data_Pittsburgh'!AK$828, MATCH(A847, cleaned_data_Pittsburgh!I$2:'cleaned_data_Pittsburgh'!I$828,0))</f>
        <v>CSA/MSA</v>
      </c>
      <c r="G847">
        <v>1</v>
      </c>
    </row>
    <row r="848" spans="1:7" x14ac:dyDescent="0.2">
      <c r="A848" t="s">
        <v>3285</v>
      </c>
      <c r="B848">
        <v>3735594</v>
      </c>
      <c r="C848" t="s">
        <v>3380</v>
      </c>
      <c r="D848" t="str">
        <f>INDEX(cleaned_data_Pittsburgh!AF$2:'cleaned_data_Pittsburgh'!AF$828, MATCH(A848, cleaned_data_Pittsburgh!I$2:'cleaned_data_Pittsburgh'!I$828,0))</f>
        <v>Greater Pittsburgh Area</v>
      </c>
      <c r="E848">
        <f>INDEX(cleaned_data_Pittsburgh!AG$2:'cleaned_data_Pittsburgh'!AG$828, MATCH(A848, cleaned_data_Pittsburgh!I$2:'cleaned_data_Pittsburgh'!I$828,0))</f>
        <v>1</v>
      </c>
      <c r="F848" t="str">
        <f>INDEX(cleaned_data_Pittsburgh!AK$2:'cleaned_data_Pittsburgh'!AK$828, MATCH(A848, cleaned_data_Pittsburgh!I$2:'cleaned_data_Pittsburgh'!I$828,0))</f>
        <v>CSA/MSA</v>
      </c>
      <c r="G848">
        <v>1</v>
      </c>
    </row>
    <row r="849" spans="1:7" x14ac:dyDescent="0.2">
      <c r="A849" t="s">
        <v>3158</v>
      </c>
      <c r="B849">
        <v>9529472</v>
      </c>
      <c r="C849" t="s">
        <v>3380</v>
      </c>
      <c r="D849" t="str">
        <f>INDEX(cleaned_data_Pittsburgh!AF$2:'cleaned_data_Pittsburgh'!AF$828, MATCH(A849, cleaned_data_Pittsburgh!I$2:'cleaned_data_Pittsburgh'!I$828,0))</f>
        <v>Greater Pittsburgh Area</v>
      </c>
      <c r="E849">
        <f>INDEX(cleaned_data_Pittsburgh!AG$2:'cleaned_data_Pittsburgh'!AG$828, MATCH(A849, cleaned_data_Pittsburgh!I$2:'cleaned_data_Pittsburgh'!I$828,0))</f>
        <v>1</v>
      </c>
      <c r="F849" t="str">
        <f>INDEX(cleaned_data_Pittsburgh!AK$2:'cleaned_data_Pittsburgh'!AK$828, MATCH(A849, cleaned_data_Pittsburgh!I$2:'cleaned_data_Pittsburgh'!I$828,0))</f>
        <v>CSA/MSA</v>
      </c>
      <c r="G849">
        <v>1</v>
      </c>
    </row>
    <row r="850" spans="1:7" x14ac:dyDescent="0.2">
      <c r="A850" t="s">
        <v>3158</v>
      </c>
      <c r="B850">
        <v>31916132</v>
      </c>
      <c r="C850" t="s">
        <v>3380</v>
      </c>
      <c r="D850" t="str">
        <f>INDEX(cleaned_data_Pittsburgh!AF$2:'cleaned_data_Pittsburgh'!AF$828, MATCH(A850, cleaned_data_Pittsburgh!I$2:'cleaned_data_Pittsburgh'!I$828,0))</f>
        <v>Greater Pittsburgh Area</v>
      </c>
      <c r="E850">
        <f>INDEX(cleaned_data_Pittsburgh!AG$2:'cleaned_data_Pittsburgh'!AG$828, MATCH(A850, cleaned_data_Pittsburgh!I$2:'cleaned_data_Pittsburgh'!I$828,0))</f>
        <v>1</v>
      </c>
      <c r="F850" t="str">
        <f>INDEX(cleaned_data_Pittsburgh!AK$2:'cleaned_data_Pittsburgh'!AK$828, MATCH(A850, cleaned_data_Pittsburgh!I$2:'cleaned_data_Pittsburgh'!I$828,0))</f>
        <v>CSA/MSA</v>
      </c>
      <c r="G850">
        <v>1</v>
      </c>
    </row>
    <row r="851" spans="1:7" x14ac:dyDescent="0.2">
      <c r="A851" t="s">
        <v>3158</v>
      </c>
      <c r="B851">
        <v>12296141</v>
      </c>
      <c r="C851" t="s">
        <v>3380</v>
      </c>
      <c r="D851" t="str">
        <f>INDEX(cleaned_data_Pittsburgh!AF$2:'cleaned_data_Pittsburgh'!AF$828, MATCH(A851, cleaned_data_Pittsburgh!I$2:'cleaned_data_Pittsburgh'!I$828,0))</f>
        <v>Greater Pittsburgh Area</v>
      </c>
      <c r="E851">
        <f>INDEX(cleaned_data_Pittsburgh!AG$2:'cleaned_data_Pittsburgh'!AG$828, MATCH(A851, cleaned_data_Pittsburgh!I$2:'cleaned_data_Pittsburgh'!I$828,0))</f>
        <v>1</v>
      </c>
      <c r="F851" t="str">
        <f>INDEX(cleaned_data_Pittsburgh!AK$2:'cleaned_data_Pittsburgh'!AK$828, MATCH(A851, cleaned_data_Pittsburgh!I$2:'cleaned_data_Pittsburgh'!I$828,0))</f>
        <v>CSA/MSA</v>
      </c>
      <c r="G851">
        <v>1</v>
      </c>
    </row>
    <row r="852" spans="1:7" x14ac:dyDescent="0.2">
      <c r="A852" t="s">
        <v>3154</v>
      </c>
      <c r="B852">
        <v>9529472</v>
      </c>
      <c r="C852" t="s">
        <v>3380</v>
      </c>
      <c r="D852" t="str">
        <f>INDEX(cleaned_data_Pittsburgh!AF$2:'cleaned_data_Pittsburgh'!AF$828, MATCH(A852, cleaned_data_Pittsburgh!I$2:'cleaned_data_Pittsburgh'!I$828,0))</f>
        <v>Greater Pittsburgh Area</v>
      </c>
      <c r="E852">
        <f>INDEX(cleaned_data_Pittsburgh!AG$2:'cleaned_data_Pittsburgh'!AG$828, MATCH(A852, cleaned_data_Pittsburgh!I$2:'cleaned_data_Pittsburgh'!I$828,0))</f>
        <v>1</v>
      </c>
      <c r="F852" t="str">
        <f>INDEX(cleaned_data_Pittsburgh!AK$2:'cleaned_data_Pittsburgh'!AK$828, MATCH(A852, cleaned_data_Pittsburgh!I$2:'cleaned_data_Pittsburgh'!I$828,0))</f>
        <v>CSA/MSA</v>
      </c>
      <c r="G852">
        <v>1</v>
      </c>
    </row>
    <row r="853" spans="1:7" x14ac:dyDescent="0.2">
      <c r="A853" t="s">
        <v>3154</v>
      </c>
      <c r="B853">
        <v>31916132</v>
      </c>
      <c r="C853" t="s">
        <v>3380</v>
      </c>
      <c r="D853" t="str">
        <f>INDEX(cleaned_data_Pittsburgh!AF$2:'cleaned_data_Pittsburgh'!AF$828, MATCH(A853, cleaned_data_Pittsburgh!I$2:'cleaned_data_Pittsburgh'!I$828,0))</f>
        <v>Greater Pittsburgh Area</v>
      </c>
      <c r="E853">
        <f>INDEX(cleaned_data_Pittsburgh!AG$2:'cleaned_data_Pittsburgh'!AG$828, MATCH(A853, cleaned_data_Pittsburgh!I$2:'cleaned_data_Pittsburgh'!I$828,0))</f>
        <v>1</v>
      </c>
      <c r="F853" t="str">
        <f>INDEX(cleaned_data_Pittsburgh!AK$2:'cleaned_data_Pittsburgh'!AK$828, MATCH(A853, cleaned_data_Pittsburgh!I$2:'cleaned_data_Pittsburgh'!I$828,0))</f>
        <v>CSA/MSA</v>
      </c>
      <c r="G853">
        <v>1</v>
      </c>
    </row>
    <row r="854" spans="1:7" x14ac:dyDescent="0.2">
      <c r="A854" t="s">
        <v>3154</v>
      </c>
      <c r="B854">
        <v>12296141</v>
      </c>
      <c r="C854" t="s">
        <v>3380</v>
      </c>
      <c r="D854" t="str">
        <f>INDEX(cleaned_data_Pittsburgh!AF$2:'cleaned_data_Pittsburgh'!AF$828, MATCH(A854, cleaned_data_Pittsburgh!I$2:'cleaned_data_Pittsburgh'!I$828,0))</f>
        <v>Greater Pittsburgh Area</v>
      </c>
      <c r="E854">
        <f>INDEX(cleaned_data_Pittsburgh!AG$2:'cleaned_data_Pittsburgh'!AG$828, MATCH(A854, cleaned_data_Pittsburgh!I$2:'cleaned_data_Pittsburgh'!I$828,0))</f>
        <v>1</v>
      </c>
      <c r="F854" t="str">
        <f>INDEX(cleaned_data_Pittsburgh!AK$2:'cleaned_data_Pittsburgh'!AK$828, MATCH(A854, cleaned_data_Pittsburgh!I$2:'cleaned_data_Pittsburgh'!I$828,0))</f>
        <v>CSA/MSA</v>
      </c>
      <c r="G854">
        <v>1</v>
      </c>
    </row>
    <row r="855" spans="1:7" x14ac:dyDescent="0.2">
      <c r="A855" t="s">
        <v>3162</v>
      </c>
      <c r="B855">
        <v>9529472</v>
      </c>
      <c r="C855" t="s">
        <v>3380</v>
      </c>
      <c r="D855" t="str">
        <f>INDEX(cleaned_data_Pittsburgh!AF$2:'cleaned_data_Pittsburgh'!AF$828, MATCH(A855, cleaned_data_Pittsburgh!I$2:'cleaned_data_Pittsburgh'!I$828,0))</f>
        <v>Greater Pittsburgh Area</v>
      </c>
      <c r="E855">
        <f>INDEX(cleaned_data_Pittsburgh!AG$2:'cleaned_data_Pittsburgh'!AG$828, MATCH(A855, cleaned_data_Pittsburgh!I$2:'cleaned_data_Pittsburgh'!I$828,0))</f>
        <v>1</v>
      </c>
      <c r="F855" t="str">
        <f>INDEX(cleaned_data_Pittsburgh!AK$2:'cleaned_data_Pittsburgh'!AK$828, MATCH(A855, cleaned_data_Pittsburgh!I$2:'cleaned_data_Pittsburgh'!I$828,0))</f>
        <v>CSA/MSA</v>
      </c>
      <c r="G855">
        <v>1</v>
      </c>
    </row>
    <row r="856" spans="1:7" x14ac:dyDescent="0.2">
      <c r="A856" t="s">
        <v>3162</v>
      </c>
      <c r="B856">
        <v>31916132</v>
      </c>
      <c r="C856" t="s">
        <v>3380</v>
      </c>
      <c r="D856" t="str">
        <f>INDEX(cleaned_data_Pittsburgh!AF$2:'cleaned_data_Pittsburgh'!AF$828, MATCH(A856, cleaned_data_Pittsburgh!I$2:'cleaned_data_Pittsburgh'!I$828,0))</f>
        <v>Greater Pittsburgh Area</v>
      </c>
      <c r="E856">
        <f>INDEX(cleaned_data_Pittsburgh!AG$2:'cleaned_data_Pittsburgh'!AG$828, MATCH(A856, cleaned_data_Pittsburgh!I$2:'cleaned_data_Pittsburgh'!I$828,0))</f>
        <v>1</v>
      </c>
      <c r="F856" t="str">
        <f>INDEX(cleaned_data_Pittsburgh!AK$2:'cleaned_data_Pittsburgh'!AK$828, MATCH(A856, cleaned_data_Pittsburgh!I$2:'cleaned_data_Pittsburgh'!I$828,0))</f>
        <v>CSA/MSA</v>
      </c>
      <c r="G856">
        <v>1</v>
      </c>
    </row>
    <row r="857" spans="1:7" x14ac:dyDescent="0.2">
      <c r="A857" t="s">
        <v>3162</v>
      </c>
      <c r="B857">
        <v>12296141</v>
      </c>
      <c r="C857" t="s">
        <v>3380</v>
      </c>
      <c r="D857" t="str">
        <f>INDEX(cleaned_data_Pittsburgh!AF$2:'cleaned_data_Pittsburgh'!AF$828, MATCH(A857, cleaned_data_Pittsburgh!I$2:'cleaned_data_Pittsburgh'!I$828,0))</f>
        <v>Greater Pittsburgh Area</v>
      </c>
      <c r="E857">
        <f>INDEX(cleaned_data_Pittsburgh!AG$2:'cleaned_data_Pittsburgh'!AG$828, MATCH(A857, cleaned_data_Pittsburgh!I$2:'cleaned_data_Pittsburgh'!I$828,0))</f>
        <v>1</v>
      </c>
      <c r="F857" t="str">
        <f>INDEX(cleaned_data_Pittsburgh!AK$2:'cleaned_data_Pittsburgh'!AK$828, MATCH(A857, cleaned_data_Pittsburgh!I$2:'cleaned_data_Pittsburgh'!I$828,0))</f>
        <v>CSA/MSA</v>
      </c>
      <c r="G857">
        <v>1</v>
      </c>
    </row>
    <row r="858" spans="1:7" x14ac:dyDescent="0.2">
      <c r="A858" t="s">
        <v>3155</v>
      </c>
      <c r="B858">
        <v>9529472</v>
      </c>
      <c r="C858" t="s">
        <v>3380</v>
      </c>
      <c r="D858" t="str">
        <f>INDEX(cleaned_data_Pittsburgh!AF$2:'cleaned_data_Pittsburgh'!AF$828, MATCH(A858, cleaned_data_Pittsburgh!I$2:'cleaned_data_Pittsburgh'!I$828,0))</f>
        <v>Greater Pittsburgh Area</v>
      </c>
      <c r="E858">
        <f>INDEX(cleaned_data_Pittsburgh!AG$2:'cleaned_data_Pittsburgh'!AG$828, MATCH(A858, cleaned_data_Pittsburgh!I$2:'cleaned_data_Pittsburgh'!I$828,0))</f>
        <v>1</v>
      </c>
      <c r="F858" t="str">
        <f>INDEX(cleaned_data_Pittsburgh!AK$2:'cleaned_data_Pittsburgh'!AK$828, MATCH(A858, cleaned_data_Pittsburgh!I$2:'cleaned_data_Pittsburgh'!I$828,0))</f>
        <v>CSA/MSA</v>
      </c>
      <c r="G858">
        <v>1</v>
      </c>
    </row>
    <row r="859" spans="1:7" x14ac:dyDescent="0.2">
      <c r="A859" t="s">
        <v>3155</v>
      </c>
      <c r="B859">
        <v>31916132</v>
      </c>
      <c r="C859" t="s">
        <v>3380</v>
      </c>
      <c r="D859" t="str">
        <f>INDEX(cleaned_data_Pittsburgh!AF$2:'cleaned_data_Pittsburgh'!AF$828, MATCH(A859, cleaned_data_Pittsburgh!I$2:'cleaned_data_Pittsburgh'!I$828,0))</f>
        <v>Greater Pittsburgh Area</v>
      </c>
      <c r="E859">
        <f>INDEX(cleaned_data_Pittsburgh!AG$2:'cleaned_data_Pittsburgh'!AG$828, MATCH(A859, cleaned_data_Pittsburgh!I$2:'cleaned_data_Pittsburgh'!I$828,0))</f>
        <v>1</v>
      </c>
      <c r="F859" t="str">
        <f>INDEX(cleaned_data_Pittsburgh!AK$2:'cleaned_data_Pittsburgh'!AK$828, MATCH(A859, cleaned_data_Pittsburgh!I$2:'cleaned_data_Pittsburgh'!I$828,0))</f>
        <v>CSA/MSA</v>
      </c>
      <c r="G859">
        <v>1</v>
      </c>
    </row>
    <row r="860" spans="1:7" x14ac:dyDescent="0.2">
      <c r="A860" t="s">
        <v>3155</v>
      </c>
      <c r="B860">
        <v>12296141</v>
      </c>
      <c r="C860" t="s">
        <v>3380</v>
      </c>
      <c r="D860" t="str">
        <f>INDEX(cleaned_data_Pittsburgh!AF$2:'cleaned_data_Pittsburgh'!AF$828, MATCH(A860, cleaned_data_Pittsburgh!I$2:'cleaned_data_Pittsburgh'!I$828,0))</f>
        <v>Greater Pittsburgh Area</v>
      </c>
      <c r="E860">
        <f>INDEX(cleaned_data_Pittsburgh!AG$2:'cleaned_data_Pittsburgh'!AG$828, MATCH(A860, cleaned_data_Pittsburgh!I$2:'cleaned_data_Pittsburgh'!I$828,0))</f>
        <v>1</v>
      </c>
      <c r="F860" t="str">
        <f>INDEX(cleaned_data_Pittsburgh!AK$2:'cleaned_data_Pittsburgh'!AK$828, MATCH(A860, cleaned_data_Pittsburgh!I$2:'cleaned_data_Pittsburgh'!I$828,0))</f>
        <v>CSA/MSA</v>
      </c>
      <c r="G860">
        <v>1</v>
      </c>
    </row>
    <row r="861" spans="1:7" x14ac:dyDescent="0.2">
      <c r="A861" t="s">
        <v>3153</v>
      </c>
      <c r="B861">
        <v>9529472</v>
      </c>
      <c r="C861" t="s">
        <v>3380</v>
      </c>
      <c r="D861" t="str">
        <f>INDEX(cleaned_data_Pittsburgh!AF$2:'cleaned_data_Pittsburgh'!AF$828, MATCH(A861, cleaned_data_Pittsburgh!I$2:'cleaned_data_Pittsburgh'!I$828,0))</f>
        <v>Greater Pittsburgh Area</v>
      </c>
      <c r="E861">
        <f>INDEX(cleaned_data_Pittsburgh!AG$2:'cleaned_data_Pittsburgh'!AG$828, MATCH(A861, cleaned_data_Pittsburgh!I$2:'cleaned_data_Pittsburgh'!I$828,0))</f>
        <v>1</v>
      </c>
      <c r="F861" t="str">
        <f>INDEX(cleaned_data_Pittsburgh!AK$2:'cleaned_data_Pittsburgh'!AK$828, MATCH(A861, cleaned_data_Pittsburgh!I$2:'cleaned_data_Pittsburgh'!I$828,0))</f>
        <v>CSA/MSA</v>
      </c>
      <c r="G861">
        <v>1</v>
      </c>
    </row>
    <row r="862" spans="1:7" x14ac:dyDescent="0.2">
      <c r="A862" t="s">
        <v>3153</v>
      </c>
      <c r="B862">
        <v>31916132</v>
      </c>
      <c r="C862" t="s">
        <v>3380</v>
      </c>
      <c r="D862" t="str">
        <f>INDEX(cleaned_data_Pittsburgh!AF$2:'cleaned_data_Pittsburgh'!AF$828, MATCH(A862, cleaned_data_Pittsburgh!I$2:'cleaned_data_Pittsburgh'!I$828,0))</f>
        <v>Greater Pittsburgh Area</v>
      </c>
      <c r="E862">
        <f>INDEX(cleaned_data_Pittsburgh!AG$2:'cleaned_data_Pittsburgh'!AG$828, MATCH(A862, cleaned_data_Pittsburgh!I$2:'cleaned_data_Pittsburgh'!I$828,0))</f>
        <v>1</v>
      </c>
      <c r="F862" t="str">
        <f>INDEX(cleaned_data_Pittsburgh!AK$2:'cleaned_data_Pittsburgh'!AK$828, MATCH(A862, cleaned_data_Pittsburgh!I$2:'cleaned_data_Pittsburgh'!I$828,0))</f>
        <v>CSA/MSA</v>
      </c>
      <c r="G862">
        <v>1</v>
      </c>
    </row>
    <row r="863" spans="1:7" x14ac:dyDescent="0.2">
      <c r="A863" t="s">
        <v>3153</v>
      </c>
      <c r="B863">
        <v>12296141</v>
      </c>
      <c r="C863" t="s">
        <v>3380</v>
      </c>
      <c r="D863" t="str">
        <f>INDEX(cleaned_data_Pittsburgh!AF$2:'cleaned_data_Pittsburgh'!AF$828, MATCH(A863, cleaned_data_Pittsburgh!I$2:'cleaned_data_Pittsburgh'!I$828,0))</f>
        <v>Greater Pittsburgh Area</v>
      </c>
      <c r="E863">
        <f>INDEX(cleaned_data_Pittsburgh!AG$2:'cleaned_data_Pittsburgh'!AG$828, MATCH(A863, cleaned_data_Pittsburgh!I$2:'cleaned_data_Pittsburgh'!I$828,0))</f>
        <v>1</v>
      </c>
      <c r="F863" t="str">
        <f>INDEX(cleaned_data_Pittsburgh!AK$2:'cleaned_data_Pittsburgh'!AK$828, MATCH(A863, cleaned_data_Pittsburgh!I$2:'cleaned_data_Pittsburgh'!I$828,0))</f>
        <v>CSA/MSA</v>
      </c>
      <c r="G863">
        <v>1</v>
      </c>
    </row>
    <row r="864" spans="1:7" x14ac:dyDescent="0.2">
      <c r="A864" t="s">
        <v>3160</v>
      </c>
      <c r="B864">
        <v>9529472</v>
      </c>
      <c r="C864" t="s">
        <v>3380</v>
      </c>
      <c r="D864" t="str">
        <f>INDEX(cleaned_data_Pittsburgh!AF$2:'cleaned_data_Pittsburgh'!AF$828, MATCH(A864, cleaned_data_Pittsburgh!I$2:'cleaned_data_Pittsburgh'!I$828,0))</f>
        <v>Greater Pittsburgh Area</v>
      </c>
      <c r="E864">
        <f>INDEX(cleaned_data_Pittsburgh!AG$2:'cleaned_data_Pittsburgh'!AG$828, MATCH(A864, cleaned_data_Pittsburgh!I$2:'cleaned_data_Pittsburgh'!I$828,0))</f>
        <v>1</v>
      </c>
      <c r="F864" t="str">
        <f>INDEX(cleaned_data_Pittsburgh!AK$2:'cleaned_data_Pittsburgh'!AK$828, MATCH(A864, cleaned_data_Pittsburgh!I$2:'cleaned_data_Pittsburgh'!I$828,0))</f>
        <v>CSA/MSA</v>
      </c>
      <c r="G864">
        <v>1</v>
      </c>
    </row>
    <row r="865" spans="1:7" x14ac:dyDescent="0.2">
      <c r="A865" t="s">
        <v>3160</v>
      </c>
      <c r="B865">
        <v>31916132</v>
      </c>
      <c r="C865" t="s">
        <v>3380</v>
      </c>
      <c r="D865" t="str">
        <f>INDEX(cleaned_data_Pittsburgh!AF$2:'cleaned_data_Pittsburgh'!AF$828, MATCH(A865, cleaned_data_Pittsburgh!I$2:'cleaned_data_Pittsburgh'!I$828,0))</f>
        <v>Greater Pittsburgh Area</v>
      </c>
      <c r="E865">
        <f>INDEX(cleaned_data_Pittsburgh!AG$2:'cleaned_data_Pittsburgh'!AG$828, MATCH(A865, cleaned_data_Pittsburgh!I$2:'cleaned_data_Pittsburgh'!I$828,0))</f>
        <v>1</v>
      </c>
      <c r="F865" t="str">
        <f>INDEX(cleaned_data_Pittsburgh!AK$2:'cleaned_data_Pittsburgh'!AK$828, MATCH(A865, cleaned_data_Pittsburgh!I$2:'cleaned_data_Pittsburgh'!I$828,0))</f>
        <v>CSA/MSA</v>
      </c>
      <c r="G865">
        <v>1</v>
      </c>
    </row>
    <row r="866" spans="1:7" x14ac:dyDescent="0.2">
      <c r="A866" t="s">
        <v>3160</v>
      </c>
      <c r="B866">
        <v>12296141</v>
      </c>
      <c r="C866" t="s">
        <v>3380</v>
      </c>
      <c r="D866" t="str">
        <f>INDEX(cleaned_data_Pittsburgh!AF$2:'cleaned_data_Pittsburgh'!AF$828, MATCH(A866, cleaned_data_Pittsburgh!I$2:'cleaned_data_Pittsburgh'!I$828,0))</f>
        <v>Greater Pittsburgh Area</v>
      </c>
      <c r="E866">
        <f>INDEX(cleaned_data_Pittsburgh!AG$2:'cleaned_data_Pittsburgh'!AG$828, MATCH(A866, cleaned_data_Pittsburgh!I$2:'cleaned_data_Pittsburgh'!I$828,0))</f>
        <v>1</v>
      </c>
      <c r="F866" t="str">
        <f>INDEX(cleaned_data_Pittsburgh!AK$2:'cleaned_data_Pittsburgh'!AK$828, MATCH(A866, cleaned_data_Pittsburgh!I$2:'cleaned_data_Pittsburgh'!I$828,0))</f>
        <v>CSA/MSA</v>
      </c>
      <c r="G866">
        <v>1</v>
      </c>
    </row>
    <row r="867" spans="1:7" x14ac:dyDescent="0.2">
      <c r="A867" t="s">
        <v>3160</v>
      </c>
      <c r="B867">
        <v>4024909</v>
      </c>
      <c r="C867" t="s">
        <v>3380</v>
      </c>
      <c r="D867" t="str">
        <f>INDEX(cleaned_data_Pittsburgh!AF$2:'cleaned_data_Pittsburgh'!AF$828, MATCH(A867, cleaned_data_Pittsburgh!I$2:'cleaned_data_Pittsburgh'!I$828,0))</f>
        <v>Greater Pittsburgh Area</v>
      </c>
      <c r="E867">
        <f>INDEX(cleaned_data_Pittsburgh!AG$2:'cleaned_data_Pittsburgh'!AG$828, MATCH(A867, cleaned_data_Pittsburgh!I$2:'cleaned_data_Pittsburgh'!I$828,0))</f>
        <v>1</v>
      </c>
      <c r="F867" t="str">
        <f>INDEX(cleaned_data_Pittsburgh!AK$2:'cleaned_data_Pittsburgh'!AK$828, MATCH(A867, cleaned_data_Pittsburgh!I$2:'cleaned_data_Pittsburgh'!I$828,0))</f>
        <v>CSA/MSA</v>
      </c>
      <c r="G867">
        <v>1</v>
      </c>
    </row>
    <row r="868" spans="1:7" x14ac:dyDescent="0.2">
      <c r="A868" t="s">
        <v>3161</v>
      </c>
      <c r="B868">
        <v>9529472</v>
      </c>
      <c r="C868" t="s">
        <v>3380</v>
      </c>
      <c r="D868" t="str">
        <f>INDEX(cleaned_data_Pittsburgh!AF$2:'cleaned_data_Pittsburgh'!AF$828, MATCH(A868, cleaned_data_Pittsburgh!I$2:'cleaned_data_Pittsburgh'!I$828,0))</f>
        <v>Greater Pittsburgh Area</v>
      </c>
      <c r="E868">
        <f>INDEX(cleaned_data_Pittsburgh!AG$2:'cleaned_data_Pittsburgh'!AG$828, MATCH(A868, cleaned_data_Pittsburgh!I$2:'cleaned_data_Pittsburgh'!I$828,0))</f>
        <v>1</v>
      </c>
      <c r="F868" t="str">
        <f>INDEX(cleaned_data_Pittsburgh!AK$2:'cleaned_data_Pittsburgh'!AK$828, MATCH(A868, cleaned_data_Pittsburgh!I$2:'cleaned_data_Pittsburgh'!I$828,0))</f>
        <v>CSA/MSA</v>
      </c>
      <c r="G868">
        <v>1</v>
      </c>
    </row>
    <row r="869" spans="1:7" x14ac:dyDescent="0.2">
      <c r="A869" t="s">
        <v>3161</v>
      </c>
      <c r="B869">
        <v>31916132</v>
      </c>
      <c r="C869" t="s">
        <v>3380</v>
      </c>
      <c r="D869" t="str">
        <f>INDEX(cleaned_data_Pittsburgh!AF$2:'cleaned_data_Pittsburgh'!AF$828, MATCH(A869, cleaned_data_Pittsburgh!I$2:'cleaned_data_Pittsburgh'!I$828,0))</f>
        <v>Greater Pittsburgh Area</v>
      </c>
      <c r="E869">
        <f>INDEX(cleaned_data_Pittsburgh!AG$2:'cleaned_data_Pittsburgh'!AG$828, MATCH(A869, cleaned_data_Pittsburgh!I$2:'cleaned_data_Pittsburgh'!I$828,0))</f>
        <v>1</v>
      </c>
      <c r="F869" t="str">
        <f>INDEX(cleaned_data_Pittsburgh!AK$2:'cleaned_data_Pittsburgh'!AK$828, MATCH(A869, cleaned_data_Pittsburgh!I$2:'cleaned_data_Pittsburgh'!I$828,0))</f>
        <v>CSA/MSA</v>
      </c>
      <c r="G869">
        <v>1</v>
      </c>
    </row>
    <row r="870" spans="1:7" x14ac:dyDescent="0.2">
      <c r="A870" t="s">
        <v>3161</v>
      </c>
      <c r="B870">
        <v>12296141</v>
      </c>
      <c r="C870" t="s">
        <v>3380</v>
      </c>
      <c r="D870" t="str">
        <f>INDEX(cleaned_data_Pittsburgh!AF$2:'cleaned_data_Pittsburgh'!AF$828, MATCH(A870, cleaned_data_Pittsburgh!I$2:'cleaned_data_Pittsburgh'!I$828,0))</f>
        <v>Greater Pittsburgh Area</v>
      </c>
      <c r="E870">
        <f>INDEX(cleaned_data_Pittsburgh!AG$2:'cleaned_data_Pittsburgh'!AG$828, MATCH(A870, cleaned_data_Pittsburgh!I$2:'cleaned_data_Pittsburgh'!I$828,0))</f>
        <v>1</v>
      </c>
      <c r="F870" t="str">
        <f>INDEX(cleaned_data_Pittsburgh!AK$2:'cleaned_data_Pittsburgh'!AK$828, MATCH(A870, cleaned_data_Pittsburgh!I$2:'cleaned_data_Pittsburgh'!I$828,0))</f>
        <v>CSA/MSA</v>
      </c>
      <c r="G870">
        <v>1</v>
      </c>
    </row>
    <row r="871" spans="1:7" x14ac:dyDescent="0.2">
      <c r="A871" t="s">
        <v>3157</v>
      </c>
      <c r="B871">
        <v>9529472</v>
      </c>
      <c r="C871" t="s">
        <v>3380</v>
      </c>
      <c r="D871" t="str">
        <f>INDEX(cleaned_data_Pittsburgh!AF$2:'cleaned_data_Pittsburgh'!AF$828, MATCH(A871, cleaned_data_Pittsburgh!I$2:'cleaned_data_Pittsburgh'!I$828,0))</f>
        <v>Greater Pittsburgh Area</v>
      </c>
      <c r="E871">
        <f>INDEX(cleaned_data_Pittsburgh!AG$2:'cleaned_data_Pittsburgh'!AG$828, MATCH(A871, cleaned_data_Pittsburgh!I$2:'cleaned_data_Pittsburgh'!I$828,0))</f>
        <v>1</v>
      </c>
      <c r="F871" t="str">
        <f>INDEX(cleaned_data_Pittsburgh!AK$2:'cleaned_data_Pittsburgh'!AK$828, MATCH(A871, cleaned_data_Pittsburgh!I$2:'cleaned_data_Pittsburgh'!I$828,0))</f>
        <v>CSA/MSA</v>
      </c>
      <c r="G871">
        <v>1</v>
      </c>
    </row>
    <row r="872" spans="1:7" x14ac:dyDescent="0.2">
      <c r="A872" t="s">
        <v>3157</v>
      </c>
      <c r="B872">
        <v>31916132</v>
      </c>
      <c r="C872" t="s">
        <v>3380</v>
      </c>
      <c r="D872" t="str">
        <f>INDEX(cleaned_data_Pittsburgh!AF$2:'cleaned_data_Pittsburgh'!AF$828, MATCH(A872, cleaned_data_Pittsburgh!I$2:'cleaned_data_Pittsburgh'!I$828,0))</f>
        <v>Greater Pittsburgh Area</v>
      </c>
      <c r="E872">
        <f>INDEX(cleaned_data_Pittsburgh!AG$2:'cleaned_data_Pittsburgh'!AG$828, MATCH(A872, cleaned_data_Pittsburgh!I$2:'cleaned_data_Pittsburgh'!I$828,0))</f>
        <v>1</v>
      </c>
      <c r="F872" t="str">
        <f>INDEX(cleaned_data_Pittsburgh!AK$2:'cleaned_data_Pittsburgh'!AK$828, MATCH(A872, cleaned_data_Pittsburgh!I$2:'cleaned_data_Pittsburgh'!I$828,0))</f>
        <v>CSA/MSA</v>
      </c>
      <c r="G872">
        <v>1</v>
      </c>
    </row>
    <row r="873" spans="1:7" x14ac:dyDescent="0.2">
      <c r="A873" t="s">
        <v>3157</v>
      </c>
      <c r="B873">
        <v>12296141</v>
      </c>
      <c r="C873" t="s">
        <v>3380</v>
      </c>
      <c r="D873" t="str">
        <f>INDEX(cleaned_data_Pittsburgh!AF$2:'cleaned_data_Pittsburgh'!AF$828, MATCH(A873, cleaned_data_Pittsburgh!I$2:'cleaned_data_Pittsburgh'!I$828,0))</f>
        <v>Greater Pittsburgh Area</v>
      </c>
      <c r="E873">
        <f>INDEX(cleaned_data_Pittsburgh!AG$2:'cleaned_data_Pittsburgh'!AG$828, MATCH(A873, cleaned_data_Pittsburgh!I$2:'cleaned_data_Pittsburgh'!I$828,0))</f>
        <v>1</v>
      </c>
      <c r="F873" t="str">
        <f>INDEX(cleaned_data_Pittsburgh!AK$2:'cleaned_data_Pittsburgh'!AK$828, MATCH(A873, cleaned_data_Pittsburgh!I$2:'cleaned_data_Pittsburgh'!I$828,0))</f>
        <v>CSA/MSA</v>
      </c>
      <c r="G873">
        <v>1</v>
      </c>
    </row>
    <row r="874" spans="1:7" x14ac:dyDescent="0.2">
      <c r="A874" t="s">
        <v>3163</v>
      </c>
      <c r="B874">
        <v>9529472</v>
      </c>
      <c r="C874" t="s">
        <v>3380</v>
      </c>
      <c r="D874" t="str">
        <f>INDEX(cleaned_data_Pittsburgh!AF$2:'cleaned_data_Pittsburgh'!AF$828, MATCH(A874, cleaned_data_Pittsburgh!I$2:'cleaned_data_Pittsburgh'!I$828,0))</f>
        <v>Greater Pittsburgh Area</v>
      </c>
      <c r="E874">
        <f>INDEX(cleaned_data_Pittsburgh!AG$2:'cleaned_data_Pittsburgh'!AG$828, MATCH(A874, cleaned_data_Pittsburgh!I$2:'cleaned_data_Pittsburgh'!I$828,0))</f>
        <v>1</v>
      </c>
      <c r="F874" t="str">
        <f>INDEX(cleaned_data_Pittsburgh!AK$2:'cleaned_data_Pittsburgh'!AK$828, MATCH(A874, cleaned_data_Pittsburgh!I$2:'cleaned_data_Pittsburgh'!I$828,0))</f>
        <v>CSA/MSA</v>
      </c>
      <c r="G874">
        <v>1</v>
      </c>
    </row>
    <row r="875" spans="1:7" x14ac:dyDescent="0.2">
      <c r="A875" t="s">
        <v>3163</v>
      </c>
      <c r="B875">
        <v>31916132</v>
      </c>
      <c r="C875" t="s">
        <v>3380</v>
      </c>
      <c r="D875" t="str">
        <f>INDEX(cleaned_data_Pittsburgh!AF$2:'cleaned_data_Pittsburgh'!AF$828, MATCH(A875, cleaned_data_Pittsburgh!I$2:'cleaned_data_Pittsburgh'!I$828,0))</f>
        <v>Greater Pittsburgh Area</v>
      </c>
      <c r="E875">
        <f>INDEX(cleaned_data_Pittsburgh!AG$2:'cleaned_data_Pittsburgh'!AG$828, MATCH(A875, cleaned_data_Pittsburgh!I$2:'cleaned_data_Pittsburgh'!I$828,0))</f>
        <v>1</v>
      </c>
      <c r="F875" t="str">
        <f>INDEX(cleaned_data_Pittsburgh!AK$2:'cleaned_data_Pittsburgh'!AK$828, MATCH(A875, cleaned_data_Pittsburgh!I$2:'cleaned_data_Pittsburgh'!I$828,0))</f>
        <v>CSA/MSA</v>
      </c>
      <c r="G875">
        <v>1</v>
      </c>
    </row>
    <row r="876" spans="1:7" x14ac:dyDescent="0.2">
      <c r="A876" t="s">
        <v>3163</v>
      </c>
      <c r="B876">
        <v>12296141</v>
      </c>
      <c r="C876" t="s">
        <v>3380</v>
      </c>
      <c r="D876" t="str">
        <f>INDEX(cleaned_data_Pittsburgh!AF$2:'cleaned_data_Pittsburgh'!AF$828, MATCH(A876, cleaned_data_Pittsburgh!I$2:'cleaned_data_Pittsburgh'!I$828,0))</f>
        <v>Greater Pittsburgh Area</v>
      </c>
      <c r="E876">
        <f>INDEX(cleaned_data_Pittsburgh!AG$2:'cleaned_data_Pittsburgh'!AG$828, MATCH(A876, cleaned_data_Pittsburgh!I$2:'cleaned_data_Pittsburgh'!I$828,0))</f>
        <v>1</v>
      </c>
      <c r="F876" t="str">
        <f>INDEX(cleaned_data_Pittsburgh!AK$2:'cleaned_data_Pittsburgh'!AK$828, MATCH(A876, cleaned_data_Pittsburgh!I$2:'cleaned_data_Pittsburgh'!I$828,0))</f>
        <v>CSA/MSA</v>
      </c>
      <c r="G876">
        <v>1</v>
      </c>
    </row>
    <row r="877" spans="1:7" x14ac:dyDescent="0.2">
      <c r="A877" t="s">
        <v>3156</v>
      </c>
      <c r="B877">
        <v>9529472</v>
      </c>
      <c r="C877" t="s">
        <v>3380</v>
      </c>
      <c r="D877" t="str">
        <f>INDEX(cleaned_data_Pittsburgh!AF$2:'cleaned_data_Pittsburgh'!AF$828, MATCH(A877, cleaned_data_Pittsburgh!I$2:'cleaned_data_Pittsburgh'!I$828,0))</f>
        <v>Greater Pittsburgh Area</v>
      </c>
      <c r="E877">
        <f>INDEX(cleaned_data_Pittsburgh!AG$2:'cleaned_data_Pittsburgh'!AG$828, MATCH(A877, cleaned_data_Pittsburgh!I$2:'cleaned_data_Pittsburgh'!I$828,0))</f>
        <v>1</v>
      </c>
      <c r="F877" t="str">
        <f>INDEX(cleaned_data_Pittsburgh!AK$2:'cleaned_data_Pittsburgh'!AK$828, MATCH(A877, cleaned_data_Pittsburgh!I$2:'cleaned_data_Pittsburgh'!I$828,0))</f>
        <v>CSA/MSA</v>
      </c>
      <c r="G877">
        <v>1</v>
      </c>
    </row>
    <row r="878" spans="1:7" x14ac:dyDescent="0.2">
      <c r="A878" t="s">
        <v>3156</v>
      </c>
      <c r="B878">
        <v>31916132</v>
      </c>
      <c r="C878" t="s">
        <v>3380</v>
      </c>
      <c r="D878" t="str">
        <f>INDEX(cleaned_data_Pittsburgh!AF$2:'cleaned_data_Pittsburgh'!AF$828, MATCH(A878, cleaned_data_Pittsburgh!I$2:'cleaned_data_Pittsburgh'!I$828,0))</f>
        <v>Greater Pittsburgh Area</v>
      </c>
      <c r="E878">
        <f>INDEX(cleaned_data_Pittsburgh!AG$2:'cleaned_data_Pittsburgh'!AG$828, MATCH(A878, cleaned_data_Pittsburgh!I$2:'cleaned_data_Pittsburgh'!I$828,0))</f>
        <v>1</v>
      </c>
      <c r="F878" t="str">
        <f>INDEX(cleaned_data_Pittsburgh!AK$2:'cleaned_data_Pittsburgh'!AK$828, MATCH(A878, cleaned_data_Pittsburgh!I$2:'cleaned_data_Pittsburgh'!I$828,0))</f>
        <v>CSA/MSA</v>
      </c>
      <c r="G878">
        <v>1</v>
      </c>
    </row>
    <row r="879" spans="1:7" x14ac:dyDescent="0.2">
      <c r="A879" t="s">
        <v>3156</v>
      </c>
      <c r="B879">
        <v>12296141</v>
      </c>
      <c r="C879" t="s">
        <v>3380</v>
      </c>
      <c r="D879" t="str">
        <f>INDEX(cleaned_data_Pittsburgh!AF$2:'cleaned_data_Pittsburgh'!AF$828, MATCH(A879, cleaned_data_Pittsburgh!I$2:'cleaned_data_Pittsburgh'!I$828,0))</f>
        <v>Greater Pittsburgh Area</v>
      </c>
      <c r="E879">
        <f>INDEX(cleaned_data_Pittsburgh!AG$2:'cleaned_data_Pittsburgh'!AG$828, MATCH(A879, cleaned_data_Pittsburgh!I$2:'cleaned_data_Pittsburgh'!I$828,0))</f>
        <v>1</v>
      </c>
      <c r="F879" t="str">
        <f>INDEX(cleaned_data_Pittsburgh!AK$2:'cleaned_data_Pittsburgh'!AK$828, MATCH(A879, cleaned_data_Pittsburgh!I$2:'cleaned_data_Pittsburgh'!I$828,0))</f>
        <v>CSA/MSA</v>
      </c>
      <c r="G879">
        <v>1</v>
      </c>
    </row>
    <row r="880" spans="1:7" x14ac:dyDescent="0.2">
      <c r="A880" t="s">
        <v>3182</v>
      </c>
      <c r="B880">
        <v>445418</v>
      </c>
      <c r="C880" t="s">
        <v>3380</v>
      </c>
      <c r="D880" t="str">
        <f>INDEX(cleaned_data_Pittsburgh!AF$2:'cleaned_data_Pittsburgh'!AF$828, MATCH(A880, cleaned_data_Pittsburgh!I$2:'cleaned_data_Pittsburgh'!I$828,0))</f>
        <v>Greater Pittsburgh Area</v>
      </c>
      <c r="E880">
        <f>INDEX(cleaned_data_Pittsburgh!AG$2:'cleaned_data_Pittsburgh'!AG$828, MATCH(A880, cleaned_data_Pittsburgh!I$2:'cleaned_data_Pittsburgh'!I$828,0))</f>
        <v>1</v>
      </c>
      <c r="F880" t="str">
        <f>INDEX(cleaned_data_Pittsburgh!AK$2:'cleaned_data_Pittsburgh'!AK$828, MATCH(A880, cleaned_data_Pittsburgh!I$2:'cleaned_data_Pittsburgh'!I$828,0))</f>
        <v>CSA/MSA</v>
      </c>
      <c r="G880">
        <v>1</v>
      </c>
    </row>
    <row r="881" spans="1:7" x14ac:dyDescent="0.2">
      <c r="A881" t="s">
        <v>3182</v>
      </c>
      <c r="B881">
        <v>186317384</v>
      </c>
      <c r="C881" t="s">
        <v>3380</v>
      </c>
      <c r="D881" t="str">
        <f>INDEX(cleaned_data_Pittsburgh!AF$2:'cleaned_data_Pittsburgh'!AF$828, MATCH(A881, cleaned_data_Pittsburgh!I$2:'cleaned_data_Pittsburgh'!I$828,0))</f>
        <v>Greater Pittsburgh Area</v>
      </c>
      <c r="E881">
        <f>INDEX(cleaned_data_Pittsburgh!AG$2:'cleaned_data_Pittsburgh'!AG$828, MATCH(A881, cleaned_data_Pittsburgh!I$2:'cleaned_data_Pittsburgh'!I$828,0))</f>
        <v>1</v>
      </c>
      <c r="F881" t="str">
        <f>INDEX(cleaned_data_Pittsburgh!AK$2:'cleaned_data_Pittsburgh'!AK$828, MATCH(A881, cleaned_data_Pittsburgh!I$2:'cleaned_data_Pittsburgh'!I$828,0))</f>
        <v>CSA/MSA</v>
      </c>
      <c r="G881">
        <v>1</v>
      </c>
    </row>
    <row r="882" spans="1:7" x14ac:dyDescent="0.2">
      <c r="A882" t="s">
        <v>3288</v>
      </c>
      <c r="B882">
        <v>188547412</v>
      </c>
      <c r="C882" t="s">
        <v>3380</v>
      </c>
      <c r="D882" t="str">
        <f>INDEX(cleaned_data_Pittsburgh!AF$2:'cleaned_data_Pittsburgh'!AF$828, MATCH(A882, cleaned_data_Pittsburgh!I$2:'cleaned_data_Pittsburgh'!I$828,0))</f>
        <v>Greater Pittsburgh Area</v>
      </c>
      <c r="E882">
        <f>INDEX(cleaned_data_Pittsburgh!AG$2:'cleaned_data_Pittsburgh'!AG$828, MATCH(A882, cleaned_data_Pittsburgh!I$2:'cleaned_data_Pittsburgh'!I$828,0))</f>
        <v>1</v>
      </c>
      <c r="F882" t="str">
        <f>INDEX(cleaned_data_Pittsburgh!AK$2:'cleaned_data_Pittsburgh'!AK$828, MATCH(A882, cleaned_data_Pittsburgh!I$2:'cleaned_data_Pittsburgh'!I$828,0))</f>
        <v>CSA/MSA</v>
      </c>
      <c r="G882">
        <v>1</v>
      </c>
    </row>
    <row r="883" spans="1:7" x14ac:dyDescent="0.2">
      <c r="A883" t="s">
        <v>3288</v>
      </c>
      <c r="B883">
        <v>190545096</v>
      </c>
      <c r="C883" t="s">
        <v>3380</v>
      </c>
      <c r="D883" t="str">
        <f>INDEX(cleaned_data_Pittsburgh!AF$2:'cleaned_data_Pittsburgh'!AF$828, MATCH(A883, cleaned_data_Pittsburgh!I$2:'cleaned_data_Pittsburgh'!I$828,0))</f>
        <v>Greater Pittsburgh Area</v>
      </c>
      <c r="E883">
        <f>INDEX(cleaned_data_Pittsburgh!AG$2:'cleaned_data_Pittsburgh'!AG$828, MATCH(A883, cleaned_data_Pittsburgh!I$2:'cleaned_data_Pittsburgh'!I$828,0))</f>
        <v>1</v>
      </c>
      <c r="F883" t="str">
        <f>INDEX(cleaned_data_Pittsburgh!AK$2:'cleaned_data_Pittsburgh'!AK$828, MATCH(A883, cleaned_data_Pittsburgh!I$2:'cleaned_data_Pittsburgh'!I$828,0))</f>
        <v>CSA/MSA</v>
      </c>
      <c r="G883">
        <v>1</v>
      </c>
    </row>
    <row r="884" spans="1:7" x14ac:dyDescent="0.2">
      <c r="A884" t="s">
        <v>3288</v>
      </c>
      <c r="B884">
        <v>183128462</v>
      </c>
      <c r="C884" t="s">
        <v>3380</v>
      </c>
      <c r="D884" t="str">
        <f>INDEX(cleaned_data_Pittsburgh!AF$2:'cleaned_data_Pittsburgh'!AF$828, MATCH(A884, cleaned_data_Pittsburgh!I$2:'cleaned_data_Pittsburgh'!I$828,0))</f>
        <v>Greater Pittsburgh Area</v>
      </c>
      <c r="E884">
        <f>INDEX(cleaned_data_Pittsburgh!AG$2:'cleaned_data_Pittsburgh'!AG$828, MATCH(A884, cleaned_data_Pittsburgh!I$2:'cleaned_data_Pittsburgh'!I$828,0))</f>
        <v>1</v>
      </c>
      <c r="F884" t="str">
        <f>INDEX(cleaned_data_Pittsburgh!AK$2:'cleaned_data_Pittsburgh'!AK$828, MATCH(A884, cleaned_data_Pittsburgh!I$2:'cleaned_data_Pittsburgh'!I$828,0))</f>
        <v>CSA/MSA</v>
      </c>
      <c r="G884">
        <v>1</v>
      </c>
    </row>
    <row r="885" spans="1:7" x14ac:dyDescent="0.2">
      <c r="A885" t="s">
        <v>3288</v>
      </c>
      <c r="B885">
        <v>108263592</v>
      </c>
      <c r="C885" t="s">
        <v>3380</v>
      </c>
      <c r="D885" t="str">
        <f>INDEX(cleaned_data_Pittsburgh!AF$2:'cleaned_data_Pittsburgh'!AF$828, MATCH(A885, cleaned_data_Pittsburgh!I$2:'cleaned_data_Pittsburgh'!I$828,0))</f>
        <v>Greater Pittsburgh Area</v>
      </c>
      <c r="E885">
        <f>INDEX(cleaned_data_Pittsburgh!AG$2:'cleaned_data_Pittsburgh'!AG$828, MATCH(A885, cleaned_data_Pittsburgh!I$2:'cleaned_data_Pittsburgh'!I$828,0))</f>
        <v>1</v>
      </c>
      <c r="F885" t="str">
        <f>INDEX(cleaned_data_Pittsburgh!AK$2:'cleaned_data_Pittsburgh'!AK$828, MATCH(A885, cleaned_data_Pittsburgh!I$2:'cleaned_data_Pittsburgh'!I$828,0))</f>
        <v>CSA/MSA</v>
      </c>
      <c r="G885">
        <v>1</v>
      </c>
    </row>
    <row r="886" spans="1:7" x14ac:dyDescent="0.2">
      <c r="A886" t="s">
        <v>3152</v>
      </c>
      <c r="B886">
        <v>9529472</v>
      </c>
      <c r="C886" t="s">
        <v>3380</v>
      </c>
      <c r="D886" t="str">
        <f>INDEX(cleaned_data_Pittsburgh!AF$2:'cleaned_data_Pittsburgh'!AF$828, MATCH(A886, cleaned_data_Pittsburgh!I$2:'cleaned_data_Pittsburgh'!I$828,0))</f>
        <v>Greater Pittsburgh Area</v>
      </c>
      <c r="E886">
        <f>INDEX(cleaned_data_Pittsburgh!AG$2:'cleaned_data_Pittsburgh'!AG$828, MATCH(A886, cleaned_data_Pittsburgh!I$2:'cleaned_data_Pittsburgh'!I$828,0))</f>
        <v>1</v>
      </c>
      <c r="F886" t="str">
        <f>INDEX(cleaned_data_Pittsburgh!AK$2:'cleaned_data_Pittsburgh'!AK$828, MATCH(A886, cleaned_data_Pittsburgh!I$2:'cleaned_data_Pittsburgh'!I$828,0))</f>
        <v>CSA/MSA</v>
      </c>
      <c r="G886">
        <v>1</v>
      </c>
    </row>
    <row r="887" spans="1:7" x14ac:dyDescent="0.2">
      <c r="A887" t="s">
        <v>3152</v>
      </c>
      <c r="B887">
        <v>31916132</v>
      </c>
      <c r="C887" t="s">
        <v>3380</v>
      </c>
      <c r="D887" t="str">
        <f>INDEX(cleaned_data_Pittsburgh!AF$2:'cleaned_data_Pittsburgh'!AF$828, MATCH(A887, cleaned_data_Pittsburgh!I$2:'cleaned_data_Pittsburgh'!I$828,0))</f>
        <v>Greater Pittsburgh Area</v>
      </c>
      <c r="E887">
        <f>INDEX(cleaned_data_Pittsburgh!AG$2:'cleaned_data_Pittsburgh'!AG$828, MATCH(A887, cleaned_data_Pittsburgh!I$2:'cleaned_data_Pittsburgh'!I$828,0))</f>
        <v>1</v>
      </c>
      <c r="F887" t="str">
        <f>INDEX(cleaned_data_Pittsburgh!AK$2:'cleaned_data_Pittsburgh'!AK$828, MATCH(A887, cleaned_data_Pittsburgh!I$2:'cleaned_data_Pittsburgh'!I$828,0))</f>
        <v>CSA/MSA</v>
      </c>
      <c r="G887">
        <v>1</v>
      </c>
    </row>
    <row r="888" spans="1:7" x14ac:dyDescent="0.2">
      <c r="A888" t="s">
        <v>3152</v>
      </c>
      <c r="B888">
        <v>12296141</v>
      </c>
      <c r="C888" t="s">
        <v>3380</v>
      </c>
      <c r="D888" t="str">
        <f>INDEX(cleaned_data_Pittsburgh!AF$2:'cleaned_data_Pittsburgh'!AF$828, MATCH(A888, cleaned_data_Pittsburgh!I$2:'cleaned_data_Pittsburgh'!I$828,0))</f>
        <v>Greater Pittsburgh Area</v>
      </c>
      <c r="E888">
        <f>INDEX(cleaned_data_Pittsburgh!AG$2:'cleaned_data_Pittsburgh'!AG$828, MATCH(A888, cleaned_data_Pittsburgh!I$2:'cleaned_data_Pittsburgh'!I$828,0))</f>
        <v>1</v>
      </c>
      <c r="F888" t="str">
        <f>INDEX(cleaned_data_Pittsburgh!AK$2:'cleaned_data_Pittsburgh'!AK$828, MATCH(A888, cleaned_data_Pittsburgh!I$2:'cleaned_data_Pittsburgh'!I$828,0))</f>
        <v>CSA/MSA</v>
      </c>
      <c r="G888">
        <v>1</v>
      </c>
    </row>
    <row r="889" spans="1:7" x14ac:dyDescent="0.2">
      <c r="A889" t="s">
        <v>3375</v>
      </c>
      <c r="B889">
        <v>37668672</v>
      </c>
      <c r="C889" t="s">
        <v>3380</v>
      </c>
      <c r="D889" t="str">
        <f>INDEX(cleaned_data_Pittsburgh!AF$2:'cleaned_data_Pittsburgh'!AF$828, MATCH(A889, cleaned_data_Pittsburgh!I$2:'cleaned_data_Pittsburgh'!I$828,0))</f>
        <v>Greater Pittsburgh Area</v>
      </c>
      <c r="E889">
        <f>INDEX(cleaned_data_Pittsburgh!AG$2:'cleaned_data_Pittsburgh'!AG$828, MATCH(A889, cleaned_data_Pittsburgh!I$2:'cleaned_data_Pittsburgh'!I$828,0))</f>
        <v>0</v>
      </c>
      <c r="F889" t="str">
        <f>INDEX(cleaned_data_Pittsburgh!AK$2:'cleaned_data_Pittsburgh'!AK$828, MATCH(A889, cleaned_data_Pittsburgh!I$2:'cleaned_data_Pittsburgh'!I$828,0))</f>
        <v>CSA/MSA</v>
      </c>
      <c r="G889">
        <v>1</v>
      </c>
    </row>
    <row r="890" spans="1:7" x14ac:dyDescent="0.2">
      <c r="A890" t="s">
        <v>3375</v>
      </c>
      <c r="B890">
        <v>191578124</v>
      </c>
      <c r="C890" t="s">
        <v>3380</v>
      </c>
      <c r="D890" t="str">
        <f>INDEX(cleaned_data_Pittsburgh!AF$2:'cleaned_data_Pittsburgh'!AF$828, MATCH(A890, cleaned_data_Pittsburgh!I$2:'cleaned_data_Pittsburgh'!I$828,0))</f>
        <v>Greater Pittsburgh Area</v>
      </c>
      <c r="E890">
        <f>INDEX(cleaned_data_Pittsburgh!AG$2:'cleaned_data_Pittsburgh'!AG$828, MATCH(A890, cleaned_data_Pittsburgh!I$2:'cleaned_data_Pittsburgh'!I$828,0))</f>
        <v>0</v>
      </c>
      <c r="F890" t="str">
        <f>INDEX(cleaned_data_Pittsburgh!AK$2:'cleaned_data_Pittsburgh'!AK$828, MATCH(A890, cleaned_data_Pittsburgh!I$2:'cleaned_data_Pittsburgh'!I$828,0))</f>
        <v>CSA/MSA</v>
      </c>
      <c r="G890">
        <v>1</v>
      </c>
    </row>
    <row r="891" spans="1:7" x14ac:dyDescent="0.2">
      <c r="A891">
        <v>223615163</v>
      </c>
      <c r="B891">
        <v>185363669</v>
      </c>
      <c r="C891" t="s">
        <v>3487</v>
      </c>
      <c r="D891" t="str">
        <f>INDEX(cleaned_data_Pittsburgh!AF$2:'cleaned_data_Pittsburgh'!AF$828, MATCH(A891, cleaned_data_Pittsburgh!I$2:'cleaned_data_Pittsburgh'!I$828,0))</f>
        <v>Greater Pittsburgh Area</v>
      </c>
      <c r="E891">
        <f>INDEX(cleaned_data_Pittsburgh!AG$2:'cleaned_data_Pittsburgh'!AG$828, MATCH(A891, cleaned_data_Pittsburgh!I$2:'cleaned_data_Pittsburgh'!I$828,0))</f>
        <v>1</v>
      </c>
      <c r="F891" t="str">
        <f>INDEX(cleaned_data_Pittsburgh!AK$2:'cleaned_data_Pittsburgh'!AK$828, MATCH(A891, cleaned_data_Pittsburgh!I$2:'cleaned_data_Pittsburgh'!I$828,0))</f>
        <v>CSA/MSA</v>
      </c>
      <c r="G891">
        <f>IF(IFERROR(SEARCH(D891, C891), 0), 1, 0)</f>
        <v>0</v>
      </c>
    </row>
    <row r="892" spans="1:7" x14ac:dyDescent="0.2">
      <c r="A892">
        <v>224035182</v>
      </c>
      <c r="B892">
        <v>189004086</v>
      </c>
      <c r="C892" t="s">
        <v>3451</v>
      </c>
      <c r="D892" t="str">
        <f>INDEX(cleaned_data_Pittsburgh!AF$2:'cleaned_data_Pittsburgh'!AF$828, MATCH(A892, cleaned_data_Pittsburgh!I$2:'cleaned_data_Pittsburgh'!I$828,0))</f>
        <v>Greater Pittsburgh Area</v>
      </c>
      <c r="E892">
        <f>INDEX(cleaned_data_Pittsburgh!AG$2:'cleaned_data_Pittsburgh'!AG$828, MATCH(A892, cleaned_data_Pittsburgh!I$2:'cleaned_data_Pittsburgh'!I$828,0))</f>
        <v>1</v>
      </c>
      <c r="F892" t="str">
        <f>INDEX(cleaned_data_Pittsburgh!AK$2:'cleaned_data_Pittsburgh'!AK$828, MATCH(A892, cleaned_data_Pittsburgh!I$2:'cleaned_data_Pittsburgh'!I$828,0))</f>
        <v>CSA/MSA</v>
      </c>
      <c r="G892">
        <f>IF(IFERROR(SEARCH(D892, C892), 0), 1, 0)</f>
        <v>0</v>
      </c>
    </row>
    <row r="893" spans="1:7" x14ac:dyDescent="0.2">
      <c r="A893">
        <v>221683311</v>
      </c>
      <c r="B893">
        <v>190445947</v>
      </c>
      <c r="C893" t="s">
        <v>3405</v>
      </c>
      <c r="D893" t="str">
        <f>INDEX(cleaned_data_Pittsburgh!AF$2:'cleaned_data_Pittsburgh'!AF$828, MATCH(A893, cleaned_data_Pittsburgh!I$2:'cleaned_data_Pittsburgh'!I$828,0))</f>
        <v>Greater Pittsburgh Area</v>
      </c>
      <c r="E893">
        <f>INDEX(cleaned_data_Pittsburgh!AG$2:'cleaned_data_Pittsburgh'!AG$828, MATCH(A893, cleaned_data_Pittsburgh!I$2:'cleaned_data_Pittsburgh'!I$828,0))</f>
        <v>0</v>
      </c>
      <c r="F893" t="str">
        <f>INDEX(cleaned_data_Pittsburgh!AK$2:'cleaned_data_Pittsburgh'!AK$828, MATCH(A893, cleaned_data_Pittsburgh!I$2:'cleaned_data_Pittsburgh'!I$828,0))</f>
        <v>CSA/MSA</v>
      </c>
      <c r="G893">
        <v>1</v>
      </c>
    </row>
    <row r="894" spans="1:7" x14ac:dyDescent="0.2">
      <c r="A894">
        <v>224585856</v>
      </c>
      <c r="B894">
        <v>79436122</v>
      </c>
      <c r="C894" t="s">
        <v>3541</v>
      </c>
      <c r="D894" t="str">
        <f>INDEX(cleaned_data_Pittsburgh!AF$2:'cleaned_data_Pittsburgh'!AF$828, MATCH(A894, cleaned_data_Pittsburgh!I$2:'cleaned_data_Pittsburgh'!I$828,0))</f>
        <v>Greater Pittsburgh Area</v>
      </c>
      <c r="E894">
        <f>INDEX(cleaned_data_Pittsburgh!AG$2:'cleaned_data_Pittsburgh'!AG$828, MATCH(A894, cleaned_data_Pittsburgh!I$2:'cleaned_data_Pittsburgh'!I$828,0))</f>
        <v>0</v>
      </c>
      <c r="F894" t="str">
        <f>INDEX(cleaned_data_Pittsburgh!AK$2:'cleaned_data_Pittsburgh'!AK$828, MATCH(A894, cleaned_data_Pittsburgh!I$2:'cleaned_data_Pittsburgh'!I$828,0))</f>
        <v>CSA/MSA</v>
      </c>
      <c r="G894">
        <v>1</v>
      </c>
    </row>
    <row r="895" spans="1:7" x14ac:dyDescent="0.2">
      <c r="A895">
        <v>224035182</v>
      </c>
      <c r="B895">
        <v>53599852</v>
      </c>
      <c r="C895" t="s">
        <v>3382</v>
      </c>
      <c r="D895" t="str">
        <f>INDEX(cleaned_data_Pittsburgh!AF$2:'cleaned_data_Pittsburgh'!AF$828, MATCH(A895, cleaned_data_Pittsburgh!I$2:'cleaned_data_Pittsburgh'!I$828,0))</f>
        <v>Greater Pittsburgh Area</v>
      </c>
      <c r="E895">
        <f>INDEX(cleaned_data_Pittsburgh!AG$2:'cleaned_data_Pittsburgh'!AG$828, MATCH(A895, cleaned_data_Pittsburgh!I$2:'cleaned_data_Pittsburgh'!I$828,0))</f>
        <v>1</v>
      </c>
      <c r="F895" t="str">
        <f>INDEX(cleaned_data_Pittsburgh!AK$2:'cleaned_data_Pittsburgh'!AK$828, MATCH(A895, cleaned_data_Pittsburgh!I$2:'cleaned_data_Pittsburgh'!I$828,0))</f>
        <v>CSA/MSA</v>
      </c>
      <c r="G895">
        <v>1</v>
      </c>
    </row>
    <row r="896" spans="1:7" x14ac:dyDescent="0.2">
      <c r="A896">
        <v>224054799</v>
      </c>
      <c r="B896">
        <v>8630789</v>
      </c>
      <c r="C896" t="s">
        <v>3382</v>
      </c>
      <c r="D896" t="str">
        <f>INDEX(cleaned_data_Pittsburgh!AF$2:'cleaned_data_Pittsburgh'!AF$828, MATCH(A896, cleaned_data_Pittsburgh!I$2:'cleaned_data_Pittsburgh'!I$828,0))</f>
        <v>Greater Pittsburgh Area</v>
      </c>
      <c r="E896">
        <f>INDEX(cleaned_data_Pittsburgh!AG$2:'cleaned_data_Pittsburgh'!AG$828, MATCH(A896, cleaned_data_Pittsburgh!I$2:'cleaned_data_Pittsburgh'!I$828,0))</f>
        <v>1</v>
      </c>
      <c r="F896" t="str">
        <f>INDEX(cleaned_data_Pittsburgh!AK$2:'cleaned_data_Pittsburgh'!AK$828, MATCH(A896, cleaned_data_Pittsburgh!I$2:'cleaned_data_Pittsburgh'!I$828,0))</f>
        <v>CSA/MSA</v>
      </c>
      <c r="G896">
        <v>1</v>
      </c>
    </row>
    <row r="897" spans="1:7" x14ac:dyDescent="0.2">
      <c r="A897">
        <v>224176626</v>
      </c>
      <c r="B897">
        <v>53599852</v>
      </c>
      <c r="C897" t="s">
        <v>3382</v>
      </c>
      <c r="D897" t="str">
        <f>INDEX(cleaned_data_Pittsburgh!AF$2:'cleaned_data_Pittsburgh'!AF$828, MATCH(A897, cleaned_data_Pittsburgh!I$2:'cleaned_data_Pittsburgh'!I$828,0))</f>
        <v>Greater Pittsburgh Area</v>
      </c>
      <c r="E897">
        <f>INDEX(cleaned_data_Pittsburgh!AG$2:'cleaned_data_Pittsburgh'!AG$828, MATCH(A897, cleaned_data_Pittsburgh!I$2:'cleaned_data_Pittsburgh'!I$828,0))</f>
        <v>1</v>
      </c>
      <c r="F897" t="str">
        <f>INDEX(cleaned_data_Pittsburgh!AK$2:'cleaned_data_Pittsburgh'!AK$828, MATCH(A897, cleaned_data_Pittsburgh!I$2:'cleaned_data_Pittsburgh'!I$828,0))</f>
        <v>CSA/MSA</v>
      </c>
      <c r="G897">
        <v>1</v>
      </c>
    </row>
    <row r="898" spans="1:7" x14ac:dyDescent="0.2">
      <c r="A898" t="s">
        <v>3183</v>
      </c>
      <c r="B898">
        <v>8630789</v>
      </c>
      <c r="C898" t="s">
        <v>3382</v>
      </c>
      <c r="D898" t="str">
        <f>INDEX(cleaned_data_Pittsburgh!AF$2:'cleaned_data_Pittsburgh'!AF$828, MATCH(A898, cleaned_data_Pittsburgh!I$2:'cleaned_data_Pittsburgh'!I$828,0))</f>
        <v>Greater Pittsburgh Area</v>
      </c>
      <c r="E898">
        <f>INDEX(cleaned_data_Pittsburgh!AG$2:'cleaned_data_Pittsburgh'!AG$828, MATCH(A898, cleaned_data_Pittsburgh!I$2:'cleaned_data_Pittsburgh'!I$828,0))</f>
        <v>1</v>
      </c>
      <c r="F898" t="str">
        <f>INDEX(cleaned_data_Pittsburgh!AK$2:'cleaned_data_Pittsburgh'!AK$828, MATCH(A898, cleaned_data_Pittsburgh!I$2:'cleaned_data_Pittsburgh'!I$828,0))</f>
        <v>CSA/MSA</v>
      </c>
      <c r="G898">
        <v>1</v>
      </c>
    </row>
    <row r="899" spans="1:7" x14ac:dyDescent="0.2">
      <c r="A899">
        <v>224585856</v>
      </c>
      <c r="B899">
        <v>11404540</v>
      </c>
      <c r="C899" t="s">
        <v>3562</v>
      </c>
      <c r="D899" t="str">
        <f>INDEX(cleaned_data_Pittsburgh!AF$2:'cleaned_data_Pittsburgh'!AF$828, MATCH(A899, cleaned_data_Pittsburgh!I$2:'cleaned_data_Pittsburgh'!I$828,0))</f>
        <v>Greater Pittsburgh Area</v>
      </c>
      <c r="E899">
        <f>INDEX(cleaned_data_Pittsburgh!AG$2:'cleaned_data_Pittsburgh'!AG$828, MATCH(A899, cleaned_data_Pittsburgh!I$2:'cleaned_data_Pittsburgh'!I$828,0))</f>
        <v>0</v>
      </c>
      <c r="F899" t="str">
        <f>INDEX(cleaned_data_Pittsburgh!AK$2:'cleaned_data_Pittsburgh'!AK$828, MATCH(A899, cleaned_data_Pittsburgh!I$2:'cleaned_data_Pittsburgh'!I$828,0))</f>
        <v>CSA/MSA</v>
      </c>
      <c r="G899">
        <v>1</v>
      </c>
    </row>
    <row r="900" spans="1:7" x14ac:dyDescent="0.2">
      <c r="A900">
        <v>224652251</v>
      </c>
      <c r="B900">
        <v>41430682</v>
      </c>
      <c r="C900" t="s">
        <v>3489</v>
      </c>
      <c r="D900" t="str">
        <f>INDEX(cleaned_data_Pittsburgh!AF$2:'cleaned_data_Pittsburgh'!AF$828, MATCH(A900, cleaned_data_Pittsburgh!I$2:'cleaned_data_Pittsburgh'!I$828,0))</f>
        <v>Greater Pittsburgh Area</v>
      </c>
      <c r="E900">
        <f>INDEX(cleaned_data_Pittsburgh!AG$2:'cleaned_data_Pittsburgh'!AG$828, MATCH(A900, cleaned_data_Pittsburgh!I$2:'cleaned_data_Pittsburgh'!I$828,0))</f>
        <v>1</v>
      </c>
      <c r="F900" t="str">
        <f>INDEX(cleaned_data_Pittsburgh!AK$2:'cleaned_data_Pittsburgh'!AK$828, MATCH(A900, cleaned_data_Pittsburgh!I$2:'cleaned_data_Pittsburgh'!I$828,0))</f>
        <v>CSA/MSA</v>
      </c>
      <c r="G900">
        <v>1</v>
      </c>
    </row>
    <row r="901" spans="1:7" x14ac:dyDescent="0.2">
      <c r="A901" t="s">
        <v>3287</v>
      </c>
      <c r="B901">
        <v>186279552</v>
      </c>
      <c r="C901" t="s">
        <v>3528</v>
      </c>
      <c r="D901" t="str">
        <f>INDEX(cleaned_data_Pittsburgh!AF$2:'cleaned_data_Pittsburgh'!AF$828, MATCH(A901, cleaned_data_Pittsburgh!I$2:'cleaned_data_Pittsburgh'!I$828,0))</f>
        <v>Greater Pittsburgh Area</v>
      </c>
      <c r="E901">
        <f>INDEX(cleaned_data_Pittsburgh!AG$2:'cleaned_data_Pittsburgh'!AG$828, MATCH(A901, cleaned_data_Pittsburgh!I$2:'cleaned_data_Pittsburgh'!I$828,0))</f>
        <v>1</v>
      </c>
      <c r="F901" t="str">
        <f>INDEX(cleaned_data_Pittsburgh!AK$2:'cleaned_data_Pittsburgh'!AK$828, MATCH(A901, cleaned_data_Pittsburgh!I$2:'cleaned_data_Pittsburgh'!I$828,0))</f>
        <v>CSA/MSA</v>
      </c>
      <c r="G901">
        <v>1</v>
      </c>
    </row>
    <row r="902" spans="1:7" x14ac:dyDescent="0.2">
      <c r="A902" t="s">
        <v>3288</v>
      </c>
      <c r="B902">
        <v>186279552</v>
      </c>
      <c r="C902" t="s">
        <v>3528</v>
      </c>
      <c r="D902" t="str">
        <f>INDEX(cleaned_data_Pittsburgh!AF$2:'cleaned_data_Pittsburgh'!AF$828, MATCH(A902, cleaned_data_Pittsburgh!I$2:'cleaned_data_Pittsburgh'!I$828,0))</f>
        <v>Greater Pittsburgh Area</v>
      </c>
      <c r="E902">
        <f>INDEX(cleaned_data_Pittsburgh!AG$2:'cleaned_data_Pittsburgh'!AG$828, MATCH(A902, cleaned_data_Pittsburgh!I$2:'cleaned_data_Pittsburgh'!I$828,0))</f>
        <v>1</v>
      </c>
      <c r="F902" t="str">
        <f>INDEX(cleaned_data_Pittsburgh!AK$2:'cleaned_data_Pittsburgh'!AK$828, MATCH(A902, cleaned_data_Pittsburgh!I$2:'cleaned_data_Pittsburgh'!I$828,0))</f>
        <v>CSA/MSA</v>
      </c>
      <c r="G902">
        <v>1</v>
      </c>
    </row>
    <row r="903" spans="1:7" x14ac:dyDescent="0.2">
      <c r="A903">
        <v>223820065</v>
      </c>
      <c r="B903">
        <v>174975022</v>
      </c>
      <c r="C903" t="s">
        <v>3501</v>
      </c>
      <c r="D903" t="str">
        <f>INDEX(cleaned_data_Pittsburgh!AF$2:'cleaned_data_Pittsburgh'!AF$828, MATCH(A903, cleaned_data_Pittsburgh!I$2:'cleaned_data_Pittsburgh'!I$828,0))</f>
        <v>Greater Pittsburgh Area</v>
      </c>
      <c r="E903">
        <f>INDEX(cleaned_data_Pittsburgh!AG$2:'cleaned_data_Pittsburgh'!AG$828, MATCH(A903, cleaned_data_Pittsburgh!I$2:'cleaned_data_Pittsburgh'!I$828,0))</f>
        <v>1</v>
      </c>
      <c r="F903" t="str">
        <f>INDEX(cleaned_data_Pittsburgh!AK$2:'cleaned_data_Pittsburgh'!AK$828, MATCH(A903, cleaned_data_Pittsburgh!I$2:'cleaned_data_Pittsburgh'!I$828,0))</f>
        <v>CSA/MSA</v>
      </c>
      <c r="G903">
        <v>1</v>
      </c>
    </row>
    <row r="904" spans="1:7" x14ac:dyDescent="0.2">
      <c r="A904">
        <v>221683311</v>
      </c>
      <c r="B904">
        <v>16923041</v>
      </c>
      <c r="C904" t="s">
        <v>3402</v>
      </c>
      <c r="D904" t="str">
        <f>INDEX(cleaned_data_Pittsburgh!AF$2:'cleaned_data_Pittsburgh'!AF$828, MATCH(A904, cleaned_data_Pittsburgh!I$2:'cleaned_data_Pittsburgh'!I$828,0))</f>
        <v>Greater Pittsburgh Area</v>
      </c>
      <c r="E904">
        <f>INDEX(cleaned_data_Pittsburgh!AG$2:'cleaned_data_Pittsburgh'!AG$828, MATCH(A904, cleaned_data_Pittsburgh!I$2:'cleaned_data_Pittsburgh'!I$828,0))</f>
        <v>0</v>
      </c>
      <c r="F904" t="str">
        <f>INDEX(cleaned_data_Pittsburgh!AK$2:'cleaned_data_Pittsburgh'!AK$828, MATCH(A904, cleaned_data_Pittsburgh!I$2:'cleaned_data_Pittsburgh'!I$828,0))</f>
        <v>CSA/MSA</v>
      </c>
      <c r="G904">
        <v>1</v>
      </c>
    </row>
    <row r="905" spans="1:7" x14ac:dyDescent="0.2">
      <c r="A905">
        <v>223440674</v>
      </c>
      <c r="B905">
        <v>91764422</v>
      </c>
      <c r="C905" t="s">
        <v>3402</v>
      </c>
      <c r="D905" t="str">
        <f>INDEX(cleaned_data_Pittsburgh!AF$2:'cleaned_data_Pittsburgh'!AF$828, MATCH(A905, cleaned_data_Pittsburgh!I$2:'cleaned_data_Pittsburgh'!I$828,0))</f>
        <v>Greater Pittsburgh Area</v>
      </c>
      <c r="E905">
        <f>INDEX(cleaned_data_Pittsburgh!AG$2:'cleaned_data_Pittsburgh'!AG$828, MATCH(A905, cleaned_data_Pittsburgh!I$2:'cleaned_data_Pittsburgh'!I$828,0))</f>
        <v>0</v>
      </c>
      <c r="F905" t="str">
        <f>INDEX(cleaned_data_Pittsburgh!AK$2:'cleaned_data_Pittsburgh'!AK$828, MATCH(A905, cleaned_data_Pittsburgh!I$2:'cleaned_data_Pittsburgh'!I$828,0))</f>
        <v>CSA/MSA</v>
      </c>
      <c r="G905">
        <v>1</v>
      </c>
    </row>
    <row r="906" spans="1:7" x14ac:dyDescent="0.2">
      <c r="A906" t="s">
        <v>3287</v>
      </c>
      <c r="B906">
        <v>190577223</v>
      </c>
      <c r="C906" t="s">
        <v>3402</v>
      </c>
      <c r="D906" t="str">
        <f>INDEX(cleaned_data_Pittsburgh!AF$2:'cleaned_data_Pittsburgh'!AF$828, MATCH(A906, cleaned_data_Pittsburgh!I$2:'cleaned_data_Pittsburgh'!I$828,0))</f>
        <v>Greater Pittsburgh Area</v>
      </c>
      <c r="E906">
        <f>INDEX(cleaned_data_Pittsburgh!AG$2:'cleaned_data_Pittsburgh'!AG$828, MATCH(A906, cleaned_data_Pittsburgh!I$2:'cleaned_data_Pittsburgh'!I$828,0))</f>
        <v>1</v>
      </c>
      <c r="F906" t="str">
        <f>INDEX(cleaned_data_Pittsburgh!AK$2:'cleaned_data_Pittsburgh'!AK$828, MATCH(A906, cleaned_data_Pittsburgh!I$2:'cleaned_data_Pittsburgh'!I$828,0))</f>
        <v>CSA/MSA</v>
      </c>
      <c r="G906">
        <v>1</v>
      </c>
    </row>
    <row r="907" spans="1:7" x14ac:dyDescent="0.2">
      <c r="A907" t="s">
        <v>3288</v>
      </c>
      <c r="B907">
        <v>190577223</v>
      </c>
      <c r="C907" t="s">
        <v>3402</v>
      </c>
      <c r="D907" t="str">
        <f>INDEX(cleaned_data_Pittsburgh!AF$2:'cleaned_data_Pittsburgh'!AF$828, MATCH(A907, cleaned_data_Pittsburgh!I$2:'cleaned_data_Pittsburgh'!I$828,0))</f>
        <v>Greater Pittsburgh Area</v>
      </c>
      <c r="E907">
        <f>INDEX(cleaned_data_Pittsburgh!AG$2:'cleaned_data_Pittsburgh'!AG$828, MATCH(A907, cleaned_data_Pittsburgh!I$2:'cleaned_data_Pittsburgh'!I$828,0))</f>
        <v>1</v>
      </c>
      <c r="F907" t="str">
        <f>INDEX(cleaned_data_Pittsburgh!AK$2:'cleaned_data_Pittsburgh'!AK$828, MATCH(A907, cleaned_data_Pittsburgh!I$2:'cleaned_data_Pittsburgh'!I$828,0))</f>
        <v>CSA/MSA</v>
      </c>
      <c r="G907">
        <v>1</v>
      </c>
    </row>
    <row r="908" spans="1:7" x14ac:dyDescent="0.2">
      <c r="A908">
        <v>224765594</v>
      </c>
      <c r="B908">
        <v>191663799</v>
      </c>
      <c r="C908" t="s">
        <v>3447</v>
      </c>
      <c r="D908" t="str">
        <f>INDEX(cleaned_data_Pittsburgh!AF$2:'cleaned_data_Pittsburgh'!AF$828, MATCH(A908, cleaned_data_Pittsburgh!I$2:'cleaned_data_Pittsburgh'!I$828,0))</f>
        <v>Greater Pittsburgh Area</v>
      </c>
      <c r="E908">
        <f>INDEX(cleaned_data_Pittsburgh!AG$2:'cleaned_data_Pittsburgh'!AG$828, MATCH(A908, cleaned_data_Pittsburgh!I$2:'cleaned_data_Pittsburgh'!I$828,0))</f>
        <v>0</v>
      </c>
      <c r="F908" t="str">
        <f>INDEX(cleaned_data_Pittsburgh!AK$2:'cleaned_data_Pittsburgh'!AK$828, MATCH(A908, cleaned_data_Pittsburgh!I$2:'cleaned_data_Pittsburgh'!I$828,0))</f>
        <v>CSA/MSA</v>
      </c>
      <c r="G908">
        <v>1</v>
      </c>
    </row>
    <row r="909" spans="1:7" x14ac:dyDescent="0.2">
      <c r="A909">
        <v>224363043</v>
      </c>
      <c r="B909">
        <v>137950992</v>
      </c>
      <c r="C909" t="s">
        <v>2835</v>
      </c>
      <c r="D909" t="str">
        <f>INDEX(cleaned_data_Pittsburgh!AF$2:'cleaned_data_Pittsburgh'!AF$828, MATCH(A909, cleaned_data_Pittsburgh!I$2:'cleaned_data_Pittsburgh'!I$828,0))</f>
        <v>Western PA Region</v>
      </c>
      <c r="E909">
        <f>INDEX(cleaned_data_Pittsburgh!AG$2:'cleaned_data_Pittsburgh'!AG$828, MATCH(A909, cleaned_data_Pittsburgh!I$2:'cleaned_data_Pittsburgh'!I$828,0))</f>
        <v>0</v>
      </c>
      <c r="F909" t="str">
        <f>INDEX(cleaned_data_Pittsburgh!AK$2:'cleaned_data_Pittsburgh'!AK$828, MATCH(A909, cleaned_data_Pittsburgh!I$2:'cleaned_data_Pittsburgh'!I$828,0))</f>
        <v>CSA/MSA</v>
      </c>
      <c r="G909">
        <v>1</v>
      </c>
    </row>
    <row r="910" spans="1:7" x14ac:dyDescent="0.2">
      <c r="A910">
        <v>224511547</v>
      </c>
      <c r="B910">
        <v>131976782</v>
      </c>
      <c r="C910" t="s">
        <v>2835</v>
      </c>
      <c r="D910" t="str">
        <f>INDEX(cleaned_data_Pittsburgh!AF$2:'cleaned_data_Pittsburgh'!AF$828, MATCH(A910, cleaned_data_Pittsburgh!I$2:'cleaned_data_Pittsburgh'!I$828,0))</f>
        <v>Western PA Region</v>
      </c>
      <c r="E910">
        <f>INDEX(cleaned_data_Pittsburgh!AG$2:'cleaned_data_Pittsburgh'!AG$828, MATCH(A910, cleaned_data_Pittsburgh!I$2:'cleaned_data_Pittsburgh'!I$828,0))</f>
        <v>0</v>
      </c>
      <c r="F910" t="str">
        <f>INDEX(cleaned_data_Pittsburgh!AK$2:'cleaned_data_Pittsburgh'!AK$828, MATCH(A910, cleaned_data_Pittsburgh!I$2:'cleaned_data_Pittsburgh'!I$828,0))</f>
        <v>CSA/MSA</v>
      </c>
      <c r="G910">
        <v>1</v>
      </c>
    </row>
    <row r="911" spans="1:7" x14ac:dyDescent="0.2">
      <c r="A911">
        <v>224511623</v>
      </c>
      <c r="B911">
        <v>137950992</v>
      </c>
      <c r="C911" t="s">
        <v>2835</v>
      </c>
      <c r="D911" t="str">
        <f>INDEX(cleaned_data_Pittsburgh!AF$2:'cleaned_data_Pittsburgh'!AF$828, MATCH(A911, cleaned_data_Pittsburgh!I$2:'cleaned_data_Pittsburgh'!I$828,0))</f>
        <v>Western PA Region</v>
      </c>
      <c r="E911">
        <f>INDEX(cleaned_data_Pittsburgh!AG$2:'cleaned_data_Pittsburgh'!AG$828, MATCH(A911, cleaned_data_Pittsburgh!I$2:'cleaned_data_Pittsburgh'!I$828,0))</f>
        <v>0</v>
      </c>
      <c r="F911" t="str">
        <f>INDEX(cleaned_data_Pittsburgh!AK$2:'cleaned_data_Pittsburgh'!AK$828, MATCH(A911, cleaned_data_Pittsburgh!I$2:'cleaned_data_Pittsburgh'!I$828,0))</f>
        <v>CSA/MSA</v>
      </c>
      <c r="G911">
        <v>1</v>
      </c>
    </row>
    <row r="912" spans="1:7" x14ac:dyDescent="0.2">
      <c r="A912">
        <v>224585856</v>
      </c>
      <c r="B912">
        <v>131976782</v>
      </c>
      <c r="C912" t="s">
        <v>2835</v>
      </c>
      <c r="D912" t="str">
        <f>INDEX(cleaned_data_Pittsburgh!AF$2:'cleaned_data_Pittsburgh'!AF$828, MATCH(A912, cleaned_data_Pittsburgh!I$2:'cleaned_data_Pittsburgh'!I$828,0))</f>
        <v>Greater Pittsburgh Area</v>
      </c>
      <c r="E912">
        <f>INDEX(cleaned_data_Pittsburgh!AG$2:'cleaned_data_Pittsburgh'!AG$828, MATCH(A912, cleaned_data_Pittsburgh!I$2:'cleaned_data_Pittsburgh'!I$828,0))</f>
        <v>0</v>
      </c>
      <c r="F912" t="str">
        <f>INDEX(cleaned_data_Pittsburgh!AK$2:'cleaned_data_Pittsburgh'!AK$828, MATCH(A912, cleaned_data_Pittsburgh!I$2:'cleaned_data_Pittsburgh'!I$828,0))</f>
        <v>CSA/MSA</v>
      </c>
      <c r="G912">
        <v>1</v>
      </c>
    </row>
    <row r="913" spans="1:7" x14ac:dyDescent="0.2">
      <c r="A913">
        <v>224754155</v>
      </c>
      <c r="B913">
        <v>137950992</v>
      </c>
      <c r="C913" t="s">
        <v>2835</v>
      </c>
      <c r="D913" t="str">
        <f>INDEX(cleaned_data_Pittsburgh!AF$2:'cleaned_data_Pittsburgh'!AF$828, MATCH(A913, cleaned_data_Pittsburgh!I$2:'cleaned_data_Pittsburgh'!I$828,0))</f>
        <v>Western PA Region</v>
      </c>
      <c r="E913">
        <f>INDEX(cleaned_data_Pittsburgh!AG$2:'cleaned_data_Pittsburgh'!AG$828, MATCH(A913, cleaned_data_Pittsburgh!I$2:'cleaned_data_Pittsburgh'!I$828,0))</f>
        <v>0</v>
      </c>
      <c r="F913" t="str">
        <f>INDEX(cleaned_data_Pittsburgh!AK$2:'cleaned_data_Pittsburgh'!AK$828, MATCH(A913, cleaned_data_Pittsburgh!I$2:'cleaned_data_Pittsburgh'!I$828,0))</f>
        <v>CSA/MSA</v>
      </c>
      <c r="G913">
        <v>1</v>
      </c>
    </row>
    <row r="914" spans="1:7" x14ac:dyDescent="0.2">
      <c r="A914">
        <v>224823708</v>
      </c>
      <c r="B914">
        <v>4856691</v>
      </c>
      <c r="C914" t="s">
        <v>2835</v>
      </c>
      <c r="D914" t="str">
        <f>INDEX(cleaned_data_Pittsburgh!AF$2:'cleaned_data_Pittsburgh'!AF$828, MATCH(A914, cleaned_data_Pittsburgh!I$2:'cleaned_data_Pittsburgh'!I$828,0))</f>
        <v>Greater Pittsburgh Area</v>
      </c>
      <c r="E914">
        <f>INDEX(cleaned_data_Pittsburgh!AG$2:'cleaned_data_Pittsburgh'!AG$828, MATCH(A914, cleaned_data_Pittsburgh!I$2:'cleaned_data_Pittsburgh'!I$828,0))</f>
        <v>1</v>
      </c>
      <c r="F914" t="str">
        <f>INDEX(cleaned_data_Pittsburgh!AK$2:'cleaned_data_Pittsburgh'!AK$828, MATCH(A914, cleaned_data_Pittsburgh!I$2:'cleaned_data_Pittsburgh'!I$828,0))</f>
        <v>CSA/MSA</v>
      </c>
      <c r="G914">
        <v>1</v>
      </c>
    </row>
    <row r="915" spans="1:7" x14ac:dyDescent="0.2">
      <c r="A915" t="s">
        <v>3291</v>
      </c>
      <c r="B915">
        <v>90641882</v>
      </c>
      <c r="C915" t="s">
        <v>2835</v>
      </c>
      <c r="D915" t="str">
        <f>INDEX(cleaned_data_Pittsburgh!AF$2:'cleaned_data_Pittsburgh'!AF$828, MATCH(A915, cleaned_data_Pittsburgh!I$2:'cleaned_data_Pittsburgh'!I$828,0))</f>
        <v>Southwestern PA</v>
      </c>
      <c r="E915">
        <f>INDEX(cleaned_data_Pittsburgh!AG$2:'cleaned_data_Pittsburgh'!AG$828, MATCH(A915, cleaned_data_Pittsburgh!I$2:'cleaned_data_Pittsburgh'!I$828,0))</f>
        <v>0</v>
      </c>
      <c r="F915" t="str">
        <f>INDEX(cleaned_data_Pittsburgh!AK$2:'cleaned_data_Pittsburgh'!AK$828, MATCH(A915, cleaned_data_Pittsburgh!I$2:'cleaned_data_Pittsburgh'!I$828,0))</f>
        <v>CSA/MSA</v>
      </c>
      <c r="G915">
        <v>1</v>
      </c>
    </row>
    <row r="916" spans="1:7" x14ac:dyDescent="0.2">
      <c r="A916" t="s">
        <v>3151</v>
      </c>
      <c r="B916">
        <v>4515793</v>
      </c>
      <c r="C916" t="s">
        <v>2835</v>
      </c>
      <c r="D916" t="str">
        <f>INDEX(cleaned_data_Pittsburgh!AF$2:'cleaned_data_Pittsburgh'!AF$828, MATCH(A916, cleaned_data_Pittsburgh!I$2:'cleaned_data_Pittsburgh'!I$828,0))</f>
        <v>Greater Pittsburgh Area</v>
      </c>
      <c r="E916">
        <f>INDEX(cleaned_data_Pittsburgh!AG$2:'cleaned_data_Pittsburgh'!AG$828, MATCH(A916, cleaned_data_Pittsburgh!I$2:'cleaned_data_Pittsburgh'!I$828,0))</f>
        <v>1</v>
      </c>
      <c r="F916" t="str">
        <f>INDEX(cleaned_data_Pittsburgh!AK$2:'cleaned_data_Pittsburgh'!AK$828, MATCH(A916, cleaned_data_Pittsburgh!I$2:'cleaned_data_Pittsburgh'!I$828,0))</f>
        <v>CSA/MSA</v>
      </c>
      <c r="G916">
        <v>1</v>
      </c>
    </row>
    <row r="917" spans="1:7" x14ac:dyDescent="0.2">
      <c r="A917">
        <v>224656545</v>
      </c>
      <c r="B917">
        <v>187831785</v>
      </c>
      <c r="C917" t="s">
        <v>3568</v>
      </c>
      <c r="D917" t="str">
        <f>INDEX(cleaned_data_Pittsburgh!AF$2:'cleaned_data_Pittsburgh'!AF$828, MATCH(A917, cleaned_data_Pittsburgh!I$2:'cleaned_data_Pittsburgh'!I$828,0))</f>
        <v>Greater Pittsburgh Area</v>
      </c>
      <c r="E917">
        <f>INDEX(cleaned_data_Pittsburgh!AG$2:'cleaned_data_Pittsburgh'!AG$828, MATCH(A917, cleaned_data_Pittsburgh!I$2:'cleaned_data_Pittsburgh'!I$828,0))</f>
        <v>0</v>
      </c>
      <c r="F917" t="str">
        <f>INDEX(cleaned_data_Pittsburgh!AK$2:'cleaned_data_Pittsburgh'!AK$828, MATCH(A917, cleaned_data_Pittsburgh!I$2:'cleaned_data_Pittsburgh'!I$828,0))</f>
        <v>CSA/MSA</v>
      </c>
      <c r="G917">
        <v>1</v>
      </c>
    </row>
    <row r="918" spans="1:7" x14ac:dyDescent="0.2">
      <c r="A918">
        <v>224450385</v>
      </c>
      <c r="B918">
        <v>5408533</v>
      </c>
      <c r="C918" t="s">
        <v>3415</v>
      </c>
      <c r="D918" t="str">
        <f>INDEX(cleaned_data_Pittsburgh!AF$2:'cleaned_data_Pittsburgh'!AF$828, MATCH(A918, cleaned_data_Pittsburgh!I$2:'cleaned_data_Pittsburgh'!I$828,0))</f>
        <v>Greater Pittsburgh Area</v>
      </c>
      <c r="E918">
        <f>INDEX(cleaned_data_Pittsburgh!AG$2:'cleaned_data_Pittsburgh'!AG$828, MATCH(A918, cleaned_data_Pittsburgh!I$2:'cleaned_data_Pittsburgh'!I$828,0))</f>
        <v>0</v>
      </c>
      <c r="F918" t="str">
        <f>INDEX(cleaned_data_Pittsburgh!AK$2:'cleaned_data_Pittsburgh'!AK$828, MATCH(A918, cleaned_data_Pittsburgh!I$2:'cleaned_data_Pittsburgh'!I$828,0))</f>
        <v>CSA/MSA</v>
      </c>
      <c r="G918">
        <v>1</v>
      </c>
    </row>
    <row r="919" spans="1:7" x14ac:dyDescent="0.2">
      <c r="A919">
        <v>224592256</v>
      </c>
      <c r="B919">
        <v>5408533</v>
      </c>
      <c r="C919" t="s">
        <v>3415</v>
      </c>
      <c r="D919" t="str">
        <f>INDEX(cleaned_data_Pittsburgh!AF$2:'cleaned_data_Pittsburgh'!AF$828, MATCH(A919, cleaned_data_Pittsburgh!I$2:'cleaned_data_Pittsburgh'!I$828,0))</f>
        <v>Greater Pittsburgh Area</v>
      </c>
      <c r="E919">
        <f>INDEX(cleaned_data_Pittsburgh!AG$2:'cleaned_data_Pittsburgh'!AG$828, MATCH(A919, cleaned_data_Pittsburgh!I$2:'cleaned_data_Pittsburgh'!I$828,0))</f>
        <v>0</v>
      </c>
      <c r="F919" t="str">
        <f>INDEX(cleaned_data_Pittsburgh!AK$2:'cleaned_data_Pittsburgh'!AK$828, MATCH(A919, cleaned_data_Pittsburgh!I$2:'cleaned_data_Pittsburgh'!I$828,0))</f>
        <v>CSA/MSA</v>
      </c>
      <c r="G919">
        <v>1</v>
      </c>
    </row>
    <row r="920" spans="1:7" x14ac:dyDescent="0.2">
      <c r="A920">
        <v>224765594</v>
      </c>
      <c r="B920">
        <v>5408533</v>
      </c>
      <c r="C920" t="s">
        <v>3415</v>
      </c>
      <c r="D920" t="str">
        <f>INDEX(cleaned_data_Pittsburgh!AF$2:'cleaned_data_Pittsburgh'!AF$828, MATCH(A920, cleaned_data_Pittsburgh!I$2:'cleaned_data_Pittsburgh'!I$828,0))</f>
        <v>Greater Pittsburgh Area</v>
      </c>
      <c r="E920">
        <f>INDEX(cleaned_data_Pittsburgh!AG$2:'cleaned_data_Pittsburgh'!AG$828, MATCH(A920, cleaned_data_Pittsburgh!I$2:'cleaned_data_Pittsburgh'!I$828,0))</f>
        <v>0</v>
      </c>
      <c r="F920" t="str">
        <f>INDEX(cleaned_data_Pittsburgh!AK$2:'cleaned_data_Pittsburgh'!AK$828, MATCH(A920, cleaned_data_Pittsburgh!I$2:'cleaned_data_Pittsburgh'!I$828,0))</f>
        <v>CSA/MSA</v>
      </c>
      <c r="G920">
        <v>1</v>
      </c>
    </row>
    <row r="921" spans="1:7" x14ac:dyDescent="0.2">
      <c r="A921">
        <v>224914340</v>
      </c>
      <c r="B921">
        <v>5408533</v>
      </c>
      <c r="C921" t="s">
        <v>3415</v>
      </c>
      <c r="D921" t="str">
        <f>INDEX(cleaned_data_Pittsburgh!AF$2:'cleaned_data_Pittsburgh'!AF$828, MATCH(A921, cleaned_data_Pittsburgh!I$2:'cleaned_data_Pittsburgh'!I$828,0))</f>
        <v>Greater Pittsburgh Area</v>
      </c>
      <c r="E921">
        <f>INDEX(cleaned_data_Pittsburgh!AG$2:'cleaned_data_Pittsburgh'!AG$828, MATCH(A921, cleaned_data_Pittsburgh!I$2:'cleaned_data_Pittsburgh'!I$828,0))</f>
        <v>0</v>
      </c>
      <c r="F921" t="str">
        <f>INDEX(cleaned_data_Pittsburgh!AK$2:'cleaned_data_Pittsburgh'!AK$828, MATCH(A921, cleaned_data_Pittsburgh!I$2:'cleaned_data_Pittsburgh'!I$828,0))</f>
        <v>CSA/MSA</v>
      </c>
      <c r="G921">
        <v>1</v>
      </c>
    </row>
    <row r="922" spans="1:7" x14ac:dyDescent="0.2">
      <c r="A922">
        <v>223820065</v>
      </c>
      <c r="B922">
        <v>10277392</v>
      </c>
      <c r="C922" t="s">
        <v>3475</v>
      </c>
      <c r="D922" t="str">
        <f>INDEX(cleaned_data_Pittsburgh!AF$2:'cleaned_data_Pittsburgh'!AF$828, MATCH(A922, cleaned_data_Pittsburgh!I$2:'cleaned_data_Pittsburgh'!I$828,0))</f>
        <v>Greater Pittsburgh Area</v>
      </c>
      <c r="E922">
        <f>INDEX(cleaned_data_Pittsburgh!AG$2:'cleaned_data_Pittsburgh'!AG$828, MATCH(A922, cleaned_data_Pittsburgh!I$2:'cleaned_data_Pittsburgh'!I$828,0))</f>
        <v>1</v>
      </c>
      <c r="F922" t="str">
        <f>INDEX(cleaned_data_Pittsburgh!AK$2:'cleaned_data_Pittsburgh'!AK$828, MATCH(A922, cleaned_data_Pittsburgh!I$2:'cleaned_data_Pittsburgh'!I$828,0))</f>
        <v>CSA/MSA</v>
      </c>
      <c r="G922">
        <v>1</v>
      </c>
    </row>
    <row r="923" spans="1:7" x14ac:dyDescent="0.2">
      <c r="A923">
        <v>221683311</v>
      </c>
      <c r="B923">
        <v>1066772</v>
      </c>
      <c r="C923" t="s">
        <v>3407</v>
      </c>
      <c r="D923" t="str">
        <f>INDEX(cleaned_data_Pittsburgh!AF$2:'cleaned_data_Pittsburgh'!AF$828, MATCH(A923, cleaned_data_Pittsburgh!I$2:'cleaned_data_Pittsburgh'!I$828,0))</f>
        <v>Greater Pittsburgh Area</v>
      </c>
      <c r="E923">
        <f>INDEX(cleaned_data_Pittsburgh!AG$2:'cleaned_data_Pittsburgh'!AG$828, MATCH(A923, cleaned_data_Pittsburgh!I$2:'cleaned_data_Pittsburgh'!I$828,0))</f>
        <v>0</v>
      </c>
      <c r="F923" t="str">
        <f>INDEX(cleaned_data_Pittsburgh!AK$2:'cleaned_data_Pittsburgh'!AK$828, MATCH(A923, cleaned_data_Pittsburgh!I$2:'cleaned_data_Pittsburgh'!I$828,0))</f>
        <v>CSA/MSA</v>
      </c>
      <c r="G923">
        <v>0</v>
      </c>
    </row>
    <row r="924" spans="1:7" x14ac:dyDescent="0.2">
      <c r="A924">
        <v>224433564</v>
      </c>
      <c r="B924">
        <v>14189441</v>
      </c>
      <c r="C924" t="s">
        <v>3407</v>
      </c>
      <c r="D924" t="str">
        <f>INDEX(cleaned_data_Pittsburgh!AF$2:'cleaned_data_Pittsburgh'!AF$828, MATCH(A924, cleaned_data_Pittsburgh!I$2:'cleaned_data_Pittsburgh'!I$828,0))</f>
        <v>Greater Pittsburgh Area</v>
      </c>
      <c r="E924">
        <f>INDEX(cleaned_data_Pittsburgh!AG$2:'cleaned_data_Pittsburgh'!AG$828, MATCH(A924, cleaned_data_Pittsburgh!I$2:'cleaned_data_Pittsburgh'!I$828,0))</f>
        <v>1</v>
      </c>
      <c r="F924" t="str">
        <f>INDEX(cleaned_data_Pittsburgh!AK$2:'cleaned_data_Pittsburgh'!AK$828, MATCH(A924, cleaned_data_Pittsburgh!I$2:'cleaned_data_Pittsburgh'!I$828,0))</f>
        <v>CSA/MSA</v>
      </c>
      <c r="G924">
        <v>0</v>
      </c>
    </row>
    <row r="925" spans="1:7" x14ac:dyDescent="0.2">
      <c r="A925">
        <v>224433564</v>
      </c>
      <c r="B925">
        <v>182887729</v>
      </c>
      <c r="C925" t="s">
        <v>3407</v>
      </c>
      <c r="D925" t="str">
        <f>INDEX(cleaned_data_Pittsburgh!AF$2:'cleaned_data_Pittsburgh'!AF$828, MATCH(A925, cleaned_data_Pittsburgh!I$2:'cleaned_data_Pittsburgh'!I$828,0))</f>
        <v>Greater Pittsburgh Area</v>
      </c>
      <c r="E925">
        <f>INDEX(cleaned_data_Pittsburgh!AG$2:'cleaned_data_Pittsburgh'!AG$828, MATCH(A925, cleaned_data_Pittsburgh!I$2:'cleaned_data_Pittsburgh'!I$828,0))</f>
        <v>1</v>
      </c>
      <c r="F925" t="str">
        <f>INDEX(cleaned_data_Pittsburgh!AK$2:'cleaned_data_Pittsburgh'!AK$828, MATCH(A925, cleaned_data_Pittsburgh!I$2:'cleaned_data_Pittsburgh'!I$828,0))</f>
        <v>CSA/MSA</v>
      </c>
      <c r="G925">
        <v>0</v>
      </c>
    </row>
    <row r="926" spans="1:7" x14ac:dyDescent="0.2">
      <c r="A926">
        <v>224136441</v>
      </c>
      <c r="B926">
        <v>5053120</v>
      </c>
      <c r="C926" t="s">
        <v>3412</v>
      </c>
      <c r="D926" t="str">
        <f>INDEX(cleaned_data_Pittsburgh!AF$2:'cleaned_data_Pittsburgh'!AF$828, MATCH(A926, cleaned_data_Pittsburgh!I$2:'cleaned_data_Pittsburgh'!I$828,0))</f>
        <v>Western PA Region</v>
      </c>
      <c r="E926">
        <f>INDEX(cleaned_data_Pittsburgh!AG$2:'cleaned_data_Pittsburgh'!AG$828, MATCH(A926, cleaned_data_Pittsburgh!I$2:'cleaned_data_Pittsburgh'!I$828,0))</f>
        <v>0</v>
      </c>
      <c r="F926" t="str">
        <f>INDEX(cleaned_data_Pittsburgh!AK$2:'cleaned_data_Pittsburgh'!AK$828, MATCH(A926, cleaned_data_Pittsburgh!I$2:'cleaned_data_Pittsburgh'!I$828,0))</f>
        <v>MSA</v>
      </c>
      <c r="G926">
        <v>1</v>
      </c>
    </row>
    <row r="927" spans="1:7" x14ac:dyDescent="0.2">
      <c r="A927">
        <v>224390062</v>
      </c>
      <c r="B927">
        <v>84989422</v>
      </c>
      <c r="C927" t="s">
        <v>3412</v>
      </c>
      <c r="D927" t="str">
        <f>INDEX(cleaned_data_Pittsburgh!AF$2:'cleaned_data_Pittsburgh'!AF$828, MATCH(A927, cleaned_data_Pittsburgh!I$2:'cleaned_data_Pittsburgh'!I$828,0))</f>
        <v>Western PA Region</v>
      </c>
      <c r="E927">
        <f>INDEX(cleaned_data_Pittsburgh!AG$2:'cleaned_data_Pittsburgh'!AG$828, MATCH(A927, cleaned_data_Pittsburgh!I$2:'cleaned_data_Pittsburgh'!I$828,0))</f>
        <v>0</v>
      </c>
      <c r="F927" t="str">
        <f>INDEX(cleaned_data_Pittsburgh!AK$2:'cleaned_data_Pittsburgh'!AK$828, MATCH(A927, cleaned_data_Pittsburgh!I$2:'cleaned_data_Pittsburgh'!I$828,0))</f>
        <v>MSA</v>
      </c>
      <c r="G927">
        <v>1</v>
      </c>
    </row>
    <row r="928" spans="1:7" x14ac:dyDescent="0.2">
      <c r="A928">
        <v>224205611</v>
      </c>
      <c r="B928">
        <v>178987362</v>
      </c>
      <c r="C928" t="s">
        <v>3392</v>
      </c>
      <c r="D928" t="str">
        <f>INDEX(cleaned_data_Pittsburgh!AF$2:'cleaned_data_Pittsburgh'!AF$828, MATCH(A928, cleaned_data_Pittsburgh!I$2:'cleaned_data_Pittsburgh'!I$828,0))</f>
        <v>Western PA Region</v>
      </c>
      <c r="E928">
        <f>INDEX(cleaned_data_Pittsburgh!AG$2:'cleaned_data_Pittsburgh'!AG$828, MATCH(A928, cleaned_data_Pittsburgh!I$2:'cleaned_data_Pittsburgh'!I$828,0))</f>
        <v>0</v>
      </c>
      <c r="F928" t="str">
        <f>INDEX(cleaned_data_Pittsburgh!AK$2:'cleaned_data_Pittsburgh'!AK$828, MATCH(A928, cleaned_data_Pittsburgh!I$2:'cleaned_data_Pittsburgh'!I$828,0))</f>
        <v>MSA</v>
      </c>
      <c r="G928">
        <v>1</v>
      </c>
    </row>
    <row r="929" spans="1:7" x14ac:dyDescent="0.2">
      <c r="A929">
        <v>224205611</v>
      </c>
      <c r="B929">
        <v>12104449</v>
      </c>
      <c r="C929" t="s">
        <v>3392</v>
      </c>
      <c r="D929" t="str">
        <f>INDEX(cleaned_data_Pittsburgh!AF$2:'cleaned_data_Pittsburgh'!AF$828, MATCH(A929, cleaned_data_Pittsburgh!I$2:'cleaned_data_Pittsburgh'!I$828,0))</f>
        <v>Western PA Region</v>
      </c>
      <c r="E929">
        <f>INDEX(cleaned_data_Pittsburgh!AG$2:'cleaned_data_Pittsburgh'!AG$828, MATCH(A929, cleaned_data_Pittsburgh!I$2:'cleaned_data_Pittsburgh'!I$828,0))</f>
        <v>0</v>
      </c>
      <c r="F929" t="str">
        <f>INDEX(cleaned_data_Pittsburgh!AK$2:'cleaned_data_Pittsburgh'!AK$828, MATCH(A929, cleaned_data_Pittsburgh!I$2:'cleaned_data_Pittsburgh'!I$828,0))</f>
        <v>MSA</v>
      </c>
      <c r="G929">
        <v>1</v>
      </c>
    </row>
    <row r="930" spans="1:7" x14ac:dyDescent="0.2">
      <c r="A930">
        <v>224205611</v>
      </c>
      <c r="B930">
        <v>163351422</v>
      </c>
      <c r="C930" t="s">
        <v>3392</v>
      </c>
      <c r="D930" t="str">
        <f>INDEX(cleaned_data_Pittsburgh!AF$2:'cleaned_data_Pittsburgh'!AF$828, MATCH(A930, cleaned_data_Pittsburgh!I$2:'cleaned_data_Pittsburgh'!I$828,0))</f>
        <v>Western PA Region</v>
      </c>
      <c r="E930">
        <f>INDEX(cleaned_data_Pittsburgh!AG$2:'cleaned_data_Pittsburgh'!AG$828, MATCH(A930, cleaned_data_Pittsburgh!I$2:'cleaned_data_Pittsburgh'!I$828,0))</f>
        <v>0</v>
      </c>
      <c r="F930" t="str">
        <f>INDEX(cleaned_data_Pittsburgh!AK$2:'cleaned_data_Pittsburgh'!AK$828, MATCH(A930, cleaned_data_Pittsburgh!I$2:'cleaned_data_Pittsburgh'!I$828,0))</f>
        <v>MSA</v>
      </c>
      <c r="G930">
        <v>1</v>
      </c>
    </row>
    <row r="931" spans="1:7" x14ac:dyDescent="0.2">
      <c r="A931">
        <v>223817591</v>
      </c>
      <c r="B931">
        <v>182661751</v>
      </c>
      <c r="C931" t="s">
        <v>3479</v>
      </c>
      <c r="D931" t="str">
        <f>INDEX(cleaned_data_Pittsburgh!AF$2:'cleaned_data_Pittsburgh'!AF$828, MATCH(A931, cleaned_data_Pittsburgh!I$2:'cleaned_data_Pittsburgh'!I$828,0))</f>
        <v>Western PA Region</v>
      </c>
      <c r="E931">
        <f>INDEX(cleaned_data_Pittsburgh!AG$2:'cleaned_data_Pittsburgh'!AG$828, MATCH(A931, cleaned_data_Pittsburgh!I$2:'cleaned_data_Pittsburgh'!I$828,0))</f>
        <v>0</v>
      </c>
      <c r="F931" t="str">
        <f>INDEX(cleaned_data_Pittsburgh!AK$2:'cleaned_data_Pittsburgh'!AK$828, MATCH(A931, cleaned_data_Pittsburgh!I$2:'cleaned_data_Pittsburgh'!I$828,0))</f>
        <v>MSA</v>
      </c>
      <c r="G931">
        <v>1</v>
      </c>
    </row>
    <row r="932" spans="1:7" x14ac:dyDescent="0.2">
      <c r="A932">
        <v>223182042</v>
      </c>
      <c r="B932">
        <v>3598619</v>
      </c>
      <c r="C932" t="s">
        <v>3387</v>
      </c>
      <c r="D932" t="str">
        <f>INDEX(cleaned_data_Pittsburgh!AF$2:'cleaned_data_Pittsburgh'!AF$828, MATCH(A932, cleaned_data_Pittsburgh!I$2:'cleaned_data_Pittsburgh'!I$828,0))</f>
        <v>Greater Pittsburgh Area</v>
      </c>
      <c r="E932">
        <f>INDEX(cleaned_data_Pittsburgh!AG$2:'cleaned_data_Pittsburgh'!AG$828, MATCH(A932, cleaned_data_Pittsburgh!I$2:'cleaned_data_Pittsburgh'!I$828,0))</f>
        <v>0</v>
      </c>
      <c r="F932" t="str">
        <f>INDEX(cleaned_data_Pittsburgh!AK$2:'cleaned_data_Pittsburgh'!AK$828, MATCH(A932, cleaned_data_Pittsburgh!I$2:'cleaned_data_Pittsburgh'!I$828,0))</f>
        <v>MSA</v>
      </c>
      <c r="G932">
        <v>1</v>
      </c>
    </row>
    <row r="933" spans="1:7" x14ac:dyDescent="0.2">
      <c r="A933">
        <v>223940456</v>
      </c>
      <c r="B933">
        <v>3598619</v>
      </c>
      <c r="C933" t="s">
        <v>3387</v>
      </c>
      <c r="D933" t="str">
        <f>INDEX(cleaned_data_Pittsburgh!AF$2:'cleaned_data_Pittsburgh'!AF$828, MATCH(A933, cleaned_data_Pittsburgh!I$2:'cleaned_data_Pittsburgh'!I$828,0))</f>
        <v>Greater Pittsburgh Area</v>
      </c>
      <c r="E933">
        <f>INDEX(cleaned_data_Pittsburgh!AG$2:'cleaned_data_Pittsburgh'!AG$828, MATCH(A933, cleaned_data_Pittsburgh!I$2:'cleaned_data_Pittsburgh'!I$828,0))</f>
        <v>0</v>
      </c>
      <c r="F933" t="str">
        <f>INDEX(cleaned_data_Pittsburgh!AK$2:'cleaned_data_Pittsburgh'!AK$828, MATCH(A933, cleaned_data_Pittsburgh!I$2:'cleaned_data_Pittsburgh'!I$828,0))</f>
        <v>MSA</v>
      </c>
      <c r="G933">
        <v>1</v>
      </c>
    </row>
    <row r="934" spans="1:7" x14ac:dyDescent="0.2">
      <c r="A934" t="s">
        <v>3233</v>
      </c>
      <c r="B934">
        <v>56736122</v>
      </c>
      <c r="C934" t="s">
        <v>3387</v>
      </c>
      <c r="D934" t="str">
        <f>INDEX(cleaned_data_Pittsburgh!AF$2:'cleaned_data_Pittsburgh'!AF$828, MATCH(A934, cleaned_data_Pittsburgh!I$2:'cleaned_data_Pittsburgh'!I$828,0))</f>
        <v>Western PA Region</v>
      </c>
      <c r="E934">
        <f>INDEX(cleaned_data_Pittsburgh!AG$2:'cleaned_data_Pittsburgh'!AG$828, MATCH(A934, cleaned_data_Pittsburgh!I$2:'cleaned_data_Pittsburgh'!I$828,0))</f>
        <v>0</v>
      </c>
      <c r="F934" t="str">
        <f>INDEX(cleaned_data_Pittsburgh!AK$2:'cleaned_data_Pittsburgh'!AK$828, MATCH(A934, cleaned_data_Pittsburgh!I$2:'cleaned_data_Pittsburgh'!I$828,0))</f>
        <v>MSA</v>
      </c>
      <c r="G934">
        <v>1</v>
      </c>
    </row>
    <row r="935" spans="1:7" x14ac:dyDescent="0.2">
      <c r="A935">
        <v>223880757</v>
      </c>
      <c r="B935">
        <v>186325424</v>
      </c>
      <c r="C935" t="s">
        <v>3436</v>
      </c>
      <c r="D935" t="str">
        <f>INDEX(cleaned_data_Pittsburgh!AF$2:'cleaned_data_Pittsburgh'!AF$828, MATCH(A935, cleaned_data_Pittsburgh!I$2:'cleaned_data_Pittsburgh'!I$828,0))</f>
        <v>Western PA Region</v>
      </c>
      <c r="E935">
        <f>INDEX(cleaned_data_Pittsburgh!AG$2:'cleaned_data_Pittsburgh'!AG$828, MATCH(A935, cleaned_data_Pittsburgh!I$2:'cleaned_data_Pittsburgh'!I$828,0))</f>
        <v>0</v>
      </c>
      <c r="F935" t="str">
        <f>INDEX(cleaned_data_Pittsburgh!AK$2:'cleaned_data_Pittsburgh'!AK$828, MATCH(A935, cleaned_data_Pittsburgh!I$2:'cleaned_data_Pittsburgh'!I$828,0))</f>
        <v>MSA</v>
      </c>
      <c r="G935">
        <v>1</v>
      </c>
    </row>
    <row r="936" spans="1:7" x14ac:dyDescent="0.2">
      <c r="A936">
        <v>224205611</v>
      </c>
      <c r="B936">
        <v>28464242</v>
      </c>
      <c r="C936" t="s">
        <v>3436</v>
      </c>
      <c r="D936" t="str">
        <f>INDEX(cleaned_data_Pittsburgh!AF$2:'cleaned_data_Pittsburgh'!AF$828, MATCH(A936, cleaned_data_Pittsburgh!I$2:'cleaned_data_Pittsburgh'!I$828,0))</f>
        <v>Western PA Region</v>
      </c>
      <c r="E936">
        <f>INDEX(cleaned_data_Pittsburgh!AG$2:'cleaned_data_Pittsburgh'!AG$828, MATCH(A936, cleaned_data_Pittsburgh!I$2:'cleaned_data_Pittsburgh'!I$828,0))</f>
        <v>0</v>
      </c>
      <c r="F936" t="str">
        <f>INDEX(cleaned_data_Pittsburgh!AK$2:'cleaned_data_Pittsburgh'!AK$828, MATCH(A936, cleaned_data_Pittsburgh!I$2:'cleaned_data_Pittsburgh'!I$828,0))</f>
        <v>MSA</v>
      </c>
      <c r="G936">
        <v>1</v>
      </c>
    </row>
    <row r="937" spans="1:7" x14ac:dyDescent="0.2">
      <c r="A937">
        <v>223880757</v>
      </c>
      <c r="B937">
        <v>85178362</v>
      </c>
      <c r="C937" t="s">
        <v>3406</v>
      </c>
      <c r="D937" t="str">
        <f>INDEX(cleaned_data_Pittsburgh!AF$2:'cleaned_data_Pittsburgh'!AF$828, MATCH(A937, cleaned_data_Pittsburgh!I$2:'cleaned_data_Pittsburgh'!I$828,0))</f>
        <v>Western PA Region</v>
      </c>
      <c r="E937">
        <f>INDEX(cleaned_data_Pittsburgh!AG$2:'cleaned_data_Pittsburgh'!AG$828, MATCH(A937, cleaned_data_Pittsburgh!I$2:'cleaned_data_Pittsburgh'!I$828,0))</f>
        <v>0</v>
      </c>
      <c r="F937" t="str">
        <f>INDEX(cleaned_data_Pittsburgh!AK$2:'cleaned_data_Pittsburgh'!AK$828, MATCH(A937, cleaned_data_Pittsburgh!I$2:'cleaned_data_Pittsburgh'!I$828,0))</f>
        <v>MSA</v>
      </c>
      <c r="G937">
        <v>1</v>
      </c>
    </row>
    <row r="938" spans="1:7" x14ac:dyDescent="0.2">
      <c r="A938">
        <v>224252040</v>
      </c>
      <c r="B938">
        <v>85178362</v>
      </c>
      <c r="C938" t="s">
        <v>3406</v>
      </c>
      <c r="D938" t="str">
        <f>INDEX(cleaned_data_Pittsburgh!AF$2:'cleaned_data_Pittsburgh'!AF$828, MATCH(A938, cleaned_data_Pittsburgh!I$2:'cleaned_data_Pittsburgh'!I$828,0))</f>
        <v>Western PA Region</v>
      </c>
      <c r="E938">
        <f>INDEX(cleaned_data_Pittsburgh!AG$2:'cleaned_data_Pittsburgh'!AG$828, MATCH(A938, cleaned_data_Pittsburgh!I$2:'cleaned_data_Pittsburgh'!I$828,0))</f>
        <v>0</v>
      </c>
      <c r="F938" t="str">
        <f>INDEX(cleaned_data_Pittsburgh!AK$2:'cleaned_data_Pittsburgh'!AK$828, MATCH(A938, cleaned_data_Pittsburgh!I$2:'cleaned_data_Pittsburgh'!I$828,0))</f>
        <v>MSA</v>
      </c>
      <c r="G938">
        <v>1</v>
      </c>
    </row>
    <row r="939" spans="1:7" x14ac:dyDescent="0.2">
      <c r="A939">
        <v>224433396</v>
      </c>
      <c r="B939">
        <v>190166348</v>
      </c>
      <c r="C939" t="s">
        <v>3406</v>
      </c>
      <c r="D939" t="str">
        <f>INDEX(cleaned_data_Pittsburgh!AF$2:'cleaned_data_Pittsburgh'!AF$828, MATCH(A939, cleaned_data_Pittsburgh!I$2:'cleaned_data_Pittsburgh'!I$828,0))</f>
        <v>Western PA Region</v>
      </c>
      <c r="E939">
        <f>INDEX(cleaned_data_Pittsburgh!AG$2:'cleaned_data_Pittsburgh'!AG$828, MATCH(A939, cleaned_data_Pittsburgh!I$2:'cleaned_data_Pittsburgh'!I$828,0))</f>
        <v>0</v>
      </c>
      <c r="F939" t="str">
        <f>INDEX(cleaned_data_Pittsburgh!AK$2:'cleaned_data_Pittsburgh'!AK$828, MATCH(A939, cleaned_data_Pittsburgh!I$2:'cleaned_data_Pittsburgh'!I$828,0))</f>
        <v>MSA</v>
      </c>
      <c r="G939">
        <v>1</v>
      </c>
    </row>
    <row r="940" spans="1:7" x14ac:dyDescent="0.2">
      <c r="A940">
        <v>223182042</v>
      </c>
      <c r="B940">
        <v>10758789</v>
      </c>
      <c r="C940" t="s">
        <v>3416</v>
      </c>
      <c r="D940" t="str">
        <f>INDEX(cleaned_data_Pittsburgh!AF$2:'cleaned_data_Pittsburgh'!AF$828, MATCH(A940, cleaned_data_Pittsburgh!I$2:'cleaned_data_Pittsburgh'!I$828,0))</f>
        <v>Greater Pittsburgh Area</v>
      </c>
      <c r="E940">
        <f>INDEX(cleaned_data_Pittsburgh!AG$2:'cleaned_data_Pittsburgh'!AG$828, MATCH(A940, cleaned_data_Pittsburgh!I$2:'cleaned_data_Pittsburgh'!I$828,0))</f>
        <v>0</v>
      </c>
      <c r="F940" t="str">
        <f>INDEX(cleaned_data_Pittsburgh!AK$2:'cleaned_data_Pittsburgh'!AK$828, MATCH(A940, cleaned_data_Pittsburgh!I$2:'cleaned_data_Pittsburgh'!I$828,0))</f>
        <v>MSA</v>
      </c>
      <c r="G940">
        <v>1</v>
      </c>
    </row>
    <row r="941" spans="1:7" x14ac:dyDescent="0.2">
      <c r="A941">
        <v>223182626</v>
      </c>
      <c r="B941">
        <v>10758789</v>
      </c>
      <c r="C941" t="s">
        <v>3416</v>
      </c>
      <c r="D941" t="str">
        <f>INDEX(cleaned_data_Pittsburgh!AF$2:'cleaned_data_Pittsburgh'!AF$828, MATCH(A941, cleaned_data_Pittsburgh!I$2:'cleaned_data_Pittsburgh'!I$828,0))</f>
        <v>Greater Pittsburgh Area</v>
      </c>
      <c r="E941">
        <f>INDEX(cleaned_data_Pittsburgh!AG$2:'cleaned_data_Pittsburgh'!AG$828, MATCH(A941, cleaned_data_Pittsburgh!I$2:'cleaned_data_Pittsburgh'!I$828,0))</f>
        <v>0</v>
      </c>
      <c r="F941" t="str">
        <f>INDEX(cleaned_data_Pittsburgh!AK$2:'cleaned_data_Pittsburgh'!AK$828, MATCH(A941, cleaned_data_Pittsburgh!I$2:'cleaned_data_Pittsburgh'!I$828,0))</f>
        <v>MSA</v>
      </c>
      <c r="G941">
        <v>1</v>
      </c>
    </row>
    <row r="942" spans="1:7" x14ac:dyDescent="0.2">
      <c r="A942">
        <v>223817591</v>
      </c>
      <c r="B942">
        <v>62401312</v>
      </c>
      <c r="C942" t="s">
        <v>3416</v>
      </c>
      <c r="D942" t="str">
        <f>INDEX(cleaned_data_Pittsburgh!AF$2:'cleaned_data_Pittsburgh'!AF$828, MATCH(A942, cleaned_data_Pittsburgh!I$2:'cleaned_data_Pittsburgh'!I$828,0))</f>
        <v>Western PA Region</v>
      </c>
      <c r="E942">
        <f>INDEX(cleaned_data_Pittsburgh!AG$2:'cleaned_data_Pittsburgh'!AG$828, MATCH(A942, cleaned_data_Pittsburgh!I$2:'cleaned_data_Pittsburgh'!I$828,0))</f>
        <v>0</v>
      </c>
      <c r="F942" t="str">
        <f>INDEX(cleaned_data_Pittsburgh!AK$2:'cleaned_data_Pittsburgh'!AK$828, MATCH(A942, cleaned_data_Pittsburgh!I$2:'cleaned_data_Pittsburgh'!I$828,0))</f>
        <v>MSA</v>
      </c>
      <c r="G942">
        <v>1</v>
      </c>
    </row>
    <row r="943" spans="1:7" x14ac:dyDescent="0.2">
      <c r="A943">
        <v>223940456</v>
      </c>
      <c r="B943">
        <v>10758789</v>
      </c>
      <c r="C943" t="s">
        <v>3416</v>
      </c>
      <c r="D943" t="str">
        <f>INDEX(cleaned_data_Pittsburgh!AF$2:'cleaned_data_Pittsburgh'!AF$828, MATCH(A943, cleaned_data_Pittsburgh!I$2:'cleaned_data_Pittsburgh'!I$828,0))</f>
        <v>Greater Pittsburgh Area</v>
      </c>
      <c r="E943">
        <f>INDEX(cleaned_data_Pittsburgh!AG$2:'cleaned_data_Pittsburgh'!AG$828, MATCH(A943, cleaned_data_Pittsburgh!I$2:'cleaned_data_Pittsburgh'!I$828,0))</f>
        <v>0</v>
      </c>
      <c r="F943" t="str">
        <f>INDEX(cleaned_data_Pittsburgh!AK$2:'cleaned_data_Pittsburgh'!AK$828, MATCH(A943, cleaned_data_Pittsburgh!I$2:'cleaned_data_Pittsburgh'!I$828,0))</f>
        <v>MSA</v>
      </c>
      <c r="G943">
        <v>1</v>
      </c>
    </row>
    <row r="944" spans="1:7" x14ac:dyDescent="0.2">
      <c r="A944">
        <v>224072699</v>
      </c>
      <c r="B944">
        <v>10758789</v>
      </c>
      <c r="C944" t="s">
        <v>3416</v>
      </c>
      <c r="D944" t="str">
        <f>INDEX(cleaned_data_Pittsburgh!AF$2:'cleaned_data_Pittsburgh'!AF$828, MATCH(A944, cleaned_data_Pittsburgh!I$2:'cleaned_data_Pittsburgh'!I$828,0))</f>
        <v>Greater Pittsburgh Area</v>
      </c>
      <c r="E944">
        <f>INDEX(cleaned_data_Pittsburgh!AG$2:'cleaned_data_Pittsburgh'!AG$828, MATCH(A944, cleaned_data_Pittsburgh!I$2:'cleaned_data_Pittsburgh'!I$828,0))</f>
        <v>0</v>
      </c>
      <c r="F944" t="str">
        <f>INDEX(cleaned_data_Pittsburgh!AK$2:'cleaned_data_Pittsburgh'!AK$828, MATCH(A944, cleaned_data_Pittsburgh!I$2:'cleaned_data_Pittsburgh'!I$828,0))</f>
        <v>MSA</v>
      </c>
      <c r="G944">
        <v>1</v>
      </c>
    </row>
    <row r="945" spans="1:7" x14ac:dyDescent="0.2">
      <c r="A945">
        <v>224284504</v>
      </c>
      <c r="B945">
        <v>10758789</v>
      </c>
      <c r="C945" t="s">
        <v>3416</v>
      </c>
      <c r="D945" t="str">
        <f>INDEX(cleaned_data_Pittsburgh!AF$2:'cleaned_data_Pittsburgh'!AF$828, MATCH(A945, cleaned_data_Pittsburgh!I$2:'cleaned_data_Pittsburgh'!I$828,0))</f>
        <v>Greater Pittsburgh Area</v>
      </c>
      <c r="E945">
        <f>INDEX(cleaned_data_Pittsburgh!AG$2:'cleaned_data_Pittsburgh'!AG$828, MATCH(A945, cleaned_data_Pittsburgh!I$2:'cleaned_data_Pittsburgh'!I$828,0))</f>
        <v>0</v>
      </c>
      <c r="F945" t="str">
        <f>INDEX(cleaned_data_Pittsburgh!AK$2:'cleaned_data_Pittsburgh'!AK$828, MATCH(A945, cleaned_data_Pittsburgh!I$2:'cleaned_data_Pittsburgh'!I$828,0))</f>
        <v>MSA</v>
      </c>
      <c r="G945">
        <v>1</v>
      </c>
    </row>
    <row r="946" spans="1:7" x14ac:dyDescent="0.2">
      <c r="A946">
        <v>224205611</v>
      </c>
      <c r="B946">
        <v>184640185</v>
      </c>
      <c r="C946" t="s">
        <v>3513</v>
      </c>
      <c r="D946" t="str">
        <f>INDEX(cleaned_data_Pittsburgh!AF$2:'cleaned_data_Pittsburgh'!AF$828, MATCH(A946, cleaned_data_Pittsburgh!I$2:'cleaned_data_Pittsburgh'!I$828,0))</f>
        <v>Western PA Region</v>
      </c>
      <c r="E946">
        <f>INDEX(cleaned_data_Pittsburgh!AG$2:'cleaned_data_Pittsburgh'!AG$828, MATCH(A946, cleaned_data_Pittsburgh!I$2:'cleaned_data_Pittsburgh'!I$828,0))</f>
        <v>0</v>
      </c>
      <c r="F946" t="str">
        <f>INDEX(cleaned_data_Pittsburgh!AK$2:'cleaned_data_Pittsburgh'!AK$828, MATCH(A946, cleaned_data_Pittsburgh!I$2:'cleaned_data_Pittsburgh'!I$828,0))</f>
        <v>MSA</v>
      </c>
      <c r="G946">
        <v>1</v>
      </c>
    </row>
    <row r="947" spans="1:7" x14ac:dyDescent="0.2">
      <c r="A947">
        <v>223182626</v>
      </c>
      <c r="B947">
        <v>96505232</v>
      </c>
      <c r="C947" t="s">
        <v>3413</v>
      </c>
      <c r="D947" t="str">
        <f>INDEX(cleaned_data_Pittsburgh!AF$2:'cleaned_data_Pittsburgh'!AF$828, MATCH(A947, cleaned_data_Pittsburgh!I$2:'cleaned_data_Pittsburgh'!I$828,0))</f>
        <v>Greater Pittsburgh Area</v>
      </c>
      <c r="E947">
        <f>INDEX(cleaned_data_Pittsburgh!AG$2:'cleaned_data_Pittsburgh'!AG$828, MATCH(A947, cleaned_data_Pittsburgh!I$2:'cleaned_data_Pittsburgh'!I$828,0))</f>
        <v>0</v>
      </c>
      <c r="F947" t="str">
        <f>INDEX(cleaned_data_Pittsburgh!AK$2:'cleaned_data_Pittsburgh'!AK$828, MATCH(A947, cleaned_data_Pittsburgh!I$2:'cleaned_data_Pittsburgh'!I$828,0))</f>
        <v>MSA</v>
      </c>
      <c r="G947">
        <v>1</v>
      </c>
    </row>
    <row r="948" spans="1:7" x14ac:dyDescent="0.2">
      <c r="A948">
        <v>224136441</v>
      </c>
      <c r="B948">
        <v>8503037</v>
      </c>
      <c r="C948" t="s">
        <v>3413</v>
      </c>
      <c r="D948" t="str">
        <f>INDEX(cleaned_data_Pittsburgh!AF$2:'cleaned_data_Pittsburgh'!AF$828, MATCH(A948, cleaned_data_Pittsburgh!I$2:'cleaned_data_Pittsburgh'!I$828,0))</f>
        <v>Western PA Region</v>
      </c>
      <c r="E948">
        <f>INDEX(cleaned_data_Pittsburgh!AG$2:'cleaned_data_Pittsburgh'!AG$828, MATCH(A948, cleaned_data_Pittsburgh!I$2:'cleaned_data_Pittsburgh'!I$828,0))</f>
        <v>0</v>
      </c>
      <c r="F948" t="str">
        <f>INDEX(cleaned_data_Pittsburgh!AK$2:'cleaned_data_Pittsburgh'!AK$828, MATCH(A948, cleaned_data_Pittsburgh!I$2:'cleaned_data_Pittsburgh'!I$828,0))</f>
        <v>MSA</v>
      </c>
      <c r="G948">
        <v>1</v>
      </c>
    </row>
    <row r="949" spans="1:7" x14ac:dyDescent="0.2">
      <c r="A949">
        <v>224352098</v>
      </c>
      <c r="B949">
        <v>8503037</v>
      </c>
      <c r="C949" t="s">
        <v>3413</v>
      </c>
      <c r="D949" t="str">
        <f>INDEX(cleaned_data_Pittsburgh!AF$2:'cleaned_data_Pittsburgh'!AF$828, MATCH(A949, cleaned_data_Pittsburgh!I$2:'cleaned_data_Pittsburgh'!I$828,0))</f>
        <v>Western PA Region</v>
      </c>
      <c r="E949">
        <f>INDEX(cleaned_data_Pittsburgh!AG$2:'cleaned_data_Pittsburgh'!AG$828, MATCH(A949, cleaned_data_Pittsburgh!I$2:'cleaned_data_Pittsburgh'!I$828,0))</f>
        <v>0</v>
      </c>
      <c r="F949" t="str">
        <f>INDEX(cleaned_data_Pittsburgh!AK$2:'cleaned_data_Pittsburgh'!AK$828, MATCH(A949, cleaned_data_Pittsburgh!I$2:'cleaned_data_Pittsburgh'!I$828,0))</f>
        <v>MSA</v>
      </c>
      <c r="G949">
        <v>1</v>
      </c>
    </row>
    <row r="950" spans="1:7" x14ac:dyDescent="0.2">
      <c r="A950">
        <v>224190000</v>
      </c>
      <c r="B950">
        <v>140119232</v>
      </c>
      <c r="C950" t="s">
        <v>3393</v>
      </c>
      <c r="D950" t="str">
        <f>INDEX(cleaned_data_Pittsburgh!AF$2:'cleaned_data_Pittsburgh'!AF$828, MATCH(A950, cleaned_data_Pittsburgh!I$2:'cleaned_data_Pittsburgh'!I$828,0))</f>
        <v>Western PA Region</v>
      </c>
      <c r="E950">
        <f>INDEX(cleaned_data_Pittsburgh!AG$2:'cleaned_data_Pittsburgh'!AG$828, MATCH(A950, cleaned_data_Pittsburgh!I$2:'cleaned_data_Pittsburgh'!I$828,0))</f>
        <v>0</v>
      </c>
      <c r="F950" t="str">
        <f>INDEX(cleaned_data_Pittsburgh!AK$2:'cleaned_data_Pittsburgh'!AK$828, MATCH(A950, cleaned_data_Pittsburgh!I$2:'cleaned_data_Pittsburgh'!I$828,0))</f>
        <v>MSA</v>
      </c>
      <c r="G950">
        <v>1</v>
      </c>
    </row>
    <row r="951" spans="1:7" x14ac:dyDescent="0.2">
      <c r="A951">
        <v>224433396</v>
      </c>
      <c r="B951">
        <v>183222160</v>
      </c>
      <c r="C951" t="s">
        <v>3393</v>
      </c>
      <c r="D951" t="str">
        <f>INDEX(cleaned_data_Pittsburgh!AF$2:'cleaned_data_Pittsburgh'!AF$828, MATCH(A951, cleaned_data_Pittsburgh!I$2:'cleaned_data_Pittsburgh'!I$828,0))</f>
        <v>Western PA Region</v>
      </c>
      <c r="E951">
        <f>INDEX(cleaned_data_Pittsburgh!AG$2:'cleaned_data_Pittsburgh'!AG$828, MATCH(A951, cleaned_data_Pittsburgh!I$2:'cleaned_data_Pittsburgh'!I$828,0))</f>
        <v>0</v>
      </c>
      <c r="F951" t="str">
        <f>INDEX(cleaned_data_Pittsburgh!AK$2:'cleaned_data_Pittsburgh'!AK$828, MATCH(A951, cleaned_data_Pittsburgh!I$2:'cleaned_data_Pittsburgh'!I$828,0))</f>
        <v>MSA</v>
      </c>
      <c r="G951">
        <v>1</v>
      </c>
    </row>
    <row r="952" spans="1:7" x14ac:dyDescent="0.2">
      <c r="A952">
        <v>224433396</v>
      </c>
      <c r="B952">
        <v>190362578</v>
      </c>
      <c r="C952" t="s">
        <v>3393</v>
      </c>
      <c r="D952" t="str">
        <f>INDEX(cleaned_data_Pittsburgh!AF$2:'cleaned_data_Pittsburgh'!AF$828, MATCH(A952, cleaned_data_Pittsburgh!I$2:'cleaned_data_Pittsburgh'!I$828,0))</f>
        <v>Western PA Region</v>
      </c>
      <c r="E952">
        <f>INDEX(cleaned_data_Pittsburgh!AG$2:'cleaned_data_Pittsburgh'!AG$828, MATCH(A952, cleaned_data_Pittsburgh!I$2:'cleaned_data_Pittsburgh'!I$828,0))</f>
        <v>0</v>
      </c>
      <c r="F952" t="str">
        <f>INDEX(cleaned_data_Pittsburgh!AK$2:'cleaned_data_Pittsburgh'!AK$828, MATCH(A952, cleaned_data_Pittsburgh!I$2:'cleaned_data_Pittsburgh'!I$828,0))</f>
        <v>MSA</v>
      </c>
      <c r="G952">
        <v>1</v>
      </c>
    </row>
    <row r="953" spans="1:7" x14ac:dyDescent="0.2">
      <c r="A953">
        <v>223817591</v>
      </c>
      <c r="B953">
        <v>123870</v>
      </c>
      <c r="C953" t="s">
        <v>3389</v>
      </c>
      <c r="D953" t="str">
        <f>INDEX(cleaned_data_Pittsburgh!AF$2:'cleaned_data_Pittsburgh'!AF$828, MATCH(A953, cleaned_data_Pittsburgh!I$2:'cleaned_data_Pittsburgh'!I$828,0))</f>
        <v>Western PA Region</v>
      </c>
      <c r="E953">
        <f>INDEX(cleaned_data_Pittsburgh!AG$2:'cleaned_data_Pittsburgh'!AG$828, MATCH(A953, cleaned_data_Pittsburgh!I$2:'cleaned_data_Pittsburgh'!I$828,0))</f>
        <v>0</v>
      </c>
      <c r="F953" t="str">
        <f>INDEX(cleaned_data_Pittsburgh!AK$2:'cleaned_data_Pittsburgh'!AK$828, MATCH(A953, cleaned_data_Pittsburgh!I$2:'cleaned_data_Pittsburgh'!I$828,0))</f>
        <v>MSA</v>
      </c>
      <c r="G953">
        <v>1</v>
      </c>
    </row>
    <row r="954" spans="1:7" x14ac:dyDescent="0.2">
      <c r="A954">
        <v>224352098</v>
      </c>
      <c r="B954">
        <v>190922218</v>
      </c>
      <c r="C954" t="s">
        <v>3389</v>
      </c>
      <c r="D954" t="str">
        <f>INDEX(cleaned_data_Pittsburgh!AF$2:'cleaned_data_Pittsburgh'!AF$828, MATCH(A954, cleaned_data_Pittsburgh!I$2:'cleaned_data_Pittsburgh'!I$828,0))</f>
        <v>Western PA Region</v>
      </c>
      <c r="E954">
        <f>INDEX(cleaned_data_Pittsburgh!AG$2:'cleaned_data_Pittsburgh'!AG$828, MATCH(A954, cleaned_data_Pittsburgh!I$2:'cleaned_data_Pittsburgh'!I$828,0))</f>
        <v>0</v>
      </c>
      <c r="F954" t="str">
        <f>INDEX(cleaned_data_Pittsburgh!AK$2:'cleaned_data_Pittsburgh'!AK$828, MATCH(A954, cleaned_data_Pittsburgh!I$2:'cleaned_data_Pittsburgh'!I$828,0))</f>
        <v>MSA</v>
      </c>
      <c r="G954">
        <v>1</v>
      </c>
    </row>
    <row r="955" spans="1:7" x14ac:dyDescent="0.2">
      <c r="A955">
        <v>224205611</v>
      </c>
      <c r="B955">
        <v>135873652</v>
      </c>
      <c r="C955" t="s">
        <v>3534</v>
      </c>
      <c r="D955" t="str">
        <f>INDEX(cleaned_data_Pittsburgh!AF$2:'cleaned_data_Pittsburgh'!AF$828, MATCH(A955, cleaned_data_Pittsburgh!I$2:'cleaned_data_Pittsburgh'!I$828,0))</f>
        <v>Western PA Region</v>
      </c>
      <c r="E955">
        <f>INDEX(cleaned_data_Pittsburgh!AG$2:'cleaned_data_Pittsburgh'!AG$828, MATCH(A955, cleaned_data_Pittsburgh!I$2:'cleaned_data_Pittsburgh'!I$828,0))</f>
        <v>0</v>
      </c>
      <c r="F955" t="str">
        <f>INDEX(cleaned_data_Pittsburgh!AK$2:'cleaned_data_Pittsburgh'!AK$828, MATCH(A955, cleaned_data_Pittsburgh!I$2:'cleaned_data_Pittsburgh'!I$828,0))</f>
        <v>MSA</v>
      </c>
      <c r="G955">
        <v>1</v>
      </c>
    </row>
    <row r="956" spans="1:7" x14ac:dyDescent="0.2">
      <c r="A956">
        <v>224678728</v>
      </c>
      <c r="B956">
        <v>107929732</v>
      </c>
      <c r="C956" t="s">
        <v>3573</v>
      </c>
      <c r="D956" t="str">
        <f>INDEX(cleaned_data_Pittsburgh!AF$2:'cleaned_data_Pittsburgh'!AF$828, MATCH(A956, cleaned_data_Pittsburgh!I$2:'cleaned_data_Pittsburgh'!I$828,0))</f>
        <v>Western PA Region</v>
      </c>
      <c r="E956">
        <f>INDEX(cleaned_data_Pittsburgh!AG$2:'cleaned_data_Pittsburgh'!AG$828, MATCH(A956, cleaned_data_Pittsburgh!I$2:'cleaned_data_Pittsburgh'!I$828,0))</f>
        <v>0</v>
      </c>
      <c r="F956" t="str">
        <f>INDEX(cleaned_data_Pittsburgh!AK$2:'cleaned_data_Pittsburgh'!AK$828, MATCH(A956, cleaned_data_Pittsburgh!I$2:'cleaned_data_Pittsburgh'!I$828,0))</f>
        <v>MSA</v>
      </c>
      <c r="G956">
        <v>1</v>
      </c>
    </row>
    <row r="957" spans="1:7" x14ac:dyDescent="0.2">
      <c r="A957">
        <v>223182626</v>
      </c>
      <c r="B957">
        <v>13708775</v>
      </c>
      <c r="C957" t="s">
        <v>3463</v>
      </c>
      <c r="D957" t="str">
        <f>INDEX(cleaned_data_Pittsburgh!AF$2:'cleaned_data_Pittsburgh'!AF$828, MATCH(A957, cleaned_data_Pittsburgh!I$2:'cleaned_data_Pittsburgh'!I$828,0))</f>
        <v>Greater Pittsburgh Area</v>
      </c>
      <c r="E957">
        <f>INDEX(cleaned_data_Pittsburgh!AG$2:'cleaned_data_Pittsburgh'!AG$828, MATCH(A957, cleaned_data_Pittsburgh!I$2:'cleaned_data_Pittsburgh'!I$828,0))</f>
        <v>0</v>
      </c>
      <c r="F957" t="str">
        <f>INDEX(cleaned_data_Pittsburgh!AK$2:'cleaned_data_Pittsburgh'!AK$828, MATCH(A957, cleaned_data_Pittsburgh!I$2:'cleaned_data_Pittsburgh'!I$828,0))</f>
        <v>MSA</v>
      </c>
      <c r="G957">
        <v>1</v>
      </c>
    </row>
    <row r="958" spans="1:7" x14ac:dyDescent="0.2">
      <c r="A958">
        <v>223749708</v>
      </c>
      <c r="B958">
        <v>42305482</v>
      </c>
      <c r="C958" t="s">
        <v>3401</v>
      </c>
      <c r="D958" t="str">
        <f>INDEX(cleaned_data_Pittsburgh!AF$2:'cleaned_data_Pittsburgh'!AF$828, MATCH(A958, cleaned_data_Pittsburgh!I$2:'cleaned_data_Pittsburgh'!I$828,0))</f>
        <v>Southwestern PA</v>
      </c>
      <c r="E958">
        <f>INDEX(cleaned_data_Pittsburgh!AG$2:'cleaned_data_Pittsburgh'!AG$828, MATCH(A958, cleaned_data_Pittsburgh!I$2:'cleaned_data_Pittsburgh'!I$828,0))</f>
        <v>0</v>
      </c>
      <c r="F958" t="str">
        <f>INDEX(cleaned_data_Pittsburgh!AK$2:'cleaned_data_Pittsburgh'!AK$828, MATCH(A958, cleaned_data_Pittsburgh!I$2:'cleaned_data_Pittsburgh'!I$828,0))</f>
        <v>MSA</v>
      </c>
      <c r="G958">
        <v>1</v>
      </c>
    </row>
    <row r="959" spans="1:7" x14ac:dyDescent="0.2">
      <c r="A959">
        <v>224205611</v>
      </c>
      <c r="B959">
        <v>149986742</v>
      </c>
      <c r="C959" t="s">
        <v>3391</v>
      </c>
      <c r="D959" t="str">
        <f>INDEX(cleaned_data_Pittsburgh!AF$2:'cleaned_data_Pittsburgh'!AF$828, MATCH(A959, cleaned_data_Pittsburgh!I$2:'cleaned_data_Pittsburgh'!I$828,0))</f>
        <v>Western PA Region</v>
      </c>
      <c r="E959">
        <f>INDEX(cleaned_data_Pittsburgh!AG$2:'cleaned_data_Pittsburgh'!AG$828, MATCH(A959, cleaned_data_Pittsburgh!I$2:'cleaned_data_Pittsburgh'!I$828,0))</f>
        <v>0</v>
      </c>
      <c r="F959" t="str">
        <f>INDEX(cleaned_data_Pittsburgh!AK$2:'cleaned_data_Pittsburgh'!AK$828, MATCH(A959, cleaned_data_Pittsburgh!I$2:'cleaned_data_Pittsburgh'!I$828,0))</f>
        <v>MSA</v>
      </c>
      <c r="G959">
        <v>1</v>
      </c>
    </row>
    <row r="960" spans="1:7" x14ac:dyDescent="0.2">
      <c r="A960">
        <v>224205611</v>
      </c>
      <c r="B960">
        <v>87865192</v>
      </c>
      <c r="C960" t="s">
        <v>3421</v>
      </c>
      <c r="D960" t="str">
        <f>INDEX(cleaned_data_Pittsburgh!AF$2:'cleaned_data_Pittsburgh'!AF$828, MATCH(A960, cleaned_data_Pittsburgh!I$2:'cleaned_data_Pittsburgh'!I$828,0))</f>
        <v>Western PA Region</v>
      </c>
      <c r="E960">
        <f>INDEX(cleaned_data_Pittsburgh!AG$2:'cleaned_data_Pittsburgh'!AG$828, MATCH(A960, cleaned_data_Pittsburgh!I$2:'cleaned_data_Pittsburgh'!I$828,0))</f>
        <v>0</v>
      </c>
      <c r="F960" t="str">
        <f>INDEX(cleaned_data_Pittsburgh!AK$2:'cleaned_data_Pittsburgh'!AK$828, MATCH(A960, cleaned_data_Pittsburgh!I$2:'cleaned_data_Pittsburgh'!I$828,0))</f>
        <v>MSA</v>
      </c>
      <c r="G960">
        <v>1</v>
      </c>
    </row>
    <row r="961" spans="1:7" x14ac:dyDescent="0.2">
      <c r="A961">
        <v>223182626</v>
      </c>
      <c r="B961">
        <v>107958772</v>
      </c>
      <c r="C961" t="s">
        <v>3394</v>
      </c>
      <c r="D961" t="str">
        <f>INDEX(cleaned_data_Pittsburgh!AF$2:'cleaned_data_Pittsburgh'!AF$828, MATCH(A961, cleaned_data_Pittsburgh!I$2:'cleaned_data_Pittsburgh'!I$828,0))</f>
        <v>Greater Pittsburgh Area</v>
      </c>
      <c r="E961">
        <f>INDEX(cleaned_data_Pittsburgh!AG$2:'cleaned_data_Pittsburgh'!AG$828, MATCH(A961, cleaned_data_Pittsburgh!I$2:'cleaned_data_Pittsburgh'!I$828,0))</f>
        <v>0</v>
      </c>
      <c r="F961" t="str">
        <f>INDEX(cleaned_data_Pittsburgh!AK$2:'cleaned_data_Pittsburgh'!AK$828, MATCH(A961, cleaned_data_Pittsburgh!I$2:'cleaned_data_Pittsburgh'!I$828,0))</f>
        <v>MSA</v>
      </c>
      <c r="G961">
        <v>1</v>
      </c>
    </row>
    <row r="962" spans="1:7" x14ac:dyDescent="0.2">
      <c r="A962">
        <v>223749701</v>
      </c>
      <c r="B962">
        <v>132416102</v>
      </c>
      <c r="C962" t="s">
        <v>3394</v>
      </c>
      <c r="D962" t="str">
        <f>INDEX(cleaned_data_Pittsburgh!AF$2:'cleaned_data_Pittsburgh'!AF$828, MATCH(A962, cleaned_data_Pittsburgh!I$2:'cleaned_data_Pittsburgh'!I$828,0))</f>
        <v>Southwestern PA</v>
      </c>
      <c r="E962">
        <f>INDEX(cleaned_data_Pittsburgh!AG$2:'cleaned_data_Pittsburgh'!AG$828, MATCH(A962, cleaned_data_Pittsburgh!I$2:'cleaned_data_Pittsburgh'!I$828,0))</f>
        <v>0</v>
      </c>
      <c r="F962" t="str">
        <f>INDEX(cleaned_data_Pittsburgh!AK$2:'cleaned_data_Pittsburgh'!AK$828, MATCH(A962, cleaned_data_Pittsburgh!I$2:'cleaned_data_Pittsburgh'!I$828,0))</f>
        <v>MSA</v>
      </c>
      <c r="G962">
        <v>1</v>
      </c>
    </row>
    <row r="963" spans="1:7" x14ac:dyDescent="0.2">
      <c r="A963">
        <v>223749708</v>
      </c>
      <c r="B963">
        <v>132416102</v>
      </c>
      <c r="C963" t="s">
        <v>3394</v>
      </c>
      <c r="D963" t="str">
        <f>INDEX(cleaned_data_Pittsburgh!AF$2:'cleaned_data_Pittsburgh'!AF$828, MATCH(A963, cleaned_data_Pittsburgh!I$2:'cleaned_data_Pittsburgh'!I$828,0))</f>
        <v>Southwestern PA</v>
      </c>
      <c r="E963">
        <f>INDEX(cleaned_data_Pittsburgh!AG$2:'cleaned_data_Pittsburgh'!AG$828, MATCH(A963, cleaned_data_Pittsburgh!I$2:'cleaned_data_Pittsburgh'!I$828,0))</f>
        <v>0</v>
      </c>
      <c r="F963" t="str">
        <f>INDEX(cleaned_data_Pittsburgh!AK$2:'cleaned_data_Pittsburgh'!AK$828, MATCH(A963, cleaned_data_Pittsburgh!I$2:'cleaned_data_Pittsburgh'!I$828,0))</f>
        <v>MSA</v>
      </c>
      <c r="G963">
        <v>1</v>
      </c>
    </row>
    <row r="964" spans="1:7" x14ac:dyDescent="0.2">
      <c r="A964">
        <v>224352098</v>
      </c>
      <c r="B964">
        <v>96954282</v>
      </c>
      <c r="C964" t="s">
        <v>3420</v>
      </c>
      <c r="D964" t="str">
        <f>INDEX(cleaned_data_Pittsburgh!AF$2:'cleaned_data_Pittsburgh'!AF$828, MATCH(A964, cleaned_data_Pittsburgh!I$2:'cleaned_data_Pittsburgh'!I$828,0))</f>
        <v>Western PA Region</v>
      </c>
      <c r="E964">
        <f>INDEX(cleaned_data_Pittsburgh!AG$2:'cleaned_data_Pittsburgh'!AG$828, MATCH(A964, cleaned_data_Pittsburgh!I$2:'cleaned_data_Pittsburgh'!I$828,0))</f>
        <v>0</v>
      </c>
      <c r="F964" t="str">
        <f>INDEX(cleaned_data_Pittsburgh!AK$2:'cleaned_data_Pittsburgh'!AK$828, MATCH(A964, cleaned_data_Pittsburgh!I$2:'cleaned_data_Pittsburgh'!I$828,0))</f>
        <v>MSA</v>
      </c>
      <c r="G964">
        <v>1</v>
      </c>
    </row>
    <row r="965" spans="1:7" x14ac:dyDescent="0.2">
      <c r="A965">
        <v>223749708</v>
      </c>
      <c r="B965">
        <v>2889655</v>
      </c>
      <c r="C965" t="s">
        <v>3388</v>
      </c>
      <c r="D965" t="str">
        <f>INDEX(cleaned_data_Pittsburgh!AF$2:'cleaned_data_Pittsburgh'!AF$828, MATCH(A965, cleaned_data_Pittsburgh!I$2:'cleaned_data_Pittsburgh'!I$828,0))</f>
        <v>Southwestern PA</v>
      </c>
      <c r="E965">
        <f>INDEX(cleaned_data_Pittsburgh!AG$2:'cleaned_data_Pittsburgh'!AG$828, MATCH(A965, cleaned_data_Pittsburgh!I$2:'cleaned_data_Pittsburgh'!I$828,0))</f>
        <v>0</v>
      </c>
      <c r="F965" t="str">
        <f>INDEX(cleaned_data_Pittsburgh!AK$2:'cleaned_data_Pittsburgh'!AK$828, MATCH(A965, cleaned_data_Pittsburgh!I$2:'cleaned_data_Pittsburgh'!I$828,0))</f>
        <v>MSA</v>
      </c>
      <c r="G965">
        <v>1</v>
      </c>
    </row>
    <row r="966" spans="1:7" x14ac:dyDescent="0.2">
      <c r="A966">
        <v>224392015</v>
      </c>
      <c r="B966">
        <v>97120792</v>
      </c>
      <c r="C966" t="s">
        <v>3483</v>
      </c>
      <c r="D966" t="str">
        <f>INDEX(cleaned_data_Pittsburgh!AF$2:'cleaned_data_Pittsburgh'!AF$828, MATCH(A966, cleaned_data_Pittsburgh!I$2:'cleaned_data_Pittsburgh'!I$828,0))</f>
        <v>Western PA Region</v>
      </c>
      <c r="E966">
        <f>INDEX(cleaned_data_Pittsburgh!AG$2:'cleaned_data_Pittsburgh'!AG$828, MATCH(A966, cleaned_data_Pittsburgh!I$2:'cleaned_data_Pittsburgh'!I$828,0))</f>
        <v>0</v>
      </c>
      <c r="F966" t="str">
        <f>INDEX(cleaned_data_Pittsburgh!AK$2:'cleaned_data_Pittsburgh'!AK$828, MATCH(A966, cleaned_data_Pittsburgh!I$2:'cleaned_data_Pittsburgh'!I$828,0))</f>
        <v>MSA</v>
      </c>
      <c r="G966">
        <v>1</v>
      </c>
    </row>
    <row r="967" spans="1:7" x14ac:dyDescent="0.2">
      <c r="A967">
        <v>224709472</v>
      </c>
      <c r="B967">
        <v>97120792</v>
      </c>
      <c r="C967" t="s">
        <v>3483</v>
      </c>
      <c r="D967" t="str">
        <f>INDEX(cleaned_data_Pittsburgh!AF$2:'cleaned_data_Pittsburgh'!AF$828, MATCH(A967, cleaned_data_Pittsburgh!I$2:'cleaned_data_Pittsburgh'!I$828,0))</f>
        <v>Western PA Region</v>
      </c>
      <c r="E967">
        <f>INDEX(cleaned_data_Pittsburgh!AG$2:'cleaned_data_Pittsburgh'!AG$828, MATCH(A967, cleaned_data_Pittsburgh!I$2:'cleaned_data_Pittsburgh'!I$828,0))</f>
        <v>0</v>
      </c>
      <c r="F967" t="str">
        <f>INDEX(cleaned_data_Pittsburgh!AK$2:'cleaned_data_Pittsburgh'!AK$828, MATCH(A967, cleaned_data_Pittsburgh!I$2:'cleaned_data_Pittsburgh'!I$828,0))</f>
        <v>MSA</v>
      </c>
      <c r="G967">
        <v>1</v>
      </c>
    </row>
    <row r="968" spans="1:7" x14ac:dyDescent="0.2">
      <c r="A968">
        <v>224709472</v>
      </c>
      <c r="B968">
        <v>13720556</v>
      </c>
      <c r="C968" t="s">
        <v>3483</v>
      </c>
      <c r="D968" t="str">
        <f>INDEX(cleaned_data_Pittsburgh!AF$2:'cleaned_data_Pittsburgh'!AF$828, MATCH(A968, cleaned_data_Pittsburgh!I$2:'cleaned_data_Pittsburgh'!I$828,0))</f>
        <v>Western PA Region</v>
      </c>
      <c r="E968">
        <f>INDEX(cleaned_data_Pittsburgh!AG$2:'cleaned_data_Pittsburgh'!AG$828, MATCH(A968, cleaned_data_Pittsburgh!I$2:'cleaned_data_Pittsburgh'!I$828,0))</f>
        <v>0</v>
      </c>
      <c r="F968" t="str">
        <f>INDEX(cleaned_data_Pittsburgh!AK$2:'cleaned_data_Pittsburgh'!AK$828, MATCH(A968, cleaned_data_Pittsburgh!I$2:'cleaned_data_Pittsburgh'!I$828,0))</f>
        <v>MSA</v>
      </c>
      <c r="G968">
        <v>1</v>
      </c>
    </row>
    <row r="969" spans="1:7" x14ac:dyDescent="0.2">
      <c r="A969">
        <v>224136441</v>
      </c>
      <c r="B969">
        <v>132405962</v>
      </c>
      <c r="C969" t="s">
        <v>3384</v>
      </c>
      <c r="D969" t="str">
        <f>INDEX(cleaned_data_Pittsburgh!AF$2:'cleaned_data_Pittsburgh'!AF$828, MATCH(A969, cleaned_data_Pittsburgh!I$2:'cleaned_data_Pittsburgh'!I$828,0))</f>
        <v>Western PA Region</v>
      </c>
      <c r="E969">
        <f>INDEX(cleaned_data_Pittsburgh!AG$2:'cleaned_data_Pittsburgh'!AG$828, MATCH(A969, cleaned_data_Pittsburgh!I$2:'cleaned_data_Pittsburgh'!I$828,0))</f>
        <v>0</v>
      </c>
      <c r="F969" t="str">
        <f>INDEX(cleaned_data_Pittsburgh!AK$2:'cleaned_data_Pittsburgh'!AK$828, MATCH(A969, cleaned_data_Pittsburgh!I$2:'cleaned_data_Pittsburgh'!I$828,0))</f>
        <v>MSA</v>
      </c>
      <c r="G969">
        <v>1</v>
      </c>
    </row>
    <row r="970" spans="1:7" x14ac:dyDescent="0.2">
      <c r="A970">
        <v>224352098</v>
      </c>
      <c r="B970">
        <v>8544889</v>
      </c>
      <c r="C970" t="s">
        <v>3384</v>
      </c>
      <c r="D970" t="str">
        <f>INDEX(cleaned_data_Pittsburgh!AF$2:'cleaned_data_Pittsburgh'!AF$828, MATCH(A970, cleaned_data_Pittsburgh!I$2:'cleaned_data_Pittsburgh'!I$828,0))</f>
        <v>Western PA Region</v>
      </c>
      <c r="E970">
        <f>INDEX(cleaned_data_Pittsburgh!AG$2:'cleaned_data_Pittsburgh'!AG$828, MATCH(A970, cleaned_data_Pittsburgh!I$2:'cleaned_data_Pittsburgh'!I$828,0))</f>
        <v>0</v>
      </c>
      <c r="F970" t="str">
        <f>INDEX(cleaned_data_Pittsburgh!AK$2:'cleaned_data_Pittsburgh'!AK$828, MATCH(A970, cleaned_data_Pittsburgh!I$2:'cleaned_data_Pittsburgh'!I$828,0))</f>
        <v>MSA</v>
      </c>
      <c r="G970">
        <v>1</v>
      </c>
    </row>
    <row r="971" spans="1:7" x14ac:dyDescent="0.2">
      <c r="A971">
        <v>223817591</v>
      </c>
      <c r="B971">
        <v>125399072</v>
      </c>
      <c r="C971" t="s">
        <v>3432</v>
      </c>
      <c r="D971" t="str">
        <f>INDEX(cleaned_data_Pittsburgh!AF$2:'cleaned_data_Pittsburgh'!AF$828, MATCH(A971, cleaned_data_Pittsburgh!I$2:'cleaned_data_Pittsburgh'!I$828,0))</f>
        <v>Western PA Region</v>
      </c>
      <c r="E971">
        <f>INDEX(cleaned_data_Pittsburgh!AG$2:'cleaned_data_Pittsburgh'!AG$828, MATCH(A971, cleaned_data_Pittsburgh!I$2:'cleaned_data_Pittsburgh'!I$828,0))</f>
        <v>0</v>
      </c>
      <c r="F971" t="str">
        <f>INDEX(cleaned_data_Pittsburgh!AK$2:'cleaned_data_Pittsburgh'!AK$828, MATCH(A971, cleaned_data_Pittsburgh!I$2:'cleaned_data_Pittsburgh'!I$828,0))</f>
        <v>MSA</v>
      </c>
      <c r="G971">
        <v>1</v>
      </c>
    </row>
    <row r="972" spans="1:7" x14ac:dyDescent="0.2">
      <c r="A972">
        <v>223749701</v>
      </c>
      <c r="B972">
        <v>6190681</v>
      </c>
      <c r="C972" t="s">
        <v>3495</v>
      </c>
      <c r="D972" t="str">
        <f>INDEX(cleaned_data_Pittsburgh!AF$2:'cleaned_data_Pittsburgh'!AF$828, MATCH(A972, cleaned_data_Pittsburgh!I$2:'cleaned_data_Pittsburgh'!I$828,0))</f>
        <v>Southwestern PA</v>
      </c>
      <c r="E972">
        <f>INDEX(cleaned_data_Pittsburgh!AG$2:'cleaned_data_Pittsburgh'!AG$828, MATCH(A972, cleaned_data_Pittsburgh!I$2:'cleaned_data_Pittsburgh'!I$828,0))</f>
        <v>0</v>
      </c>
      <c r="F972" t="str">
        <f>INDEX(cleaned_data_Pittsburgh!AK$2:'cleaned_data_Pittsburgh'!AK$828, MATCH(A972, cleaned_data_Pittsburgh!I$2:'cleaned_data_Pittsburgh'!I$828,0))</f>
        <v>MSA</v>
      </c>
      <c r="G972">
        <v>1</v>
      </c>
    </row>
    <row r="973" spans="1:7" x14ac:dyDescent="0.2">
      <c r="A973">
        <v>223749708</v>
      </c>
      <c r="B973">
        <v>14502675</v>
      </c>
      <c r="C973" t="s">
        <v>3495</v>
      </c>
      <c r="D973" t="str">
        <f>INDEX(cleaned_data_Pittsburgh!AF$2:'cleaned_data_Pittsburgh'!AF$828, MATCH(A973, cleaned_data_Pittsburgh!I$2:'cleaned_data_Pittsburgh'!I$828,0))</f>
        <v>Southwestern PA</v>
      </c>
      <c r="E973">
        <f>INDEX(cleaned_data_Pittsburgh!AG$2:'cleaned_data_Pittsburgh'!AG$828, MATCH(A973, cleaned_data_Pittsburgh!I$2:'cleaned_data_Pittsburgh'!I$828,0))</f>
        <v>0</v>
      </c>
      <c r="F973" t="str">
        <f>INDEX(cleaned_data_Pittsburgh!AK$2:'cleaned_data_Pittsburgh'!AK$828, MATCH(A973, cleaned_data_Pittsburgh!I$2:'cleaned_data_Pittsburgh'!I$828,0))</f>
        <v>MSA</v>
      </c>
      <c r="G973">
        <v>1</v>
      </c>
    </row>
    <row r="974" spans="1:7" x14ac:dyDescent="0.2">
      <c r="A974">
        <v>223749708</v>
      </c>
      <c r="B974">
        <v>6190681</v>
      </c>
      <c r="C974" t="s">
        <v>3495</v>
      </c>
      <c r="D974" t="str">
        <f>INDEX(cleaned_data_Pittsburgh!AF$2:'cleaned_data_Pittsburgh'!AF$828, MATCH(A974, cleaned_data_Pittsburgh!I$2:'cleaned_data_Pittsburgh'!I$828,0))</f>
        <v>Southwestern PA</v>
      </c>
      <c r="E974">
        <f>INDEX(cleaned_data_Pittsburgh!AG$2:'cleaned_data_Pittsburgh'!AG$828, MATCH(A974, cleaned_data_Pittsburgh!I$2:'cleaned_data_Pittsburgh'!I$828,0))</f>
        <v>0</v>
      </c>
      <c r="F974" t="str">
        <f>INDEX(cleaned_data_Pittsburgh!AK$2:'cleaned_data_Pittsburgh'!AK$828, MATCH(A974, cleaned_data_Pittsburgh!I$2:'cleaned_data_Pittsburgh'!I$828,0))</f>
        <v>MSA</v>
      </c>
      <c r="G974">
        <v>1</v>
      </c>
    </row>
    <row r="975" spans="1:7" x14ac:dyDescent="0.2">
      <c r="A975">
        <v>224136441</v>
      </c>
      <c r="B975">
        <v>37475332</v>
      </c>
      <c r="C975" t="s">
        <v>3398</v>
      </c>
      <c r="D975" t="str">
        <f>INDEX(cleaned_data_Pittsburgh!AF$2:'cleaned_data_Pittsburgh'!AF$828, MATCH(A975, cleaned_data_Pittsburgh!I$2:'cleaned_data_Pittsburgh'!I$828,0))</f>
        <v>Western PA Region</v>
      </c>
      <c r="E975">
        <f>INDEX(cleaned_data_Pittsburgh!AG$2:'cleaned_data_Pittsburgh'!AG$828, MATCH(A975, cleaned_data_Pittsburgh!I$2:'cleaned_data_Pittsburgh'!I$828,0))</f>
        <v>0</v>
      </c>
      <c r="F975" t="str">
        <f>INDEX(cleaned_data_Pittsburgh!AK$2:'cleaned_data_Pittsburgh'!AK$828, MATCH(A975, cleaned_data_Pittsburgh!I$2:'cleaned_data_Pittsburgh'!I$828,0))</f>
        <v>MSA</v>
      </c>
      <c r="G975">
        <v>1</v>
      </c>
    </row>
    <row r="976" spans="1:7" x14ac:dyDescent="0.2">
      <c r="A976">
        <v>224136441</v>
      </c>
      <c r="B976">
        <v>190230178</v>
      </c>
      <c r="C976" t="s">
        <v>3398</v>
      </c>
      <c r="D976" t="str">
        <f>INDEX(cleaned_data_Pittsburgh!AF$2:'cleaned_data_Pittsburgh'!AF$828, MATCH(A976, cleaned_data_Pittsburgh!I$2:'cleaned_data_Pittsburgh'!I$828,0))</f>
        <v>Western PA Region</v>
      </c>
      <c r="E976">
        <f>INDEX(cleaned_data_Pittsburgh!AG$2:'cleaned_data_Pittsburgh'!AG$828, MATCH(A976, cleaned_data_Pittsburgh!I$2:'cleaned_data_Pittsburgh'!I$828,0))</f>
        <v>0</v>
      </c>
      <c r="F976" t="str">
        <f>INDEX(cleaned_data_Pittsburgh!AK$2:'cleaned_data_Pittsburgh'!AK$828, MATCH(A976, cleaned_data_Pittsburgh!I$2:'cleaned_data_Pittsburgh'!I$828,0))</f>
        <v>MSA</v>
      </c>
      <c r="G976">
        <v>1</v>
      </c>
    </row>
    <row r="977" spans="1:7" x14ac:dyDescent="0.2">
      <c r="A977">
        <v>224205611</v>
      </c>
      <c r="B977">
        <v>37475332</v>
      </c>
      <c r="C977" t="s">
        <v>3398</v>
      </c>
      <c r="D977" t="str">
        <f>INDEX(cleaned_data_Pittsburgh!AF$2:'cleaned_data_Pittsburgh'!AF$828, MATCH(A977, cleaned_data_Pittsburgh!I$2:'cleaned_data_Pittsburgh'!I$828,0))</f>
        <v>Western PA Region</v>
      </c>
      <c r="E977">
        <f>INDEX(cleaned_data_Pittsburgh!AG$2:'cleaned_data_Pittsburgh'!AG$828, MATCH(A977, cleaned_data_Pittsburgh!I$2:'cleaned_data_Pittsburgh'!I$828,0))</f>
        <v>0</v>
      </c>
      <c r="F977" t="str">
        <f>INDEX(cleaned_data_Pittsburgh!AK$2:'cleaned_data_Pittsburgh'!AK$828, MATCH(A977, cleaned_data_Pittsburgh!I$2:'cleaned_data_Pittsburgh'!I$828,0))</f>
        <v>MSA</v>
      </c>
      <c r="G977">
        <v>1</v>
      </c>
    </row>
    <row r="978" spans="1:7" x14ac:dyDescent="0.2">
      <c r="A978">
        <v>224205611</v>
      </c>
      <c r="B978">
        <v>183477996</v>
      </c>
      <c r="C978" t="s">
        <v>3398</v>
      </c>
      <c r="D978" t="str">
        <f>INDEX(cleaned_data_Pittsburgh!AF$2:'cleaned_data_Pittsburgh'!AF$828, MATCH(A978, cleaned_data_Pittsburgh!I$2:'cleaned_data_Pittsburgh'!I$828,0))</f>
        <v>Western PA Region</v>
      </c>
      <c r="E978">
        <f>INDEX(cleaned_data_Pittsburgh!AG$2:'cleaned_data_Pittsburgh'!AG$828, MATCH(A978, cleaned_data_Pittsburgh!I$2:'cleaned_data_Pittsburgh'!I$828,0))</f>
        <v>0</v>
      </c>
      <c r="F978" t="str">
        <f>INDEX(cleaned_data_Pittsburgh!AK$2:'cleaned_data_Pittsburgh'!AK$828, MATCH(A978, cleaned_data_Pittsburgh!I$2:'cleaned_data_Pittsburgh'!I$828,0))</f>
        <v>MSA</v>
      </c>
      <c r="G978">
        <v>1</v>
      </c>
    </row>
    <row r="979" spans="1:7" x14ac:dyDescent="0.2">
      <c r="A979">
        <v>224352098</v>
      </c>
      <c r="B979">
        <v>37475332</v>
      </c>
      <c r="C979" t="s">
        <v>3398</v>
      </c>
      <c r="D979" t="str">
        <f>INDEX(cleaned_data_Pittsburgh!AF$2:'cleaned_data_Pittsburgh'!AF$828, MATCH(A979, cleaned_data_Pittsburgh!I$2:'cleaned_data_Pittsburgh'!I$828,0))</f>
        <v>Western PA Region</v>
      </c>
      <c r="E979">
        <f>INDEX(cleaned_data_Pittsburgh!AG$2:'cleaned_data_Pittsburgh'!AG$828, MATCH(A979, cleaned_data_Pittsburgh!I$2:'cleaned_data_Pittsburgh'!I$828,0))</f>
        <v>0</v>
      </c>
      <c r="F979" t="str">
        <f>INDEX(cleaned_data_Pittsburgh!AK$2:'cleaned_data_Pittsburgh'!AK$828, MATCH(A979, cleaned_data_Pittsburgh!I$2:'cleaned_data_Pittsburgh'!I$828,0))</f>
        <v>MSA</v>
      </c>
      <c r="G979">
        <v>1</v>
      </c>
    </row>
    <row r="980" spans="1:7" x14ac:dyDescent="0.2">
      <c r="A980">
        <v>224390062</v>
      </c>
      <c r="B980">
        <v>37475332</v>
      </c>
      <c r="C980" t="s">
        <v>3398</v>
      </c>
      <c r="D980" t="str">
        <f>INDEX(cleaned_data_Pittsburgh!AF$2:'cleaned_data_Pittsburgh'!AF$828, MATCH(A980, cleaned_data_Pittsburgh!I$2:'cleaned_data_Pittsburgh'!I$828,0))</f>
        <v>Western PA Region</v>
      </c>
      <c r="E980">
        <f>INDEX(cleaned_data_Pittsburgh!AG$2:'cleaned_data_Pittsburgh'!AG$828, MATCH(A980, cleaned_data_Pittsburgh!I$2:'cleaned_data_Pittsburgh'!I$828,0))</f>
        <v>0</v>
      </c>
      <c r="F980" t="str">
        <f>INDEX(cleaned_data_Pittsburgh!AK$2:'cleaned_data_Pittsburgh'!AK$828, MATCH(A980, cleaned_data_Pittsburgh!I$2:'cleaned_data_Pittsburgh'!I$828,0))</f>
        <v>MSA</v>
      </c>
      <c r="G980">
        <v>1</v>
      </c>
    </row>
    <row r="981" spans="1:7" x14ac:dyDescent="0.2">
      <c r="A981">
        <v>223749708</v>
      </c>
      <c r="B981">
        <v>159367232</v>
      </c>
      <c r="C981" t="s">
        <v>3497</v>
      </c>
      <c r="D981" t="str">
        <f>INDEX(cleaned_data_Pittsburgh!AF$2:'cleaned_data_Pittsburgh'!AF$828, MATCH(A981, cleaned_data_Pittsburgh!I$2:'cleaned_data_Pittsburgh'!I$828,0))</f>
        <v>Southwestern PA</v>
      </c>
      <c r="E981">
        <f>INDEX(cleaned_data_Pittsburgh!AG$2:'cleaned_data_Pittsburgh'!AG$828, MATCH(A981, cleaned_data_Pittsburgh!I$2:'cleaned_data_Pittsburgh'!I$828,0))</f>
        <v>0</v>
      </c>
      <c r="F981" t="str">
        <f>INDEX(cleaned_data_Pittsburgh!AK$2:'cleaned_data_Pittsburgh'!AK$828, MATCH(A981, cleaned_data_Pittsburgh!I$2:'cleaned_data_Pittsburgh'!I$828,0))</f>
        <v>MSA</v>
      </c>
      <c r="G981">
        <f>IF(IFERROR(SEARCH(D981, C981), 0), 1, 0)</f>
        <v>0</v>
      </c>
    </row>
    <row r="982" spans="1:7" x14ac:dyDescent="0.2">
      <c r="A982">
        <v>223749708</v>
      </c>
      <c r="B982">
        <v>130150432</v>
      </c>
      <c r="C982" t="s">
        <v>3400</v>
      </c>
      <c r="D982" t="str">
        <f>INDEX(cleaned_data_Pittsburgh!AF$2:'cleaned_data_Pittsburgh'!AF$828, MATCH(A982, cleaned_data_Pittsburgh!I$2:'cleaned_data_Pittsburgh'!I$828,0))</f>
        <v>Southwestern PA</v>
      </c>
      <c r="E982">
        <f>INDEX(cleaned_data_Pittsburgh!AG$2:'cleaned_data_Pittsburgh'!AG$828, MATCH(A982, cleaned_data_Pittsburgh!I$2:'cleaned_data_Pittsburgh'!I$828,0))</f>
        <v>0</v>
      </c>
      <c r="F982" t="str">
        <f>INDEX(cleaned_data_Pittsburgh!AK$2:'cleaned_data_Pittsburgh'!AK$828, MATCH(A982, cleaned_data_Pittsburgh!I$2:'cleaned_data_Pittsburgh'!I$828,0))</f>
        <v>MSA</v>
      </c>
      <c r="G982">
        <v>1</v>
      </c>
    </row>
    <row r="983" spans="1:7" x14ac:dyDescent="0.2">
      <c r="A983">
        <v>224205611</v>
      </c>
      <c r="B983">
        <v>60331192</v>
      </c>
      <c r="C983" t="s">
        <v>3400</v>
      </c>
      <c r="D983" t="str">
        <f>INDEX(cleaned_data_Pittsburgh!AF$2:'cleaned_data_Pittsburgh'!AF$828, MATCH(A983, cleaned_data_Pittsburgh!I$2:'cleaned_data_Pittsburgh'!I$828,0))</f>
        <v>Western PA Region</v>
      </c>
      <c r="E983">
        <f>INDEX(cleaned_data_Pittsburgh!AG$2:'cleaned_data_Pittsburgh'!AG$828, MATCH(A983, cleaned_data_Pittsburgh!I$2:'cleaned_data_Pittsburgh'!I$828,0))</f>
        <v>0</v>
      </c>
      <c r="F983" t="str">
        <f>INDEX(cleaned_data_Pittsburgh!AK$2:'cleaned_data_Pittsburgh'!AK$828, MATCH(A983, cleaned_data_Pittsburgh!I$2:'cleaned_data_Pittsburgh'!I$828,0))</f>
        <v>MSA</v>
      </c>
      <c r="G983">
        <v>1</v>
      </c>
    </row>
    <row r="984" spans="1:7" x14ac:dyDescent="0.2">
      <c r="A984">
        <v>224252040</v>
      </c>
      <c r="B984">
        <v>60331192</v>
      </c>
      <c r="C984" t="s">
        <v>3400</v>
      </c>
      <c r="D984" t="str">
        <f>INDEX(cleaned_data_Pittsburgh!AF$2:'cleaned_data_Pittsburgh'!AF$828, MATCH(A984, cleaned_data_Pittsburgh!I$2:'cleaned_data_Pittsburgh'!I$828,0))</f>
        <v>Western PA Region</v>
      </c>
      <c r="E984">
        <f>INDEX(cleaned_data_Pittsburgh!AG$2:'cleaned_data_Pittsburgh'!AG$828, MATCH(A984, cleaned_data_Pittsburgh!I$2:'cleaned_data_Pittsburgh'!I$828,0))</f>
        <v>0</v>
      </c>
      <c r="F984" t="str">
        <f>INDEX(cleaned_data_Pittsburgh!AK$2:'cleaned_data_Pittsburgh'!AK$828, MATCH(A984, cleaned_data_Pittsburgh!I$2:'cleaned_data_Pittsburgh'!I$828,0))</f>
        <v>MSA</v>
      </c>
      <c r="G984">
        <v>1</v>
      </c>
    </row>
    <row r="985" spans="1:7" x14ac:dyDescent="0.2">
      <c r="A985">
        <v>224352098</v>
      </c>
      <c r="B985">
        <v>60331192</v>
      </c>
      <c r="C985" t="s">
        <v>3400</v>
      </c>
      <c r="D985" t="str">
        <f>INDEX(cleaned_data_Pittsburgh!AF$2:'cleaned_data_Pittsburgh'!AF$828, MATCH(A985, cleaned_data_Pittsburgh!I$2:'cleaned_data_Pittsburgh'!I$828,0))</f>
        <v>Western PA Region</v>
      </c>
      <c r="E985">
        <f>INDEX(cleaned_data_Pittsburgh!AG$2:'cleaned_data_Pittsburgh'!AG$828, MATCH(A985, cleaned_data_Pittsburgh!I$2:'cleaned_data_Pittsburgh'!I$828,0))</f>
        <v>0</v>
      </c>
      <c r="F985" t="str">
        <f>INDEX(cleaned_data_Pittsburgh!AK$2:'cleaned_data_Pittsburgh'!AK$828, MATCH(A985, cleaned_data_Pittsburgh!I$2:'cleaned_data_Pittsburgh'!I$828,0))</f>
        <v>MSA</v>
      </c>
      <c r="G985">
        <v>1</v>
      </c>
    </row>
    <row r="986" spans="1:7" x14ac:dyDescent="0.2">
      <c r="A986">
        <v>224390062</v>
      </c>
      <c r="B986">
        <v>60331192</v>
      </c>
      <c r="C986" t="s">
        <v>3400</v>
      </c>
      <c r="D986" t="str">
        <f>INDEX(cleaned_data_Pittsburgh!AF$2:'cleaned_data_Pittsburgh'!AF$828, MATCH(A986, cleaned_data_Pittsburgh!I$2:'cleaned_data_Pittsburgh'!I$828,0))</f>
        <v>Western PA Region</v>
      </c>
      <c r="E986">
        <f>INDEX(cleaned_data_Pittsburgh!AG$2:'cleaned_data_Pittsburgh'!AG$828, MATCH(A986, cleaned_data_Pittsburgh!I$2:'cleaned_data_Pittsburgh'!I$828,0))</f>
        <v>0</v>
      </c>
      <c r="F986" t="str">
        <f>INDEX(cleaned_data_Pittsburgh!AK$2:'cleaned_data_Pittsburgh'!AK$828, MATCH(A986, cleaned_data_Pittsburgh!I$2:'cleaned_data_Pittsburgh'!I$828,0))</f>
        <v>MSA</v>
      </c>
      <c r="G986">
        <v>1</v>
      </c>
    </row>
    <row r="987" spans="1:7" x14ac:dyDescent="0.2">
      <c r="A987" t="s">
        <v>3233</v>
      </c>
      <c r="B987">
        <v>138459162</v>
      </c>
      <c r="C987" t="s">
        <v>3400</v>
      </c>
      <c r="D987" t="str">
        <f>INDEX(cleaned_data_Pittsburgh!AF$2:'cleaned_data_Pittsburgh'!AF$828, MATCH(A987, cleaned_data_Pittsburgh!I$2:'cleaned_data_Pittsburgh'!I$828,0))</f>
        <v>Western PA Region</v>
      </c>
      <c r="E987">
        <f>INDEX(cleaned_data_Pittsburgh!AG$2:'cleaned_data_Pittsburgh'!AG$828, MATCH(A987, cleaned_data_Pittsburgh!I$2:'cleaned_data_Pittsburgh'!I$828,0))</f>
        <v>0</v>
      </c>
      <c r="F987" t="str">
        <f>INDEX(cleaned_data_Pittsburgh!AK$2:'cleaned_data_Pittsburgh'!AK$828, MATCH(A987, cleaned_data_Pittsburgh!I$2:'cleaned_data_Pittsburgh'!I$828,0))</f>
        <v>MSA</v>
      </c>
      <c r="G987">
        <v>1</v>
      </c>
    </row>
    <row r="988" spans="1:7" x14ac:dyDescent="0.2">
      <c r="A988">
        <v>223749701</v>
      </c>
      <c r="B988">
        <v>3494265</v>
      </c>
      <c r="C988" t="s">
        <v>3430</v>
      </c>
      <c r="D988" t="str">
        <f>INDEX(cleaned_data_Pittsburgh!AF$2:'cleaned_data_Pittsburgh'!AF$828, MATCH(A988, cleaned_data_Pittsburgh!I$2:'cleaned_data_Pittsburgh'!I$828,0))</f>
        <v>Southwestern PA</v>
      </c>
      <c r="E988">
        <f>INDEX(cleaned_data_Pittsburgh!AG$2:'cleaned_data_Pittsburgh'!AG$828, MATCH(A988, cleaned_data_Pittsburgh!I$2:'cleaned_data_Pittsburgh'!I$828,0))</f>
        <v>0</v>
      </c>
      <c r="F988" t="str">
        <f>INDEX(cleaned_data_Pittsburgh!AK$2:'cleaned_data_Pittsburgh'!AK$828, MATCH(A988, cleaned_data_Pittsburgh!I$2:'cleaned_data_Pittsburgh'!I$828,0))</f>
        <v>MSA</v>
      </c>
      <c r="G988">
        <v>1</v>
      </c>
    </row>
    <row r="989" spans="1:7" x14ac:dyDescent="0.2">
      <c r="A989">
        <v>223749708</v>
      </c>
      <c r="B989">
        <v>191320986</v>
      </c>
      <c r="C989" t="s">
        <v>3430</v>
      </c>
      <c r="D989" t="str">
        <f>INDEX(cleaned_data_Pittsburgh!AF$2:'cleaned_data_Pittsburgh'!AF$828, MATCH(A989, cleaned_data_Pittsburgh!I$2:'cleaned_data_Pittsburgh'!I$828,0))</f>
        <v>Southwestern PA</v>
      </c>
      <c r="E989">
        <f>INDEX(cleaned_data_Pittsburgh!AG$2:'cleaned_data_Pittsburgh'!AG$828, MATCH(A989, cleaned_data_Pittsburgh!I$2:'cleaned_data_Pittsburgh'!I$828,0))</f>
        <v>0</v>
      </c>
      <c r="F989" t="str">
        <f>INDEX(cleaned_data_Pittsburgh!AK$2:'cleaned_data_Pittsburgh'!AK$828, MATCH(A989, cleaned_data_Pittsburgh!I$2:'cleaned_data_Pittsburgh'!I$828,0))</f>
        <v>MSA</v>
      </c>
      <c r="G989">
        <v>1</v>
      </c>
    </row>
    <row r="990" spans="1:7" x14ac:dyDescent="0.2">
      <c r="A990">
        <v>223749708</v>
      </c>
      <c r="B990">
        <v>3494265</v>
      </c>
      <c r="C990" t="s">
        <v>3430</v>
      </c>
      <c r="D990" t="str">
        <f>INDEX(cleaned_data_Pittsburgh!AF$2:'cleaned_data_Pittsburgh'!AF$828, MATCH(A990, cleaned_data_Pittsburgh!I$2:'cleaned_data_Pittsburgh'!I$828,0))</f>
        <v>Southwestern PA</v>
      </c>
      <c r="E990">
        <f>INDEX(cleaned_data_Pittsburgh!AG$2:'cleaned_data_Pittsburgh'!AG$828, MATCH(A990, cleaned_data_Pittsburgh!I$2:'cleaned_data_Pittsburgh'!I$828,0))</f>
        <v>0</v>
      </c>
      <c r="F990" t="str">
        <f>INDEX(cleaned_data_Pittsburgh!AK$2:'cleaned_data_Pittsburgh'!AK$828, MATCH(A990, cleaned_data_Pittsburgh!I$2:'cleaned_data_Pittsburgh'!I$828,0))</f>
        <v>MSA</v>
      </c>
      <c r="G990">
        <v>1</v>
      </c>
    </row>
    <row r="991" spans="1:7" x14ac:dyDescent="0.2">
      <c r="A991" t="s">
        <v>3233</v>
      </c>
      <c r="B991">
        <v>190785464</v>
      </c>
      <c r="C991" t="s">
        <v>3526</v>
      </c>
      <c r="D991" t="str">
        <f>INDEX(cleaned_data_Pittsburgh!AF$2:'cleaned_data_Pittsburgh'!AF$828, MATCH(A991, cleaned_data_Pittsburgh!I$2:'cleaned_data_Pittsburgh'!I$828,0))</f>
        <v>Western PA Region</v>
      </c>
      <c r="E991">
        <f>INDEX(cleaned_data_Pittsburgh!AG$2:'cleaned_data_Pittsburgh'!AG$828, MATCH(A991, cleaned_data_Pittsburgh!I$2:'cleaned_data_Pittsburgh'!I$828,0))</f>
        <v>0</v>
      </c>
      <c r="F991" t="str">
        <f>INDEX(cleaned_data_Pittsburgh!AK$2:'cleaned_data_Pittsburgh'!AK$828, MATCH(A991, cleaned_data_Pittsburgh!I$2:'cleaned_data_Pittsburgh'!I$828,0))</f>
        <v>MSA</v>
      </c>
      <c r="G991">
        <f>IF(IFERROR(SEARCH(D991, C991), 0), 1, 0)</f>
        <v>0</v>
      </c>
    </row>
    <row r="992" spans="1:7" x14ac:dyDescent="0.2">
      <c r="A992">
        <v>223182042</v>
      </c>
      <c r="B992">
        <v>7828321</v>
      </c>
      <c r="C992" t="s">
        <v>3380</v>
      </c>
      <c r="D992" t="str">
        <f>INDEX(cleaned_data_Pittsburgh!AF$2:'cleaned_data_Pittsburgh'!AF$828, MATCH(A992, cleaned_data_Pittsburgh!I$2:'cleaned_data_Pittsburgh'!I$828,0))</f>
        <v>Greater Pittsburgh Area</v>
      </c>
      <c r="E992">
        <f>INDEX(cleaned_data_Pittsburgh!AG$2:'cleaned_data_Pittsburgh'!AG$828, MATCH(A992, cleaned_data_Pittsburgh!I$2:'cleaned_data_Pittsburgh'!I$828,0))</f>
        <v>0</v>
      </c>
      <c r="F992" t="str">
        <f>INDEX(cleaned_data_Pittsburgh!AK$2:'cleaned_data_Pittsburgh'!AK$828, MATCH(A992, cleaned_data_Pittsburgh!I$2:'cleaned_data_Pittsburgh'!I$828,0))</f>
        <v>MSA</v>
      </c>
      <c r="G992">
        <v>1</v>
      </c>
    </row>
    <row r="993" spans="1:7" x14ac:dyDescent="0.2">
      <c r="A993">
        <v>223182042</v>
      </c>
      <c r="B993">
        <v>128186322</v>
      </c>
      <c r="C993" t="s">
        <v>3380</v>
      </c>
      <c r="D993" t="str">
        <f>INDEX(cleaned_data_Pittsburgh!AF$2:'cleaned_data_Pittsburgh'!AF$828, MATCH(A993, cleaned_data_Pittsburgh!I$2:'cleaned_data_Pittsburgh'!I$828,0))</f>
        <v>Greater Pittsburgh Area</v>
      </c>
      <c r="E993">
        <f>INDEX(cleaned_data_Pittsburgh!AG$2:'cleaned_data_Pittsburgh'!AG$828, MATCH(A993, cleaned_data_Pittsburgh!I$2:'cleaned_data_Pittsburgh'!I$828,0))</f>
        <v>0</v>
      </c>
      <c r="F993" t="str">
        <f>INDEX(cleaned_data_Pittsburgh!AK$2:'cleaned_data_Pittsburgh'!AK$828, MATCH(A993, cleaned_data_Pittsburgh!I$2:'cleaned_data_Pittsburgh'!I$828,0))</f>
        <v>MSA</v>
      </c>
      <c r="G993">
        <v>1</v>
      </c>
    </row>
    <row r="994" spans="1:7" x14ac:dyDescent="0.2">
      <c r="A994">
        <v>223182042</v>
      </c>
      <c r="B994">
        <v>105123472</v>
      </c>
      <c r="C994" t="s">
        <v>3380</v>
      </c>
      <c r="D994" t="str">
        <f>INDEX(cleaned_data_Pittsburgh!AF$2:'cleaned_data_Pittsburgh'!AF$828, MATCH(A994, cleaned_data_Pittsburgh!I$2:'cleaned_data_Pittsburgh'!I$828,0))</f>
        <v>Greater Pittsburgh Area</v>
      </c>
      <c r="E994">
        <f>INDEX(cleaned_data_Pittsburgh!AG$2:'cleaned_data_Pittsburgh'!AG$828, MATCH(A994, cleaned_data_Pittsburgh!I$2:'cleaned_data_Pittsburgh'!I$828,0))</f>
        <v>0</v>
      </c>
      <c r="F994" t="str">
        <f>INDEX(cleaned_data_Pittsburgh!AK$2:'cleaned_data_Pittsburgh'!AK$828, MATCH(A994, cleaned_data_Pittsburgh!I$2:'cleaned_data_Pittsburgh'!I$828,0))</f>
        <v>MSA</v>
      </c>
      <c r="G994">
        <v>1</v>
      </c>
    </row>
    <row r="995" spans="1:7" x14ac:dyDescent="0.2">
      <c r="A995">
        <v>223182042</v>
      </c>
      <c r="B995">
        <v>183237165</v>
      </c>
      <c r="C995" t="s">
        <v>3380</v>
      </c>
      <c r="D995" t="str">
        <f>INDEX(cleaned_data_Pittsburgh!AF$2:'cleaned_data_Pittsburgh'!AF$828, MATCH(A995, cleaned_data_Pittsburgh!I$2:'cleaned_data_Pittsburgh'!I$828,0))</f>
        <v>Greater Pittsburgh Area</v>
      </c>
      <c r="E995">
        <f>INDEX(cleaned_data_Pittsburgh!AG$2:'cleaned_data_Pittsburgh'!AG$828, MATCH(A995, cleaned_data_Pittsburgh!I$2:'cleaned_data_Pittsburgh'!I$828,0))</f>
        <v>0</v>
      </c>
      <c r="F995" t="str">
        <f>INDEX(cleaned_data_Pittsburgh!AK$2:'cleaned_data_Pittsburgh'!AK$828, MATCH(A995, cleaned_data_Pittsburgh!I$2:'cleaned_data_Pittsburgh'!I$828,0))</f>
        <v>MSA</v>
      </c>
      <c r="G995">
        <v>1</v>
      </c>
    </row>
    <row r="996" spans="1:7" x14ac:dyDescent="0.2">
      <c r="A996">
        <v>223182042</v>
      </c>
      <c r="B996">
        <v>133731382</v>
      </c>
      <c r="C996" t="s">
        <v>3380</v>
      </c>
      <c r="D996" t="str">
        <f>INDEX(cleaned_data_Pittsburgh!AF$2:'cleaned_data_Pittsburgh'!AF$828, MATCH(A996, cleaned_data_Pittsburgh!I$2:'cleaned_data_Pittsburgh'!I$828,0))</f>
        <v>Greater Pittsburgh Area</v>
      </c>
      <c r="E996">
        <f>INDEX(cleaned_data_Pittsburgh!AG$2:'cleaned_data_Pittsburgh'!AG$828, MATCH(A996, cleaned_data_Pittsburgh!I$2:'cleaned_data_Pittsburgh'!I$828,0))</f>
        <v>0</v>
      </c>
      <c r="F996" t="str">
        <f>INDEX(cleaned_data_Pittsburgh!AK$2:'cleaned_data_Pittsburgh'!AK$828, MATCH(A996, cleaned_data_Pittsburgh!I$2:'cleaned_data_Pittsburgh'!I$828,0))</f>
        <v>MSA</v>
      </c>
      <c r="G996">
        <v>1</v>
      </c>
    </row>
    <row r="997" spans="1:7" x14ac:dyDescent="0.2">
      <c r="A997">
        <v>223182042</v>
      </c>
      <c r="B997">
        <v>190169140</v>
      </c>
      <c r="C997" t="s">
        <v>3380</v>
      </c>
      <c r="D997" t="str">
        <f>INDEX(cleaned_data_Pittsburgh!AF$2:'cleaned_data_Pittsburgh'!AF$828, MATCH(A997, cleaned_data_Pittsburgh!I$2:'cleaned_data_Pittsburgh'!I$828,0))</f>
        <v>Greater Pittsburgh Area</v>
      </c>
      <c r="E997">
        <f>INDEX(cleaned_data_Pittsburgh!AG$2:'cleaned_data_Pittsburgh'!AG$828, MATCH(A997, cleaned_data_Pittsburgh!I$2:'cleaned_data_Pittsburgh'!I$828,0))</f>
        <v>0</v>
      </c>
      <c r="F997" t="str">
        <f>INDEX(cleaned_data_Pittsburgh!AK$2:'cleaned_data_Pittsburgh'!AK$828, MATCH(A997, cleaned_data_Pittsburgh!I$2:'cleaned_data_Pittsburgh'!I$828,0))</f>
        <v>MSA</v>
      </c>
      <c r="G997">
        <v>1</v>
      </c>
    </row>
    <row r="998" spans="1:7" x14ac:dyDescent="0.2">
      <c r="A998">
        <v>223182042</v>
      </c>
      <c r="B998">
        <v>52790712</v>
      </c>
      <c r="C998" t="s">
        <v>3380</v>
      </c>
      <c r="D998" t="str">
        <f>INDEX(cleaned_data_Pittsburgh!AF$2:'cleaned_data_Pittsburgh'!AF$828, MATCH(A998, cleaned_data_Pittsburgh!I$2:'cleaned_data_Pittsburgh'!I$828,0))</f>
        <v>Greater Pittsburgh Area</v>
      </c>
      <c r="E998">
        <f>INDEX(cleaned_data_Pittsburgh!AG$2:'cleaned_data_Pittsburgh'!AG$828, MATCH(A998, cleaned_data_Pittsburgh!I$2:'cleaned_data_Pittsburgh'!I$828,0))</f>
        <v>0</v>
      </c>
      <c r="F998" t="str">
        <f>INDEX(cleaned_data_Pittsburgh!AK$2:'cleaned_data_Pittsburgh'!AK$828, MATCH(A998, cleaned_data_Pittsburgh!I$2:'cleaned_data_Pittsburgh'!I$828,0))</f>
        <v>MSA</v>
      </c>
      <c r="G998">
        <v>1</v>
      </c>
    </row>
    <row r="999" spans="1:7" x14ac:dyDescent="0.2">
      <c r="A999">
        <v>223182042</v>
      </c>
      <c r="B999">
        <v>9510307</v>
      </c>
      <c r="C999" t="s">
        <v>3380</v>
      </c>
      <c r="D999" t="str">
        <f>INDEX(cleaned_data_Pittsburgh!AF$2:'cleaned_data_Pittsburgh'!AF$828, MATCH(A999, cleaned_data_Pittsburgh!I$2:'cleaned_data_Pittsburgh'!I$828,0))</f>
        <v>Greater Pittsburgh Area</v>
      </c>
      <c r="E999">
        <f>INDEX(cleaned_data_Pittsburgh!AG$2:'cleaned_data_Pittsburgh'!AG$828, MATCH(A999, cleaned_data_Pittsburgh!I$2:'cleaned_data_Pittsburgh'!I$828,0))</f>
        <v>0</v>
      </c>
      <c r="F999" t="str">
        <f>INDEX(cleaned_data_Pittsburgh!AK$2:'cleaned_data_Pittsburgh'!AK$828, MATCH(A999, cleaned_data_Pittsburgh!I$2:'cleaned_data_Pittsburgh'!I$828,0))</f>
        <v>MSA</v>
      </c>
      <c r="G999">
        <v>1</v>
      </c>
    </row>
    <row r="1000" spans="1:7" x14ac:dyDescent="0.2">
      <c r="A1000">
        <v>223182042</v>
      </c>
      <c r="B1000">
        <v>9672736</v>
      </c>
      <c r="C1000" t="s">
        <v>3380</v>
      </c>
      <c r="D1000" t="str">
        <f>INDEX(cleaned_data_Pittsburgh!AF$2:'cleaned_data_Pittsburgh'!AF$828, MATCH(A1000, cleaned_data_Pittsburgh!I$2:'cleaned_data_Pittsburgh'!I$828,0))</f>
        <v>Greater Pittsburgh Area</v>
      </c>
      <c r="E1000">
        <f>INDEX(cleaned_data_Pittsburgh!AG$2:'cleaned_data_Pittsburgh'!AG$828, MATCH(A1000, cleaned_data_Pittsburgh!I$2:'cleaned_data_Pittsburgh'!I$828,0))</f>
        <v>0</v>
      </c>
      <c r="F1000" t="str">
        <f>INDEX(cleaned_data_Pittsburgh!AK$2:'cleaned_data_Pittsburgh'!AK$828, MATCH(A1000, cleaned_data_Pittsburgh!I$2:'cleaned_data_Pittsburgh'!I$828,0))</f>
        <v>MSA</v>
      </c>
      <c r="G1000">
        <v>1</v>
      </c>
    </row>
    <row r="1001" spans="1:7" x14ac:dyDescent="0.2">
      <c r="A1001">
        <v>223182626</v>
      </c>
      <c r="B1001">
        <v>7828321</v>
      </c>
      <c r="C1001" t="s">
        <v>3380</v>
      </c>
      <c r="D1001" t="str">
        <f>INDEX(cleaned_data_Pittsburgh!AF$2:'cleaned_data_Pittsburgh'!AF$828, MATCH(A1001, cleaned_data_Pittsburgh!I$2:'cleaned_data_Pittsburgh'!I$828,0))</f>
        <v>Greater Pittsburgh Area</v>
      </c>
      <c r="E1001">
        <f>INDEX(cleaned_data_Pittsburgh!AG$2:'cleaned_data_Pittsburgh'!AG$828, MATCH(A1001, cleaned_data_Pittsburgh!I$2:'cleaned_data_Pittsburgh'!I$828,0))</f>
        <v>0</v>
      </c>
      <c r="F1001" t="str">
        <f>INDEX(cleaned_data_Pittsburgh!AK$2:'cleaned_data_Pittsburgh'!AK$828, MATCH(A1001, cleaned_data_Pittsburgh!I$2:'cleaned_data_Pittsburgh'!I$828,0))</f>
        <v>MSA</v>
      </c>
      <c r="G1001">
        <v>1</v>
      </c>
    </row>
    <row r="1002" spans="1:7" x14ac:dyDescent="0.2">
      <c r="A1002">
        <v>223182626</v>
      </c>
      <c r="B1002">
        <v>9672736</v>
      </c>
      <c r="C1002" t="s">
        <v>3380</v>
      </c>
      <c r="D1002" t="str">
        <f>INDEX(cleaned_data_Pittsburgh!AF$2:'cleaned_data_Pittsburgh'!AF$828, MATCH(A1002, cleaned_data_Pittsburgh!I$2:'cleaned_data_Pittsburgh'!I$828,0))</f>
        <v>Greater Pittsburgh Area</v>
      </c>
      <c r="E1002">
        <f>INDEX(cleaned_data_Pittsburgh!AG$2:'cleaned_data_Pittsburgh'!AG$828, MATCH(A1002, cleaned_data_Pittsburgh!I$2:'cleaned_data_Pittsburgh'!I$828,0))</f>
        <v>0</v>
      </c>
      <c r="F1002" t="str">
        <f>INDEX(cleaned_data_Pittsburgh!AK$2:'cleaned_data_Pittsburgh'!AK$828, MATCH(A1002, cleaned_data_Pittsburgh!I$2:'cleaned_data_Pittsburgh'!I$828,0))</f>
        <v>MSA</v>
      </c>
      <c r="G1002">
        <v>1</v>
      </c>
    </row>
    <row r="1003" spans="1:7" x14ac:dyDescent="0.2">
      <c r="A1003">
        <v>223182626</v>
      </c>
      <c r="B1003">
        <v>40600502</v>
      </c>
      <c r="C1003" t="s">
        <v>3380</v>
      </c>
      <c r="D1003" t="str">
        <f>INDEX(cleaned_data_Pittsburgh!AF$2:'cleaned_data_Pittsburgh'!AF$828, MATCH(A1003, cleaned_data_Pittsburgh!I$2:'cleaned_data_Pittsburgh'!I$828,0))</f>
        <v>Greater Pittsburgh Area</v>
      </c>
      <c r="E1003">
        <f>INDEX(cleaned_data_Pittsburgh!AG$2:'cleaned_data_Pittsburgh'!AG$828, MATCH(A1003, cleaned_data_Pittsburgh!I$2:'cleaned_data_Pittsburgh'!I$828,0))</f>
        <v>0</v>
      </c>
      <c r="F1003" t="str">
        <f>INDEX(cleaned_data_Pittsburgh!AK$2:'cleaned_data_Pittsburgh'!AK$828, MATCH(A1003, cleaned_data_Pittsburgh!I$2:'cleaned_data_Pittsburgh'!I$828,0))</f>
        <v>MSA</v>
      </c>
      <c r="G1003">
        <v>1</v>
      </c>
    </row>
    <row r="1004" spans="1:7" x14ac:dyDescent="0.2">
      <c r="A1004">
        <v>223182626</v>
      </c>
      <c r="B1004">
        <v>7754822</v>
      </c>
      <c r="C1004" t="s">
        <v>3380</v>
      </c>
      <c r="D1004" t="str">
        <f>INDEX(cleaned_data_Pittsburgh!AF$2:'cleaned_data_Pittsburgh'!AF$828, MATCH(A1004, cleaned_data_Pittsburgh!I$2:'cleaned_data_Pittsburgh'!I$828,0))</f>
        <v>Greater Pittsburgh Area</v>
      </c>
      <c r="E1004">
        <f>INDEX(cleaned_data_Pittsburgh!AG$2:'cleaned_data_Pittsburgh'!AG$828, MATCH(A1004, cleaned_data_Pittsburgh!I$2:'cleaned_data_Pittsburgh'!I$828,0))</f>
        <v>0</v>
      </c>
      <c r="F1004" t="str">
        <f>INDEX(cleaned_data_Pittsburgh!AK$2:'cleaned_data_Pittsburgh'!AK$828, MATCH(A1004, cleaned_data_Pittsburgh!I$2:'cleaned_data_Pittsburgh'!I$828,0))</f>
        <v>MSA</v>
      </c>
      <c r="G1004">
        <v>1</v>
      </c>
    </row>
    <row r="1005" spans="1:7" x14ac:dyDescent="0.2">
      <c r="A1005">
        <v>223182626</v>
      </c>
      <c r="B1005">
        <v>133731382</v>
      </c>
      <c r="C1005" t="s">
        <v>3380</v>
      </c>
      <c r="D1005" t="str">
        <f>INDEX(cleaned_data_Pittsburgh!AF$2:'cleaned_data_Pittsburgh'!AF$828, MATCH(A1005, cleaned_data_Pittsburgh!I$2:'cleaned_data_Pittsburgh'!I$828,0))</f>
        <v>Greater Pittsburgh Area</v>
      </c>
      <c r="E1005">
        <f>INDEX(cleaned_data_Pittsburgh!AG$2:'cleaned_data_Pittsburgh'!AG$828, MATCH(A1005, cleaned_data_Pittsburgh!I$2:'cleaned_data_Pittsburgh'!I$828,0))</f>
        <v>0</v>
      </c>
      <c r="F1005" t="str">
        <f>INDEX(cleaned_data_Pittsburgh!AK$2:'cleaned_data_Pittsburgh'!AK$828, MATCH(A1005, cleaned_data_Pittsburgh!I$2:'cleaned_data_Pittsburgh'!I$828,0))</f>
        <v>MSA</v>
      </c>
      <c r="G1005">
        <v>1</v>
      </c>
    </row>
    <row r="1006" spans="1:7" x14ac:dyDescent="0.2">
      <c r="A1006">
        <v>223182626</v>
      </c>
      <c r="B1006">
        <v>10112314</v>
      </c>
      <c r="C1006" t="s">
        <v>3380</v>
      </c>
      <c r="D1006" t="str">
        <f>INDEX(cleaned_data_Pittsburgh!AF$2:'cleaned_data_Pittsburgh'!AF$828, MATCH(A1006, cleaned_data_Pittsburgh!I$2:'cleaned_data_Pittsburgh'!I$828,0))</f>
        <v>Greater Pittsburgh Area</v>
      </c>
      <c r="E1006">
        <f>INDEX(cleaned_data_Pittsburgh!AG$2:'cleaned_data_Pittsburgh'!AG$828, MATCH(A1006, cleaned_data_Pittsburgh!I$2:'cleaned_data_Pittsburgh'!I$828,0))</f>
        <v>0</v>
      </c>
      <c r="F1006" t="str">
        <f>INDEX(cleaned_data_Pittsburgh!AK$2:'cleaned_data_Pittsburgh'!AK$828, MATCH(A1006, cleaned_data_Pittsburgh!I$2:'cleaned_data_Pittsburgh'!I$828,0))</f>
        <v>MSA</v>
      </c>
      <c r="G1006">
        <v>1</v>
      </c>
    </row>
    <row r="1007" spans="1:7" x14ac:dyDescent="0.2">
      <c r="A1007">
        <v>223749701</v>
      </c>
      <c r="B1007">
        <v>121446462</v>
      </c>
      <c r="C1007" t="s">
        <v>3380</v>
      </c>
      <c r="D1007" t="str">
        <f>INDEX(cleaned_data_Pittsburgh!AF$2:'cleaned_data_Pittsburgh'!AF$828, MATCH(A1007, cleaned_data_Pittsburgh!I$2:'cleaned_data_Pittsburgh'!I$828,0))</f>
        <v>Southwestern PA</v>
      </c>
      <c r="E1007">
        <f>INDEX(cleaned_data_Pittsburgh!AG$2:'cleaned_data_Pittsburgh'!AG$828, MATCH(A1007, cleaned_data_Pittsburgh!I$2:'cleaned_data_Pittsburgh'!I$828,0))</f>
        <v>0</v>
      </c>
      <c r="F1007" t="str">
        <f>INDEX(cleaned_data_Pittsburgh!AK$2:'cleaned_data_Pittsburgh'!AK$828, MATCH(A1007, cleaned_data_Pittsburgh!I$2:'cleaned_data_Pittsburgh'!I$828,0))</f>
        <v>MSA</v>
      </c>
      <c r="G1007">
        <v>1</v>
      </c>
    </row>
    <row r="1008" spans="1:7" x14ac:dyDescent="0.2">
      <c r="A1008">
        <v>223749701</v>
      </c>
      <c r="B1008">
        <v>134122582</v>
      </c>
      <c r="C1008" t="s">
        <v>3380</v>
      </c>
      <c r="D1008" t="str">
        <f>INDEX(cleaned_data_Pittsburgh!AF$2:'cleaned_data_Pittsburgh'!AF$828, MATCH(A1008, cleaned_data_Pittsburgh!I$2:'cleaned_data_Pittsburgh'!I$828,0))</f>
        <v>Southwestern PA</v>
      </c>
      <c r="E1008">
        <f>INDEX(cleaned_data_Pittsburgh!AG$2:'cleaned_data_Pittsburgh'!AG$828, MATCH(A1008, cleaned_data_Pittsburgh!I$2:'cleaned_data_Pittsburgh'!I$828,0))</f>
        <v>0</v>
      </c>
      <c r="F1008" t="str">
        <f>INDEX(cleaned_data_Pittsburgh!AK$2:'cleaned_data_Pittsburgh'!AK$828, MATCH(A1008, cleaned_data_Pittsburgh!I$2:'cleaned_data_Pittsburgh'!I$828,0))</f>
        <v>MSA</v>
      </c>
      <c r="G1008">
        <v>1</v>
      </c>
    </row>
    <row r="1009" spans="1:7" x14ac:dyDescent="0.2">
      <c r="A1009">
        <v>223749701</v>
      </c>
      <c r="B1009">
        <v>176409592</v>
      </c>
      <c r="C1009" t="s">
        <v>3380</v>
      </c>
      <c r="D1009" t="str">
        <f>INDEX(cleaned_data_Pittsburgh!AF$2:'cleaned_data_Pittsburgh'!AF$828, MATCH(A1009, cleaned_data_Pittsburgh!I$2:'cleaned_data_Pittsburgh'!I$828,0))</f>
        <v>Southwestern PA</v>
      </c>
      <c r="E1009">
        <f>INDEX(cleaned_data_Pittsburgh!AG$2:'cleaned_data_Pittsburgh'!AG$828, MATCH(A1009, cleaned_data_Pittsburgh!I$2:'cleaned_data_Pittsburgh'!I$828,0))</f>
        <v>0</v>
      </c>
      <c r="F1009" t="str">
        <f>INDEX(cleaned_data_Pittsburgh!AK$2:'cleaned_data_Pittsburgh'!AK$828, MATCH(A1009, cleaned_data_Pittsburgh!I$2:'cleaned_data_Pittsburgh'!I$828,0))</f>
        <v>MSA</v>
      </c>
      <c r="G1009">
        <v>1</v>
      </c>
    </row>
    <row r="1010" spans="1:7" x14ac:dyDescent="0.2">
      <c r="A1010">
        <v>223749701</v>
      </c>
      <c r="B1010">
        <v>40082382</v>
      </c>
      <c r="C1010" t="s">
        <v>3380</v>
      </c>
      <c r="D1010" t="str">
        <f>INDEX(cleaned_data_Pittsburgh!AF$2:'cleaned_data_Pittsburgh'!AF$828, MATCH(A1010, cleaned_data_Pittsburgh!I$2:'cleaned_data_Pittsburgh'!I$828,0))</f>
        <v>Southwestern PA</v>
      </c>
      <c r="E1010">
        <f>INDEX(cleaned_data_Pittsburgh!AG$2:'cleaned_data_Pittsburgh'!AG$828, MATCH(A1010, cleaned_data_Pittsburgh!I$2:'cleaned_data_Pittsburgh'!I$828,0))</f>
        <v>0</v>
      </c>
      <c r="F1010" t="str">
        <f>INDEX(cleaned_data_Pittsburgh!AK$2:'cleaned_data_Pittsburgh'!AK$828, MATCH(A1010, cleaned_data_Pittsburgh!I$2:'cleaned_data_Pittsburgh'!I$828,0))</f>
        <v>MSA</v>
      </c>
      <c r="G1010">
        <v>1</v>
      </c>
    </row>
    <row r="1011" spans="1:7" x14ac:dyDescent="0.2">
      <c r="A1011">
        <v>223749701</v>
      </c>
      <c r="B1011">
        <v>5540183</v>
      </c>
      <c r="C1011" t="s">
        <v>3380</v>
      </c>
      <c r="D1011" t="str">
        <f>INDEX(cleaned_data_Pittsburgh!AF$2:'cleaned_data_Pittsburgh'!AF$828, MATCH(A1011, cleaned_data_Pittsburgh!I$2:'cleaned_data_Pittsburgh'!I$828,0))</f>
        <v>Southwestern PA</v>
      </c>
      <c r="E1011">
        <f>INDEX(cleaned_data_Pittsburgh!AG$2:'cleaned_data_Pittsburgh'!AG$828, MATCH(A1011, cleaned_data_Pittsburgh!I$2:'cleaned_data_Pittsburgh'!I$828,0))</f>
        <v>0</v>
      </c>
      <c r="F1011" t="str">
        <f>INDEX(cleaned_data_Pittsburgh!AK$2:'cleaned_data_Pittsburgh'!AK$828, MATCH(A1011, cleaned_data_Pittsburgh!I$2:'cleaned_data_Pittsburgh'!I$828,0))</f>
        <v>MSA</v>
      </c>
      <c r="G1011">
        <v>1</v>
      </c>
    </row>
    <row r="1012" spans="1:7" x14ac:dyDescent="0.2">
      <c r="A1012">
        <v>223749701</v>
      </c>
      <c r="B1012">
        <v>145417082</v>
      </c>
      <c r="C1012" t="s">
        <v>3380</v>
      </c>
      <c r="D1012" t="str">
        <f>INDEX(cleaned_data_Pittsburgh!AF$2:'cleaned_data_Pittsburgh'!AF$828, MATCH(A1012, cleaned_data_Pittsburgh!I$2:'cleaned_data_Pittsburgh'!I$828,0))</f>
        <v>Southwestern PA</v>
      </c>
      <c r="E1012">
        <f>INDEX(cleaned_data_Pittsburgh!AG$2:'cleaned_data_Pittsburgh'!AG$828, MATCH(A1012, cleaned_data_Pittsburgh!I$2:'cleaned_data_Pittsburgh'!I$828,0))</f>
        <v>0</v>
      </c>
      <c r="F1012" t="str">
        <f>INDEX(cleaned_data_Pittsburgh!AK$2:'cleaned_data_Pittsburgh'!AK$828, MATCH(A1012, cleaned_data_Pittsburgh!I$2:'cleaned_data_Pittsburgh'!I$828,0))</f>
        <v>MSA</v>
      </c>
      <c r="G1012">
        <v>1</v>
      </c>
    </row>
    <row r="1013" spans="1:7" x14ac:dyDescent="0.2">
      <c r="A1013">
        <v>223749701</v>
      </c>
      <c r="B1013">
        <v>25416482</v>
      </c>
      <c r="C1013" t="s">
        <v>3380</v>
      </c>
      <c r="D1013" t="str">
        <f>INDEX(cleaned_data_Pittsburgh!AF$2:'cleaned_data_Pittsburgh'!AF$828, MATCH(A1013, cleaned_data_Pittsburgh!I$2:'cleaned_data_Pittsburgh'!I$828,0))</f>
        <v>Southwestern PA</v>
      </c>
      <c r="E1013">
        <f>INDEX(cleaned_data_Pittsburgh!AG$2:'cleaned_data_Pittsburgh'!AG$828, MATCH(A1013, cleaned_data_Pittsburgh!I$2:'cleaned_data_Pittsburgh'!I$828,0))</f>
        <v>0</v>
      </c>
      <c r="F1013" t="str">
        <f>INDEX(cleaned_data_Pittsburgh!AK$2:'cleaned_data_Pittsburgh'!AK$828, MATCH(A1013, cleaned_data_Pittsburgh!I$2:'cleaned_data_Pittsburgh'!I$828,0))</f>
        <v>MSA</v>
      </c>
      <c r="G1013">
        <v>1</v>
      </c>
    </row>
    <row r="1014" spans="1:7" x14ac:dyDescent="0.2">
      <c r="A1014">
        <v>223749701</v>
      </c>
      <c r="B1014">
        <v>8740644</v>
      </c>
      <c r="C1014" t="s">
        <v>3380</v>
      </c>
      <c r="D1014" t="str">
        <f>INDEX(cleaned_data_Pittsburgh!AF$2:'cleaned_data_Pittsburgh'!AF$828, MATCH(A1014, cleaned_data_Pittsburgh!I$2:'cleaned_data_Pittsburgh'!I$828,0))</f>
        <v>Southwestern PA</v>
      </c>
      <c r="E1014">
        <f>INDEX(cleaned_data_Pittsburgh!AG$2:'cleaned_data_Pittsburgh'!AG$828, MATCH(A1014, cleaned_data_Pittsburgh!I$2:'cleaned_data_Pittsburgh'!I$828,0))</f>
        <v>0</v>
      </c>
      <c r="F1014" t="str">
        <f>INDEX(cleaned_data_Pittsburgh!AK$2:'cleaned_data_Pittsburgh'!AK$828, MATCH(A1014, cleaned_data_Pittsburgh!I$2:'cleaned_data_Pittsburgh'!I$828,0))</f>
        <v>MSA</v>
      </c>
      <c r="G1014">
        <v>1</v>
      </c>
    </row>
    <row r="1015" spans="1:7" x14ac:dyDescent="0.2">
      <c r="A1015">
        <v>223749701</v>
      </c>
      <c r="B1015">
        <v>20719921</v>
      </c>
      <c r="C1015" t="s">
        <v>3380</v>
      </c>
      <c r="D1015" t="str">
        <f>INDEX(cleaned_data_Pittsburgh!AF$2:'cleaned_data_Pittsburgh'!AF$828, MATCH(A1015, cleaned_data_Pittsburgh!I$2:'cleaned_data_Pittsburgh'!I$828,0))</f>
        <v>Southwestern PA</v>
      </c>
      <c r="E1015">
        <f>INDEX(cleaned_data_Pittsburgh!AG$2:'cleaned_data_Pittsburgh'!AG$828, MATCH(A1015, cleaned_data_Pittsburgh!I$2:'cleaned_data_Pittsburgh'!I$828,0))</f>
        <v>0</v>
      </c>
      <c r="F1015" t="str">
        <f>INDEX(cleaned_data_Pittsburgh!AK$2:'cleaned_data_Pittsburgh'!AK$828, MATCH(A1015, cleaned_data_Pittsburgh!I$2:'cleaned_data_Pittsburgh'!I$828,0))</f>
        <v>MSA</v>
      </c>
      <c r="G1015">
        <v>1</v>
      </c>
    </row>
    <row r="1016" spans="1:7" x14ac:dyDescent="0.2">
      <c r="A1016">
        <v>223749708</v>
      </c>
      <c r="B1016">
        <v>121446462</v>
      </c>
      <c r="C1016" t="s">
        <v>3380</v>
      </c>
      <c r="D1016" t="str">
        <f>INDEX(cleaned_data_Pittsburgh!AF$2:'cleaned_data_Pittsburgh'!AF$828, MATCH(A1016, cleaned_data_Pittsburgh!I$2:'cleaned_data_Pittsburgh'!I$828,0))</f>
        <v>Southwestern PA</v>
      </c>
      <c r="E1016">
        <f>INDEX(cleaned_data_Pittsburgh!AG$2:'cleaned_data_Pittsburgh'!AG$828, MATCH(A1016, cleaned_data_Pittsburgh!I$2:'cleaned_data_Pittsburgh'!I$828,0))</f>
        <v>0</v>
      </c>
      <c r="F1016" t="str">
        <f>INDEX(cleaned_data_Pittsburgh!AK$2:'cleaned_data_Pittsburgh'!AK$828, MATCH(A1016, cleaned_data_Pittsburgh!I$2:'cleaned_data_Pittsburgh'!I$828,0))</f>
        <v>MSA</v>
      </c>
      <c r="G1016">
        <v>1</v>
      </c>
    </row>
    <row r="1017" spans="1:7" x14ac:dyDescent="0.2">
      <c r="A1017">
        <v>223749708</v>
      </c>
      <c r="B1017">
        <v>176409592</v>
      </c>
      <c r="C1017" t="s">
        <v>3380</v>
      </c>
      <c r="D1017" t="str">
        <f>INDEX(cleaned_data_Pittsburgh!AF$2:'cleaned_data_Pittsburgh'!AF$828, MATCH(A1017, cleaned_data_Pittsburgh!I$2:'cleaned_data_Pittsburgh'!I$828,0))</f>
        <v>Southwestern PA</v>
      </c>
      <c r="E1017">
        <f>INDEX(cleaned_data_Pittsburgh!AG$2:'cleaned_data_Pittsburgh'!AG$828, MATCH(A1017, cleaned_data_Pittsburgh!I$2:'cleaned_data_Pittsburgh'!I$828,0))</f>
        <v>0</v>
      </c>
      <c r="F1017" t="str">
        <f>INDEX(cleaned_data_Pittsburgh!AK$2:'cleaned_data_Pittsburgh'!AK$828, MATCH(A1017, cleaned_data_Pittsburgh!I$2:'cleaned_data_Pittsburgh'!I$828,0))</f>
        <v>MSA</v>
      </c>
      <c r="G1017">
        <v>1</v>
      </c>
    </row>
    <row r="1018" spans="1:7" x14ac:dyDescent="0.2">
      <c r="A1018">
        <v>223749708</v>
      </c>
      <c r="B1018">
        <v>20719921</v>
      </c>
      <c r="C1018" t="s">
        <v>3380</v>
      </c>
      <c r="D1018" t="str">
        <f>INDEX(cleaned_data_Pittsburgh!AF$2:'cleaned_data_Pittsburgh'!AF$828, MATCH(A1018, cleaned_data_Pittsburgh!I$2:'cleaned_data_Pittsburgh'!I$828,0))</f>
        <v>Southwestern PA</v>
      </c>
      <c r="E1018">
        <f>INDEX(cleaned_data_Pittsburgh!AG$2:'cleaned_data_Pittsburgh'!AG$828, MATCH(A1018, cleaned_data_Pittsburgh!I$2:'cleaned_data_Pittsburgh'!I$828,0))</f>
        <v>0</v>
      </c>
      <c r="F1018" t="str">
        <f>INDEX(cleaned_data_Pittsburgh!AK$2:'cleaned_data_Pittsburgh'!AK$828, MATCH(A1018, cleaned_data_Pittsburgh!I$2:'cleaned_data_Pittsburgh'!I$828,0))</f>
        <v>MSA</v>
      </c>
      <c r="G1018">
        <v>1</v>
      </c>
    </row>
    <row r="1019" spans="1:7" x14ac:dyDescent="0.2">
      <c r="A1019">
        <v>223749708</v>
      </c>
      <c r="B1019">
        <v>133858892</v>
      </c>
      <c r="C1019" t="s">
        <v>3380</v>
      </c>
      <c r="D1019" t="str">
        <f>INDEX(cleaned_data_Pittsburgh!AF$2:'cleaned_data_Pittsburgh'!AF$828, MATCH(A1019, cleaned_data_Pittsburgh!I$2:'cleaned_data_Pittsburgh'!I$828,0))</f>
        <v>Southwestern PA</v>
      </c>
      <c r="E1019">
        <f>INDEX(cleaned_data_Pittsburgh!AG$2:'cleaned_data_Pittsburgh'!AG$828, MATCH(A1019, cleaned_data_Pittsburgh!I$2:'cleaned_data_Pittsburgh'!I$828,0))</f>
        <v>0</v>
      </c>
      <c r="F1019" t="str">
        <f>INDEX(cleaned_data_Pittsburgh!AK$2:'cleaned_data_Pittsburgh'!AK$828, MATCH(A1019, cleaned_data_Pittsburgh!I$2:'cleaned_data_Pittsburgh'!I$828,0))</f>
        <v>MSA</v>
      </c>
      <c r="G1019">
        <v>1</v>
      </c>
    </row>
    <row r="1020" spans="1:7" x14ac:dyDescent="0.2">
      <c r="A1020">
        <v>223749708</v>
      </c>
      <c r="B1020">
        <v>56893362</v>
      </c>
      <c r="C1020" t="s">
        <v>3380</v>
      </c>
      <c r="D1020" t="str">
        <f>INDEX(cleaned_data_Pittsburgh!AF$2:'cleaned_data_Pittsburgh'!AF$828, MATCH(A1020, cleaned_data_Pittsburgh!I$2:'cleaned_data_Pittsburgh'!I$828,0))</f>
        <v>Southwestern PA</v>
      </c>
      <c r="E1020">
        <f>INDEX(cleaned_data_Pittsburgh!AG$2:'cleaned_data_Pittsburgh'!AG$828, MATCH(A1020, cleaned_data_Pittsburgh!I$2:'cleaned_data_Pittsburgh'!I$828,0))</f>
        <v>0</v>
      </c>
      <c r="F1020" t="str">
        <f>INDEX(cleaned_data_Pittsburgh!AK$2:'cleaned_data_Pittsburgh'!AK$828, MATCH(A1020, cleaned_data_Pittsburgh!I$2:'cleaned_data_Pittsburgh'!I$828,0))</f>
        <v>MSA</v>
      </c>
      <c r="G1020">
        <v>1</v>
      </c>
    </row>
    <row r="1021" spans="1:7" x14ac:dyDescent="0.2">
      <c r="A1021">
        <v>223749708</v>
      </c>
      <c r="B1021">
        <v>189477586</v>
      </c>
      <c r="C1021" t="s">
        <v>3380</v>
      </c>
      <c r="D1021" t="str">
        <f>INDEX(cleaned_data_Pittsburgh!AF$2:'cleaned_data_Pittsburgh'!AF$828, MATCH(A1021, cleaned_data_Pittsburgh!I$2:'cleaned_data_Pittsburgh'!I$828,0))</f>
        <v>Southwestern PA</v>
      </c>
      <c r="E1021">
        <f>INDEX(cleaned_data_Pittsburgh!AG$2:'cleaned_data_Pittsburgh'!AG$828, MATCH(A1021, cleaned_data_Pittsburgh!I$2:'cleaned_data_Pittsburgh'!I$828,0))</f>
        <v>0</v>
      </c>
      <c r="F1021" t="str">
        <f>INDEX(cleaned_data_Pittsburgh!AK$2:'cleaned_data_Pittsburgh'!AK$828, MATCH(A1021, cleaned_data_Pittsburgh!I$2:'cleaned_data_Pittsburgh'!I$828,0))</f>
        <v>MSA</v>
      </c>
      <c r="G1021">
        <v>1</v>
      </c>
    </row>
    <row r="1022" spans="1:7" x14ac:dyDescent="0.2">
      <c r="A1022">
        <v>223749708</v>
      </c>
      <c r="B1022">
        <v>191441957</v>
      </c>
      <c r="C1022" t="s">
        <v>3380</v>
      </c>
      <c r="D1022" t="str">
        <f>INDEX(cleaned_data_Pittsburgh!AF$2:'cleaned_data_Pittsburgh'!AF$828, MATCH(A1022, cleaned_data_Pittsburgh!I$2:'cleaned_data_Pittsburgh'!I$828,0))</f>
        <v>Southwestern PA</v>
      </c>
      <c r="E1022">
        <f>INDEX(cleaned_data_Pittsburgh!AG$2:'cleaned_data_Pittsburgh'!AG$828, MATCH(A1022, cleaned_data_Pittsburgh!I$2:'cleaned_data_Pittsburgh'!I$828,0))</f>
        <v>0</v>
      </c>
      <c r="F1022" t="str">
        <f>INDEX(cleaned_data_Pittsburgh!AK$2:'cleaned_data_Pittsburgh'!AK$828, MATCH(A1022, cleaned_data_Pittsburgh!I$2:'cleaned_data_Pittsburgh'!I$828,0))</f>
        <v>MSA</v>
      </c>
      <c r="G1022">
        <v>1</v>
      </c>
    </row>
    <row r="1023" spans="1:7" x14ac:dyDescent="0.2">
      <c r="A1023">
        <v>223749708</v>
      </c>
      <c r="B1023">
        <v>1403885</v>
      </c>
      <c r="C1023" t="s">
        <v>3380</v>
      </c>
      <c r="D1023" t="str">
        <f>INDEX(cleaned_data_Pittsburgh!AF$2:'cleaned_data_Pittsburgh'!AF$828, MATCH(A1023, cleaned_data_Pittsburgh!I$2:'cleaned_data_Pittsburgh'!I$828,0))</f>
        <v>Southwestern PA</v>
      </c>
      <c r="E1023">
        <f>INDEX(cleaned_data_Pittsburgh!AG$2:'cleaned_data_Pittsburgh'!AG$828, MATCH(A1023, cleaned_data_Pittsburgh!I$2:'cleaned_data_Pittsburgh'!I$828,0))</f>
        <v>0</v>
      </c>
      <c r="F1023" t="str">
        <f>INDEX(cleaned_data_Pittsburgh!AK$2:'cleaned_data_Pittsburgh'!AK$828, MATCH(A1023, cleaned_data_Pittsburgh!I$2:'cleaned_data_Pittsburgh'!I$828,0))</f>
        <v>MSA</v>
      </c>
      <c r="G1023">
        <v>1</v>
      </c>
    </row>
    <row r="1024" spans="1:7" x14ac:dyDescent="0.2">
      <c r="A1024">
        <v>223749708</v>
      </c>
      <c r="B1024">
        <v>123173392</v>
      </c>
      <c r="C1024" t="s">
        <v>3380</v>
      </c>
      <c r="D1024" t="str">
        <f>INDEX(cleaned_data_Pittsburgh!AF$2:'cleaned_data_Pittsburgh'!AF$828, MATCH(A1024, cleaned_data_Pittsburgh!I$2:'cleaned_data_Pittsburgh'!I$828,0))</f>
        <v>Southwestern PA</v>
      </c>
      <c r="E1024">
        <f>INDEX(cleaned_data_Pittsburgh!AG$2:'cleaned_data_Pittsburgh'!AG$828, MATCH(A1024, cleaned_data_Pittsburgh!I$2:'cleaned_data_Pittsburgh'!I$828,0))</f>
        <v>0</v>
      </c>
      <c r="F1024" t="str">
        <f>INDEX(cleaned_data_Pittsburgh!AK$2:'cleaned_data_Pittsburgh'!AK$828, MATCH(A1024, cleaned_data_Pittsburgh!I$2:'cleaned_data_Pittsburgh'!I$828,0))</f>
        <v>MSA</v>
      </c>
      <c r="G1024">
        <v>1</v>
      </c>
    </row>
    <row r="1025" spans="1:7" x14ac:dyDescent="0.2">
      <c r="A1025">
        <v>223749708</v>
      </c>
      <c r="B1025">
        <v>5540183</v>
      </c>
      <c r="C1025" t="s">
        <v>3380</v>
      </c>
      <c r="D1025" t="str">
        <f>INDEX(cleaned_data_Pittsburgh!AF$2:'cleaned_data_Pittsburgh'!AF$828, MATCH(A1025, cleaned_data_Pittsburgh!I$2:'cleaned_data_Pittsburgh'!I$828,0))</f>
        <v>Southwestern PA</v>
      </c>
      <c r="E1025">
        <f>INDEX(cleaned_data_Pittsburgh!AG$2:'cleaned_data_Pittsburgh'!AG$828, MATCH(A1025, cleaned_data_Pittsburgh!I$2:'cleaned_data_Pittsburgh'!I$828,0))</f>
        <v>0</v>
      </c>
      <c r="F1025" t="str">
        <f>INDEX(cleaned_data_Pittsburgh!AK$2:'cleaned_data_Pittsburgh'!AK$828, MATCH(A1025, cleaned_data_Pittsburgh!I$2:'cleaned_data_Pittsburgh'!I$828,0))</f>
        <v>MSA</v>
      </c>
      <c r="G1025">
        <v>1</v>
      </c>
    </row>
    <row r="1026" spans="1:7" x14ac:dyDescent="0.2">
      <c r="A1026">
        <v>223749708</v>
      </c>
      <c r="B1026">
        <v>40082382</v>
      </c>
      <c r="C1026" t="s">
        <v>3380</v>
      </c>
      <c r="D1026" t="str">
        <f>INDEX(cleaned_data_Pittsburgh!AF$2:'cleaned_data_Pittsburgh'!AF$828, MATCH(A1026, cleaned_data_Pittsburgh!I$2:'cleaned_data_Pittsburgh'!I$828,0))</f>
        <v>Southwestern PA</v>
      </c>
      <c r="E1026">
        <f>INDEX(cleaned_data_Pittsburgh!AG$2:'cleaned_data_Pittsburgh'!AG$828, MATCH(A1026, cleaned_data_Pittsburgh!I$2:'cleaned_data_Pittsburgh'!I$828,0))</f>
        <v>0</v>
      </c>
      <c r="F1026" t="str">
        <f>INDEX(cleaned_data_Pittsburgh!AK$2:'cleaned_data_Pittsburgh'!AK$828, MATCH(A1026, cleaned_data_Pittsburgh!I$2:'cleaned_data_Pittsburgh'!I$828,0))</f>
        <v>MSA</v>
      </c>
      <c r="G1026">
        <v>1</v>
      </c>
    </row>
    <row r="1027" spans="1:7" x14ac:dyDescent="0.2">
      <c r="A1027">
        <v>223749708</v>
      </c>
      <c r="B1027">
        <v>14406673</v>
      </c>
      <c r="C1027" t="s">
        <v>3380</v>
      </c>
      <c r="D1027" t="str">
        <f>INDEX(cleaned_data_Pittsburgh!AF$2:'cleaned_data_Pittsburgh'!AF$828, MATCH(A1027, cleaned_data_Pittsburgh!I$2:'cleaned_data_Pittsburgh'!I$828,0))</f>
        <v>Southwestern PA</v>
      </c>
      <c r="E1027">
        <f>INDEX(cleaned_data_Pittsburgh!AG$2:'cleaned_data_Pittsburgh'!AG$828, MATCH(A1027, cleaned_data_Pittsburgh!I$2:'cleaned_data_Pittsburgh'!I$828,0))</f>
        <v>0</v>
      </c>
      <c r="F1027" t="str">
        <f>INDEX(cleaned_data_Pittsburgh!AK$2:'cleaned_data_Pittsburgh'!AK$828, MATCH(A1027, cleaned_data_Pittsburgh!I$2:'cleaned_data_Pittsburgh'!I$828,0))</f>
        <v>MSA</v>
      </c>
      <c r="G1027">
        <v>1</v>
      </c>
    </row>
    <row r="1028" spans="1:7" x14ac:dyDescent="0.2">
      <c r="A1028">
        <v>223749708</v>
      </c>
      <c r="B1028">
        <v>110397202</v>
      </c>
      <c r="C1028" t="s">
        <v>3380</v>
      </c>
      <c r="D1028" t="str">
        <f>INDEX(cleaned_data_Pittsburgh!AF$2:'cleaned_data_Pittsburgh'!AF$828, MATCH(A1028, cleaned_data_Pittsburgh!I$2:'cleaned_data_Pittsburgh'!I$828,0))</f>
        <v>Southwestern PA</v>
      </c>
      <c r="E1028">
        <f>INDEX(cleaned_data_Pittsburgh!AG$2:'cleaned_data_Pittsburgh'!AG$828, MATCH(A1028, cleaned_data_Pittsburgh!I$2:'cleaned_data_Pittsburgh'!I$828,0))</f>
        <v>0</v>
      </c>
      <c r="F1028" t="str">
        <f>INDEX(cleaned_data_Pittsburgh!AK$2:'cleaned_data_Pittsburgh'!AK$828, MATCH(A1028, cleaned_data_Pittsburgh!I$2:'cleaned_data_Pittsburgh'!I$828,0))</f>
        <v>MSA</v>
      </c>
      <c r="G1028">
        <v>1</v>
      </c>
    </row>
    <row r="1029" spans="1:7" x14ac:dyDescent="0.2">
      <c r="A1029">
        <v>223817591</v>
      </c>
      <c r="B1029">
        <v>150927642</v>
      </c>
      <c r="C1029" t="s">
        <v>3380</v>
      </c>
      <c r="D1029" t="str">
        <f>INDEX(cleaned_data_Pittsburgh!AF$2:'cleaned_data_Pittsburgh'!AF$828, MATCH(A1029, cleaned_data_Pittsburgh!I$2:'cleaned_data_Pittsburgh'!I$828,0))</f>
        <v>Western PA Region</v>
      </c>
      <c r="E1029">
        <f>INDEX(cleaned_data_Pittsburgh!AG$2:'cleaned_data_Pittsburgh'!AG$828, MATCH(A1029, cleaned_data_Pittsburgh!I$2:'cleaned_data_Pittsburgh'!I$828,0))</f>
        <v>0</v>
      </c>
      <c r="F1029" t="str">
        <f>INDEX(cleaned_data_Pittsburgh!AK$2:'cleaned_data_Pittsburgh'!AK$828, MATCH(A1029, cleaned_data_Pittsburgh!I$2:'cleaned_data_Pittsburgh'!I$828,0))</f>
        <v>MSA</v>
      </c>
      <c r="G1029">
        <v>1</v>
      </c>
    </row>
    <row r="1030" spans="1:7" x14ac:dyDescent="0.2">
      <c r="A1030">
        <v>223817591</v>
      </c>
      <c r="B1030">
        <v>14164327</v>
      </c>
      <c r="C1030" t="s">
        <v>3380</v>
      </c>
      <c r="D1030" t="str">
        <f>INDEX(cleaned_data_Pittsburgh!AF$2:'cleaned_data_Pittsburgh'!AF$828, MATCH(A1030, cleaned_data_Pittsburgh!I$2:'cleaned_data_Pittsburgh'!I$828,0))</f>
        <v>Western PA Region</v>
      </c>
      <c r="E1030">
        <f>INDEX(cleaned_data_Pittsburgh!AG$2:'cleaned_data_Pittsburgh'!AG$828, MATCH(A1030, cleaned_data_Pittsburgh!I$2:'cleaned_data_Pittsburgh'!I$828,0))</f>
        <v>0</v>
      </c>
      <c r="F1030" t="str">
        <f>INDEX(cleaned_data_Pittsburgh!AK$2:'cleaned_data_Pittsburgh'!AK$828, MATCH(A1030, cleaned_data_Pittsburgh!I$2:'cleaned_data_Pittsburgh'!I$828,0))</f>
        <v>MSA</v>
      </c>
      <c r="G1030">
        <v>1</v>
      </c>
    </row>
    <row r="1031" spans="1:7" x14ac:dyDescent="0.2">
      <c r="A1031">
        <v>223817591</v>
      </c>
      <c r="B1031">
        <v>189419360</v>
      </c>
      <c r="C1031" t="s">
        <v>3380</v>
      </c>
      <c r="D1031" t="str">
        <f>INDEX(cleaned_data_Pittsburgh!AF$2:'cleaned_data_Pittsburgh'!AF$828, MATCH(A1031, cleaned_data_Pittsburgh!I$2:'cleaned_data_Pittsburgh'!I$828,0))</f>
        <v>Western PA Region</v>
      </c>
      <c r="E1031">
        <f>INDEX(cleaned_data_Pittsburgh!AG$2:'cleaned_data_Pittsburgh'!AG$828, MATCH(A1031, cleaned_data_Pittsburgh!I$2:'cleaned_data_Pittsburgh'!I$828,0))</f>
        <v>0</v>
      </c>
      <c r="F1031" t="str">
        <f>INDEX(cleaned_data_Pittsburgh!AK$2:'cleaned_data_Pittsburgh'!AK$828, MATCH(A1031, cleaned_data_Pittsburgh!I$2:'cleaned_data_Pittsburgh'!I$828,0))</f>
        <v>MSA</v>
      </c>
      <c r="G1031">
        <v>1</v>
      </c>
    </row>
    <row r="1032" spans="1:7" x14ac:dyDescent="0.2">
      <c r="A1032">
        <v>223817591</v>
      </c>
      <c r="B1032">
        <v>188444461</v>
      </c>
      <c r="C1032" t="s">
        <v>3380</v>
      </c>
      <c r="D1032" t="str">
        <f>INDEX(cleaned_data_Pittsburgh!AF$2:'cleaned_data_Pittsburgh'!AF$828, MATCH(A1032, cleaned_data_Pittsburgh!I$2:'cleaned_data_Pittsburgh'!I$828,0))</f>
        <v>Western PA Region</v>
      </c>
      <c r="E1032">
        <f>INDEX(cleaned_data_Pittsburgh!AG$2:'cleaned_data_Pittsburgh'!AG$828, MATCH(A1032, cleaned_data_Pittsburgh!I$2:'cleaned_data_Pittsburgh'!I$828,0))</f>
        <v>0</v>
      </c>
      <c r="F1032" t="str">
        <f>INDEX(cleaned_data_Pittsburgh!AK$2:'cleaned_data_Pittsburgh'!AK$828, MATCH(A1032, cleaned_data_Pittsburgh!I$2:'cleaned_data_Pittsburgh'!I$828,0))</f>
        <v>MSA</v>
      </c>
      <c r="G1032">
        <v>1</v>
      </c>
    </row>
    <row r="1033" spans="1:7" x14ac:dyDescent="0.2">
      <c r="A1033">
        <v>223817591</v>
      </c>
      <c r="B1033">
        <v>130442382</v>
      </c>
      <c r="C1033" t="s">
        <v>3380</v>
      </c>
      <c r="D1033" t="str">
        <f>INDEX(cleaned_data_Pittsburgh!AF$2:'cleaned_data_Pittsburgh'!AF$828, MATCH(A1033, cleaned_data_Pittsburgh!I$2:'cleaned_data_Pittsburgh'!I$828,0))</f>
        <v>Western PA Region</v>
      </c>
      <c r="E1033">
        <f>INDEX(cleaned_data_Pittsburgh!AG$2:'cleaned_data_Pittsburgh'!AG$828, MATCH(A1033, cleaned_data_Pittsburgh!I$2:'cleaned_data_Pittsburgh'!I$828,0))</f>
        <v>0</v>
      </c>
      <c r="F1033" t="str">
        <f>INDEX(cleaned_data_Pittsburgh!AK$2:'cleaned_data_Pittsburgh'!AK$828, MATCH(A1033, cleaned_data_Pittsburgh!I$2:'cleaned_data_Pittsburgh'!I$828,0))</f>
        <v>MSA</v>
      </c>
      <c r="G1033">
        <v>1</v>
      </c>
    </row>
    <row r="1034" spans="1:7" x14ac:dyDescent="0.2">
      <c r="A1034">
        <v>223817591</v>
      </c>
      <c r="B1034">
        <v>55314132</v>
      </c>
      <c r="C1034" t="s">
        <v>3380</v>
      </c>
      <c r="D1034" t="str">
        <f>INDEX(cleaned_data_Pittsburgh!AF$2:'cleaned_data_Pittsburgh'!AF$828, MATCH(A1034, cleaned_data_Pittsburgh!I$2:'cleaned_data_Pittsburgh'!I$828,0))</f>
        <v>Western PA Region</v>
      </c>
      <c r="E1034">
        <f>INDEX(cleaned_data_Pittsburgh!AG$2:'cleaned_data_Pittsburgh'!AG$828, MATCH(A1034, cleaned_data_Pittsburgh!I$2:'cleaned_data_Pittsburgh'!I$828,0))</f>
        <v>0</v>
      </c>
      <c r="F1034" t="str">
        <f>INDEX(cleaned_data_Pittsburgh!AK$2:'cleaned_data_Pittsburgh'!AK$828, MATCH(A1034, cleaned_data_Pittsburgh!I$2:'cleaned_data_Pittsburgh'!I$828,0))</f>
        <v>MSA</v>
      </c>
      <c r="G1034">
        <v>1</v>
      </c>
    </row>
    <row r="1035" spans="1:7" x14ac:dyDescent="0.2">
      <c r="A1035">
        <v>223817591</v>
      </c>
      <c r="B1035">
        <v>127646872</v>
      </c>
      <c r="C1035" t="s">
        <v>3380</v>
      </c>
      <c r="D1035" t="str">
        <f>INDEX(cleaned_data_Pittsburgh!AF$2:'cleaned_data_Pittsburgh'!AF$828, MATCH(A1035, cleaned_data_Pittsburgh!I$2:'cleaned_data_Pittsburgh'!I$828,0))</f>
        <v>Western PA Region</v>
      </c>
      <c r="E1035">
        <f>INDEX(cleaned_data_Pittsburgh!AG$2:'cleaned_data_Pittsburgh'!AG$828, MATCH(A1035, cleaned_data_Pittsburgh!I$2:'cleaned_data_Pittsburgh'!I$828,0))</f>
        <v>0</v>
      </c>
      <c r="F1035" t="str">
        <f>INDEX(cleaned_data_Pittsburgh!AK$2:'cleaned_data_Pittsburgh'!AK$828, MATCH(A1035, cleaned_data_Pittsburgh!I$2:'cleaned_data_Pittsburgh'!I$828,0))</f>
        <v>MSA</v>
      </c>
      <c r="G1035">
        <v>1</v>
      </c>
    </row>
    <row r="1036" spans="1:7" x14ac:dyDescent="0.2">
      <c r="A1036">
        <v>223817591</v>
      </c>
      <c r="B1036">
        <v>61202112</v>
      </c>
      <c r="C1036" t="s">
        <v>3380</v>
      </c>
      <c r="D1036" t="str">
        <f>INDEX(cleaned_data_Pittsburgh!AF$2:'cleaned_data_Pittsburgh'!AF$828, MATCH(A1036, cleaned_data_Pittsburgh!I$2:'cleaned_data_Pittsburgh'!I$828,0))</f>
        <v>Western PA Region</v>
      </c>
      <c r="E1036">
        <f>INDEX(cleaned_data_Pittsburgh!AG$2:'cleaned_data_Pittsburgh'!AG$828, MATCH(A1036, cleaned_data_Pittsburgh!I$2:'cleaned_data_Pittsburgh'!I$828,0))</f>
        <v>0</v>
      </c>
      <c r="F1036" t="str">
        <f>INDEX(cleaned_data_Pittsburgh!AK$2:'cleaned_data_Pittsburgh'!AK$828, MATCH(A1036, cleaned_data_Pittsburgh!I$2:'cleaned_data_Pittsburgh'!I$828,0))</f>
        <v>MSA</v>
      </c>
      <c r="G1036">
        <v>1</v>
      </c>
    </row>
    <row r="1037" spans="1:7" x14ac:dyDescent="0.2">
      <c r="A1037">
        <v>223817591</v>
      </c>
      <c r="B1037">
        <v>50773842</v>
      </c>
      <c r="C1037" t="s">
        <v>3380</v>
      </c>
      <c r="D1037" t="str">
        <f>INDEX(cleaned_data_Pittsburgh!AF$2:'cleaned_data_Pittsburgh'!AF$828, MATCH(A1037, cleaned_data_Pittsburgh!I$2:'cleaned_data_Pittsburgh'!I$828,0))</f>
        <v>Western PA Region</v>
      </c>
      <c r="E1037">
        <f>INDEX(cleaned_data_Pittsburgh!AG$2:'cleaned_data_Pittsburgh'!AG$828, MATCH(A1037, cleaned_data_Pittsburgh!I$2:'cleaned_data_Pittsburgh'!I$828,0))</f>
        <v>0</v>
      </c>
      <c r="F1037" t="str">
        <f>INDEX(cleaned_data_Pittsburgh!AK$2:'cleaned_data_Pittsburgh'!AK$828, MATCH(A1037, cleaned_data_Pittsburgh!I$2:'cleaned_data_Pittsburgh'!I$828,0))</f>
        <v>MSA</v>
      </c>
      <c r="G1037">
        <v>1</v>
      </c>
    </row>
    <row r="1038" spans="1:7" x14ac:dyDescent="0.2">
      <c r="A1038">
        <v>223817591</v>
      </c>
      <c r="B1038">
        <v>153035452</v>
      </c>
      <c r="C1038" t="s">
        <v>3380</v>
      </c>
      <c r="D1038" t="str">
        <f>INDEX(cleaned_data_Pittsburgh!AF$2:'cleaned_data_Pittsburgh'!AF$828, MATCH(A1038, cleaned_data_Pittsburgh!I$2:'cleaned_data_Pittsburgh'!I$828,0))</f>
        <v>Western PA Region</v>
      </c>
      <c r="E1038">
        <f>INDEX(cleaned_data_Pittsburgh!AG$2:'cleaned_data_Pittsburgh'!AG$828, MATCH(A1038, cleaned_data_Pittsburgh!I$2:'cleaned_data_Pittsburgh'!I$828,0))</f>
        <v>0</v>
      </c>
      <c r="F1038" t="str">
        <f>INDEX(cleaned_data_Pittsburgh!AK$2:'cleaned_data_Pittsburgh'!AK$828, MATCH(A1038, cleaned_data_Pittsburgh!I$2:'cleaned_data_Pittsburgh'!I$828,0))</f>
        <v>MSA</v>
      </c>
      <c r="G1038">
        <v>1</v>
      </c>
    </row>
    <row r="1039" spans="1:7" x14ac:dyDescent="0.2">
      <c r="A1039">
        <v>223880757</v>
      </c>
      <c r="B1039">
        <v>119705792</v>
      </c>
      <c r="C1039" t="s">
        <v>3380</v>
      </c>
      <c r="D1039" t="str">
        <f>INDEX(cleaned_data_Pittsburgh!AF$2:'cleaned_data_Pittsburgh'!AF$828, MATCH(A1039, cleaned_data_Pittsburgh!I$2:'cleaned_data_Pittsburgh'!I$828,0))</f>
        <v>Western PA Region</v>
      </c>
      <c r="E1039">
        <f>INDEX(cleaned_data_Pittsburgh!AG$2:'cleaned_data_Pittsburgh'!AG$828, MATCH(A1039, cleaned_data_Pittsburgh!I$2:'cleaned_data_Pittsburgh'!I$828,0))</f>
        <v>0</v>
      </c>
      <c r="F1039" t="str">
        <f>INDEX(cleaned_data_Pittsburgh!AK$2:'cleaned_data_Pittsburgh'!AK$828, MATCH(A1039, cleaned_data_Pittsburgh!I$2:'cleaned_data_Pittsburgh'!I$828,0))</f>
        <v>MSA</v>
      </c>
      <c r="G1039">
        <v>1</v>
      </c>
    </row>
    <row r="1040" spans="1:7" x14ac:dyDescent="0.2">
      <c r="A1040">
        <v>223880757</v>
      </c>
      <c r="B1040">
        <v>3921739</v>
      </c>
      <c r="C1040" t="s">
        <v>3380</v>
      </c>
      <c r="D1040" t="str">
        <f>INDEX(cleaned_data_Pittsburgh!AF$2:'cleaned_data_Pittsburgh'!AF$828, MATCH(A1040, cleaned_data_Pittsburgh!I$2:'cleaned_data_Pittsburgh'!I$828,0))</f>
        <v>Western PA Region</v>
      </c>
      <c r="E1040">
        <f>INDEX(cleaned_data_Pittsburgh!AG$2:'cleaned_data_Pittsburgh'!AG$828, MATCH(A1040, cleaned_data_Pittsburgh!I$2:'cleaned_data_Pittsburgh'!I$828,0))</f>
        <v>0</v>
      </c>
      <c r="F1040" t="str">
        <f>INDEX(cleaned_data_Pittsburgh!AK$2:'cleaned_data_Pittsburgh'!AK$828, MATCH(A1040, cleaned_data_Pittsburgh!I$2:'cleaned_data_Pittsburgh'!I$828,0))</f>
        <v>MSA</v>
      </c>
      <c r="G1040">
        <v>1</v>
      </c>
    </row>
    <row r="1041" spans="1:7" x14ac:dyDescent="0.2">
      <c r="A1041">
        <v>223940456</v>
      </c>
      <c r="B1041">
        <v>105123472</v>
      </c>
      <c r="C1041" t="s">
        <v>3380</v>
      </c>
      <c r="D1041" t="str">
        <f>INDEX(cleaned_data_Pittsburgh!AF$2:'cleaned_data_Pittsburgh'!AF$828, MATCH(A1041, cleaned_data_Pittsburgh!I$2:'cleaned_data_Pittsburgh'!I$828,0))</f>
        <v>Greater Pittsburgh Area</v>
      </c>
      <c r="E1041">
        <f>INDEX(cleaned_data_Pittsburgh!AG$2:'cleaned_data_Pittsburgh'!AG$828, MATCH(A1041, cleaned_data_Pittsburgh!I$2:'cleaned_data_Pittsburgh'!I$828,0))</f>
        <v>0</v>
      </c>
      <c r="F1041" t="str">
        <f>INDEX(cleaned_data_Pittsburgh!AK$2:'cleaned_data_Pittsburgh'!AK$828, MATCH(A1041, cleaned_data_Pittsburgh!I$2:'cleaned_data_Pittsburgh'!I$828,0))</f>
        <v>MSA</v>
      </c>
      <c r="G1041">
        <v>1</v>
      </c>
    </row>
    <row r="1042" spans="1:7" x14ac:dyDescent="0.2">
      <c r="A1042">
        <v>224072699</v>
      </c>
      <c r="B1042">
        <v>105123472</v>
      </c>
      <c r="C1042" t="s">
        <v>3380</v>
      </c>
      <c r="D1042" t="str">
        <f>INDEX(cleaned_data_Pittsburgh!AF$2:'cleaned_data_Pittsburgh'!AF$828, MATCH(A1042, cleaned_data_Pittsburgh!I$2:'cleaned_data_Pittsburgh'!I$828,0))</f>
        <v>Greater Pittsburgh Area</v>
      </c>
      <c r="E1042">
        <f>INDEX(cleaned_data_Pittsburgh!AG$2:'cleaned_data_Pittsburgh'!AG$828, MATCH(A1042, cleaned_data_Pittsburgh!I$2:'cleaned_data_Pittsburgh'!I$828,0))</f>
        <v>0</v>
      </c>
      <c r="F1042" t="str">
        <f>INDEX(cleaned_data_Pittsburgh!AK$2:'cleaned_data_Pittsburgh'!AK$828, MATCH(A1042, cleaned_data_Pittsburgh!I$2:'cleaned_data_Pittsburgh'!I$828,0))</f>
        <v>MSA</v>
      </c>
      <c r="G1042">
        <v>1</v>
      </c>
    </row>
    <row r="1043" spans="1:7" x14ac:dyDescent="0.2">
      <c r="A1043">
        <v>224072699</v>
      </c>
      <c r="B1043">
        <v>190169140</v>
      </c>
      <c r="C1043" t="s">
        <v>3380</v>
      </c>
      <c r="D1043" t="str">
        <f>INDEX(cleaned_data_Pittsburgh!AF$2:'cleaned_data_Pittsburgh'!AF$828, MATCH(A1043, cleaned_data_Pittsburgh!I$2:'cleaned_data_Pittsburgh'!I$828,0))</f>
        <v>Greater Pittsburgh Area</v>
      </c>
      <c r="E1043">
        <f>INDEX(cleaned_data_Pittsburgh!AG$2:'cleaned_data_Pittsburgh'!AG$828, MATCH(A1043, cleaned_data_Pittsburgh!I$2:'cleaned_data_Pittsburgh'!I$828,0))</f>
        <v>0</v>
      </c>
      <c r="F1043" t="str">
        <f>INDEX(cleaned_data_Pittsburgh!AK$2:'cleaned_data_Pittsburgh'!AK$828, MATCH(A1043, cleaned_data_Pittsburgh!I$2:'cleaned_data_Pittsburgh'!I$828,0))</f>
        <v>MSA</v>
      </c>
      <c r="G1043">
        <v>1</v>
      </c>
    </row>
    <row r="1044" spans="1:7" x14ac:dyDescent="0.2">
      <c r="A1044">
        <v>224072699</v>
      </c>
      <c r="B1044">
        <v>9672736</v>
      </c>
      <c r="C1044" t="s">
        <v>3380</v>
      </c>
      <c r="D1044" t="str">
        <f>INDEX(cleaned_data_Pittsburgh!AF$2:'cleaned_data_Pittsburgh'!AF$828, MATCH(A1044, cleaned_data_Pittsburgh!I$2:'cleaned_data_Pittsburgh'!I$828,0))</f>
        <v>Greater Pittsburgh Area</v>
      </c>
      <c r="E1044">
        <f>INDEX(cleaned_data_Pittsburgh!AG$2:'cleaned_data_Pittsburgh'!AG$828, MATCH(A1044, cleaned_data_Pittsburgh!I$2:'cleaned_data_Pittsburgh'!I$828,0))</f>
        <v>0</v>
      </c>
      <c r="F1044" t="str">
        <f>INDEX(cleaned_data_Pittsburgh!AK$2:'cleaned_data_Pittsburgh'!AK$828, MATCH(A1044, cleaned_data_Pittsburgh!I$2:'cleaned_data_Pittsburgh'!I$828,0))</f>
        <v>MSA</v>
      </c>
      <c r="G1044">
        <v>1</v>
      </c>
    </row>
    <row r="1045" spans="1:7" x14ac:dyDescent="0.2">
      <c r="A1045">
        <v>224072699</v>
      </c>
      <c r="B1045">
        <v>133731382</v>
      </c>
      <c r="C1045" t="s">
        <v>3380</v>
      </c>
      <c r="D1045" t="str">
        <f>INDEX(cleaned_data_Pittsburgh!AF$2:'cleaned_data_Pittsburgh'!AF$828, MATCH(A1045, cleaned_data_Pittsburgh!I$2:'cleaned_data_Pittsburgh'!I$828,0))</f>
        <v>Greater Pittsburgh Area</v>
      </c>
      <c r="E1045">
        <f>INDEX(cleaned_data_Pittsburgh!AG$2:'cleaned_data_Pittsburgh'!AG$828, MATCH(A1045, cleaned_data_Pittsburgh!I$2:'cleaned_data_Pittsburgh'!I$828,0))</f>
        <v>0</v>
      </c>
      <c r="F1045" t="str">
        <f>INDEX(cleaned_data_Pittsburgh!AK$2:'cleaned_data_Pittsburgh'!AK$828, MATCH(A1045, cleaned_data_Pittsburgh!I$2:'cleaned_data_Pittsburgh'!I$828,0))</f>
        <v>MSA</v>
      </c>
      <c r="G1045">
        <v>1</v>
      </c>
    </row>
    <row r="1046" spans="1:7" x14ac:dyDescent="0.2">
      <c r="A1046">
        <v>224072699</v>
      </c>
      <c r="B1046">
        <v>7828321</v>
      </c>
      <c r="C1046" t="s">
        <v>3380</v>
      </c>
      <c r="D1046" t="str">
        <f>INDEX(cleaned_data_Pittsburgh!AF$2:'cleaned_data_Pittsburgh'!AF$828, MATCH(A1046, cleaned_data_Pittsburgh!I$2:'cleaned_data_Pittsburgh'!I$828,0))</f>
        <v>Greater Pittsburgh Area</v>
      </c>
      <c r="E1046">
        <f>INDEX(cleaned_data_Pittsburgh!AG$2:'cleaned_data_Pittsburgh'!AG$828, MATCH(A1046, cleaned_data_Pittsburgh!I$2:'cleaned_data_Pittsburgh'!I$828,0))</f>
        <v>0</v>
      </c>
      <c r="F1046" t="str">
        <f>INDEX(cleaned_data_Pittsburgh!AK$2:'cleaned_data_Pittsburgh'!AK$828, MATCH(A1046, cleaned_data_Pittsburgh!I$2:'cleaned_data_Pittsburgh'!I$828,0))</f>
        <v>MSA</v>
      </c>
      <c r="G1046">
        <v>1</v>
      </c>
    </row>
    <row r="1047" spans="1:7" x14ac:dyDescent="0.2">
      <c r="A1047">
        <v>224072699</v>
      </c>
      <c r="B1047">
        <v>40600502</v>
      </c>
      <c r="C1047" t="s">
        <v>3380</v>
      </c>
      <c r="D1047" t="str">
        <f>INDEX(cleaned_data_Pittsburgh!AF$2:'cleaned_data_Pittsburgh'!AF$828, MATCH(A1047, cleaned_data_Pittsburgh!I$2:'cleaned_data_Pittsburgh'!I$828,0))</f>
        <v>Greater Pittsburgh Area</v>
      </c>
      <c r="E1047">
        <f>INDEX(cleaned_data_Pittsburgh!AG$2:'cleaned_data_Pittsburgh'!AG$828, MATCH(A1047, cleaned_data_Pittsburgh!I$2:'cleaned_data_Pittsburgh'!I$828,0))</f>
        <v>0</v>
      </c>
      <c r="F1047" t="str">
        <f>INDEX(cleaned_data_Pittsburgh!AK$2:'cleaned_data_Pittsburgh'!AK$828, MATCH(A1047, cleaned_data_Pittsburgh!I$2:'cleaned_data_Pittsburgh'!I$828,0))</f>
        <v>MSA</v>
      </c>
      <c r="G1047">
        <v>1</v>
      </c>
    </row>
    <row r="1048" spans="1:7" x14ac:dyDescent="0.2">
      <c r="A1048">
        <v>224136441</v>
      </c>
      <c r="B1048">
        <v>5624855</v>
      </c>
      <c r="C1048" t="s">
        <v>3380</v>
      </c>
      <c r="D1048" t="str">
        <f>INDEX(cleaned_data_Pittsburgh!AF$2:'cleaned_data_Pittsburgh'!AF$828, MATCH(A1048, cleaned_data_Pittsburgh!I$2:'cleaned_data_Pittsburgh'!I$828,0))</f>
        <v>Western PA Region</v>
      </c>
      <c r="E1048">
        <f>INDEX(cleaned_data_Pittsburgh!AG$2:'cleaned_data_Pittsburgh'!AG$828, MATCH(A1048, cleaned_data_Pittsburgh!I$2:'cleaned_data_Pittsburgh'!I$828,0))</f>
        <v>0</v>
      </c>
      <c r="F1048" t="str">
        <f>INDEX(cleaned_data_Pittsburgh!AK$2:'cleaned_data_Pittsburgh'!AK$828, MATCH(A1048, cleaned_data_Pittsburgh!I$2:'cleaned_data_Pittsburgh'!I$828,0))</f>
        <v>MSA</v>
      </c>
      <c r="G1048">
        <v>1</v>
      </c>
    </row>
    <row r="1049" spans="1:7" x14ac:dyDescent="0.2">
      <c r="A1049">
        <v>224136441</v>
      </c>
      <c r="B1049">
        <v>189235693</v>
      </c>
      <c r="C1049" t="s">
        <v>3380</v>
      </c>
      <c r="D1049" t="str">
        <f>INDEX(cleaned_data_Pittsburgh!AF$2:'cleaned_data_Pittsburgh'!AF$828, MATCH(A1049, cleaned_data_Pittsburgh!I$2:'cleaned_data_Pittsburgh'!I$828,0))</f>
        <v>Western PA Region</v>
      </c>
      <c r="E1049">
        <f>INDEX(cleaned_data_Pittsburgh!AG$2:'cleaned_data_Pittsburgh'!AG$828, MATCH(A1049, cleaned_data_Pittsburgh!I$2:'cleaned_data_Pittsburgh'!I$828,0))</f>
        <v>0</v>
      </c>
      <c r="F1049" t="str">
        <f>INDEX(cleaned_data_Pittsburgh!AK$2:'cleaned_data_Pittsburgh'!AK$828, MATCH(A1049, cleaned_data_Pittsburgh!I$2:'cleaned_data_Pittsburgh'!I$828,0))</f>
        <v>MSA</v>
      </c>
      <c r="G1049">
        <v>1</v>
      </c>
    </row>
    <row r="1050" spans="1:7" x14ac:dyDescent="0.2">
      <c r="A1050">
        <v>224190000</v>
      </c>
      <c r="B1050">
        <v>118846442</v>
      </c>
      <c r="C1050" t="s">
        <v>3380</v>
      </c>
      <c r="D1050" t="str">
        <f>INDEX(cleaned_data_Pittsburgh!AF$2:'cleaned_data_Pittsburgh'!AF$828, MATCH(A1050, cleaned_data_Pittsburgh!I$2:'cleaned_data_Pittsburgh'!I$828,0))</f>
        <v>Western PA Region</v>
      </c>
      <c r="E1050">
        <f>INDEX(cleaned_data_Pittsburgh!AG$2:'cleaned_data_Pittsburgh'!AG$828, MATCH(A1050, cleaned_data_Pittsburgh!I$2:'cleaned_data_Pittsburgh'!I$828,0))</f>
        <v>0</v>
      </c>
      <c r="F1050" t="str">
        <f>INDEX(cleaned_data_Pittsburgh!AK$2:'cleaned_data_Pittsburgh'!AK$828, MATCH(A1050, cleaned_data_Pittsburgh!I$2:'cleaned_data_Pittsburgh'!I$828,0))</f>
        <v>MSA</v>
      </c>
      <c r="G1050">
        <v>1</v>
      </c>
    </row>
    <row r="1051" spans="1:7" x14ac:dyDescent="0.2">
      <c r="A1051">
        <v>224190000</v>
      </c>
      <c r="B1051">
        <v>53442012</v>
      </c>
      <c r="C1051" t="s">
        <v>3380</v>
      </c>
      <c r="D1051" t="str">
        <f>INDEX(cleaned_data_Pittsburgh!AF$2:'cleaned_data_Pittsburgh'!AF$828, MATCH(A1051, cleaned_data_Pittsburgh!I$2:'cleaned_data_Pittsburgh'!I$828,0))</f>
        <v>Western PA Region</v>
      </c>
      <c r="E1051">
        <f>INDEX(cleaned_data_Pittsburgh!AG$2:'cleaned_data_Pittsburgh'!AG$828, MATCH(A1051, cleaned_data_Pittsburgh!I$2:'cleaned_data_Pittsburgh'!I$828,0))</f>
        <v>0</v>
      </c>
      <c r="F1051" t="str">
        <f>INDEX(cleaned_data_Pittsburgh!AK$2:'cleaned_data_Pittsburgh'!AK$828, MATCH(A1051, cleaned_data_Pittsburgh!I$2:'cleaned_data_Pittsburgh'!I$828,0))</f>
        <v>MSA</v>
      </c>
      <c r="G1051">
        <v>1</v>
      </c>
    </row>
    <row r="1052" spans="1:7" x14ac:dyDescent="0.2">
      <c r="A1052">
        <v>224205397</v>
      </c>
      <c r="B1052">
        <v>9746510</v>
      </c>
      <c r="C1052" t="s">
        <v>3380</v>
      </c>
      <c r="D1052" t="str">
        <f>INDEX(cleaned_data_Pittsburgh!AF$2:'cleaned_data_Pittsburgh'!AF$828, MATCH(A1052, cleaned_data_Pittsburgh!I$2:'cleaned_data_Pittsburgh'!I$828,0))</f>
        <v>Western PA</v>
      </c>
      <c r="E1052">
        <f>INDEX(cleaned_data_Pittsburgh!AG$2:'cleaned_data_Pittsburgh'!AG$828, MATCH(A1052, cleaned_data_Pittsburgh!I$2:'cleaned_data_Pittsburgh'!I$828,0))</f>
        <v>0</v>
      </c>
      <c r="F1052" t="str">
        <f>INDEX(cleaned_data_Pittsburgh!AK$2:'cleaned_data_Pittsburgh'!AK$828, MATCH(A1052, cleaned_data_Pittsburgh!I$2:'cleaned_data_Pittsburgh'!I$828,0))</f>
        <v>MSA</v>
      </c>
      <c r="G1052">
        <v>1</v>
      </c>
    </row>
    <row r="1053" spans="1:7" x14ac:dyDescent="0.2">
      <c r="A1053">
        <v>224205397</v>
      </c>
      <c r="B1053">
        <v>13358930</v>
      </c>
      <c r="C1053" t="s">
        <v>3380</v>
      </c>
      <c r="D1053" t="str">
        <f>INDEX(cleaned_data_Pittsburgh!AF$2:'cleaned_data_Pittsburgh'!AF$828, MATCH(A1053, cleaned_data_Pittsburgh!I$2:'cleaned_data_Pittsburgh'!I$828,0))</f>
        <v>Western PA</v>
      </c>
      <c r="E1053">
        <f>INDEX(cleaned_data_Pittsburgh!AG$2:'cleaned_data_Pittsburgh'!AG$828, MATCH(A1053, cleaned_data_Pittsburgh!I$2:'cleaned_data_Pittsburgh'!I$828,0))</f>
        <v>0</v>
      </c>
      <c r="F1053" t="str">
        <f>INDEX(cleaned_data_Pittsburgh!AK$2:'cleaned_data_Pittsburgh'!AK$828, MATCH(A1053, cleaned_data_Pittsburgh!I$2:'cleaned_data_Pittsburgh'!I$828,0))</f>
        <v>MSA</v>
      </c>
      <c r="G1053">
        <v>1</v>
      </c>
    </row>
    <row r="1054" spans="1:7" x14ac:dyDescent="0.2">
      <c r="A1054">
        <v>224205397</v>
      </c>
      <c r="B1054">
        <v>4578486</v>
      </c>
      <c r="C1054" t="s">
        <v>3380</v>
      </c>
      <c r="D1054" t="str">
        <f>INDEX(cleaned_data_Pittsburgh!AF$2:'cleaned_data_Pittsburgh'!AF$828, MATCH(A1054, cleaned_data_Pittsburgh!I$2:'cleaned_data_Pittsburgh'!I$828,0))</f>
        <v>Western PA</v>
      </c>
      <c r="E1054">
        <f>INDEX(cleaned_data_Pittsburgh!AG$2:'cleaned_data_Pittsburgh'!AG$828, MATCH(A1054, cleaned_data_Pittsburgh!I$2:'cleaned_data_Pittsburgh'!I$828,0))</f>
        <v>0</v>
      </c>
      <c r="F1054" t="str">
        <f>INDEX(cleaned_data_Pittsburgh!AK$2:'cleaned_data_Pittsburgh'!AK$828, MATCH(A1054, cleaned_data_Pittsburgh!I$2:'cleaned_data_Pittsburgh'!I$828,0))</f>
        <v>MSA</v>
      </c>
      <c r="G1054">
        <v>1</v>
      </c>
    </row>
    <row r="1055" spans="1:7" x14ac:dyDescent="0.2">
      <c r="A1055">
        <v>224205397</v>
      </c>
      <c r="B1055">
        <v>13984561</v>
      </c>
      <c r="C1055" t="s">
        <v>3380</v>
      </c>
      <c r="D1055" t="str">
        <f>INDEX(cleaned_data_Pittsburgh!AF$2:'cleaned_data_Pittsburgh'!AF$828, MATCH(A1055, cleaned_data_Pittsburgh!I$2:'cleaned_data_Pittsburgh'!I$828,0))</f>
        <v>Western PA</v>
      </c>
      <c r="E1055">
        <f>INDEX(cleaned_data_Pittsburgh!AG$2:'cleaned_data_Pittsburgh'!AG$828, MATCH(A1055, cleaned_data_Pittsburgh!I$2:'cleaned_data_Pittsburgh'!I$828,0))</f>
        <v>0</v>
      </c>
      <c r="F1055" t="str">
        <f>INDEX(cleaned_data_Pittsburgh!AK$2:'cleaned_data_Pittsburgh'!AK$828, MATCH(A1055, cleaned_data_Pittsburgh!I$2:'cleaned_data_Pittsburgh'!I$828,0))</f>
        <v>MSA</v>
      </c>
      <c r="G1055">
        <v>1</v>
      </c>
    </row>
    <row r="1056" spans="1:7" x14ac:dyDescent="0.2">
      <c r="A1056">
        <v>224205397</v>
      </c>
      <c r="B1056">
        <v>185407873</v>
      </c>
      <c r="C1056" t="s">
        <v>3380</v>
      </c>
      <c r="D1056" t="str">
        <f>INDEX(cleaned_data_Pittsburgh!AF$2:'cleaned_data_Pittsburgh'!AF$828, MATCH(A1056, cleaned_data_Pittsburgh!I$2:'cleaned_data_Pittsburgh'!I$828,0))</f>
        <v>Western PA</v>
      </c>
      <c r="E1056">
        <f>INDEX(cleaned_data_Pittsburgh!AG$2:'cleaned_data_Pittsburgh'!AG$828, MATCH(A1056, cleaned_data_Pittsburgh!I$2:'cleaned_data_Pittsburgh'!I$828,0))</f>
        <v>0</v>
      </c>
      <c r="F1056" t="str">
        <f>INDEX(cleaned_data_Pittsburgh!AK$2:'cleaned_data_Pittsburgh'!AK$828, MATCH(A1056, cleaned_data_Pittsburgh!I$2:'cleaned_data_Pittsburgh'!I$828,0))</f>
        <v>MSA</v>
      </c>
      <c r="G1056">
        <v>1</v>
      </c>
    </row>
    <row r="1057" spans="1:7" x14ac:dyDescent="0.2">
      <c r="A1057">
        <v>224205397</v>
      </c>
      <c r="B1057">
        <v>14263598</v>
      </c>
      <c r="C1057" t="s">
        <v>3380</v>
      </c>
      <c r="D1057" t="str">
        <f>INDEX(cleaned_data_Pittsburgh!AF$2:'cleaned_data_Pittsburgh'!AF$828, MATCH(A1057, cleaned_data_Pittsburgh!I$2:'cleaned_data_Pittsburgh'!I$828,0))</f>
        <v>Western PA</v>
      </c>
      <c r="E1057">
        <f>INDEX(cleaned_data_Pittsburgh!AG$2:'cleaned_data_Pittsburgh'!AG$828, MATCH(A1057, cleaned_data_Pittsburgh!I$2:'cleaned_data_Pittsburgh'!I$828,0))</f>
        <v>0</v>
      </c>
      <c r="F1057" t="str">
        <f>INDEX(cleaned_data_Pittsburgh!AK$2:'cleaned_data_Pittsburgh'!AK$828, MATCH(A1057, cleaned_data_Pittsburgh!I$2:'cleaned_data_Pittsburgh'!I$828,0))</f>
        <v>MSA</v>
      </c>
      <c r="G1057">
        <v>1</v>
      </c>
    </row>
    <row r="1058" spans="1:7" x14ac:dyDescent="0.2">
      <c r="A1058">
        <v>224205397</v>
      </c>
      <c r="B1058">
        <v>1756334</v>
      </c>
      <c r="C1058" t="s">
        <v>3380</v>
      </c>
      <c r="D1058" t="str">
        <f>INDEX(cleaned_data_Pittsburgh!AF$2:'cleaned_data_Pittsburgh'!AF$828, MATCH(A1058, cleaned_data_Pittsburgh!I$2:'cleaned_data_Pittsburgh'!I$828,0))</f>
        <v>Western PA</v>
      </c>
      <c r="E1058">
        <f>INDEX(cleaned_data_Pittsburgh!AG$2:'cleaned_data_Pittsburgh'!AG$828, MATCH(A1058, cleaned_data_Pittsburgh!I$2:'cleaned_data_Pittsburgh'!I$828,0))</f>
        <v>0</v>
      </c>
      <c r="F1058" t="str">
        <f>INDEX(cleaned_data_Pittsburgh!AK$2:'cleaned_data_Pittsburgh'!AK$828, MATCH(A1058, cleaned_data_Pittsburgh!I$2:'cleaned_data_Pittsburgh'!I$828,0))</f>
        <v>MSA</v>
      </c>
      <c r="G1058">
        <v>1</v>
      </c>
    </row>
    <row r="1059" spans="1:7" x14ac:dyDescent="0.2">
      <c r="A1059">
        <v>224205611</v>
      </c>
      <c r="B1059">
        <v>38500722</v>
      </c>
      <c r="C1059" t="s">
        <v>3380</v>
      </c>
      <c r="D1059" t="str">
        <f>INDEX(cleaned_data_Pittsburgh!AF$2:'cleaned_data_Pittsburgh'!AF$828, MATCH(A1059, cleaned_data_Pittsburgh!I$2:'cleaned_data_Pittsburgh'!I$828,0))</f>
        <v>Western PA Region</v>
      </c>
      <c r="E1059">
        <f>INDEX(cleaned_data_Pittsburgh!AG$2:'cleaned_data_Pittsburgh'!AG$828, MATCH(A1059, cleaned_data_Pittsburgh!I$2:'cleaned_data_Pittsburgh'!I$828,0))</f>
        <v>0</v>
      </c>
      <c r="F1059" t="str">
        <f>INDEX(cleaned_data_Pittsburgh!AK$2:'cleaned_data_Pittsburgh'!AK$828, MATCH(A1059, cleaned_data_Pittsburgh!I$2:'cleaned_data_Pittsburgh'!I$828,0))</f>
        <v>MSA</v>
      </c>
      <c r="G1059">
        <v>1</v>
      </c>
    </row>
    <row r="1060" spans="1:7" x14ac:dyDescent="0.2">
      <c r="A1060">
        <v>224205611</v>
      </c>
      <c r="B1060">
        <v>189235693</v>
      </c>
      <c r="C1060" t="s">
        <v>3380</v>
      </c>
      <c r="D1060" t="str">
        <f>INDEX(cleaned_data_Pittsburgh!AF$2:'cleaned_data_Pittsburgh'!AF$828, MATCH(A1060, cleaned_data_Pittsburgh!I$2:'cleaned_data_Pittsburgh'!I$828,0))</f>
        <v>Western PA Region</v>
      </c>
      <c r="E1060">
        <f>INDEX(cleaned_data_Pittsburgh!AG$2:'cleaned_data_Pittsburgh'!AG$828, MATCH(A1060, cleaned_data_Pittsburgh!I$2:'cleaned_data_Pittsburgh'!I$828,0))</f>
        <v>0</v>
      </c>
      <c r="F1060" t="str">
        <f>INDEX(cleaned_data_Pittsburgh!AK$2:'cleaned_data_Pittsburgh'!AK$828, MATCH(A1060, cleaned_data_Pittsburgh!I$2:'cleaned_data_Pittsburgh'!I$828,0))</f>
        <v>MSA</v>
      </c>
      <c r="G1060">
        <v>1</v>
      </c>
    </row>
    <row r="1061" spans="1:7" x14ac:dyDescent="0.2">
      <c r="A1061">
        <v>224205611</v>
      </c>
      <c r="B1061">
        <v>27364692</v>
      </c>
      <c r="C1061" t="s">
        <v>3380</v>
      </c>
      <c r="D1061" t="str">
        <f>INDEX(cleaned_data_Pittsburgh!AF$2:'cleaned_data_Pittsburgh'!AF$828, MATCH(A1061, cleaned_data_Pittsburgh!I$2:'cleaned_data_Pittsburgh'!I$828,0))</f>
        <v>Western PA Region</v>
      </c>
      <c r="E1061">
        <f>INDEX(cleaned_data_Pittsburgh!AG$2:'cleaned_data_Pittsburgh'!AG$828, MATCH(A1061, cleaned_data_Pittsburgh!I$2:'cleaned_data_Pittsburgh'!I$828,0))</f>
        <v>0</v>
      </c>
      <c r="F1061" t="str">
        <f>INDEX(cleaned_data_Pittsburgh!AK$2:'cleaned_data_Pittsburgh'!AK$828, MATCH(A1061, cleaned_data_Pittsburgh!I$2:'cleaned_data_Pittsburgh'!I$828,0))</f>
        <v>MSA</v>
      </c>
      <c r="G1061">
        <v>1</v>
      </c>
    </row>
    <row r="1062" spans="1:7" x14ac:dyDescent="0.2">
      <c r="A1062">
        <v>224205611</v>
      </c>
      <c r="B1062">
        <v>189751171</v>
      </c>
      <c r="C1062" t="s">
        <v>3380</v>
      </c>
      <c r="D1062" t="str">
        <f>INDEX(cleaned_data_Pittsburgh!AF$2:'cleaned_data_Pittsburgh'!AF$828, MATCH(A1062, cleaned_data_Pittsburgh!I$2:'cleaned_data_Pittsburgh'!I$828,0))</f>
        <v>Western PA Region</v>
      </c>
      <c r="E1062">
        <f>INDEX(cleaned_data_Pittsburgh!AG$2:'cleaned_data_Pittsburgh'!AG$828, MATCH(A1062, cleaned_data_Pittsburgh!I$2:'cleaned_data_Pittsburgh'!I$828,0))</f>
        <v>0</v>
      </c>
      <c r="F1062" t="str">
        <f>INDEX(cleaned_data_Pittsburgh!AK$2:'cleaned_data_Pittsburgh'!AK$828, MATCH(A1062, cleaned_data_Pittsburgh!I$2:'cleaned_data_Pittsburgh'!I$828,0))</f>
        <v>MSA</v>
      </c>
      <c r="G1062">
        <v>1</v>
      </c>
    </row>
    <row r="1063" spans="1:7" x14ac:dyDescent="0.2">
      <c r="A1063">
        <v>224205611</v>
      </c>
      <c r="B1063">
        <v>21906961</v>
      </c>
      <c r="C1063" t="s">
        <v>3380</v>
      </c>
      <c r="D1063" t="str">
        <f>INDEX(cleaned_data_Pittsburgh!AF$2:'cleaned_data_Pittsburgh'!AF$828, MATCH(A1063, cleaned_data_Pittsburgh!I$2:'cleaned_data_Pittsburgh'!I$828,0))</f>
        <v>Western PA Region</v>
      </c>
      <c r="E1063">
        <f>INDEX(cleaned_data_Pittsburgh!AG$2:'cleaned_data_Pittsburgh'!AG$828, MATCH(A1063, cleaned_data_Pittsburgh!I$2:'cleaned_data_Pittsburgh'!I$828,0))</f>
        <v>0</v>
      </c>
      <c r="F1063" t="str">
        <f>INDEX(cleaned_data_Pittsburgh!AK$2:'cleaned_data_Pittsburgh'!AK$828, MATCH(A1063, cleaned_data_Pittsburgh!I$2:'cleaned_data_Pittsburgh'!I$828,0))</f>
        <v>MSA</v>
      </c>
      <c r="G1063">
        <v>1</v>
      </c>
    </row>
    <row r="1064" spans="1:7" x14ac:dyDescent="0.2">
      <c r="A1064">
        <v>224205611</v>
      </c>
      <c r="B1064">
        <v>49729832</v>
      </c>
      <c r="C1064" t="s">
        <v>3380</v>
      </c>
      <c r="D1064" t="str">
        <f>INDEX(cleaned_data_Pittsburgh!AF$2:'cleaned_data_Pittsburgh'!AF$828, MATCH(A1064, cleaned_data_Pittsburgh!I$2:'cleaned_data_Pittsburgh'!I$828,0))</f>
        <v>Western PA Region</v>
      </c>
      <c r="E1064">
        <f>INDEX(cleaned_data_Pittsburgh!AG$2:'cleaned_data_Pittsburgh'!AG$828, MATCH(A1064, cleaned_data_Pittsburgh!I$2:'cleaned_data_Pittsburgh'!I$828,0))</f>
        <v>0</v>
      </c>
      <c r="F1064" t="str">
        <f>INDEX(cleaned_data_Pittsburgh!AK$2:'cleaned_data_Pittsburgh'!AK$828, MATCH(A1064, cleaned_data_Pittsburgh!I$2:'cleaned_data_Pittsburgh'!I$828,0))</f>
        <v>MSA</v>
      </c>
      <c r="G1064">
        <v>1</v>
      </c>
    </row>
    <row r="1065" spans="1:7" x14ac:dyDescent="0.2">
      <c r="A1065">
        <v>224205611</v>
      </c>
      <c r="B1065">
        <v>35832842</v>
      </c>
      <c r="C1065" t="s">
        <v>3380</v>
      </c>
      <c r="D1065" t="str">
        <f>INDEX(cleaned_data_Pittsburgh!AF$2:'cleaned_data_Pittsburgh'!AF$828, MATCH(A1065, cleaned_data_Pittsburgh!I$2:'cleaned_data_Pittsburgh'!I$828,0))</f>
        <v>Western PA Region</v>
      </c>
      <c r="E1065">
        <f>INDEX(cleaned_data_Pittsburgh!AG$2:'cleaned_data_Pittsburgh'!AG$828, MATCH(A1065, cleaned_data_Pittsburgh!I$2:'cleaned_data_Pittsburgh'!I$828,0))</f>
        <v>0</v>
      </c>
      <c r="F1065" t="str">
        <f>INDEX(cleaned_data_Pittsburgh!AK$2:'cleaned_data_Pittsburgh'!AK$828, MATCH(A1065, cleaned_data_Pittsburgh!I$2:'cleaned_data_Pittsburgh'!I$828,0))</f>
        <v>MSA</v>
      </c>
      <c r="G1065">
        <v>1</v>
      </c>
    </row>
    <row r="1066" spans="1:7" x14ac:dyDescent="0.2">
      <c r="A1066">
        <v>224205611</v>
      </c>
      <c r="B1066">
        <v>23078421</v>
      </c>
      <c r="C1066" t="s">
        <v>3380</v>
      </c>
      <c r="D1066" t="str">
        <f>INDEX(cleaned_data_Pittsburgh!AF$2:'cleaned_data_Pittsburgh'!AF$828, MATCH(A1066, cleaned_data_Pittsburgh!I$2:'cleaned_data_Pittsburgh'!I$828,0))</f>
        <v>Western PA Region</v>
      </c>
      <c r="E1066">
        <f>INDEX(cleaned_data_Pittsburgh!AG$2:'cleaned_data_Pittsburgh'!AG$828, MATCH(A1066, cleaned_data_Pittsburgh!I$2:'cleaned_data_Pittsburgh'!I$828,0))</f>
        <v>0</v>
      </c>
      <c r="F1066" t="str">
        <f>INDEX(cleaned_data_Pittsburgh!AK$2:'cleaned_data_Pittsburgh'!AK$828, MATCH(A1066, cleaned_data_Pittsburgh!I$2:'cleaned_data_Pittsburgh'!I$828,0))</f>
        <v>MSA</v>
      </c>
      <c r="G1066">
        <v>1</v>
      </c>
    </row>
    <row r="1067" spans="1:7" x14ac:dyDescent="0.2">
      <c r="A1067">
        <v>224205611</v>
      </c>
      <c r="B1067">
        <v>12452751</v>
      </c>
      <c r="C1067" t="s">
        <v>3380</v>
      </c>
      <c r="D1067" t="str">
        <f>INDEX(cleaned_data_Pittsburgh!AF$2:'cleaned_data_Pittsburgh'!AF$828, MATCH(A1067, cleaned_data_Pittsburgh!I$2:'cleaned_data_Pittsburgh'!I$828,0))</f>
        <v>Western PA Region</v>
      </c>
      <c r="E1067">
        <f>INDEX(cleaned_data_Pittsburgh!AG$2:'cleaned_data_Pittsburgh'!AG$828, MATCH(A1067, cleaned_data_Pittsburgh!I$2:'cleaned_data_Pittsburgh'!I$828,0))</f>
        <v>0</v>
      </c>
      <c r="F1067" t="str">
        <f>INDEX(cleaned_data_Pittsburgh!AK$2:'cleaned_data_Pittsburgh'!AK$828, MATCH(A1067, cleaned_data_Pittsburgh!I$2:'cleaned_data_Pittsburgh'!I$828,0))</f>
        <v>MSA</v>
      </c>
      <c r="G1067">
        <v>1</v>
      </c>
    </row>
    <row r="1068" spans="1:7" x14ac:dyDescent="0.2">
      <c r="A1068">
        <v>224205611</v>
      </c>
      <c r="B1068">
        <v>182797382</v>
      </c>
      <c r="C1068" t="s">
        <v>3380</v>
      </c>
      <c r="D1068" t="str">
        <f>INDEX(cleaned_data_Pittsburgh!AF$2:'cleaned_data_Pittsburgh'!AF$828, MATCH(A1068, cleaned_data_Pittsburgh!I$2:'cleaned_data_Pittsburgh'!I$828,0))</f>
        <v>Western PA Region</v>
      </c>
      <c r="E1068">
        <f>INDEX(cleaned_data_Pittsburgh!AG$2:'cleaned_data_Pittsburgh'!AG$828, MATCH(A1068, cleaned_data_Pittsburgh!I$2:'cleaned_data_Pittsburgh'!I$828,0))</f>
        <v>0</v>
      </c>
      <c r="F1068" t="str">
        <f>INDEX(cleaned_data_Pittsburgh!AK$2:'cleaned_data_Pittsburgh'!AK$828, MATCH(A1068, cleaned_data_Pittsburgh!I$2:'cleaned_data_Pittsburgh'!I$828,0))</f>
        <v>MSA</v>
      </c>
      <c r="G1068">
        <v>1</v>
      </c>
    </row>
    <row r="1069" spans="1:7" x14ac:dyDescent="0.2">
      <c r="A1069">
        <v>224205611</v>
      </c>
      <c r="B1069">
        <v>50773842</v>
      </c>
      <c r="C1069" t="s">
        <v>3380</v>
      </c>
      <c r="D1069" t="str">
        <f>INDEX(cleaned_data_Pittsburgh!AF$2:'cleaned_data_Pittsburgh'!AF$828, MATCH(A1069, cleaned_data_Pittsburgh!I$2:'cleaned_data_Pittsburgh'!I$828,0))</f>
        <v>Western PA Region</v>
      </c>
      <c r="E1069">
        <f>INDEX(cleaned_data_Pittsburgh!AG$2:'cleaned_data_Pittsburgh'!AG$828, MATCH(A1069, cleaned_data_Pittsburgh!I$2:'cleaned_data_Pittsburgh'!I$828,0))</f>
        <v>0</v>
      </c>
      <c r="F1069" t="str">
        <f>INDEX(cleaned_data_Pittsburgh!AK$2:'cleaned_data_Pittsburgh'!AK$828, MATCH(A1069, cleaned_data_Pittsburgh!I$2:'cleaned_data_Pittsburgh'!I$828,0))</f>
        <v>MSA</v>
      </c>
      <c r="G1069">
        <v>1</v>
      </c>
    </row>
    <row r="1070" spans="1:7" x14ac:dyDescent="0.2">
      <c r="A1070">
        <v>224205611</v>
      </c>
      <c r="B1070">
        <v>128213782</v>
      </c>
      <c r="C1070" t="s">
        <v>3380</v>
      </c>
      <c r="D1070" t="str">
        <f>INDEX(cleaned_data_Pittsburgh!AF$2:'cleaned_data_Pittsburgh'!AF$828, MATCH(A1070, cleaned_data_Pittsburgh!I$2:'cleaned_data_Pittsburgh'!I$828,0))</f>
        <v>Western PA Region</v>
      </c>
      <c r="E1070">
        <f>INDEX(cleaned_data_Pittsburgh!AG$2:'cleaned_data_Pittsburgh'!AG$828, MATCH(A1070, cleaned_data_Pittsburgh!I$2:'cleaned_data_Pittsburgh'!I$828,0))</f>
        <v>0</v>
      </c>
      <c r="F1070" t="str">
        <f>INDEX(cleaned_data_Pittsburgh!AK$2:'cleaned_data_Pittsburgh'!AK$828, MATCH(A1070, cleaned_data_Pittsburgh!I$2:'cleaned_data_Pittsburgh'!I$828,0))</f>
        <v>MSA</v>
      </c>
      <c r="G1070">
        <v>1</v>
      </c>
    </row>
    <row r="1071" spans="1:7" x14ac:dyDescent="0.2">
      <c r="A1071">
        <v>224205611</v>
      </c>
      <c r="B1071">
        <v>138109182</v>
      </c>
      <c r="C1071" t="s">
        <v>3380</v>
      </c>
      <c r="D1071" t="str">
        <f>INDEX(cleaned_data_Pittsburgh!AF$2:'cleaned_data_Pittsburgh'!AF$828, MATCH(A1071, cleaned_data_Pittsburgh!I$2:'cleaned_data_Pittsburgh'!I$828,0))</f>
        <v>Western PA Region</v>
      </c>
      <c r="E1071">
        <f>INDEX(cleaned_data_Pittsburgh!AG$2:'cleaned_data_Pittsburgh'!AG$828, MATCH(A1071, cleaned_data_Pittsburgh!I$2:'cleaned_data_Pittsburgh'!I$828,0))</f>
        <v>0</v>
      </c>
      <c r="F1071" t="str">
        <f>INDEX(cleaned_data_Pittsburgh!AK$2:'cleaned_data_Pittsburgh'!AK$828, MATCH(A1071, cleaned_data_Pittsburgh!I$2:'cleaned_data_Pittsburgh'!I$828,0))</f>
        <v>MSA</v>
      </c>
      <c r="G1071">
        <v>1</v>
      </c>
    </row>
    <row r="1072" spans="1:7" x14ac:dyDescent="0.2">
      <c r="A1072">
        <v>224205611</v>
      </c>
      <c r="B1072">
        <v>9506555</v>
      </c>
      <c r="C1072" t="s">
        <v>3380</v>
      </c>
      <c r="D1072" t="str">
        <f>INDEX(cleaned_data_Pittsburgh!AF$2:'cleaned_data_Pittsburgh'!AF$828, MATCH(A1072, cleaned_data_Pittsburgh!I$2:'cleaned_data_Pittsburgh'!I$828,0))</f>
        <v>Western PA Region</v>
      </c>
      <c r="E1072">
        <f>INDEX(cleaned_data_Pittsburgh!AG$2:'cleaned_data_Pittsburgh'!AG$828, MATCH(A1072, cleaned_data_Pittsburgh!I$2:'cleaned_data_Pittsburgh'!I$828,0))</f>
        <v>0</v>
      </c>
      <c r="F1072" t="str">
        <f>INDEX(cleaned_data_Pittsburgh!AK$2:'cleaned_data_Pittsburgh'!AK$828, MATCH(A1072, cleaned_data_Pittsburgh!I$2:'cleaned_data_Pittsburgh'!I$828,0))</f>
        <v>MSA</v>
      </c>
      <c r="G1072">
        <v>1</v>
      </c>
    </row>
    <row r="1073" spans="1:7" x14ac:dyDescent="0.2">
      <c r="A1073">
        <v>224205611</v>
      </c>
      <c r="B1073">
        <v>5527199</v>
      </c>
      <c r="C1073" t="s">
        <v>3380</v>
      </c>
      <c r="D1073" t="str">
        <f>INDEX(cleaned_data_Pittsburgh!AF$2:'cleaned_data_Pittsburgh'!AF$828, MATCH(A1073, cleaned_data_Pittsburgh!I$2:'cleaned_data_Pittsburgh'!I$828,0))</f>
        <v>Western PA Region</v>
      </c>
      <c r="E1073">
        <f>INDEX(cleaned_data_Pittsburgh!AG$2:'cleaned_data_Pittsburgh'!AG$828, MATCH(A1073, cleaned_data_Pittsburgh!I$2:'cleaned_data_Pittsburgh'!I$828,0))</f>
        <v>0</v>
      </c>
      <c r="F1073" t="str">
        <f>INDEX(cleaned_data_Pittsburgh!AK$2:'cleaned_data_Pittsburgh'!AK$828, MATCH(A1073, cleaned_data_Pittsburgh!I$2:'cleaned_data_Pittsburgh'!I$828,0))</f>
        <v>MSA</v>
      </c>
      <c r="G1073">
        <v>1</v>
      </c>
    </row>
    <row r="1074" spans="1:7" x14ac:dyDescent="0.2">
      <c r="A1074">
        <v>224205611</v>
      </c>
      <c r="B1074">
        <v>191055885</v>
      </c>
      <c r="C1074" t="s">
        <v>3380</v>
      </c>
      <c r="D1074" t="str">
        <f>INDEX(cleaned_data_Pittsburgh!AF$2:'cleaned_data_Pittsburgh'!AF$828, MATCH(A1074, cleaned_data_Pittsburgh!I$2:'cleaned_data_Pittsburgh'!I$828,0))</f>
        <v>Western PA Region</v>
      </c>
      <c r="E1074">
        <f>INDEX(cleaned_data_Pittsburgh!AG$2:'cleaned_data_Pittsburgh'!AG$828, MATCH(A1074, cleaned_data_Pittsburgh!I$2:'cleaned_data_Pittsburgh'!I$828,0))</f>
        <v>0</v>
      </c>
      <c r="F1074" t="str">
        <f>INDEX(cleaned_data_Pittsburgh!AK$2:'cleaned_data_Pittsburgh'!AK$828, MATCH(A1074, cleaned_data_Pittsburgh!I$2:'cleaned_data_Pittsburgh'!I$828,0))</f>
        <v>MSA</v>
      </c>
      <c r="G1074">
        <v>1</v>
      </c>
    </row>
    <row r="1075" spans="1:7" x14ac:dyDescent="0.2">
      <c r="A1075">
        <v>224252040</v>
      </c>
      <c r="B1075">
        <v>10287639</v>
      </c>
      <c r="C1075" t="s">
        <v>3380</v>
      </c>
      <c r="D1075" t="str">
        <f>INDEX(cleaned_data_Pittsburgh!AF$2:'cleaned_data_Pittsburgh'!AF$828, MATCH(A1075, cleaned_data_Pittsburgh!I$2:'cleaned_data_Pittsburgh'!I$828,0))</f>
        <v>Western PA Region</v>
      </c>
      <c r="E1075">
        <f>INDEX(cleaned_data_Pittsburgh!AG$2:'cleaned_data_Pittsburgh'!AG$828, MATCH(A1075, cleaned_data_Pittsburgh!I$2:'cleaned_data_Pittsburgh'!I$828,0))</f>
        <v>0</v>
      </c>
      <c r="F1075" t="str">
        <f>INDEX(cleaned_data_Pittsburgh!AK$2:'cleaned_data_Pittsburgh'!AK$828, MATCH(A1075, cleaned_data_Pittsburgh!I$2:'cleaned_data_Pittsburgh'!I$828,0))</f>
        <v>MSA</v>
      </c>
      <c r="G1075">
        <v>1</v>
      </c>
    </row>
    <row r="1076" spans="1:7" x14ac:dyDescent="0.2">
      <c r="A1076">
        <v>224252040</v>
      </c>
      <c r="B1076">
        <v>12701661</v>
      </c>
      <c r="C1076" t="s">
        <v>3380</v>
      </c>
      <c r="D1076" t="str">
        <f>INDEX(cleaned_data_Pittsburgh!AF$2:'cleaned_data_Pittsburgh'!AF$828, MATCH(A1076, cleaned_data_Pittsburgh!I$2:'cleaned_data_Pittsburgh'!I$828,0))</f>
        <v>Western PA Region</v>
      </c>
      <c r="E1076">
        <f>INDEX(cleaned_data_Pittsburgh!AG$2:'cleaned_data_Pittsburgh'!AG$828, MATCH(A1076, cleaned_data_Pittsburgh!I$2:'cleaned_data_Pittsburgh'!I$828,0))</f>
        <v>0</v>
      </c>
      <c r="F1076" t="str">
        <f>INDEX(cleaned_data_Pittsburgh!AK$2:'cleaned_data_Pittsburgh'!AK$828, MATCH(A1076, cleaned_data_Pittsburgh!I$2:'cleaned_data_Pittsburgh'!I$828,0))</f>
        <v>MSA</v>
      </c>
      <c r="G1076">
        <v>1</v>
      </c>
    </row>
    <row r="1077" spans="1:7" x14ac:dyDescent="0.2">
      <c r="A1077">
        <v>224252040</v>
      </c>
      <c r="B1077">
        <v>118846442</v>
      </c>
      <c r="C1077" t="s">
        <v>3380</v>
      </c>
      <c r="D1077" t="str">
        <f>INDEX(cleaned_data_Pittsburgh!AF$2:'cleaned_data_Pittsburgh'!AF$828, MATCH(A1077, cleaned_data_Pittsburgh!I$2:'cleaned_data_Pittsburgh'!I$828,0))</f>
        <v>Western PA Region</v>
      </c>
      <c r="E1077">
        <f>INDEX(cleaned_data_Pittsburgh!AG$2:'cleaned_data_Pittsburgh'!AG$828, MATCH(A1077, cleaned_data_Pittsburgh!I$2:'cleaned_data_Pittsburgh'!I$828,0))</f>
        <v>0</v>
      </c>
      <c r="F1077" t="str">
        <f>INDEX(cleaned_data_Pittsburgh!AK$2:'cleaned_data_Pittsburgh'!AK$828, MATCH(A1077, cleaned_data_Pittsburgh!I$2:'cleaned_data_Pittsburgh'!I$828,0))</f>
        <v>MSA</v>
      </c>
      <c r="G1077">
        <v>1</v>
      </c>
    </row>
    <row r="1078" spans="1:7" x14ac:dyDescent="0.2">
      <c r="A1078">
        <v>224252040</v>
      </c>
      <c r="B1078">
        <v>190665486</v>
      </c>
      <c r="C1078" t="s">
        <v>3380</v>
      </c>
      <c r="D1078" t="str">
        <f>INDEX(cleaned_data_Pittsburgh!AF$2:'cleaned_data_Pittsburgh'!AF$828, MATCH(A1078, cleaned_data_Pittsburgh!I$2:'cleaned_data_Pittsburgh'!I$828,0))</f>
        <v>Western PA Region</v>
      </c>
      <c r="E1078">
        <f>INDEX(cleaned_data_Pittsburgh!AG$2:'cleaned_data_Pittsburgh'!AG$828, MATCH(A1078, cleaned_data_Pittsburgh!I$2:'cleaned_data_Pittsburgh'!I$828,0))</f>
        <v>0</v>
      </c>
      <c r="F1078" t="str">
        <f>INDEX(cleaned_data_Pittsburgh!AK$2:'cleaned_data_Pittsburgh'!AK$828, MATCH(A1078, cleaned_data_Pittsburgh!I$2:'cleaned_data_Pittsburgh'!I$828,0))</f>
        <v>MSA</v>
      </c>
      <c r="G1078">
        <v>1</v>
      </c>
    </row>
    <row r="1079" spans="1:7" x14ac:dyDescent="0.2">
      <c r="A1079">
        <v>224284504</v>
      </c>
      <c r="B1079">
        <v>19503181</v>
      </c>
      <c r="C1079" t="s">
        <v>3380</v>
      </c>
      <c r="D1079" t="str">
        <f>INDEX(cleaned_data_Pittsburgh!AF$2:'cleaned_data_Pittsburgh'!AF$828, MATCH(A1079, cleaned_data_Pittsburgh!I$2:'cleaned_data_Pittsburgh'!I$828,0))</f>
        <v>Greater Pittsburgh Area</v>
      </c>
      <c r="E1079">
        <f>INDEX(cleaned_data_Pittsburgh!AG$2:'cleaned_data_Pittsburgh'!AG$828, MATCH(A1079, cleaned_data_Pittsburgh!I$2:'cleaned_data_Pittsburgh'!I$828,0))</f>
        <v>0</v>
      </c>
      <c r="F1079" t="str">
        <f>INDEX(cleaned_data_Pittsburgh!AK$2:'cleaned_data_Pittsburgh'!AK$828, MATCH(A1079, cleaned_data_Pittsburgh!I$2:'cleaned_data_Pittsburgh'!I$828,0))</f>
        <v>MSA</v>
      </c>
      <c r="G1079">
        <v>1</v>
      </c>
    </row>
    <row r="1080" spans="1:7" x14ac:dyDescent="0.2">
      <c r="A1080">
        <v>224284504</v>
      </c>
      <c r="B1080">
        <v>7754822</v>
      </c>
      <c r="C1080" t="s">
        <v>3380</v>
      </c>
      <c r="D1080" t="str">
        <f>INDEX(cleaned_data_Pittsburgh!AF$2:'cleaned_data_Pittsburgh'!AF$828, MATCH(A1080, cleaned_data_Pittsburgh!I$2:'cleaned_data_Pittsburgh'!I$828,0))</f>
        <v>Greater Pittsburgh Area</v>
      </c>
      <c r="E1080">
        <f>INDEX(cleaned_data_Pittsburgh!AG$2:'cleaned_data_Pittsburgh'!AG$828, MATCH(A1080, cleaned_data_Pittsburgh!I$2:'cleaned_data_Pittsburgh'!I$828,0))</f>
        <v>0</v>
      </c>
      <c r="F1080" t="str">
        <f>INDEX(cleaned_data_Pittsburgh!AK$2:'cleaned_data_Pittsburgh'!AK$828, MATCH(A1080, cleaned_data_Pittsburgh!I$2:'cleaned_data_Pittsburgh'!I$828,0))</f>
        <v>MSA</v>
      </c>
      <c r="G1080">
        <v>1</v>
      </c>
    </row>
    <row r="1081" spans="1:7" x14ac:dyDescent="0.2">
      <c r="A1081">
        <v>224284504</v>
      </c>
      <c r="B1081">
        <v>9672736</v>
      </c>
      <c r="C1081" t="s">
        <v>3380</v>
      </c>
      <c r="D1081" t="str">
        <f>INDEX(cleaned_data_Pittsburgh!AF$2:'cleaned_data_Pittsburgh'!AF$828, MATCH(A1081, cleaned_data_Pittsburgh!I$2:'cleaned_data_Pittsburgh'!I$828,0))</f>
        <v>Greater Pittsburgh Area</v>
      </c>
      <c r="E1081">
        <f>INDEX(cleaned_data_Pittsburgh!AG$2:'cleaned_data_Pittsburgh'!AG$828, MATCH(A1081, cleaned_data_Pittsburgh!I$2:'cleaned_data_Pittsburgh'!I$828,0))</f>
        <v>0</v>
      </c>
      <c r="F1081" t="str">
        <f>INDEX(cleaned_data_Pittsburgh!AK$2:'cleaned_data_Pittsburgh'!AK$828, MATCH(A1081, cleaned_data_Pittsburgh!I$2:'cleaned_data_Pittsburgh'!I$828,0))</f>
        <v>MSA</v>
      </c>
      <c r="G1081">
        <v>1</v>
      </c>
    </row>
    <row r="1082" spans="1:7" x14ac:dyDescent="0.2">
      <c r="A1082">
        <v>224284504</v>
      </c>
      <c r="B1082">
        <v>133731382</v>
      </c>
      <c r="C1082" t="s">
        <v>3380</v>
      </c>
      <c r="D1082" t="str">
        <f>INDEX(cleaned_data_Pittsburgh!AF$2:'cleaned_data_Pittsburgh'!AF$828, MATCH(A1082, cleaned_data_Pittsburgh!I$2:'cleaned_data_Pittsburgh'!I$828,0))</f>
        <v>Greater Pittsburgh Area</v>
      </c>
      <c r="E1082">
        <f>INDEX(cleaned_data_Pittsburgh!AG$2:'cleaned_data_Pittsburgh'!AG$828, MATCH(A1082, cleaned_data_Pittsburgh!I$2:'cleaned_data_Pittsburgh'!I$828,0))</f>
        <v>0</v>
      </c>
      <c r="F1082" t="str">
        <f>INDEX(cleaned_data_Pittsburgh!AK$2:'cleaned_data_Pittsburgh'!AK$828, MATCH(A1082, cleaned_data_Pittsburgh!I$2:'cleaned_data_Pittsburgh'!I$828,0))</f>
        <v>MSA</v>
      </c>
      <c r="G1082">
        <v>1</v>
      </c>
    </row>
    <row r="1083" spans="1:7" x14ac:dyDescent="0.2">
      <c r="A1083">
        <v>224284504</v>
      </c>
      <c r="B1083">
        <v>7828321</v>
      </c>
      <c r="C1083" t="s">
        <v>3380</v>
      </c>
      <c r="D1083" t="str">
        <f>INDEX(cleaned_data_Pittsburgh!AF$2:'cleaned_data_Pittsburgh'!AF$828, MATCH(A1083, cleaned_data_Pittsburgh!I$2:'cleaned_data_Pittsburgh'!I$828,0))</f>
        <v>Greater Pittsburgh Area</v>
      </c>
      <c r="E1083">
        <f>INDEX(cleaned_data_Pittsburgh!AG$2:'cleaned_data_Pittsburgh'!AG$828, MATCH(A1083, cleaned_data_Pittsburgh!I$2:'cleaned_data_Pittsburgh'!I$828,0))</f>
        <v>0</v>
      </c>
      <c r="F1083" t="str">
        <f>INDEX(cleaned_data_Pittsburgh!AK$2:'cleaned_data_Pittsburgh'!AK$828, MATCH(A1083, cleaned_data_Pittsburgh!I$2:'cleaned_data_Pittsburgh'!I$828,0))</f>
        <v>MSA</v>
      </c>
      <c r="G1083">
        <v>1</v>
      </c>
    </row>
    <row r="1084" spans="1:7" x14ac:dyDescent="0.2">
      <c r="A1084">
        <v>224291019</v>
      </c>
      <c r="B1084">
        <v>4639188</v>
      </c>
      <c r="C1084" t="s">
        <v>3380</v>
      </c>
      <c r="D1084" t="str">
        <f>INDEX(cleaned_data_Pittsburgh!AF$2:'cleaned_data_Pittsburgh'!AF$828, MATCH(A1084, cleaned_data_Pittsburgh!I$2:'cleaned_data_Pittsburgh'!I$828,0))</f>
        <v>Western PA Region</v>
      </c>
      <c r="E1084">
        <f>INDEX(cleaned_data_Pittsburgh!AG$2:'cleaned_data_Pittsburgh'!AG$828, MATCH(A1084, cleaned_data_Pittsburgh!I$2:'cleaned_data_Pittsburgh'!I$828,0))</f>
        <v>0</v>
      </c>
      <c r="F1084" t="str">
        <f>INDEX(cleaned_data_Pittsburgh!AK$2:'cleaned_data_Pittsburgh'!AK$828, MATCH(A1084, cleaned_data_Pittsburgh!I$2:'cleaned_data_Pittsburgh'!I$828,0))</f>
        <v>MSA</v>
      </c>
      <c r="G1084">
        <v>1</v>
      </c>
    </row>
    <row r="1085" spans="1:7" x14ac:dyDescent="0.2">
      <c r="A1085">
        <v>224291019</v>
      </c>
      <c r="B1085">
        <v>190665486</v>
      </c>
      <c r="C1085" t="s">
        <v>3380</v>
      </c>
      <c r="D1085" t="str">
        <f>INDEX(cleaned_data_Pittsburgh!AF$2:'cleaned_data_Pittsburgh'!AF$828, MATCH(A1085, cleaned_data_Pittsburgh!I$2:'cleaned_data_Pittsburgh'!I$828,0))</f>
        <v>Western PA Region</v>
      </c>
      <c r="E1085">
        <f>INDEX(cleaned_data_Pittsburgh!AG$2:'cleaned_data_Pittsburgh'!AG$828, MATCH(A1085, cleaned_data_Pittsburgh!I$2:'cleaned_data_Pittsburgh'!I$828,0))</f>
        <v>0</v>
      </c>
      <c r="F1085" t="str">
        <f>INDEX(cleaned_data_Pittsburgh!AK$2:'cleaned_data_Pittsburgh'!AK$828, MATCH(A1085, cleaned_data_Pittsburgh!I$2:'cleaned_data_Pittsburgh'!I$828,0))</f>
        <v>MSA</v>
      </c>
      <c r="G1085">
        <v>1</v>
      </c>
    </row>
    <row r="1086" spans="1:7" x14ac:dyDescent="0.2">
      <c r="A1086">
        <v>224291019</v>
      </c>
      <c r="B1086">
        <v>148666852</v>
      </c>
      <c r="C1086" t="s">
        <v>3380</v>
      </c>
      <c r="D1086" t="str">
        <f>INDEX(cleaned_data_Pittsburgh!AF$2:'cleaned_data_Pittsburgh'!AF$828, MATCH(A1086, cleaned_data_Pittsburgh!I$2:'cleaned_data_Pittsburgh'!I$828,0))</f>
        <v>Western PA Region</v>
      </c>
      <c r="E1086">
        <f>INDEX(cleaned_data_Pittsburgh!AG$2:'cleaned_data_Pittsburgh'!AG$828, MATCH(A1086, cleaned_data_Pittsburgh!I$2:'cleaned_data_Pittsburgh'!I$828,0))</f>
        <v>0</v>
      </c>
      <c r="F1086" t="str">
        <f>INDEX(cleaned_data_Pittsburgh!AK$2:'cleaned_data_Pittsburgh'!AK$828, MATCH(A1086, cleaned_data_Pittsburgh!I$2:'cleaned_data_Pittsburgh'!I$828,0))</f>
        <v>MSA</v>
      </c>
      <c r="G1086">
        <v>1</v>
      </c>
    </row>
    <row r="1087" spans="1:7" x14ac:dyDescent="0.2">
      <c r="A1087">
        <v>224352098</v>
      </c>
      <c r="B1087">
        <v>5624855</v>
      </c>
      <c r="C1087" t="s">
        <v>3380</v>
      </c>
      <c r="D1087" t="str">
        <f>INDEX(cleaned_data_Pittsburgh!AF$2:'cleaned_data_Pittsburgh'!AF$828, MATCH(A1087, cleaned_data_Pittsburgh!I$2:'cleaned_data_Pittsburgh'!I$828,0))</f>
        <v>Western PA Region</v>
      </c>
      <c r="E1087">
        <f>INDEX(cleaned_data_Pittsburgh!AG$2:'cleaned_data_Pittsburgh'!AG$828, MATCH(A1087, cleaned_data_Pittsburgh!I$2:'cleaned_data_Pittsburgh'!I$828,0))</f>
        <v>0</v>
      </c>
      <c r="F1087" t="str">
        <f>INDEX(cleaned_data_Pittsburgh!AK$2:'cleaned_data_Pittsburgh'!AK$828, MATCH(A1087, cleaned_data_Pittsburgh!I$2:'cleaned_data_Pittsburgh'!I$828,0))</f>
        <v>MSA</v>
      </c>
      <c r="G1087">
        <v>1</v>
      </c>
    </row>
    <row r="1088" spans="1:7" x14ac:dyDescent="0.2">
      <c r="A1088">
        <v>224352098</v>
      </c>
      <c r="B1088">
        <v>162291082</v>
      </c>
      <c r="C1088" t="s">
        <v>3380</v>
      </c>
      <c r="D1088" t="str">
        <f>INDEX(cleaned_data_Pittsburgh!AF$2:'cleaned_data_Pittsburgh'!AF$828, MATCH(A1088, cleaned_data_Pittsburgh!I$2:'cleaned_data_Pittsburgh'!I$828,0))</f>
        <v>Western PA Region</v>
      </c>
      <c r="E1088">
        <f>INDEX(cleaned_data_Pittsburgh!AG$2:'cleaned_data_Pittsburgh'!AG$828, MATCH(A1088, cleaned_data_Pittsburgh!I$2:'cleaned_data_Pittsburgh'!I$828,0))</f>
        <v>0</v>
      </c>
      <c r="F1088" t="str">
        <f>INDEX(cleaned_data_Pittsburgh!AK$2:'cleaned_data_Pittsburgh'!AK$828, MATCH(A1088, cleaned_data_Pittsburgh!I$2:'cleaned_data_Pittsburgh'!I$828,0))</f>
        <v>MSA</v>
      </c>
      <c r="G1088">
        <v>1</v>
      </c>
    </row>
    <row r="1089" spans="1:7" x14ac:dyDescent="0.2">
      <c r="A1089">
        <v>224352098</v>
      </c>
      <c r="B1089">
        <v>9583311</v>
      </c>
      <c r="C1089" t="s">
        <v>3380</v>
      </c>
      <c r="D1089" t="str">
        <f>INDEX(cleaned_data_Pittsburgh!AF$2:'cleaned_data_Pittsburgh'!AF$828, MATCH(A1089, cleaned_data_Pittsburgh!I$2:'cleaned_data_Pittsburgh'!I$828,0))</f>
        <v>Western PA Region</v>
      </c>
      <c r="E1089">
        <f>INDEX(cleaned_data_Pittsburgh!AG$2:'cleaned_data_Pittsburgh'!AG$828, MATCH(A1089, cleaned_data_Pittsburgh!I$2:'cleaned_data_Pittsburgh'!I$828,0))</f>
        <v>0</v>
      </c>
      <c r="F1089" t="str">
        <f>INDEX(cleaned_data_Pittsburgh!AK$2:'cleaned_data_Pittsburgh'!AK$828, MATCH(A1089, cleaned_data_Pittsburgh!I$2:'cleaned_data_Pittsburgh'!I$828,0))</f>
        <v>MSA</v>
      </c>
      <c r="G1089">
        <v>1</v>
      </c>
    </row>
    <row r="1090" spans="1:7" x14ac:dyDescent="0.2">
      <c r="A1090">
        <v>224352098</v>
      </c>
      <c r="B1090">
        <v>109319102</v>
      </c>
      <c r="C1090" t="s">
        <v>3380</v>
      </c>
      <c r="D1090" t="str">
        <f>INDEX(cleaned_data_Pittsburgh!AF$2:'cleaned_data_Pittsburgh'!AF$828, MATCH(A1090, cleaned_data_Pittsburgh!I$2:'cleaned_data_Pittsburgh'!I$828,0))</f>
        <v>Western PA Region</v>
      </c>
      <c r="E1090">
        <f>INDEX(cleaned_data_Pittsburgh!AG$2:'cleaned_data_Pittsburgh'!AG$828, MATCH(A1090, cleaned_data_Pittsburgh!I$2:'cleaned_data_Pittsburgh'!I$828,0))</f>
        <v>0</v>
      </c>
      <c r="F1090" t="str">
        <f>INDEX(cleaned_data_Pittsburgh!AK$2:'cleaned_data_Pittsburgh'!AK$828, MATCH(A1090, cleaned_data_Pittsburgh!I$2:'cleaned_data_Pittsburgh'!I$828,0))</f>
        <v>MSA</v>
      </c>
      <c r="G1090">
        <v>1</v>
      </c>
    </row>
    <row r="1091" spans="1:7" x14ac:dyDescent="0.2">
      <c r="A1091">
        <v>224352098</v>
      </c>
      <c r="B1091">
        <v>8598146</v>
      </c>
      <c r="C1091" t="s">
        <v>3380</v>
      </c>
      <c r="D1091" t="str">
        <f>INDEX(cleaned_data_Pittsburgh!AF$2:'cleaned_data_Pittsburgh'!AF$828, MATCH(A1091, cleaned_data_Pittsburgh!I$2:'cleaned_data_Pittsburgh'!I$828,0))</f>
        <v>Western PA Region</v>
      </c>
      <c r="E1091">
        <f>INDEX(cleaned_data_Pittsburgh!AG$2:'cleaned_data_Pittsburgh'!AG$828, MATCH(A1091, cleaned_data_Pittsburgh!I$2:'cleaned_data_Pittsburgh'!I$828,0))</f>
        <v>0</v>
      </c>
      <c r="F1091" t="str">
        <f>INDEX(cleaned_data_Pittsburgh!AK$2:'cleaned_data_Pittsburgh'!AK$828, MATCH(A1091, cleaned_data_Pittsburgh!I$2:'cleaned_data_Pittsburgh'!I$828,0))</f>
        <v>MSA</v>
      </c>
      <c r="G1091">
        <v>1</v>
      </c>
    </row>
    <row r="1092" spans="1:7" x14ac:dyDescent="0.2">
      <c r="A1092">
        <v>224352098</v>
      </c>
      <c r="B1092">
        <v>33887652</v>
      </c>
      <c r="C1092" t="s">
        <v>3380</v>
      </c>
      <c r="D1092" t="str">
        <f>INDEX(cleaned_data_Pittsburgh!AF$2:'cleaned_data_Pittsburgh'!AF$828, MATCH(A1092, cleaned_data_Pittsburgh!I$2:'cleaned_data_Pittsburgh'!I$828,0))</f>
        <v>Western PA Region</v>
      </c>
      <c r="E1092">
        <f>INDEX(cleaned_data_Pittsburgh!AG$2:'cleaned_data_Pittsburgh'!AG$828, MATCH(A1092, cleaned_data_Pittsburgh!I$2:'cleaned_data_Pittsburgh'!I$828,0))</f>
        <v>0</v>
      </c>
      <c r="F1092" t="str">
        <f>INDEX(cleaned_data_Pittsburgh!AK$2:'cleaned_data_Pittsburgh'!AK$828, MATCH(A1092, cleaned_data_Pittsburgh!I$2:'cleaned_data_Pittsburgh'!I$828,0))</f>
        <v>MSA</v>
      </c>
      <c r="G1092">
        <v>1</v>
      </c>
    </row>
    <row r="1093" spans="1:7" x14ac:dyDescent="0.2">
      <c r="A1093">
        <v>224352098</v>
      </c>
      <c r="B1093">
        <v>68421572</v>
      </c>
      <c r="C1093" t="s">
        <v>3380</v>
      </c>
      <c r="D1093" t="str">
        <f>INDEX(cleaned_data_Pittsburgh!AF$2:'cleaned_data_Pittsburgh'!AF$828, MATCH(A1093, cleaned_data_Pittsburgh!I$2:'cleaned_data_Pittsburgh'!I$828,0))</f>
        <v>Western PA Region</v>
      </c>
      <c r="E1093">
        <f>INDEX(cleaned_data_Pittsburgh!AG$2:'cleaned_data_Pittsburgh'!AG$828, MATCH(A1093, cleaned_data_Pittsburgh!I$2:'cleaned_data_Pittsburgh'!I$828,0))</f>
        <v>0</v>
      </c>
      <c r="F1093" t="str">
        <f>INDEX(cleaned_data_Pittsburgh!AK$2:'cleaned_data_Pittsburgh'!AK$828, MATCH(A1093, cleaned_data_Pittsburgh!I$2:'cleaned_data_Pittsburgh'!I$828,0))</f>
        <v>MSA</v>
      </c>
      <c r="G1093">
        <v>1</v>
      </c>
    </row>
    <row r="1094" spans="1:7" x14ac:dyDescent="0.2">
      <c r="A1094">
        <v>224352098</v>
      </c>
      <c r="B1094">
        <v>182797382</v>
      </c>
      <c r="C1094" t="s">
        <v>3380</v>
      </c>
      <c r="D1094" t="str">
        <f>INDEX(cleaned_data_Pittsburgh!AF$2:'cleaned_data_Pittsburgh'!AF$828, MATCH(A1094, cleaned_data_Pittsburgh!I$2:'cleaned_data_Pittsburgh'!I$828,0))</f>
        <v>Western PA Region</v>
      </c>
      <c r="E1094">
        <f>INDEX(cleaned_data_Pittsburgh!AG$2:'cleaned_data_Pittsburgh'!AG$828, MATCH(A1094, cleaned_data_Pittsburgh!I$2:'cleaned_data_Pittsburgh'!I$828,0))</f>
        <v>0</v>
      </c>
      <c r="F1094" t="str">
        <f>INDEX(cleaned_data_Pittsburgh!AK$2:'cleaned_data_Pittsburgh'!AK$828, MATCH(A1094, cleaned_data_Pittsburgh!I$2:'cleaned_data_Pittsburgh'!I$828,0))</f>
        <v>MSA</v>
      </c>
      <c r="G1094">
        <v>1</v>
      </c>
    </row>
    <row r="1095" spans="1:7" x14ac:dyDescent="0.2">
      <c r="A1095">
        <v>224352098</v>
      </c>
      <c r="B1095">
        <v>9366204</v>
      </c>
      <c r="C1095" t="s">
        <v>3380</v>
      </c>
      <c r="D1095" t="str">
        <f>INDEX(cleaned_data_Pittsburgh!AF$2:'cleaned_data_Pittsburgh'!AF$828, MATCH(A1095, cleaned_data_Pittsburgh!I$2:'cleaned_data_Pittsburgh'!I$828,0))</f>
        <v>Western PA Region</v>
      </c>
      <c r="E1095">
        <f>INDEX(cleaned_data_Pittsburgh!AG$2:'cleaned_data_Pittsburgh'!AG$828, MATCH(A1095, cleaned_data_Pittsburgh!I$2:'cleaned_data_Pittsburgh'!I$828,0))</f>
        <v>0</v>
      </c>
      <c r="F1095" t="str">
        <f>INDEX(cleaned_data_Pittsburgh!AK$2:'cleaned_data_Pittsburgh'!AK$828, MATCH(A1095, cleaned_data_Pittsburgh!I$2:'cleaned_data_Pittsburgh'!I$828,0))</f>
        <v>MSA</v>
      </c>
      <c r="G1095">
        <v>1</v>
      </c>
    </row>
    <row r="1096" spans="1:7" x14ac:dyDescent="0.2">
      <c r="A1096">
        <v>224352098</v>
      </c>
      <c r="B1096">
        <v>8137138</v>
      </c>
      <c r="C1096" t="s">
        <v>3380</v>
      </c>
      <c r="D1096" t="str">
        <f>INDEX(cleaned_data_Pittsburgh!AF$2:'cleaned_data_Pittsburgh'!AF$828, MATCH(A1096, cleaned_data_Pittsburgh!I$2:'cleaned_data_Pittsburgh'!I$828,0))</f>
        <v>Western PA Region</v>
      </c>
      <c r="E1096">
        <f>INDEX(cleaned_data_Pittsburgh!AG$2:'cleaned_data_Pittsburgh'!AG$828, MATCH(A1096, cleaned_data_Pittsburgh!I$2:'cleaned_data_Pittsburgh'!I$828,0))</f>
        <v>0</v>
      </c>
      <c r="F1096" t="str">
        <f>INDEX(cleaned_data_Pittsburgh!AK$2:'cleaned_data_Pittsburgh'!AK$828, MATCH(A1096, cleaned_data_Pittsburgh!I$2:'cleaned_data_Pittsburgh'!I$828,0))</f>
        <v>MSA</v>
      </c>
      <c r="G1096">
        <v>1</v>
      </c>
    </row>
    <row r="1097" spans="1:7" x14ac:dyDescent="0.2">
      <c r="A1097">
        <v>224352098</v>
      </c>
      <c r="B1097">
        <v>50020512</v>
      </c>
      <c r="C1097" t="s">
        <v>3380</v>
      </c>
      <c r="D1097" t="str">
        <f>INDEX(cleaned_data_Pittsburgh!AF$2:'cleaned_data_Pittsburgh'!AF$828, MATCH(A1097, cleaned_data_Pittsburgh!I$2:'cleaned_data_Pittsburgh'!I$828,0))</f>
        <v>Western PA Region</v>
      </c>
      <c r="E1097">
        <f>INDEX(cleaned_data_Pittsburgh!AG$2:'cleaned_data_Pittsburgh'!AG$828, MATCH(A1097, cleaned_data_Pittsburgh!I$2:'cleaned_data_Pittsburgh'!I$828,0))</f>
        <v>0</v>
      </c>
      <c r="F1097" t="str">
        <f>INDEX(cleaned_data_Pittsburgh!AK$2:'cleaned_data_Pittsburgh'!AK$828, MATCH(A1097, cleaned_data_Pittsburgh!I$2:'cleaned_data_Pittsburgh'!I$828,0))</f>
        <v>MSA</v>
      </c>
      <c r="G1097">
        <v>1</v>
      </c>
    </row>
    <row r="1098" spans="1:7" x14ac:dyDescent="0.2">
      <c r="A1098">
        <v>224390062</v>
      </c>
      <c r="B1098">
        <v>86253922</v>
      </c>
      <c r="C1098" t="s">
        <v>3380</v>
      </c>
      <c r="D1098" t="str">
        <f>INDEX(cleaned_data_Pittsburgh!AF$2:'cleaned_data_Pittsburgh'!AF$828, MATCH(A1098, cleaned_data_Pittsburgh!I$2:'cleaned_data_Pittsburgh'!I$828,0))</f>
        <v>Western PA Region</v>
      </c>
      <c r="E1098">
        <f>INDEX(cleaned_data_Pittsburgh!AG$2:'cleaned_data_Pittsburgh'!AG$828, MATCH(A1098, cleaned_data_Pittsburgh!I$2:'cleaned_data_Pittsburgh'!I$828,0))</f>
        <v>0</v>
      </c>
      <c r="F1098" t="str">
        <f>INDEX(cleaned_data_Pittsburgh!AK$2:'cleaned_data_Pittsburgh'!AK$828, MATCH(A1098, cleaned_data_Pittsburgh!I$2:'cleaned_data_Pittsburgh'!I$828,0))</f>
        <v>MSA</v>
      </c>
      <c r="G1098">
        <v>1</v>
      </c>
    </row>
    <row r="1099" spans="1:7" x14ac:dyDescent="0.2">
      <c r="A1099">
        <v>224390062</v>
      </c>
      <c r="B1099">
        <v>11033604</v>
      </c>
      <c r="C1099" t="s">
        <v>3380</v>
      </c>
      <c r="D1099" t="str">
        <f>INDEX(cleaned_data_Pittsburgh!AF$2:'cleaned_data_Pittsburgh'!AF$828, MATCH(A1099, cleaned_data_Pittsburgh!I$2:'cleaned_data_Pittsburgh'!I$828,0))</f>
        <v>Western PA Region</v>
      </c>
      <c r="E1099">
        <f>INDEX(cleaned_data_Pittsburgh!AG$2:'cleaned_data_Pittsburgh'!AG$828, MATCH(A1099, cleaned_data_Pittsburgh!I$2:'cleaned_data_Pittsburgh'!I$828,0))</f>
        <v>0</v>
      </c>
      <c r="F1099" t="str">
        <f>INDEX(cleaned_data_Pittsburgh!AK$2:'cleaned_data_Pittsburgh'!AK$828, MATCH(A1099, cleaned_data_Pittsburgh!I$2:'cleaned_data_Pittsburgh'!I$828,0))</f>
        <v>MSA</v>
      </c>
      <c r="G1099">
        <v>1</v>
      </c>
    </row>
    <row r="1100" spans="1:7" x14ac:dyDescent="0.2">
      <c r="A1100">
        <v>224390062</v>
      </c>
      <c r="B1100">
        <v>187969018</v>
      </c>
      <c r="C1100" t="s">
        <v>3380</v>
      </c>
      <c r="D1100" t="str">
        <f>INDEX(cleaned_data_Pittsburgh!AF$2:'cleaned_data_Pittsburgh'!AF$828, MATCH(A1100, cleaned_data_Pittsburgh!I$2:'cleaned_data_Pittsburgh'!I$828,0))</f>
        <v>Western PA Region</v>
      </c>
      <c r="E1100">
        <f>INDEX(cleaned_data_Pittsburgh!AG$2:'cleaned_data_Pittsburgh'!AG$828, MATCH(A1100, cleaned_data_Pittsburgh!I$2:'cleaned_data_Pittsburgh'!I$828,0))</f>
        <v>0</v>
      </c>
      <c r="F1100" t="str">
        <f>INDEX(cleaned_data_Pittsburgh!AK$2:'cleaned_data_Pittsburgh'!AK$828, MATCH(A1100, cleaned_data_Pittsburgh!I$2:'cleaned_data_Pittsburgh'!I$828,0))</f>
        <v>MSA</v>
      </c>
      <c r="G1100">
        <v>1</v>
      </c>
    </row>
    <row r="1101" spans="1:7" x14ac:dyDescent="0.2">
      <c r="A1101">
        <v>224390062</v>
      </c>
      <c r="B1101">
        <v>123724492</v>
      </c>
      <c r="C1101" t="s">
        <v>3380</v>
      </c>
      <c r="D1101" t="str">
        <f>INDEX(cleaned_data_Pittsburgh!AF$2:'cleaned_data_Pittsburgh'!AF$828, MATCH(A1101, cleaned_data_Pittsburgh!I$2:'cleaned_data_Pittsburgh'!I$828,0))</f>
        <v>Western PA Region</v>
      </c>
      <c r="E1101">
        <f>INDEX(cleaned_data_Pittsburgh!AG$2:'cleaned_data_Pittsburgh'!AG$828, MATCH(A1101, cleaned_data_Pittsburgh!I$2:'cleaned_data_Pittsburgh'!I$828,0))</f>
        <v>0</v>
      </c>
      <c r="F1101" t="str">
        <f>INDEX(cleaned_data_Pittsburgh!AK$2:'cleaned_data_Pittsburgh'!AK$828, MATCH(A1101, cleaned_data_Pittsburgh!I$2:'cleaned_data_Pittsburgh'!I$828,0))</f>
        <v>MSA</v>
      </c>
      <c r="G1101">
        <v>1</v>
      </c>
    </row>
    <row r="1102" spans="1:7" x14ac:dyDescent="0.2">
      <c r="A1102">
        <v>224390062</v>
      </c>
      <c r="B1102">
        <v>9221321</v>
      </c>
      <c r="C1102" t="s">
        <v>3380</v>
      </c>
      <c r="D1102" t="str">
        <f>INDEX(cleaned_data_Pittsburgh!AF$2:'cleaned_data_Pittsburgh'!AF$828, MATCH(A1102, cleaned_data_Pittsburgh!I$2:'cleaned_data_Pittsburgh'!I$828,0))</f>
        <v>Western PA Region</v>
      </c>
      <c r="E1102">
        <f>INDEX(cleaned_data_Pittsburgh!AG$2:'cleaned_data_Pittsburgh'!AG$828, MATCH(A1102, cleaned_data_Pittsburgh!I$2:'cleaned_data_Pittsburgh'!I$828,0))</f>
        <v>0</v>
      </c>
      <c r="F1102" t="str">
        <f>INDEX(cleaned_data_Pittsburgh!AK$2:'cleaned_data_Pittsburgh'!AK$828, MATCH(A1102, cleaned_data_Pittsburgh!I$2:'cleaned_data_Pittsburgh'!I$828,0))</f>
        <v>MSA</v>
      </c>
      <c r="G1102">
        <v>1</v>
      </c>
    </row>
    <row r="1103" spans="1:7" x14ac:dyDescent="0.2">
      <c r="A1103">
        <v>224390062</v>
      </c>
      <c r="B1103">
        <v>85647882</v>
      </c>
      <c r="C1103" t="s">
        <v>3380</v>
      </c>
      <c r="D1103" t="str">
        <f>INDEX(cleaned_data_Pittsburgh!AF$2:'cleaned_data_Pittsburgh'!AF$828, MATCH(A1103, cleaned_data_Pittsburgh!I$2:'cleaned_data_Pittsburgh'!I$828,0))</f>
        <v>Western PA Region</v>
      </c>
      <c r="E1103">
        <f>INDEX(cleaned_data_Pittsburgh!AG$2:'cleaned_data_Pittsburgh'!AG$828, MATCH(A1103, cleaned_data_Pittsburgh!I$2:'cleaned_data_Pittsburgh'!I$828,0))</f>
        <v>0</v>
      </c>
      <c r="F1103" t="str">
        <f>INDEX(cleaned_data_Pittsburgh!AK$2:'cleaned_data_Pittsburgh'!AK$828, MATCH(A1103, cleaned_data_Pittsburgh!I$2:'cleaned_data_Pittsburgh'!I$828,0))</f>
        <v>MSA</v>
      </c>
      <c r="G1103">
        <v>1</v>
      </c>
    </row>
    <row r="1104" spans="1:7" x14ac:dyDescent="0.2">
      <c r="A1104">
        <v>224390062</v>
      </c>
      <c r="B1104">
        <v>14448336</v>
      </c>
      <c r="C1104" t="s">
        <v>3380</v>
      </c>
      <c r="D1104" t="str">
        <f>INDEX(cleaned_data_Pittsburgh!AF$2:'cleaned_data_Pittsburgh'!AF$828, MATCH(A1104, cleaned_data_Pittsburgh!I$2:'cleaned_data_Pittsburgh'!I$828,0))</f>
        <v>Western PA Region</v>
      </c>
      <c r="E1104">
        <f>INDEX(cleaned_data_Pittsburgh!AG$2:'cleaned_data_Pittsburgh'!AG$828, MATCH(A1104, cleaned_data_Pittsburgh!I$2:'cleaned_data_Pittsburgh'!I$828,0))</f>
        <v>0</v>
      </c>
      <c r="F1104" t="str">
        <f>INDEX(cleaned_data_Pittsburgh!AK$2:'cleaned_data_Pittsburgh'!AK$828, MATCH(A1104, cleaned_data_Pittsburgh!I$2:'cleaned_data_Pittsburgh'!I$828,0))</f>
        <v>MSA</v>
      </c>
      <c r="G1104">
        <v>1</v>
      </c>
    </row>
    <row r="1105" spans="1:7" x14ac:dyDescent="0.2">
      <c r="A1105">
        <v>224390062</v>
      </c>
      <c r="B1105">
        <v>37506772</v>
      </c>
      <c r="C1105" t="s">
        <v>3380</v>
      </c>
      <c r="D1105" t="str">
        <f>INDEX(cleaned_data_Pittsburgh!AF$2:'cleaned_data_Pittsburgh'!AF$828, MATCH(A1105, cleaned_data_Pittsburgh!I$2:'cleaned_data_Pittsburgh'!I$828,0))</f>
        <v>Western PA Region</v>
      </c>
      <c r="E1105">
        <f>INDEX(cleaned_data_Pittsburgh!AG$2:'cleaned_data_Pittsburgh'!AG$828, MATCH(A1105, cleaned_data_Pittsburgh!I$2:'cleaned_data_Pittsburgh'!I$828,0))</f>
        <v>0</v>
      </c>
      <c r="F1105" t="str">
        <f>INDEX(cleaned_data_Pittsburgh!AK$2:'cleaned_data_Pittsburgh'!AK$828, MATCH(A1105, cleaned_data_Pittsburgh!I$2:'cleaned_data_Pittsburgh'!I$828,0))</f>
        <v>MSA</v>
      </c>
      <c r="G1105">
        <v>1</v>
      </c>
    </row>
    <row r="1106" spans="1:7" x14ac:dyDescent="0.2">
      <c r="A1106">
        <v>224392015</v>
      </c>
      <c r="B1106">
        <v>133635122</v>
      </c>
      <c r="C1106" t="s">
        <v>3380</v>
      </c>
      <c r="D1106" t="str">
        <f>INDEX(cleaned_data_Pittsburgh!AF$2:'cleaned_data_Pittsburgh'!AF$828, MATCH(A1106, cleaned_data_Pittsburgh!I$2:'cleaned_data_Pittsburgh'!I$828,0))</f>
        <v>Western PA Region</v>
      </c>
      <c r="E1106">
        <f>INDEX(cleaned_data_Pittsburgh!AG$2:'cleaned_data_Pittsburgh'!AG$828, MATCH(A1106, cleaned_data_Pittsburgh!I$2:'cleaned_data_Pittsburgh'!I$828,0))</f>
        <v>0</v>
      </c>
      <c r="F1106" t="str">
        <f>INDEX(cleaned_data_Pittsburgh!AK$2:'cleaned_data_Pittsburgh'!AK$828, MATCH(A1106, cleaned_data_Pittsburgh!I$2:'cleaned_data_Pittsburgh'!I$828,0))</f>
        <v>MSA</v>
      </c>
      <c r="G1106">
        <v>1</v>
      </c>
    </row>
    <row r="1107" spans="1:7" x14ac:dyDescent="0.2">
      <c r="A1107">
        <v>224392015</v>
      </c>
      <c r="B1107">
        <v>21906961</v>
      </c>
      <c r="C1107" t="s">
        <v>3380</v>
      </c>
      <c r="D1107" t="str">
        <f>INDEX(cleaned_data_Pittsburgh!AF$2:'cleaned_data_Pittsburgh'!AF$828, MATCH(A1107, cleaned_data_Pittsburgh!I$2:'cleaned_data_Pittsburgh'!I$828,0))</f>
        <v>Western PA Region</v>
      </c>
      <c r="E1107">
        <f>INDEX(cleaned_data_Pittsburgh!AG$2:'cleaned_data_Pittsburgh'!AG$828, MATCH(A1107, cleaned_data_Pittsburgh!I$2:'cleaned_data_Pittsburgh'!I$828,0))</f>
        <v>0</v>
      </c>
      <c r="F1107" t="str">
        <f>INDEX(cleaned_data_Pittsburgh!AK$2:'cleaned_data_Pittsburgh'!AK$828, MATCH(A1107, cleaned_data_Pittsburgh!I$2:'cleaned_data_Pittsburgh'!I$828,0))</f>
        <v>MSA</v>
      </c>
      <c r="G1107">
        <v>1</v>
      </c>
    </row>
    <row r="1108" spans="1:7" x14ac:dyDescent="0.2">
      <c r="A1108">
        <v>224392015</v>
      </c>
      <c r="B1108">
        <v>138109182</v>
      </c>
      <c r="C1108" t="s">
        <v>3380</v>
      </c>
      <c r="D1108" t="str">
        <f>INDEX(cleaned_data_Pittsburgh!AF$2:'cleaned_data_Pittsburgh'!AF$828, MATCH(A1108, cleaned_data_Pittsburgh!I$2:'cleaned_data_Pittsburgh'!I$828,0))</f>
        <v>Western PA Region</v>
      </c>
      <c r="E1108">
        <f>INDEX(cleaned_data_Pittsburgh!AG$2:'cleaned_data_Pittsburgh'!AG$828, MATCH(A1108, cleaned_data_Pittsburgh!I$2:'cleaned_data_Pittsburgh'!I$828,0))</f>
        <v>0</v>
      </c>
      <c r="F1108" t="str">
        <f>INDEX(cleaned_data_Pittsburgh!AK$2:'cleaned_data_Pittsburgh'!AK$828, MATCH(A1108, cleaned_data_Pittsburgh!I$2:'cleaned_data_Pittsburgh'!I$828,0))</f>
        <v>MSA</v>
      </c>
      <c r="G1108">
        <v>1</v>
      </c>
    </row>
    <row r="1109" spans="1:7" x14ac:dyDescent="0.2">
      <c r="A1109">
        <v>224678728</v>
      </c>
      <c r="B1109">
        <v>189633068</v>
      </c>
      <c r="C1109" t="s">
        <v>3380</v>
      </c>
      <c r="D1109" t="str">
        <f>INDEX(cleaned_data_Pittsburgh!AF$2:'cleaned_data_Pittsburgh'!AF$828, MATCH(A1109, cleaned_data_Pittsburgh!I$2:'cleaned_data_Pittsburgh'!I$828,0))</f>
        <v>Western PA Region</v>
      </c>
      <c r="E1109">
        <f>INDEX(cleaned_data_Pittsburgh!AG$2:'cleaned_data_Pittsburgh'!AG$828, MATCH(A1109, cleaned_data_Pittsburgh!I$2:'cleaned_data_Pittsburgh'!I$828,0))</f>
        <v>0</v>
      </c>
      <c r="F1109" t="str">
        <f>INDEX(cleaned_data_Pittsburgh!AK$2:'cleaned_data_Pittsburgh'!AK$828, MATCH(A1109, cleaned_data_Pittsburgh!I$2:'cleaned_data_Pittsburgh'!I$828,0))</f>
        <v>MSA</v>
      </c>
      <c r="G1109">
        <v>1</v>
      </c>
    </row>
    <row r="1110" spans="1:7" x14ac:dyDescent="0.2">
      <c r="A1110">
        <v>224678728</v>
      </c>
      <c r="B1110">
        <v>116305062</v>
      </c>
      <c r="C1110" t="s">
        <v>3380</v>
      </c>
      <c r="D1110" t="str">
        <f>INDEX(cleaned_data_Pittsburgh!AF$2:'cleaned_data_Pittsburgh'!AF$828, MATCH(A1110, cleaned_data_Pittsburgh!I$2:'cleaned_data_Pittsburgh'!I$828,0))</f>
        <v>Western PA Region</v>
      </c>
      <c r="E1110">
        <f>INDEX(cleaned_data_Pittsburgh!AG$2:'cleaned_data_Pittsburgh'!AG$828, MATCH(A1110, cleaned_data_Pittsburgh!I$2:'cleaned_data_Pittsburgh'!I$828,0))</f>
        <v>0</v>
      </c>
      <c r="F1110" t="str">
        <f>INDEX(cleaned_data_Pittsburgh!AK$2:'cleaned_data_Pittsburgh'!AK$828, MATCH(A1110, cleaned_data_Pittsburgh!I$2:'cleaned_data_Pittsburgh'!I$828,0))</f>
        <v>MSA</v>
      </c>
      <c r="G1110">
        <v>1</v>
      </c>
    </row>
    <row r="1111" spans="1:7" x14ac:dyDescent="0.2">
      <c r="A1111">
        <v>224678728</v>
      </c>
      <c r="B1111">
        <v>191503161</v>
      </c>
      <c r="C1111" t="s">
        <v>3380</v>
      </c>
      <c r="D1111" t="str">
        <f>INDEX(cleaned_data_Pittsburgh!AF$2:'cleaned_data_Pittsburgh'!AF$828, MATCH(A1111, cleaned_data_Pittsburgh!I$2:'cleaned_data_Pittsburgh'!I$828,0))</f>
        <v>Western PA Region</v>
      </c>
      <c r="E1111">
        <f>INDEX(cleaned_data_Pittsburgh!AG$2:'cleaned_data_Pittsburgh'!AG$828, MATCH(A1111, cleaned_data_Pittsburgh!I$2:'cleaned_data_Pittsburgh'!I$828,0))</f>
        <v>0</v>
      </c>
      <c r="F1111" t="str">
        <f>INDEX(cleaned_data_Pittsburgh!AK$2:'cleaned_data_Pittsburgh'!AK$828, MATCH(A1111, cleaned_data_Pittsburgh!I$2:'cleaned_data_Pittsburgh'!I$828,0))</f>
        <v>MSA</v>
      </c>
      <c r="G1111">
        <v>1</v>
      </c>
    </row>
    <row r="1112" spans="1:7" x14ac:dyDescent="0.2">
      <c r="A1112">
        <v>224690918</v>
      </c>
      <c r="B1112">
        <v>46240142</v>
      </c>
      <c r="C1112" t="s">
        <v>3380</v>
      </c>
      <c r="D1112" t="str">
        <f>INDEX(cleaned_data_Pittsburgh!AF$2:'cleaned_data_Pittsburgh'!AF$828, MATCH(A1112, cleaned_data_Pittsburgh!I$2:'cleaned_data_Pittsburgh'!I$828,0))</f>
        <v>Western PA Region</v>
      </c>
      <c r="E1112">
        <f>INDEX(cleaned_data_Pittsburgh!AG$2:'cleaned_data_Pittsburgh'!AG$828, MATCH(A1112, cleaned_data_Pittsburgh!I$2:'cleaned_data_Pittsburgh'!I$828,0))</f>
        <v>0</v>
      </c>
      <c r="F1112" t="str">
        <f>INDEX(cleaned_data_Pittsburgh!AK$2:'cleaned_data_Pittsburgh'!AK$828, MATCH(A1112, cleaned_data_Pittsburgh!I$2:'cleaned_data_Pittsburgh'!I$828,0))</f>
        <v>MSA</v>
      </c>
      <c r="G1112">
        <v>1</v>
      </c>
    </row>
    <row r="1113" spans="1:7" x14ac:dyDescent="0.2">
      <c r="A1113">
        <v>224690918</v>
      </c>
      <c r="B1113">
        <v>13058454</v>
      </c>
      <c r="C1113" t="s">
        <v>3380</v>
      </c>
      <c r="D1113" t="str">
        <f>INDEX(cleaned_data_Pittsburgh!AF$2:'cleaned_data_Pittsburgh'!AF$828, MATCH(A1113, cleaned_data_Pittsburgh!I$2:'cleaned_data_Pittsburgh'!I$828,0))</f>
        <v>Western PA Region</v>
      </c>
      <c r="E1113">
        <f>INDEX(cleaned_data_Pittsburgh!AG$2:'cleaned_data_Pittsburgh'!AG$828, MATCH(A1113, cleaned_data_Pittsburgh!I$2:'cleaned_data_Pittsburgh'!I$828,0))</f>
        <v>0</v>
      </c>
      <c r="F1113" t="str">
        <f>INDEX(cleaned_data_Pittsburgh!AK$2:'cleaned_data_Pittsburgh'!AK$828, MATCH(A1113, cleaned_data_Pittsburgh!I$2:'cleaned_data_Pittsburgh'!I$828,0))</f>
        <v>MSA</v>
      </c>
      <c r="G1113">
        <v>1</v>
      </c>
    </row>
    <row r="1114" spans="1:7" x14ac:dyDescent="0.2">
      <c r="A1114">
        <v>224690918</v>
      </c>
      <c r="B1114">
        <v>37506772</v>
      </c>
      <c r="C1114" t="s">
        <v>3380</v>
      </c>
      <c r="D1114" t="str">
        <f>INDEX(cleaned_data_Pittsburgh!AF$2:'cleaned_data_Pittsburgh'!AF$828, MATCH(A1114, cleaned_data_Pittsburgh!I$2:'cleaned_data_Pittsburgh'!I$828,0))</f>
        <v>Western PA Region</v>
      </c>
      <c r="E1114">
        <f>INDEX(cleaned_data_Pittsburgh!AG$2:'cleaned_data_Pittsburgh'!AG$828, MATCH(A1114, cleaned_data_Pittsburgh!I$2:'cleaned_data_Pittsburgh'!I$828,0))</f>
        <v>0</v>
      </c>
      <c r="F1114" t="str">
        <f>INDEX(cleaned_data_Pittsburgh!AK$2:'cleaned_data_Pittsburgh'!AK$828, MATCH(A1114, cleaned_data_Pittsburgh!I$2:'cleaned_data_Pittsburgh'!I$828,0))</f>
        <v>MSA</v>
      </c>
      <c r="G1114">
        <v>1</v>
      </c>
    </row>
    <row r="1115" spans="1:7" x14ac:dyDescent="0.2">
      <c r="A1115">
        <v>224693216</v>
      </c>
      <c r="B1115">
        <v>3812987</v>
      </c>
      <c r="C1115" t="s">
        <v>3380</v>
      </c>
      <c r="D1115" t="str">
        <f>INDEX(cleaned_data_Pittsburgh!AF$2:'cleaned_data_Pittsburgh'!AF$828, MATCH(A1115, cleaned_data_Pittsburgh!I$2:'cleaned_data_Pittsburgh'!I$828,0))</f>
        <v>Western PA Region</v>
      </c>
      <c r="E1115">
        <f>INDEX(cleaned_data_Pittsburgh!AG$2:'cleaned_data_Pittsburgh'!AG$828, MATCH(A1115, cleaned_data_Pittsburgh!I$2:'cleaned_data_Pittsburgh'!I$828,0))</f>
        <v>0</v>
      </c>
      <c r="F1115" t="str">
        <f>INDEX(cleaned_data_Pittsburgh!AK$2:'cleaned_data_Pittsburgh'!AK$828, MATCH(A1115, cleaned_data_Pittsburgh!I$2:'cleaned_data_Pittsburgh'!I$828,0))</f>
        <v>MSA</v>
      </c>
      <c r="G1115">
        <v>1</v>
      </c>
    </row>
    <row r="1116" spans="1:7" x14ac:dyDescent="0.2">
      <c r="A1116">
        <v>224693216</v>
      </c>
      <c r="B1116">
        <v>4546837</v>
      </c>
      <c r="C1116" t="s">
        <v>3380</v>
      </c>
      <c r="D1116" t="str">
        <f>INDEX(cleaned_data_Pittsburgh!AF$2:'cleaned_data_Pittsburgh'!AF$828, MATCH(A1116, cleaned_data_Pittsburgh!I$2:'cleaned_data_Pittsburgh'!I$828,0))</f>
        <v>Western PA Region</v>
      </c>
      <c r="E1116">
        <f>INDEX(cleaned_data_Pittsburgh!AG$2:'cleaned_data_Pittsburgh'!AG$828, MATCH(A1116, cleaned_data_Pittsburgh!I$2:'cleaned_data_Pittsburgh'!I$828,0))</f>
        <v>0</v>
      </c>
      <c r="F1116" t="str">
        <f>INDEX(cleaned_data_Pittsburgh!AK$2:'cleaned_data_Pittsburgh'!AK$828, MATCH(A1116, cleaned_data_Pittsburgh!I$2:'cleaned_data_Pittsburgh'!I$828,0))</f>
        <v>MSA</v>
      </c>
      <c r="G1116">
        <v>1</v>
      </c>
    </row>
    <row r="1117" spans="1:7" x14ac:dyDescent="0.2">
      <c r="A1117">
        <v>224693216</v>
      </c>
      <c r="B1117">
        <v>185472059</v>
      </c>
      <c r="C1117" t="s">
        <v>3380</v>
      </c>
      <c r="D1117" t="str">
        <f>INDEX(cleaned_data_Pittsburgh!AF$2:'cleaned_data_Pittsburgh'!AF$828, MATCH(A1117, cleaned_data_Pittsburgh!I$2:'cleaned_data_Pittsburgh'!I$828,0))</f>
        <v>Western PA Region</v>
      </c>
      <c r="E1117">
        <f>INDEX(cleaned_data_Pittsburgh!AG$2:'cleaned_data_Pittsburgh'!AG$828, MATCH(A1117, cleaned_data_Pittsburgh!I$2:'cleaned_data_Pittsburgh'!I$828,0))</f>
        <v>0</v>
      </c>
      <c r="F1117" t="str">
        <f>INDEX(cleaned_data_Pittsburgh!AK$2:'cleaned_data_Pittsburgh'!AK$828, MATCH(A1117, cleaned_data_Pittsburgh!I$2:'cleaned_data_Pittsburgh'!I$828,0))</f>
        <v>MSA</v>
      </c>
      <c r="G1117">
        <v>1</v>
      </c>
    </row>
    <row r="1118" spans="1:7" x14ac:dyDescent="0.2">
      <c r="A1118">
        <v>224709472</v>
      </c>
      <c r="B1118">
        <v>21906961</v>
      </c>
      <c r="C1118" t="s">
        <v>3380</v>
      </c>
      <c r="D1118" t="str">
        <f>INDEX(cleaned_data_Pittsburgh!AF$2:'cleaned_data_Pittsburgh'!AF$828, MATCH(A1118, cleaned_data_Pittsburgh!I$2:'cleaned_data_Pittsburgh'!I$828,0))</f>
        <v>Western PA Region</v>
      </c>
      <c r="E1118">
        <f>INDEX(cleaned_data_Pittsburgh!AG$2:'cleaned_data_Pittsburgh'!AG$828, MATCH(A1118, cleaned_data_Pittsburgh!I$2:'cleaned_data_Pittsburgh'!I$828,0))</f>
        <v>0</v>
      </c>
      <c r="F1118" t="str">
        <f>INDEX(cleaned_data_Pittsburgh!AK$2:'cleaned_data_Pittsburgh'!AK$828, MATCH(A1118, cleaned_data_Pittsburgh!I$2:'cleaned_data_Pittsburgh'!I$828,0))</f>
        <v>MSA</v>
      </c>
      <c r="G1118">
        <v>1</v>
      </c>
    </row>
    <row r="1119" spans="1:7" x14ac:dyDescent="0.2">
      <c r="A1119">
        <v>224709472</v>
      </c>
      <c r="B1119">
        <v>138109182</v>
      </c>
      <c r="C1119" t="s">
        <v>3380</v>
      </c>
      <c r="D1119" t="str">
        <f>INDEX(cleaned_data_Pittsburgh!AF$2:'cleaned_data_Pittsburgh'!AF$828, MATCH(A1119, cleaned_data_Pittsburgh!I$2:'cleaned_data_Pittsburgh'!I$828,0))</f>
        <v>Western PA Region</v>
      </c>
      <c r="E1119">
        <f>INDEX(cleaned_data_Pittsburgh!AG$2:'cleaned_data_Pittsburgh'!AG$828, MATCH(A1119, cleaned_data_Pittsburgh!I$2:'cleaned_data_Pittsburgh'!I$828,0))</f>
        <v>0</v>
      </c>
      <c r="F1119" t="str">
        <f>INDEX(cleaned_data_Pittsburgh!AK$2:'cleaned_data_Pittsburgh'!AK$828, MATCH(A1119, cleaned_data_Pittsburgh!I$2:'cleaned_data_Pittsburgh'!I$828,0))</f>
        <v>MSA</v>
      </c>
      <c r="G1119">
        <v>1</v>
      </c>
    </row>
    <row r="1120" spans="1:7" x14ac:dyDescent="0.2">
      <c r="A1120">
        <v>224709767</v>
      </c>
      <c r="B1120">
        <v>13439239</v>
      </c>
      <c r="C1120" t="s">
        <v>3380</v>
      </c>
      <c r="D1120" t="str">
        <f>INDEX(cleaned_data_Pittsburgh!AF$2:'cleaned_data_Pittsburgh'!AF$828, MATCH(A1120, cleaned_data_Pittsburgh!I$2:'cleaned_data_Pittsburgh'!I$828,0))</f>
        <v>Western PA Region</v>
      </c>
      <c r="E1120">
        <f>INDEX(cleaned_data_Pittsburgh!AG$2:'cleaned_data_Pittsburgh'!AG$828, MATCH(A1120, cleaned_data_Pittsburgh!I$2:'cleaned_data_Pittsburgh'!I$828,0))</f>
        <v>0</v>
      </c>
      <c r="F1120" t="str">
        <f>INDEX(cleaned_data_Pittsburgh!AK$2:'cleaned_data_Pittsburgh'!AK$828, MATCH(A1120, cleaned_data_Pittsburgh!I$2:'cleaned_data_Pittsburgh'!I$828,0))</f>
        <v>MSA</v>
      </c>
      <c r="G1120">
        <v>1</v>
      </c>
    </row>
    <row r="1121" spans="1:7" x14ac:dyDescent="0.2">
      <c r="A1121">
        <v>224709767</v>
      </c>
      <c r="B1121">
        <v>3530073</v>
      </c>
      <c r="C1121" t="s">
        <v>3380</v>
      </c>
      <c r="D1121" t="str">
        <f>INDEX(cleaned_data_Pittsburgh!AF$2:'cleaned_data_Pittsburgh'!AF$828, MATCH(A1121, cleaned_data_Pittsburgh!I$2:'cleaned_data_Pittsburgh'!I$828,0))</f>
        <v>Western PA Region</v>
      </c>
      <c r="E1121">
        <f>INDEX(cleaned_data_Pittsburgh!AG$2:'cleaned_data_Pittsburgh'!AG$828, MATCH(A1121, cleaned_data_Pittsburgh!I$2:'cleaned_data_Pittsburgh'!I$828,0))</f>
        <v>0</v>
      </c>
      <c r="F1121" t="str">
        <f>INDEX(cleaned_data_Pittsburgh!AK$2:'cleaned_data_Pittsburgh'!AK$828, MATCH(A1121, cleaned_data_Pittsburgh!I$2:'cleaned_data_Pittsburgh'!I$828,0))</f>
        <v>MSA</v>
      </c>
      <c r="G1121">
        <v>1</v>
      </c>
    </row>
    <row r="1122" spans="1:7" x14ac:dyDescent="0.2">
      <c r="A1122">
        <v>224709767</v>
      </c>
      <c r="B1122">
        <v>28098952</v>
      </c>
      <c r="C1122" t="s">
        <v>3380</v>
      </c>
      <c r="D1122" t="str">
        <f>INDEX(cleaned_data_Pittsburgh!AF$2:'cleaned_data_Pittsburgh'!AF$828, MATCH(A1122, cleaned_data_Pittsburgh!I$2:'cleaned_data_Pittsburgh'!I$828,0))</f>
        <v>Western PA Region</v>
      </c>
      <c r="E1122">
        <f>INDEX(cleaned_data_Pittsburgh!AG$2:'cleaned_data_Pittsburgh'!AG$828, MATCH(A1122, cleaned_data_Pittsburgh!I$2:'cleaned_data_Pittsburgh'!I$828,0))</f>
        <v>0</v>
      </c>
      <c r="F1122" t="str">
        <f>INDEX(cleaned_data_Pittsburgh!AK$2:'cleaned_data_Pittsburgh'!AK$828, MATCH(A1122, cleaned_data_Pittsburgh!I$2:'cleaned_data_Pittsburgh'!I$828,0))</f>
        <v>MSA</v>
      </c>
      <c r="G1122">
        <v>1</v>
      </c>
    </row>
    <row r="1123" spans="1:7" x14ac:dyDescent="0.2">
      <c r="A1123">
        <v>224847567</v>
      </c>
      <c r="B1123">
        <v>63982122</v>
      </c>
      <c r="C1123" t="s">
        <v>3380</v>
      </c>
      <c r="D1123" t="str">
        <f>INDEX(cleaned_data_Pittsburgh!AF$2:'cleaned_data_Pittsburgh'!AF$828, MATCH(A1123, cleaned_data_Pittsburgh!I$2:'cleaned_data_Pittsburgh'!I$828,0))</f>
        <v>Western PA Region</v>
      </c>
      <c r="E1123">
        <f>INDEX(cleaned_data_Pittsburgh!AG$2:'cleaned_data_Pittsburgh'!AG$828, MATCH(A1123, cleaned_data_Pittsburgh!I$2:'cleaned_data_Pittsburgh'!I$828,0))</f>
        <v>0</v>
      </c>
      <c r="F1123" t="str">
        <f>INDEX(cleaned_data_Pittsburgh!AK$2:'cleaned_data_Pittsburgh'!AK$828, MATCH(A1123, cleaned_data_Pittsburgh!I$2:'cleaned_data_Pittsburgh'!I$828,0))</f>
        <v>MSA</v>
      </c>
      <c r="G1123">
        <v>1</v>
      </c>
    </row>
    <row r="1124" spans="1:7" x14ac:dyDescent="0.2">
      <c r="A1124">
        <v>224847567</v>
      </c>
      <c r="B1124">
        <v>13058454</v>
      </c>
      <c r="C1124" t="s">
        <v>3380</v>
      </c>
      <c r="D1124" t="str">
        <f>INDEX(cleaned_data_Pittsburgh!AF$2:'cleaned_data_Pittsburgh'!AF$828, MATCH(A1124, cleaned_data_Pittsburgh!I$2:'cleaned_data_Pittsburgh'!I$828,0))</f>
        <v>Western PA Region</v>
      </c>
      <c r="E1124">
        <f>INDEX(cleaned_data_Pittsburgh!AG$2:'cleaned_data_Pittsburgh'!AG$828, MATCH(A1124, cleaned_data_Pittsburgh!I$2:'cleaned_data_Pittsburgh'!I$828,0))</f>
        <v>0</v>
      </c>
      <c r="F1124" t="str">
        <f>INDEX(cleaned_data_Pittsburgh!AK$2:'cleaned_data_Pittsburgh'!AK$828, MATCH(A1124, cleaned_data_Pittsburgh!I$2:'cleaned_data_Pittsburgh'!I$828,0))</f>
        <v>MSA</v>
      </c>
      <c r="G1124">
        <v>1</v>
      </c>
    </row>
    <row r="1125" spans="1:7" x14ac:dyDescent="0.2">
      <c r="A1125">
        <v>224847567</v>
      </c>
      <c r="B1125">
        <v>9294304</v>
      </c>
      <c r="C1125" t="s">
        <v>3380</v>
      </c>
      <c r="D1125" t="str">
        <f>INDEX(cleaned_data_Pittsburgh!AF$2:'cleaned_data_Pittsburgh'!AF$828, MATCH(A1125, cleaned_data_Pittsburgh!I$2:'cleaned_data_Pittsburgh'!I$828,0))</f>
        <v>Western PA Region</v>
      </c>
      <c r="E1125">
        <f>INDEX(cleaned_data_Pittsburgh!AG$2:'cleaned_data_Pittsburgh'!AG$828, MATCH(A1125, cleaned_data_Pittsburgh!I$2:'cleaned_data_Pittsburgh'!I$828,0))</f>
        <v>0</v>
      </c>
      <c r="F1125" t="str">
        <f>INDEX(cleaned_data_Pittsburgh!AK$2:'cleaned_data_Pittsburgh'!AK$828, MATCH(A1125, cleaned_data_Pittsburgh!I$2:'cleaned_data_Pittsburgh'!I$828,0))</f>
        <v>MSA</v>
      </c>
      <c r="G1125">
        <v>1</v>
      </c>
    </row>
    <row r="1126" spans="1:7" x14ac:dyDescent="0.2">
      <c r="A1126">
        <v>224847567</v>
      </c>
      <c r="B1126">
        <v>10861744</v>
      </c>
      <c r="C1126" t="s">
        <v>3380</v>
      </c>
      <c r="D1126" t="str">
        <f>INDEX(cleaned_data_Pittsburgh!AF$2:'cleaned_data_Pittsburgh'!AF$828, MATCH(A1126, cleaned_data_Pittsburgh!I$2:'cleaned_data_Pittsburgh'!I$828,0))</f>
        <v>Western PA Region</v>
      </c>
      <c r="E1126">
        <f>INDEX(cleaned_data_Pittsburgh!AG$2:'cleaned_data_Pittsburgh'!AG$828, MATCH(A1126, cleaned_data_Pittsburgh!I$2:'cleaned_data_Pittsburgh'!I$828,0))</f>
        <v>0</v>
      </c>
      <c r="F1126" t="str">
        <f>INDEX(cleaned_data_Pittsburgh!AK$2:'cleaned_data_Pittsburgh'!AK$828, MATCH(A1126, cleaned_data_Pittsburgh!I$2:'cleaned_data_Pittsburgh'!I$828,0))</f>
        <v>MSA</v>
      </c>
      <c r="G1126">
        <v>1</v>
      </c>
    </row>
    <row r="1127" spans="1:7" x14ac:dyDescent="0.2">
      <c r="A1127" t="s">
        <v>3233</v>
      </c>
      <c r="B1127">
        <v>126435362</v>
      </c>
      <c r="C1127" t="s">
        <v>3380</v>
      </c>
      <c r="D1127" t="str">
        <f>INDEX(cleaned_data_Pittsburgh!AF$2:'cleaned_data_Pittsburgh'!AF$828, MATCH(A1127, cleaned_data_Pittsburgh!I$2:'cleaned_data_Pittsburgh'!I$828,0))</f>
        <v>Western PA Region</v>
      </c>
      <c r="E1127">
        <f>INDEX(cleaned_data_Pittsburgh!AG$2:'cleaned_data_Pittsburgh'!AG$828, MATCH(A1127, cleaned_data_Pittsburgh!I$2:'cleaned_data_Pittsburgh'!I$828,0))</f>
        <v>0</v>
      </c>
      <c r="F1127" t="str">
        <f>INDEX(cleaned_data_Pittsburgh!AK$2:'cleaned_data_Pittsburgh'!AK$828, MATCH(A1127, cleaned_data_Pittsburgh!I$2:'cleaned_data_Pittsburgh'!I$828,0))</f>
        <v>MSA</v>
      </c>
      <c r="G1127">
        <v>1</v>
      </c>
    </row>
    <row r="1128" spans="1:7" x14ac:dyDescent="0.2">
      <c r="A1128" t="s">
        <v>3233</v>
      </c>
      <c r="B1128">
        <v>11033604</v>
      </c>
      <c r="C1128" t="s">
        <v>3380</v>
      </c>
      <c r="D1128" t="str">
        <f>INDEX(cleaned_data_Pittsburgh!AF$2:'cleaned_data_Pittsburgh'!AF$828, MATCH(A1128, cleaned_data_Pittsburgh!I$2:'cleaned_data_Pittsburgh'!I$828,0))</f>
        <v>Western PA Region</v>
      </c>
      <c r="E1128">
        <f>INDEX(cleaned_data_Pittsburgh!AG$2:'cleaned_data_Pittsburgh'!AG$828, MATCH(A1128, cleaned_data_Pittsburgh!I$2:'cleaned_data_Pittsburgh'!I$828,0))</f>
        <v>0</v>
      </c>
      <c r="F1128" t="str">
        <f>INDEX(cleaned_data_Pittsburgh!AK$2:'cleaned_data_Pittsburgh'!AK$828, MATCH(A1128, cleaned_data_Pittsburgh!I$2:'cleaned_data_Pittsburgh'!I$828,0))</f>
        <v>MSA</v>
      </c>
      <c r="G1128">
        <v>1</v>
      </c>
    </row>
    <row r="1129" spans="1:7" x14ac:dyDescent="0.2">
      <c r="A1129" t="s">
        <v>3233</v>
      </c>
      <c r="B1129">
        <v>188219131</v>
      </c>
      <c r="C1129" t="s">
        <v>3380</v>
      </c>
      <c r="D1129" t="str">
        <f>INDEX(cleaned_data_Pittsburgh!AF$2:'cleaned_data_Pittsburgh'!AF$828, MATCH(A1129, cleaned_data_Pittsburgh!I$2:'cleaned_data_Pittsburgh'!I$828,0))</f>
        <v>Western PA Region</v>
      </c>
      <c r="E1129">
        <f>INDEX(cleaned_data_Pittsburgh!AG$2:'cleaned_data_Pittsburgh'!AG$828, MATCH(A1129, cleaned_data_Pittsburgh!I$2:'cleaned_data_Pittsburgh'!I$828,0))</f>
        <v>0</v>
      </c>
      <c r="F1129" t="str">
        <f>INDEX(cleaned_data_Pittsburgh!AK$2:'cleaned_data_Pittsburgh'!AK$828, MATCH(A1129, cleaned_data_Pittsburgh!I$2:'cleaned_data_Pittsburgh'!I$828,0))</f>
        <v>MSA</v>
      </c>
      <c r="G1129">
        <v>1</v>
      </c>
    </row>
    <row r="1130" spans="1:7" x14ac:dyDescent="0.2">
      <c r="A1130" t="s">
        <v>3233</v>
      </c>
      <c r="B1130">
        <v>21906961</v>
      </c>
      <c r="C1130" t="s">
        <v>3380</v>
      </c>
      <c r="D1130" t="str">
        <f>INDEX(cleaned_data_Pittsburgh!AF$2:'cleaned_data_Pittsburgh'!AF$828, MATCH(A1130, cleaned_data_Pittsburgh!I$2:'cleaned_data_Pittsburgh'!I$828,0))</f>
        <v>Western PA Region</v>
      </c>
      <c r="E1130">
        <f>INDEX(cleaned_data_Pittsburgh!AG$2:'cleaned_data_Pittsburgh'!AG$828, MATCH(A1130, cleaned_data_Pittsburgh!I$2:'cleaned_data_Pittsburgh'!I$828,0))</f>
        <v>0</v>
      </c>
      <c r="F1130" t="str">
        <f>INDEX(cleaned_data_Pittsburgh!AK$2:'cleaned_data_Pittsburgh'!AK$828, MATCH(A1130, cleaned_data_Pittsburgh!I$2:'cleaned_data_Pittsburgh'!I$828,0))</f>
        <v>MSA</v>
      </c>
      <c r="G1130">
        <v>1</v>
      </c>
    </row>
    <row r="1131" spans="1:7" x14ac:dyDescent="0.2">
      <c r="A1131" t="s">
        <v>3233</v>
      </c>
      <c r="B1131">
        <v>123724492</v>
      </c>
      <c r="C1131" t="s">
        <v>3380</v>
      </c>
      <c r="D1131" t="str">
        <f>INDEX(cleaned_data_Pittsburgh!AF$2:'cleaned_data_Pittsburgh'!AF$828, MATCH(A1131, cleaned_data_Pittsburgh!I$2:'cleaned_data_Pittsburgh'!I$828,0))</f>
        <v>Western PA Region</v>
      </c>
      <c r="E1131">
        <f>INDEX(cleaned_data_Pittsburgh!AG$2:'cleaned_data_Pittsburgh'!AG$828, MATCH(A1131, cleaned_data_Pittsburgh!I$2:'cleaned_data_Pittsburgh'!I$828,0))</f>
        <v>0</v>
      </c>
      <c r="F1131" t="str">
        <f>INDEX(cleaned_data_Pittsburgh!AK$2:'cleaned_data_Pittsburgh'!AK$828, MATCH(A1131, cleaned_data_Pittsburgh!I$2:'cleaned_data_Pittsburgh'!I$828,0))</f>
        <v>MSA</v>
      </c>
      <c r="G1131">
        <v>1</v>
      </c>
    </row>
    <row r="1132" spans="1:7" x14ac:dyDescent="0.2">
      <c r="A1132" t="s">
        <v>3233</v>
      </c>
      <c r="B1132">
        <v>5624855</v>
      </c>
      <c r="C1132" t="s">
        <v>3380</v>
      </c>
      <c r="D1132" t="str">
        <f>INDEX(cleaned_data_Pittsburgh!AF$2:'cleaned_data_Pittsburgh'!AF$828, MATCH(A1132, cleaned_data_Pittsburgh!I$2:'cleaned_data_Pittsburgh'!I$828,0))</f>
        <v>Western PA Region</v>
      </c>
      <c r="E1132">
        <f>INDEX(cleaned_data_Pittsburgh!AG$2:'cleaned_data_Pittsburgh'!AG$828, MATCH(A1132, cleaned_data_Pittsburgh!I$2:'cleaned_data_Pittsburgh'!I$828,0))</f>
        <v>0</v>
      </c>
      <c r="F1132" t="str">
        <f>INDEX(cleaned_data_Pittsburgh!AK$2:'cleaned_data_Pittsburgh'!AK$828, MATCH(A1132, cleaned_data_Pittsburgh!I$2:'cleaned_data_Pittsburgh'!I$828,0))</f>
        <v>MSA</v>
      </c>
      <c r="G1132">
        <v>1</v>
      </c>
    </row>
    <row r="1133" spans="1:7" x14ac:dyDescent="0.2">
      <c r="A1133" t="s">
        <v>3233</v>
      </c>
      <c r="B1133">
        <v>84062542</v>
      </c>
      <c r="C1133" t="s">
        <v>3380</v>
      </c>
      <c r="D1133" t="str">
        <f>INDEX(cleaned_data_Pittsburgh!AF$2:'cleaned_data_Pittsburgh'!AF$828, MATCH(A1133, cleaned_data_Pittsburgh!I$2:'cleaned_data_Pittsburgh'!I$828,0))</f>
        <v>Western PA Region</v>
      </c>
      <c r="E1133">
        <f>INDEX(cleaned_data_Pittsburgh!AG$2:'cleaned_data_Pittsburgh'!AG$828, MATCH(A1133, cleaned_data_Pittsburgh!I$2:'cleaned_data_Pittsburgh'!I$828,0))</f>
        <v>0</v>
      </c>
      <c r="F1133" t="str">
        <f>INDEX(cleaned_data_Pittsburgh!AK$2:'cleaned_data_Pittsburgh'!AK$828, MATCH(A1133, cleaned_data_Pittsburgh!I$2:'cleaned_data_Pittsburgh'!I$828,0))</f>
        <v>MSA</v>
      </c>
      <c r="G1133">
        <v>1</v>
      </c>
    </row>
    <row r="1134" spans="1:7" x14ac:dyDescent="0.2">
      <c r="A1134" t="s">
        <v>3233</v>
      </c>
      <c r="B1134">
        <v>157622742</v>
      </c>
      <c r="C1134" t="s">
        <v>3380</v>
      </c>
      <c r="D1134" t="str">
        <f>INDEX(cleaned_data_Pittsburgh!AF$2:'cleaned_data_Pittsburgh'!AF$828, MATCH(A1134, cleaned_data_Pittsburgh!I$2:'cleaned_data_Pittsburgh'!I$828,0))</f>
        <v>Western PA Region</v>
      </c>
      <c r="E1134">
        <f>INDEX(cleaned_data_Pittsburgh!AG$2:'cleaned_data_Pittsburgh'!AG$828, MATCH(A1134, cleaned_data_Pittsburgh!I$2:'cleaned_data_Pittsburgh'!I$828,0))</f>
        <v>0</v>
      </c>
      <c r="F1134" t="str">
        <f>INDEX(cleaned_data_Pittsburgh!AK$2:'cleaned_data_Pittsburgh'!AK$828, MATCH(A1134, cleaned_data_Pittsburgh!I$2:'cleaned_data_Pittsburgh'!I$828,0))</f>
        <v>MSA</v>
      </c>
      <c r="G1134">
        <v>1</v>
      </c>
    </row>
    <row r="1135" spans="1:7" x14ac:dyDescent="0.2">
      <c r="A1135" t="s">
        <v>3233</v>
      </c>
      <c r="B1135">
        <v>5527199</v>
      </c>
      <c r="C1135" t="s">
        <v>3380</v>
      </c>
      <c r="D1135" t="str">
        <f>INDEX(cleaned_data_Pittsburgh!AF$2:'cleaned_data_Pittsburgh'!AF$828, MATCH(A1135, cleaned_data_Pittsburgh!I$2:'cleaned_data_Pittsburgh'!I$828,0))</f>
        <v>Western PA Region</v>
      </c>
      <c r="E1135">
        <f>INDEX(cleaned_data_Pittsburgh!AG$2:'cleaned_data_Pittsburgh'!AG$828, MATCH(A1135, cleaned_data_Pittsburgh!I$2:'cleaned_data_Pittsburgh'!I$828,0))</f>
        <v>0</v>
      </c>
      <c r="F1135" t="str">
        <f>INDEX(cleaned_data_Pittsburgh!AK$2:'cleaned_data_Pittsburgh'!AK$828, MATCH(A1135, cleaned_data_Pittsburgh!I$2:'cleaned_data_Pittsburgh'!I$828,0))</f>
        <v>MSA</v>
      </c>
      <c r="G1135">
        <v>1</v>
      </c>
    </row>
    <row r="1136" spans="1:7" x14ac:dyDescent="0.2">
      <c r="A1136">
        <v>223749701</v>
      </c>
      <c r="B1136">
        <v>148547962</v>
      </c>
      <c r="C1136" t="s">
        <v>3494</v>
      </c>
      <c r="D1136" t="str">
        <f>INDEX(cleaned_data_Pittsburgh!AF$2:'cleaned_data_Pittsburgh'!AF$828, MATCH(A1136, cleaned_data_Pittsburgh!I$2:'cleaned_data_Pittsburgh'!I$828,0))</f>
        <v>Southwestern PA</v>
      </c>
      <c r="E1136">
        <f>INDEX(cleaned_data_Pittsburgh!AG$2:'cleaned_data_Pittsburgh'!AG$828, MATCH(A1136, cleaned_data_Pittsburgh!I$2:'cleaned_data_Pittsburgh'!I$828,0))</f>
        <v>0</v>
      </c>
      <c r="F1136" t="str">
        <f>INDEX(cleaned_data_Pittsburgh!AK$2:'cleaned_data_Pittsburgh'!AK$828, MATCH(A1136, cleaned_data_Pittsburgh!I$2:'cleaned_data_Pittsburgh'!I$828,0))</f>
        <v>MSA</v>
      </c>
      <c r="G1136">
        <v>1</v>
      </c>
    </row>
    <row r="1137" spans="1:7" x14ac:dyDescent="0.2">
      <c r="A1137">
        <v>223749708</v>
      </c>
      <c r="B1137">
        <v>148547962</v>
      </c>
      <c r="C1137" t="s">
        <v>3494</v>
      </c>
      <c r="D1137" t="str">
        <f>INDEX(cleaned_data_Pittsburgh!AF$2:'cleaned_data_Pittsburgh'!AF$828, MATCH(A1137, cleaned_data_Pittsburgh!I$2:'cleaned_data_Pittsburgh'!I$828,0))</f>
        <v>Southwestern PA</v>
      </c>
      <c r="E1137">
        <f>INDEX(cleaned_data_Pittsburgh!AG$2:'cleaned_data_Pittsburgh'!AG$828, MATCH(A1137, cleaned_data_Pittsburgh!I$2:'cleaned_data_Pittsburgh'!I$828,0))</f>
        <v>0</v>
      </c>
      <c r="F1137" t="str">
        <f>INDEX(cleaned_data_Pittsburgh!AK$2:'cleaned_data_Pittsburgh'!AK$828, MATCH(A1137, cleaned_data_Pittsburgh!I$2:'cleaned_data_Pittsburgh'!I$828,0))</f>
        <v>MSA</v>
      </c>
      <c r="G1137">
        <v>1</v>
      </c>
    </row>
    <row r="1138" spans="1:7" x14ac:dyDescent="0.2">
      <c r="A1138">
        <v>224205611</v>
      </c>
      <c r="B1138">
        <v>9631892</v>
      </c>
      <c r="C1138" t="s">
        <v>3494</v>
      </c>
      <c r="D1138" t="str">
        <f>INDEX(cleaned_data_Pittsburgh!AF$2:'cleaned_data_Pittsburgh'!AF$828, MATCH(A1138, cleaned_data_Pittsburgh!I$2:'cleaned_data_Pittsburgh'!I$828,0))</f>
        <v>Western PA Region</v>
      </c>
      <c r="E1138">
        <f>INDEX(cleaned_data_Pittsburgh!AG$2:'cleaned_data_Pittsburgh'!AG$828, MATCH(A1138, cleaned_data_Pittsburgh!I$2:'cleaned_data_Pittsburgh'!I$828,0))</f>
        <v>0</v>
      </c>
      <c r="F1138" t="str">
        <f>INDEX(cleaned_data_Pittsburgh!AK$2:'cleaned_data_Pittsburgh'!AK$828, MATCH(A1138, cleaned_data_Pittsburgh!I$2:'cleaned_data_Pittsburgh'!I$828,0))</f>
        <v>MSA</v>
      </c>
      <c r="G1138">
        <v>1</v>
      </c>
    </row>
    <row r="1139" spans="1:7" x14ac:dyDescent="0.2">
      <c r="A1139">
        <v>224690918</v>
      </c>
      <c r="B1139">
        <v>41430682</v>
      </c>
      <c r="C1139" t="s">
        <v>3489</v>
      </c>
      <c r="D1139" t="str">
        <f>INDEX(cleaned_data_Pittsburgh!AF$2:'cleaned_data_Pittsburgh'!AF$828, MATCH(A1139, cleaned_data_Pittsburgh!I$2:'cleaned_data_Pittsburgh'!I$828,0))</f>
        <v>Western PA Region</v>
      </c>
      <c r="E1139">
        <f>INDEX(cleaned_data_Pittsburgh!AG$2:'cleaned_data_Pittsburgh'!AG$828, MATCH(A1139, cleaned_data_Pittsburgh!I$2:'cleaned_data_Pittsburgh'!I$828,0))</f>
        <v>0</v>
      </c>
      <c r="F1139" t="str">
        <f>INDEX(cleaned_data_Pittsburgh!AK$2:'cleaned_data_Pittsburgh'!AK$828, MATCH(A1139, cleaned_data_Pittsburgh!I$2:'cleaned_data_Pittsburgh'!I$828,0))</f>
        <v>MSA</v>
      </c>
      <c r="G1139">
        <v>1</v>
      </c>
    </row>
    <row r="1140" spans="1:7" x14ac:dyDescent="0.2">
      <c r="A1140">
        <v>223749708</v>
      </c>
      <c r="B1140">
        <v>168356482</v>
      </c>
      <c r="C1140" t="s">
        <v>3496</v>
      </c>
      <c r="D1140" t="str">
        <f>INDEX(cleaned_data_Pittsburgh!AF$2:'cleaned_data_Pittsburgh'!AF$828, MATCH(A1140, cleaned_data_Pittsburgh!I$2:'cleaned_data_Pittsburgh'!I$828,0))</f>
        <v>Southwestern PA</v>
      </c>
      <c r="E1140">
        <f>INDEX(cleaned_data_Pittsburgh!AG$2:'cleaned_data_Pittsburgh'!AG$828, MATCH(A1140, cleaned_data_Pittsburgh!I$2:'cleaned_data_Pittsburgh'!I$828,0))</f>
        <v>0</v>
      </c>
      <c r="F1140" t="str">
        <f>INDEX(cleaned_data_Pittsburgh!AK$2:'cleaned_data_Pittsburgh'!AK$828, MATCH(A1140, cleaned_data_Pittsburgh!I$2:'cleaned_data_Pittsburgh'!I$828,0))</f>
        <v>MSA</v>
      </c>
      <c r="G1140">
        <v>1</v>
      </c>
    </row>
    <row r="1141" spans="1:7" x14ac:dyDescent="0.2">
      <c r="A1141">
        <v>223817591</v>
      </c>
      <c r="B1141">
        <v>186153502</v>
      </c>
      <c r="C1141" t="s">
        <v>3475</v>
      </c>
      <c r="D1141" t="str">
        <f>INDEX(cleaned_data_Pittsburgh!AF$2:'cleaned_data_Pittsburgh'!AF$828, MATCH(A1141, cleaned_data_Pittsburgh!I$2:'cleaned_data_Pittsburgh'!I$828,0))</f>
        <v>Western PA Region</v>
      </c>
      <c r="E1141">
        <f>INDEX(cleaned_data_Pittsburgh!AG$2:'cleaned_data_Pittsburgh'!AG$828, MATCH(A1141, cleaned_data_Pittsburgh!I$2:'cleaned_data_Pittsburgh'!I$828,0))</f>
        <v>0</v>
      </c>
      <c r="F1141" t="str">
        <f>INDEX(cleaned_data_Pittsburgh!AK$2:'cleaned_data_Pittsburgh'!AK$828, MATCH(A1141, cleaned_data_Pittsburgh!I$2:'cleaned_data_Pittsburgh'!I$828,0))</f>
        <v>MSA</v>
      </c>
      <c r="G1141">
        <v>1</v>
      </c>
    </row>
    <row r="1142" spans="1:7" x14ac:dyDescent="0.2">
      <c r="A1142">
        <v>224205611</v>
      </c>
      <c r="B1142">
        <v>186153502</v>
      </c>
      <c r="C1142" t="s">
        <v>3475</v>
      </c>
      <c r="D1142" t="str">
        <f>INDEX(cleaned_data_Pittsburgh!AF$2:'cleaned_data_Pittsburgh'!AF$828, MATCH(A1142, cleaned_data_Pittsburgh!I$2:'cleaned_data_Pittsburgh'!I$828,0))</f>
        <v>Western PA Region</v>
      </c>
      <c r="E1142">
        <f>INDEX(cleaned_data_Pittsburgh!AG$2:'cleaned_data_Pittsburgh'!AG$828, MATCH(A1142, cleaned_data_Pittsburgh!I$2:'cleaned_data_Pittsburgh'!I$828,0))</f>
        <v>0</v>
      </c>
      <c r="F1142" t="str">
        <f>INDEX(cleaned_data_Pittsburgh!AK$2:'cleaned_data_Pittsburgh'!AK$828, MATCH(A1142, cleaned_data_Pittsburgh!I$2:'cleaned_data_Pittsburgh'!I$828,0))</f>
        <v>MSA</v>
      </c>
      <c r="G1142">
        <v>1</v>
      </c>
    </row>
    <row r="1143" spans="1:7" x14ac:dyDescent="0.2">
      <c r="A1143">
        <v>224433396</v>
      </c>
      <c r="B1143">
        <v>14189441</v>
      </c>
      <c r="C1143" t="s">
        <v>3407</v>
      </c>
      <c r="D1143" t="str">
        <f>INDEX(cleaned_data_Pittsburgh!AF$2:'cleaned_data_Pittsburgh'!AF$828, MATCH(A1143, cleaned_data_Pittsburgh!I$2:'cleaned_data_Pittsburgh'!I$828,0))</f>
        <v>Western PA Region</v>
      </c>
      <c r="E1143">
        <f>INDEX(cleaned_data_Pittsburgh!AG$2:'cleaned_data_Pittsburgh'!AG$828, MATCH(A1143, cleaned_data_Pittsburgh!I$2:'cleaned_data_Pittsburgh'!I$828,0))</f>
        <v>0</v>
      </c>
      <c r="F1143" t="str">
        <f>INDEX(cleaned_data_Pittsburgh!AK$2:'cleaned_data_Pittsburgh'!AK$828, MATCH(A1143, cleaned_data_Pittsburgh!I$2:'cleaned_data_Pittsburgh'!I$828,0))</f>
        <v>MSA</v>
      </c>
      <c r="G1143">
        <f>IF(IFERROR(SEARCH(D1143, C1143), 0), 1, 0)</f>
        <v>0</v>
      </c>
    </row>
    <row r="1144" spans="1:7" x14ac:dyDescent="0.2">
      <c r="A1144">
        <v>224433396</v>
      </c>
      <c r="B1144">
        <v>182887729</v>
      </c>
      <c r="C1144" t="s">
        <v>3407</v>
      </c>
      <c r="D1144" t="str">
        <f>INDEX(cleaned_data_Pittsburgh!AF$2:'cleaned_data_Pittsburgh'!AF$828, MATCH(A1144, cleaned_data_Pittsburgh!I$2:'cleaned_data_Pittsburgh'!I$828,0))</f>
        <v>Western PA Region</v>
      </c>
      <c r="E1144">
        <f>INDEX(cleaned_data_Pittsburgh!AG$2:'cleaned_data_Pittsburgh'!AG$828, MATCH(A1144, cleaned_data_Pittsburgh!I$2:'cleaned_data_Pittsburgh'!I$828,0))</f>
        <v>0</v>
      </c>
      <c r="F1144" t="str">
        <f>INDEX(cleaned_data_Pittsburgh!AK$2:'cleaned_data_Pittsburgh'!AK$828, MATCH(A1144, cleaned_data_Pittsburgh!I$2:'cleaned_data_Pittsburgh'!I$828,0))</f>
        <v>MSA</v>
      </c>
      <c r="G1144">
        <f>IF(IFERROR(SEARCH(D1144, C1144), 0), 1, 0)</f>
        <v>0</v>
      </c>
    </row>
    <row r="1145" spans="1:7" x14ac:dyDescent="0.2">
      <c r="A1145" t="s">
        <v>3326</v>
      </c>
      <c r="B1145">
        <v>88524442</v>
      </c>
      <c r="C1145" t="s">
        <v>3380</v>
      </c>
      <c r="D1145" t="str">
        <f>INDEX(cleaned_data_Pittsburgh!AF$2:'cleaned_data_Pittsburgh'!AF$828, MATCH(A1145, cleaned_data_Pittsburgh!I$2:'cleaned_data_Pittsburgh'!I$828,0))</f>
        <v>Squirrel Hill</v>
      </c>
      <c r="E1145">
        <f>INDEX(cleaned_data_Pittsburgh!AG$2:'cleaned_data_Pittsburgh'!AG$828, MATCH(A1145, cleaned_data_Pittsburgh!I$2:'cleaned_data_Pittsburgh'!I$828,0))</f>
        <v>0</v>
      </c>
      <c r="F1145" t="str">
        <f>INDEX(cleaned_data_Pittsburgh!AK$2:'cleaned_data_Pittsburgh'!AK$828, MATCH(A1145, cleaned_data_Pittsburgh!I$2:'cleaned_data_Pittsburgh'!I$828,0))</f>
        <v>Neighborhood</v>
      </c>
      <c r="G1145">
        <v>1</v>
      </c>
    </row>
    <row r="1146" spans="1:7" x14ac:dyDescent="0.2">
      <c r="A1146" t="s">
        <v>3326</v>
      </c>
      <c r="B1146">
        <v>159864962</v>
      </c>
      <c r="C1146" t="s">
        <v>3380</v>
      </c>
      <c r="D1146" t="str">
        <f>INDEX(cleaned_data_Pittsburgh!AF$2:'cleaned_data_Pittsburgh'!AF$828, MATCH(A1146, cleaned_data_Pittsburgh!I$2:'cleaned_data_Pittsburgh'!I$828,0))</f>
        <v>Squirrel Hill</v>
      </c>
      <c r="E1146">
        <f>INDEX(cleaned_data_Pittsburgh!AG$2:'cleaned_data_Pittsburgh'!AG$828, MATCH(A1146, cleaned_data_Pittsburgh!I$2:'cleaned_data_Pittsburgh'!I$828,0))</f>
        <v>0</v>
      </c>
      <c r="F1146" t="str">
        <f>INDEX(cleaned_data_Pittsburgh!AK$2:'cleaned_data_Pittsburgh'!AK$828, MATCH(A1146, cleaned_data_Pittsburgh!I$2:'cleaned_data_Pittsburgh'!I$828,0))</f>
        <v>Neighborhood</v>
      </c>
      <c r="G1146">
        <v>1</v>
      </c>
    </row>
    <row r="1147" spans="1:7" x14ac:dyDescent="0.2">
      <c r="A1147" t="s">
        <v>3326</v>
      </c>
      <c r="B1147">
        <v>131485672</v>
      </c>
      <c r="C1147" t="s">
        <v>3380</v>
      </c>
      <c r="D1147" t="str">
        <f>INDEX(cleaned_data_Pittsburgh!AF$2:'cleaned_data_Pittsburgh'!AF$828, MATCH(A1147, cleaned_data_Pittsburgh!I$2:'cleaned_data_Pittsburgh'!I$828,0))</f>
        <v>Squirrel Hill</v>
      </c>
      <c r="E1147">
        <f>INDEX(cleaned_data_Pittsburgh!AG$2:'cleaned_data_Pittsburgh'!AG$828, MATCH(A1147, cleaned_data_Pittsburgh!I$2:'cleaned_data_Pittsburgh'!I$828,0))</f>
        <v>0</v>
      </c>
      <c r="F1147" t="str">
        <f>INDEX(cleaned_data_Pittsburgh!AK$2:'cleaned_data_Pittsburgh'!AK$828, MATCH(A1147, cleaned_data_Pittsburgh!I$2:'cleaned_data_Pittsburgh'!I$828,0))</f>
        <v>Neighborhood</v>
      </c>
      <c r="G1147">
        <v>1</v>
      </c>
    </row>
    <row r="1148" spans="1:7" x14ac:dyDescent="0.2">
      <c r="A1148" t="s">
        <v>3327</v>
      </c>
      <c r="B1148">
        <v>88524442</v>
      </c>
      <c r="C1148" t="s">
        <v>3380</v>
      </c>
      <c r="D1148" t="str">
        <f>INDEX(cleaned_data_Pittsburgh!AF$2:'cleaned_data_Pittsburgh'!AF$828, MATCH(A1148, cleaned_data_Pittsburgh!I$2:'cleaned_data_Pittsburgh'!I$828,0))</f>
        <v>Squirrel Hill</v>
      </c>
      <c r="E1148">
        <f>INDEX(cleaned_data_Pittsburgh!AG$2:'cleaned_data_Pittsburgh'!AG$828, MATCH(A1148, cleaned_data_Pittsburgh!I$2:'cleaned_data_Pittsburgh'!I$828,0))</f>
        <v>0</v>
      </c>
      <c r="F1148" t="str">
        <f>INDEX(cleaned_data_Pittsburgh!AK$2:'cleaned_data_Pittsburgh'!AK$828, MATCH(A1148, cleaned_data_Pittsburgh!I$2:'cleaned_data_Pittsburgh'!I$828,0))</f>
        <v>Neighborhood</v>
      </c>
      <c r="G1148">
        <v>1</v>
      </c>
    </row>
    <row r="1149" spans="1:7" x14ac:dyDescent="0.2">
      <c r="A1149" t="s">
        <v>3327</v>
      </c>
      <c r="B1149">
        <v>54909752</v>
      </c>
      <c r="C1149" t="s">
        <v>3380</v>
      </c>
      <c r="D1149" t="str">
        <f>INDEX(cleaned_data_Pittsburgh!AF$2:'cleaned_data_Pittsburgh'!AF$828, MATCH(A1149, cleaned_data_Pittsburgh!I$2:'cleaned_data_Pittsburgh'!I$828,0))</f>
        <v>Squirrel Hill</v>
      </c>
      <c r="E1149">
        <f>INDEX(cleaned_data_Pittsburgh!AG$2:'cleaned_data_Pittsburgh'!AG$828, MATCH(A1149, cleaned_data_Pittsburgh!I$2:'cleaned_data_Pittsburgh'!I$828,0))</f>
        <v>0</v>
      </c>
      <c r="F1149" t="str">
        <f>INDEX(cleaned_data_Pittsburgh!AK$2:'cleaned_data_Pittsburgh'!AK$828, MATCH(A1149, cleaned_data_Pittsburgh!I$2:'cleaned_data_Pittsburgh'!I$828,0))</f>
        <v>Neighborhood</v>
      </c>
      <c r="G1149">
        <v>1</v>
      </c>
    </row>
    <row r="1150" spans="1:7" x14ac:dyDescent="0.2">
      <c r="A1150" t="s">
        <v>3327</v>
      </c>
      <c r="B1150">
        <v>159864962</v>
      </c>
      <c r="C1150" t="s">
        <v>3380</v>
      </c>
      <c r="D1150" t="str">
        <f>INDEX(cleaned_data_Pittsburgh!AF$2:'cleaned_data_Pittsburgh'!AF$828, MATCH(A1150, cleaned_data_Pittsburgh!I$2:'cleaned_data_Pittsburgh'!I$828,0))</f>
        <v>Squirrel Hill</v>
      </c>
      <c r="E1150">
        <f>INDEX(cleaned_data_Pittsburgh!AG$2:'cleaned_data_Pittsburgh'!AG$828, MATCH(A1150, cleaned_data_Pittsburgh!I$2:'cleaned_data_Pittsburgh'!I$828,0))</f>
        <v>0</v>
      </c>
      <c r="F1150" t="str">
        <f>INDEX(cleaned_data_Pittsburgh!AK$2:'cleaned_data_Pittsburgh'!AK$828, MATCH(A1150, cleaned_data_Pittsburgh!I$2:'cleaned_data_Pittsburgh'!I$828,0))</f>
        <v>Neighborhood</v>
      </c>
      <c r="G1150">
        <v>1</v>
      </c>
    </row>
    <row r="1151" spans="1:7" x14ac:dyDescent="0.2">
      <c r="A1151" t="s">
        <v>3327</v>
      </c>
      <c r="B1151">
        <v>131485672</v>
      </c>
      <c r="C1151" t="s">
        <v>3380</v>
      </c>
      <c r="D1151" t="str">
        <f>INDEX(cleaned_data_Pittsburgh!AF$2:'cleaned_data_Pittsburgh'!AF$828, MATCH(A1151, cleaned_data_Pittsburgh!I$2:'cleaned_data_Pittsburgh'!I$828,0))</f>
        <v>Squirrel Hill</v>
      </c>
      <c r="E1151">
        <f>INDEX(cleaned_data_Pittsburgh!AG$2:'cleaned_data_Pittsburgh'!AG$828, MATCH(A1151, cleaned_data_Pittsburgh!I$2:'cleaned_data_Pittsburgh'!I$828,0))</f>
        <v>0</v>
      </c>
      <c r="F1151" t="str">
        <f>INDEX(cleaned_data_Pittsburgh!AK$2:'cleaned_data_Pittsburgh'!AK$828, MATCH(A1151, cleaned_data_Pittsburgh!I$2:'cleaned_data_Pittsburgh'!I$828,0))</f>
        <v>Neighborhood</v>
      </c>
      <c r="G1151">
        <v>1</v>
      </c>
    </row>
    <row r="1152" spans="1:7" x14ac:dyDescent="0.2">
      <c r="A1152" t="s">
        <v>3327</v>
      </c>
      <c r="B1152">
        <v>132650592</v>
      </c>
      <c r="C1152" t="s">
        <v>3380</v>
      </c>
      <c r="D1152" t="str">
        <f>INDEX(cleaned_data_Pittsburgh!AF$2:'cleaned_data_Pittsburgh'!AF$828, MATCH(A1152, cleaned_data_Pittsburgh!I$2:'cleaned_data_Pittsburgh'!I$828,0))</f>
        <v>Squirrel Hill</v>
      </c>
      <c r="E1152">
        <f>INDEX(cleaned_data_Pittsburgh!AG$2:'cleaned_data_Pittsburgh'!AG$828, MATCH(A1152, cleaned_data_Pittsburgh!I$2:'cleaned_data_Pittsburgh'!I$828,0))</f>
        <v>0</v>
      </c>
      <c r="F1152" t="str">
        <f>INDEX(cleaned_data_Pittsburgh!AK$2:'cleaned_data_Pittsburgh'!AK$828, MATCH(A1152, cleaned_data_Pittsburgh!I$2:'cleaned_data_Pittsburgh'!I$828,0))</f>
        <v>Neighborhood</v>
      </c>
      <c r="G1152">
        <v>1</v>
      </c>
    </row>
    <row r="1153" spans="1:7" x14ac:dyDescent="0.2">
      <c r="A1153" t="s">
        <v>3327</v>
      </c>
      <c r="B1153">
        <v>187183819</v>
      </c>
      <c r="C1153" t="s">
        <v>3380</v>
      </c>
      <c r="D1153" t="str">
        <f>INDEX(cleaned_data_Pittsburgh!AF$2:'cleaned_data_Pittsburgh'!AF$828, MATCH(A1153, cleaned_data_Pittsburgh!I$2:'cleaned_data_Pittsburgh'!I$828,0))</f>
        <v>Squirrel Hill</v>
      </c>
      <c r="E1153">
        <f>INDEX(cleaned_data_Pittsburgh!AG$2:'cleaned_data_Pittsburgh'!AG$828, MATCH(A1153, cleaned_data_Pittsburgh!I$2:'cleaned_data_Pittsburgh'!I$828,0))</f>
        <v>0</v>
      </c>
      <c r="F1153" t="str">
        <f>INDEX(cleaned_data_Pittsburgh!AK$2:'cleaned_data_Pittsburgh'!AK$828, MATCH(A1153, cleaned_data_Pittsburgh!I$2:'cleaned_data_Pittsburgh'!I$828,0))</f>
        <v>Neighborhood</v>
      </c>
      <c r="G1153">
        <v>1</v>
      </c>
    </row>
    <row r="1154" spans="1:7" x14ac:dyDescent="0.2">
      <c r="A1154" t="s">
        <v>3325</v>
      </c>
      <c r="B1154">
        <v>88524442</v>
      </c>
      <c r="C1154" t="s">
        <v>3380</v>
      </c>
      <c r="D1154" t="str">
        <f>INDEX(cleaned_data_Pittsburgh!AF$2:'cleaned_data_Pittsburgh'!AF$828, MATCH(A1154, cleaned_data_Pittsburgh!I$2:'cleaned_data_Pittsburgh'!I$828,0))</f>
        <v>Squirrel Hill</v>
      </c>
      <c r="E1154">
        <f>INDEX(cleaned_data_Pittsburgh!AG$2:'cleaned_data_Pittsburgh'!AG$828, MATCH(A1154, cleaned_data_Pittsburgh!I$2:'cleaned_data_Pittsburgh'!I$828,0))</f>
        <v>0</v>
      </c>
      <c r="F1154" t="str">
        <f>INDEX(cleaned_data_Pittsburgh!AK$2:'cleaned_data_Pittsburgh'!AK$828, MATCH(A1154, cleaned_data_Pittsburgh!I$2:'cleaned_data_Pittsburgh'!I$828,0))</f>
        <v>Neighborhood</v>
      </c>
      <c r="G1154">
        <v>1</v>
      </c>
    </row>
    <row r="1155" spans="1:7" x14ac:dyDescent="0.2">
      <c r="A1155" t="s">
        <v>3325</v>
      </c>
      <c r="B1155">
        <v>54909752</v>
      </c>
      <c r="C1155" t="s">
        <v>3380</v>
      </c>
      <c r="D1155" t="str">
        <f>INDEX(cleaned_data_Pittsburgh!AF$2:'cleaned_data_Pittsburgh'!AF$828, MATCH(A1155, cleaned_data_Pittsburgh!I$2:'cleaned_data_Pittsburgh'!I$828,0))</f>
        <v>Squirrel Hill</v>
      </c>
      <c r="E1155">
        <f>INDEX(cleaned_data_Pittsburgh!AG$2:'cleaned_data_Pittsburgh'!AG$828, MATCH(A1155, cleaned_data_Pittsburgh!I$2:'cleaned_data_Pittsburgh'!I$828,0))</f>
        <v>0</v>
      </c>
      <c r="F1155" t="str">
        <f>INDEX(cleaned_data_Pittsburgh!AK$2:'cleaned_data_Pittsburgh'!AK$828, MATCH(A1155, cleaned_data_Pittsburgh!I$2:'cleaned_data_Pittsburgh'!I$828,0))</f>
        <v>Neighborhood</v>
      </c>
      <c r="G1155">
        <v>1</v>
      </c>
    </row>
    <row r="1156" spans="1:7" x14ac:dyDescent="0.2">
      <c r="A1156" t="s">
        <v>3325</v>
      </c>
      <c r="B1156">
        <v>132650592</v>
      </c>
      <c r="C1156" t="s">
        <v>3380</v>
      </c>
      <c r="D1156" t="str">
        <f>INDEX(cleaned_data_Pittsburgh!AF$2:'cleaned_data_Pittsburgh'!AF$828, MATCH(A1156, cleaned_data_Pittsburgh!I$2:'cleaned_data_Pittsburgh'!I$828,0))</f>
        <v>Squirrel Hill</v>
      </c>
      <c r="E1156">
        <f>INDEX(cleaned_data_Pittsburgh!AG$2:'cleaned_data_Pittsburgh'!AG$828, MATCH(A1156, cleaned_data_Pittsburgh!I$2:'cleaned_data_Pittsburgh'!I$828,0))</f>
        <v>0</v>
      </c>
      <c r="F1156" t="str">
        <f>INDEX(cleaned_data_Pittsburgh!AK$2:'cleaned_data_Pittsburgh'!AK$828, MATCH(A1156, cleaned_data_Pittsburgh!I$2:'cleaned_data_Pittsburgh'!I$828,0))</f>
        <v>Neighborhood</v>
      </c>
      <c r="G1156">
        <v>1</v>
      </c>
    </row>
    <row r="1157" spans="1:7" x14ac:dyDescent="0.2">
      <c r="A1157" t="s">
        <v>3325</v>
      </c>
      <c r="B1157">
        <v>131485672</v>
      </c>
      <c r="C1157" t="s">
        <v>3380</v>
      </c>
      <c r="D1157" t="str">
        <f>INDEX(cleaned_data_Pittsburgh!AF$2:'cleaned_data_Pittsburgh'!AF$828, MATCH(A1157, cleaned_data_Pittsburgh!I$2:'cleaned_data_Pittsburgh'!I$828,0))</f>
        <v>Squirrel Hill</v>
      </c>
      <c r="E1157">
        <f>INDEX(cleaned_data_Pittsburgh!AG$2:'cleaned_data_Pittsburgh'!AG$828, MATCH(A1157, cleaned_data_Pittsburgh!I$2:'cleaned_data_Pittsburgh'!I$828,0))</f>
        <v>0</v>
      </c>
      <c r="F1157" t="str">
        <f>INDEX(cleaned_data_Pittsburgh!AK$2:'cleaned_data_Pittsburgh'!AK$828, MATCH(A1157, cleaned_data_Pittsburgh!I$2:'cleaned_data_Pittsburgh'!I$828,0))</f>
        <v>Neighborhood</v>
      </c>
      <c r="G1157">
        <v>1</v>
      </c>
    </row>
    <row r="1158" spans="1:7" x14ac:dyDescent="0.2">
      <c r="A1158" t="s">
        <v>3323</v>
      </c>
      <c r="B1158">
        <v>88524442</v>
      </c>
      <c r="C1158" t="s">
        <v>3380</v>
      </c>
      <c r="D1158" t="str">
        <f>INDEX(cleaned_data_Pittsburgh!AF$2:'cleaned_data_Pittsburgh'!AF$828, MATCH(A1158, cleaned_data_Pittsburgh!I$2:'cleaned_data_Pittsburgh'!I$828,0))</f>
        <v>Squirrel Hill</v>
      </c>
      <c r="E1158">
        <f>INDEX(cleaned_data_Pittsburgh!AG$2:'cleaned_data_Pittsburgh'!AG$828, MATCH(A1158, cleaned_data_Pittsburgh!I$2:'cleaned_data_Pittsburgh'!I$828,0))</f>
        <v>0</v>
      </c>
      <c r="F1158" t="str">
        <f>INDEX(cleaned_data_Pittsburgh!AK$2:'cleaned_data_Pittsburgh'!AK$828, MATCH(A1158, cleaned_data_Pittsburgh!I$2:'cleaned_data_Pittsburgh'!I$828,0))</f>
        <v>Neighborhood</v>
      </c>
      <c r="G1158">
        <v>1</v>
      </c>
    </row>
    <row r="1159" spans="1:7" x14ac:dyDescent="0.2">
      <c r="A1159" t="s">
        <v>3323</v>
      </c>
      <c r="B1159">
        <v>132650592</v>
      </c>
      <c r="C1159" t="s">
        <v>3380</v>
      </c>
      <c r="D1159" t="str">
        <f>INDEX(cleaned_data_Pittsburgh!AF$2:'cleaned_data_Pittsburgh'!AF$828, MATCH(A1159, cleaned_data_Pittsburgh!I$2:'cleaned_data_Pittsburgh'!I$828,0))</f>
        <v>Squirrel Hill</v>
      </c>
      <c r="E1159">
        <f>INDEX(cleaned_data_Pittsburgh!AG$2:'cleaned_data_Pittsburgh'!AG$828, MATCH(A1159, cleaned_data_Pittsburgh!I$2:'cleaned_data_Pittsburgh'!I$828,0))</f>
        <v>0</v>
      </c>
      <c r="F1159" t="str">
        <f>INDEX(cleaned_data_Pittsburgh!AK$2:'cleaned_data_Pittsburgh'!AK$828, MATCH(A1159, cleaned_data_Pittsburgh!I$2:'cleaned_data_Pittsburgh'!I$828,0))</f>
        <v>Neighborhood</v>
      </c>
      <c r="G1159">
        <v>1</v>
      </c>
    </row>
    <row r="1160" spans="1:7" x14ac:dyDescent="0.2">
      <c r="A1160" t="s">
        <v>3323</v>
      </c>
      <c r="B1160">
        <v>54909752</v>
      </c>
      <c r="C1160" t="s">
        <v>3380</v>
      </c>
      <c r="D1160" t="str">
        <f>INDEX(cleaned_data_Pittsburgh!AF$2:'cleaned_data_Pittsburgh'!AF$828, MATCH(A1160, cleaned_data_Pittsburgh!I$2:'cleaned_data_Pittsburgh'!I$828,0))</f>
        <v>Squirrel Hill</v>
      </c>
      <c r="E1160">
        <f>INDEX(cleaned_data_Pittsburgh!AG$2:'cleaned_data_Pittsburgh'!AG$828, MATCH(A1160, cleaned_data_Pittsburgh!I$2:'cleaned_data_Pittsburgh'!I$828,0))</f>
        <v>0</v>
      </c>
      <c r="F1160" t="str">
        <f>INDEX(cleaned_data_Pittsburgh!AK$2:'cleaned_data_Pittsburgh'!AK$828, MATCH(A1160, cleaned_data_Pittsburgh!I$2:'cleaned_data_Pittsburgh'!I$828,0))</f>
        <v>Neighborhood</v>
      </c>
      <c r="G1160">
        <v>1</v>
      </c>
    </row>
    <row r="1161" spans="1:7" x14ac:dyDescent="0.2">
      <c r="A1161" t="s">
        <v>3323</v>
      </c>
      <c r="B1161">
        <v>131485672</v>
      </c>
      <c r="C1161" t="s">
        <v>3380</v>
      </c>
      <c r="D1161" t="str">
        <f>INDEX(cleaned_data_Pittsburgh!AF$2:'cleaned_data_Pittsburgh'!AF$828, MATCH(A1161, cleaned_data_Pittsburgh!I$2:'cleaned_data_Pittsburgh'!I$828,0))</f>
        <v>Squirrel Hill</v>
      </c>
      <c r="E1161">
        <f>INDEX(cleaned_data_Pittsburgh!AG$2:'cleaned_data_Pittsburgh'!AG$828, MATCH(A1161, cleaned_data_Pittsburgh!I$2:'cleaned_data_Pittsburgh'!I$828,0))</f>
        <v>0</v>
      </c>
      <c r="F1161" t="str">
        <f>INDEX(cleaned_data_Pittsburgh!AK$2:'cleaned_data_Pittsburgh'!AK$828, MATCH(A1161, cleaned_data_Pittsburgh!I$2:'cleaned_data_Pittsburgh'!I$828,0))</f>
        <v>Neighborhood</v>
      </c>
      <c r="G1161">
        <v>1</v>
      </c>
    </row>
    <row r="1162" spans="1:7" x14ac:dyDescent="0.2">
      <c r="A1162" t="s">
        <v>3324</v>
      </c>
      <c r="B1162">
        <v>88524442</v>
      </c>
      <c r="C1162" t="s">
        <v>3380</v>
      </c>
      <c r="D1162" t="str">
        <f>INDEX(cleaned_data_Pittsburgh!AF$2:'cleaned_data_Pittsburgh'!AF$828, MATCH(A1162, cleaned_data_Pittsburgh!I$2:'cleaned_data_Pittsburgh'!I$828,0))</f>
        <v>Squirrel Hill</v>
      </c>
      <c r="E1162">
        <f>INDEX(cleaned_data_Pittsburgh!AG$2:'cleaned_data_Pittsburgh'!AG$828, MATCH(A1162, cleaned_data_Pittsburgh!I$2:'cleaned_data_Pittsburgh'!I$828,0))</f>
        <v>0</v>
      </c>
      <c r="F1162" t="str">
        <f>INDEX(cleaned_data_Pittsburgh!AK$2:'cleaned_data_Pittsburgh'!AK$828, MATCH(A1162, cleaned_data_Pittsburgh!I$2:'cleaned_data_Pittsburgh'!I$828,0))</f>
        <v>Neighborhood</v>
      </c>
      <c r="G1162">
        <v>1</v>
      </c>
    </row>
    <row r="1163" spans="1:7" x14ac:dyDescent="0.2">
      <c r="A1163" t="s">
        <v>3324</v>
      </c>
      <c r="B1163">
        <v>132650592</v>
      </c>
      <c r="C1163" t="s">
        <v>3380</v>
      </c>
      <c r="D1163" t="str">
        <f>INDEX(cleaned_data_Pittsburgh!AF$2:'cleaned_data_Pittsburgh'!AF$828, MATCH(A1163, cleaned_data_Pittsburgh!I$2:'cleaned_data_Pittsburgh'!I$828,0))</f>
        <v>Squirrel Hill</v>
      </c>
      <c r="E1163">
        <f>INDEX(cleaned_data_Pittsburgh!AG$2:'cleaned_data_Pittsburgh'!AG$828, MATCH(A1163, cleaned_data_Pittsburgh!I$2:'cleaned_data_Pittsburgh'!I$828,0))</f>
        <v>0</v>
      </c>
      <c r="F1163" t="str">
        <f>INDEX(cleaned_data_Pittsburgh!AK$2:'cleaned_data_Pittsburgh'!AK$828, MATCH(A1163, cleaned_data_Pittsburgh!I$2:'cleaned_data_Pittsburgh'!I$828,0))</f>
        <v>Neighborhood</v>
      </c>
      <c r="G1163">
        <v>1</v>
      </c>
    </row>
    <row r="1164" spans="1:7" x14ac:dyDescent="0.2">
      <c r="A1164" t="s">
        <v>3324</v>
      </c>
      <c r="B1164">
        <v>54909752</v>
      </c>
      <c r="C1164" t="s">
        <v>3380</v>
      </c>
      <c r="D1164" t="str">
        <f>INDEX(cleaned_data_Pittsburgh!AF$2:'cleaned_data_Pittsburgh'!AF$828, MATCH(A1164, cleaned_data_Pittsburgh!I$2:'cleaned_data_Pittsburgh'!I$828,0))</f>
        <v>Squirrel Hill</v>
      </c>
      <c r="E1164">
        <f>INDEX(cleaned_data_Pittsburgh!AG$2:'cleaned_data_Pittsburgh'!AG$828, MATCH(A1164, cleaned_data_Pittsburgh!I$2:'cleaned_data_Pittsburgh'!I$828,0))</f>
        <v>0</v>
      </c>
      <c r="F1164" t="str">
        <f>INDEX(cleaned_data_Pittsburgh!AK$2:'cleaned_data_Pittsburgh'!AK$828, MATCH(A1164, cleaned_data_Pittsburgh!I$2:'cleaned_data_Pittsburgh'!I$828,0))</f>
        <v>Neighborhood</v>
      </c>
      <c r="G1164">
        <v>1</v>
      </c>
    </row>
    <row r="1165" spans="1:7" x14ac:dyDescent="0.2">
      <c r="A1165" t="s">
        <v>3324</v>
      </c>
      <c r="B1165">
        <v>131485672</v>
      </c>
      <c r="C1165" t="s">
        <v>3380</v>
      </c>
      <c r="D1165" t="str">
        <f>INDEX(cleaned_data_Pittsburgh!AF$2:'cleaned_data_Pittsburgh'!AF$828, MATCH(A1165, cleaned_data_Pittsburgh!I$2:'cleaned_data_Pittsburgh'!I$828,0))</f>
        <v>Squirrel Hill</v>
      </c>
      <c r="E1165">
        <f>INDEX(cleaned_data_Pittsburgh!AG$2:'cleaned_data_Pittsburgh'!AG$828, MATCH(A1165, cleaned_data_Pittsburgh!I$2:'cleaned_data_Pittsburgh'!I$828,0))</f>
        <v>0</v>
      </c>
      <c r="F1165" t="str">
        <f>INDEX(cleaned_data_Pittsburgh!AK$2:'cleaned_data_Pittsburgh'!AK$828, MATCH(A1165, cleaned_data_Pittsburgh!I$2:'cleaned_data_Pittsburgh'!I$828,0))</f>
        <v>Neighborhood</v>
      </c>
      <c r="G1165">
        <v>1</v>
      </c>
    </row>
    <row r="1166" spans="1:7" x14ac:dyDescent="0.2">
      <c r="A1166">
        <v>222255004</v>
      </c>
      <c r="B1166">
        <v>190244209</v>
      </c>
      <c r="C1166" t="s">
        <v>3412</v>
      </c>
      <c r="D1166" t="str">
        <f>INDEX(cleaned_data_Pittsburgh!AF$2:'cleaned_data_Pittsburgh'!AF$828, MATCH(A1166, cleaned_data_Pittsburgh!I$2:'cleaned_data_Pittsburgh'!I$828,0))</f>
        <v>South Pittsburgh</v>
      </c>
      <c r="E1166">
        <f>INDEX(cleaned_data_Pittsburgh!AG$2:'cleaned_data_Pittsburgh'!AG$828, MATCH(A1166, cleaned_data_Pittsburgh!I$2:'cleaned_data_Pittsburgh'!I$828,0))</f>
        <v>0</v>
      </c>
      <c r="F1166" t="str">
        <f>INDEX(cleaned_data_Pittsburgh!AK$2:'cleaned_data_Pittsburgh'!AK$828, MATCH(A1166, cleaned_data_Pittsburgh!I$2:'cleaned_data_Pittsburgh'!I$828,0))</f>
        <v>Region</v>
      </c>
      <c r="G1166">
        <f>IF(IFERROR(SEARCH(D1166, C1166), 0), 1, 0)</f>
        <v>0</v>
      </c>
    </row>
    <row r="1167" spans="1:7" x14ac:dyDescent="0.2">
      <c r="A1167">
        <v>222255129</v>
      </c>
      <c r="B1167">
        <v>133747152</v>
      </c>
      <c r="C1167" t="s">
        <v>3392</v>
      </c>
      <c r="D1167" t="str">
        <f>INDEX(cleaned_data_Pittsburgh!AF$2:'cleaned_data_Pittsburgh'!AF$828, MATCH(A1167, cleaned_data_Pittsburgh!I$2:'cleaned_data_Pittsburgh'!I$828,0))</f>
        <v>South Pittsburgh</v>
      </c>
      <c r="E1167">
        <f>INDEX(cleaned_data_Pittsburgh!AG$2:'cleaned_data_Pittsburgh'!AG$828, MATCH(A1167, cleaned_data_Pittsburgh!I$2:'cleaned_data_Pittsburgh'!I$828,0))</f>
        <v>0</v>
      </c>
      <c r="F1167" t="str">
        <f>INDEX(cleaned_data_Pittsburgh!AK$2:'cleaned_data_Pittsburgh'!AK$828, MATCH(A1167, cleaned_data_Pittsburgh!I$2:'cleaned_data_Pittsburgh'!I$828,0))</f>
        <v>Region</v>
      </c>
      <c r="G1167">
        <f>IF(IFERROR(SEARCH(D1167, C1167), 0), 1, 0)</f>
        <v>0</v>
      </c>
    </row>
    <row r="1168" spans="1:7" x14ac:dyDescent="0.2">
      <c r="A1168">
        <v>222255129</v>
      </c>
      <c r="B1168">
        <v>175995002</v>
      </c>
      <c r="C1168" t="s">
        <v>3414</v>
      </c>
      <c r="D1168" t="str">
        <f>INDEX(cleaned_data_Pittsburgh!AF$2:'cleaned_data_Pittsburgh'!AF$828, MATCH(A1168, cleaned_data_Pittsburgh!I$2:'cleaned_data_Pittsburgh'!I$828,0))</f>
        <v>South Pittsburgh</v>
      </c>
      <c r="E1168">
        <f>INDEX(cleaned_data_Pittsburgh!AG$2:'cleaned_data_Pittsburgh'!AG$828, MATCH(A1168, cleaned_data_Pittsburgh!I$2:'cleaned_data_Pittsburgh'!I$828,0))</f>
        <v>0</v>
      </c>
      <c r="F1168" t="str">
        <f>INDEX(cleaned_data_Pittsburgh!AK$2:'cleaned_data_Pittsburgh'!AK$828, MATCH(A1168, cleaned_data_Pittsburgh!I$2:'cleaned_data_Pittsburgh'!I$828,0))</f>
        <v>Region</v>
      </c>
      <c r="G1168">
        <f>IF(IFERROR(SEARCH(D1168, C1168), 0), 1, 0)</f>
        <v>0</v>
      </c>
    </row>
    <row r="1169" spans="1:7" x14ac:dyDescent="0.2">
      <c r="A1169">
        <v>222255004</v>
      </c>
      <c r="B1169">
        <v>183789788</v>
      </c>
      <c r="C1169" t="s">
        <v>3387</v>
      </c>
      <c r="D1169" t="str">
        <f>INDEX(cleaned_data_Pittsburgh!AF$2:'cleaned_data_Pittsburgh'!AF$828, MATCH(A1169, cleaned_data_Pittsburgh!I$2:'cleaned_data_Pittsburgh'!I$828,0))</f>
        <v>South Pittsburgh</v>
      </c>
      <c r="E1169">
        <f>INDEX(cleaned_data_Pittsburgh!AG$2:'cleaned_data_Pittsburgh'!AG$828, MATCH(A1169, cleaned_data_Pittsburgh!I$2:'cleaned_data_Pittsburgh'!I$828,0))</f>
        <v>0</v>
      </c>
      <c r="F1169" t="str">
        <f>INDEX(cleaned_data_Pittsburgh!AK$2:'cleaned_data_Pittsburgh'!AK$828, MATCH(A1169, cleaned_data_Pittsburgh!I$2:'cleaned_data_Pittsburgh'!I$828,0))</f>
        <v>Region</v>
      </c>
      <c r="G1169">
        <v>1</v>
      </c>
    </row>
    <row r="1170" spans="1:7" x14ac:dyDescent="0.2">
      <c r="A1170">
        <v>222320180</v>
      </c>
      <c r="B1170">
        <v>185838227</v>
      </c>
      <c r="C1170" t="s">
        <v>3387</v>
      </c>
      <c r="D1170" t="str">
        <f>INDEX(cleaned_data_Pittsburgh!AF$2:'cleaned_data_Pittsburgh'!AF$828, MATCH(A1170, cleaned_data_Pittsburgh!I$2:'cleaned_data_Pittsburgh'!I$828,0))</f>
        <v>South Hills + Pittsburgh</v>
      </c>
      <c r="E1170">
        <f>INDEX(cleaned_data_Pittsburgh!AG$2:'cleaned_data_Pittsburgh'!AG$828, MATCH(A1170, cleaned_data_Pittsburgh!I$2:'cleaned_data_Pittsburgh'!I$828,0))</f>
        <v>1</v>
      </c>
      <c r="F1170" t="str">
        <f>INDEX(cleaned_data_Pittsburgh!AK$2:'cleaned_data_Pittsburgh'!AK$828, MATCH(A1170, cleaned_data_Pittsburgh!I$2:'cleaned_data_Pittsburgh'!I$828,0))</f>
        <v>Region</v>
      </c>
      <c r="G1170">
        <v>1</v>
      </c>
    </row>
    <row r="1171" spans="1:7" x14ac:dyDescent="0.2">
      <c r="A1171" t="s">
        <v>3192</v>
      </c>
      <c r="B1171">
        <v>11464905</v>
      </c>
      <c r="C1171" t="s">
        <v>3387</v>
      </c>
      <c r="D1171" t="str">
        <f>INDEX(cleaned_data_Pittsburgh!AF$2:'cleaned_data_Pittsburgh'!AF$828, MATCH(A1171, cleaned_data_Pittsburgh!I$2:'cleaned_data_Pittsburgh'!I$828,0))</f>
        <v>South Hills</v>
      </c>
      <c r="E1171">
        <f>INDEX(cleaned_data_Pittsburgh!AG$2:'cleaned_data_Pittsburgh'!AG$828, MATCH(A1171, cleaned_data_Pittsburgh!I$2:'cleaned_data_Pittsburgh'!I$828,0))</f>
        <v>0</v>
      </c>
      <c r="F1171" t="str">
        <f>INDEX(cleaned_data_Pittsburgh!AK$2:'cleaned_data_Pittsburgh'!AK$828, MATCH(A1171, cleaned_data_Pittsburgh!I$2:'cleaned_data_Pittsburgh'!I$828,0))</f>
        <v>Region</v>
      </c>
      <c r="G1171">
        <v>1</v>
      </c>
    </row>
    <row r="1172" spans="1:7" x14ac:dyDescent="0.2">
      <c r="A1172">
        <v>222791719</v>
      </c>
      <c r="B1172">
        <v>10282677</v>
      </c>
      <c r="C1172" t="s">
        <v>3436</v>
      </c>
      <c r="D1172" t="str">
        <f>INDEX(cleaned_data_Pittsburgh!AF$2:'cleaned_data_Pittsburgh'!AF$828, MATCH(A1172, cleaned_data_Pittsburgh!I$2:'cleaned_data_Pittsburgh'!I$828,0))</f>
        <v>South Hills and surrounding area</v>
      </c>
      <c r="E1172">
        <f>INDEX(cleaned_data_Pittsburgh!AG$2:'cleaned_data_Pittsburgh'!AG$828, MATCH(A1172, cleaned_data_Pittsburgh!I$2:'cleaned_data_Pittsburgh'!I$828,0))</f>
        <v>1</v>
      </c>
      <c r="F1172" t="str">
        <f>INDEX(cleaned_data_Pittsburgh!AK$2:'cleaned_data_Pittsburgh'!AK$828, MATCH(A1172, cleaned_data_Pittsburgh!I$2:'cleaned_data_Pittsburgh'!I$828,0))</f>
        <v>Region</v>
      </c>
      <c r="G1172">
        <v>1</v>
      </c>
    </row>
    <row r="1173" spans="1:7" x14ac:dyDescent="0.2">
      <c r="A1173">
        <v>223578214</v>
      </c>
      <c r="B1173">
        <v>188647706</v>
      </c>
      <c r="C1173" t="s">
        <v>3436</v>
      </c>
      <c r="D1173" t="str">
        <f>INDEX(cleaned_data_Pittsburgh!AF$2:'cleaned_data_Pittsburgh'!AF$828, MATCH(A1173, cleaned_data_Pittsburgh!I$2:'cleaned_data_Pittsburgh'!I$828,0))</f>
        <v>South Pittsburgh</v>
      </c>
      <c r="E1173">
        <f>INDEX(cleaned_data_Pittsburgh!AG$2:'cleaned_data_Pittsburgh'!AG$828, MATCH(A1173, cleaned_data_Pittsburgh!I$2:'cleaned_data_Pittsburgh'!I$828,0))</f>
        <v>0</v>
      </c>
      <c r="F1173" t="str">
        <f>INDEX(cleaned_data_Pittsburgh!AK$2:'cleaned_data_Pittsburgh'!AK$828, MATCH(A1173, cleaned_data_Pittsburgh!I$2:'cleaned_data_Pittsburgh'!I$828,0))</f>
        <v>Region</v>
      </c>
      <c r="G1173">
        <v>1</v>
      </c>
    </row>
    <row r="1174" spans="1:7" x14ac:dyDescent="0.2">
      <c r="A1174">
        <v>223656136</v>
      </c>
      <c r="B1174">
        <v>188647706</v>
      </c>
      <c r="C1174" t="s">
        <v>3436</v>
      </c>
      <c r="D1174" t="str">
        <f>INDEX(cleaned_data_Pittsburgh!AF$2:'cleaned_data_Pittsburgh'!AF$828, MATCH(A1174, cleaned_data_Pittsburgh!I$2:'cleaned_data_Pittsburgh'!I$828,0))</f>
        <v>South Pittsburgh</v>
      </c>
      <c r="E1174">
        <f>INDEX(cleaned_data_Pittsburgh!AG$2:'cleaned_data_Pittsburgh'!AG$828, MATCH(A1174, cleaned_data_Pittsburgh!I$2:'cleaned_data_Pittsburgh'!I$828,0))</f>
        <v>0</v>
      </c>
      <c r="F1174" t="str">
        <f>INDEX(cleaned_data_Pittsburgh!AK$2:'cleaned_data_Pittsburgh'!AK$828, MATCH(A1174, cleaned_data_Pittsburgh!I$2:'cleaned_data_Pittsburgh'!I$828,0))</f>
        <v>Region</v>
      </c>
      <c r="G1174">
        <v>1</v>
      </c>
    </row>
    <row r="1175" spans="1:7" x14ac:dyDescent="0.2">
      <c r="A1175">
        <v>224044455</v>
      </c>
      <c r="B1175">
        <v>1910572</v>
      </c>
      <c r="C1175" t="s">
        <v>3436</v>
      </c>
      <c r="D1175" t="str">
        <f>INDEX(cleaned_data_Pittsburgh!AF$2:'cleaned_data_Pittsburgh'!AF$828, MATCH(A1175, cleaned_data_Pittsburgh!I$2:'cleaned_data_Pittsburgh'!I$828,0))</f>
        <v>South Hills + Pittsburgh</v>
      </c>
      <c r="E1175">
        <f>INDEX(cleaned_data_Pittsburgh!AG$2:'cleaned_data_Pittsburgh'!AG$828, MATCH(A1175, cleaned_data_Pittsburgh!I$2:'cleaned_data_Pittsburgh'!I$828,0))</f>
        <v>1</v>
      </c>
      <c r="F1175" t="str">
        <f>INDEX(cleaned_data_Pittsburgh!AK$2:'cleaned_data_Pittsburgh'!AK$828, MATCH(A1175, cleaned_data_Pittsburgh!I$2:'cleaned_data_Pittsburgh'!I$828,0))</f>
        <v>Region</v>
      </c>
      <c r="G1175">
        <v>1</v>
      </c>
    </row>
    <row r="1176" spans="1:7" x14ac:dyDescent="0.2">
      <c r="A1176">
        <v>224044455</v>
      </c>
      <c r="B1176">
        <v>179940942</v>
      </c>
      <c r="C1176" t="s">
        <v>3436</v>
      </c>
      <c r="D1176" t="str">
        <f>INDEX(cleaned_data_Pittsburgh!AF$2:'cleaned_data_Pittsburgh'!AF$828, MATCH(A1176, cleaned_data_Pittsburgh!I$2:'cleaned_data_Pittsburgh'!I$828,0))</f>
        <v>South Hills + Pittsburgh</v>
      </c>
      <c r="E1176">
        <f>INDEX(cleaned_data_Pittsburgh!AG$2:'cleaned_data_Pittsburgh'!AG$828, MATCH(A1176, cleaned_data_Pittsburgh!I$2:'cleaned_data_Pittsburgh'!I$828,0))</f>
        <v>1</v>
      </c>
      <c r="F1176" t="str">
        <f>INDEX(cleaned_data_Pittsburgh!AK$2:'cleaned_data_Pittsburgh'!AK$828, MATCH(A1176, cleaned_data_Pittsburgh!I$2:'cleaned_data_Pittsburgh'!I$828,0))</f>
        <v>Region</v>
      </c>
      <c r="G1176">
        <v>1</v>
      </c>
    </row>
    <row r="1177" spans="1:7" x14ac:dyDescent="0.2">
      <c r="A1177">
        <v>224590482</v>
      </c>
      <c r="B1177">
        <v>82830082</v>
      </c>
      <c r="C1177" t="s">
        <v>3436</v>
      </c>
      <c r="D1177" t="str">
        <f>INDEX(cleaned_data_Pittsburgh!AF$2:'cleaned_data_Pittsburgh'!AF$828, MATCH(A1177, cleaned_data_Pittsburgh!I$2:'cleaned_data_Pittsburgh'!I$828,0))</f>
        <v>South Hills + Pittsburgh</v>
      </c>
      <c r="E1177">
        <f>INDEX(cleaned_data_Pittsburgh!AG$2:'cleaned_data_Pittsburgh'!AG$828, MATCH(A1177, cleaned_data_Pittsburgh!I$2:'cleaned_data_Pittsburgh'!I$828,0))</f>
        <v>1</v>
      </c>
      <c r="F1177" t="str">
        <f>INDEX(cleaned_data_Pittsburgh!AK$2:'cleaned_data_Pittsburgh'!AK$828, MATCH(A1177, cleaned_data_Pittsburgh!I$2:'cleaned_data_Pittsburgh'!I$828,0))</f>
        <v>Region</v>
      </c>
      <c r="G1177">
        <v>1</v>
      </c>
    </row>
    <row r="1178" spans="1:7" x14ac:dyDescent="0.2">
      <c r="A1178">
        <v>224810004</v>
      </c>
      <c r="B1178">
        <v>188647706</v>
      </c>
      <c r="C1178" t="s">
        <v>3436</v>
      </c>
      <c r="D1178" t="str">
        <f>INDEX(cleaned_data_Pittsburgh!AF$2:'cleaned_data_Pittsburgh'!AF$828, MATCH(A1178, cleaned_data_Pittsburgh!I$2:'cleaned_data_Pittsburgh'!I$828,0))</f>
        <v>South Pittsburgh</v>
      </c>
      <c r="E1178">
        <f>INDEX(cleaned_data_Pittsburgh!AG$2:'cleaned_data_Pittsburgh'!AG$828, MATCH(A1178, cleaned_data_Pittsburgh!I$2:'cleaned_data_Pittsburgh'!I$828,0))</f>
        <v>0</v>
      </c>
      <c r="F1178" t="str">
        <f>INDEX(cleaned_data_Pittsburgh!AK$2:'cleaned_data_Pittsburgh'!AK$828, MATCH(A1178, cleaned_data_Pittsburgh!I$2:'cleaned_data_Pittsburgh'!I$828,0))</f>
        <v>Region</v>
      </c>
      <c r="G1178">
        <v>1</v>
      </c>
    </row>
    <row r="1179" spans="1:7" x14ac:dyDescent="0.2">
      <c r="A1179" t="s">
        <v>3353</v>
      </c>
      <c r="B1179">
        <v>189055231</v>
      </c>
      <c r="C1179" t="s">
        <v>3436</v>
      </c>
      <c r="D1179" t="str">
        <f>INDEX(cleaned_data_Pittsburgh!AF$2:'cleaned_data_Pittsburgh'!AF$828, MATCH(A1179, cleaned_data_Pittsburgh!I$2:'cleaned_data_Pittsburgh'!I$828,0))</f>
        <v>South Hills</v>
      </c>
      <c r="E1179">
        <f>INDEX(cleaned_data_Pittsburgh!AG$2:'cleaned_data_Pittsburgh'!AG$828, MATCH(A1179, cleaned_data_Pittsburgh!I$2:'cleaned_data_Pittsburgh'!I$828,0))</f>
        <v>0</v>
      </c>
      <c r="F1179" t="str">
        <f>INDEX(cleaned_data_Pittsburgh!AK$2:'cleaned_data_Pittsburgh'!AK$828, MATCH(A1179, cleaned_data_Pittsburgh!I$2:'cleaned_data_Pittsburgh'!I$828,0))</f>
        <v>Region</v>
      </c>
      <c r="G1179">
        <v>1</v>
      </c>
    </row>
    <row r="1180" spans="1:7" x14ac:dyDescent="0.2">
      <c r="A1180">
        <v>222255129</v>
      </c>
      <c r="B1180">
        <v>191490902</v>
      </c>
      <c r="C1180" t="s">
        <v>3406</v>
      </c>
      <c r="D1180" t="str">
        <f>INDEX(cleaned_data_Pittsburgh!AF$2:'cleaned_data_Pittsburgh'!AF$828, MATCH(A1180, cleaned_data_Pittsburgh!I$2:'cleaned_data_Pittsburgh'!I$828,0))</f>
        <v>South Pittsburgh</v>
      </c>
      <c r="E1180">
        <f>INDEX(cleaned_data_Pittsburgh!AG$2:'cleaned_data_Pittsburgh'!AG$828, MATCH(A1180, cleaned_data_Pittsburgh!I$2:'cleaned_data_Pittsburgh'!I$828,0))</f>
        <v>0</v>
      </c>
      <c r="F1180" t="str">
        <f>INDEX(cleaned_data_Pittsburgh!AK$2:'cleaned_data_Pittsburgh'!AK$828, MATCH(A1180, cleaned_data_Pittsburgh!I$2:'cleaned_data_Pittsburgh'!I$828,0))</f>
        <v>Region</v>
      </c>
      <c r="G1180">
        <f>IF(IFERROR(SEARCH(D1180, C1180), 0), 1, 0)</f>
        <v>0</v>
      </c>
    </row>
    <row r="1181" spans="1:7" x14ac:dyDescent="0.2">
      <c r="A1181">
        <v>224300230</v>
      </c>
      <c r="B1181">
        <v>6036085</v>
      </c>
      <c r="C1181" t="s">
        <v>3406</v>
      </c>
      <c r="D1181" t="str">
        <f>INDEX(cleaned_data_Pittsburgh!AF$2:'cleaned_data_Pittsburgh'!AF$828, MATCH(A1181, cleaned_data_Pittsburgh!I$2:'cleaned_data_Pittsburgh'!I$828,0))</f>
        <v>Pittsburgh North</v>
      </c>
      <c r="E1181">
        <f>INDEX(cleaned_data_Pittsburgh!AG$2:'cleaned_data_Pittsburgh'!AG$828, MATCH(A1181, cleaned_data_Pittsburgh!I$2:'cleaned_data_Pittsburgh'!I$828,0))</f>
        <v>0</v>
      </c>
      <c r="F1181" t="str">
        <f>INDEX(cleaned_data_Pittsburgh!AK$2:'cleaned_data_Pittsburgh'!AK$828, MATCH(A1181, cleaned_data_Pittsburgh!I$2:'cleaned_data_Pittsburgh'!I$828,0))</f>
        <v>Region</v>
      </c>
      <c r="G1181">
        <v>1</v>
      </c>
    </row>
    <row r="1182" spans="1:7" x14ac:dyDescent="0.2">
      <c r="A1182">
        <v>224300263</v>
      </c>
      <c r="B1182">
        <v>6036085</v>
      </c>
      <c r="C1182" t="s">
        <v>3406</v>
      </c>
      <c r="D1182" t="str">
        <f>INDEX(cleaned_data_Pittsburgh!AF$2:'cleaned_data_Pittsburgh'!AF$828, MATCH(A1182, cleaned_data_Pittsburgh!I$2:'cleaned_data_Pittsburgh'!I$828,0))</f>
        <v>Pittsburgh North</v>
      </c>
      <c r="E1182">
        <f>INDEX(cleaned_data_Pittsburgh!AG$2:'cleaned_data_Pittsburgh'!AG$828, MATCH(A1182, cleaned_data_Pittsburgh!I$2:'cleaned_data_Pittsburgh'!I$828,0))</f>
        <v>0</v>
      </c>
      <c r="F1182" t="str">
        <f>INDEX(cleaned_data_Pittsburgh!AK$2:'cleaned_data_Pittsburgh'!AK$828, MATCH(A1182, cleaned_data_Pittsburgh!I$2:'cleaned_data_Pittsburgh'!I$828,0))</f>
        <v>Region</v>
      </c>
      <c r="G1182">
        <v>1</v>
      </c>
    </row>
    <row r="1183" spans="1:7" x14ac:dyDescent="0.2">
      <c r="A1183">
        <v>224300347</v>
      </c>
      <c r="B1183">
        <v>6036085</v>
      </c>
      <c r="C1183" t="s">
        <v>3406</v>
      </c>
      <c r="D1183" t="str">
        <f>INDEX(cleaned_data_Pittsburgh!AF$2:'cleaned_data_Pittsburgh'!AF$828, MATCH(A1183, cleaned_data_Pittsburgh!I$2:'cleaned_data_Pittsburgh'!I$828,0))</f>
        <v>Pittsburgh North</v>
      </c>
      <c r="E1183">
        <f>INDEX(cleaned_data_Pittsburgh!AG$2:'cleaned_data_Pittsburgh'!AG$828, MATCH(A1183, cleaned_data_Pittsburgh!I$2:'cleaned_data_Pittsburgh'!I$828,0))</f>
        <v>0</v>
      </c>
      <c r="F1183" t="str">
        <f>INDEX(cleaned_data_Pittsburgh!AK$2:'cleaned_data_Pittsburgh'!AK$828, MATCH(A1183, cleaned_data_Pittsburgh!I$2:'cleaned_data_Pittsburgh'!I$828,0))</f>
        <v>Region</v>
      </c>
      <c r="G1183">
        <v>1</v>
      </c>
    </row>
    <row r="1184" spans="1:7" x14ac:dyDescent="0.2">
      <c r="A1184">
        <v>224416840</v>
      </c>
      <c r="B1184">
        <v>68952652</v>
      </c>
      <c r="C1184" t="s">
        <v>3406</v>
      </c>
      <c r="D1184" t="str">
        <f>INDEX(cleaned_data_Pittsburgh!AF$2:'cleaned_data_Pittsburgh'!AF$828, MATCH(A1184, cleaned_data_Pittsburgh!I$2:'cleaned_data_Pittsburgh'!I$828,0))</f>
        <v>North of Pittsburgh</v>
      </c>
      <c r="E1184">
        <f>INDEX(cleaned_data_Pittsburgh!AG$2:'cleaned_data_Pittsburgh'!AG$828, MATCH(A1184, cleaned_data_Pittsburgh!I$2:'cleaned_data_Pittsburgh'!I$828,0))</f>
        <v>0</v>
      </c>
      <c r="F1184" t="str">
        <f>INDEX(cleaned_data_Pittsburgh!AK$2:'cleaned_data_Pittsburgh'!AK$828, MATCH(A1184, cleaned_data_Pittsburgh!I$2:'cleaned_data_Pittsburgh'!I$828,0))</f>
        <v>Region</v>
      </c>
      <c r="G1184">
        <v>1</v>
      </c>
    </row>
    <row r="1185" spans="1:7" x14ac:dyDescent="0.2">
      <c r="A1185">
        <v>222320180</v>
      </c>
      <c r="B1185">
        <v>9545201</v>
      </c>
      <c r="C1185" t="s">
        <v>3381</v>
      </c>
      <c r="D1185" t="str">
        <f>INDEX(cleaned_data_Pittsburgh!AF$2:'cleaned_data_Pittsburgh'!AF$828, MATCH(A1185, cleaned_data_Pittsburgh!I$2:'cleaned_data_Pittsburgh'!I$828,0))</f>
        <v>South Hills + Pittsburgh</v>
      </c>
      <c r="E1185">
        <f>INDEX(cleaned_data_Pittsburgh!AG$2:'cleaned_data_Pittsburgh'!AG$828, MATCH(A1185, cleaned_data_Pittsburgh!I$2:'cleaned_data_Pittsburgh'!I$828,0))</f>
        <v>1</v>
      </c>
      <c r="F1185" t="str">
        <f>INDEX(cleaned_data_Pittsburgh!AK$2:'cleaned_data_Pittsburgh'!AK$828, MATCH(A1185, cleaned_data_Pittsburgh!I$2:'cleaned_data_Pittsburgh'!I$828,0))</f>
        <v>Region</v>
      </c>
      <c r="G1185">
        <v>1</v>
      </c>
    </row>
    <row r="1186" spans="1:7" x14ac:dyDescent="0.2">
      <c r="A1186">
        <v>224590482</v>
      </c>
      <c r="B1186">
        <v>9545201</v>
      </c>
      <c r="C1186" t="s">
        <v>3381</v>
      </c>
      <c r="D1186" t="str">
        <f>INDEX(cleaned_data_Pittsburgh!AF$2:'cleaned_data_Pittsburgh'!AF$828, MATCH(A1186, cleaned_data_Pittsburgh!I$2:'cleaned_data_Pittsburgh'!I$828,0))</f>
        <v>South Hills + Pittsburgh</v>
      </c>
      <c r="E1186">
        <f>INDEX(cleaned_data_Pittsburgh!AG$2:'cleaned_data_Pittsburgh'!AG$828, MATCH(A1186, cleaned_data_Pittsburgh!I$2:'cleaned_data_Pittsburgh'!I$828,0))</f>
        <v>1</v>
      </c>
      <c r="F1186" t="str">
        <f>INDEX(cleaned_data_Pittsburgh!AK$2:'cleaned_data_Pittsburgh'!AK$828, MATCH(A1186, cleaned_data_Pittsburgh!I$2:'cleaned_data_Pittsburgh'!I$828,0))</f>
        <v>Region</v>
      </c>
      <c r="G1186">
        <v>1</v>
      </c>
    </row>
    <row r="1187" spans="1:7" x14ac:dyDescent="0.2">
      <c r="A1187">
        <v>222320180</v>
      </c>
      <c r="B1187">
        <v>92442612</v>
      </c>
      <c r="C1187" t="s">
        <v>3416</v>
      </c>
      <c r="D1187" t="str">
        <f>INDEX(cleaned_data_Pittsburgh!AF$2:'cleaned_data_Pittsburgh'!AF$828, MATCH(A1187, cleaned_data_Pittsburgh!I$2:'cleaned_data_Pittsburgh'!I$828,0))</f>
        <v>South Hills + Pittsburgh</v>
      </c>
      <c r="E1187">
        <f>INDEX(cleaned_data_Pittsburgh!AG$2:'cleaned_data_Pittsburgh'!AG$828, MATCH(A1187, cleaned_data_Pittsburgh!I$2:'cleaned_data_Pittsburgh'!I$828,0))</f>
        <v>1</v>
      </c>
      <c r="F1187" t="str">
        <f>INDEX(cleaned_data_Pittsburgh!AK$2:'cleaned_data_Pittsburgh'!AK$828, MATCH(A1187, cleaned_data_Pittsburgh!I$2:'cleaned_data_Pittsburgh'!I$828,0))</f>
        <v>Region</v>
      </c>
      <c r="G1187">
        <v>1</v>
      </c>
    </row>
    <row r="1188" spans="1:7" x14ac:dyDescent="0.2">
      <c r="A1188">
        <v>224810004</v>
      </c>
      <c r="B1188">
        <v>191870859</v>
      </c>
      <c r="C1188" t="s">
        <v>3416</v>
      </c>
      <c r="D1188" t="str">
        <f>INDEX(cleaned_data_Pittsburgh!AF$2:'cleaned_data_Pittsburgh'!AF$828, MATCH(A1188, cleaned_data_Pittsburgh!I$2:'cleaned_data_Pittsburgh'!I$828,0))</f>
        <v>South Pittsburgh</v>
      </c>
      <c r="E1188">
        <f>INDEX(cleaned_data_Pittsburgh!AG$2:'cleaned_data_Pittsburgh'!AG$828, MATCH(A1188, cleaned_data_Pittsburgh!I$2:'cleaned_data_Pittsburgh'!I$828,0))</f>
        <v>0</v>
      </c>
      <c r="F1188" t="str">
        <f>INDEX(cleaned_data_Pittsburgh!AK$2:'cleaned_data_Pittsburgh'!AK$828, MATCH(A1188, cleaned_data_Pittsburgh!I$2:'cleaned_data_Pittsburgh'!I$828,0))</f>
        <v>Region</v>
      </c>
      <c r="G1188">
        <v>1</v>
      </c>
    </row>
    <row r="1189" spans="1:7" x14ac:dyDescent="0.2">
      <c r="A1189">
        <v>224810004</v>
      </c>
      <c r="B1189">
        <v>158623112</v>
      </c>
      <c r="C1189" t="s">
        <v>3416</v>
      </c>
      <c r="D1189" t="str">
        <f>INDEX(cleaned_data_Pittsburgh!AF$2:'cleaned_data_Pittsburgh'!AF$828, MATCH(A1189, cleaned_data_Pittsburgh!I$2:'cleaned_data_Pittsburgh'!I$828,0))</f>
        <v>South Pittsburgh</v>
      </c>
      <c r="E1189">
        <f>INDEX(cleaned_data_Pittsburgh!AG$2:'cleaned_data_Pittsburgh'!AG$828, MATCH(A1189, cleaned_data_Pittsburgh!I$2:'cleaned_data_Pittsburgh'!I$828,0))</f>
        <v>0</v>
      </c>
      <c r="F1189" t="str">
        <f>INDEX(cleaned_data_Pittsburgh!AK$2:'cleaned_data_Pittsburgh'!AK$828, MATCH(A1189, cleaned_data_Pittsburgh!I$2:'cleaned_data_Pittsburgh'!I$828,0))</f>
        <v>Region</v>
      </c>
      <c r="G1189">
        <v>1</v>
      </c>
    </row>
    <row r="1190" spans="1:7" x14ac:dyDescent="0.2">
      <c r="A1190" t="s">
        <v>3353</v>
      </c>
      <c r="B1190">
        <v>90146912</v>
      </c>
      <c r="C1190" t="s">
        <v>3513</v>
      </c>
      <c r="D1190" t="str">
        <f>INDEX(cleaned_data_Pittsburgh!AF$2:'cleaned_data_Pittsburgh'!AF$828, MATCH(A1190, cleaned_data_Pittsburgh!I$2:'cleaned_data_Pittsburgh'!I$828,0))</f>
        <v>South Hills</v>
      </c>
      <c r="E1190">
        <f>INDEX(cleaned_data_Pittsburgh!AG$2:'cleaned_data_Pittsburgh'!AG$828, MATCH(A1190, cleaned_data_Pittsburgh!I$2:'cleaned_data_Pittsburgh'!I$828,0))</f>
        <v>0</v>
      </c>
      <c r="F1190" t="str">
        <f>INDEX(cleaned_data_Pittsburgh!AK$2:'cleaned_data_Pittsburgh'!AK$828, MATCH(A1190, cleaned_data_Pittsburgh!I$2:'cleaned_data_Pittsburgh'!I$828,0))</f>
        <v>Region</v>
      </c>
      <c r="G1190">
        <f t="shared" ref="G1190:G1195" si="0">IF(IFERROR(SEARCH(D1190, C1190), 0), 1, 0)</f>
        <v>0</v>
      </c>
    </row>
    <row r="1191" spans="1:7" x14ac:dyDescent="0.2">
      <c r="A1191">
        <v>222255004</v>
      </c>
      <c r="B1191">
        <v>187412075</v>
      </c>
      <c r="C1191" t="s">
        <v>3413</v>
      </c>
      <c r="D1191" t="str">
        <f>INDEX(cleaned_data_Pittsburgh!AF$2:'cleaned_data_Pittsburgh'!AF$828, MATCH(A1191, cleaned_data_Pittsburgh!I$2:'cleaned_data_Pittsburgh'!I$828,0))</f>
        <v>South Pittsburgh</v>
      </c>
      <c r="E1191">
        <f>INDEX(cleaned_data_Pittsburgh!AG$2:'cleaned_data_Pittsburgh'!AG$828, MATCH(A1191, cleaned_data_Pittsburgh!I$2:'cleaned_data_Pittsburgh'!I$828,0))</f>
        <v>0</v>
      </c>
      <c r="F1191" t="str">
        <f>INDEX(cleaned_data_Pittsburgh!AK$2:'cleaned_data_Pittsburgh'!AK$828, MATCH(A1191, cleaned_data_Pittsburgh!I$2:'cleaned_data_Pittsburgh'!I$828,0))</f>
        <v>Region</v>
      </c>
      <c r="G1191">
        <f t="shared" si="0"/>
        <v>0</v>
      </c>
    </row>
    <row r="1192" spans="1:7" x14ac:dyDescent="0.2">
      <c r="A1192">
        <v>222255004</v>
      </c>
      <c r="B1192">
        <v>13992020</v>
      </c>
      <c r="C1192" t="s">
        <v>3413</v>
      </c>
      <c r="D1192" t="str">
        <f>INDEX(cleaned_data_Pittsburgh!AF$2:'cleaned_data_Pittsburgh'!AF$828, MATCH(A1192, cleaned_data_Pittsburgh!I$2:'cleaned_data_Pittsburgh'!I$828,0))</f>
        <v>South Pittsburgh</v>
      </c>
      <c r="E1192">
        <f>INDEX(cleaned_data_Pittsburgh!AG$2:'cleaned_data_Pittsburgh'!AG$828, MATCH(A1192, cleaned_data_Pittsburgh!I$2:'cleaned_data_Pittsburgh'!I$828,0))</f>
        <v>0</v>
      </c>
      <c r="F1192" t="str">
        <f>INDEX(cleaned_data_Pittsburgh!AK$2:'cleaned_data_Pittsburgh'!AK$828, MATCH(A1192, cleaned_data_Pittsburgh!I$2:'cleaned_data_Pittsburgh'!I$828,0))</f>
        <v>Region</v>
      </c>
      <c r="G1192">
        <f t="shared" si="0"/>
        <v>0</v>
      </c>
    </row>
    <row r="1193" spans="1:7" x14ac:dyDescent="0.2">
      <c r="A1193">
        <v>222791719</v>
      </c>
      <c r="B1193">
        <v>144975022</v>
      </c>
      <c r="C1193" t="s">
        <v>3413</v>
      </c>
      <c r="D1193" t="str">
        <f>INDEX(cleaned_data_Pittsburgh!AF$2:'cleaned_data_Pittsburgh'!AF$828, MATCH(A1193, cleaned_data_Pittsburgh!I$2:'cleaned_data_Pittsburgh'!I$828,0))</f>
        <v>South Hills and surrounding area</v>
      </c>
      <c r="E1193">
        <f>INDEX(cleaned_data_Pittsburgh!AG$2:'cleaned_data_Pittsburgh'!AG$828, MATCH(A1193, cleaned_data_Pittsburgh!I$2:'cleaned_data_Pittsburgh'!I$828,0))</f>
        <v>1</v>
      </c>
      <c r="F1193" t="str">
        <f>INDEX(cleaned_data_Pittsburgh!AK$2:'cleaned_data_Pittsburgh'!AK$828, MATCH(A1193, cleaned_data_Pittsburgh!I$2:'cleaned_data_Pittsburgh'!I$828,0))</f>
        <v>Region</v>
      </c>
      <c r="G1193">
        <f t="shared" si="0"/>
        <v>0</v>
      </c>
    </row>
    <row r="1194" spans="1:7" x14ac:dyDescent="0.2">
      <c r="A1194">
        <v>222255129</v>
      </c>
      <c r="B1194">
        <v>14316436</v>
      </c>
      <c r="C1194" t="s">
        <v>3393</v>
      </c>
      <c r="D1194" t="str">
        <f>INDEX(cleaned_data_Pittsburgh!AF$2:'cleaned_data_Pittsburgh'!AF$828, MATCH(A1194, cleaned_data_Pittsburgh!I$2:'cleaned_data_Pittsburgh'!I$828,0))</f>
        <v>South Pittsburgh</v>
      </c>
      <c r="E1194">
        <f>INDEX(cleaned_data_Pittsburgh!AG$2:'cleaned_data_Pittsburgh'!AG$828, MATCH(A1194, cleaned_data_Pittsburgh!I$2:'cleaned_data_Pittsburgh'!I$828,0))</f>
        <v>0</v>
      </c>
      <c r="F1194" t="str">
        <f>INDEX(cleaned_data_Pittsburgh!AK$2:'cleaned_data_Pittsburgh'!AK$828, MATCH(A1194, cleaned_data_Pittsburgh!I$2:'cleaned_data_Pittsburgh'!I$828,0))</f>
        <v>Region</v>
      </c>
      <c r="G1194">
        <f t="shared" si="0"/>
        <v>0</v>
      </c>
    </row>
    <row r="1195" spans="1:7" x14ac:dyDescent="0.2">
      <c r="A1195">
        <v>224221031</v>
      </c>
      <c r="B1195">
        <v>136429132</v>
      </c>
      <c r="C1195" t="s">
        <v>3393</v>
      </c>
      <c r="D1195" t="str">
        <f>INDEX(cleaned_data_Pittsburgh!AF$2:'cleaned_data_Pittsburgh'!AF$828, MATCH(A1195, cleaned_data_Pittsburgh!I$2:'cleaned_data_Pittsburgh'!I$828,0))</f>
        <v>Pittsburgh East</v>
      </c>
      <c r="E1195">
        <f>INDEX(cleaned_data_Pittsburgh!AG$2:'cleaned_data_Pittsburgh'!AG$828, MATCH(A1195, cleaned_data_Pittsburgh!I$2:'cleaned_data_Pittsburgh'!I$828,0))</f>
        <v>0</v>
      </c>
      <c r="F1195" t="str">
        <f>INDEX(cleaned_data_Pittsburgh!AK$2:'cleaned_data_Pittsburgh'!AK$828, MATCH(A1195, cleaned_data_Pittsburgh!I$2:'cleaned_data_Pittsburgh'!I$828,0))</f>
        <v>Region</v>
      </c>
      <c r="G1195">
        <f t="shared" si="0"/>
        <v>0</v>
      </c>
    </row>
    <row r="1196" spans="1:7" x14ac:dyDescent="0.2">
      <c r="A1196">
        <v>224249478</v>
      </c>
      <c r="B1196">
        <v>57839502</v>
      </c>
      <c r="C1196" t="s">
        <v>3393</v>
      </c>
      <c r="D1196" t="str">
        <f>INDEX(cleaned_data_Pittsburgh!AF$2:'cleaned_data_Pittsburgh'!AF$828, MATCH(A1196, cleaned_data_Pittsburgh!I$2:'cleaned_data_Pittsburgh'!I$828,0))</f>
        <v>North of Pittsburgh</v>
      </c>
      <c r="E1196">
        <f>INDEX(cleaned_data_Pittsburgh!AG$2:'cleaned_data_Pittsburgh'!AG$828, MATCH(A1196, cleaned_data_Pittsburgh!I$2:'cleaned_data_Pittsburgh'!I$828,0))</f>
        <v>0</v>
      </c>
      <c r="F1196" t="str">
        <f>INDEX(cleaned_data_Pittsburgh!AK$2:'cleaned_data_Pittsburgh'!AK$828, MATCH(A1196, cleaned_data_Pittsburgh!I$2:'cleaned_data_Pittsburgh'!I$828,0))</f>
        <v>Region</v>
      </c>
      <c r="G1196">
        <v>1</v>
      </c>
    </row>
    <row r="1197" spans="1:7" x14ac:dyDescent="0.2">
      <c r="A1197">
        <v>224416840</v>
      </c>
      <c r="B1197">
        <v>57839502</v>
      </c>
      <c r="C1197" t="s">
        <v>3393</v>
      </c>
      <c r="D1197" t="str">
        <f>INDEX(cleaned_data_Pittsburgh!AF$2:'cleaned_data_Pittsburgh'!AF$828, MATCH(A1197, cleaned_data_Pittsburgh!I$2:'cleaned_data_Pittsburgh'!I$828,0))</f>
        <v>North of Pittsburgh</v>
      </c>
      <c r="E1197">
        <f>INDEX(cleaned_data_Pittsburgh!AG$2:'cleaned_data_Pittsburgh'!AG$828, MATCH(A1197, cleaned_data_Pittsburgh!I$2:'cleaned_data_Pittsburgh'!I$828,0))</f>
        <v>0</v>
      </c>
      <c r="F1197" t="str">
        <f>INDEX(cleaned_data_Pittsburgh!AK$2:'cleaned_data_Pittsburgh'!AK$828, MATCH(A1197, cleaned_data_Pittsburgh!I$2:'cleaned_data_Pittsburgh'!I$828,0))</f>
        <v>Region</v>
      </c>
      <c r="G1197">
        <v>1</v>
      </c>
    </row>
    <row r="1198" spans="1:7" x14ac:dyDescent="0.2">
      <c r="A1198">
        <v>222916491</v>
      </c>
      <c r="B1198">
        <v>178663592</v>
      </c>
      <c r="C1198" t="s">
        <v>3391</v>
      </c>
      <c r="D1198" t="str">
        <f>INDEX(cleaned_data_Pittsburgh!AF$2:'cleaned_data_Pittsburgh'!AF$828, MATCH(A1198, cleaned_data_Pittsburgh!I$2:'cleaned_data_Pittsburgh'!I$828,0))</f>
        <v>North Hills</v>
      </c>
      <c r="E1198">
        <f>INDEX(cleaned_data_Pittsburgh!AG$2:'cleaned_data_Pittsburgh'!AG$828, MATCH(A1198, cleaned_data_Pittsburgh!I$2:'cleaned_data_Pittsburgh'!I$828,0))</f>
        <v>1</v>
      </c>
      <c r="F1198" t="str">
        <f>INDEX(cleaned_data_Pittsburgh!AK$2:'cleaned_data_Pittsburgh'!AK$828, MATCH(A1198, cleaned_data_Pittsburgh!I$2:'cleaned_data_Pittsburgh'!I$828,0))</f>
        <v>Region</v>
      </c>
      <c r="G1198">
        <v>1</v>
      </c>
    </row>
    <row r="1199" spans="1:7" x14ac:dyDescent="0.2">
      <c r="A1199">
        <v>224300263</v>
      </c>
      <c r="B1199">
        <v>189483363</v>
      </c>
      <c r="C1199" t="s">
        <v>3391</v>
      </c>
      <c r="D1199" t="str">
        <f>INDEX(cleaned_data_Pittsburgh!AF$2:'cleaned_data_Pittsburgh'!AF$828, MATCH(A1199, cleaned_data_Pittsburgh!I$2:'cleaned_data_Pittsburgh'!I$828,0))</f>
        <v>Pittsburgh North</v>
      </c>
      <c r="E1199">
        <f>INDEX(cleaned_data_Pittsburgh!AG$2:'cleaned_data_Pittsburgh'!AG$828, MATCH(A1199, cleaned_data_Pittsburgh!I$2:'cleaned_data_Pittsburgh'!I$828,0))</f>
        <v>0</v>
      </c>
      <c r="F1199" t="str">
        <f>INDEX(cleaned_data_Pittsburgh!AK$2:'cleaned_data_Pittsburgh'!AK$828, MATCH(A1199, cleaned_data_Pittsburgh!I$2:'cleaned_data_Pittsburgh'!I$828,0))</f>
        <v>Region</v>
      </c>
      <c r="G1199">
        <v>1</v>
      </c>
    </row>
    <row r="1200" spans="1:7" x14ac:dyDescent="0.2">
      <c r="A1200">
        <v>224300263</v>
      </c>
      <c r="B1200">
        <v>5177006</v>
      </c>
      <c r="C1200" t="s">
        <v>3391</v>
      </c>
      <c r="D1200" t="str">
        <f>INDEX(cleaned_data_Pittsburgh!AF$2:'cleaned_data_Pittsburgh'!AF$828, MATCH(A1200, cleaned_data_Pittsburgh!I$2:'cleaned_data_Pittsburgh'!I$828,0))</f>
        <v>Pittsburgh North</v>
      </c>
      <c r="E1200">
        <f>INDEX(cleaned_data_Pittsburgh!AG$2:'cleaned_data_Pittsburgh'!AG$828, MATCH(A1200, cleaned_data_Pittsburgh!I$2:'cleaned_data_Pittsburgh'!I$828,0))</f>
        <v>0</v>
      </c>
      <c r="F1200" t="str">
        <f>INDEX(cleaned_data_Pittsburgh!AK$2:'cleaned_data_Pittsburgh'!AK$828, MATCH(A1200, cleaned_data_Pittsburgh!I$2:'cleaned_data_Pittsburgh'!I$828,0))</f>
        <v>Region</v>
      </c>
      <c r="G1200">
        <v>1</v>
      </c>
    </row>
    <row r="1201" spans="1:7" x14ac:dyDescent="0.2">
      <c r="A1201">
        <v>224220990</v>
      </c>
      <c r="B1201">
        <v>182188902</v>
      </c>
      <c r="C1201" t="s">
        <v>3394</v>
      </c>
      <c r="D1201" t="str">
        <f>INDEX(cleaned_data_Pittsburgh!AF$2:'cleaned_data_Pittsburgh'!AF$828, MATCH(A1201, cleaned_data_Pittsburgh!I$2:'cleaned_data_Pittsburgh'!I$828,0))</f>
        <v>Pittsburgh East</v>
      </c>
      <c r="E1201">
        <f>INDEX(cleaned_data_Pittsburgh!AG$2:'cleaned_data_Pittsburgh'!AG$828, MATCH(A1201, cleaned_data_Pittsburgh!I$2:'cleaned_data_Pittsburgh'!I$828,0))</f>
        <v>0</v>
      </c>
      <c r="F1201" t="str">
        <f>INDEX(cleaned_data_Pittsburgh!AK$2:'cleaned_data_Pittsburgh'!AK$828, MATCH(A1201, cleaned_data_Pittsburgh!I$2:'cleaned_data_Pittsburgh'!I$828,0))</f>
        <v>Region</v>
      </c>
      <c r="G1201">
        <v>1</v>
      </c>
    </row>
    <row r="1202" spans="1:7" x14ac:dyDescent="0.2">
      <c r="A1202">
        <v>224221031</v>
      </c>
      <c r="B1202">
        <v>182188902</v>
      </c>
      <c r="C1202" t="s">
        <v>3394</v>
      </c>
      <c r="D1202" t="str">
        <f>INDEX(cleaned_data_Pittsburgh!AF$2:'cleaned_data_Pittsburgh'!AF$828, MATCH(A1202, cleaned_data_Pittsburgh!I$2:'cleaned_data_Pittsburgh'!I$828,0))</f>
        <v>Pittsburgh East</v>
      </c>
      <c r="E1202">
        <f>INDEX(cleaned_data_Pittsburgh!AG$2:'cleaned_data_Pittsburgh'!AG$828, MATCH(A1202, cleaned_data_Pittsburgh!I$2:'cleaned_data_Pittsburgh'!I$828,0))</f>
        <v>0</v>
      </c>
      <c r="F1202" t="str">
        <f>INDEX(cleaned_data_Pittsburgh!AK$2:'cleaned_data_Pittsburgh'!AK$828, MATCH(A1202, cleaned_data_Pittsburgh!I$2:'cleaned_data_Pittsburgh'!I$828,0))</f>
        <v>Region</v>
      </c>
      <c r="G1202">
        <v>1</v>
      </c>
    </row>
    <row r="1203" spans="1:7" x14ac:dyDescent="0.2">
      <c r="A1203">
        <v>224709625</v>
      </c>
      <c r="B1203">
        <v>182895241</v>
      </c>
      <c r="C1203" t="s">
        <v>3394</v>
      </c>
      <c r="D1203" t="str">
        <f>INDEX(cleaned_data_Pittsburgh!AF$2:'cleaned_data_Pittsburgh'!AF$828, MATCH(A1203, cleaned_data_Pittsburgh!I$2:'cleaned_data_Pittsburgh'!I$828,0))</f>
        <v>Pittsburgh East</v>
      </c>
      <c r="E1203">
        <f>INDEX(cleaned_data_Pittsburgh!AG$2:'cleaned_data_Pittsburgh'!AG$828, MATCH(A1203, cleaned_data_Pittsburgh!I$2:'cleaned_data_Pittsburgh'!I$828,0))</f>
        <v>1</v>
      </c>
      <c r="F1203" t="str">
        <f>INDEX(cleaned_data_Pittsburgh!AK$2:'cleaned_data_Pittsburgh'!AK$828, MATCH(A1203, cleaned_data_Pittsburgh!I$2:'cleaned_data_Pittsburgh'!I$828,0))</f>
        <v>Region</v>
      </c>
      <c r="G1203">
        <v>1</v>
      </c>
    </row>
    <row r="1204" spans="1:7" x14ac:dyDescent="0.2">
      <c r="A1204" t="s">
        <v>3292</v>
      </c>
      <c r="B1204">
        <v>127594472</v>
      </c>
      <c r="C1204" t="s">
        <v>3449</v>
      </c>
      <c r="D1204" t="str">
        <f>INDEX(cleaned_data_Pittsburgh!AF$2:'cleaned_data_Pittsburgh'!AF$828, MATCH(A1204, cleaned_data_Pittsburgh!I$2:'cleaned_data_Pittsburgh'!I$828,0))</f>
        <v>Northern Pittsburgh</v>
      </c>
      <c r="E1204">
        <f>INDEX(cleaned_data_Pittsburgh!AG$2:'cleaned_data_Pittsburgh'!AG$828, MATCH(A1204, cleaned_data_Pittsburgh!I$2:'cleaned_data_Pittsburgh'!I$828,0))</f>
        <v>0</v>
      </c>
      <c r="F1204" t="str">
        <f>INDEX(cleaned_data_Pittsburgh!AK$2:'cleaned_data_Pittsburgh'!AK$828, MATCH(A1204, cleaned_data_Pittsburgh!I$2:'cleaned_data_Pittsburgh'!I$828,0))</f>
        <v>Region</v>
      </c>
      <c r="G1204">
        <f>IF(IFERROR(SEARCH(D1204, C1204), 0), 1, 0)</f>
        <v>0</v>
      </c>
    </row>
    <row r="1205" spans="1:7" x14ac:dyDescent="0.2">
      <c r="A1205">
        <v>223996210</v>
      </c>
      <c r="B1205">
        <v>94490582</v>
      </c>
      <c r="C1205" t="s">
        <v>3510</v>
      </c>
      <c r="D1205" t="str">
        <f>INDEX(cleaned_data_Pittsburgh!AF$2:'cleaned_data_Pittsburgh'!AF$828, MATCH(A1205, cleaned_data_Pittsburgh!I$2:'cleaned_data_Pittsburgh'!I$828,0))</f>
        <v>Northeastern Pittsburgh area (Verona/Oakmont/Penn Hills) (VOP)</v>
      </c>
      <c r="E1205">
        <f>INDEX(cleaned_data_Pittsburgh!AG$2:'cleaned_data_Pittsburgh'!AG$828, MATCH(A1205, cleaned_data_Pittsburgh!I$2:'cleaned_data_Pittsburgh'!I$828,0))</f>
        <v>1</v>
      </c>
      <c r="F1205" t="str">
        <f>INDEX(cleaned_data_Pittsburgh!AK$2:'cleaned_data_Pittsburgh'!AK$828, MATCH(A1205, cleaned_data_Pittsburgh!I$2:'cleaned_data_Pittsburgh'!I$828,0))</f>
        <v>Region</v>
      </c>
      <c r="G1205">
        <v>1</v>
      </c>
    </row>
    <row r="1206" spans="1:7" x14ac:dyDescent="0.2">
      <c r="A1206">
        <v>224220990</v>
      </c>
      <c r="B1206">
        <v>180592192</v>
      </c>
      <c r="C1206" t="s">
        <v>3452</v>
      </c>
      <c r="D1206" t="str">
        <f>INDEX(cleaned_data_Pittsburgh!AF$2:'cleaned_data_Pittsburgh'!AF$828, MATCH(A1206, cleaned_data_Pittsburgh!I$2:'cleaned_data_Pittsburgh'!I$828,0))</f>
        <v>Pittsburgh East</v>
      </c>
      <c r="E1206">
        <f>INDEX(cleaned_data_Pittsburgh!AG$2:'cleaned_data_Pittsburgh'!AG$828, MATCH(A1206, cleaned_data_Pittsburgh!I$2:'cleaned_data_Pittsburgh'!I$828,0))</f>
        <v>0</v>
      </c>
      <c r="F1206" t="str">
        <f>INDEX(cleaned_data_Pittsburgh!AK$2:'cleaned_data_Pittsburgh'!AK$828, MATCH(A1206, cleaned_data_Pittsburgh!I$2:'cleaned_data_Pittsburgh'!I$828,0))</f>
        <v>Region</v>
      </c>
      <c r="G1206">
        <v>1</v>
      </c>
    </row>
    <row r="1207" spans="1:7" x14ac:dyDescent="0.2">
      <c r="A1207">
        <v>224249478</v>
      </c>
      <c r="B1207">
        <v>6190681</v>
      </c>
      <c r="C1207" t="s">
        <v>3495</v>
      </c>
      <c r="D1207" t="str">
        <f>INDEX(cleaned_data_Pittsburgh!AF$2:'cleaned_data_Pittsburgh'!AF$828, MATCH(A1207, cleaned_data_Pittsburgh!I$2:'cleaned_data_Pittsburgh'!I$828,0))</f>
        <v>North of Pittsburgh</v>
      </c>
      <c r="E1207">
        <f>INDEX(cleaned_data_Pittsburgh!AG$2:'cleaned_data_Pittsburgh'!AG$828, MATCH(A1207, cleaned_data_Pittsburgh!I$2:'cleaned_data_Pittsburgh'!I$828,0))</f>
        <v>0</v>
      </c>
      <c r="F1207" t="str">
        <f>INDEX(cleaned_data_Pittsburgh!AK$2:'cleaned_data_Pittsburgh'!AK$828, MATCH(A1207, cleaned_data_Pittsburgh!I$2:'cleaned_data_Pittsburgh'!I$828,0))</f>
        <v>Region</v>
      </c>
      <c r="G1207">
        <f>IF(IFERROR(SEARCH(D1207, C1207), 0), 1, 0)</f>
        <v>0</v>
      </c>
    </row>
    <row r="1208" spans="1:7" x14ac:dyDescent="0.2">
      <c r="A1208">
        <v>224416840</v>
      </c>
      <c r="B1208">
        <v>6190681</v>
      </c>
      <c r="C1208" t="s">
        <v>3495</v>
      </c>
      <c r="D1208" t="str">
        <f>INDEX(cleaned_data_Pittsburgh!AF$2:'cleaned_data_Pittsburgh'!AF$828, MATCH(A1208, cleaned_data_Pittsburgh!I$2:'cleaned_data_Pittsburgh'!I$828,0))</f>
        <v>North of Pittsburgh</v>
      </c>
      <c r="E1208">
        <f>INDEX(cleaned_data_Pittsburgh!AG$2:'cleaned_data_Pittsburgh'!AG$828, MATCH(A1208, cleaned_data_Pittsburgh!I$2:'cleaned_data_Pittsburgh'!I$828,0))</f>
        <v>0</v>
      </c>
      <c r="F1208" t="str">
        <f>INDEX(cleaned_data_Pittsburgh!AK$2:'cleaned_data_Pittsburgh'!AK$828, MATCH(A1208, cleaned_data_Pittsburgh!I$2:'cleaned_data_Pittsburgh'!I$828,0))</f>
        <v>Region</v>
      </c>
      <c r="G1208">
        <f>IF(IFERROR(SEARCH(D1208, C1208), 0), 1, 0)</f>
        <v>0</v>
      </c>
    </row>
    <row r="1209" spans="1:7" x14ac:dyDescent="0.2">
      <c r="A1209">
        <v>222255129</v>
      </c>
      <c r="B1209">
        <v>190810221</v>
      </c>
      <c r="C1209" t="s">
        <v>3398</v>
      </c>
      <c r="D1209" t="str">
        <f>INDEX(cleaned_data_Pittsburgh!AF$2:'cleaned_data_Pittsburgh'!AF$828, MATCH(A1209, cleaned_data_Pittsburgh!I$2:'cleaned_data_Pittsburgh'!I$828,0))</f>
        <v>South Pittsburgh</v>
      </c>
      <c r="E1209">
        <f>INDEX(cleaned_data_Pittsburgh!AG$2:'cleaned_data_Pittsburgh'!AG$828, MATCH(A1209, cleaned_data_Pittsburgh!I$2:'cleaned_data_Pittsburgh'!I$828,0))</f>
        <v>0</v>
      </c>
      <c r="F1209" t="str">
        <f>INDEX(cleaned_data_Pittsburgh!AK$2:'cleaned_data_Pittsburgh'!AK$828, MATCH(A1209, cleaned_data_Pittsburgh!I$2:'cleaned_data_Pittsburgh'!I$828,0))</f>
        <v>Region</v>
      </c>
      <c r="G1209">
        <f>IF(IFERROR(SEARCH(D1209, C1209), 0), 1, 0)</f>
        <v>0</v>
      </c>
    </row>
    <row r="1210" spans="1:7" x14ac:dyDescent="0.2">
      <c r="A1210">
        <v>224399406</v>
      </c>
      <c r="B1210">
        <v>13106857</v>
      </c>
      <c r="C1210" t="s">
        <v>3516</v>
      </c>
      <c r="D1210" t="str">
        <f>INDEX(cleaned_data_Pittsburgh!AF$2:'cleaned_data_Pittsburgh'!AF$828, MATCH(A1210, cleaned_data_Pittsburgh!I$2:'cleaned_data_Pittsburgh'!I$828,0))</f>
        <v>Northeastern Pittsburgh area (Verona/Oakmont/Penn Hills) (VOP)</v>
      </c>
      <c r="E1210">
        <f>INDEX(cleaned_data_Pittsburgh!AG$2:'cleaned_data_Pittsburgh'!AG$828, MATCH(A1210, cleaned_data_Pittsburgh!I$2:'cleaned_data_Pittsburgh'!I$828,0))</f>
        <v>1</v>
      </c>
      <c r="F1210" t="str">
        <f>INDEX(cleaned_data_Pittsburgh!AK$2:'cleaned_data_Pittsburgh'!AK$828, MATCH(A1210, cleaned_data_Pittsburgh!I$2:'cleaned_data_Pittsburgh'!I$828,0))</f>
        <v>Region</v>
      </c>
      <c r="G1210">
        <f>IF(IFERROR(SEARCH(D1210, C1210), 0), 1, 0)</f>
        <v>0</v>
      </c>
    </row>
    <row r="1211" spans="1:7" x14ac:dyDescent="0.2">
      <c r="A1211">
        <v>223996210</v>
      </c>
      <c r="B1211">
        <v>190521963</v>
      </c>
      <c r="C1211" t="s">
        <v>3400</v>
      </c>
      <c r="D1211" t="str">
        <f>INDEX(cleaned_data_Pittsburgh!AF$2:'cleaned_data_Pittsburgh'!AF$828, MATCH(A1211, cleaned_data_Pittsburgh!I$2:'cleaned_data_Pittsburgh'!I$828,0))</f>
        <v>Northeastern Pittsburgh area (Verona/Oakmont/Penn Hills) (VOP)</v>
      </c>
      <c r="E1211">
        <f>INDEX(cleaned_data_Pittsburgh!AG$2:'cleaned_data_Pittsburgh'!AG$828, MATCH(A1211, cleaned_data_Pittsburgh!I$2:'cleaned_data_Pittsburgh'!I$828,0))</f>
        <v>1</v>
      </c>
      <c r="F1211" t="str">
        <f>INDEX(cleaned_data_Pittsburgh!AK$2:'cleaned_data_Pittsburgh'!AK$828, MATCH(A1211, cleaned_data_Pittsburgh!I$2:'cleaned_data_Pittsburgh'!I$828,0))</f>
        <v>Region</v>
      </c>
      <c r="G1211">
        <f>IF(IFERROR(SEARCH(D1211, C1211), 0), 1, 0)</f>
        <v>0</v>
      </c>
    </row>
    <row r="1212" spans="1:7" x14ac:dyDescent="0.2">
      <c r="A1212">
        <v>224220990</v>
      </c>
      <c r="B1212">
        <v>154414502</v>
      </c>
      <c r="C1212" t="s">
        <v>3400</v>
      </c>
      <c r="D1212" t="str">
        <f>INDEX(cleaned_data_Pittsburgh!AF$2:'cleaned_data_Pittsburgh'!AF$828, MATCH(A1212, cleaned_data_Pittsburgh!I$2:'cleaned_data_Pittsburgh'!I$828,0))</f>
        <v>Pittsburgh East</v>
      </c>
      <c r="E1212">
        <f>INDEX(cleaned_data_Pittsburgh!AG$2:'cleaned_data_Pittsburgh'!AG$828, MATCH(A1212, cleaned_data_Pittsburgh!I$2:'cleaned_data_Pittsburgh'!I$828,0))</f>
        <v>0</v>
      </c>
      <c r="F1212" t="str">
        <f>INDEX(cleaned_data_Pittsburgh!AK$2:'cleaned_data_Pittsburgh'!AK$828, MATCH(A1212, cleaned_data_Pittsburgh!I$2:'cleaned_data_Pittsburgh'!I$828,0))</f>
        <v>Region</v>
      </c>
      <c r="G1212">
        <v>1</v>
      </c>
    </row>
    <row r="1213" spans="1:7" x14ac:dyDescent="0.2">
      <c r="A1213">
        <v>224220990</v>
      </c>
      <c r="B1213">
        <v>142033632</v>
      </c>
      <c r="C1213" t="s">
        <v>3400</v>
      </c>
      <c r="D1213" t="str">
        <f>INDEX(cleaned_data_Pittsburgh!AF$2:'cleaned_data_Pittsburgh'!AF$828, MATCH(A1213, cleaned_data_Pittsburgh!I$2:'cleaned_data_Pittsburgh'!I$828,0))</f>
        <v>Pittsburgh East</v>
      </c>
      <c r="E1213">
        <f>INDEX(cleaned_data_Pittsburgh!AG$2:'cleaned_data_Pittsburgh'!AG$828, MATCH(A1213, cleaned_data_Pittsburgh!I$2:'cleaned_data_Pittsburgh'!I$828,0))</f>
        <v>0</v>
      </c>
      <c r="F1213" t="str">
        <f>INDEX(cleaned_data_Pittsburgh!AK$2:'cleaned_data_Pittsburgh'!AK$828, MATCH(A1213, cleaned_data_Pittsburgh!I$2:'cleaned_data_Pittsburgh'!I$828,0))</f>
        <v>Region</v>
      </c>
      <c r="G1213">
        <v>1</v>
      </c>
    </row>
    <row r="1214" spans="1:7" x14ac:dyDescent="0.2">
      <c r="A1214">
        <v>224220990</v>
      </c>
      <c r="B1214">
        <v>186132116</v>
      </c>
      <c r="C1214" t="s">
        <v>3400</v>
      </c>
      <c r="D1214" t="str">
        <f>INDEX(cleaned_data_Pittsburgh!AF$2:'cleaned_data_Pittsburgh'!AF$828, MATCH(A1214, cleaned_data_Pittsburgh!I$2:'cleaned_data_Pittsburgh'!I$828,0))</f>
        <v>Pittsburgh East</v>
      </c>
      <c r="E1214">
        <f>INDEX(cleaned_data_Pittsburgh!AG$2:'cleaned_data_Pittsburgh'!AG$828, MATCH(A1214, cleaned_data_Pittsburgh!I$2:'cleaned_data_Pittsburgh'!I$828,0))</f>
        <v>0</v>
      </c>
      <c r="F1214" t="str">
        <f>INDEX(cleaned_data_Pittsburgh!AK$2:'cleaned_data_Pittsburgh'!AK$828, MATCH(A1214, cleaned_data_Pittsburgh!I$2:'cleaned_data_Pittsburgh'!I$828,0))</f>
        <v>Region</v>
      </c>
      <c r="G1214">
        <v>1</v>
      </c>
    </row>
    <row r="1215" spans="1:7" x14ac:dyDescent="0.2">
      <c r="A1215">
        <v>224220990</v>
      </c>
      <c r="B1215">
        <v>145183352</v>
      </c>
      <c r="C1215" t="s">
        <v>3400</v>
      </c>
      <c r="D1215" t="str">
        <f>INDEX(cleaned_data_Pittsburgh!AF$2:'cleaned_data_Pittsburgh'!AF$828, MATCH(A1215, cleaned_data_Pittsburgh!I$2:'cleaned_data_Pittsburgh'!I$828,0))</f>
        <v>Pittsburgh East</v>
      </c>
      <c r="E1215">
        <f>INDEX(cleaned_data_Pittsburgh!AG$2:'cleaned_data_Pittsburgh'!AG$828, MATCH(A1215, cleaned_data_Pittsburgh!I$2:'cleaned_data_Pittsburgh'!I$828,0))</f>
        <v>0</v>
      </c>
      <c r="F1215" t="str">
        <f>INDEX(cleaned_data_Pittsburgh!AK$2:'cleaned_data_Pittsburgh'!AK$828, MATCH(A1215, cleaned_data_Pittsburgh!I$2:'cleaned_data_Pittsburgh'!I$828,0))</f>
        <v>Region</v>
      </c>
      <c r="G1215">
        <v>1</v>
      </c>
    </row>
    <row r="1216" spans="1:7" x14ac:dyDescent="0.2">
      <c r="A1216">
        <v>224221031</v>
      </c>
      <c r="B1216">
        <v>187235481</v>
      </c>
      <c r="C1216" t="s">
        <v>3400</v>
      </c>
      <c r="D1216" t="str">
        <f>INDEX(cleaned_data_Pittsburgh!AF$2:'cleaned_data_Pittsburgh'!AF$828, MATCH(A1216, cleaned_data_Pittsburgh!I$2:'cleaned_data_Pittsburgh'!I$828,0))</f>
        <v>Pittsburgh East</v>
      </c>
      <c r="E1216">
        <f>INDEX(cleaned_data_Pittsburgh!AG$2:'cleaned_data_Pittsburgh'!AG$828, MATCH(A1216, cleaned_data_Pittsburgh!I$2:'cleaned_data_Pittsburgh'!I$828,0))</f>
        <v>0</v>
      </c>
      <c r="F1216" t="str">
        <f>INDEX(cleaned_data_Pittsburgh!AK$2:'cleaned_data_Pittsburgh'!AK$828, MATCH(A1216, cleaned_data_Pittsburgh!I$2:'cleaned_data_Pittsburgh'!I$828,0))</f>
        <v>Region</v>
      </c>
      <c r="G1216">
        <v>1</v>
      </c>
    </row>
    <row r="1217" spans="1:7" x14ac:dyDescent="0.2">
      <c r="A1217">
        <v>224221031</v>
      </c>
      <c r="B1217">
        <v>154414502</v>
      </c>
      <c r="C1217" t="s">
        <v>3400</v>
      </c>
      <c r="D1217" t="str">
        <f>INDEX(cleaned_data_Pittsburgh!AF$2:'cleaned_data_Pittsburgh'!AF$828, MATCH(A1217, cleaned_data_Pittsburgh!I$2:'cleaned_data_Pittsburgh'!I$828,0))</f>
        <v>Pittsburgh East</v>
      </c>
      <c r="E1217">
        <f>INDEX(cleaned_data_Pittsburgh!AG$2:'cleaned_data_Pittsburgh'!AG$828, MATCH(A1217, cleaned_data_Pittsburgh!I$2:'cleaned_data_Pittsburgh'!I$828,0))</f>
        <v>0</v>
      </c>
      <c r="F1217" t="str">
        <f>INDEX(cleaned_data_Pittsburgh!AK$2:'cleaned_data_Pittsburgh'!AK$828, MATCH(A1217, cleaned_data_Pittsburgh!I$2:'cleaned_data_Pittsburgh'!I$828,0))</f>
        <v>Region</v>
      </c>
      <c r="G1217">
        <v>1</v>
      </c>
    </row>
    <row r="1218" spans="1:7" x14ac:dyDescent="0.2">
      <c r="A1218">
        <v>224221031</v>
      </c>
      <c r="B1218">
        <v>142033632</v>
      </c>
      <c r="C1218" t="s">
        <v>3400</v>
      </c>
      <c r="D1218" t="str">
        <f>INDEX(cleaned_data_Pittsburgh!AF$2:'cleaned_data_Pittsburgh'!AF$828, MATCH(A1218, cleaned_data_Pittsburgh!I$2:'cleaned_data_Pittsburgh'!I$828,0))</f>
        <v>Pittsburgh East</v>
      </c>
      <c r="E1218">
        <f>INDEX(cleaned_data_Pittsburgh!AG$2:'cleaned_data_Pittsburgh'!AG$828, MATCH(A1218, cleaned_data_Pittsburgh!I$2:'cleaned_data_Pittsburgh'!I$828,0))</f>
        <v>0</v>
      </c>
      <c r="F1218" t="str">
        <f>INDEX(cleaned_data_Pittsburgh!AK$2:'cleaned_data_Pittsburgh'!AK$828, MATCH(A1218, cleaned_data_Pittsburgh!I$2:'cleaned_data_Pittsburgh'!I$828,0))</f>
        <v>Region</v>
      </c>
      <c r="G1218">
        <v>1</v>
      </c>
    </row>
    <row r="1219" spans="1:7" x14ac:dyDescent="0.2">
      <c r="A1219">
        <v>224221031</v>
      </c>
      <c r="B1219">
        <v>186132116</v>
      </c>
      <c r="C1219" t="s">
        <v>3400</v>
      </c>
      <c r="D1219" t="str">
        <f>INDEX(cleaned_data_Pittsburgh!AF$2:'cleaned_data_Pittsburgh'!AF$828, MATCH(A1219, cleaned_data_Pittsburgh!I$2:'cleaned_data_Pittsburgh'!I$828,0))</f>
        <v>Pittsburgh East</v>
      </c>
      <c r="E1219">
        <f>INDEX(cleaned_data_Pittsburgh!AG$2:'cleaned_data_Pittsburgh'!AG$828, MATCH(A1219, cleaned_data_Pittsburgh!I$2:'cleaned_data_Pittsburgh'!I$828,0))</f>
        <v>0</v>
      </c>
      <c r="F1219" t="str">
        <f>INDEX(cleaned_data_Pittsburgh!AK$2:'cleaned_data_Pittsburgh'!AK$828, MATCH(A1219, cleaned_data_Pittsburgh!I$2:'cleaned_data_Pittsburgh'!I$828,0))</f>
        <v>Region</v>
      </c>
      <c r="G1219">
        <v>1</v>
      </c>
    </row>
    <row r="1220" spans="1:7" x14ac:dyDescent="0.2">
      <c r="A1220">
        <v>224241209</v>
      </c>
      <c r="B1220">
        <v>190521963</v>
      </c>
      <c r="C1220" t="s">
        <v>3400</v>
      </c>
      <c r="D1220" t="str">
        <f>INDEX(cleaned_data_Pittsburgh!AF$2:'cleaned_data_Pittsburgh'!AF$828, MATCH(A1220, cleaned_data_Pittsburgh!I$2:'cleaned_data_Pittsburgh'!I$828,0))</f>
        <v>Northeastern Pittsburgh area (Verona/Oakmont/Penn Hills) (VOP)</v>
      </c>
      <c r="E1220">
        <f>INDEX(cleaned_data_Pittsburgh!AG$2:'cleaned_data_Pittsburgh'!AG$828, MATCH(A1220, cleaned_data_Pittsburgh!I$2:'cleaned_data_Pittsburgh'!I$828,0))</f>
        <v>1</v>
      </c>
      <c r="F1220" t="str">
        <f>INDEX(cleaned_data_Pittsburgh!AK$2:'cleaned_data_Pittsburgh'!AK$828, MATCH(A1220, cleaned_data_Pittsburgh!I$2:'cleaned_data_Pittsburgh'!I$828,0))</f>
        <v>Region</v>
      </c>
      <c r="G1220">
        <f>IF(IFERROR(SEARCH(D1220, C1220), 0), 1, 0)</f>
        <v>0</v>
      </c>
    </row>
    <row r="1221" spans="1:7" x14ac:dyDescent="0.2">
      <c r="A1221">
        <v>223656136</v>
      </c>
      <c r="B1221">
        <v>191409263</v>
      </c>
      <c r="C1221" t="s">
        <v>3488</v>
      </c>
      <c r="D1221" t="str">
        <f>INDEX(cleaned_data_Pittsburgh!AF$2:'cleaned_data_Pittsburgh'!AF$828, MATCH(A1221, cleaned_data_Pittsburgh!I$2:'cleaned_data_Pittsburgh'!I$828,0))</f>
        <v>South Pittsburgh</v>
      </c>
      <c r="E1221">
        <f>INDEX(cleaned_data_Pittsburgh!AG$2:'cleaned_data_Pittsburgh'!AG$828, MATCH(A1221, cleaned_data_Pittsburgh!I$2:'cleaned_data_Pittsburgh'!I$828,0))</f>
        <v>0</v>
      </c>
      <c r="F1221" t="str">
        <f>INDEX(cleaned_data_Pittsburgh!AK$2:'cleaned_data_Pittsburgh'!AK$828, MATCH(A1221, cleaned_data_Pittsburgh!I$2:'cleaned_data_Pittsburgh'!I$828,0))</f>
        <v>Region</v>
      </c>
      <c r="G1221">
        <f>IF(IFERROR(SEARCH(D1221, C1221), 0), 1, 0)</f>
        <v>0</v>
      </c>
    </row>
    <row r="1222" spans="1:7" x14ac:dyDescent="0.2">
      <c r="A1222">
        <v>224220990</v>
      </c>
      <c r="B1222">
        <v>144465892</v>
      </c>
      <c r="C1222" t="s">
        <v>3399</v>
      </c>
      <c r="D1222" t="str">
        <f>INDEX(cleaned_data_Pittsburgh!AF$2:'cleaned_data_Pittsburgh'!AF$828, MATCH(A1222, cleaned_data_Pittsburgh!I$2:'cleaned_data_Pittsburgh'!I$828,0))</f>
        <v>Pittsburgh East</v>
      </c>
      <c r="E1222">
        <f>INDEX(cleaned_data_Pittsburgh!AG$2:'cleaned_data_Pittsburgh'!AG$828, MATCH(A1222, cleaned_data_Pittsburgh!I$2:'cleaned_data_Pittsburgh'!I$828,0))</f>
        <v>0</v>
      </c>
      <c r="F1222" t="str">
        <f>INDEX(cleaned_data_Pittsburgh!AK$2:'cleaned_data_Pittsburgh'!AK$828, MATCH(A1222, cleaned_data_Pittsburgh!I$2:'cleaned_data_Pittsburgh'!I$828,0))</f>
        <v>Region</v>
      </c>
      <c r="G1222">
        <v>1</v>
      </c>
    </row>
    <row r="1223" spans="1:7" x14ac:dyDescent="0.2">
      <c r="A1223">
        <v>224300263</v>
      </c>
      <c r="B1223">
        <v>9560200</v>
      </c>
      <c r="C1223" t="s">
        <v>3399</v>
      </c>
      <c r="D1223" t="str">
        <f>INDEX(cleaned_data_Pittsburgh!AF$2:'cleaned_data_Pittsburgh'!AF$828, MATCH(A1223, cleaned_data_Pittsburgh!I$2:'cleaned_data_Pittsburgh'!I$828,0))</f>
        <v>Pittsburgh North</v>
      </c>
      <c r="E1223">
        <f>INDEX(cleaned_data_Pittsburgh!AG$2:'cleaned_data_Pittsburgh'!AG$828, MATCH(A1223, cleaned_data_Pittsburgh!I$2:'cleaned_data_Pittsburgh'!I$828,0))</f>
        <v>0</v>
      </c>
      <c r="F1223" t="str">
        <f>INDEX(cleaned_data_Pittsburgh!AK$2:'cleaned_data_Pittsburgh'!AK$828, MATCH(A1223, cleaned_data_Pittsburgh!I$2:'cleaned_data_Pittsburgh'!I$828,0))</f>
        <v>Region</v>
      </c>
      <c r="G1223">
        <f>IF(IFERROR(SEARCH(D1223, C1223), 0), 1, 0)</f>
        <v>0</v>
      </c>
    </row>
    <row r="1224" spans="1:7" x14ac:dyDescent="0.2">
      <c r="A1224">
        <v>224709625</v>
      </c>
      <c r="B1224">
        <v>9560200</v>
      </c>
      <c r="C1224" t="s">
        <v>3399</v>
      </c>
      <c r="D1224" t="str">
        <f>INDEX(cleaned_data_Pittsburgh!AF$2:'cleaned_data_Pittsburgh'!AF$828, MATCH(A1224, cleaned_data_Pittsburgh!I$2:'cleaned_data_Pittsburgh'!I$828,0))</f>
        <v>Pittsburgh East</v>
      </c>
      <c r="E1224">
        <f>INDEX(cleaned_data_Pittsburgh!AG$2:'cleaned_data_Pittsburgh'!AG$828, MATCH(A1224, cleaned_data_Pittsburgh!I$2:'cleaned_data_Pittsburgh'!I$828,0))</f>
        <v>1</v>
      </c>
      <c r="F1224" t="str">
        <f>INDEX(cleaned_data_Pittsburgh!AK$2:'cleaned_data_Pittsburgh'!AK$828, MATCH(A1224, cleaned_data_Pittsburgh!I$2:'cleaned_data_Pittsburgh'!I$828,0))</f>
        <v>Region</v>
      </c>
      <c r="G1224">
        <f>IF(IFERROR(SEARCH(D1224, C1224), 0), 1, 0)</f>
        <v>0</v>
      </c>
    </row>
    <row r="1225" spans="1:7" x14ac:dyDescent="0.2">
      <c r="A1225" t="s">
        <v>3173</v>
      </c>
      <c r="B1225">
        <v>6990045</v>
      </c>
      <c r="C1225" t="s">
        <v>3576</v>
      </c>
      <c r="D1225" t="str">
        <f>INDEX(cleaned_data_Pittsburgh!AF$2:'cleaned_data_Pittsburgh'!AF$828, MATCH(A1225, cleaned_data_Pittsburgh!I$2:'cleaned_data_Pittsburgh'!I$828,0))</f>
        <v>South Pittsburgh</v>
      </c>
      <c r="E1225">
        <f>INDEX(cleaned_data_Pittsburgh!AG$2:'cleaned_data_Pittsburgh'!AG$828, MATCH(A1225, cleaned_data_Pittsburgh!I$2:'cleaned_data_Pittsburgh'!I$828,0))</f>
        <v>0</v>
      </c>
      <c r="F1225" t="str">
        <f>INDEX(cleaned_data_Pittsburgh!AK$2:'cleaned_data_Pittsburgh'!AK$828, MATCH(A1225, cleaned_data_Pittsburgh!I$2:'cleaned_data_Pittsburgh'!I$828,0))</f>
        <v>Region</v>
      </c>
      <c r="G1225">
        <v>1</v>
      </c>
    </row>
    <row r="1226" spans="1:7" x14ac:dyDescent="0.2">
      <c r="A1226">
        <v>222791719</v>
      </c>
      <c r="B1226">
        <v>191137981</v>
      </c>
      <c r="C1226" t="s">
        <v>3437</v>
      </c>
      <c r="D1226" t="str">
        <f>INDEX(cleaned_data_Pittsburgh!AF$2:'cleaned_data_Pittsburgh'!AF$828, MATCH(A1226, cleaned_data_Pittsburgh!I$2:'cleaned_data_Pittsburgh'!I$828,0))</f>
        <v>South Hills and surrounding area</v>
      </c>
      <c r="E1226">
        <f>INDEX(cleaned_data_Pittsburgh!AG$2:'cleaned_data_Pittsburgh'!AG$828, MATCH(A1226, cleaned_data_Pittsburgh!I$2:'cleaned_data_Pittsburgh'!I$828,0))</f>
        <v>1</v>
      </c>
      <c r="F1226" t="str">
        <f>INDEX(cleaned_data_Pittsburgh!AK$2:'cleaned_data_Pittsburgh'!AK$828, MATCH(A1226, cleaned_data_Pittsburgh!I$2:'cleaned_data_Pittsburgh'!I$828,0))</f>
        <v>Region</v>
      </c>
      <c r="G1226">
        <f>IF(IFERROR(SEARCH(D1226, C1226), 0), 1, 0)</f>
        <v>0</v>
      </c>
    </row>
    <row r="1227" spans="1:7" x14ac:dyDescent="0.2">
      <c r="A1227">
        <v>223996210</v>
      </c>
      <c r="B1227">
        <v>186829125</v>
      </c>
      <c r="C1227" t="s">
        <v>3480</v>
      </c>
      <c r="D1227" t="str">
        <f>INDEX(cleaned_data_Pittsburgh!AF$2:'cleaned_data_Pittsburgh'!AF$828, MATCH(A1227, cleaned_data_Pittsburgh!I$2:'cleaned_data_Pittsburgh'!I$828,0))</f>
        <v>Northeastern Pittsburgh area (Verona/Oakmont/Penn Hills) (VOP)</v>
      </c>
      <c r="E1227">
        <f>INDEX(cleaned_data_Pittsburgh!AG$2:'cleaned_data_Pittsburgh'!AG$828, MATCH(A1227, cleaned_data_Pittsburgh!I$2:'cleaned_data_Pittsburgh'!I$828,0))</f>
        <v>1</v>
      </c>
      <c r="F1227" t="str">
        <f>INDEX(cleaned_data_Pittsburgh!AK$2:'cleaned_data_Pittsburgh'!AK$828, MATCH(A1227, cleaned_data_Pittsburgh!I$2:'cleaned_data_Pittsburgh'!I$828,0))</f>
        <v>Region</v>
      </c>
      <c r="G1227">
        <v>1</v>
      </c>
    </row>
    <row r="1228" spans="1:7" x14ac:dyDescent="0.2">
      <c r="A1228">
        <v>224241209</v>
      </c>
      <c r="B1228">
        <v>186829125</v>
      </c>
      <c r="C1228" t="s">
        <v>3480</v>
      </c>
      <c r="D1228" t="str">
        <f>INDEX(cleaned_data_Pittsburgh!AF$2:'cleaned_data_Pittsburgh'!AF$828, MATCH(A1228, cleaned_data_Pittsburgh!I$2:'cleaned_data_Pittsburgh'!I$828,0))</f>
        <v>Northeastern Pittsburgh area (Verona/Oakmont/Penn Hills) (VOP)</v>
      </c>
      <c r="E1228">
        <f>INDEX(cleaned_data_Pittsburgh!AG$2:'cleaned_data_Pittsburgh'!AG$828, MATCH(A1228, cleaned_data_Pittsburgh!I$2:'cleaned_data_Pittsburgh'!I$828,0))</f>
        <v>1</v>
      </c>
      <c r="F1228" t="str">
        <f>INDEX(cleaned_data_Pittsburgh!AK$2:'cleaned_data_Pittsburgh'!AK$828, MATCH(A1228, cleaned_data_Pittsburgh!I$2:'cleaned_data_Pittsburgh'!I$828,0))</f>
        <v>Region</v>
      </c>
      <c r="G1228">
        <v>1</v>
      </c>
    </row>
    <row r="1229" spans="1:7" x14ac:dyDescent="0.2">
      <c r="A1229">
        <v>224241209</v>
      </c>
      <c r="B1229">
        <v>12462168</v>
      </c>
      <c r="C1229" t="s">
        <v>3480</v>
      </c>
      <c r="D1229" t="str">
        <f>INDEX(cleaned_data_Pittsburgh!AF$2:'cleaned_data_Pittsburgh'!AF$828, MATCH(A1229, cleaned_data_Pittsburgh!I$2:'cleaned_data_Pittsburgh'!I$828,0))</f>
        <v>Northeastern Pittsburgh area (Verona/Oakmont/Penn Hills) (VOP)</v>
      </c>
      <c r="E1229">
        <f>INDEX(cleaned_data_Pittsburgh!AG$2:'cleaned_data_Pittsburgh'!AG$828, MATCH(A1229, cleaned_data_Pittsburgh!I$2:'cleaned_data_Pittsburgh'!I$828,0))</f>
        <v>1</v>
      </c>
      <c r="F1229" t="str">
        <f>INDEX(cleaned_data_Pittsburgh!AK$2:'cleaned_data_Pittsburgh'!AK$828, MATCH(A1229, cleaned_data_Pittsburgh!I$2:'cleaned_data_Pittsburgh'!I$828,0))</f>
        <v>Region</v>
      </c>
      <c r="G1229">
        <v>1</v>
      </c>
    </row>
    <row r="1230" spans="1:7" x14ac:dyDescent="0.2">
      <c r="A1230">
        <v>224399406</v>
      </c>
      <c r="B1230">
        <v>186829125</v>
      </c>
      <c r="C1230" t="s">
        <v>3480</v>
      </c>
      <c r="D1230" t="str">
        <f>INDEX(cleaned_data_Pittsburgh!AF$2:'cleaned_data_Pittsburgh'!AF$828, MATCH(A1230, cleaned_data_Pittsburgh!I$2:'cleaned_data_Pittsburgh'!I$828,0))</f>
        <v>Northeastern Pittsburgh area (Verona/Oakmont/Penn Hills) (VOP)</v>
      </c>
      <c r="E1230">
        <f>INDEX(cleaned_data_Pittsburgh!AG$2:'cleaned_data_Pittsburgh'!AG$828, MATCH(A1230, cleaned_data_Pittsburgh!I$2:'cleaned_data_Pittsburgh'!I$828,0))</f>
        <v>1</v>
      </c>
      <c r="F1230" t="str">
        <f>INDEX(cleaned_data_Pittsburgh!AK$2:'cleaned_data_Pittsburgh'!AK$828, MATCH(A1230, cleaned_data_Pittsburgh!I$2:'cleaned_data_Pittsburgh'!I$828,0))</f>
        <v>Region</v>
      </c>
      <c r="G1230">
        <v>1</v>
      </c>
    </row>
    <row r="1231" spans="1:7" x14ac:dyDescent="0.2">
      <c r="A1231">
        <v>222255004</v>
      </c>
      <c r="B1231">
        <v>6386356</v>
      </c>
      <c r="C1231" t="s">
        <v>3380</v>
      </c>
      <c r="D1231" t="str">
        <f>INDEX(cleaned_data_Pittsburgh!AF$2:'cleaned_data_Pittsburgh'!AF$828, MATCH(A1231, cleaned_data_Pittsburgh!I$2:'cleaned_data_Pittsburgh'!I$828,0))</f>
        <v>South Pittsburgh</v>
      </c>
      <c r="E1231">
        <f>INDEX(cleaned_data_Pittsburgh!AG$2:'cleaned_data_Pittsburgh'!AG$828, MATCH(A1231, cleaned_data_Pittsburgh!I$2:'cleaned_data_Pittsburgh'!I$828,0))</f>
        <v>0</v>
      </c>
      <c r="F1231" t="str">
        <f>INDEX(cleaned_data_Pittsburgh!AK$2:'cleaned_data_Pittsburgh'!AK$828, MATCH(A1231, cleaned_data_Pittsburgh!I$2:'cleaned_data_Pittsburgh'!I$828,0))</f>
        <v>Region</v>
      </c>
      <c r="G1231">
        <v>1</v>
      </c>
    </row>
    <row r="1232" spans="1:7" x14ac:dyDescent="0.2">
      <c r="A1232">
        <v>222255004</v>
      </c>
      <c r="B1232">
        <v>185183406</v>
      </c>
      <c r="C1232" t="s">
        <v>3380</v>
      </c>
      <c r="D1232" t="str">
        <f>INDEX(cleaned_data_Pittsburgh!AF$2:'cleaned_data_Pittsburgh'!AF$828, MATCH(A1232, cleaned_data_Pittsburgh!I$2:'cleaned_data_Pittsburgh'!I$828,0))</f>
        <v>South Pittsburgh</v>
      </c>
      <c r="E1232">
        <f>INDEX(cleaned_data_Pittsburgh!AG$2:'cleaned_data_Pittsburgh'!AG$828, MATCH(A1232, cleaned_data_Pittsburgh!I$2:'cleaned_data_Pittsburgh'!I$828,0))</f>
        <v>0</v>
      </c>
      <c r="F1232" t="str">
        <f>INDEX(cleaned_data_Pittsburgh!AK$2:'cleaned_data_Pittsburgh'!AK$828, MATCH(A1232, cleaned_data_Pittsburgh!I$2:'cleaned_data_Pittsburgh'!I$828,0))</f>
        <v>Region</v>
      </c>
      <c r="G1232">
        <v>1</v>
      </c>
    </row>
    <row r="1233" spans="1:7" x14ac:dyDescent="0.2">
      <c r="A1233">
        <v>222255004</v>
      </c>
      <c r="B1233">
        <v>133373412</v>
      </c>
      <c r="C1233" t="s">
        <v>3380</v>
      </c>
      <c r="D1233" t="str">
        <f>INDEX(cleaned_data_Pittsburgh!AF$2:'cleaned_data_Pittsburgh'!AF$828, MATCH(A1233, cleaned_data_Pittsburgh!I$2:'cleaned_data_Pittsburgh'!I$828,0))</f>
        <v>South Pittsburgh</v>
      </c>
      <c r="E1233">
        <f>INDEX(cleaned_data_Pittsburgh!AG$2:'cleaned_data_Pittsburgh'!AG$828, MATCH(A1233, cleaned_data_Pittsburgh!I$2:'cleaned_data_Pittsburgh'!I$828,0))</f>
        <v>0</v>
      </c>
      <c r="F1233" t="str">
        <f>INDEX(cleaned_data_Pittsburgh!AK$2:'cleaned_data_Pittsburgh'!AK$828, MATCH(A1233, cleaned_data_Pittsburgh!I$2:'cleaned_data_Pittsburgh'!I$828,0))</f>
        <v>Region</v>
      </c>
      <c r="G1233">
        <v>1</v>
      </c>
    </row>
    <row r="1234" spans="1:7" x14ac:dyDescent="0.2">
      <c r="A1234">
        <v>222255004</v>
      </c>
      <c r="B1234">
        <v>187080668</v>
      </c>
      <c r="C1234" t="s">
        <v>3380</v>
      </c>
      <c r="D1234" t="str">
        <f>INDEX(cleaned_data_Pittsburgh!AF$2:'cleaned_data_Pittsburgh'!AF$828, MATCH(A1234, cleaned_data_Pittsburgh!I$2:'cleaned_data_Pittsburgh'!I$828,0))</f>
        <v>South Pittsburgh</v>
      </c>
      <c r="E1234">
        <f>INDEX(cleaned_data_Pittsburgh!AG$2:'cleaned_data_Pittsburgh'!AG$828, MATCH(A1234, cleaned_data_Pittsburgh!I$2:'cleaned_data_Pittsburgh'!I$828,0))</f>
        <v>0</v>
      </c>
      <c r="F1234" t="str">
        <f>INDEX(cleaned_data_Pittsburgh!AK$2:'cleaned_data_Pittsburgh'!AK$828, MATCH(A1234, cleaned_data_Pittsburgh!I$2:'cleaned_data_Pittsburgh'!I$828,0))</f>
        <v>Region</v>
      </c>
      <c r="G1234">
        <v>1</v>
      </c>
    </row>
    <row r="1235" spans="1:7" x14ac:dyDescent="0.2">
      <c r="A1235">
        <v>222255004</v>
      </c>
      <c r="B1235">
        <v>106997802</v>
      </c>
      <c r="C1235" t="s">
        <v>3380</v>
      </c>
      <c r="D1235" t="str">
        <f>INDEX(cleaned_data_Pittsburgh!AF$2:'cleaned_data_Pittsburgh'!AF$828, MATCH(A1235, cleaned_data_Pittsburgh!I$2:'cleaned_data_Pittsburgh'!I$828,0))</f>
        <v>South Pittsburgh</v>
      </c>
      <c r="E1235">
        <f>INDEX(cleaned_data_Pittsburgh!AG$2:'cleaned_data_Pittsburgh'!AG$828, MATCH(A1235, cleaned_data_Pittsburgh!I$2:'cleaned_data_Pittsburgh'!I$828,0))</f>
        <v>0</v>
      </c>
      <c r="F1235" t="str">
        <f>INDEX(cleaned_data_Pittsburgh!AK$2:'cleaned_data_Pittsburgh'!AK$828, MATCH(A1235, cleaned_data_Pittsburgh!I$2:'cleaned_data_Pittsburgh'!I$828,0))</f>
        <v>Region</v>
      </c>
      <c r="G1235">
        <v>1</v>
      </c>
    </row>
    <row r="1236" spans="1:7" x14ac:dyDescent="0.2">
      <c r="A1236">
        <v>222255004</v>
      </c>
      <c r="B1236">
        <v>99422482</v>
      </c>
      <c r="C1236" t="s">
        <v>3380</v>
      </c>
      <c r="D1236" t="str">
        <f>INDEX(cleaned_data_Pittsburgh!AF$2:'cleaned_data_Pittsburgh'!AF$828, MATCH(A1236, cleaned_data_Pittsburgh!I$2:'cleaned_data_Pittsburgh'!I$828,0))</f>
        <v>South Pittsburgh</v>
      </c>
      <c r="E1236">
        <f>INDEX(cleaned_data_Pittsburgh!AG$2:'cleaned_data_Pittsburgh'!AG$828, MATCH(A1236, cleaned_data_Pittsburgh!I$2:'cleaned_data_Pittsburgh'!I$828,0))</f>
        <v>0</v>
      </c>
      <c r="F1236" t="str">
        <f>INDEX(cleaned_data_Pittsburgh!AK$2:'cleaned_data_Pittsburgh'!AK$828, MATCH(A1236, cleaned_data_Pittsburgh!I$2:'cleaned_data_Pittsburgh'!I$828,0))</f>
        <v>Region</v>
      </c>
      <c r="G1236">
        <v>1</v>
      </c>
    </row>
    <row r="1237" spans="1:7" x14ac:dyDescent="0.2">
      <c r="A1237">
        <v>222255004</v>
      </c>
      <c r="B1237">
        <v>64488522</v>
      </c>
      <c r="C1237" t="s">
        <v>3380</v>
      </c>
      <c r="D1237" t="str">
        <f>INDEX(cleaned_data_Pittsburgh!AF$2:'cleaned_data_Pittsburgh'!AF$828, MATCH(A1237, cleaned_data_Pittsburgh!I$2:'cleaned_data_Pittsburgh'!I$828,0))</f>
        <v>South Pittsburgh</v>
      </c>
      <c r="E1237">
        <f>INDEX(cleaned_data_Pittsburgh!AG$2:'cleaned_data_Pittsburgh'!AG$828, MATCH(A1237, cleaned_data_Pittsburgh!I$2:'cleaned_data_Pittsburgh'!I$828,0))</f>
        <v>0</v>
      </c>
      <c r="F1237" t="str">
        <f>INDEX(cleaned_data_Pittsburgh!AK$2:'cleaned_data_Pittsburgh'!AK$828, MATCH(A1237, cleaned_data_Pittsburgh!I$2:'cleaned_data_Pittsburgh'!I$828,0))</f>
        <v>Region</v>
      </c>
      <c r="G1237">
        <v>1</v>
      </c>
    </row>
    <row r="1238" spans="1:7" x14ac:dyDescent="0.2">
      <c r="A1238">
        <v>222255004</v>
      </c>
      <c r="B1238">
        <v>12695221</v>
      </c>
      <c r="C1238" t="s">
        <v>3380</v>
      </c>
      <c r="D1238" t="str">
        <f>INDEX(cleaned_data_Pittsburgh!AF$2:'cleaned_data_Pittsburgh'!AF$828, MATCH(A1238, cleaned_data_Pittsburgh!I$2:'cleaned_data_Pittsburgh'!I$828,0))</f>
        <v>South Pittsburgh</v>
      </c>
      <c r="E1238">
        <f>INDEX(cleaned_data_Pittsburgh!AG$2:'cleaned_data_Pittsburgh'!AG$828, MATCH(A1238, cleaned_data_Pittsburgh!I$2:'cleaned_data_Pittsburgh'!I$828,0))</f>
        <v>0</v>
      </c>
      <c r="F1238" t="str">
        <f>INDEX(cleaned_data_Pittsburgh!AK$2:'cleaned_data_Pittsburgh'!AK$828, MATCH(A1238, cleaned_data_Pittsburgh!I$2:'cleaned_data_Pittsburgh'!I$828,0))</f>
        <v>Region</v>
      </c>
      <c r="G1238">
        <v>1</v>
      </c>
    </row>
    <row r="1239" spans="1:7" x14ac:dyDescent="0.2">
      <c r="A1239">
        <v>222255129</v>
      </c>
      <c r="B1239">
        <v>6386356</v>
      </c>
      <c r="C1239" t="s">
        <v>3380</v>
      </c>
      <c r="D1239" t="str">
        <f>INDEX(cleaned_data_Pittsburgh!AF$2:'cleaned_data_Pittsburgh'!AF$828, MATCH(A1239, cleaned_data_Pittsburgh!I$2:'cleaned_data_Pittsburgh'!I$828,0))</f>
        <v>South Pittsburgh</v>
      </c>
      <c r="E1239">
        <f>INDEX(cleaned_data_Pittsburgh!AG$2:'cleaned_data_Pittsburgh'!AG$828, MATCH(A1239, cleaned_data_Pittsburgh!I$2:'cleaned_data_Pittsburgh'!I$828,0))</f>
        <v>0</v>
      </c>
      <c r="F1239" t="str">
        <f>INDEX(cleaned_data_Pittsburgh!AK$2:'cleaned_data_Pittsburgh'!AK$828, MATCH(A1239, cleaned_data_Pittsburgh!I$2:'cleaned_data_Pittsburgh'!I$828,0))</f>
        <v>Region</v>
      </c>
      <c r="G1239">
        <v>1</v>
      </c>
    </row>
    <row r="1240" spans="1:7" x14ac:dyDescent="0.2">
      <c r="A1240">
        <v>222255129</v>
      </c>
      <c r="B1240">
        <v>185183406</v>
      </c>
      <c r="C1240" t="s">
        <v>3380</v>
      </c>
      <c r="D1240" t="str">
        <f>INDEX(cleaned_data_Pittsburgh!AF$2:'cleaned_data_Pittsburgh'!AF$828, MATCH(A1240, cleaned_data_Pittsburgh!I$2:'cleaned_data_Pittsburgh'!I$828,0))</f>
        <v>South Pittsburgh</v>
      </c>
      <c r="E1240">
        <f>INDEX(cleaned_data_Pittsburgh!AG$2:'cleaned_data_Pittsburgh'!AG$828, MATCH(A1240, cleaned_data_Pittsburgh!I$2:'cleaned_data_Pittsburgh'!I$828,0))</f>
        <v>0</v>
      </c>
      <c r="F1240" t="str">
        <f>INDEX(cleaned_data_Pittsburgh!AK$2:'cleaned_data_Pittsburgh'!AK$828, MATCH(A1240, cleaned_data_Pittsburgh!I$2:'cleaned_data_Pittsburgh'!I$828,0))</f>
        <v>Region</v>
      </c>
      <c r="G1240">
        <v>1</v>
      </c>
    </row>
    <row r="1241" spans="1:7" x14ac:dyDescent="0.2">
      <c r="A1241">
        <v>222255129</v>
      </c>
      <c r="B1241">
        <v>133373412</v>
      </c>
      <c r="C1241" t="s">
        <v>3380</v>
      </c>
      <c r="D1241" t="str">
        <f>INDEX(cleaned_data_Pittsburgh!AF$2:'cleaned_data_Pittsburgh'!AF$828, MATCH(A1241, cleaned_data_Pittsburgh!I$2:'cleaned_data_Pittsburgh'!I$828,0))</f>
        <v>South Pittsburgh</v>
      </c>
      <c r="E1241">
        <f>INDEX(cleaned_data_Pittsburgh!AG$2:'cleaned_data_Pittsburgh'!AG$828, MATCH(A1241, cleaned_data_Pittsburgh!I$2:'cleaned_data_Pittsburgh'!I$828,0))</f>
        <v>0</v>
      </c>
      <c r="F1241" t="str">
        <f>INDEX(cleaned_data_Pittsburgh!AK$2:'cleaned_data_Pittsburgh'!AK$828, MATCH(A1241, cleaned_data_Pittsburgh!I$2:'cleaned_data_Pittsburgh'!I$828,0))</f>
        <v>Region</v>
      </c>
      <c r="G1241">
        <v>1</v>
      </c>
    </row>
    <row r="1242" spans="1:7" x14ac:dyDescent="0.2">
      <c r="A1242">
        <v>222255129</v>
      </c>
      <c r="B1242">
        <v>64488522</v>
      </c>
      <c r="C1242" t="s">
        <v>3380</v>
      </c>
      <c r="D1242" t="str">
        <f>INDEX(cleaned_data_Pittsburgh!AF$2:'cleaned_data_Pittsburgh'!AF$828, MATCH(A1242, cleaned_data_Pittsburgh!I$2:'cleaned_data_Pittsburgh'!I$828,0))</f>
        <v>South Pittsburgh</v>
      </c>
      <c r="E1242">
        <f>INDEX(cleaned_data_Pittsburgh!AG$2:'cleaned_data_Pittsburgh'!AG$828, MATCH(A1242, cleaned_data_Pittsburgh!I$2:'cleaned_data_Pittsburgh'!I$828,0))</f>
        <v>0</v>
      </c>
      <c r="F1242" t="str">
        <f>INDEX(cleaned_data_Pittsburgh!AK$2:'cleaned_data_Pittsburgh'!AK$828, MATCH(A1242, cleaned_data_Pittsburgh!I$2:'cleaned_data_Pittsburgh'!I$828,0))</f>
        <v>Region</v>
      </c>
      <c r="G1242">
        <v>1</v>
      </c>
    </row>
    <row r="1243" spans="1:7" x14ac:dyDescent="0.2">
      <c r="A1243">
        <v>222255129</v>
      </c>
      <c r="B1243">
        <v>190413580</v>
      </c>
      <c r="C1243" t="s">
        <v>3380</v>
      </c>
      <c r="D1243" t="str">
        <f>INDEX(cleaned_data_Pittsburgh!AF$2:'cleaned_data_Pittsburgh'!AF$828, MATCH(A1243, cleaned_data_Pittsburgh!I$2:'cleaned_data_Pittsburgh'!I$828,0))</f>
        <v>South Pittsburgh</v>
      </c>
      <c r="E1243">
        <f>INDEX(cleaned_data_Pittsburgh!AG$2:'cleaned_data_Pittsburgh'!AG$828, MATCH(A1243, cleaned_data_Pittsburgh!I$2:'cleaned_data_Pittsburgh'!I$828,0))</f>
        <v>0</v>
      </c>
      <c r="F1243" t="str">
        <f>INDEX(cleaned_data_Pittsburgh!AK$2:'cleaned_data_Pittsburgh'!AK$828, MATCH(A1243, cleaned_data_Pittsburgh!I$2:'cleaned_data_Pittsburgh'!I$828,0))</f>
        <v>Region</v>
      </c>
      <c r="G1243">
        <v>1</v>
      </c>
    </row>
    <row r="1244" spans="1:7" x14ac:dyDescent="0.2">
      <c r="A1244">
        <v>222255129</v>
      </c>
      <c r="B1244">
        <v>142206252</v>
      </c>
      <c r="C1244" t="s">
        <v>3380</v>
      </c>
      <c r="D1244" t="str">
        <f>INDEX(cleaned_data_Pittsburgh!AF$2:'cleaned_data_Pittsburgh'!AF$828, MATCH(A1244, cleaned_data_Pittsburgh!I$2:'cleaned_data_Pittsburgh'!I$828,0))</f>
        <v>South Pittsburgh</v>
      </c>
      <c r="E1244">
        <f>INDEX(cleaned_data_Pittsburgh!AG$2:'cleaned_data_Pittsburgh'!AG$828, MATCH(A1244, cleaned_data_Pittsburgh!I$2:'cleaned_data_Pittsburgh'!I$828,0))</f>
        <v>0</v>
      </c>
      <c r="F1244" t="str">
        <f>INDEX(cleaned_data_Pittsburgh!AK$2:'cleaned_data_Pittsburgh'!AK$828, MATCH(A1244, cleaned_data_Pittsburgh!I$2:'cleaned_data_Pittsburgh'!I$828,0))</f>
        <v>Region</v>
      </c>
      <c r="G1244">
        <v>1</v>
      </c>
    </row>
    <row r="1245" spans="1:7" x14ac:dyDescent="0.2">
      <c r="A1245">
        <v>222255129</v>
      </c>
      <c r="B1245">
        <v>7390325</v>
      </c>
      <c r="C1245" t="s">
        <v>3380</v>
      </c>
      <c r="D1245" t="str">
        <f>INDEX(cleaned_data_Pittsburgh!AF$2:'cleaned_data_Pittsburgh'!AF$828, MATCH(A1245, cleaned_data_Pittsburgh!I$2:'cleaned_data_Pittsburgh'!I$828,0))</f>
        <v>South Pittsburgh</v>
      </c>
      <c r="E1245">
        <f>INDEX(cleaned_data_Pittsburgh!AG$2:'cleaned_data_Pittsburgh'!AG$828, MATCH(A1245, cleaned_data_Pittsburgh!I$2:'cleaned_data_Pittsburgh'!I$828,0))</f>
        <v>0</v>
      </c>
      <c r="F1245" t="str">
        <f>INDEX(cleaned_data_Pittsburgh!AK$2:'cleaned_data_Pittsburgh'!AK$828, MATCH(A1245, cleaned_data_Pittsburgh!I$2:'cleaned_data_Pittsburgh'!I$828,0))</f>
        <v>Region</v>
      </c>
      <c r="G1245">
        <v>1</v>
      </c>
    </row>
    <row r="1246" spans="1:7" x14ac:dyDescent="0.2">
      <c r="A1246">
        <v>222255129</v>
      </c>
      <c r="B1246">
        <v>185826446</v>
      </c>
      <c r="C1246" t="s">
        <v>3380</v>
      </c>
      <c r="D1246" t="str">
        <f>INDEX(cleaned_data_Pittsburgh!AF$2:'cleaned_data_Pittsburgh'!AF$828, MATCH(A1246, cleaned_data_Pittsburgh!I$2:'cleaned_data_Pittsburgh'!I$828,0))</f>
        <v>South Pittsburgh</v>
      </c>
      <c r="E1246">
        <f>INDEX(cleaned_data_Pittsburgh!AG$2:'cleaned_data_Pittsburgh'!AG$828, MATCH(A1246, cleaned_data_Pittsburgh!I$2:'cleaned_data_Pittsburgh'!I$828,0))</f>
        <v>0</v>
      </c>
      <c r="F1246" t="str">
        <f>INDEX(cleaned_data_Pittsburgh!AK$2:'cleaned_data_Pittsburgh'!AK$828, MATCH(A1246, cleaned_data_Pittsburgh!I$2:'cleaned_data_Pittsburgh'!I$828,0))</f>
        <v>Region</v>
      </c>
      <c r="G1246">
        <v>1</v>
      </c>
    </row>
    <row r="1247" spans="1:7" x14ac:dyDescent="0.2">
      <c r="A1247">
        <v>222255129</v>
      </c>
      <c r="B1247">
        <v>90817332</v>
      </c>
      <c r="C1247" t="s">
        <v>3380</v>
      </c>
      <c r="D1247" t="str">
        <f>INDEX(cleaned_data_Pittsburgh!AF$2:'cleaned_data_Pittsburgh'!AF$828, MATCH(A1247, cleaned_data_Pittsburgh!I$2:'cleaned_data_Pittsburgh'!I$828,0))</f>
        <v>South Pittsburgh</v>
      </c>
      <c r="E1247">
        <f>INDEX(cleaned_data_Pittsburgh!AG$2:'cleaned_data_Pittsburgh'!AG$828, MATCH(A1247, cleaned_data_Pittsburgh!I$2:'cleaned_data_Pittsburgh'!I$828,0))</f>
        <v>0</v>
      </c>
      <c r="F1247" t="str">
        <f>INDEX(cleaned_data_Pittsburgh!AK$2:'cleaned_data_Pittsburgh'!AK$828, MATCH(A1247, cleaned_data_Pittsburgh!I$2:'cleaned_data_Pittsburgh'!I$828,0))</f>
        <v>Region</v>
      </c>
      <c r="G1247">
        <v>1</v>
      </c>
    </row>
    <row r="1248" spans="1:7" x14ac:dyDescent="0.2">
      <c r="A1248">
        <v>222255129</v>
      </c>
      <c r="B1248">
        <v>184784219</v>
      </c>
      <c r="C1248" t="s">
        <v>3380</v>
      </c>
      <c r="D1248" t="str">
        <f>INDEX(cleaned_data_Pittsburgh!AF$2:'cleaned_data_Pittsburgh'!AF$828, MATCH(A1248, cleaned_data_Pittsburgh!I$2:'cleaned_data_Pittsburgh'!I$828,0))</f>
        <v>South Pittsburgh</v>
      </c>
      <c r="E1248">
        <f>INDEX(cleaned_data_Pittsburgh!AG$2:'cleaned_data_Pittsburgh'!AG$828, MATCH(A1248, cleaned_data_Pittsburgh!I$2:'cleaned_data_Pittsburgh'!I$828,0))</f>
        <v>0</v>
      </c>
      <c r="F1248" t="str">
        <f>INDEX(cleaned_data_Pittsburgh!AK$2:'cleaned_data_Pittsburgh'!AK$828, MATCH(A1248, cleaned_data_Pittsburgh!I$2:'cleaned_data_Pittsburgh'!I$828,0))</f>
        <v>Region</v>
      </c>
      <c r="G1248">
        <v>1</v>
      </c>
    </row>
    <row r="1249" spans="1:7" x14ac:dyDescent="0.2">
      <c r="A1249">
        <v>222255425</v>
      </c>
      <c r="B1249">
        <v>6386356</v>
      </c>
      <c r="C1249" t="s">
        <v>3380</v>
      </c>
      <c r="D1249" t="str">
        <f>INDEX(cleaned_data_Pittsburgh!AF$2:'cleaned_data_Pittsburgh'!AF$828, MATCH(A1249, cleaned_data_Pittsburgh!I$2:'cleaned_data_Pittsburgh'!I$828,0))</f>
        <v>South Pittsburgh</v>
      </c>
      <c r="E1249">
        <f>INDEX(cleaned_data_Pittsburgh!AG$2:'cleaned_data_Pittsburgh'!AG$828, MATCH(A1249, cleaned_data_Pittsburgh!I$2:'cleaned_data_Pittsburgh'!I$828,0))</f>
        <v>0</v>
      </c>
      <c r="F1249" t="str">
        <f>INDEX(cleaned_data_Pittsburgh!AK$2:'cleaned_data_Pittsburgh'!AK$828, MATCH(A1249, cleaned_data_Pittsburgh!I$2:'cleaned_data_Pittsburgh'!I$828,0))</f>
        <v>Region</v>
      </c>
      <c r="G1249">
        <v>1</v>
      </c>
    </row>
    <row r="1250" spans="1:7" x14ac:dyDescent="0.2">
      <c r="A1250">
        <v>222255425</v>
      </c>
      <c r="B1250">
        <v>64488522</v>
      </c>
      <c r="C1250" t="s">
        <v>3380</v>
      </c>
      <c r="D1250" t="str">
        <f>INDEX(cleaned_data_Pittsburgh!AF$2:'cleaned_data_Pittsburgh'!AF$828, MATCH(A1250, cleaned_data_Pittsburgh!I$2:'cleaned_data_Pittsburgh'!I$828,0))</f>
        <v>South Pittsburgh</v>
      </c>
      <c r="E1250">
        <f>INDEX(cleaned_data_Pittsburgh!AG$2:'cleaned_data_Pittsburgh'!AG$828, MATCH(A1250, cleaned_data_Pittsburgh!I$2:'cleaned_data_Pittsburgh'!I$828,0))</f>
        <v>0</v>
      </c>
      <c r="F1250" t="str">
        <f>INDEX(cleaned_data_Pittsburgh!AK$2:'cleaned_data_Pittsburgh'!AK$828, MATCH(A1250, cleaned_data_Pittsburgh!I$2:'cleaned_data_Pittsburgh'!I$828,0))</f>
        <v>Region</v>
      </c>
      <c r="G1250">
        <v>1</v>
      </c>
    </row>
    <row r="1251" spans="1:7" x14ac:dyDescent="0.2">
      <c r="A1251">
        <v>222255425</v>
      </c>
      <c r="B1251">
        <v>133373412</v>
      </c>
      <c r="C1251" t="s">
        <v>3380</v>
      </c>
      <c r="D1251" t="str">
        <f>INDEX(cleaned_data_Pittsburgh!AF$2:'cleaned_data_Pittsburgh'!AF$828, MATCH(A1251, cleaned_data_Pittsburgh!I$2:'cleaned_data_Pittsburgh'!I$828,0))</f>
        <v>South Pittsburgh</v>
      </c>
      <c r="E1251">
        <f>INDEX(cleaned_data_Pittsburgh!AG$2:'cleaned_data_Pittsburgh'!AG$828, MATCH(A1251, cleaned_data_Pittsburgh!I$2:'cleaned_data_Pittsburgh'!I$828,0))</f>
        <v>0</v>
      </c>
      <c r="F1251" t="str">
        <f>INDEX(cleaned_data_Pittsburgh!AK$2:'cleaned_data_Pittsburgh'!AK$828, MATCH(A1251, cleaned_data_Pittsburgh!I$2:'cleaned_data_Pittsburgh'!I$828,0))</f>
        <v>Region</v>
      </c>
      <c r="G1251">
        <v>1</v>
      </c>
    </row>
    <row r="1252" spans="1:7" x14ac:dyDescent="0.2">
      <c r="A1252">
        <v>222255430</v>
      </c>
      <c r="B1252">
        <v>6386356</v>
      </c>
      <c r="C1252" t="s">
        <v>3380</v>
      </c>
      <c r="D1252" t="str">
        <f>INDEX(cleaned_data_Pittsburgh!AF$2:'cleaned_data_Pittsburgh'!AF$828, MATCH(A1252, cleaned_data_Pittsburgh!I$2:'cleaned_data_Pittsburgh'!I$828,0))</f>
        <v>South Pittsburgh</v>
      </c>
      <c r="E1252">
        <f>INDEX(cleaned_data_Pittsburgh!AG$2:'cleaned_data_Pittsburgh'!AG$828, MATCH(A1252, cleaned_data_Pittsburgh!I$2:'cleaned_data_Pittsburgh'!I$828,0))</f>
        <v>0</v>
      </c>
      <c r="F1252" t="str">
        <f>INDEX(cleaned_data_Pittsburgh!AK$2:'cleaned_data_Pittsburgh'!AK$828, MATCH(A1252, cleaned_data_Pittsburgh!I$2:'cleaned_data_Pittsburgh'!I$828,0))</f>
        <v>Region</v>
      </c>
      <c r="G1252">
        <v>1</v>
      </c>
    </row>
    <row r="1253" spans="1:7" x14ac:dyDescent="0.2">
      <c r="A1253">
        <v>222255430</v>
      </c>
      <c r="B1253">
        <v>99422482</v>
      </c>
      <c r="C1253" t="s">
        <v>3380</v>
      </c>
      <c r="D1253" t="str">
        <f>INDEX(cleaned_data_Pittsburgh!AF$2:'cleaned_data_Pittsburgh'!AF$828, MATCH(A1253, cleaned_data_Pittsburgh!I$2:'cleaned_data_Pittsburgh'!I$828,0))</f>
        <v>South Pittsburgh</v>
      </c>
      <c r="E1253">
        <f>INDEX(cleaned_data_Pittsburgh!AG$2:'cleaned_data_Pittsburgh'!AG$828, MATCH(A1253, cleaned_data_Pittsburgh!I$2:'cleaned_data_Pittsburgh'!I$828,0))</f>
        <v>0</v>
      </c>
      <c r="F1253" t="str">
        <f>INDEX(cleaned_data_Pittsburgh!AK$2:'cleaned_data_Pittsburgh'!AK$828, MATCH(A1253, cleaned_data_Pittsburgh!I$2:'cleaned_data_Pittsburgh'!I$828,0))</f>
        <v>Region</v>
      </c>
      <c r="G1253">
        <v>1</v>
      </c>
    </row>
    <row r="1254" spans="1:7" x14ac:dyDescent="0.2">
      <c r="A1254">
        <v>222255430</v>
      </c>
      <c r="B1254">
        <v>133373412</v>
      </c>
      <c r="C1254" t="s">
        <v>3380</v>
      </c>
      <c r="D1254" t="str">
        <f>INDEX(cleaned_data_Pittsburgh!AF$2:'cleaned_data_Pittsburgh'!AF$828, MATCH(A1254, cleaned_data_Pittsburgh!I$2:'cleaned_data_Pittsburgh'!I$828,0))</f>
        <v>South Pittsburgh</v>
      </c>
      <c r="E1254">
        <f>INDEX(cleaned_data_Pittsburgh!AG$2:'cleaned_data_Pittsburgh'!AG$828, MATCH(A1254, cleaned_data_Pittsburgh!I$2:'cleaned_data_Pittsburgh'!I$828,0))</f>
        <v>0</v>
      </c>
      <c r="F1254" t="str">
        <f>INDEX(cleaned_data_Pittsburgh!AK$2:'cleaned_data_Pittsburgh'!AK$828, MATCH(A1254, cleaned_data_Pittsburgh!I$2:'cleaned_data_Pittsburgh'!I$828,0))</f>
        <v>Region</v>
      </c>
      <c r="G1254">
        <v>1</v>
      </c>
    </row>
    <row r="1255" spans="1:7" x14ac:dyDescent="0.2">
      <c r="A1255">
        <v>222320180</v>
      </c>
      <c r="B1255">
        <v>10682437</v>
      </c>
      <c r="C1255" t="s">
        <v>3380</v>
      </c>
      <c r="D1255" t="str">
        <f>INDEX(cleaned_data_Pittsburgh!AF$2:'cleaned_data_Pittsburgh'!AF$828, MATCH(A1255, cleaned_data_Pittsburgh!I$2:'cleaned_data_Pittsburgh'!I$828,0))</f>
        <v>South Hills + Pittsburgh</v>
      </c>
      <c r="E1255">
        <f>INDEX(cleaned_data_Pittsburgh!AG$2:'cleaned_data_Pittsburgh'!AG$828, MATCH(A1255, cleaned_data_Pittsburgh!I$2:'cleaned_data_Pittsburgh'!I$828,0))</f>
        <v>1</v>
      </c>
      <c r="F1255" t="str">
        <f>INDEX(cleaned_data_Pittsburgh!AK$2:'cleaned_data_Pittsburgh'!AK$828, MATCH(A1255, cleaned_data_Pittsburgh!I$2:'cleaned_data_Pittsburgh'!I$828,0))</f>
        <v>Region</v>
      </c>
      <c r="G1255">
        <v>1</v>
      </c>
    </row>
    <row r="1256" spans="1:7" x14ac:dyDescent="0.2">
      <c r="A1256">
        <v>222791719</v>
      </c>
      <c r="B1256">
        <v>6520713</v>
      </c>
      <c r="C1256" t="s">
        <v>3380</v>
      </c>
      <c r="D1256" t="str">
        <f>INDEX(cleaned_data_Pittsburgh!AF$2:'cleaned_data_Pittsburgh'!AF$828, MATCH(A1256, cleaned_data_Pittsburgh!I$2:'cleaned_data_Pittsburgh'!I$828,0))</f>
        <v>South Hills and surrounding area</v>
      </c>
      <c r="E1256">
        <f>INDEX(cleaned_data_Pittsburgh!AG$2:'cleaned_data_Pittsburgh'!AG$828, MATCH(A1256, cleaned_data_Pittsburgh!I$2:'cleaned_data_Pittsburgh'!I$828,0))</f>
        <v>1</v>
      </c>
      <c r="F1256" t="str">
        <f>INDEX(cleaned_data_Pittsburgh!AK$2:'cleaned_data_Pittsburgh'!AK$828, MATCH(A1256, cleaned_data_Pittsburgh!I$2:'cleaned_data_Pittsburgh'!I$828,0))</f>
        <v>Region</v>
      </c>
      <c r="G1256">
        <v>1</v>
      </c>
    </row>
    <row r="1257" spans="1:7" x14ac:dyDescent="0.2">
      <c r="A1257">
        <v>222791719</v>
      </c>
      <c r="B1257">
        <v>187565843</v>
      </c>
      <c r="C1257" t="s">
        <v>3380</v>
      </c>
      <c r="D1257" t="str">
        <f>INDEX(cleaned_data_Pittsburgh!AF$2:'cleaned_data_Pittsburgh'!AF$828, MATCH(A1257, cleaned_data_Pittsburgh!I$2:'cleaned_data_Pittsburgh'!I$828,0))</f>
        <v>South Hills and surrounding area</v>
      </c>
      <c r="E1257">
        <f>INDEX(cleaned_data_Pittsburgh!AG$2:'cleaned_data_Pittsburgh'!AG$828, MATCH(A1257, cleaned_data_Pittsburgh!I$2:'cleaned_data_Pittsburgh'!I$828,0))</f>
        <v>1</v>
      </c>
      <c r="F1257" t="str">
        <f>INDEX(cleaned_data_Pittsburgh!AK$2:'cleaned_data_Pittsburgh'!AK$828, MATCH(A1257, cleaned_data_Pittsburgh!I$2:'cleaned_data_Pittsburgh'!I$828,0))</f>
        <v>Region</v>
      </c>
      <c r="G1257">
        <v>1</v>
      </c>
    </row>
    <row r="1258" spans="1:7" x14ac:dyDescent="0.2">
      <c r="A1258">
        <v>222791719</v>
      </c>
      <c r="B1258">
        <v>134177692</v>
      </c>
      <c r="C1258" t="s">
        <v>3380</v>
      </c>
      <c r="D1258" t="str">
        <f>INDEX(cleaned_data_Pittsburgh!AF$2:'cleaned_data_Pittsburgh'!AF$828, MATCH(A1258, cleaned_data_Pittsburgh!I$2:'cleaned_data_Pittsburgh'!I$828,0))</f>
        <v>South Hills and surrounding area</v>
      </c>
      <c r="E1258">
        <f>INDEX(cleaned_data_Pittsburgh!AG$2:'cleaned_data_Pittsburgh'!AG$828, MATCH(A1258, cleaned_data_Pittsburgh!I$2:'cleaned_data_Pittsburgh'!I$828,0))</f>
        <v>1</v>
      </c>
      <c r="F1258" t="str">
        <f>INDEX(cleaned_data_Pittsburgh!AK$2:'cleaned_data_Pittsburgh'!AK$828, MATCH(A1258, cleaned_data_Pittsburgh!I$2:'cleaned_data_Pittsburgh'!I$828,0))</f>
        <v>Region</v>
      </c>
      <c r="G1258">
        <v>1</v>
      </c>
    </row>
    <row r="1259" spans="1:7" x14ac:dyDescent="0.2">
      <c r="A1259">
        <v>222791719</v>
      </c>
      <c r="B1259">
        <v>187828407</v>
      </c>
      <c r="C1259" t="s">
        <v>3380</v>
      </c>
      <c r="D1259" t="str">
        <f>INDEX(cleaned_data_Pittsburgh!AF$2:'cleaned_data_Pittsburgh'!AF$828, MATCH(A1259, cleaned_data_Pittsburgh!I$2:'cleaned_data_Pittsburgh'!I$828,0))</f>
        <v>South Hills and surrounding area</v>
      </c>
      <c r="E1259">
        <f>INDEX(cleaned_data_Pittsburgh!AG$2:'cleaned_data_Pittsburgh'!AG$828, MATCH(A1259, cleaned_data_Pittsburgh!I$2:'cleaned_data_Pittsburgh'!I$828,0))</f>
        <v>1</v>
      </c>
      <c r="F1259" t="str">
        <f>INDEX(cleaned_data_Pittsburgh!AK$2:'cleaned_data_Pittsburgh'!AK$828, MATCH(A1259, cleaned_data_Pittsburgh!I$2:'cleaned_data_Pittsburgh'!I$828,0))</f>
        <v>Region</v>
      </c>
      <c r="G1259">
        <v>1</v>
      </c>
    </row>
    <row r="1260" spans="1:7" x14ac:dyDescent="0.2">
      <c r="A1260">
        <v>222791719</v>
      </c>
      <c r="B1260">
        <v>190665486</v>
      </c>
      <c r="C1260" t="s">
        <v>3380</v>
      </c>
      <c r="D1260" t="str">
        <f>INDEX(cleaned_data_Pittsburgh!AF$2:'cleaned_data_Pittsburgh'!AF$828, MATCH(A1260, cleaned_data_Pittsburgh!I$2:'cleaned_data_Pittsburgh'!I$828,0))</f>
        <v>South Hills and surrounding area</v>
      </c>
      <c r="E1260">
        <f>INDEX(cleaned_data_Pittsburgh!AG$2:'cleaned_data_Pittsburgh'!AG$828, MATCH(A1260, cleaned_data_Pittsburgh!I$2:'cleaned_data_Pittsburgh'!I$828,0))</f>
        <v>1</v>
      </c>
      <c r="F1260" t="str">
        <f>INDEX(cleaned_data_Pittsburgh!AK$2:'cleaned_data_Pittsburgh'!AK$828, MATCH(A1260, cleaned_data_Pittsburgh!I$2:'cleaned_data_Pittsburgh'!I$828,0))</f>
        <v>Region</v>
      </c>
      <c r="G1260">
        <v>1</v>
      </c>
    </row>
    <row r="1261" spans="1:7" x14ac:dyDescent="0.2">
      <c r="A1261">
        <v>222791719</v>
      </c>
      <c r="B1261">
        <v>190958390</v>
      </c>
      <c r="C1261" t="s">
        <v>3380</v>
      </c>
      <c r="D1261" t="str">
        <f>INDEX(cleaned_data_Pittsburgh!AF$2:'cleaned_data_Pittsburgh'!AF$828, MATCH(A1261, cleaned_data_Pittsburgh!I$2:'cleaned_data_Pittsburgh'!I$828,0))</f>
        <v>South Hills and surrounding area</v>
      </c>
      <c r="E1261">
        <f>INDEX(cleaned_data_Pittsburgh!AG$2:'cleaned_data_Pittsburgh'!AG$828, MATCH(A1261, cleaned_data_Pittsburgh!I$2:'cleaned_data_Pittsburgh'!I$828,0))</f>
        <v>1</v>
      </c>
      <c r="F1261" t="str">
        <f>INDEX(cleaned_data_Pittsburgh!AK$2:'cleaned_data_Pittsburgh'!AK$828, MATCH(A1261, cleaned_data_Pittsburgh!I$2:'cleaned_data_Pittsburgh'!I$828,0))</f>
        <v>Region</v>
      </c>
      <c r="G1261">
        <v>1</v>
      </c>
    </row>
    <row r="1262" spans="1:7" x14ac:dyDescent="0.2">
      <c r="A1262">
        <v>222791719</v>
      </c>
      <c r="B1262">
        <v>190312674</v>
      </c>
      <c r="C1262" t="s">
        <v>3380</v>
      </c>
      <c r="D1262" t="str">
        <f>INDEX(cleaned_data_Pittsburgh!AF$2:'cleaned_data_Pittsburgh'!AF$828, MATCH(A1262, cleaned_data_Pittsburgh!I$2:'cleaned_data_Pittsburgh'!I$828,0))</f>
        <v>South Hills and surrounding area</v>
      </c>
      <c r="E1262">
        <f>INDEX(cleaned_data_Pittsburgh!AG$2:'cleaned_data_Pittsburgh'!AG$828, MATCH(A1262, cleaned_data_Pittsburgh!I$2:'cleaned_data_Pittsburgh'!I$828,0))</f>
        <v>1</v>
      </c>
      <c r="F1262" t="str">
        <f>INDEX(cleaned_data_Pittsburgh!AK$2:'cleaned_data_Pittsburgh'!AK$828, MATCH(A1262, cleaned_data_Pittsburgh!I$2:'cleaned_data_Pittsburgh'!I$828,0))</f>
        <v>Region</v>
      </c>
      <c r="G1262">
        <v>1</v>
      </c>
    </row>
    <row r="1263" spans="1:7" x14ac:dyDescent="0.2">
      <c r="A1263">
        <v>222791719</v>
      </c>
      <c r="B1263">
        <v>163987882</v>
      </c>
      <c r="C1263" t="s">
        <v>3380</v>
      </c>
      <c r="D1263" t="str">
        <f>INDEX(cleaned_data_Pittsburgh!AF$2:'cleaned_data_Pittsburgh'!AF$828, MATCH(A1263, cleaned_data_Pittsburgh!I$2:'cleaned_data_Pittsburgh'!I$828,0))</f>
        <v>South Hills and surrounding area</v>
      </c>
      <c r="E1263">
        <f>INDEX(cleaned_data_Pittsburgh!AG$2:'cleaned_data_Pittsburgh'!AG$828, MATCH(A1263, cleaned_data_Pittsburgh!I$2:'cleaned_data_Pittsburgh'!I$828,0))</f>
        <v>1</v>
      </c>
      <c r="F1263" t="str">
        <f>INDEX(cleaned_data_Pittsburgh!AK$2:'cleaned_data_Pittsburgh'!AK$828, MATCH(A1263, cleaned_data_Pittsburgh!I$2:'cleaned_data_Pittsburgh'!I$828,0))</f>
        <v>Region</v>
      </c>
      <c r="G1263">
        <v>1</v>
      </c>
    </row>
    <row r="1264" spans="1:7" x14ac:dyDescent="0.2">
      <c r="A1264">
        <v>222791719</v>
      </c>
      <c r="B1264">
        <v>187322418</v>
      </c>
      <c r="C1264" t="s">
        <v>3380</v>
      </c>
      <c r="D1264" t="str">
        <f>INDEX(cleaned_data_Pittsburgh!AF$2:'cleaned_data_Pittsburgh'!AF$828, MATCH(A1264, cleaned_data_Pittsburgh!I$2:'cleaned_data_Pittsburgh'!I$828,0))</f>
        <v>South Hills and surrounding area</v>
      </c>
      <c r="E1264">
        <f>INDEX(cleaned_data_Pittsburgh!AG$2:'cleaned_data_Pittsburgh'!AG$828, MATCH(A1264, cleaned_data_Pittsburgh!I$2:'cleaned_data_Pittsburgh'!I$828,0))</f>
        <v>1</v>
      </c>
      <c r="F1264" t="str">
        <f>INDEX(cleaned_data_Pittsburgh!AK$2:'cleaned_data_Pittsburgh'!AK$828, MATCH(A1264, cleaned_data_Pittsburgh!I$2:'cleaned_data_Pittsburgh'!I$828,0))</f>
        <v>Region</v>
      </c>
      <c r="G1264">
        <v>1</v>
      </c>
    </row>
    <row r="1265" spans="1:7" x14ac:dyDescent="0.2">
      <c r="A1265">
        <v>222791719</v>
      </c>
      <c r="B1265">
        <v>14253048</v>
      </c>
      <c r="C1265" t="s">
        <v>3380</v>
      </c>
      <c r="D1265" t="str">
        <f>INDEX(cleaned_data_Pittsburgh!AF$2:'cleaned_data_Pittsburgh'!AF$828, MATCH(A1265, cleaned_data_Pittsburgh!I$2:'cleaned_data_Pittsburgh'!I$828,0))</f>
        <v>South Hills and surrounding area</v>
      </c>
      <c r="E1265">
        <f>INDEX(cleaned_data_Pittsburgh!AG$2:'cleaned_data_Pittsburgh'!AG$828, MATCH(A1265, cleaned_data_Pittsburgh!I$2:'cleaned_data_Pittsburgh'!I$828,0))</f>
        <v>1</v>
      </c>
      <c r="F1265" t="str">
        <f>INDEX(cleaned_data_Pittsburgh!AK$2:'cleaned_data_Pittsburgh'!AK$828, MATCH(A1265, cleaned_data_Pittsburgh!I$2:'cleaned_data_Pittsburgh'!I$828,0))</f>
        <v>Region</v>
      </c>
      <c r="G1265">
        <v>1</v>
      </c>
    </row>
    <row r="1266" spans="1:7" x14ac:dyDescent="0.2">
      <c r="A1266">
        <v>222916491</v>
      </c>
      <c r="B1266">
        <v>169793342</v>
      </c>
      <c r="C1266" t="s">
        <v>3380</v>
      </c>
      <c r="D1266" t="str">
        <f>INDEX(cleaned_data_Pittsburgh!AF$2:'cleaned_data_Pittsburgh'!AF$828, MATCH(A1266, cleaned_data_Pittsburgh!I$2:'cleaned_data_Pittsburgh'!I$828,0))</f>
        <v>North Hills</v>
      </c>
      <c r="E1266">
        <f>INDEX(cleaned_data_Pittsburgh!AG$2:'cleaned_data_Pittsburgh'!AG$828, MATCH(A1266, cleaned_data_Pittsburgh!I$2:'cleaned_data_Pittsburgh'!I$828,0))</f>
        <v>1</v>
      </c>
      <c r="F1266" t="str">
        <f>INDEX(cleaned_data_Pittsburgh!AK$2:'cleaned_data_Pittsburgh'!AK$828, MATCH(A1266, cleaned_data_Pittsburgh!I$2:'cleaned_data_Pittsburgh'!I$828,0))</f>
        <v>Region</v>
      </c>
      <c r="G1266">
        <v>1</v>
      </c>
    </row>
    <row r="1267" spans="1:7" x14ac:dyDescent="0.2">
      <c r="A1267">
        <v>222916491</v>
      </c>
      <c r="B1267">
        <v>13956310</v>
      </c>
      <c r="C1267" t="s">
        <v>3380</v>
      </c>
      <c r="D1267" t="str">
        <f>INDEX(cleaned_data_Pittsburgh!AF$2:'cleaned_data_Pittsburgh'!AF$828, MATCH(A1267, cleaned_data_Pittsburgh!I$2:'cleaned_data_Pittsburgh'!I$828,0))</f>
        <v>North Hills</v>
      </c>
      <c r="E1267">
        <f>INDEX(cleaned_data_Pittsburgh!AG$2:'cleaned_data_Pittsburgh'!AG$828, MATCH(A1267, cleaned_data_Pittsburgh!I$2:'cleaned_data_Pittsburgh'!I$828,0))</f>
        <v>1</v>
      </c>
      <c r="F1267" t="str">
        <f>INDEX(cleaned_data_Pittsburgh!AK$2:'cleaned_data_Pittsburgh'!AK$828, MATCH(A1267, cleaned_data_Pittsburgh!I$2:'cleaned_data_Pittsburgh'!I$828,0))</f>
        <v>Region</v>
      </c>
      <c r="G1267">
        <v>1</v>
      </c>
    </row>
    <row r="1268" spans="1:7" x14ac:dyDescent="0.2">
      <c r="A1268">
        <v>223578214</v>
      </c>
      <c r="B1268">
        <v>152404612</v>
      </c>
      <c r="C1268" t="s">
        <v>3380</v>
      </c>
      <c r="D1268" t="str">
        <f>INDEX(cleaned_data_Pittsburgh!AF$2:'cleaned_data_Pittsburgh'!AF$828, MATCH(A1268, cleaned_data_Pittsburgh!I$2:'cleaned_data_Pittsburgh'!I$828,0))</f>
        <v>South Pittsburgh</v>
      </c>
      <c r="E1268">
        <f>INDEX(cleaned_data_Pittsburgh!AG$2:'cleaned_data_Pittsburgh'!AG$828, MATCH(A1268, cleaned_data_Pittsburgh!I$2:'cleaned_data_Pittsburgh'!I$828,0))</f>
        <v>0</v>
      </c>
      <c r="F1268" t="str">
        <f>INDEX(cleaned_data_Pittsburgh!AK$2:'cleaned_data_Pittsburgh'!AK$828, MATCH(A1268, cleaned_data_Pittsburgh!I$2:'cleaned_data_Pittsburgh'!I$828,0))</f>
        <v>Region</v>
      </c>
      <c r="G1268">
        <v>1</v>
      </c>
    </row>
    <row r="1269" spans="1:7" x14ac:dyDescent="0.2">
      <c r="A1269">
        <v>223578214</v>
      </c>
      <c r="B1269">
        <v>12426678</v>
      </c>
      <c r="C1269" t="s">
        <v>3380</v>
      </c>
      <c r="D1269" t="str">
        <f>INDEX(cleaned_data_Pittsburgh!AF$2:'cleaned_data_Pittsburgh'!AF$828, MATCH(A1269, cleaned_data_Pittsburgh!I$2:'cleaned_data_Pittsburgh'!I$828,0))</f>
        <v>South Pittsburgh</v>
      </c>
      <c r="E1269">
        <f>INDEX(cleaned_data_Pittsburgh!AG$2:'cleaned_data_Pittsburgh'!AG$828, MATCH(A1269, cleaned_data_Pittsburgh!I$2:'cleaned_data_Pittsburgh'!I$828,0))</f>
        <v>0</v>
      </c>
      <c r="F1269" t="str">
        <f>INDEX(cleaned_data_Pittsburgh!AK$2:'cleaned_data_Pittsburgh'!AK$828, MATCH(A1269, cleaned_data_Pittsburgh!I$2:'cleaned_data_Pittsburgh'!I$828,0))</f>
        <v>Region</v>
      </c>
      <c r="G1269">
        <v>1</v>
      </c>
    </row>
    <row r="1270" spans="1:7" x14ac:dyDescent="0.2">
      <c r="A1270">
        <v>223578214</v>
      </c>
      <c r="B1270">
        <v>186354772</v>
      </c>
      <c r="C1270" t="s">
        <v>3380</v>
      </c>
      <c r="D1270" t="str">
        <f>INDEX(cleaned_data_Pittsburgh!AF$2:'cleaned_data_Pittsburgh'!AF$828, MATCH(A1270, cleaned_data_Pittsburgh!I$2:'cleaned_data_Pittsburgh'!I$828,0))</f>
        <v>South Pittsburgh</v>
      </c>
      <c r="E1270">
        <f>INDEX(cleaned_data_Pittsburgh!AG$2:'cleaned_data_Pittsburgh'!AG$828, MATCH(A1270, cleaned_data_Pittsburgh!I$2:'cleaned_data_Pittsburgh'!I$828,0))</f>
        <v>0</v>
      </c>
      <c r="F1270" t="str">
        <f>INDEX(cleaned_data_Pittsburgh!AK$2:'cleaned_data_Pittsburgh'!AK$828, MATCH(A1270, cleaned_data_Pittsburgh!I$2:'cleaned_data_Pittsburgh'!I$828,0))</f>
        <v>Region</v>
      </c>
      <c r="G1270">
        <v>1</v>
      </c>
    </row>
    <row r="1271" spans="1:7" x14ac:dyDescent="0.2">
      <c r="A1271">
        <v>223578214</v>
      </c>
      <c r="B1271">
        <v>150912622</v>
      </c>
      <c r="C1271" t="s">
        <v>3380</v>
      </c>
      <c r="D1271" t="str">
        <f>INDEX(cleaned_data_Pittsburgh!AF$2:'cleaned_data_Pittsburgh'!AF$828, MATCH(A1271, cleaned_data_Pittsburgh!I$2:'cleaned_data_Pittsburgh'!I$828,0))</f>
        <v>South Pittsburgh</v>
      </c>
      <c r="E1271">
        <f>INDEX(cleaned_data_Pittsburgh!AG$2:'cleaned_data_Pittsburgh'!AG$828, MATCH(A1271, cleaned_data_Pittsburgh!I$2:'cleaned_data_Pittsburgh'!I$828,0))</f>
        <v>0</v>
      </c>
      <c r="F1271" t="str">
        <f>INDEX(cleaned_data_Pittsburgh!AK$2:'cleaned_data_Pittsburgh'!AK$828, MATCH(A1271, cleaned_data_Pittsburgh!I$2:'cleaned_data_Pittsburgh'!I$828,0))</f>
        <v>Region</v>
      </c>
      <c r="G1271">
        <v>1</v>
      </c>
    </row>
    <row r="1272" spans="1:7" x14ac:dyDescent="0.2">
      <c r="A1272">
        <v>223656136</v>
      </c>
      <c r="B1272">
        <v>188177028</v>
      </c>
      <c r="C1272" t="s">
        <v>3380</v>
      </c>
      <c r="D1272" t="str">
        <f>INDEX(cleaned_data_Pittsburgh!AF$2:'cleaned_data_Pittsburgh'!AF$828, MATCH(A1272, cleaned_data_Pittsburgh!I$2:'cleaned_data_Pittsburgh'!I$828,0))</f>
        <v>South Pittsburgh</v>
      </c>
      <c r="E1272">
        <f>INDEX(cleaned_data_Pittsburgh!AG$2:'cleaned_data_Pittsburgh'!AG$828, MATCH(A1272, cleaned_data_Pittsburgh!I$2:'cleaned_data_Pittsburgh'!I$828,0))</f>
        <v>0</v>
      </c>
      <c r="F1272" t="str">
        <f>INDEX(cleaned_data_Pittsburgh!AK$2:'cleaned_data_Pittsburgh'!AK$828, MATCH(A1272, cleaned_data_Pittsburgh!I$2:'cleaned_data_Pittsburgh'!I$828,0))</f>
        <v>Region</v>
      </c>
      <c r="G1272">
        <v>1</v>
      </c>
    </row>
    <row r="1273" spans="1:7" x14ac:dyDescent="0.2">
      <c r="A1273">
        <v>223656136</v>
      </c>
      <c r="B1273">
        <v>154281602</v>
      </c>
      <c r="C1273" t="s">
        <v>3380</v>
      </c>
      <c r="D1273" t="str">
        <f>INDEX(cleaned_data_Pittsburgh!AF$2:'cleaned_data_Pittsburgh'!AF$828, MATCH(A1273, cleaned_data_Pittsburgh!I$2:'cleaned_data_Pittsburgh'!I$828,0))</f>
        <v>South Pittsburgh</v>
      </c>
      <c r="E1273">
        <f>INDEX(cleaned_data_Pittsburgh!AG$2:'cleaned_data_Pittsburgh'!AG$828, MATCH(A1273, cleaned_data_Pittsburgh!I$2:'cleaned_data_Pittsburgh'!I$828,0))</f>
        <v>0</v>
      </c>
      <c r="F1273" t="str">
        <f>INDEX(cleaned_data_Pittsburgh!AK$2:'cleaned_data_Pittsburgh'!AK$828, MATCH(A1273, cleaned_data_Pittsburgh!I$2:'cleaned_data_Pittsburgh'!I$828,0))</f>
        <v>Region</v>
      </c>
      <c r="G1273">
        <v>1</v>
      </c>
    </row>
    <row r="1274" spans="1:7" x14ac:dyDescent="0.2">
      <c r="A1274">
        <v>223656136</v>
      </c>
      <c r="B1274">
        <v>186076830</v>
      </c>
      <c r="C1274" t="s">
        <v>3380</v>
      </c>
      <c r="D1274" t="str">
        <f>INDEX(cleaned_data_Pittsburgh!AF$2:'cleaned_data_Pittsburgh'!AF$828, MATCH(A1274, cleaned_data_Pittsburgh!I$2:'cleaned_data_Pittsburgh'!I$828,0))</f>
        <v>South Pittsburgh</v>
      </c>
      <c r="E1274">
        <f>INDEX(cleaned_data_Pittsburgh!AG$2:'cleaned_data_Pittsburgh'!AG$828, MATCH(A1274, cleaned_data_Pittsburgh!I$2:'cleaned_data_Pittsburgh'!I$828,0))</f>
        <v>0</v>
      </c>
      <c r="F1274" t="str">
        <f>INDEX(cleaned_data_Pittsburgh!AK$2:'cleaned_data_Pittsburgh'!AK$828, MATCH(A1274, cleaned_data_Pittsburgh!I$2:'cleaned_data_Pittsburgh'!I$828,0))</f>
        <v>Region</v>
      </c>
      <c r="G1274">
        <v>1</v>
      </c>
    </row>
    <row r="1275" spans="1:7" x14ac:dyDescent="0.2">
      <c r="A1275">
        <v>223656136</v>
      </c>
      <c r="B1275">
        <v>190257873</v>
      </c>
      <c r="C1275" t="s">
        <v>3380</v>
      </c>
      <c r="D1275" t="str">
        <f>INDEX(cleaned_data_Pittsburgh!AF$2:'cleaned_data_Pittsburgh'!AF$828, MATCH(A1275, cleaned_data_Pittsburgh!I$2:'cleaned_data_Pittsburgh'!I$828,0))</f>
        <v>South Pittsburgh</v>
      </c>
      <c r="E1275">
        <f>INDEX(cleaned_data_Pittsburgh!AG$2:'cleaned_data_Pittsburgh'!AG$828, MATCH(A1275, cleaned_data_Pittsburgh!I$2:'cleaned_data_Pittsburgh'!I$828,0))</f>
        <v>0</v>
      </c>
      <c r="F1275" t="str">
        <f>INDEX(cleaned_data_Pittsburgh!AK$2:'cleaned_data_Pittsburgh'!AK$828, MATCH(A1275, cleaned_data_Pittsburgh!I$2:'cleaned_data_Pittsburgh'!I$828,0))</f>
        <v>Region</v>
      </c>
      <c r="G1275">
        <v>1</v>
      </c>
    </row>
    <row r="1276" spans="1:7" x14ac:dyDescent="0.2">
      <c r="A1276">
        <v>223656136</v>
      </c>
      <c r="B1276">
        <v>98750782</v>
      </c>
      <c r="C1276" t="s">
        <v>3380</v>
      </c>
      <c r="D1276" t="str">
        <f>INDEX(cleaned_data_Pittsburgh!AF$2:'cleaned_data_Pittsburgh'!AF$828, MATCH(A1276, cleaned_data_Pittsburgh!I$2:'cleaned_data_Pittsburgh'!I$828,0))</f>
        <v>South Pittsburgh</v>
      </c>
      <c r="E1276">
        <f>INDEX(cleaned_data_Pittsburgh!AG$2:'cleaned_data_Pittsburgh'!AG$828, MATCH(A1276, cleaned_data_Pittsburgh!I$2:'cleaned_data_Pittsburgh'!I$828,0))</f>
        <v>0</v>
      </c>
      <c r="F1276" t="str">
        <f>INDEX(cleaned_data_Pittsburgh!AK$2:'cleaned_data_Pittsburgh'!AK$828, MATCH(A1276, cleaned_data_Pittsburgh!I$2:'cleaned_data_Pittsburgh'!I$828,0))</f>
        <v>Region</v>
      </c>
      <c r="G1276">
        <v>1</v>
      </c>
    </row>
    <row r="1277" spans="1:7" x14ac:dyDescent="0.2">
      <c r="A1277">
        <v>223996210</v>
      </c>
      <c r="B1277">
        <v>4171693</v>
      </c>
      <c r="C1277" t="s">
        <v>3380</v>
      </c>
      <c r="D1277" t="str">
        <f>INDEX(cleaned_data_Pittsburgh!AF$2:'cleaned_data_Pittsburgh'!AF$828, MATCH(A1277, cleaned_data_Pittsburgh!I$2:'cleaned_data_Pittsburgh'!I$828,0))</f>
        <v>Northeastern Pittsburgh area (Verona/Oakmont/Penn Hills) (VOP)</v>
      </c>
      <c r="E1277">
        <f>INDEX(cleaned_data_Pittsburgh!AG$2:'cleaned_data_Pittsburgh'!AG$828, MATCH(A1277, cleaned_data_Pittsburgh!I$2:'cleaned_data_Pittsburgh'!I$828,0))</f>
        <v>1</v>
      </c>
      <c r="F1277" t="str">
        <f>INDEX(cleaned_data_Pittsburgh!AK$2:'cleaned_data_Pittsburgh'!AK$828, MATCH(A1277, cleaned_data_Pittsburgh!I$2:'cleaned_data_Pittsburgh'!I$828,0))</f>
        <v>Region</v>
      </c>
      <c r="G1277">
        <v>1</v>
      </c>
    </row>
    <row r="1278" spans="1:7" x14ac:dyDescent="0.2">
      <c r="A1278">
        <v>223996210</v>
      </c>
      <c r="B1278">
        <v>184444841</v>
      </c>
      <c r="C1278" t="s">
        <v>3380</v>
      </c>
      <c r="D1278" t="str">
        <f>INDEX(cleaned_data_Pittsburgh!AF$2:'cleaned_data_Pittsburgh'!AF$828, MATCH(A1278, cleaned_data_Pittsburgh!I$2:'cleaned_data_Pittsburgh'!I$828,0))</f>
        <v>Northeastern Pittsburgh area (Verona/Oakmont/Penn Hills) (VOP)</v>
      </c>
      <c r="E1278">
        <f>INDEX(cleaned_data_Pittsburgh!AG$2:'cleaned_data_Pittsburgh'!AG$828, MATCH(A1278, cleaned_data_Pittsburgh!I$2:'cleaned_data_Pittsburgh'!I$828,0))</f>
        <v>1</v>
      </c>
      <c r="F1278" t="str">
        <f>INDEX(cleaned_data_Pittsburgh!AK$2:'cleaned_data_Pittsburgh'!AK$828, MATCH(A1278, cleaned_data_Pittsburgh!I$2:'cleaned_data_Pittsburgh'!I$828,0))</f>
        <v>Region</v>
      </c>
      <c r="G1278">
        <v>1</v>
      </c>
    </row>
    <row r="1279" spans="1:7" x14ac:dyDescent="0.2">
      <c r="A1279">
        <v>223996210</v>
      </c>
      <c r="B1279">
        <v>81523582</v>
      </c>
      <c r="C1279" t="s">
        <v>3380</v>
      </c>
      <c r="D1279" t="str">
        <f>INDEX(cleaned_data_Pittsburgh!AF$2:'cleaned_data_Pittsburgh'!AF$828, MATCH(A1279, cleaned_data_Pittsburgh!I$2:'cleaned_data_Pittsburgh'!I$828,0))</f>
        <v>Northeastern Pittsburgh area (Verona/Oakmont/Penn Hills) (VOP)</v>
      </c>
      <c r="E1279">
        <f>INDEX(cleaned_data_Pittsburgh!AG$2:'cleaned_data_Pittsburgh'!AG$828, MATCH(A1279, cleaned_data_Pittsburgh!I$2:'cleaned_data_Pittsburgh'!I$828,0))</f>
        <v>1</v>
      </c>
      <c r="F1279" t="str">
        <f>INDEX(cleaned_data_Pittsburgh!AK$2:'cleaned_data_Pittsburgh'!AK$828, MATCH(A1279, cleaned_data_Pittsburgh!I$2:'cleaned_data_Pittsburgh'!I$828,0))</f>
        <v>Region</v>
      </c>
      <c r="G1279">
        <v>1</v>
      </c>
    </row>
    <row r="1280" spans="1:7" x14ac:dyDescent="0.2">
      <c r="A1280">
        <v>223996210</v>
      </c>
      <c r="B1280">
        <v>61087202</v>
      </c>
      <c r="C1280" t="s">
        <v>3380</v>
      </c>
      <c r="D1280" t="str">
        <f>INDEX(cleaned_data_Pittsburgh!AF$2:'cleaned_data_Pittsburgh'!AF$828, MATCH(A1280, cleaned_data_Pittsburgh!I$2:'cleaned_data_Pittsburgh'!I$828,0))</f>
        <v>Northeastern Pittsburgh area (Verona/Oakmont/Penn Hills) (VOP)</v>
      </c>
      <c r="E1280">
        <f>INDEX(cleaned_data_Pittsburgh!AG$2:'cleaned_data_Pittsburgh'!AG$828, MATCH(A1280, cleaned_data_Pittsburgh!I$2:'cleaned_data_Pittsburgh'!I$828,0))</f>
        <v>1</v>
      </c>
      <c r="F1280" t="str">
        <f>INDEX(cleaned_data_Pittsburgh!AK$2:'cleaned_data_Pittsburgh'!AK$828, MATCH(A1280, cleaned_data_Pittsburgh!I$2:'cleaned_data_Pittsburgh'!I$828,0))</f>
        <v>Region</v>
      </c>
      <c r="G1280">
        <v>1</v>
      </c>
    </row>
    <row r="1281" spans="1:7" x14ac:dyDescent="0.2">
      <c r="A1281">
        <v>223996210</v>
      </c>
      <c r="B1281">
        <v>188991824</v>
      </c>
      <c r="C1281" t="s">
        <v>3380</v>
      </c>
      <c r="D1281" t="str">
        <f>INDEX(cleaned_data_Pittsburgh!AF$2:'cleaned_data_Pittsburgh'!AF$828, MATCH(A1281, cleaned_data_Pittsburgh!I$2:'cleaned_data_Pittsburgh'!I$828,0))</f>
        <v>Northeastern Pittsburgh area (Verona/Oakmont/Penn Hills) (VOP)</v>
      </c>
      <c r="E1281">
        <f>INDEX(cleaned_data_Pittsburgh!AG$2:'cleaned_data_Pittsburgh'!AG$828, MATCH(A1281, cleaned_data_Pittsburgh!I$2:'cleaned_data_Pittsburgh'!I$828,0))</f>
        <v>1</v>
      </c>
      <c r="F1281" t="str">
        <f>INDEX(cleaned_data_Pittsburgh!AK$2:'cleaned_data_Pittsburgh'!AK$828, MATCH(A1281, cleaned_data_Pittsburgh!I$2:'cleaned_data_Pittsburgh'!I$828,0))</f>
        <v>Region</v>
      </c>
      <c r="G1281">
        <v>1</v>
      </c>
    </row>
    <row r="1282" spans="1:7" x14ac:dyDescent="0.2">
      <c r="A1282">
        <v>223996210</v>
      </c>
      <c r="B1282">
        <v>56893362</v>
      </c>
      <c r="C1282" t="s">
        <v>3380</v>
      </c>
      <c r="D1282" t="str">
        <f>INDEX(cleaned_data_Pittsburgh!AF$2:'cleaned_data_Pittsburgh'!AF$828, MATCH(A1282, cleaned_data_Pittsburgh!I$2:'cleaned_data_Pittsburgh'!I$828,0))</f>
        <v>Northeastern Pittsburgh area (Verona/Oakmont/Penn Hills) (VOP)</v>
      </c>
      <c r="E1282">
        <f>INDEX(cleaned_data_Pittsburgh!AG$2:'cleaned_data_Pittsburgh'!AG$828, MATCH(A1282, cleaned_data_Pittsburgh!I$2:'cleaned_data_Pittsburgh'!I$828,0))</f>
        <v>1</v>
      </c>
      <c r="F1282" t="str">
        <f>INDEX(cleaned_data_Pittsburgh!AK$2:'cleaned_data_Pittsburgh'!AK$828, MATCH(A1282, cleaned_data_Pittsburgh!I$2:'cleaned_data_Pittsburgh'!I$828,0))</f>
        <v>Region</v>
      </c>
      <c r="G1282">
        <v>1</v>
      </c>
    </row>
    <row r="1283" spans="1:7" x14ac:dyDescent="0.2">
      <c r="A1283">
        <v>223996210</v>
      </c>
      <c r="B1283">
        <v>19972051</v>
      </c>
      <c r="C1283" t="s">
        <v>3380</v>
      </c>
      <c r="D1283" t="str">
        <f>INDEX(cleaned_data_Pittsburgh!AF$2:'cleaned_data_Pittsburgh'!AF$828, MATCH(A1283, cleaned_data_Pittsburgh!I$2:'cleaned_data_Pittsburgh'!I$828,0))</f>
        <v>Northeastern Pittsburgh area (Verona/Oakmont/Penn Hills) (VOP)</v>
      </c>
      <c r="E1283">
        <f>INDEX(cleaned_data_Pittsburgh!AG$2:'cleaned_data_Pittsburgh'!AG$828, MATCH(A1283, cleaned_data_Pittsburgh!I$2:'cleaned_data_Pittsburgh'!I$828,0))</f>
        <v>1</v>
      </c>
      <c r="F1283" t="str">
        <f>INDEX(cleaned_data_Pittsburgh!AK$2:'cleaned_data_Pittsburgh'!AK$828, MATCH(A1283, cleaned_data_Pittsburgh!I$2:'cleaned_data_Pittsburgh'!I$828,0))</f>
        <v>Region</v>
      </c>
      <c r="G1283">
        <v>1</v>
      </c>
    </row>
    <row r="1284" spans="1:7" x14ac:dyDescent="0.2">
      <c r="A1284">
        <v>224044455</v>
      </c>
      <c r="B1284">
        <v>132595582</v>
      </c>
      <c r="C1284" t="s">
        <v>3380</v>
      </c>
      <c r="D1284" t="str">
        <f>INDEX(cleaned_data_Pittsburgh!AF$2:'cleaned_data_Pittsburgh'!AF$828, MATCH(A1284, cleaned_data_Pittsburgh!I$2:'cleaned_data_Pittsburgh'!I$828,0))</f>
        <v>South Hills + Pittsburgh</v>
      </c>
      <c r="E1284">
        <f>INDEX(cleaned_data_Pittsburgh!AG$2:'cleaned_data_Pittsburgh'!AG$828, MATCH(A1284, cleaned_data_Pittsburgh!I$2:'cleaned_data_Pittsburgh'!I$828,0))</f>
        <v>1</v>
      </c>
      <c r="F1284" t="str">
        <f>INDEX(cleaned_data_Pittsburgh!AK$2:'cleaned_data_Pittsburgh'!AK$828, MATCH(A1284, cleaned_data_Pittsburgh!I$2:'cleaned_data_Pittsburgh'!I$828,0))</f>
        <v>Region</v>
      </c>
      <c r="G1284">
        <v>1</v>
      </c>
    </row>
    <row r="1285" spans="1:7" x14ac:dyDescent="0.2">
      <c r="A1285">
        <v>224044455</v>
      </c>
      <c r="B1285">
        <v>184444841</v>
      </c>
      <c r="C1285" t="s">
        <v>3380</v>
      </c>
      <c r="D1285" t="str">
        <f>INDEX(cleaned_data_Pittsburgh!AF$2:'cleaned_data_Pittsburgh'!AF$828, MATCH(A1285, cleaned_data_Pittsburgh!I$2:'cleaned_data_Pittsburgh'!I$828,0))</f>
        <v>South Hills + Pittsburgh</v>
      </c>
      <c r="E1285">
        <f>INDEX(cleaned_data_Pittsburgh!AG$2:'cleaned_data_Pittsburgh'!AG$828, MATCH(A1285, cleaned_data_Pittsburgh!I$2:'cleaned_data_Pittsburgh'!I$828,0))</f>
        <v>1</v>
      </c>
      <c r="F1285" t="str">
        <f>INDEX(cleaned_data_Pittsburgh!AK$2:'cleaned_data_Pittsburgh'!AK$828, MATCH(A1285, cleaned_data_Pittsburgh!I$2:'cleaned_data_Pittsburgh'!I$828,0))</f>
        <v>Region</v>
      </c>
      <c r="G1285">
        <v>1</v>
      </c>
    </row>
    <row r="1286" spans="1:7" x14ac:dyDescent="0.2">
      <c r="A1286">
        <v>224044455</v>
      </c>
      <c r="B1286">
        <v>135889202</v>
      </c>
      <c r="C1286" t="s">
        <v>3380</v>
      </c>
      <c r="D1286" t="str">
        <f>INDEX(cleaned_data_Pittsburgh!AF$2:'cleaned_data_Pittsburgh'!AF$828, MATCH(A1286, cleaned_data_Pittsburgh!I$2:'cleaned_data_Pittsburgh'!I$828,0))</f>
        <v>South Hills + Pittsburgh</v>
      </c>
      <c r="E1286">
        <f>INDEX(cleaned_data_Pittsburgh!AG$2:'cleaned_data_Pittsburgh'!AG$828, MATCH(A1286, cleaned_data_Pittsburgh!I$2:'cleaned_data_Pittsburgh'!I$828,0))</f>
        <v>1</v>
      </c>
      <c r="F1286" t="str">
        <f>INDEX(cleaned_data_Pittsburgh!AK$2:'cleaned_data_Pittsburgh'!AK$828, MATCH(A1286, cleaned_data_Pittsburgh!I$2:'cleaned_data_Pittsburgh'!I$828,0))</f>
        <v>Region</v>
      </c>
      <c r="G1286">
        <v>1</v>
      </c>
    </row>
    <row r="1287" spans="1:7" x14ac:dyDescent="0.2">
      <c r="A1287">
        <v>224044455</v>
      </c>
      <c r="B1287">
        <v>60073902</v>
      </c>
      <c r="C1287" t="s">
        <v>3380</v>
      </c>
      <c r="D1287" t="str">
        <f>INDEX(cleaned_data_Pittsburgh!AF$2:'cleaned_data_Pittsburgh'!AF$828, MATCH(A1287, cleaned_data_Pittsburgh!I$2:'cleaned_data_Pittsburgh'!I$828,0))</f>
        <v>South Hills + Pittsburgh</v>
      </c>
      <c r="E1287">
        <f>INDEX(cleaned_data_Pittsburgh!AG$2:'cleaned_data_Pittsburgh'!AG$828, MATCH(A1287, cleaned_data_Pittsburgh!I$2:'cleaned_data_Pittsburgh'!I$828,0))</f>
        <v>1</v>
      </c>
      <c r="F1287" t="str">
        <f>INDEX(cleaned_data_Pittsburgh!AK$2:'cleaned_data_Pittsburgh'!AK$828, MATCH(A1287, cleaned_data_Pittsburgh!I$2:'cleaned_data_Pittsburgh'!I$828,0))</f>
        <v>Region</v>
      </c>
      <c r="G1287">
        <v>1</v>
      </c>
    </row>
    <row r="1288" spans="1:7" x14ac:dyDescent="0.2">
      <c r="A1288">
        <v>224044455</v>
      </c>
      <c r="B1288">
        <v>49198552</v>
      </c>
      <c r="C1288" t="s">
        <v>3380</v>
      </c>
      <c r="D1288" t="str">
        <f>INDEX(cleaned_data_Pittsburgh!AF$2:'cleaned_data_Pittsburgh'!AF$828, MATCH(A1288, cleaned_data_Pittsburgh!I$2:'cleaned_data_Pittsburgh'!I$828,0))</f>
        <v>South Hills + Pittsburgh</v>
      </c>
      <c r="E1288">
        <f>INDEX(cleaned_data_Pittsburgh!AG$2:'cleaned_data_Pittsburgh'!AG$828, MATCH(A1288, cleaned_data_Pittsburgh!I$2:'cleaned_data_Pittsburgh'!I$828,0))</f>
        <v>1</v>
      </c>
      <c r="F1288" t="str">
        <f>INDEX(cleaned_data_Pittsburgh!AK$2:'cleaned_data_Pittsburgh'!AK$828, MATCH(A1288, cleaned_data_Pittsburgh!I$2:'cleaned_data_Pittsburgh'!I$828,0))</f>
        <v>Region</v>
      </c>
      <c r="G1288">
        <v>1</v>
      </c>
    </row>
    <row r="1289" spans="1:7" x14ac:dyDescent="0.2">
      <c r="A1289">
        <v>224044455</v>
      </c>
      <c r="B1289">
        <v>104259782</v>
      </c>
      <c r="C1289" t="s">
        <v>3380</v>
      </c>
      <c r="D1289" t="str">
        <f>INDEX(cleaned_data_Pittsburgh!AF$2:'cleaned_data_Pittsburgh'!AF$828, MATCH(A1289, cleaned_data_Pittsburgh!I$2:'cleaned_data_Pittsburgh'!I$828,0))</f>
        <v>South Hills + Pittsburgh</v>
      </c>
      <c r="E1289">
        <f>INDEX(cleaned_data_Pittsburgh!AG$2:'cleaned_data_Pittsburgh'!AG$828, MATCH(A1289, cleaned_data_Pittsburgh!I$2:'cleaned_data_Pittsburgh'!I$828,0))</f>
        <v>1</v>
      </c>
      <c r="F1289" t="str">
        <f>INDEX(cleaned_data_Pittsburgh!AK$2:'cleaned_data_Pittsburgh'!AK$828, MATCH(A1289, cleaned_data_Pittsburgh!I$2:'cleaned_data_Pittsburgh'!I$828,0))</f>
        <v>Region</v>
      </c>
      <c r="G1289">
        <v>1</v>
      </c>
    </row>
    <row r="1290" spans="1:7" x14ac:dyDescent="0.2">
      <c r="A1290">
        <v>224044455</v>
      </c>
      <c r="B1290">
        <v>155772152</v>
      </c>
      <c r="C1290" t="s">
        <v>3380</v>
      </c>
      <c r="D1290" t="str">
        <f>INDEX(cleaned_data_Pittsburgh!AF$2:'cleaned_data_Pittsburgh'!AF$828, MATCH(A1290, cleaned_data_Pittsburgh!I$2:'cleaned_data_Pittsburgh'!I$828,0))</f>
        <v>South Hills + Pittsburgh</v>
      </c>
      <c r="E1290">
        <f>INDEX(cleaned_data_Pittsburgh!AG$2:'cleaned_data_Pittsburgh'!AG$828, MATCH(A1290, cleaned_data_Pittsburgh!I$2:'cleaned_data_Pittsburgh'!I$828,0))</f>
        <v>1</v>
      </c>
      <c r="F1290" t="str">
        <f>INDEX(cleaned_data_Pittsburgh!AK$2:'cleaned_data_Pittsburgh'!AK$828, MATCH(A1290, cleaned_data_Pittsburgh!I$2:'cleaned_data_Pittsburgh'!I$828,0))</f>
        <v>Region</v>
      </c>
      <c r="G1290">
        <v>1</v>
      </c>
    </row>
    <row r="1291" spans="1:7" x14ac:dyDescent="0.2">
      <c r="A1291">
        <v>224044455</v>
      </c>
      <c r="B1291">
        <v>186354772</v>
      </c>
      <c r="C1291" t="s">
        <v>3380</v>
      </c>
      <c r="D1291" t="str">
        <f>INDEX(cleaned_data_Pittsburgh!AF$2:'cleaned_data_Pittsburgh'!AF$828, MATCH(A1291, cleaned_data_Pittsburgh!I$2:'cleaned_data_Pittsburgh'!I$828,0))</f>
        <v>South Hills + Pittsburgh</v>
      </c>
      <c r="E1291">
        <f>INDEX(cleaned_data_Pittsburgh!AG$2:'cleaned_data_Pittsburgh'!AG$828, MATCH(A1291, cleaned_data_Pittsburgh!I$2:'cleaned_data_Pittsburgh'!I$828,0))</f>
        <v>1</v>
      </c>
      <c r="F1291" t="str">
        <f>INDEX(cleaned_data_Pittsburgh!AK$2:'cleaned_data_Pittsburgh'!AK$828, MATCH(A1291, cleaned_data_Pittsburgh!I$2:'cleaned_data_Pittsburgh'!I$828,0))</f>
        <v>Region</v>
      </c>
      <c r="G1291">
        <v>1</v>
      </c>
    </row>
    <row r="1292" spans="1:7" x14ac:dyDescent="0.2">
      <c r="A1292">
        <v>224044455</v>
      </c>
      <c r="B1292">
        <v>4133433</v>
      </c>
      <c r="C1292" t="s">
        <v>3380</v>
      </c>
      <c r="D1292" t="str">
        <f>INDEX(cleaned_data_Pittsburgh!AF$2:'cleaned_data_Pittsburgh'!AF$828, MATCH(A1292, cleaned_data_Pittsburgh!I$2:'cleaned_data_Pittsburgh'!I$828,0))</f>
        <v>South Hills + Pittsburgh</v>
      </c>
      <c r="E1292">
        <f>INDEX(cleaned_data_Pittsburgh!AG$2:'cleaned_data_Pittsburgh'!AG$828, MATCH(A1292, cleaned_data_Pittsburgh!I$2:'cleaned_data_Pittsburgh'!I$828,0))</f>
        <v>1</v>
      </c>
      <c r="F1292" t="str">
        <f>INDEX(cleaned_data_Pittsburgh!AK$2:'cleaned_data_Pittsburgh'!AK$828, MATCH(A1292, cleaned_data_Pittsburgh!I$2:'cleaned_data_Pittsburgh'!I$828,0))</f>
        <v>Region</v>
      </c>
      <c r="G1292">
        <v>1</v>
      </c>
    </row>
    <row r="1293" spans="1:7" x14ac:dyDescent="0.2">
      <c r="A1293">
        <v>224220990</v>
      </c>
      <c r="B1293">
        <v>90967852</v>
      </c>
      <c r="C1293" t="s">
        <v>3380</v>
      </c>
      <c r="D1293" t="str">
        <f>INDEX(cleaned_data_Pittsburgh!AF$2:'cleaned_data_Pittsburgh'!AF$828, MATCH(A1293, cleaned_data_Pittsburgh!I$2:'cleaned_data_Pittsburgh'!I$828,0))</f>
        <v>Pittsburgh East</v>
      </c>
      <c r="E1293">
        <f>INDEX(cleaned_data_Pittsburgh!AG$2:'cleaned_data_Pittsburgh'!AG$828, MATCH(A1293, cleaned_data_Pittsburgh!I$2:'cleaned_data_Pittsburgh'!I$828,0))</f>
        <v>0</v>
      </c>
      <c r="F1293" t="str">
        <f>INDEX(cleaned_data_Pittsburgh!AK$2:'cleaned_data_Pittsburgh'!AK$828, MATCH(A1293, cleaned_data_Pittsburgh!I$2:'cleaned_data_Pittsburgh'!I$828,0))</f>
        <v>Region</v>
      </c>
      <c r="G1293">
        <v>1</v>
      </c>
    </row>
    <row r="1294" spans="1:7" x14ac:dyDescent="0.2">
      <c r="A1294">
        <v>224220990</v>
      </c>
      <c r="B1294">
        <v>178965422</v>
      </c>
      <c r="C1294" t="s">
        <v>3380</v>
      </c>
      <c r="D1294" t="str">
        <f>INDEX(cleaned_data_Pittsburgh!AF$2:'cleaned_data_Pittsburgh'!AF$828, MATCH(A1294, cleaned_data_Pittsburgh!I$2:'cleaned_data_Pittsburgh'!I$828,0))</f>
        <v>Pittsburgh East</v>
      </c>
      <c r="E1294">
        <f>INDEX(cleaned_data_Pittsburgh!AG$2:'cleaned_data_Pittsburgh'!AG$828, MATCH(A1294, cleaned_data_Pittsburgh!I$2:'cleaned_data_Pittsburgh'!I$828,0))</f>
        <v>0</v>
      </c>
      <c r="F1294" t="str">
        <f>INDEX(cleaned_data_Pittsburgh!AK$2:'cleaned_data_Pittsburgh'!AK$828, MATCH(A1294, cleaned_data_Pittsburgh!I$2:'cleaned_data_Pittsburgh'!I$828,0))</f>
        <v>Region</v>
      </c>
      <c r="G1294">
        <v>1</v>
      </c>
    </row>
    <row r="1295" spans="1:7" x14ac:dyDescent="0.2">
      <c r="A1295">
        <v>224220990</v>
      </c>
      <c r="B1295">
        <v>13142416</v>
      </c>
      <c r="C1295" t="s">
        <v>3380</v>
      </c>
      <c r="D1295" t="str">
        <f>INDEX(cleaned_data_Pittsburgh!AF$2:'cleaned_data_Pittsburgh'!AF$828, MATCH(A1295, cleaned_data_Pittsburgh!I$2:'cleaned_data_Pittsburgh'!I$828,0))</f>
        <v>Pittsburgh East</v>
      </c>
      <c r="E1295">
        <f>INDEX(cleaned_data_Pittsburgh!AG$2:'cleaned_data_Pittsburgh'!AG$828, MATCH(A1295, cleaned_data_Pittsburgh!I$2:'cleaned_data_Pittsburgh'!I$828,0))</f>
        <v>0</v>
      </c>
      <c r="F1295" t="str">
        <f>INDEX(cleaned_data_Pittsburgh!AK$2:'cleaned_data_Pittsburgh'!AK$828, MATCH(A1295, cleaned_data_Pittsburgh!I$2:'cleaned_data_Pittsburgh'!I$828,0))</f>
        <v>Region</v>
      </c>
      <c r="G1295">
        <v>1</v>
      </c>
    </row>
    <row r="1296" spans="1:7" x14ac:dyDescent="0.2">
      <c r="A1296">
        <v>224220990</v>
      </c>
      <c r="B1296">
        <v>22166341</v>
      </c>
      <c r="C1296" t="s">
        <v>3380</v>
      </c>
      <c r="D1296" t="str">
        <f>INDEX(cleaned_data_Pittsburgh!AF$2:'cleaned_data_Pittsburgh'!AF$828, MATCH(A1296, cleaned_data_Pittsburgh!I$2:'cleaned_data_Pittsburgh'!I$828,0))</f>
        <v>Pittsburgh East</v>
      </c>
      <c r="E1296">
        <f>INDEX(cleaned_data_Pittsburgh!AG$2:'cleaned_data_Pittsburgh'!AG$828, MATCH(A1296, cleaned_data_Pittsburgh!I$2:'cleaned_data_Pittsburgh'!I$828,0))</f>
        <v>0</v>
      </c>
      <c r="F1296" t="str">
        <f>INDEX(cleaned_data_Pittsburgh!AK$2:'cleaned_data_Pittsburgh'!AK$828, MATCH(A1296, cleaned_data_Pittsburgh!I$2:'cleaned_data_Pittsburgh'!I$828,0))</f>
        <v>Region</v>
      </c>
      <c r="G1296">
        <v>1</v>
      </c>
    </row>
    <row r="1297" spans="1:7" x14ac:dyDescent="0.2">
      <c r="A1297">
        <v>224220990</v>
      </c>
      <c r="B1297">
        <v>138884522</v>
      </c>
      <c r="C1297" t="s">
        <v>3380</v>
      </c>
      <c r="D1297" t="str">
        <f>INDEX(cleaned_data_Pittsburgh!AF$2:'cleaned_data_Pittsburgh'!AF$828, MATCH(A1297, cleaned_data_Pittsburgh!I$2:'cleaned_data_Pittsburgh'!I$828,0))</f>
        <v>Pittsburgh East</v>
      </c>
      <c r="E1297">
        <f>INDEX(cleaned_data_Pittsburgh!AG$2:'cleaned_data_Pittsburgh'!AG$828, MATCH(A1297, cleaned_data_Pittsburgh!I$2:'cleaned_data_Pittsburgh'!I$828,0))</f>
        <v>0</v>
      </c>
      <c r="F1297" t="str">
        <f>INDEX(cleaned_data_Pittsburgh!AK$2:'cleaned_data_Pittsburgh'!AK$828, MATCH(A1297, cleaned_data_Pittsburgh!I$2:'cleaned_data_Pittsburgh'!I$828,0))</f>
        <v>Region</v>
      </c>
      <c r="G1297">
        <v>1</v>
      </c>
    </row>
    <row r="1298" spans="1:7" x14ac:dyDescent="0.2">
      <c r="A1298">
        <v>224220990</v>
      </c>
      <c r="B1298">
        <v>173320832</v>
      </c>
      <c r="C1298" t="s">
        <v>3380</v>
      </c>
      <c r="D1298" t="str">
        <f>INDEX(cleaned_data_Pittsburgh!AF$2:'cleaned_data_Pittsburgh'!AF$828, MATCH(A1298, cleaned_data_Pittsburgh!I$2:'cleaned_data_Pittsburgh'!I$828,0))</f>
        <v>Pittsburgh East</v>
      </c>
      <c r="E1298">
        <f>INDEX(cleaned_data_Pittsburgh!AG$2:'cleaned_data_Pittsburgh'!AG$828, MATCH(A1298, cleaned_data_Pittsburgh!I$2:'cleaned_data_Pittsburgh'!I$828,0))</f>
        <v>0</v>
      </c>
      <c r="F1298" t="str">
        <f>INDEX(cleaned_data_Pittsburgh!AK$2:'cleaned_data_Pittsburgh'!AK$828, MATCH(A1298, cleaned_data_Pittsburgh!I$2:'cleaned_data_Pittsburgh'!I$828,0))</f>
        <v>Region</v>
      </c>
      <c r="G1298">
        <v>1</v>
      </c>
    </row>
    <row r="1299" spans="1:7" x14ac:dyDescent="0.2">
      <c r="A1299">
        <v>224220990</v>
      </c>
      <c r="B1299">
        <v>182624913</v>
      </c>
      <c r="C1299" t="s">
        <v>3380</v>
      </c>
      <c r="D1299" t="str">
        <f>INDEX(cleaned_data_Pittsburgh!AF$2:'cleaned_data_Pittsburgh'!AF$828, MATCH(A1299, cleaned_data_Pittsburgh!I$2:'cleaned_data_Pittsburgh'!I$828,0))</f>
        <v>Pittsburgh East</v>
      </c>
      <c r="E1299">
        <f>INDEX(cleaned_data_Pittsburgh!AG$2:'cleaned_data_Pittsburgh'!AG$828, MATCH(A1299, cleaned_data_Pittsburgh!I$2:'cleaned_data_Pittsburgh'!I$828,0))</f>
        <v>0</v>
      </c>
      <c r="F1299" t="str">
        <f>INDEX(cleaned_data_Pittsburgh!AK$2:'cleaned_data_Pittsburgh'!AK$828, MATCH(A1299, cleaned_data_Pittsburgh!I$2:'cleaned_data_Pittsburgh'!I$828,0))</f>
        <v>Region</v>
      </c>
      <c r="G1299">
        <v>1</v>
      </c>
    </row>
    <row r="1300" spans="1:7" x14ac:dyDescent="0.2">
      <c r="A1300">
        <v>224220990</v>
      </c>
      <c r="B1300">
        <v>31205832</v>
      </c>
      <c r="C1300" t="s">
        <v>3380</v>
      </c>
      <c r="D1300" t="str">
        <f>INDEX(cleaned_data_Pittsburgh!AF$2:'cleaned_data_Pittsburgh'!AF$828, MATCH(A1300, cleaned_data_Pittsburgh!I$2:'cleaned_data_Pittsburgh'!I$828,0))</f>
        <v>Pittsburgh East</v>
      </c>
      <c r="E1300">
        <f>INDEX(cleaned_data_Pittsburgh!AG$2:'cleaned_data_Pittsburgh'!AG$828, MATCH(A1300, cleaned_data_Pittsburgh!I$2:'cleaned_data_Pittsburgh'!I$828,0))</f>
        <v>0</v>
      </c>
      <c r="F1300" t="str">
        <f>INDEX(cleaned_data_Pittsburgh!AK$2:'cleaned_data_Pittsburgh'!AK$828, MATCH(A1300, cleaned_data_Pittsburgh!I$2:'cleaned_data_Pittsburgh'!I$828,0))</f>
        <v>Region</v>
      </c>
      <c r="G1300">
        <v>1</v>
      </c>
    </row>
    <row r="1301" spans="1:7" x14ac:dyDescent="0.2">
      <c r="A1301">
        <v>224220990</v>
      </c>
      <c r="B1301">
        <v>87538292</v>
      </c>
      <c r="C1301" t="s">
        <v>3380</v>
      </c>
      <c r="D1301" t="str">
        <f>INDEX(cleaned_data_Pittsburgh!AF$2:'cleaned_data_Pittsburgh'!AF$828, MATCH(A1301, cleaned_data_Pittsburgh!I$2:'cleaned_data_Pittsburgh'!I$828,0))</f>
        <v>Pittsburgh East</v>
      </c>
      <c r="E1301">
        <f>INDEX(cleaned_data_Pittsburgh!AG$2:'cleaned_data_Pittsburgh'!AG$828, MATCH(A1301, cleaned_data_Pittsburgh!I$2:'cleaned_data_Pittsburgh'!I$828,0))</f>
        <v>0</v>
      </c>
      <c r="F1301" t="str">
        <f>INDEX(cleaned_data_Pittsburgh!AK$2:'cleaned_data_Pittsburgh'!AK$828, MATCH(A1301, cleaned_data_Pittsburgh!I$2:'cleaned_data_Pittsburgh'!I$828,0))</f>
        <v>Region</v>
      </c>
      <c r="G1301">
        <v>1</v>
      </c>
    </row>
    <row r="1302" spans="1:7" x14ac:dyDescent="0.2">
      <c r="A1302">
        <v>224221031</v>
      </c>
      <c r="B1302">
        <v>90967852</v>
      </c>
      <c r="C1302" t="s">
        <v>3380</v>
      </c>
      <c r="D1302" t="str">
        <f>INDEX(cleaned_data_Pittsburgh!AF$2:'cleaned_data_Pittsburgh'!AF$828, MATCH(A1302, cleaned_data_Pittsburgh!I$2:'cleaned_data_Pittsburgh'!I$828,0))</f>
        <v>Pittsburgh East</v>
      </c>
      <c r="E1302">
        <f>INDEX(cleaned_data_Pittsburgh!AG$2:'cleaned_data_Pittsburgh'!AG$828, MATCH(A1302, cleaned_data_Pittsburgh!I$2:'cleaned_data_Pittsburgh'!I$828,0))</f>
        <v>0</v>
      </c>
      <c r="F1302" t="str">
        <f>INDEX(cleaned_data_Pittsburgh!AK$2:'cleaned_data_Pittsburgh'!AK$828, MATCH(A1302, cleaned_data_Pittsburgh!I$2:'cleaned_data_Pittsburgh'!I$828,0))</f>
        <v>Region</v>
      </c>
      <c r="G1302">
        <v>1</v>
      </c>
    </row>
    <row r="1303" spans="1:7" x14ac:dyDescent="0.2">
      <c r="A1303">
        <v>224221031</v>
      </c>
      <c r="B1303">
        <v>178965422</v>
      </c>
      <c r="C1303" t="s">
        <v>3380</v>
      </c>
      <c r="D1303" t="str">
        <f>INDEX(cleaned_data_Pittsburgh!AF$2:'cleaned_data_Pittsburgh'!AF$828, MATCH(A1303, cleaned_data_Pittsburgh!I$2:'cleaned_data_Pittsburgh'!I$828,0))</f>
        <v>Pittsburgh East</v>
      </c>
      <c r="E1303">
        <f>INDEX(cleaned_data_Pittsburgh!AG$2:'cleaned_data_Pittsburgh'!AG$828, MATCH(A1303, cleaned_data_Pittsburgh!I$2:'cleaned_data_Pittsburgh'!I$828,0))</f>
        <v>0</v>
      </c>
      <c r="F1303" t="str">
        <f>INDEX(cleaned_data_Pittsburgh!AK$2:'cleaned_data_Pittsburgh'!AK$828, MATCH(A1303, cleaned_data_Pittsburgh!I$2:'cleaned_data_Pittsburgh'!I$828,0))</f>
        <v>Region</v>
      </c>
      <c r="G1303">
        <v>1</v>
      </c>
    </row>
    <row r="1304" spans="1:7" x14ac:dyDescent="0.2">
      <c r="A1304">
        <v>224221031</v>
      </c>
      <c r="B1304">
        <v>13142416</v>
      </c>
      <c r="C1304" t="s">
        <v>3380</v>
      </c>
      <c r="D1304" t="str">
        <f>INDEX(cleaned_data_Pittsburgh!AF$2:'cleaned_data_Pittsburgh'!AF$828, MATCH(A1304, cleaned_data_Pittsburgh!I$2:'cleaned_data_Pittsburgh'!I$828,0))</f>
        <v>Pittsburgh East</v>
      </c>
      <c r="E1304">
        <f>INDEX(cleaned_data_Pittsburgh!AG$2:'cleaned_data_Pittsburgh'!AG$828, MATCH(A1304, cleaned_data_Pittsburgh!I$2:'cleaned_data_Pittsburgh'!I$828,0))</f>
        <v>0</v>
      </c>
      <c r="F1304" t="str">
        <f>INDEX(cleaned_data_Pittsburgh!AK$2:'cleaned_data_Pittsburgh'!AK$828, MATCH(A1304, cleaned_data_Pittsburgh!I$2:'cleaned_data_Pittsburgh'!I$828,0))</f>
        <v>Region</v>
      </c>
      <c r="G1304">
        <v>1</v>
      </c>
    </row>
    <row r="1305" spans="1:7" x14ac:dyDescent="0.2">
      <c r="A1305">
        <v>224221031</v>
      </c>
      <c r="B1305">
        <v>138884522</v>
      </c>
      <c r="C1305" t="s">
        <v>3380</v>
      </c>
      <c r="D1305" t="str">
        <f>INDEX(cleaned_data_Pittsburgh!AF$2:'cleaned_data_Pittsburgh'!AF$828, MATCH(A1305, cleaned_data_Pittsburgh!I$2:'cleaned_data_Pittsburgh'!I$828,0))</f>
        <v>Pittsburgh East</v>
      </c>
      <c r="E1305">
        <f>INDEX(cleaned_data_Pittsburgh!AG$2:'cleaned_data_Pittsburgh'!AG$828, MATCH(A1305, cleaned_data_Pittsburgh!I$2:'cleaned_data_Pittsburgh'!I$828,0))</f>
        <v>0</v>
      </c>
      <c r="F1305" t="str">
        <f>INDEX(cleaned_data_Pittsburgh!AK$2:'cleaned_data_Pittsburgh'!AK$828, MATCH(A1305, cleaned_data_Pittsburgh!I$2:'cleaned_data_Pittsburgh'!I$828,0))</f>
        <v>Region</v>
      </c>
      <c r="G1305">
        <v>1</v>
      </c>
    </row>
    <row r="1306" spans="1:7" x14ac:dyDescent="0.2">
      <c r="A1306">
        <v>224221031</v>
      </c>
      <c r="B1306">
        <v>87538292</v>
      </c>
      <c r="C1306" t="s">
        <v>3380</v>
      </c>
      <c r="D1306" t="str">
        <f>INDEX(cleaned_data_Pittsburgh!AF$2:'cleaned_data_Pittsburgh'!AF$828, MATCH(A1306, cleaned_data_Pittsburgh!I$2:'cleaned_data_Pittsburgh'!I$828,0))</f>
        <v>Pittsburgh East</v>
      </c>
      <c r="E1306">
        <f>INDEX(cleaned_data_Pittsburgh!AG$2:'cleaned_data_Pittsburgh'!AG$828, MATCH(A1306, cleaned_data_Pittsburgh!I$2:'cleaned_data_Pittsburgh'!I$828,0))</f>
        <v>0</v>
      </c>
      <c r="F1306" t="str">
        <f>INDEX(cleaned_data_Pittsburgh!AK$2:'cleaned_data_Pittsburgh'!AK$828, MATCH(A1306, cleaned_data_Pittsburgh!I$2:'cleaned_data_Pittsburgh'!I$828,0))</f>
        <v>Region</v>
      </c>
      <c r="G1306">
        <v>1</v>
      </c>
    </row>
    <row r="1307" spans="1:7" x14ac:dyDescent="0.2">
      <c r="A1307">
        <v>224221031</v>
      </c>
      <c r="B1307">
        <v>92497422</v>
      </c>
      <c r="C1307" t="s">
        <v>3380</v>
      </c>
      <c r="D1307" t="str">
        <f>INDEX(cleaned_data_Pittsburgh!AF$2:'cleaned_data_Pittsburgh'!AF$828, MATCH(A1307, cleaned_data_Pittsburgh!I$2:'cleaned_data_Pittsburgh'!I$828,0))</f>
        <v>Pittsburgh East</v>
      </c>
      <c r="E1307">
        <f>INDEX(cleaned_data_Pittsburgh!AG$2:'cleaned_data_Pittsburgh'!AG$828, MATCH(A1307, cleaned_data_Pittsburgh!I$2:'cleaned_data_Pittsburgh'!I$828,0))</f>
        <v>0</v>
      </c>
      <c r="F1307" t="str">
        <f>INDEX(cleaned_data_Pittsburgh!AK$2:'cleaned_data_Pittsburgh'!AK$828, MATCH(A1307, cleaned_data_Pittsburgh!I$2:'cleaned_data_Pittsburgh'!I$828,0))</f>
        <v>Region</v>
      </c>
      <c r="G1307">
        <v>1</v>
      </c>
    </row>
    <row r="1308" spans="1:7" x14ac:dyDescent="0.2">
      <c r="A1308">
        <v>224221031</v>
      </c>
      <c r="B1308">
        <v>173320832</v>
      </c>
      <c r="C1308" t="s">
        <v>3380</v>
      </c>
      <c r="D1308" t="str">
        <f>INDEX(cleaned_data_Pittsburgh!AF$2:'cleaned_data_Pittsburgh'!AF$828, MATCH(A1308, cleaned_data_Pittsburgh!I$2:'cleaned_data_Pittsburgh'!I$828,0))</f>
        <v>Pittsburgh East</v>
      </c>
      <c r="E1308">
        <f>INDEX(cleaned_data_Pittsburgh!AG$2:'cleaned_data_Pittsburgh'!AG$828, MATCH(A1308, cleaned_data_Pittsburgh!I$2:'cleaned_data_Pittsburgh'!I$828,0))</f>
        <v>0</v>
      </c>
      <c r="F1308" t="str">
        <f>INDEX(cleaned_data_Pittsburgh!AK$2:'cleaned_data_Pittsburgh'!AK$828, MATCH(A1308, cleaned_data_Pittsburgh!I$2:'cleaned_data_Pittsburgh'!I$828,0))</f>
        <v>Region</v>
      </c>
      <c r="G1308">
        <v>1</v>
      </c>
    </row>
    <row r="1309" spans="1:7" x14ac:dyDescent="0.2">
      <c r="A1309">
        <v>224221031</v>
      </c>
      <c r="B1309">
        <v>31205832</v>
      </c>
      <c r="C1309" t="s">
        <v>3380</v>
      </c>
      <c r="D1309" t="str">
        <f>INDEX(cleaned_data_Pittsburgh!AF$2:'cleaned_data_Pittsburgh'!AF$828, MATCH(A1309, cleaned_data_Pittsburgh!I$2:'cleaned_data_Pittsburgh'!I$828,0))</f>
        <v>Pittsburgh East</v>
      </c>
      <c r="E1309">
        <f>INDEX(cleaned_data_Pittsburgh!AG$2:'cleaned_data_Pittsburgh'!AG$828, MATCH(A1309, cleaned_data_Pittsburgh!I$2:'cleaned_data_Pittsburgh'!I$828,0))</f>
        <v>0</v>
      </c>
      <c r="F1309" t="str">
        <f>INDEX(cleaned_data_Pittsburgh!AK$2:'cleaned_data_Pittsburgh'!AK$828, MATCH(A1309, cleaned_data_Pittsburgh!I$2:'cleaned_data_Pittsburgh'!I$828,0))</f>
        <v>Region</v>
      </c>
      <c r="G1309">
        <v>1</v>
      </c>
    </row>
    <row r="1310" spans="1:7" x14ac:dyDescent="0.2">
      <c r="A1310">
        <v>224221031</v>
      </c>
      <c r="B1310">
        <v>188547920</v>
      </c>
      <c r="C1310" t="s">
        <v>3380</v>
      </c>
      <c r="D1310" t="str">
        <f>INDEX(cleaned_data_Pittsburgh!AF$2:'cleaned_data_Pittsburgh'!AF$828, MATCH(A1310, cleaned_data_Pittsburgh!I$2:'cleaned_data_Pittsburgh'!I$828,0))</f>
        <v>Pittsburgh East</v>
      </c>
      <c r="E1310">
        <f>INDEX(cleaned_data_Pittsburgh!AG$2:'cleaned_data_Pittsburgh'!AG$828, MATCH(A1310, cleaned_data_Pittsburgh!I$2:'cleaned_data_Pittsburgh'!I$828,0))</f>
        <v>0</v>
      </c>
      <c r="F1310" t="str">
        <f>INDEX(cleaned_data_Pittsburgh!AK$2:'cleaned_data_Pittsburgh'!AK$828, MATCH(A1310, cleaned_data_Pittsburgh!I$2:'cleaned_data_Pittsburgh'!I$828,0))</f>
        <v>Region</v>
      </c>
      <c r="G1310">
        <v>1</v>
      </c>
    </row>
    <row r="1311" spans="1:7" x14ac:dyDescent="0.2">
      <c r="A1311">
        <v>224241209</v>
      </c>
      <c r="B1311">
        <v>4171693</v>
      </c>
      <c r="C1311" t="s">
        <v>3380</v>
      </c>
      <c r="D1311" t="str">
        <f>INDEX(cleaned_data_Pittsburgh!AF$2:'cleaned_data_Pittsburgh'!AF$828, MATCH(A1311, cleaned_data_Pittsburgh!I$2:'cleaned_data_Pittsburgh'!I$828,0))</f>
        <v>Northeastern Pittsburgh area (Verona/Oakmont/Penn Hills) (VOP)</v>
      </c>
      <c r="E1311">
        <f>INDEX(cleaned_data_Pittsburgh!AG$2:'cleaned_data_Pittsburgh'!AG$828, MATCH(A1311, cleaned_data_Pittsburgh!I$2:'cleaned_data_Pittsburgh'!I$828,0))</f>
        <v>1</v>
      </c>
      <c r="F1311" t="str">
        <f>INDEX(cleaned_data_Pittsburgh!AK$2:'cleaned_data_Pittsburgh'!AK$828, MATCH(A1311, cleaned_data_Pittsburgh!I$2:'cleaned_data_Pittsburgh'!I$828,0))</f>
        <v>Region</v>
      </c>
      <c r="G1311">
        <v>1</v>
      </c>
    </row>
    <row r="1312" spans="1:7" x14ac:dyDescent="0.2">
      <c r="A1312">
        <v>224241209</v>
      </c>
      <c r="B1312">
        <v>12191043</v>
      </c>
      <c r="C1312" t="s">
        <v>3380</v>
      </c>
      <c r="D1312" t="str">
        <f>INDEX(cleaned_data_Pittsburgh!AF$2:'cleaned_data_Pittsburgh'!AF$828, MATCH(A1312, cleaned_data_Pittsburgh!I$2:'cleaned_data_Pittsburgh'!I$828,0))</f>
        <v>Northeastern Pittsburgh area (Verona/Oakmont/Penn Hills) (VOP)</v>
      </c>
      <c r="E1312">
        <f>INDEX(cleaned_data_Pittsburgh!AG$2:'cleaned_data_Pittsburgh'!AG$828, MATCH(A1312, cleaned_data_Pittsburgh!I$2:'cleaned_data_Pittsburgh'!I$828,0))</f>
        <v>1</v>
      </c>
      <c r="F1312" t="str">
        <f>INDEX(cleaned_data_Pittsburgh!AK$2:'cleaned_data_Pittsburgh'!AK$828, MATCH(A1312, cleaned_data_Pittsburgh!I$2:'cleaned_data_Pittsburgh'!I$828,0))</f>
        <v>Region</v>
      </c>
      <c r="G1312">
        <v>1</v>
      </c>
    </row>
    <row r="1313" spans="1:7" x14ac:dyDescent="0.2">
      <c r="A1313">
        <v>224241209</v>
      </c>
      <c r="B1313">
        <v>119695462</v>
      </c>
      <c r="C1313" t="s">
        <v>3380</v>
      </c>
      <c r="D1313" t="str">
        <f>INDEX(cleaned_data_Pittsburgh!AF$2:'cleaned_data_Pittsburgh'!AF$828, MATCH(A1313, cleaned_data_Pittsburgh!I$2:'cleaned_data_Pittsburgh'!I$828,0))</f>
        <v>Northeastern Pittsburgh area (Verona/Oakmont/Penn Hills) (VOP)</v>
      </c>
      <c r="E1313">
        <f>INDEX(cleaned_data_Pittsburgh!AG$2:'cleaned_data_Pittsburgh'!AG$828, MATCH(A1313, cleaned_data_Pittsburgh!I$2:'cleaned_data_Pittsburgh'!I$828,0))</f>
        <v>1</v>
      </c>
      <c r="F1313" t="str">
        <f>INDEX(cleaned_data_Pittsburgh!AK$2:'cleaned_data_Pittsburgh'!AK$828, MATCH(A1313, cleaned_data_Pittsburgh!I$2:'cleaned_data_Pittsburgh'!I$828,0))</f>
        <v>Region</v>
      </c>
      <c r="G1313">
        <v>1</v>
      </c>
    </row>
    <row r="1314" spans="1:7" x14ac:dyDescent="0.2">
      <c r="A1314">
        <v>224241209</v>
      </c>
      <c r="B1314">
        <v>184444841</v>
      </c>
      <c r="C1314" t="s">
        <v>3380</v>
      </c>
      <c r="D1314" t="str">
        <f>INDEX(cleaned_data_Pittsburgh!AF$2:'cleaned_data_Pittsburgh'!AF$828, MATCH(A1314, cleaned_data_Pittsburgh!I$2:'cleaned_data_Pittsburgh'!I$828,0))</f>
        <v>Northeastern Pittsburgh area (Verona/Oakmont/Penn Hills) (VOP)</v>
      </c>
      <c r="E1314">
        <f>INDEX(cleaned_data_Pittsburgh!AG$2:'cleaned_data_Pittsburgh'!AG$828, MATCH(A1314, cleaned_data_Pittsburgh!I$2:'cleaned_data_Pittsburgh'!I$828,0))</f>
        <v>1</v>
      </c>
      <c r="F1314" t="str">
        <f>INDEX(cleaned_data_Pittsburgh!AK$2:'cleaned_data_Pittsburgh'!AK$828, MATCH(A1314, cleaned_data_Pittsburgh!I$2:'cleaned_data_Pittsburgh'!I$828,0))</f>
        <v>Region</v>
      </c>
      <c r="G1314">
        <v>1</v>
      </c>
    </row>
    <row r="1315" spans="1:7" x14ac:dyDescent="0.2">
      <c r="A1315">
        <v>224241209</v>
      </c>
      <c r="B1315">
        <v>56893362</v>
      </c>
      <c r="C1315" t="s">
        <v>3380</v>
      </c>
      <c r="D1315" t="str">
        <f>INDEX(cleaned_data_Pittsburgh!AF$2:'cleaned_data_Pittsburgh'!AF$828, MATCH(A1315, cleaned_data_Pittsburgh!I$2:'cleaned_data_Pittsburgh'!I$828,0))</f>
        <v>Northeastern Pittsburgh area (Verona/Oakmont/Penn Hills) (VOP)</v>
      </c>
      <c r="E1315">
        <f>INDEX(cleaned_data_Pittsburgh!AG$2:'cleaned_data_Pittsburgh'!AG$828, MATCH(A1315, cleaned_data_Pittsburgh!I$2:'cleaned_data_Pittsburgh'!I$828,0))</f>
        <v>1</v>
      </c>
      <c r="F1315" t="str">
        <f>INDEX(cleaned_data_Pittsburgh!AK$2:'cleaned_data_Pittsburgh'!AK$828, MATCH(A1315, cleaned_data_Pittsburgh!I$2:'cleaned_data_Pittsburgh'!I$828,0))</f>
        <v>Region</v>
      </c>
      <c r="G1315">
        <v>1</v>
      </c>
    </row>
    <row r="1316" spans="1:7" x14ac:dyDescent="0.2">
      <c r="A1316">
        <v>224249478</v>
      </c>
      <c r="B1316">
        <v>111282722</v>
      </c>
      <c r="C1316" t="s">
        <v>3380</v>
      </c>
      <c r="D1316" t="str">
        <f>INDEX(cleaned_data_Pittsburgh!AF$2:'cleaned_data_Pittsburgh'!AF$828, MATCH(A1316, cleaned_data_Pittsburgh!I$2:'cleaned_data_Pittsburgh'!I$828,0))</f>
        <v>North of Pittsburgh</v>
      </c>
      <c r="E1316">
        <f>INDEX(cleaned_data_Pittsburgh!AG$2:'cleaned_data_Pittsburgh'!AG$828, MATCH(A1316, cleaned_data_Pittsburgh!I$2:'cleaned_data_Pittsburgh'!I$828,0))</f>
        <v>0</v>
      </c>
      <c r="F1316" t="str">
        <f>INDEX(cleaned_data_Pittsburgh!AK$2:'cleaned_data_Pittsburgh'!AK$828, MATCH(A1316, cleaned_data_Pittsburgh!I$2:'cleaned_data_Pittsburgh'!I$828,0))</f>
        <v>Region</v>
      </c>
      <c r="G1316">
        <v>1</v>
      </c>
    </row>
    <row r="1317" spans="1:7" x14ac:dyDescent="0.2">
      <c r="A1317">
        <v>224300230</v>
      </c>
      <c r="B1317">
        <v>598511</v>
      </c>
      <c r="C1317" t="s">
        <v>3380</v>
      </c>
      <c r="D1317" t="str">
        <f>INDEX(cleaned_data_Pittsburgh!AF$2:'cleaned_data_Pittsburgh'!AF$828, MATCH(A1317, cleaned_data_Pittsburgh!I$2:'cleaned_data_Pittsburgh'!I$828,0))</f>
        <v>Pittsburgh North</v>
      </c>
      <c r="E1317">
        <f>INDEX(cleaned_data_Pittsburgh!AG$2:'cleaned_data_Pittsburgh'!AG$828, MATCH(A1317, cleaned_data_Pittsburgh!I$2:'cleaned_data_Pittsburgh'!I$828,0))</f>
        <v>0</v>
      </c>
      <c r="F1317" t="str">
        <f>INDEX(cleaned_data_Pittsburgh!AK$2:'cleaned_data_Pittsburgh'!AK$828, MATCH(A1317, cleaned_data_Pittsburgh!I$2:'cleaned_data_Pittsburgh'!I$828,0))</f>
        <v>Region</v>
      </c>
      <c r="G1317">
        <v>1</v>
      </c>
    </row>
    <row r="1318" spans="1:7" x14ac:dyDescent="0.2">
      <c r="A1318">
        <v>224300230</v>
      </c>
      <c r="B1318">
        <v>10214849</v>
      </c>
      <c r="C1318" t="s">
        <v>3380</v>
      </c>
      <c r="D1318" t="str">
        <f>INDEX(cleaned_data_Pittsburgh!AF$2:'cleaned_data_Pittsburgh'!AF$828, MATCH(A1318, cleaned_data_Pittsburgh!I$2:'cleaned_data_Pittsburgh'!I$828,0))</f>
        <v>Pittsburgh North</v>
      </c>
      <c r="E1318">
        <f>INDEX(cleaned_data_Pittsburgh!AG$2:'cleaned_data_Pittsburgh'!AG$828, MATCH(A1318, cleaned_data_Pittsburgh!I$2:'cleaned_data_Pittsburgh'!I$828,0))</f>
        <v>0</v>
      </c>
      <c r="F1318" t="str">
        <f>INDEX(cleaned_data_Pittsburgh!AK$2:'cleaned_data_Pittsburgh'!AK$828, MATCH(A1318, cleaned_data_Pittsburgh!I$2:'cleaned_data_Pittsburgh'!I$828,0))</f>
        <v>Region</v>
      </c>
      <c r="G1318">
        <v>1</v>
      </c>
    </row>
    <row r="1319" spans="1:7" x14ac:dyDescent="0.2">
      <c r="A1319">
        <v>224300263</v>
      </c>
      <c r="B1319">
        <v>598511</v>
      </c>
      <c r="C1319" t="s">
        <v>3380</v>
      </c>
      <c r="D1319" t="str">
        <f>INDEX(cleaned_data_Pittsburgh!AF$2:'cleaned_data_Pittsburgh'!AF$828, MATCH(A1319, cleaned_data_Pittsburgh!I$2:'cleaned_data_Pittsburgh'!I$828,0))</f>
        <v>Pittsburgh North</v>
      </c>
      <c r="E1319">
        <f>INDEX(cleaned_data_Pittsburgh!AG$2:'cleaned_data_Pittsburgh'!AG$828, MATCH(A1319, cleaned_data_Pittsburgh!I$2:'cleaned_data_Pittsburgh'!I$828,0))</f>
        <v>0</v>
      </c>
      <c r="F1319" t="str">
        <f>INDEX(cleaned_data_Pittsburgh!AK$2:'cleaned_data_Pittsburgh'!AK$828, MATCH(A1319, cleaned_data_Pittsburgh!I$2:'cleaned_data_Pittsburgh'!I$828,0))</f>
        <v>Region</v>
      </c>
      <c r="G1319">
        <v>1</v>
      </c>
    </row>
    <row r="1320" spans="1:7" x14ac:dyDescent="0.2">
      <c r="A1320">
        <v>224300263</v>
      </c>
      <c r="B1320">
        <v>10214849</v>
      </c>
      <c r="C1320" t="s">
        <v>3380</v>
      </c>
      <c r="D1320" t="str">
        <f>INDEX(cleaned_data_Pittsburgh!AF$2:'cleaned_data_Pittsburgh'!AF$828, MATCH(A1320, cleaned_data_Pittsburgh!I$2:'cleaned_data_Pittsburgh'!I$828,0))</f>
        <v>Pittsburgh North</v>
      </c>
      <c r="E1320">
        <f>INDEX(cleaned_data_Pittsburgh!AG$2:'cleaned_data_Pittsburgh'!AG$828, MATCH(A1320, cleaned_data_Pittsburgh!I$2:'cleaned_data_Pittsburgh'!I$828,0))</f>
        <v>0</v>
      </c>
      <c r="F1320" t="str">
        <f>INDEX(cleaned_data_Pittsburgh!AK$2:'cleaned_data_Pittsburgh'!AK$828, MATCH(A1320, cleaned_data_Pittsburgh!I$2:'cleaned_data_Pittsburgh'!I$828,0))</f>
        <v>Region</v>
      </c>
      <c r="G1320">
        <v>1</v>
      </c>
    </row>
    <row r="1321" spans="1:7" x14ac:dyDescent="0.2">
      <c r="A1321">
        <v>224300347</v>
      </c>
      <c r="B1321">
        <v>598511</v>
      </c>
      <c r="C1321" t="s">
        <v>3380</v>
      </c>
      <c r="D1321" t="str">
        <f>INDEX(cleaned_data_Pittsburgh!AF$2:'cleaned_data_Pittsburgh'!AF$828, MATCH(A1321, cleaned_data_Pittsburgh!I$2:'cleaned_data_Pittsburgh'!I$828,0))</f>
        <v>Pittsburgh North</v>
      </c>
      <c r="E1321">
        <f>INDEX(cleaned_data_Pittsburgh!AG$2:'cleaned_data_Pittsburgh'!AG$828, MATCH(A1321, cleaned_data_Pittsburgh!I$2:'cleaned_data_Pittsburgh'!I$828,0))</f>
        <v>0</v>
      </c>
      <c r="F1321" t="str">
        <f>INDEX(cleaned_data_Pittsburgh!AK$2:'cleaned_data_Pittsburgh'!AK$828, MATCH(A1321, cleaned_data_Pittsburgh!I$2:'cleaned_data_Pittsburgh'!I$828,0))</f>
        <v>Region</v>
      </c>
      <c r="G1321">
        <v>1</v>
      </c>
    </row>
    <row r="1322" spans="1:7" x14ac:dyDescent="0.2">
      <c r="A1322">
        <v>224300347</v>
      </c>
      <c r="B1322">
        <v>10214849</v>
      </c>
      <c r="C1322" t="s">
        <v>3380</v>
      </c>
      <c r="D1322" t="str">
        <f>INDEX(cleaned_data_Pittsburgh!AF$2:'cleaned_data_Pittsburgh'!AF$828, MATCH(A1322, cleaned_data_Pittsburgh!I$2:'cleaned_data_Pittsburgh'!I$828,0))</f>
        <v>Pittsburgh North</v>
      </c>
      <c r="E1322">
        <f>INDEX(cleaned_data_Pittsburgh!AG$2:'cleaned_data_Pittsburgh'!AG$828, MATCH(A1322, cleaned_data_Pittsburgh!I$2:'cleaned_data_Pittsburgh'!I$828,0))</f>
        <v>0</v>
      </c>
      <c r="F1322" t="str">
        <f>INDEX(cleaned_data_Pittsburgh!AK$2:'cleaned_data_Pittsburgh'!AK$828, MATCH(A1322, cleaned_data_Pittsburgh!I$2:'cleaned_data_Pittsburgh'!I$828,0))</f>
        <v>Region</v>
      </c>
      <c r="G1322">
        <v>1</v>
      </c>
    </row>
    <row r="1323" spans="1:7" x14ac:dyDescent="0.2">
      <c r="A1323">
        <v>224300347</v>
      </c>
      <c r="B1323">
        <v>73764092</v>
      </c>
      <c r="C1323" t="s">
        <v>3380</v>
      </c>
      <c r="D1323" t="str">
        <f>INDEX(cleaned_data_Pittsburgh!AF$2:'cleaned_data_Pittsburgh'!AF$828, MATCH(A1323, cleaned_data_Pittsburgh!I$2:'cleaned_data_Pittsburgh'!I$828,0))</f>
        <v>Pittsburgh North</v>
      </c>
      <c r="E1323">
        <f>INDEX(cleaned_data_Pittsburgh!AG$2:'cleaned_data_Pittsburgh'!AG$828, MATCH(A1323, cleaned_data_Pittsburgh!I$2:'cleaned_data_Pittsburgh'!I$828,0))</f>
        <v>0</v>
      </c>
      <c r="F1323" t="str">
        <f>INDEX(cleaned_data_Pittsburgh!AK$2:'cleaned_data_Pittsburgh'!AK$828, MATCH(A1323, cleaned_data_Pittsburgh!I$2:'cleaned_data_Pittsburgh'!I$828,0))</f>
        <v>Region</v>
      </c>
      <c r="G1323">
        <v>1</v>
      </c>
    </row>
    <row r="1324" spans="1:7" x14ac:dyDescent="0.2">
      <c r="A1324">
        <v>224399406</v>
      </c>
      <c r="B1324">
        <v>66387142</v>
      </c>
      <c r="C1324" t="s">
        <v>3380</v>
      </c>
      <c r="D1324" t="str">
        <f>INDEX(cleaned_data_Pittsburgh!AF$2:'cleaned_data_Pittsburgh'!AF$828, MATCH(A1324, cleaned_data_Pittsburgh!I$2:'cleaned_data_Pittsburgh'!I$828,0))</f>
        <v>Northeastern Pittsburgh area (Verona/Oakmont/Penn Hills) (VOP)</v>
      </c>
      <c r="E1324">
        <f>INDEX(cleaned_data_Pittsburgh!AG$2:'cleaned_data_Pittsburgh'!AG$828, MATCH(A1324, cleaned_data_Pittsburgh!I$2:'cleaned_data_Pittsburgh'!I$828,0))</f>
        <v>1</v>
      </c>
      <c r="F1324" t="str">
        <f>INDEX(cleaned_data_Pittsburgh!AK$2:'cleaned_data_Pittsburgh'!AK$828, MATCH(A1324, cleaned_data_Pittsburgh!I$2:'cleaned_data_Pittsburgh'!I$828,0))</f>
        <v>Region</v>
      </c>
      <c r="G1324">
        <v>1</v>
      </c>
    </row>
    <row r="1325" spans="1:7" x14ac:dyDescent="0.2">
      <c r="A1325">
        <v>224399406</v>
      </c>
      <c r="B1325">
        <v>79765862</v>
      </c>
      <c r="C1325" t="s">
        <v>3380</v>
      </c>
      <c r="D1325" t="str">
        <f>INDEX(cleaned_data_Pittsburgh!AF$2:'cleaned_data_Pittsburgh'!AF$828, MATCH(A1325, cleaned_data_Pittsburgh!I$2:'cleaned_data_Pittsburgh'!I$828,0))</f>
        <v>Northeastern Pittsburgh area (Verona/Oakmont/Penn Hills) (VOP)</v>
      </c>
      <c r="E1325">
        <f>INDEX(cleaned_data_Pittsburgh!AG$2:'cleaned_data_Pittsburgh'!AG$828, MATCH(A1325, cleaned_data_Pittsburgh!I$2:'cleaned_data_Pittsburgh'!I$828,0))</f>
        <v>1</v>
      </c>
      <c r="F1325" t="str">
        <f>INDEX(cleaned_data_Pittsburgh!AK$2:'cleaned_data_Pittsburgh'!AK$828, MATCH(A1325, cleaned_data_Pittsburgh!I$2:'cleaned_data_Pittsburgh'!I$828,0))</f>
        <v>Region</v>
      </c>
      <c r="G1325">
        <v>1</v>
      </c>
    </row>
    <row r="1326" spans="1:7" x14ac:dyDescent="0.2">
      <c r="A1326">
        <v>224399406</v>
      </c>
      <c r="B1326">
        <v>184444841</v>
      </c>
      <c r="C1326" t="s">
        <v>3380</v>
      </c>
      <c r="D1326" t="str">
        <f>INDEX(cleaned_data_Pittsburgh!AF$2:'cleaned_data_Pittsburgh'!AF$828, MATCH(A1326, cleaned_data_Pittsburgh!I$2:'cleaned_data_Pittsburgh'!I$828,0))</f>
        <v>Northeastern Pittsburgh area (Verona/Oakmont/Penn Hills) (VOP)</v>
      </c>
      <c r="E1326">
        <f>INDEX(cleaned_data_Pittsburgh!AG$2:'cleaned_data_Pittsburgh'!AG$828, MATCH(A1326, cleaned_data_Pittsburgh!I$2:'cleaned_data_Pittsburgh'!I$828,0))</f>
        <v>1</v>
      </c>
      <c r="F1326" t="str">
        <f>INDEX(cleaned_data_Pittsburgh!AK$2:'cleaned_data_Pittsburgh'!AK$828, MATCH(A1326, cleaned_data_Pittsburgh!I$2:'cleaned_data_Pittsburgh'!I$828,0))</f>
        <v>Region</v>
      </c>
      <c r="G1326">
        <v>1</v>
      </c>
    </row>
    <row r="1327" spans="1:7" x14ac:dyDescent="0.2">
      <c r="A1327">
        <v>224399406</v>
      </c>
      <c r="B1327">
        <v>12191043</v>
      </c>
      <c r="C1327" t="s">
        <v>3380</v>
      </c>
      <c r="D1327" t="str">
        <f>INDEX(cleaned_data_Pittsburgh!AF$2:'cleaned_data_Pittsburgh'!AF$828, MATCH(A1327, cleaned_data_Pittsburgh!I$2:'cleaned_data_Pittsburgh'!I$828,0))</f>
        <v>Northeastern Pittsburgh area (Verona/Oakmont/Penn Hills) (VOP)</v>
      </c>
      <c r="E1327">
        <f>INDEX(cleaned_data_Pittsburgh!AG$2:'cleaned_data_Pittsburgh'!AG$828, MATCH(A1327, cleaned_data_Pittsburgh!I$2:'cleaned_data_Pittsburgh'!I$828,0))</f>
        <v>1</v>
      </c>
      <c r="F1327" t="str">
        <f>INDEX(cleaned_data_Pittsburgh!AK$2:'cleaned_data_Pittsburgh'!AK$828, MATCH(A1327, cleaned_data_Pittsburgh!I$2:'cleaned_data_Pittsburgh'!I$828,0))</f>
        <v>Region</v>
      </c>
      <c r="G1327">
        <v>1</v>
      </c>
    </row>
    <row r="1328" spans="1:7" x14ac:dyDescent="0.2">
      <c r="A1328">
        <v>224399406</v>
      </c>
      <c r="B1328">
        <v>4756340</v>
      </c>
      <c r="C1328" t="s">
        <v>3380</v>
      </c>
      <c r="D1328" t="str">
        <f>INDEX(cleaned_data_Pittsburgh!AF$2:'cleaned_data_Pittsburgh'!AF$828, MATCH(A1328, cleaned_data_Pittsburgh!I$2:'cleaned_data_Pittsburgh'!I$828,0))</f>
        <v>Northeastern Pittsburgh area (Verona/Oakmont/Penn Hills) (VOP)</v>
      </c>
      <c r="E1328">
        <f>INDEX(cleaned_data_Pittsburgh!AG$2:'cleaned_data_Pittsburgh'!AG$828, MATCH(A1328, cleaned_data_Pittsburgh!I$2:'cleaned_data_Pittsburgh'!I$828,0))</f>
        <v>1</v>
      </c>
      <c r="F1328" t="str">
        <f>INDEX(cleaned_data_Pittsburgh!AK$2:'cleaned_data_Pittsburgh'!AK$828, MATCH(A1328, cleaned_data_Pittsburgh!I$2:'cleaned_data_Pittsburgh'!I$828,0))</f>
        <v>Region</v>
      </c>
      <c r="G1328">
        <v>1</v>
      </c>
    </row>
    <row r="1329" spans="1:7" x14ac:dyDescent="0.2">
      <c r="A1329">
        <v>224399406</v>
      </c>
      <c r="B1329">
        <v>106290992</v>
      </c>
      <c r="C1329" t="s">
        <v>3380</v>
      </c>
      <c r="D1329" t="str">
        <f>INDEX(cleaned_data_Pittsburgh!AF$2:'cleaned_data_Pittsburgh'!AF$828, MATCH(A1329, cleaned_data_Pittsburgh!I$2:'cleaned_data_Pittsburgh'!I$828,0))</f>
        <v>Northeastern Pittsburgh area (Verona/Oakmont/Penn Hills) (VOP)</v>
      </c>
      <c r="E1329">
        <f>INDEX(cleaned_data_Pittsburgh!AG$2:'cleaned_data_Pittsburgh'!AG$828, MATCH(A1329, cleaned_data_Pittsburgh!I$2:'cleaned_data_Pittsburgh'!I$828,0))</f>
        <v>1</v>
      </c>
      <c r="F1329" t="str">
        <f>INDEX(cleaned_data_Pittsburgh!AK$2:'cleaned_data_Pittsburgh'!AK$828, MATCH(A1329, cleaned_data_Pittsburgh!I$2:'cleaned_data_Pittsburgh'!I$828,0))</f>
        <v>Region</v>
      </c>
      <c r="G1329">
        <v>1</v>
      </c>
    </row>
    <row r="1330" spans="1:7" x14ac:dyDescent="0.2">
      <c r="A1330">
        <v>224416840</v>
      </c>
      <c r="B1330">
        <v>14613433</v>
      </c>
      <c r="C1330" t="s">
        <v>3380</v>
      </c>
      <c r="D1330" t="str">
        <f>INDEX(cleaned_data_Pittsburgh!AF$2:'cleaned_data_Pittsburgh'!AF$828, MATCH(A1330, cleaned_data_Pittsburgh!I$2:'cleaned_data_Pittsburgh'!I$828,0))</f>
        <v>North of Pittsburgh</v>
      </c>
      <c r="E1330">
        <f>INDEX(cleaned_data_Pittsburgh!AG$2:'cleaned_data_Pittsburgh'!AG$828, MATCH(A1330, cleaned_data_Pittsburgh!I$2:'cleaned_data_Pittsburgh'!I$828,0))</f>
        <v>0</v>
      </c>
      <c r="F1330" t="str">
        <f>INDEX(cleaned_data_Pittsburgh!AK$2:'cleaned_data_Pittsburgh'!AK$828, MATCH(A1330, cleaned_data_Pittsburgh!I$2:'cleaned_data_Pittsburgh'!I$828,0))</f>
        <v>Region</v>
      </c>
      <c r="G1330">
        <v>1</v>
      </c>
    </row>
    <row r="1331" spans="1:7" x14ac:dyDescent="0.2">
      <c r="A1331">
        <v>224416840</v>
      </c>
      <c r="B1331">
        <v>20719921</v>
      </c>
      <c r="C1331" t="s">
        <v>3380</v>
      </c>
      <c r="D1331" t="str">
        <f>INDEX(cleaned_data_Pittsburgh!AF$2:'cleaned_data_Pittsburgh'!AF$828, MATCH(A1331, cleaned_data_Pittsburgh!I$2:'cleaned_data_Pittsburgh'!I$828,0))</f>
        <v>North of Pittsburgh</v>
      </c>
      <c r="E1331">
        <f>INDEX(cleaned_data_Pittsburgh!AG$2:'cleaned_data_Pittsburgh'!AG$828, MATCH(A1331, cleaned_data_Pittsburgh!I$2:'cleaned_data_Pittsburgh'!I$828,0))</f>
        <v>0</v>
      </c>
      <c r="F1331" t="str">
        <f>INDEX(cleaned_data_Pittsburgh!AK$2:'cleaned_data_Pittsburgh'!AK$828, MATCH(A1331, cleaned_data_Pittsburgh!I$2:'cleaned_data_Pittsburgh'!I$828,0))</f>
        <v>Region</v>
      </c>
      <c r="G1331">
        <v>1</v>
      </c>
    </row>
    <row r="1332" spans="1:7" x14ac:dyDescent="0.2">
      <c r="A1332">
        <v>224590482</v>
      </c>
      <c r="B1332">
        <v>190126753</v>
      </c>
      <c r="C1332" t="s">
        <v>3380</v>
      </c>
      <c r="D1332" t="str">
        <f>INDEX(cleaned_data_Pittsburgh!AF$2:'cleaned_data_Pittsburgh'!AF$828, MATCH(A1332, cleaned_data_Pittsburgh!I$2:'cleaned_data_Pittsburgh'!I$828,0))</f>
        <v>South Hills + Pittsburgh</v>
      </c>
      <c r="E1332">
        <f>INDEX(cleaned_data_Pittsburgh!AG$2:'cleaned_data_Pittsburgh'!AG$828, MATCH(A1332, cleaned_data_Pittsburgh!I$2:'cleaned_data_Pittsburgh'!I$828,0))</f>
        <v>1</v>
      </c>
      <c r="F1332" t="str">
        <f>INDEX(cleaned_data_Pittsburgh!AK$2:'cleaned_data_Pittsburgh'!AK$828, MATCH(A1332, cleaned_data_Pittsburgh!I$2:'cleaned_data_Pittsburgh'!I$828,0))</f>
        <v>Region</v>
      </c>
      <c r="G1332">
        <v>1</v>
      </c>
    </row>
    <row r="1333" spans="1:7" x14ac:dyDescent="0.2">
      <c r="A1333">
        <v>224590482</v>
      </c>
      <c r="B1333">
        <v>9525941</v>
      </c>
      <c r="C1333" t="s">
        <v>3380</v>
      </c>
      <c r="D1333" t="str">
        <f>INDEX(cleaned_data_Pittsburgh!AF$2:'cleaned_data_Pittsburgh'!AF$828, MATCH(A1333, cleaned_data_Pittsburgh!I$2:'cleaned_data_Pittsburgh'!I$828,0))</f>
        <v>South Hills + Pittsburgh</v>
      </c>
      <c r="E1333">
        <f>INDEX(cleaned_data_Pittsburgh!AG$2:'cleaned_data_Pittsburgh'!AG$828, MATCH(A1333, cleaned_data_Pittsburgh!I$2:'cleaned_data_Pittsburgh'!I$828,0))</f>
        <v>1</v>
      </c>
      <c r="F1333" t="str">
        <f>INDEX(cleaned_data_Pittsburgh!AK$2:'cleaned_data_Pittsburgh'!AK$828, MATCH(A1333, cleaned_data_Pittsburgh!I$2:'cleaned_data_Pittsburgh'!I$828,0))</f>
        <v>Region</v>
      </c>
      <c r="G1333">
        <v>1</v>
      </c>
    </row>
    <row r="1334" spans="1:7" x14ac:dyDescent="0.2">
      <c r="A1334">
        <v>224709625</v>
      </c>
      <c r="B1334">
        <v>13439239</v>
      </c>
      <c r="C1334" t="s">
        <v>3380</v>
      </c>
      <c r="D1334" t="str">
        <f>INDEX(cleaned_data_Pittsburgh!AF$2:'cleaned_data_Pittsburgh'!AF$828, MATCH(A1334, cleaned_data_Pittsburgh!I$2:'cleaned_data_Pittsburgh'!I$828,0))</f>
        <v>Pittsburgh East</v>
      </c>
      <c r="E1334">
        <f>INDEX(cleaned_data_Pittsburgh!AG$2:'cleaned_data_Pittsburgh'!AG$828, MATCH(A1334, cleaned_data_Pittsburgh!I$2:'cleaned_data_Pittsburgh'!I$828,0))</f>
        <v>1</v>
      </c>
      <c r="F1334" t="str">
        <f>INDEX(cleaned_data_Pittsburgh!AK$2:'cleaned_data_Pittsburgh'!AK$828, MATCH(A1334, cleaned_data_Pittsburgh!I$2:'cleaned_data_Pittsburgh'!I$828,0))</f>
        <v>Region</v>
      </c>
      <c r="G1334">
        <v>1</v>
      </c>
    </row>
    <row r="1335" spans="1:7" x14ac:dyDescent="0.2">
      <c r="A1335">
        <v>224709625</v>
      </c>
      <c r="B1335">
        <v>9592734</v>
      </c>
      <c r="C1335" t="s">
        <v>3380</v>
      </c>
      <c r="D1335" t="str">
        <f>INDEX(cleaned_data_Pittsburgh!AF$2:'cleaned_data_Pittsburgh'!AF$828, MATCH(A1335, cleaned_data_Pittsburgh!I$2:'cleaned_data_Pittsburgh'!I$828,0))</f>
        <v>Pittsburgh East</v>
      </c>
      <c r="E1335">
        <f>INDEX(cleaned_data_Pittsburgh!AG$2:'cleaned_data_Pittsburgh'!AG$828, MATCH(A1335, cleaned_data_Pittsburgh!I$2:'cleaned_data_Pittsburgh'!I$828,0))</f>
        <v>1</v>
      </c>
      <c r="F1335" t="str">
        <f>INDEX(cleaned_data_Pittsburgh!AK$2:'cleaned_data_Pittsburgh'!AK$828, MATCH(A1335, cleaned_data_Pittsburgh!I$2:'cleaned_data_Pittsburgh'!I$828,0))</f>
        <v>Region</v>
      </c>
      <c r="G1335">
        <v>1</v>
      </c>
    </row>
    <row r="1336" spans="1:7" x14ac:dyDescent="0.2">
      <c r="A1336">
        <v>224709625</v>
      </c>
      <c r="B1336">
        <v>28098952</v>
      </c>
      <c r="C1336" t="s">
        <v>3380</v>
      </c>
      <c r="D1336" t="str">
        <f>INDEX(cleaned_data_Pittsburgh!AF$2:'cleaned_data_Pittsburgh'!AF$828, MATCH(A1336, cleaned_data_Pittsburgh!I$2:'cleaned_data_Pittsburgh'!I$828,0))</f>
        <v>Pittsburgh East</v>
      </c>
      <c r="E1336">
        <f>INDEX(cleaned_data_Pittsburgh!AG$2:'cleaned_data_Pittsburgh'!AG$828, MATCH(A1336, cleaned_data_Pittsburgh!I$2:'cleaned_data_Pittsburgh'!I$828,0))</f>
        <v>1</v>
      </c>
      <c r="F1336" t="str">
        <f>INDEX(cleaned_data_Pittsburgh!AK$2:'cleaned_data_Pittsburgh'!AK$828, MATCH(A1336, cleaned_data_Pittsburgh!I$2:'cleaned_data_Pittsburgh'!I$828,0))</f>
        <v>Region</v>
      </c>
      <c r="G1336">
        <v>1</v>
      </c>
    </row>
    <row r="1337" spans="1:7" x14ac:dyDescent="0.2">
      <c r="A1337" t="s">
        <v>3173</v>
      </c>
      <c r="B1337">
        <v>5211527</v>
      </c>
      <c r="C1337" t="s">
        <v>3380</v>
      </c>
      <c r="D1337" t="str">
        <f>INDEX(cleaned_data_Pittsburgh!AF$2:'cleaned_data_Pittsburgh'!AF$828, MATCH(A1337, cleaned_data_Pittsburgh!I$2:'cleaned_data_Pittsburgh'!I$828,0))</f>
        <v>South Pittsburgh</v>
      </c>
      <c r="E1337">
        <f>INDEX(cleaned_data_Pittsburgh!AG$2:'cleaned_data_Pittsburgh'!AG$828, MATCH(A1337, cleaned_data_Pittsburgh!I$2:'cleaned_data_Pittsburgh'!I$828,0))</f>
        <v>0</v>
      </c>
      <c r="F1337" t="str">
        <f>INDEX(cleaned_data_Pittsburgh!AK$2:'cleaned_data_Pittsburgh'!AK$828, MATCH(A1337, cleaned_data_Pittsburgh!I$2:'cleaned_data_Pittsburgh'!I$828,0))</f>
        <v>Region</v>
      </c>
      <c r="G1337">
        <v>1</v>
      </c>
    </row>
    <row r="1338" spans="1:7" x14ac:dyDescent="0.2">
      <c r="A1338" t="s">
        <v>3173</v>
      </c>
      <c r="B1338">
        <v>186354772</v>
      </c>
      <c r="C1338" t="s">
        <v>3380</v>
      </c>
      <c r="D1338" t="str">
        <f>INDEX(cleaned_data_Pittsburgh!AF$2:'cleaned_data_Pittsburgh'!AF$828, MATCH(A1338, cleaned_data_Pittsburgh!I$2:'cleaned_data_Pittsburgh'!I$828,0))</f>
        <v>South Pittsburgh</v>
      </c>
      <c r="E1338">
        <f>INDEX(cleaned_data_Pittsburgh!AG$2:'cleaned_data_Pittsburgh'!AG$828, MATCH(A1338, cleaned_data_Pittsburgh!I$2:'cleaned_data_Pittsburgh'!I$828,0))</f>
        <v>0</v>
      </c>
      <c r="F1338" t="str">
        <f>INDEX(cleaned_data_Pittsburgh!AK$2:'cleaned_data_Pittsburgh'!AK$828, MATCH(A1338, cleaned_data_Pittsburgh!I$2:'cleaned_data_Pittsburgh'!I$828,0))</f>
        <v>Region</v>
      </c>
      <c r="G1338">
        <v>1</v>
      </c>
    </row>
    <row r="1339" spans="1:7" x14ac:dyDescent="0.2">
      <c r="A1339" t="s">
        <v>3173</v>
      </c>
      <c r="B1339">
        <v>187432304</v>
      </c>
      <c r="C1339" t="s">
        <v>3380</v>
      </c>
      <c r="D1339" t="str">
        <f>INDEX(cleaned_data_Pittsburgh!AF$2:'cleaned_data_Pittsburgh'!AF$828, MATCH(A1339, cleaned_data_Pittsburgh!I$2:'cleaned_data_Pittsburgh'!I$828,0))</f>
        <v>South Pittsburgh</v>
      </c>
      <c r="E1339">
        <f>INDEX(cleaned_data_Pittsburgh!AG$2:'cleaned_data_Pittsburgh'!AG$828, MATCH(A1339, cleaned_data_Pittsburgh!I$2:'cleaned_data_Pittsburgh'!I$828,0))</f>
        <v>0</v>
      </c>
      <c r="F1339" t="str">
        <f>INDEX(cleaned_data_Pittsburgh!AK$2:'cleaned_data_Pittsburgh'!AK$828, MATCH(A1339, cleaned_data_Pittsburgh!I$2:'cleaned_data_Pittsburgh'!I$828,0))</f>
        <v>Region</v>
      </c>
      <c r="G1339">
        <v>1</v>
      </c>
    </row>
    <row r="1340" spans="1:7" x14ac:dyDescent="0.2">
      <c r="A1340" t="s">
        <v>3173</v>
      </c>
      <c r="B1340">
        <v>56858452</v>
      </c>
      <c r="C1340" t="s">
        <v>3380</v>
      </c>
      <c r="D1340" t="str">
        <f>INDEX(cleaned_data_Pittsburgh!AF$2:'cleaned_data_Pittsburgh'!AF$828, MATCH(A1340, cleaned_data_Pittsburgh!I$2:'cleaned_data_Pittsburgh'!I$828,0))</f>
        <v>South Pittsburgh</v>
      </c>
      <c r="E1340">
        <f>INDEX(cleaned_data_Pittsburgh!AG$2:'cleaned_data_Pittsburgh'!AG$828, MATCH(A1340, cleaned_data_Pittsburgh!I$2:'cleaned_data_Pittsburgh'!I$828,0))</f>
        <v>0</v>
      </c>
      <c r="F1340" t="str">
        <f>INDEX(cleaned_data_Pittsburgh!AK$2:'cleaned_data_Pittsburgh'!AK$828, MATCH(A1340, cleaned_data_Pittsburgh!I$2:'cleaned_data_Pittsburgh'!I$828,0))</f>
        <v>Region</v>
      </c>
      <c r="G1340">
        <v>1</v>
      </c>
    </row>
    <row r="1341" spans="1:7" x14ac:dyDescent="0.2">
      <c r="A1341" t="s">
        <v>3370</v>
      </c>
      <c r="B1341">
        <v>188712238</v>
      </c>
      <c r="C1341" t="s">
        <v>3380</v>
      </c>
      <c r="D1341" t="str">
        <f>INDEX(cleaned_data_Pittsburgh!AF$2:'cleaned_data_Pittsburgh'!AF$828, MATCH(A1341, cleaned_data_Pittsburgh!I$2:'cleaned_data_Pittsburgh'!I$828,0))</f>
        <v>Pittsburgh North</v>
      </c>
      <c r="E1341">
        <f>INDEX(cleaned_data_Pittsburgh!AG$2:'cleaned_data_Pittsburgh'!AG$828, MATCH(A1341, cleaned_data_Pittsburgh!I$2:'cleaned_data_Pittsburgh'!I$828,0))</f>
        <v>0</v>
      </c>
      <c r="F1341" t="str">
        <f>INDEX(cleaned_data_Pittsburgh!AK$2:'cleaned_data_Pittsburgh'!AK$828, MATCH(A1341, cleaned_data_Pittsburgh!I$2:'cleaned_data_Pittsburgh'!I$828,0))</f>
        <v>Region</v>
      </c>
      <c r="G1341">
        <v>1</v>
      </c>
    </row>
    <row r="1342" spans="1:7" x14ac:dyDescent="0.2">
      <c r="A1342" t="s">
        <v>3370</v>
      </c>
      <c r="B1342">
        <v>108821692</v>
      </c>
      <c r="C1342" t="s">
        <v>3380</v>
      </c>
      <c r="D1342" t="str">
        <f>INDEX(cleaned_data_Pittsburgh!AF$2:'cleaned_data_Pittsburgh'!AF$828, MATCH(A1342, cleaned_data_Pittsburgh!I$2:'cleaned_data_Pittsburgh'!I$828,0))</f>
        <v>Pittsburgh North</v>
      </c>
      <c r="E1342">
        <f>INDEX(cleaned_data_Pittsburgh!AG$2:'cleaned_data_Pittsburgh'!AG$828, MATCH(A1342, cleaned_data_Pittsburgh!I$2:'cleaned_data_Pittsburgh'!I$828,0))</f>
        <v>0</v>
      </c>
      <c r="F1342" t="str">
        <f>INDEX(cleaned_data_Pittsburgh!AK$2:'cleaned_data_Pittsburgh'!AK$828, MATCH(A1342, cleaned_data_Pittsburgh!I$2:'cleaned_data_Pittsburgh'!I$828,0))</f>
        <v>Region</v>
      </c>
      <c r="G1342">
        <v>1</v>
      </c>
    </row>
    <row r="1343" spans="1:7" x14ac:dyDescent="0.2">
      <c r="A1343" t="s">
        <v>3370</v>
      </c>
      <c r="B1343">
        <v>89226932</v>
      </c>
      <c r="C1343" t="s">
        <v>3380</v>
      </c>
      <c r="D1343" t="str">
        <f>INDEX(cleaned_data_Pittsburgh!AF$2:'cleaned_data_Pittsburgh'!AF$828, MATCH(A1343, cleaned_data_Pittsburgh!I$2:'cleaned_data_Pittsburgh'!I$828,0))</f>
        <v>Pittsburgh North</v>
      </c>
      <c r="E1343">
        <f>INDEX(cleaned_data_Pittsburgh!AG$2:'cleaned_data_Pittsburgh'!AG$828, MATCH(A1343, cleaned_data_Pittsburgh!I$2:'cleaned_data_Pittsburgh'!I$828,0))</f>
        <v>0</v>
      </c>
      <c r="F1343" t="str">
        <f>INDEX(cleaned_data_Pittsburgh!AK$2:'cleaned_data_Pittsburgh'!AK$828, MATCH(A1343, cleaned_data_Pittsburgh!I$2:'cleaned_data_Pittsburgh'!I$828,0))</f>
        <v>Region</v>
      </c>
      <c r="G1343">
        <v>1</v>
      </c>
    </row>
    <row r="1344" spans="1:7" x14ac:dyDescent="0.2">
      <c r="A1344" t="s">
        <v>3370</v>
      </c>
      <c r="B1344">
        <v>111957162</v>
      </c>
      <c r="C1344" t="s">
        <v>3380</v>
      </c>
      <c r="D1344" t="str">
        <f>INDEX(cleaned_data_Pittsburgh!AF$2:'cleaned_data_Pittsburgh'!AF$828, MATCH(A1344, cleaned_data_Pittsburgh!I$2:'cleaned_data_Pittsburgh'!I$828,0))</f>
        <v>Pittsburgh North</v>
      </c>
      <c r="E1344">
        <f>INDEX(cleaned_data_Pittsburgh!AG$2:'cleaned_data_Pittsburgh'!AG$828, MATCH(A1344, cleaned_data_Pittsburgh!I$2:'cleaned_data_Pittsburgh'!I$828,0))</f>
        <v>0</v>
      </c>
      <c r="F1344" t="str">
        <f>INDEX(cleaned_data_Pittsburgh!AK$2:'cleaned_data_Pittsburgh'!AK$828, MATCH(A1344, cleaned_data_Pittsburgh!I$2:'cleaned_data_Pittsburgh'!I$828,0))</f>
        <v>Region</v>
      </c>
      <c r="G1344">
        <v>1</v>
      </c>
    </row>
    <row r="1345" spans="1:7" x14ac:dyDescent="0.2">
      <c r="A1345" t="s">
        <v>3370</v>
      </c>
      <c r="B1345">
        <v>156956142</v>
      </c>
      <c r="C1345" t="s">
        <v>3380</v>
      </c>
      <c r="D1345" t="str">
        <f>INDEX(cleaned_data_Pittsburgh!AF$2:'cleaned_data_Pittsburgh'!AF$828, MATCH(A1345, cleaned_data_Pittsburgh!I$2:'cleaned_data_Pittsburgh'!I$828,0))</f>
        <v>Pittsburgh North</v>
      </c>
      <c r="E1345">
        <f>INDEX(cleaned_data_Pittsburgh!AG$2:'cleaned_data_Pittsburgh'!AG$828, MATCH(A1345, cleaned_data_Pittsburgh!I$2:'cleaned_data_Pittsburgh'!I$828,0))</f>
        <v>0</v>
      </c>
      <c r="F1345" t="str">
        <f>INDEX(cleaned_data_Pittsburgh!AK$2:'cleaned_data_Pittsburgh'!AK$828, MATCH(A1345, cleaned_data_Pittsburgh!I$2:'cleaned_data_Pittsburgh'!I$828,0))</f>
        <v>Region</v>
      </c>
      <c r="G1345">
        <v>1</v>
      </c>
    </row>
    <row r="1346" spans="1:7" x14ac:dyDescent="0.2">
      <c r="A1346" t="s">
        <v>3370</v>
      </c>
      <c r="B1346">
        <v>191593406</v>
      </c>
      <c r="C1346" t="s">
        <v>3380</v>
      </c>
      <c r="D1346" t="str">
        <f>INDEX(cleaned_data_Pittsburgh!AF$2:'cleaned_data_Pittsburgh'!AF$828, MATCH(A1346, cleaned_data_Pittsburgh!I$2:'cleaned_data_Pittsburgh'!I$828,0))</f>
        <v>Pittsburgh North</v>
      </c>
      <c r="E1346">
        <f>INDEX(cleaned_data_Pittsburgh!AG$2:'cleaned_data_Pittsburgh'!AG$828, MATCH(A1346, cleaned_data_Pittsburgh!I$2:'cleaned_data_Pittsburgh'!I$828,0))</f>
        <v>0</v>
      </c>
      <c r="F1346" t="str">
        <f>INDEX(cleaned_data_Pittsburgh!AK$2:'cleaned_data_Pittsburgh'!AK$828, MATCH(A1346, cleaned_data_Pittsburgh!I$2:'cleaned_data_Pittsburgh'!I$828,0))</f>
        <v>Region</v>
      </c>
      <c r="G1346">
        <v>1</v>
      </c>
    </row>
    <row r="1347" spans="1:7" x14ac:dyDescent="0.2">
      <c r="A1347" t="s">
        <v>3370</v>
      </c>
      <c r="B1347">
        <v>189374418</v>
      </c>
      <c r="C1347" t="s">
        <v>3380</v>
      </c>
      <c r="D1347" t="str">
        <f>INDEX(cleaned_data_Pittsburgh!AF$2:'cleaned_data_Pittsburgh'!AF$828, MATCH(A1347, cleaned_data_Pittsburgh!I$2:'cleaned_data_Pittsburgh'!I$828,0))</f>
        <v>Pittsburgh North</v>
      </c>
      <c r="E1347">
        <f>INDEX(cleaned_data_Pittsburgh!AG$2:'cleaned_data_Pittsburgh'!AG$828, MATCH(A1347, cleaned_data_Pittsburgh!I$2:'cleaned_data_Pittsburgh'!I$828,0))</f>
        <v>0</v>
      </c>
      <c r="F1347" t="str">
        <f>INDEX(cleaned_data_Pittsburgh!AK$2:'cleaned_data_Pittsburgh'!AK$828, MATCH(A1347, cleaned_data_Pittsburgh!I$2:'cleaned_data_Pittsburgh'!I$828,0))</f>
        <v>Region</v>
      </c>
      <c r="G1347">
        <v>1</v>
      </c>
    </row>
    <row r="1348" spans="1:7" x14ac:dyDescent="0.2">
      <c r="A1348">
        <v>224810004</v>
      </c>
      <c r="B1348">
        <v>188177028</v>
      </c>
      <c r="C1348" t="s">
        <v>3380</v>
      </c>
      <c r="D1348" t="str">
        <f>INDEX(cleaned_data_Pittsburgh!AF$2:'cleaned_data_Pittsburgh'!AF$828, MATCH(A1348, cleaned_data_Pittsburgh!I$2:'cleaned_data_Pittsburgh'!I$828,0))</f>
        <v>South Pittsburgh</v>
      </c>
      <c r="E1348">
        <f>INDEX(cleaned_data_Pittsburgh!AG$2:'cleaned_data_Pittsburgh'!AG$828, MATCH(A1348, cleaned_data_Pittsburgh!I$2:'cleaned_data_Pittsburgh'!I$828,0))</f>
        <v>0</v>
      </c>
      <c r="F1348" t="str">
        <f>INDEX(cleaned_data_Pittsburgh!AK$2:'cleaned_data_Pittsburgh'!AK$828, MATCH(A1348, cleaned_data_Pittsburgh!I$2:'cleaned_data_Pittsburgh'!I$828,0))</f>
        <v>Region</v>
      </c>
      <c r="G1348">
        <v>1</v>
      </c>
    </row>
    <row r="1349" spans="1:7" x14ac:dyDescent="0.2">
      <c r="A1349" t="s">
        <v>3351</v>
      </c>
      <c r="B1349">
        <v>183242191</v>
      </c>
      <c r="C1349" t="s">
        <v>3380</v>
      </c>
      <c r="D1349" t="str">
        <f>INDEX(cleaned_data_Pittsburgh!AF$2:'cleaned_data_Pittsburgh'!AF$828, MATCH(A1349, cleaned_data_Pittsburgh!I$2:'cleaned_data_Pittsburgh'!I$828,0))</f>
        <v>South Hills</v>
      </c>
      <c r="E1349">
        <f>INDEX(cleaned_data_Pittsburgh!AG$2:'cleaned_data_Pittsburgh'!AG$828, MATCH(A1349, cleaned_data_Pittsburgh!I$2:'cleaned_data_Pittsburgh'!I$828,0))</f>
        <v>0</v>
      </c>
      <c r="F1349" t="str">
        <f>INDEX(cleaned_data_Pittsburgh!AK$2:'cleaned_data_Pittsburgh'!AK$828, MATCH(A1349, cleaned_data_Pittsburgh!I$2:'cleaned_data_Pittsburgh'!I$828,0))</f>
        <v>Region</v>
      </c>
      <c r="G1349">
        <v>1</v>
      </c>
    </row>
    <row r="1350" spans="1:7" x14ac:dyDescent="0.2">
      <c r="A1350" t="s">
        <v>3351</v>
      </c>
      <c r="B1350">
        <v>55914422</v>
      </c>
      <c r="C1350" t="s">
        <v>3380</v>
      </c>
      <c r="D1350" t="str">
        <f>INDEX(cleaned_data_Pittsburgh!AF$2:'cleaned_data_Pittsburgh'!AF$828, MATCH(A1350, cleaned_data_Pittsburgh!I$2:'cleaned_data_Pittsburgh'!I$828,0))</f>
        <v>South Hills</v>
      </c>
      <c r="E1350">
        <f>INDEX(cleaned_data_Pittsburgh!AG$2:'cleaned_data_Pittsburgh'!AG$828, MATCH(A1350, cleaned_data_Pittsburgh!I$2:'cleaned_data_Pittsburgh'!I$828,0))</f>
        <v>0</v>
      </c>
      <c r="F1350" t="str">
        <f>INDEX(cleaned_data_Pittsburgh!AK$2:'cleaned_data_Pittsburgh'!AK$828, MATCH(A1350, cleaned_data_Pittsburgh!I$2:'cleaned_data_Pittsburgh'!I$828,0))</f>
        <v>Region</v>
      </c>
      <c r="G1350">
        <v>1</v>
      </c>
    </row>
    <row r="1351" spans="1:7" x14ac:dyDescent="0.2">
      <c r="A1351" t="s">
        <v>3351</v>
      </c>
      <c r="B1351">
        <v>98756572</v>
      </c>
      <c r="C1351" t="s">
        <v>3380</v>
      </c>
      <c r="D1351" t="str">
        <f>INDEX(cleaned_data_Pittsburgh!AF$2:'cleaned_data_Pittsburgh'!AF$828, MATCH(A1351, cleaned_data_Pittsburgh!I$2:'cleaned_data_Pittsburgh'!I$828,0))</f>
        <v>South Hills</v>
      </c>
      <c r="E1351">
        <f>INDEX(cleaned_data_Pittsburgh!AG$2:'cleaned_data_Pittsburgh'!AG$828, MATCH(A1351, cleaned_data_Pittsburgh!I$2:'cleaned_data_Pittsburgh'!I$828,0))</f>
        <v>0</v>
      </c>
      <c r="F1351" t="str">
        <f>INDEX(cleaned_data_Pittsburgh!AK$2:'cleaned_data_Pittsburgh'!AK$828, MATCH(A1351, cleaned_data_Pittsburgh!I$2:'cleaned_data_Pittsburgh'!I$828,0))</f>
        <v>Region</v>
      </c>
      <c r="G1351">
        <v>1</v>
      </c>
    </row>
    <row r="1352" spans="1:7" x14ac:dyDescent="0.2">
      <c r="A1352" t="s">
        <v>3351</v>
      </c>
      <c r="B1352">
        <v>183269364</v>
      </c>
      <c r="C1352" t="s">
        <v>3380</v>
      </c>
      <c r="D1352" t="str">
        <f>INDEX(cleaned_data_Pittsburgh!AF$2:'cleaned_data_Pittsburgh'!AF$828, MATCH(A1352, cleaned_data_Pittsburgh!I$2:'cleaned_data_Pittsburgh'!I$828,0))</f>
        <v>South Hills</v>
      </c>
      <c r="E1352">
        <f>INDEX(cleaned_data_Pittsburgh!AG$2:'cleaned_data_Pittsburgh'!AG$828, MATCH(A1352, cleaned_data_Pittsburgh!I$2:'cleaned_data_Pittsburgh'!I$828,0))</f>
        <v>0</v>
      </c>
      <c r="F1352" t="str">
        <f>INDEX(cleaned_data_Pittsburgh!AK$2:'cleaned_data_Pittsburgh'!AK$828, MATCH(A1352, cleaned_data_Pittsburgh!I$2:'cleaned_data_Pittsburgh'!I$828,0))</f>
        <v>Region</v>
      </c>
      <c r="G1352">
        <v>1</v>
      </c>
    </row>
    <row r="1353" spans="1:7" x14ac:dyDescent="0.2">
      <c r="A1353" t="s">
        <v>3353</v>
      </c>
      <c r="B1353">
        <v>183242191</v>
      </c>
      <c r="C1353" t="s">
        <v>3380</v>
      </c>
      <c r="D1353" t="str">
        <f>INDEX(cleaned_data_Pittsburgh!AF$2:'cleaned_data_Pittsburgh'!AF$828, MATCH(A1353, cleaned_data_Pittsburgh!I$2:'cleaned_data_Pittsburgh'!I$828,0))</f>
        <v>South Hills</v>
      </c>
      <c r="E1353">
        <f>INDEX(cleaned_data_Pittsburgh!AG$2:'cleaned_data_Pittsburgh'!AG$828, MATCH(A1353, cleaned_data_Pittsburgh!I$2:'cleaned_data_Pittsburgh'!I$828,0))</f>
        <v>0</v>
      </c>
      <c r="F1353" t="str">
        <f>INDEX(cleaned_data_Pittsburgh!AK$2:'cleaned_data_Pittsburgh'!AK$828, MATCH(A1353, cleaned_data_Pittsburgh!I$2:'cleaned_data_Pittsburgh'!I$828,0))</f>
        <v>Region</v>
      </c>
      <c r="G1353">
        <v>1</v>
      </c>
    </row>
    <row r="1354" spans="1:7" x14ac:dyDescent="0.2">
      <c r="A1354" t="s">
        <v>3353</v>
      </c>
      <c r="B1354">
        <v>183269364</v>
      </c>
      <c r="C1354" t="s">
        <v>3380</v>
      </c>
      <c r="D1354" t="str">
        <f>INDEX(cleaned_data_Pittsburgh!AF$2:'cleaned_data_Pittsburgh'!AF$828, MATCH(A1354, cleaned_data_Pittsburgh!I$2:'cleaned_data_Pittsburgh'!I$828,0))</f>
        <v>South Hills</v>
      </c>
      <c r="E1354">
        <f>INDEX(cleaned_data_Pittsburgh!AG$2:'cleaned_data_Pittsburgh'!AG$828, MATCH(A1354, cleaned_data_Pittsburgh!I$2:'cleaned_data_Pittsburgh'!I$828,0))</f>
        <v>0</v>
      </c>
      <c r="F1354" t="str">
        <f>INDEX(cleaned_data_Pittsburgh!AK$2:'cleaned_data_Pittsburgh'!AK$828, MATCH(A1354, cleaned_data_Pittsburgh!I$2:'cleaned_data_Pittsburgh'!I$828,0))</f>
        <v>Region</v>
      </c>
      <c r="G1354">
        <v>1</v>
      </c>
    </row>
    <row r="1355" spans="1:7" x14ac:dyDescent="0.2">
      <c r="A1355" t="s">
        <v>3353</v>
      </c>
      <c r="B1355">
        <v>9111376</v>
      </c>
      <c r="C1355" t="s">
        <v>3380</v>
      </c>
      <c r="D1355" t="str">
        <f>INDEX(cleaned_data_Pittsburgh!AF$2:'cleaned_data_Pittsburgh'!AF$828, MATCH(A1355, cleaned_data_Pittsburgh!I$2:'cleaned_data_Pittsburgh'!I$828,0))</f>
        <v>South Hills</v>
      </c>
      <c r="E1355">
        <f>INDEX(cleaned_data_Pittsburgh!AG$2:'cleaned_data_Pittsburgh'!AG$828, MATCH(A1355, cleaned_data_Pittsburgh!I$2:'cleaned_data_Pittsburgh'!I$828,0))</f>
        <v>0</v>
      </c>
      <c r="F1355" t="str">
        <f>INDEX(cleaned_data_Pittsburgh!AK$2:'cleaned_data_Pittsburgh'!AK$828, MATCH(A1355, cleaned_data_Pittsburgh!I$2:'cleaned_data_Pittsburgh'!I$828,0))</f>
        <v>Region</v>
      </c>
      <c r="G1355">
        <v>1</v>
      </c>
    </row>
    <row r="1356" spans="1:7" x14ac:dyDescent="0.2">
      <c r="A1356" t="s">
        <v>3352</v>
      </c>
      <c r="B1356">
        <v>183242191</v>
      </c>
      <c r="C1356" t="s">
        <v>3380</v>
      </c>
      <c r="D1356" t="str">
        <f>INDEX(cleaned_data_Pittsburgh!AF$2:'cleaned_data_Pittsburgh'!AF$828, MATCH(A1356, cleaned_data_Pittsburgh!I$2:'cleaned_data_Pittsburgh'!I$828,0))</f>
        <v>South Hills</v>
      </c>
      <c r="E1356">
        <f>INDEX(cleaned_data_Pittsburgh!AG$2:'cleaned_data_Pittsburgh'!AG$828, MATCH(A1356, cleaned_data_Pittsburgh!I$2:'cleaned_data_Pittsburgh'!I$828,0))</f>
        <v>0</v>
      </c>
      <c r="F1356" t="str">
        <f>INDEX(cleaned_data_Pittsburgh!AK$2:'cleaned_data_Pittsburgh'!AK$828, MATCH(A1356, cleaned_data_Pittsburgh!I$2:'cleaned_data_Pittsburgh'!I$828,0))</f>
        <v>Region</v>
      </c>
      <c r="G1356">
        <v>1</v>
      </c>
    </row>
    <row r="1357" spans="1:7" x14ac:dyDescent="0.2">
      <c r="A1357" t="s">
        <v>3352</v>
      </c>
      <c r="B1357">
        <v>183269364</v>
      </c>
      <c r="C1357" t="s">
        <v>3380</v>
      </c>
      <c r="D1357" t="str">
        <f>INDEX(cleaned_data_Pittsburgh!AF$2:'cleaned_data_Pittsburgh'!AF$828, MATCH(A1357, cleaned_data_Pittsburgh!I$2:'cleaned_data_Pittsburgh'!I$828,0))</f>
        <v>South Hills</v>
      </c>
      <c r="E1357">
        <f>INDEX(cleaned_data_Pittsburgh!AG$2:'cleaned_data_Pittsburgh'!AG$828, MATCH(A1357, cleaned_data_Pittsburgh!I$2:'cleaned_data_Pittsburgh'!I$828,0))</f>
        <v>0</v>
      </c>
      <c r="F1357" t="str">
        <f>INDEX(cleaned_data_Pittsburgh!AK$2:'cleaned_data_Pittsburgh'!AK$828, MATCH(A1357, cleaned_data_Pittsburgh!I$2:'cleaned_data_Pittsburgh'!I$828,0))</f>
        <v>Region</v>
      </c>
      <c r="G1357">
        <v>1</v>
      </c>
    </row>
    <row r="1358" spans="1:7" x14ac:dyDescent="0.2">
      <c r="A1358" t="s">
        <v>3352</v>
      </c>
      <c r="B1358">
        <v>9111376</v>
      </c>
      <c r="C1358" t="s">
        <v>3380</v>
      </c>
      <c r="D1358" t="str">
        <f>INDEX(cleaned_data_Pittsburgh!AF$2:'cleaned_data_Pittsburgh'!AF$828, MATCH(A1358, cleaned_data_Pittsburgh!I$2:'cleaned_data_Pittsburgh'!I$828,0))</f>
        <v>South Hills</v>
      </c>
      <c r="E1358">
        <f>INDEX(cleaned_data_Pittsburgh!AG$2:'cleaned_data_Pittsburgh'!AG$828, MATCH(A1358, cleaned_data_Pittsburgh!I$2:'cleaned_data_Pittsburgh'!I$828,0))</f>
        <v>0</v>
      </c>
      <c r="F1358" t="str">
        <f>INDEX(cleaned_data_Pittsburgh!AK$2:'cleaned_data_Pittsburgh'!AK$828, MATCH(A1358, cleaned_data_Pittsburgh!I$2:'cleaned_data_Pittsburgh'!I$828,0))</f>
        <v>Region</v>
      </c>
      <c r="G1358">
        <v>1</v>
      </c>
    </row>
    <row r="1359" spans="1:7" x14ac:dyDescent="0.2">
      <c r="A1359" t="s">
        <v>3352</v>
      </c>
      <c r="B1359">
        <v>189124183</v>
      </c>
      <c r="C1359" t="s">
        <v>3380</v>
      </c>
      <c r="D1359" t="str">
        <f>INDEX(cleaned_data_Pittsburgh!AF$2:'cleaned_data_Pittsburgh'!AF$828, MATCH(A1359, cleaned_data_Pittsburgh!I$2:'cleaned_data_Pittsburgh'!I$828,0))</f>
        <v>South Hills</v>
      </c>
      <c r="E1359">
        <f>INDEX(cleaned_data_Pittsburgh!AG$2:'cleaned_data_Pittsburgh'!AG$828, MATCH(A1359, cleaned_data_Pittsburgh!I$2:'cleaned_data_Pittsburgh'!I$828,0))</f>
        <v>0</v>
      </c>
      <c r="F1359" t="str">
        <f>INDEX(cleaned_data_Pittsburgh!AK$2:'cleaned_data_Pittsburgh'!AK$828, MATCH(A1359, cleaned_data_Pittsburgh!I$2:'cleaned_data_Pittsburgh'!I$828,0))</f>
        <v>Region</v>
      </c>
      <c r="G1359">
        <v>1</v>
      </c>
    </row>
    <row r="1360" spans="1:7" x14ac:dyDescent="0.2">
      <c r="A1360" t="s">
        <v>3192</v>
      </c>
      <c r="B1360">
        <v>9366204</v>
      </c>
      <c r="C1360" t="s">
        <v>3380</v>
      </c>
      <c r="D1360" t="str">
        <f>INDEX(cleaned_data_Pittsburgh!AF$2:'cleaned_data_Pittsburgh'!AF$828, MATCH(A1360, cleaned_data_Pittsburgh!I$2:'cleaned_data_Pittsburgh'!I$828,0))</f>
        <v>South Hills</v>
      </c>
      <c r="E1360">
        <f>INDEX(cleaned_data_Pittsburgh!AG$2:'cleaned_data_Pittsburgh'!AG$828, MATCH(A1360, cleaned_data_Pittsburgh!I$2:'cleaned_data_Pittsburgh'!I$828,0))</f>
        <v>0</v>
      </c>
      <c r="F1360" t="str">
        <f>INDEX(cleaned_data_Pittsburgh!AK$2:'cleaned_data_Pittsburgh'!AK$828, MATCH(A1360, cleaned_data_Pittsburgh!I$2:'cleaned_data_Pittsburgh'!I$828,0))</f>
        <v>Region</v>
      </c>
      <c r="G1360">
        <v>1</v>
      </c>
    </row>
    <row r="1361" spans="1:7" x14ac:dyDescent="0.2">
      <c r="A1361" t="s">
        <v>3192</v>
      </c>
      <c r="B1361">
        <v>183962264</v>
      </c>
      <c r="C1361" t="s">
        <v>3380</v>
      </c>
      <c r="D1361" t="str">
        <f>INDEX(cleaned_data_Pittsburgh!AF$2:'cleaned_data_Pittsburgh'!AF$828, MATCH(A1361, cleaned_data_Pittsburgh!I$2:'cleaned_data_Pittsburgh'!I$828,0))</f>
        <v>South Hills</v>
      </c>
      <c r="E1361">
        <f>INDEX(cleaned_data_Pittsburgh!AG$2:'cleaned_data_Pittsburgh'!AG$828, MATCH(A1361, cleaned_data_Pittsburgh!I$2:'cleaned_data_Pittsburgh'!I$828,0))</f>
        <v>0</v>
      </c>
      <c r="F1361" t="str">
        <f>INDEX(cleaned_data_Pittsburgh!AK$2:'cleaned_data_Pittsburgh'!AK$828, MATCH(A1361, cleaned_data_Pittsburgh!I$2:'cleaned_data_Pittsburgh'!I$828,0))</f>
        <v>Region</v>
      </c>
      <c r="G1361">
        <v>1</v>
      </c>
    </row>
    <row r="1362" spans="1:7" x14ac:dyDescent="0.2">
      <c r="A1362" t="s">
        <v>3292</v>
      </c>
      <c r="B1362">
        <v>1740210</v>
      </c>
      <c r="C1362" t="s">
        <v>3380</v>
      </c>
      <c r="D1362" t="str">
        <f>INDEX(cleaned_data_Pittsburgh!AF$2:'cleaned_data_Pittsburgh'!AF$828, MATCH(A1362, cleaned_data_Pittsburgh!I$2:'cleaned_data_Pittsburgh'!I$828,0))</f>
        <v>Northern Pittsburgh</v>
      </c>
      <c r="E1362">
        <f>INDEX(cleaned_data_Pittsburgh!AG$2:'cleaned_data_Pittsburgh'!AG$828, MATCH(A1362, cleaned_data_Pittsburgh!I$2:'cleaned_data_Pittsburgh'!I$828,0))</f>
        <v>0</v>
      </c>
      <c r="F1362" t="str">
        <f>INDEX(cleaned_data_Pittsburgh!AK$2:'cleaned_data_Pittsburgh'!AK$828, MATCH(A1362, cleaned_data_Pittsburgh!I$2:'cleaned_data_Pittsburgh'!I$828,0))</f>
        <v>Region</v>
      </c>
      <c r="G1362">
        <v>1</v>
      </c>
    </row>
    <row r="1363" spans="1:7" x14ac:dyDescent="0.2">
      <c r="A1363" t="s">
        <v>3292</v>
      </c>
      <c r="B1363">
        <v>42391432</v>
      </c>
      <c r="C1363" t="s">
        <v>3380</v>
      </c>
      <c r="D1363" t="str">
        <f>INDEX(cleaned_data_Pittsburgh!AF$2:'cleaned_data_Pittsburgh'!AF$828, MATCH(A1363, cleaned_data_Pittsburgh!I$2:'cleaned_data_Pittsburgh'!I$828,0))</f>
        <v>Northern Pittsburgh</v>
      </c>
      <c r="E1363">
        <f>INDEX(cleaned_data_Pittsburgh!AG$2:'cleaned_data_Pittsburgh'!AG$828, MATCH(A1363, cleaned_data_Pittsburgh!I$2:'cleaned_data_Pittsburgh'!I$828,0))</f>
        <v>0</v>
      </c>
      <c r="F1363" t="str">
        <f>INDEX(cleaned_data_Pittsburgh!AK$2:'cleaned_data_Pittsburgh'!AK$828, MATCH(A1363, cleaned_data_Pittsburgh!I$2:'cleaned_data_Pittsburgh'!I$828,0))</f>
        <v>Region</v>
      </c>
      <c r="G1363">
        <v>1</v>
      </c>
    </row>
    <row r="1364" spans="1:7" x14ac:dyDescent="0.2">
      <c r="A1364" t="s">
        <v>3292</v>
      </c>
      <c r="B1364">
        <v>112230442</v>
      </c>
      <c r="C1364" t="s">
        <v>3380</v>
      </c>
      <c r="D1364" t="str">
        <f>INDEX(cleaned_data_Pittsburgh!AF$2:'cleaned_data_Pittsburgh'!AF$828, MATCH(A1364, cleaned_data_Pittsburgh!I$2:'cleaned_data_Pittsburgh'!I$828,0))</f>
        <v>Northern Pittsburgh</v>
      </c>
      <c r="E1364">
        <f>INDEX(cleaned_data_Pittsburgh!AG$2:'cleaned_data_Pittsburgh'!AG$828, MATCH(A1364, cleaned_data_Pittsburgh!I$2:'cleaned_data_Pittsburgh'!I$828,0))</f>
        <v>0</v>
      </c>
      <c r="F1364" t="str">
        <f>INDEX(cleaned_data_Pittsburgh!AK$2:'cleaned_data_Pittsburgh'!AK$828, MATCH(A1364, cleaned_data_Pittsburgh!I$2:'cleaned_data_Pittsburgh'!I$828,0))</f>
        <v>Region</v>
      </c>
      <c r="G1364">
        <v>1</v>
      </c>
    </row>
    <row r="1365" spans="1:7" x14ac:dyDescent="0.2">
      <c r="A1365" t="s">
        <v>3175</v>
      </c>
      <c r="B1365">
        <v>6801439</v>
      </c>
      <c r="C1365" t="s">
        <v>3380</v>
      </c>
      <c r="D1365" t="str">
        <f>INDEX(cleaned_data_Pittsburgh!AF$2:'cleaned_data_Pittsburgh'!AF$828, MATCH(A1365, cleaned_data_Pittsburgh!I$2:'cleaned_data_Pittsburgh'!I$828,0))</f>
        <v>South Pittsburgh</v>
      </c>
      <c r="E1365">
        <f>INDEX(cleaned_data_Pittsburgh!AG$2:'cleaned_data_Pittsburgh'!AG$828, MATCH(A1365, cleaned_data_Pittsburgh!I$2:'cleaned_data_Pittsburgh'!I$828,0))</f>
        <v>0</v>
      </c>
      <c r="F1365" t="str">
        <f>INDEX(cleaned_data_Pittsburgh!AK$2:'cleaned_data_Pittsburgh'!AK$828, MATCH(A1365, cleaned_data_Pittsburgh!I$2:'cleaned_data_Pittsburgh'!I$828,0))</f>
        <v>Region</v>
      </c>
      <c r="G1365">
        <v>1</v>
      </c>
    </row>
    <row r="1366" spans="1:7" x14ac:dyDescent="0.2">
      <c r="A1366" t="s">
        <v>3175</v>
      </c>
      <c r="B1366">
        <v>8877934</v>
      </c>
      <c r="C1366" t="s">
        <v>3380</v>
      </c>
      <c r="D1366" t="str">
        <f>INDEX(cleaned_data_Pittsburgh!AF$2:'cleaned_data_Pittsburgh'!AF$828, MATCH(A1366, cleaned_data_Pittsburgh!I$2:'cleaned_data_Pittsburgh'!I$828,0))</f>
        <v>South Pittsburgh</v>
      </c>
      <c r="E1366">
        <f>INDEX(cleaned_data_Pittsburgh!AG$2:'cleaned_data_Pittsburgh'!AG$828, MATCH(A1366, cleaned_data_Pittsburgh!I$2:'cleaned_data_Pittsburgh'!I$828,0))</f>
        <v>0</v>
      </c>
      <c r="F1366" t="str">
        <f>INDEX(cleaned_data_Pittsburgh!AK$2:'cleaned_data_Pittsburgh'!AK$828, MATCH(A1366, cleaned_data_Pittsburgh!I$2:'cleaned_data_Pittsburgh'!I$828,0))</f>
        <v>Region</v>
      </c>
      <c r="G1366">
        <v>1</v>
      </c>
    </row>
    <row r="1367" spans="1:7" x14ac:dyDescent="0.2">
      <c r="A1367" t="s">
        <v>3175</v>
      </c>
      <c r="B1367">
        <v>7571892</v>
      </c>
      <c r="C1367" t="s">
        <v>3380</v>
      </c>
      <c r="D1367" t="str">
        <f>INDEX(cleaned_data_Pittsburgh!AF$2:'cleaned_data_Pittsburgh'!AF$828, MATCH(A1367, cleaned_data_Pittsburgh!I$2:'cleaned_data_Pittsburgh'!I$828,0))</f>
        <v>South Pittsburgh</v>
      </c>
      <c r="E1367">
        <f>INDEX(cleaned_data_Pittsburgh!AG$2:'cleaned_data_Pittsburgh'!AG$828, MATCH(A1367, cleaned_data_Pittsburgh!I$2:'cleaned_data_Pittsburgh'!I$828,0))</f>
        <v>0</v>
      </c>
      <c r="F1367" t="str">
        <f>INDEX(cleaned_data_Pittsburgh!AK$2:'cleaned_data_Pittsburgh'!AK$828, MATCH(A1367, cleaned_data_Pittsburgh!I$2:'cleaned_data_Pittsburgh'!I$828,0))</f>
        <v>Region</v>
      </c>
      <c r="G1367">
        <v>1</v>
      </c>
    </row>
    <row r="1368" spans="1:7" x14ac:dyDescent="0.2">
      <c r="A1368" t="s">
        <v>3173</v>
      </c>
      <c r="B1368">
        <v>175255222</v>
      </c>
      <c r="C1368" t="s">
        <v>3382</v>
      </c>
      <c r="D1368" t="str">
        <f>INDEX(cleaned_data_Pittsburgh!AF$2:'cleaned_data_Pittsburgh'!AF$828, MATCH(A1368, cleaned_data_Pittsburgh!I$2:'cleaned_data_Pittsburgh'!I$828,0))</f>
        <v>South Pittsburgh</v>
      </c>
      <c r="E1368">
        <f>INDEX(cleaned_data_Pittsburgh!AG$2:'cleaned_data_Pittsburgh'!AG$828, MATCH(A1368, cleaned_data_Pittsburgh!I$2:'cleaned_data_Pittsburgh'!I$828,0))</f>
        <v>0</v>
      </c>
      <c r="F1368" t="str">
        <f>INDEX(cleaned_data_Pittsburgh!AK$2:'cleaned_data_Pittsburgh'!AK$828, MATCH(A1368, cleaned_data_Pittsburgh!I$2:'cleaned_data_Pittsburgh'!I$828,0))</f>
        <v>Region</v>
      </c>
      <c r="G1368">
        <v>1</v>
      </c>
    </row>
    <row r="1369" spans="1:7" x14ac:dyDescent="0.2">
      <c r="A1369">
        <v>224810004</v>
      </c>
      <c r="B1369">
        <v>191286974</v>
      </c>
      <c r="C1369" t="s">
        <v>3587</v>
      </c>
      <c r="D1369" t="str">
        <f>INDEX(cleaned_data_Pittsburgh!AF$2:'cleaned_data_Pittsburgh'!AF$828, MATCH(A1369, cleaned_data_Pittsburgh!I$2:'cleaned_data_Pittsburgh'!I$828,0))</f>
        <v>South Pittsburgh</v>
      </c>
      <c r="E1369">
        <f>INDEX(cleaned_data_Pittsburgh!AG$2:'cleaned_data_Pittsburgh'!AG$828, MATCH(A1369, cleaned_data_Pittsburgh!I$2:'cleaned_data_Pittsburgh'!I$828,0))</f>
        <v>0</v>
      </c>
      <c r="F1369" t="str">
        <f>INDEX(cleaned_data_Pittsburgh!AK$2:'cleaned_data_Pittsburgh'!AK$828, MATCH(A1369, cleaned_data_Pittsburgh!I$2:'cleaned_data_Pittsburgh'!I$828,0))</f>
        <v>Region</v>
      </c>
      <c r="G1369">
        <f>IF(IFERROR(SEARCH(D1369, C1369), 0), 1, 0)</f>
        <v>0</v>
      </c>
    </row>
    <row r="1370" spans="1:7" x14ac:dyDescent="0.2">
      <c r="A1370">
        <v>222320180</v>
      </c>
      <c r="B1370">
        <v>8211443</v>
      </c>
      <c r="C1370" t="s">
        <v>3402</v>
      </c>
      <c r="D1370" t="str">
        <f>INDEX(cleaned_data_Pittsburgh!AF$2:'cleaned_data_Pittsburgh'!AF$828, MATCH(A1370, cleaned_data_Pittsburgh!I$2:'cleaned_data_Pittsburgh'!I$828,0))</f>
        <v>South Hills + Pittsburgh</v>
      </c>
      <c r="E1370">
        <f>INDEX(cleaned_data_Pittsburgh!AG$2:'cleaned_data_Pittsburgh'!AG$828, MATCH(A1370, cleaned_data_Pittsburgh!I$2:'cleaned_data_Pittsburgh'!I$828,0))</f>
        <v>1</v>
      </c>
      <c r="F1370" t="str">
        <f>INDEX(cleaned_data_Pittsburgh!AK$2:'cleaned_data_Pittsburgh'!AK$828, MATCH(A1370, cleaned_data_Pittsburgh!I$2:'cleaned_data_Pittsburgh'!I$828,0))</f>
        <v>Region</v>
      </c>
      <c r="G1370">
        <v>1</v>
      </c>
    </row>
    <row r="1371" spans="1:7" x14ac:dyDescent="0.2">
      <c r="A1371">
        <v>224044455</v>
      </c>
      <c r="B1371">
        <v>8211443</v>
      </c>
      <c r="C1371" t="s">
        <v>3402</v>
      </c>
      <c r="D1371" t="str">
        <f>INDEX(cleaned_data_Pittsburgh!AF$2:'cleaned_data_Pittsburgh'!AF$828, MATCH(A1371, cleaned_data_Pittsburgh!I$2:'cleaned_data_Pittsburgh'!I$828,0))</f>
        <v>South Hills + Pittsburgh</v>
      </c>
      <c r="E1371">
        <f>INDEX(cleaned_data_Pittsburgh!AG$2:'cleaned_data_Pittsburgh'!AG$828, MATCH(A1371, cleaned_data_Pittsburgh!I$2:'cleaned_data_Pittsburgh'!I$828,0))</f>
        <v>1</v>
      </c>
      <c r="F1371" t="str">
        <f>INDEX(cleaned_data_Pittsburgh!AK$2:'cleaned_data_Pittsburgh'!AK$828, MATCH(A1371, cleaned_data_Pittsburgh!I$2:'cleaned_data_Pittsburgh'!I$828,0))</f>
        <v>Region</v>
      </c>
      <c r="G1371">
        <v>1</v>
      </c>
    </row>
    <row r="1372" spans="1:7" x14ac:dyDescent="0.2">
      <c r="A1372">
        <v>224044455</v>
      </c>
      <c r="B1372">
        <v>185812142</v>
      </c>
      <c r="C1372" t="s">
        <v>3402</v>
      </c>
      <c r="D1372" t="str">
        <f>INDEX(cleaned_data_Pittsburgh!AF$2:'cleaned_data_Pittsburgh'!AF$828, MATCH(A1372, cleaned_data_Pittsburgh!I$2:'cleaned_data_Pittsburgh'!I$828,0))</f>
        <v>South Hills + Pittsburgh</v>
      </c>
      <c r="E1372">
        <f>INDEX(cleaned_data_Pittsburgh!AG$2:'cleaned_data_Pittsburgh'!AG$828, MATCH(A1372, cleaned_data_Pittsburgh!I$2:'cleaned_data_Pittsburgh'!I$828,0))</f>
        <v>1</v>
      </c>
      <c r="F1372" t="str">
        <f>INDEX(cleaned_data_Pittsburgh!AK$2:'cleaned_data_Pittsburgh'!AK$828, MATCH(A1372, cleaned_data_Pittsburgh!I$2:'cleaned_data_Pittsburgh'!I$828,0))</f>
        <v>Region</v>
      </c>
      <c r="G1372">
        <v>1</v>
      </c>
    </row>
    <row r="1373" spans="1:7" x14ac:dyDescent="0.2">
      <c r="A1373">
        <v>222916491</v>
      </c>
      <c r="B1373">
        <v>189116077</v>
      </c>
      <c r="C1373" t="s">
        <v>3441</v>
      </c>
      <c r="D1373" t="str">
        <f>INDEX(cleaned_data_Pittsburgh!AF$2:'cleaned_data_Pittsburgh'!AF$828, MATCH(A1373, cleaned_data_Pittsburgh!I$2:'cleaned_data_Pittsburgh'!I$828,0))</f>
        <v>North Hills</v>
      </c>
      <c r="E1373">
        <f>INDEX(cleaned_data_Pittsburgh!AG$2:'cleaned_data_Pittsburgh'!AG$828, MATCH(A1373, cleaned_data_Pittsburgh!I$2:'cleaned_data_Pittsburgh'!I$828,0))</f>
        <v>1</v>
      </c>
      <c r="F1373" t="str">
        <f>INDEX(cleaned_data_Pittsburgh!AK$2:'cleaned_data_Pittsburgh'!AK$828, MATCH(A1373, cleaned_data_Pittsburgh!I$2:'cleaned_data_Pittsburgh'!I$828,0))</f>
        <v>Region</v>
      </c>
      <c r="G1373">
        <f>IF(IFERROR(SEARCH(D1373, C1373), 0), 1, 0)</f>
        <v>0</v>
      </c>
    </row>
    <row r="1374" spans="1:7" x14ac:dyDescent="0.2">
      <c r="A1374">
        <v>222255129</v>
      </c>
      <c r="B1374">
        <v>141233472</v>
      </c>
      <c r="C1374" t="s">
        <v>3415</v>
      </c>
      <c r="D1374" t="str">
        <f>INDEX(cleaned_data_Pittsburgh!AF$2:'cleaned_data_Pittsburgh'!AF$828, MATCH(A1374, cleaned_data_Pittsburgh!I$2:'cleaned_data_Pittsburgh'!I$828,0))</f>
        <v>South Pittsburgh</v>
      </c>
      <c r="E1374">
        <f>INDEX(cleaned_data_Pittsburgh!AG$2:'cleaned_data_Pittsburgh'!AG$828, MATCH(A1374, cleaned_data_Pittsburgh!I$2:'cleaned_data_Pittsburgh'!I$828,0))</f>
        <v>0</v>
      </c>
      <c r="F1374" t="str">
        <f>INDEX(cleaned_data_Pittsburgh!AK$2:'cleaned_data_Pittsburgh'!AK$828, MATCH(A1374, cleaned_data_Pittsburgh!I$2:'cleaned_data_Pittsburgh'!I$828,0))</f>
        <v>Region</v>
      </c>
      <c r="G1374">
        <v>1</v>
      </c>
    </row>
    <row r="1375" spans="1:7" x14ac:dyDescent="0.2">
      <c r="A1375">
        <v>224810004</v>
      </c>
      <c r="B1375">
        <v>141233472</v>
      </c>
      <c r="C1375" t="s">
        <v>3415</v>
      </c>
      <c r="D1375" t="str">
        <f>INDEX(cleaned_data_Pittsburgh!AF$2:'cleaned_data_Pittsburgh'!AF$828, MATCH(A1375, cleaned_data_Pittsburgh!I$2:'cleaned_data_Pittsburgh'!I$828,0))</f>
        <v>South Pittsburgh</v>
      </c>
      <c r="E1375">
        <f>INDEX(cleaned_data_Pittsburgh!AG$2:'cleaned_data_Pittsburgh'!AG$828, MATCH(A1375, cleaned_data_Pittsburgh!I$2:'cleaned_data_Pittsburgh'!I$828,0))</f>
        <v>0</v>
      </c>
      <c r="F1375" t="str">
        <f>INDEX(cleaned_data_Pittsburgh!AK$2:'cleaned_data_Pittsburgh'!AK$828, MATCH(A1375, cleaned_data_Pittsburgh!I$2:'cleaned_data_Pittsburgh'!I$828,0))</f>
        <v>Region</v>
      </c>
      <c r="G1375">
        <v>1</v>
      </c>
    </row>
    <row r="1376" spans="1:7" x14ac:dyDescent="0.2">
      <c r="A1376" t="s">
        <v>3370</v>
      </c>
      <c r="B1376">
        <v>37694302</v>
      </c>
      <c r="C1376" t="s">
        <v>3475</v>
      </c>
      <c r="D1376" t="str">
        <f>INDEX(cleaned_data_Pittsburgh!AF$2:'cleaned_data_Pittsburgh'!AF$828, MATCH(A1376, cleaned_data_Pittsburgh!I$2:'cleaned_data_Pittsburgh'!I$828,0))</f>
        <v>Pittsburgh North</v>
      </c>
      <c r="E1376">
        <f>INDEX(cleaned_data_Pittsburgh!AG$2:'cleaned_data_Pittsburgh'!AG$828, MATCH(A1376, cleaned_data_Pittsburgh!I$2:'cleaned_data_Pittsburgh'!I$828,0))</f>
        <v>0</v>
      </c>
      <c r="F1376" t="str">
        <f>INDEX(cleaned_data_Pittsburgh!AK$2:'cleaned_data_Pittsburgh'!AK$828, MATCH(A1376, cleaned_data_Pittsburgh!I$2:'cleaned_data_Pittsburgh'!I$828,0))</f>
        <v>Region</v>
      </c>
      <c r="G1376">
        <v>1</v>
      </c>
    </row>
    <row r="1377" spans="1:7" x14ac:dyDescent="0.2">
      <c r="A1377">
        <v>223868282</v>
      </c>
      <c r="B1377">
        <v>185135497</v>
      </c>
      <c r="C1377" t="s">
        <v>3392</v>
      </c>
      <c r="D1377" t="str">
        <f>INDEX(cleaned_data_Pittsburgh!AF$2:'cleaned_data_Pittsburgh'!AF$828, MATCH(A1377, cleaned_data_Pittsburgh!I$2:'cleaned_data_Pittsburgh'!I$828,0))</f>
        <v>Western PA</v>
      </c>
      <c r="E1377">
        <f>INDEX(cleaned_data_Pittsburgh!AG$2:'cleaned_data_Pittsburgh'!AG$828, MATCH(A1377, cleaned_data_Pittsburgh!I$2:'cleaned_data_Pittsburgh'!I$828,0))</f>
        <v>1</v>
      </c>
      <c r="F1377" t="str">
        <f>INDEX(cleaned_data_Pittsburgh!AK$2:'cleaned_data_Pittsburgh'!AK$828, MATCH(A1377, cleaned_data_Pittsburgh!I$2:'cleaned_data_Pittsburgh'!I$828,0))</f>
        <v>State</v>
      </c>
      <c r="G1377">
        <v>1</v>
      </c>
    </row>
    <row r="1378" spans="1:7" x14ac:dyDescent="0.2">
      <c r="A1378">
        <v>223677461</v>
      </c>
      <c r="B1378">
        <v>188129780</v>
      </c>
      <c r="C1378" t="s">
        <v>3406</v>
      </c>
      <c r="D1378" t="str">
        <f>INDEX(cleaned_data_Pittsburgh!AF$2:'cleaned_data_Pittsburgh'!AF$828, MATCH(A1378, cleaned_data_Pittsburgh!I$2:'cleaned_data_Pittsburgh'!I$828,0))</f>
        <v>Western PA</v>
      </c>
      <c r="E1378">
        <f>INDEX(cleaned_data_Pittsburgh!AG$2:'cleaned_data_Pittsburgh'!AG$828, MATCH(A1378, cleaned_data_Pittsburgh!I$2:'cleaned_data_Pittsburgh'!I$828,0))</f>
        <v>1</v>
      </c>
      <c r="F1378" t="str">
        <f>INDEX(cleaned_data_Pittsburgh!AK$2:'cleaned_data_Pittsburgh'!AK$828, MATCH(A1378, cleaned_data_Pittsburgh!I$2:'cleaned_data_Pittsburgh'!I$828,0))</f>
        <v>State</v>
      </c>
      <c r="G1378">
        <v>1</v>
      </c>
    </row>
    <row r="1379" spans="1:7" x14ac:dyDescent="0.2">
      <c r="A1379">
        <v>223677461</v>
      </c>
      <c r="B1379">
        <v>187673885</v>
      </c>
      <c r="C1379" t="s">
        <v>3406</v>
      </c>
      <c r="D1379" t="str">
        <f>INDEX(cleaned_data_Pittsburgh!AF$2:'cleaned_data_Pittsburgh'!AF$828, MATCH(A1379, cleaned_data_Pittsburgh!I$2:'cleaned_data_Pittsburgh'!I$828,0))</f>
        <v>Western PA</v>
      </c>
      <c r="E1379">
        <f>INDEX(cleaned_data_Pittsburgh!AG$2:'cleaned_data_Pittsburgh'!AG$828, MATCH(A1379, cleaned_data_Pittsburgh!I$2:'cleaned_data_Pittsburgh'!I$828,0))</f>
        <v>1</v>
      </c>
      <c r="F1379" t="str">
        <f>INDEX(cleaned_data_Pittsburgh!AK$2:'cleaned_data_Pittsburgh'!AK$828, MATCH(A1379, cleaned_data_Pittsburgh!I$2:'cleaned_data_Pittsburgh'!I$828,0))</f>
        <v>State</v>
      </c>
      <c r="G1379">
        <v>1</v>
      </c>
    </row>
    <row r="1380" spans="1:7" x14ac:dyDescent="0.2">
      <c r="A1380">
        <v>223868282</v>
      </c>
      <c r="B1380">
        <v>154140192</v>
      </c>
      <c r="C1380" t="s">
        <v>3406</v>
      </c>
      <c r="D1380" t="str">
        <f>INDEX(cleaned_data_Pittsburgh!AF$2:'cleaned_data_Pittsburgh'!AF$828, MATCH(A1380, cleaned_data_Pittsburgh!I$2:'cleaned_data_Pittsburgh'!I$828,0))</f>
        <v>Western PA</v>
      </c>
      <c r="E1380">
        <f>INDEX(cleaned_data_Pittsburgh!AG$2:'cleaned_data_Pittsburgh'!AG$828, MATCH(A1380, cleaned_data_Pittsburgh!I$2:'cleaned_data_Pittsburgh'!I$828,0))</f>
        <v>1</v>
      </c>
      <c r="F1380" t="str">
        <f>INDEX(cleaned_data_Pittsburgh!AK$2:'cleaned_data_Pittsburgh'!AK$828, MATCH(A1380, cleaned_data_Pittsburgh!I$2:'cleaned_data_Pittsburgh'!I$828,0))</f>
        <v>State</v>
      </c>
      <c r="G1380">
        <v>1</v>
      </c>
    </row>
    <row r="1381" spans="1:7" x14ac:dyDescent="0.2">
      <c r="A1381">
        <v>223868282</v>
      </c>
      <c r="B1381">
        <v>188129780</v>
      </c>
      <c r="C1381" t="s">
        <v>3406</v>
      </c>
      <c r="D1381" t="str">
        <f>INDEX(cleaned_data_Pittsburgh!AF$2:'cleaned_data_Pittsburgh'!AF$828, MATCH(A1381, cleaned_data_Pittsburgh!I$2:'cleaned_data_Pittsburgh'!I$828,0))</f>
        <v>Western PA</v>
      </c>
      <c r="E1381">
        <f>INDEX(cleaned_data_Pittsburgh!AG$2:'cleaned_data_Pittsburgh'!AG$828, MATCH(A1381, cleaned_data_Pittsburgh!I$2:'cleaned_data_Pittsburgh'!I$828,0))</f>
        <v>1</v>
      </c>
      <c r="F1381" t="str">
        <f>INDEX(cleaned_data_Pittsburgh!AK$2:'cleaned_data_Pittsburgh'!AK$828, MATCH(A1381, cleaned_data_Pittsburgh!I$2:'cleaned_data_Pittsburgh'!I$828,0))</f>
        <v>State</v>
      </c>
      <c r="G1381">
        <v>1</v>
      </c>
    </row>
    <row r="1382" spans="1:7" x14ac:dyDescent="0.2">
      <c r="A1382">
        <v>223677461</v>
      </c>
      <c r="B1382">
        <v>188117270</v>
      </c>
      <c r="C1382" t="s">
        <v>3385</v>
      </c>
      <c r="D1382" t="str">
        <f>INDEX(cleaned_data_Pittsburgh!AF$2:'cleaned_data_Pittsburgh'!AF$828, MATCH(A1382, cleaned_data_Pittsburgh!I$2:'cleaned_data_Pittsburgh'!I$828,0))</f>
        <v>Western PA</v>
      </c>
      <c r="E1382">
        <f>INDEX(cleaned_data_Pittsburgh!AG$2:'cleaned_data_Pittsburgh'!AG$828, MATCH(A1382, cleaned_data_Pittsburgh!I$2:'cleaned_data_Pittsburgh'!I$828,0))</f>
        <v>1</v>
      </c>
      <c r="F1382" t="str">
        <f>INDEX(cleaned_data_Pittsburgh!AK$2:'cleaned_data_Pittsburgh'!AK$828, MATCH(A1382, cleaned_data_Pittsburgh!I$2:'cleaned_data_Pittsburgh'!I$828,0))</f>
        <v>State</v>
      </c>
      <c r="G1382">
        <v>1</v>
      </c>
    </row>
    <row r="1383" spans="1:7" x14ac:dyDescent="0.2">
      <c r="A1383" t="s">
        <v>3334</v>
      </c>
      <c r="B1383">
        <v>84362082</v>
      </c>
      <c r="C1383" t="s">
        <v>3413</v>
      </c>
      <c r="D1383" t="str">
        <f>INDEX(cleaned_data_Pittsburgh!AF$2:'cleaned_data_Pittsburgh'!AF$828, MATCH(A1383, cleaned_data_Pittsburgh!I$2:'cleaned_data_Pittsburgh'!I$828,0))</f>
        <v>Ohio Maryland Pennsylvania and West Virginia</v>
      </c>
      <c r="E1383">
        <f>INDEX(cleaned_data_Pittsburgh!AG$2:'cleaned_data_Pittsburgh'!AG$828, MATCH(A1383, cleaned_data_Pittsburgh!I$2:'cleaned_data_Pittsburgh'!I$828,0))</f>
        <v>0</v>
      </c>
      <c r="F1383" t="str">
        <f>INDEX(cleaned_data_Pittsburgh!AK$2:'cleaned_data_Pittsburgh'!AK$828, MATCH(A1383, cleaned_data_Pittsburgh!I$2:'cleaned_data_Pittsburgh'!I$828,0))</f>
        <v>State</v>
      </c>
      <c r="G1383">
        <v>1</v>
      </c>
    </row>
    <row r="1384" spans="1:7" x14ac:dyDescent="0.2">
      <c r="A1384" t="s">
        <v>3296</v>
      </c>
      <c r="B1384">
        <v>182572500</v>
      </c>
      <c r="C1384" t="s">
        <v>3393</v>
      </c>
      <c r="D1384" t="str">
        <f>INDEX(cleaned_data_Pittsburgh!AF$2:'cleaned_data_Pittsburgh'!AF$828, MATCH(A1384, cleaned_data_Pittsburgh!I$2:'cleaned_data_Pittsburgh'!I$828,0))</f>
        <v>Western PA</v>
      </c>
      <c r="E1384">
        <f>INDEX(cleaned_data_Pittsburgh!AG$2:'cleaned_data_Pittsburgh'!AG$828, MATCH(A1384, cleaned_data_Pittsburgh!I$2:'cleaned_data_Pittsburgh'!I$828,0))</f>
        <v>0</v>
      </c>
      <c r="F1384" t="str">
        <f>INDEX(cleaned_data_Pittsburgh!AK$2:'cleaned_data_Pittsburgh'!AK$828, MATCH(A1384, cleaned_data_Pittsburgh!I$2:'cleaned_data_Pittsburgh'!I$828,0))</f>
        <v>State</v>
      </c>
      <c r="G1384">
        <v>1</v>
      </c>
    </row>
    <row r="1385" spans="1:7" x14ac:dyDescent="0.2">
      <c r="A1385">
        <v>223677461</v>
      </c>
      <c r="B1385">
        <v>92754342</v>
      </c>
      <c r="C1385" t="s">
        <v>3421</v>
      </c>
      <c r="D1385" t="str">
        <f>INDEX(cleaned_data_Pittsburgh!AF$2:'cleaned_data_Pittsburgh'!AF$828, MATCH(A1385, cleaned_data_Pittsburgh!I$2:'cleaned_data_Pittsburgh'!I$828,0))</f>
        <v>Western PA</v>
      </c>
      <c r="E1385">
        <f>INDEX(cleaned_data_Pittsburgh!AG$2:'cleaned_data_Pittsburgh'!AG$828, MATCH(A1385, cleaned_data_Pittsburgh!I$2:'cleaned_data_Pittsburgh'!I$828,0))</f>
        <v>1</v>
      </c>
      <c r="F1385" t="str">
        <f>INDEX(cleaned_data_Pittsburgh!AK$2:'cleaned_data_Pittsburgh'!AK$828, MATCH(A1385, cleaned_data_Pittsburgh!I$2:'cleaned_data_Pittsburgh'!I$828,0))</f>
        <v>State</v>
      </c>
      <c r="G1385">
        <v>1</v>
      </c>
    </row>
    <row r="1386" spans="1:7" x14ac:dyDescent="0.2">
      <c r="A1386">
        <v>223868282</v>
      </c>
      <c r="B1386">
        <v>92754342</v>
      </c>
      <c r="C1386" t="s">
        <v>3421</v>
      </c>
      <c r="D1386" t="str">
        <f>INDEX(cleaned_data_Pittsburgh!AF$2:'cleaned_data_Pittsburgh'!AF$828, MATCH(A1386, cleaned_data_Pittsburgh!I$2:'cleaned_data_Pittsburgh'!I$828,0))</f>
        <v>Western PA</v>
      </c>
      <c r="E1386">
        <f>INDEX(cleaned_data_Pittsburgh!AG$2:'cleaned_data_Pittsburgh'!AG$828, MATCH(A1386, cleaned_data_Pittsburgh!I$2:'cleaned_data_Pittsburgh'!I$828,0))</f>
        <v>1</v>
      </c>
      <c r="F1386" t="str">
        <f>INDEX(cleaned_data_Pittsburgh!AK$2:'cleaned_data_Pittsburgh'!AK$828, MATCH(A1386, cleaned_data_Pittsburgh!I$2:'cleaned_data_Pittsburgh'!I$828,0))</f>
        <v>State</v>
      </c>
      <c r="G1386">
        <v>1</v>
      </c>
    </row>
    <row r="1387" spans="1:7" x14ac:dyDescent="0.2">
      <c r="A1387">
        <v>223868282</v>
      </c>
      <c r="B1387">
        <v>187280312</v>
      </c>
      <c r="C1387" t="s">
        <v>3421</v>
      </c>
      <c r="D1387" t="str">
        <f>INDEX(cleaned_data_Pittsburgh!AF$2:'cleaned_data_Pittsburgh'!AF$828, MATCH(A1387, cleaned_data_Pittsburgh!I$2:'cleaned_data_Pittsburgh'!I$828,0))</f>
        <v>Western PA</v>
      </c>
      <c r="E1387">
        <f>INDEX(cleaned_data_Pittsburgh!AG$2:'cleaned_data_Pittsburgh'!AG$828, MATCH(A1387, cleaned_data_Pittsburgh!I$2:'cleaned_data_Pittsburgh'!I$828,0))</f>
        <v>1</v>
      </c>
      <c r="F1387" t="str">
        <f>INDEX(cleaned_data_Pittsburgh!AK$2:'cleaned_data_Pittsburgh'!AK$828, MATCH(A1387, cleaned_data_Pittsburgh!I$2:'cleaned_data_Pittsburgh'!I$828,0))</f>
        <v>State</v>
      </c>
      <c r="G1387">
        <v>1</v>
      </c>
    </row>
    <row r="1388" spans="1:7" x14ac:dyDescent="0.2">
      <c r="A1388" t="s">
        <v>3334</v>
      </c>
      <c r="B1388">
        <v>10002340</v>
      </c>
      <c r="C1388" t="s">
        <v>3589</v>
      </c>
      <c r="D1388" t="str">
        <f>INDEX(cleaned_data_Pittsburgh!AF$2:'cleaned_data_Pittsburgh'!AF$828, MATCH(A1388, cleaned_data_Pittsburgh!I$2:'cleaned_data_Pittsburgh'!I$828,0))</f>
        <v>Ohio Maryland Pennsylvania and West Virginia</v>
      </c>
      <c r="E1388">
        <f>INDEX(cleaned_data_Pittsburgh!AG$2:'cleaned_data_Pittsburgh'!AG$828, MATCH(A1388, cleaned_data_Pittsburgh!I$2:'cleaned_data_Pittsburgh'!I$828,0))</f>
        <v>0</v>
      </c>
      <c r="F1388" t="str">
        <f>INDEX(cleaned_data_Pittsburgh!AK$2:'cleaned_data_Pittsburgh'!AK$828, MATCH(A1388, cleaned_data_Pittsburgh!I$2:'cleaned_data_Pittsburgh'!I$828,0))</f>
        <v>State</v>
      </c>
      <c r="G1388">
        <v>1</v>
      </c>
    </row>
    <row r="1389" spans="1:7" x14ac:dyDescent="0.2">
      <c r="A1389" t="s">
        <v>3296</v>
      </c>
      <c r="B1389">
        <v>185461061</v>
      </c>
      <c r="C1389" t="s">
        <v>3571</v>
      </c>
      <c r="D1389" t="str">
        <f>INDEX(cleaned_data_Pittsburgh!AF$2:'cleaned_data_Pittsburgh'!AF$828, MATCH(A1389, cleaned_data_Pittsburgh!I$2:'cleaned_data_Pittsburgh'!I$828,0))</f>
        <v>Western PA</v>
      </c>
      <c r="E1389">
        <f>INDEX(cleaned_data_Pittsburgh!AG$2:'cleaned_data_Pittsburgh'!AG$828, MATCH(A1389, cleaned_data_Pittsburgh!I$2:'cleaned_data_Pittsburgh'!I$828,0))</f>
        <v>0</v>
      </c>
      <c r="F1389" t="str">
        <f>INDEX(cleaned_data_Pittsburgh!AK$2:'cleaned_data_Pittsburgh'!AK$828, MATCH(A1389, cleaned_data_Pittsburgh!I$2:'cleaned_data_Pittsburgh'!I$828,0))</f>
        <v>State</v>
      </c>
      <c r="G1389">
        <f>IF(IFERROR(SEARCH(D1389, C1389), 0), 1, 0)</f>
        <v>0</v>
      </c>
    </row>
    <row r="1390" spans="1:7" x14ac:dyDescent="0.2">
      <c r="A1390">
        <v>224386430</v>
      </c>
      <c r="B1390">
        <v>44139442</v>
      </c>
      <c r="C1390" t="s">
        <v>3478</v>
      </c>
      <c r="D1390" t="str">
        <f>INDEX(cleaned_data_Pittsburgh!AF$2:'cleaned_data_Pittsburgh'!AF$828, MATCH(A1390, cleaned_data_Pittsburgh!I$2:'cleaned_data_Pittsburgh'!I$828,0))</f>
        <v>Ohio Maryland Pennsylvania and West Virginia</v>
      </c>
      <c r="E1390">
        <f>INDEX(cleaned_data_Pittsburgh!AG$2:'cleaned_data_Pittsburgh'!AG$828, MATCH(A1390, cleaned_data_Pittsburgh!I$2:'cleaned_data_Pittsburgh'!I$828,0))</f>
        <v>0</v>
      </c>
      <c r="F1390" t="str">
        <f>INDEX(cleaned_data_Pittsburgh!AK$2:'cleaned_data_Pittsburgh'!AK$828, MATCH(A1390, cleaned_data_Pittsburgh!I$2:'cleaned_data_Pittsburgh'!I$828,0))</f>
        <v>State</v>
      </c>
      <c r="G1390">
        <v>1</v>
      </c>
    </row>
    <row r="1391" spans="1:7" x14ac:dyDescent="0.2">
      <c r="A1391" t="s">
        <v>3334</v>
      </c>
      <c r="B1391">
        <v>44139442</v>
      </c>
      <c r="C1391" t="s">
        <v>3478</v>
      </c>
      <c r="D1391" t="str">
        <f>INDEX(cleaned_data_Pittsburgh!AF$2:'cleaned_data_Pittsburgh'!AF$828, MATCH(A1391, cleaned_data_Pittsburgh!I$2:'cleaned_data_Pittsburgh'!I$828,0))</f>
        <v>Ohio Maryland Pennsylvania and West Virginia</v>
      </c>
      <c r="E1391">
        <f>INDEX(cleaned_data_Pittsburgh!AG$2:'cleaned_data_Pittsburgh'!AG$828, MATCH(A1391, cleaned_data_Pittsburgh!I$2:'cleaned_data_Pittsburgh'!I$828,0))</f>
        <v>0</v>
      </c>
      <c r="F1391" t="str">
        <f>INDEX(cleaned_data_Pittsburgh!AK$2:'cleaned_data_Pittsburgh'!AK$828, MATCH(A1391, cleaned_data_Pittsburgh!I$2:'cleaned_data_Pittsburgh'!I$828,0))</f>
        <v>State</v>
      </c>
      <c r="G1391">
        <v>1</v>
      </c>
    </row>
    <row r="1392" spans="1:7" x14ac:dyDescent="0.2">
      <c r="A1392" t="s">
        <v>3296</v>
      </c>
      <c r="B1392">
        <v>187161455</v>
      </c>
      <c r="C1392" t="s">
        <v>3400</v>
      </c>
      <c r="D1392" t="str">
        <f>INDEX(cleaned_data_Pittsburgh!AF$2:'cleaned_data_Pittsburgh'!AF$828, MATCH(A1392, cleaned_data_Pittsburgh!I$2:'cleaned_data_Pittsburgh'!I$828,0))</f>
        <v>Western PA</v>
      </c>
      <c r="E1392">
        <f>INDEX(cleaned_data_Pittsburgh!AG$2:'cleaned_data_Pittsburgh'!AG$828, MATCH(A1392, cleaned_data_Pittsburgh!I$2:'cleaned_data_Pittsburgh'!I$828,0))</f>
        <v>0</v>
      </c>
      <c r="F1392" t="str">
        <f>INDEX(cleaned_data_Pittsburgh!AK$2:'cleaned_data_Pittsburgh'!AK$828, MATCH(A1392, cleaned_data_Pittsburgh!I$2:'cleaned_data_Pittsburgh'!I$828,0))</f>
        <v>State</v>
      </c>
      <c r="G1392">
        <v>1</v>
      </c>
    </row>
    <row r="1393" spans="1:7" x14ac:dyDescent="0.2">
      <c r="A1393">
        <v>223868282</v>
      </c>
      <c r="B1393">
        <v>149550222</v>
      </c>
      <c r="C1393" t="s">
        <v>3430</v>
      </c>
      <c r="D1393" t="str">
        <f>INDEX(cleaned_data_Pittsburgh!AF$2:'cleaned_data_Pittsburgh'!AF$828, MATCH(A1393, cleaned_data_Pittsburgh!I$2:'cleaned_data_Pittsburgh'!I$828,0))</f>
        <v>Western PA</v>
      </c>
      <c r="E1393">
        <f>INDEX(cleaned_data_Pittsburgh!AG$2:'cleaned_data_Pittsburgh'!AG$828, MATCH(A1393, cleaned_data_Pittsburgh!I$2:'cleaned_data_Pittsburgh'!I$828,0))</f>
        <v>1</v>
      </c>
      <c r="F1393" t="str">
        <f>INDEX(cleaned_data_Pittsburgh!AK$2:'cleaned_data_Pittsburgh'!AK$828, MATCH(A1393, cleaned_data_Pittsburgh!I$2:'cleaned_data_Pittsburgh'!I$828,0))</f>
        <v>State</v>
      </c>
      <c r="G1393">
        <v>1</v>
      </c>
    </row>
    <row r="1394" spans="1:7" x14ac:dyDescent="0.2">
      <c r="A1394">
        <v>223677461</v>
      </c>
      <c r="B1394">
        <v>181865142</v>
      </c>
      <c r="C1394" t="s">
        <v>3380</v>
      </c>
      <c r="D1394" t="str">
        <f>INDEX(cleaned_data_Pittsburgh!AF$2:'cleaned_data_Pittsburgh'!AF$828, MATCH(A1394, cleaned_data_Pittsburgh!I$2:'cleaned_data_Pittsburgh'!I$828,0))</f>
        <v>Western PA</v>
      </c>
      <c r="E1394">
        <f>INDEX(cleaned_data_Pittsburgh!AG$2:'cleaned_data_Pittsburgh'!AG$828, MATCH(A1394, cleaned_data_Pittsburgh!I$2:'cleaned_data_Pittsburgh'!I$828,0))</f>
        <v>1</v>
      </c>
      <c r="F1394" t="str">
        <f>INDEX(cleaned_data_Pittsburgh!AK$2:'cleaned_data_Pittsburgh'!AK$828, MATCH(A1394, cleaned_data_Pittsburgh!I$2:'cleaned_data_Pittsburgh'!I$828,0))</f>
        <v>State</v>
      </c>
      <c r="G1394">
        <v>1</v>
      </c>
    </row>
    <row r="1395" spans="1:7" x14ac:dyDescent="0.2">
      <c r="A1395">
        <v>223677461</v>
      </c>
      <c r="B1395">
        <v>1267503</v>
      </c>
      <c r="C1395" t="s">
        <v>3380</v>
      </c>
      <c r="D1395" t="str">
        <f>INDEX(cleaned_data_Pittsburgh!AF$2:'cleaned_data_Pittsburgh'!AF$828, MATCH(A1395, cleaned_data_Pittsburgh!I$2:'cleaned_data_Pittsburgh'!I$828,0))</f>
        <v>Western PA</v>
      </c>
      <c r="E1395">
        <f>INDEX(cleaned_data_Pittsburgh!AG$2:'cleaned_data_Pittsburgh'!AG$828, MATCH(A1395, cleaned_data_Pittsburgh!I$2:'cleaned_data_Pittsburgh'!I$828,0))</f>
        <v>1</v>
      </c>
      <c r="F1395" t="str">
        <f>INDEX(cleaned_data_Pittsburgh!AK$2:'cleaned_data_Pittsburgh'!AK$828, MATCH(A1395, cleaned_data_Pittsburgh!I$2:'cleaned_data_Pittsburgh'!I$828,0))</f>
        <v>State</v>
      </c>
      <c r="G1395">
        <v>1</v>
      </c>
    </row>
    <row r="1396" spans="1:7" x14ac:dyDescent="0.2">
      <c r="A1396">
        <v>223677461</v>
      </c>
      <c r="B1396">
        <v>66654112</v>
      </c>
      <c r="C1396" t="s">
        <v>3380</v>
      </c>
      <c r="D1396" t="str">
        <f>INDEX(cleaned_data_Pittsburgh!AF$2:'cleaned_data_Pittsburgh'!AF$828, MATCH(A1396, cleaned_data_Pittsburgh!I$2:'cleaned_data_Pittsburgh'!I$828,0))</f>
        <v>Western PA</v>
      </c>
      <c r="E1396">
        <f>INDEX(cleaned_data_Pittsburgh!AG$2:'cleaned_data_Pittsburgh'!AG$828, MATCH(A1396, cleaned_data_Pittsburgh!I$2:'cleaned_data_Pittsburgh'!I$828,0))</f>
        <v>1</v>
      </c>
      <c r="F1396" t="str">
        <f>INDEX(cleaned_data_Pittsburgh!AK$2:'cleaned_data_Pittsburgh'!AK$828, MATCH(A1396, cleaned_data_Pittsburgh!I$2:'cleaned_data_Pittsburgh'!I$828,0))</f>
        <v>State</v>
      </c>
      <c r="G1396">
        <v>1</v>
      </c>
    </row>
    <row r="1397" spans="1:7" x14ac:dyDescent="0.2">
      <c r="A1397">
        <v>223677461</v>
      </c>
      <c r="B1397">
        <v>10610606</v>
      </c>
      <c r="C1397" t="s">
        <v>3380</v>
      </c>
      <c r="D1397" t="str">
        <f>INDEX(cleaned_data_Pittsburgh!AF$2:'cleaned_data_Pittsburgh'!AF$828, MATCH(A1397, cleaned_data_Pittsburgh!I$2:'cleaned_data_Pittsburgh'!I$828,0))</f>
        <v>Western PA</v>
      </c>
      <c r="E1397">
        <f>INDEX(cleaned_data_Pittsburgh!AG$2:'cleaned_data_Pittsburgh'!AG$828, MATCH(A1397, cleaned_data_Pittsburgh!I$2:'cleaned_data_Pittsburgh'!I$828,0))</f>
        <v>1</v>
      </c>
      <c r="F1397" t="str">
        <f>INDEX(cleaned_data_Pittsburgh!AK$2:'cleaned_data_Pittsburgh'!AK$828, MATCH(A1397, cleaned_data_Pittsburgh!I$2:'cleaned_data_Pittsburgh'!I$828,0))</f>
        <v>State</v>
      </c>
      <c r="G1397">
        <v>1</v>
      </c>
    </row>
    <row r="1398" spans="1:7" x14ac:dyDescent="0.2">
      <c r="A1398">
        <v>223677461</v>
      </c>
      <c r="B1398">
        <v>185778655</v>
      </c>
      <c r="C1398" t="s">
        <v>3380</v>
      </c>
      <c r="D1398" t="str">
        <f>INDEX(cleaned_data_Pittsburgh!AF$2:'cleaned_data_Pittsburgh'!AF$828, MATCH(A1398, cleaned_data_Pittsburgh!I$2:'cleaned_data_Pittsburgh'!I$828,0))</f>
        <v>Western PA</v>
      </c>
      <c r="E1398">
        <f>INDEX(cleaned_data_Pittsburgh!AG$2:'cleaned_data_Pittsburgh'!AG$828, MATCH(A1398, cleaned_data_Pittsburgh!I$2:'cleaned_data_Pittsburgh'!I$828,0))</f>
        <v>1</v>
      </c>
      <c r="F1398" t="str">
        <f>INDEX(cleaned_data_Pittsburgh!AK$2:'cleaned_data_Pittsburgh'!AK$828, MATCH(A1398, cleaned_data_Pittsburgh!I$2:'cleaned_data_Pittsburgh'!I$828,0))</f>
        <v>State</v>
      </c>
      <c r="G1398">
        <v>1</v>
      </c>
    </row>
    <row r="1399" spans="1:7" x14ac:dyDescent="0.2">
      <c r="A1399">
        <v>223677461</v>
      </c>
      <c r="B1399">
        <v>10871257</v>
      </c>
      <c r="C1399" t="s">
        <v>3380</v>
      </c>
      <c r="D1399" t="str">
        <f>INDEX(cleaned_data_Pittsburgh!AF$2:'cleaned_data_Pittsburgh'!AF$828, MATCH(A1399, cleaned_data_Pittsburgh!I$2:'cleaned_data_Pittsburgh'!I$828,0))</f>
        <v>Western PA</v>
      </c>
      <c r="E1399">
        <f>INDEX(cleaned_data_Pittsburgh!AG$2:'cleaned_data_Pittsburgh'!AG$828, MATCH(A1399, cleaned_data_Pittsburgh!I$2:'cleaned_data_Pittsburgh'!I$828,0))</f>
        <v>1</v>
      </c>
      <c r="F1399" t="str">
        <f>INDEX(cleaned_data_Pittsburgh!AK$2:'cleaned_data_Pittsburgh'!AK$828, MATCH(A1399, cleaned_data_Pittsburgh!I$2:'cleaned_data_Pittsburgh'!I$828,0))</f>
        <v>State</v>
      </c>
      <c r="G1399">
        <v>1</v>
      </c>
    </row>
    <row r="1400" spans="1:7" x14ac:dyDescent="0.2">
      <c r="A1400">
        <v>223868282</v>
      </c>
      <c r="B1400">
        <v>185679283</v>
      </c>
      <c r="C1400" t="s">
        <v>3380</v>
      </c>
      <c r="D1400" t="str">
        <f>INDEX(cleaned_data_Pittsburgh!AF$2:'cleaned_data_Pittsburgh'!AF$828, MATCH(A1400, cleaned_data_Pittsburgh!I$2:'cleaned_data_Pittsburgh'!I$828,0))</f>
        <v>Western PA</v>
      </c>
      <c r="E1400">
        <f>INDEX(cleaned_data_Pittsburgh!AG$2:'cleaned_data_Pittsburgh'!AG$828, MATCH(A1400, cleaned_data_Pittsburgh!I$2:'cleaned_data_Pittsburgh'!I$828,0))</f>
        <v>1</v>
      </c>
      <c r="F1400" t="str">
        <f>INDEX(cleaned_data_Pittsburgh!AK$2:'cleaned_data_Pittsburgh'!AK$828, MATCH(A1400, cleaned_data_Pittsburgh!I$2:'cleaned_data_Pittsburgh'!I$828,0))</f>
        <v>State</v>
      </c>
      <c r="G1400">
        <v>1</v>
      </c>
    </row>
    <row r="1401" spans="1:7" x14ac:dyDescent="0.2">
      <c r="A1401">
        <v>223868282</v>
      </c>
      <c r="B1401">
        <v>181865142</v>
      </c>
      <c r="C1401" t="s">
        <v>3380</v>
      </c>
      <c r="D1401" t="str">
        <f>INDEX(cleaned_data_Pittsburgh!AF$2:'cleaned_data_Pittsburgh'!AF$828, MATCH(A1401, cleaned_data_Pittsburgh!I$2:'cleaned_data_Pittsburgh'!I$828,0))</f>
        <v>Western PA</v>
      </c>
      <c r="E1401">
        <f>INDEX(cleaned_data_Pittsburgh!AG$2:'cleaned_data_Pittsburgh'!AG$828, MATCH(A1401, cleaned_data_Pittsburgh!I$2:'cleaned_data_Pittsburgh'!I$828,0))</f>
        <v>1</v>
      </c>
      <c r="F1401" t="str">
        <f>INDEX(cleaned_data_Pittsburgh!AK$2:'cleaned_data_Pittsburgh'!AK$828, MATCH(A1401, cleaned_data_Pittsburgh!I$2:'cleaned_data_Pittsburgh'!I$828,0))</f>
        <v>State</v>
      </c>
      <c r="G1401">
        <v>1</v>
      </c>
    </row>
    <row r="1402" spans="1:7" x14ac:dyDescent="0.2">
      <c r="A1402">
        <v>223868282</v>
      </c>
      <c r="B1402">
        <v>181643652</v>
      </c>
      <c r="C1402" t="s">
        <v>3380</v>
      </c>
      <c r="D1402" t="str">
        <f>INDEX(cleaned_data_Pittsburgh!AF$2:'cleaned_data_Pittsburgh'!AF$828, MATCH(A1402, cleaned_data_Pittsburgh!I$2:'cleaned_data_Pittsburgh'!I$828,0))</f>
        <v>Western PA</v>
      </c>
      <c r="E1402">
        <f>INDEX(cleaned_data_Pittsburgh!AG$2:'cleaned_data_Pittsburgh'!AG$828, MATCH(A1402, cleaned_data_Pittsburgh!I$2:'cleaned_data_Pittsburgh'!I$828,0))</f>
        <v>1</v>
      </c>
      <c r="F1402" t="str">
        <f>INDEX(cleaned_data_Pittsburgh!AK$2:'cleaned_data_Pittsburgh'!AK$828, MATCH(A1402, cleaned_data_Pittsburgh!I$2:'cleaned_data_Pittsburgh'!I$828,0))</f>
        <v>State</v>
      </c>
      <c r="G1402">
        <v>1</v>
      </c>
    </row>
    <row r="1403" spans="1:7" x14ac:dyDescent="0.2">
      <c r="A1403">
        <v>223868282</v>
      </c>
      <c r="B1403">
        <v>186954701</v>
      </c>
      <c r="C1403" t="s">
        <v>3380</v>
      </c>
      <c r="D1403" t="str">
        <f>INDEX(cleaned_data_Pittsburgh!AF$2:'cleaned_data_Pittsburgh'!AF$828, MATCH(A1403, cleaned_data_Pittsburgh!I$2:'cleaned_data_Pittsburgh'!I$828,0))</f>
        <v>Western PA</v>
      </c>
      <c r="E1403">
        <f>INDEX(cleaned_data_Pittsburgh!AG$2:'cleaned_data_Pittsburgh'!AG$828, MATCH(A1403, cleaned_data_Pittsburgh!I$2:'cleaned_data_Pittsburgh'!I$828,0))</f>
        <v>1</v>
      </c>
      <c r="F1403" t="str">
        <f>INDEX(cleaned_data_Pittsburgh!AK$2:'cleaned_data_Pittsburgh'!AK$828, MATCH(A1403, cleaned_data_Pittsburgh!I$2:'cleaned_data_Pittsburgh'!I$828,0))</f>
        <v>State</v>
      </c>
      <c r="G1403">
        <v>1</v>
      </c>
    </row>
    <row r="1404" spans="1:7" x14ac:dyDescent="0.2">
      <c r="A1404">
        <v>223868282</v>
      </c>
      <c r="B1404">
        <v>10610606</v>
      </c>
      <c r="C1404" t="s">
        <v>3380</v>
      </c>
      <c r="D1404" t="str">
        <f>INDEX(cleaned_data_Pittsburgh!AF$2:'cleaned_data_Pittsburgh'!AF$828, MATCH(A1404, cleaned_data_Pittsburgh!I$2:'cleaned_data_Pittsburgh'!I$828,0))</f>
        <v>Western PA</v>
      </c>
      <c r="E1404">
        <f>INDEX(cleaned_data_Pittsburgh!AG$2:'cleaned_data_Pittsburgh'!AG$828, MATCH(A1404, cleaned_data_Pittsburgh!I$2:'cleaned_data_Pittsburgh'!I$828,0))</f>
        <v>1</v>
      </c>
      <c r="F1404" t="str">
        <f>INDEX(cleaned_data_Pittsburgh!AK$2:'cleaned_data_Pittsburgh'!AK$828, MATCH(A1404, cleaned_data_Pittsburgh!I$2:'cleaned_data_Pittsburgh'!I$828,0))</f>
        <v>State</v>
      </c>
      <c r="G1404">
        <v>1</v>
      </c>
    </row>
    <row r="1405" spans="1:7" x14ac:dyDescent="0.2">
      <c r="A1405">
        <v>223868282</v>
      </c>
      <c r="B1405">
        <v>188211602</v>
      </c>
      <c r="C1405" t="s">
        <v>3380</v>
      </c>
      <c r="D1405" t="str">
        <f>INDEX(cleaned_data_Pittsburgh!AF$2:'cleaned_data_Pittsburgh'!AF$828, MATCH(A1405, cleaned_data_Pittsburgh!I$2:'cleaned_data_Pittsburgh'!I$828,0))</f>
        <v>Western PA</v>
      </c>
      <c r="E1405">
        <f>INDEX(cleaned_data_Pittsburgh!AG$2:'cleaned_data_Pittsburgh'!AG$828, MATCH(A1405, cleaned_data_Pittsburgh!I$2:'cleaned_data_Pittsburgh'!I$828,0))</f>
        <v>1</v>
      </c>
      <c r="F1405" t="str">
        <f>INDEX(cleaned_data_Pittsburgh!AK$2:'cleaned_data_Pittsburgh'!AK$828, MATCH(A1405, cleaned_data_Pittsburgh!I$2:'cleaned_data_Pittsburgh'!I$828,0))</f>
        <v>State</v>
      </c>
      <c r="G1405">
        <v>1</v>
      </c>
    </row>
    <row r="1406" spans="1:7" x14ac:dyDescent="0.2">
      <c r="A1406">
        <v>223868282</v>
      </c>
      <c r="B1406">
        <v>35744012</v>
      </c>
      <c r="C1406" t="s">
        <v>3380</v>
      </c>
      <c r="D1406" t="str">
        <f>INDEX(cleaned_data_Pittsburgh!AF$2:'cleaned_data_Pittsburgh'!AF$828, MATCH(A1406, cleaned_data_Pittsburgh!I$2:'cleaned_data_Pittsburgh'!I$828,0))</f>
        <v>Western PA</v>
      </c>
      <c r="E1406">
        <f>INDEX(cleaned_data_Pittsburgh!AG$2:'cleaned_data_Pittsburgh'!AG$828, MATCH(A1406, cleaned_data_Pittsburgh!I$2:'cleaned_data_Pittsburgh'!I$828,0))</f>
        <v>1</v>
      </c>
      <c r="F1406" t="str">
        <f>INDEX(cleaned_data_Pittsburgh!AK$2:'cleaned_data_Pittsburgh'!AK$828, MATCH(A1406, cleaned_data_Pittsburgh!I$2:'cleaned_data_Pittsburgh'!I$828,0))</f>
        <v>State</v>
      </c>
      <c r="G1406">
        <v>1</v>
      </c>
    </row>
    <row r="1407" spans="1:7" x14ac:dyDescent="0.2">
      <c r="A1407">
        <v>223868282</v>
      </c>
      <c r="B1407">
        <v>157061692</v>
      </c>
      <c r="C1407" t="s">
        <v>3380</v>
      </c>
      <c r="D1407" t="str">
        <f>INDEX(cleaned_data_Pittsburgh!AF$2:'cleaned_data_Pittsburgh'!AF$828, MATCH(A1407, cleaned_data_Pittsburgh!I$2:'cleaned_data_Pittsburgh'!I$828,0))</f>
        <v>Western PA</v>
      </c>
      <c r="E1407">
        <f>INDEX(cleaned_data_Pittsburgh!AG$2:'cleaned_data_Pittsburgh'!AG$828, MATCH(A1407, cleaned_data_Pittsburgh!I$2:'cleaned_data_Pittsburgh'!I$828,0))</f>
        <v>1</v>
      </c>
      <c r="F1407" t="str">
        <f>INDEX(cleaned_data_Pittsburgh!AK$2:'cleaned_data_Pittsburgh'!AK$828, MATCH(A1407, cleaned_data_Pittsburgh!I$2:'cleaned_data_Pittsburgh'!I$828,0))</f>
        <v>State</v>
      </c>
      <c r="G1407">
        <v>1</v>
      </c>
    </row>
    <row r="1408" spans="1:7" x14ac:dyDescent="0.2">
      <c r="A1408">
        <v>223868282</v>
      </c>
      <c r="B1408">
        <v>186316099</v>
      </c>
      <c r="C1408" t="s">
        <v>3380</v>
      </c>
      <c r="D1408" t="str">
        <f>INDEX(cleaned_data_Pittsburgh!AF$2:'cleaned_data_Pittsburgh'!AF$828, MATCH(A1408, cleaned_data_Pittsburgh!I$2:'cleaned_data_Pittsburgh'!I$828,0))</f>
        <v>Western PA</v>
      </c>
      <c r="E1408">
        <f>INDEX(cleaned_data_Pittsburgh!AG$2:'cleaned_data_Pittsburgh'!AG$828, MATCH(A1408, cleaned_data_Pittsburgh!I$2:'cleaned_data_Pittsburgh'!I$828,0))</f>
        <v>1</v>
      </c>
      <c r="F1408" t="str">
        <f>INDEX(cleaned_data_Pittsburgh!AK$2:'cleaned_data_Pittsburgh'!AK$828, MATCH(A1408, cleaned_data_Pittsburgh!I$2:'cleaned_data_Pittsburgh'!I$828,0))</f>
        <v>State</v>
      </c>
      <c r="G1408">
        <v>1</v>
      </c>
    </row>
    <row r="1409" spans="1:7" x14ac:dyDescent="0.2">
      <c r="A1409">
        <v>223868282</v>
      </c>
      <c r="B1409">
        <v>190463861</v>
      </c>
      <c r="C1409" t="s">
        <v>3380</v>
      </c>
      <c r="D1409" t="str">
        <f>INDEX(cleaned_data_Pittsburgh!AF$2:'cleaned_data_Pittsburgh'!AF$828, MATCH(A1409, cleaned_data_Pittsburgh!I$2:'cleaned_data_Pittsburgh'!I$828,0))</f>
        <v>Western PA</v>
      </c>
      <c r="E1409">
        <f>INDEX(cleaned_data_Pittsburgh!AG$2:'cleaned_data_Pittsburgh'!AG$828, MATCH(A1409, cleaned_data_Pittsburgh!I$2:'cleaned_data_Pittsburgh'!I$828,0))</f>
        <v>1</v>
      </c>
      <c r="F1409" t="str">
        <f>INDEX(cleaned_data_Pittsburgh!AK$2:'cleaned_data_Pittsburgh'!AK$828, MATCH(A1409, cleaned_data_Pittsburgh!I$2:'cleaned_data_Pittsburgh'!I$828,0))</f>
        <v>State</v>
      </c>
      <c r="G1409">
        <v>1</v>
      </c>
    </row>
    <row r="1410" spans="1:7" x14ac:dyDescent="0.2">
      <c r="A1410">
        <v>223868282</v>
      </c>
      <c r="B1410">
        <v>77134092</v>
      </c>
      <c r="C1410" t="s">
        <v>3380</v>
      </c>
      <c r="D1410" t="str">
        <f>INDEX(cleaned_data_Pittsburgh!AF$2:'cleaned_data_Pittsburgh'!AF$828, MATCH(A1410, cleaned_data_Pittsburgh!I$2:'cleaned_data_Pittsburgh'!I$828,0))</f>
        <v>Western PA</v>
      </c>
      <c r="E1410">
        <f>INDEX(cleaned_data_Pittsburgh!AG$2:'cleaned_data_Pittsburgh'!AG$828, MATCH(A1410, cleaned_data_Pittsburgh!I$2:'cleaned_data_Pittsburgh'!I$828,0))</f>
        <v>1</v>
      </c>
      <c r="F1410" t="str">
        <f>INDEX(cleaned_data_Pittsburgh!AK$2:'cleaned_data_Pittsburgh'!AK$828, MATCH(A1410, cleaned_data_Pittsburgh!I$2:'cleaned_data_Pittsburgh'!I$828,0))</f>
        <v>State</v>
      </c>
      <c r="G1410">
        <v>1</v>
      </c>
    </row>
    <row r="1411" spans="1:7" x14ac:dyDescent="0.2">
      <c r="A1411">
        <v>223868282</v>
      </c>
      <c r="B1411">
        <v>187689138</v>
      </c>
      <c r="C1411" t="s">
        <v>3380</v>
      </c>
      <c r="D1411" t="str">
        <f>INDEX(cleaned_data_Pittsburgh!AF$2:'cleaned_data_Pittsburgh'!AF$828, MATCH(A1411, cleaned_data_Pittsburgh!I$2:'cleaned_data_Pittsburgh'!I$828,0))</f>
        <v>Western PA</v>
      </c>
      <c r="E1411">
        <f>INDEX(cleaned_data_Pittsburgh!AG$2:'cleaned_data_Pittsburgh'!AG$828, MATCH(A1411, cleaned_data_Pittsburgh!I$2:'cleaned_data_Pittsburgh'!I$828,0))</f>
        <v>1</v>
      </c>
      <c r="F1411" t="str">
        <f>INDEX(cleaned_data_Pittsburgh!AK$2:'cleaned_data_Pittsburgh'!AK$828, MATCH(A1411, cleaned_data_Pittsburgh!I$2:'cleaned_data_Pittsburgh'!I$828,0))</f>
        <v>State</v>
      </c>
      <c r="G1411">
        <v>1</v>
      </c>
    </row>
    <row r="1412" spans="1:7" x14ac:dyDescent="0.2">
      <c r="A1412">
        <v>223868282</v>
      </c>
      <c r="B1412">
        <v>156912262</v>
      </c>
      <c r="C1412" t="s">
        <v>3380</v>
      </c>
      <c r="D1412" t="str">
        <f>INDEX(cleaned_data_Pittsburgh!AF$2:'cleaned_data_Pittsburgh'!AF$828, MATCH(A1412, cleaned_data_Pittsburgh!I$2:'cleaned_data_Pittsburgh'!I$828,0))</f>
        <v>Western PA</v>
      </c>
      <c r="E1412">
        <f>INDEX(cleaned_data_Pittsburgh!AG$2:'cleaned_data_Pittsburgh'!AG$828, MATCH(A1412, cleaned_data_Pittsburgh!I$2:'cleaned_data_Pittsburgh'!I$828,0))</f>
        <v>1</v>
      </c>
      <c r="F1412" t="str">
        <f>INDEX(cleaned_data_Pittsburgh!AK$2:'cleaned_data_Pittsburgh'!AK$828, MATCH(A1412, cleaned_data_Pittsburgh!I$2:'cleaned_data_Pittsburgh'!I$828,0))</f>
        <v>State</v>
      </c>
      <c r="G1412">
        <v>1</v>
      </c>
    </row>
    <row r="1413" spans="1:7" x14ac:dyDescent="0.2">
      <c r="A1413">
        <v>223868282</v>
      </c>
      <c r="B1413">
        <v>1267503</v>
      </c>
      <c r="C1413" t="s">
        <v>3380</v>
      </c>
      <c r="D1413" t="str">
        <f>INDEX(cleaned_data_Pittsburgh!AF$2:'cleaned_data_Pittsburgh'!AF$828, MATCH(A1413, cleaned_data_Pittsburgh!I$2:'cleaned_data_Pittsburgh'!I$828,0))</f>
        <v>Western PA</v>
      </c>
      <c r="E1413">
        <f>INDEX(cleaned_data_Pittsburgh!AG$2:'cleaned_data_Pittsburgh'!AG$828, MATCH(A1413, cleaned_data_Pittsburgh!I$2:'cleaned_data_Pittsburgh'!I$828,0))</f>
        <v>1</v>
      </c>
      <c r="F1413" t="str">
        <f>INDEX(cleaned_data_Pittsburgh!AK$2:'cleaned_data_Pittsburgh'!AK$828, MATCH(A1413, cleaned_data_Pittsburgh!I$2:'cleaned_data_Pittsburgh'!I$828,0))</f>
        <v>State</v>
      </c>
      <c r="G1413">
        <v>1</v>
      </c>
    </row>
    <row r="1414" spans="1:7" x14ac:dyDescent="0.2">
      <c r="A1414">
        <v>223868282</v>
      </c>
      <c r="B1414">
        <v>144287492</v>
      </c>
      <c r="C1414" t="s">
        <v>3380</v>
      </c>
      <c r="D1414" t="str">
        <f>INDEX(cleaned_data_Pittsburgh!AF$2:'cleaned_data_Pittsburgh'!AF$828, MATCH(A1414, cleaned_data_Pittsburgh!I$2:'cleaned_data_Pittsburgh'!I$828,0))</f>
        <v>Western PA</v>
      </c>
      <c r="E1414">
        <f>INDEX(cleaned_data_Pittsburgh!AG$2:'cleaned_data_Pittsburgh'!AG$828, MATCH(A1414, cleaned_data_Pittsburgh!I$2:'cleaned_data_Pittsburgh'!I$828,0))</f>
        <v>1</v>
      </c>
      <c r="F1414" t="str">
        <f>INDEX(cleaned_data_Pittsburgh!AK$2:'cleaned_data_Pittsburgh'!AK$828, MATCH(A1414, cleaned_data_Pittsburgh!I$2:'cleaned_data_Pittsburgh'!I$828,0))</f>
        <v>State</v>
      </c>
      <c r="G1414">
        <v>1</v>
      </c>
    </row>
    <row r="1415" spans="1:7" x14ac:dyDescent="0.2">
      <c r="A1415">
        <v>223868282</v>
      </c>
      <c r="B1415">
        <v>187972600</v>
      </c>
      <c r="C1415" t="s">
        <v>3380</v>
      </c>
      <c r="D1415" t="str">
        <f>INDEX(cleaned_data_Pittsburgh!AF$2:'cleaned_data_Pittsburgh'!AF$828, MATCH(A1415, cleaned_data_Pittsburgh!I$2:'cleaned_data_Pittsburgh'!I$828,0))</f>
        <v>Western PA</v>
      </c>
      <c r="E1415">
        <f>INDEX(cleaned_data_Pittsburgh!AG$2:'cleaned_data_Pittsburgh'!AG$828, MATCH(A1415, cleaned_data_Pittsburgh!I$2:'cleaned_data_Pittsburgh'!I$828,0))</f>
        <v>1</v>
      </c>
      <c r="F1415" t="str">
        <f>INDEX(cleaned_data_Pittsburgh!AK$2:'cleaned_data_Pittsburgh'!AK$828, MATCH(A1415, cleaned_data_Pittsburgh!I$2:'cleaned_data_Pittsburgh'!I$828,0))</f>
        <v>State</v>
      </c>
      <c r="G1415">
        <v>1</v>
      </c>
    </row>
    <row r="1416" spans="1:7" x14ac:dyDescent="0.2">
      <c r="A1416">
        <v>223868282</v>
      </c>
      <c r="B1416">
        <v>114030812</v>
      </c>
      <c r="C1416" t="s">
        <v>3380</v>
      </c>
      <c r="D1416" t="str">
        <f>INDEX(cleaned_data_Pittsburgh!AF$2:'cleaned_data_Pittsburgh'!AF$828, MATCH(A1416, cleaned_data_Pittsburgh!I$2:'cleaned_data_Pittsburgh'!I$828,0))</f>
        <v>Western PA</v>
      </c>
      <c r="E1416">
        <f>INDEX(cleaned_data_Pittsburgh!AG$2:'cleaned_data_Pittsburgh'!AG$828, MATCH(A1416, cleaned_data_Pittsburgh!I$2:'cleaned_data_Pittsburgh'!I$828,0))</f>
        <v>1</v>
      </c>
      <c r="F1416" t="str">
        <f>INDEX(cleaned_data_Pittsburgh!AK$2:'cleaned_data_Pittsburgh'!AK$828, MATCH(A1416, cleaned_data_Pittsburgh!I$2:'cleaned_data_Pittsburgh'!I$828,0))</f>
        <v>State</v>
      </c>
      <c r="G1416">
        <v>1</v>
      </c>
    </row>
    <row r="1417" spans="1:7" x14ac:dyDescent="0.2">
      <c r="A1417">
        <v>224340168</v>
      </c>
      <c r="B1417">
        <v>13735157</v>
      </c>
      <c r="C1417" t="s">
        <v>3380</v>
      </c>
      <c r="D1417" t="str">
        <f>INDEX(cleaned_data_Pittsburgh!AF$2:'cleaned_data_Pittsburgh'!AF$828, MATCH(A1417, cleaned_data_Pittsburgh!I$2:'cleaned_data_Pittsburgh'!I$828,0))</f>
        <v>PA</v>
      </c>
      <c r="E1417">
        <f>INDEX(cleaned_data_Pittsburgh!AG$2:'cleaned_data_Pittsburgh'!AG$828, MATCH(A1417, cleaned_data_Pittsburgh!I$2:'cleaned_data_Pittsburgh'!I$828,0))</f>
        <v>1</v>
      </c>
      <c r="F1417" t="str">
        <f>INDEX(cleaned_data_Pittsburgh!AK$2:'cleaned_data_Pittsburgh'!AK$828, MATCH(A1417, cleaned_data_Pittsburgh!I$2:'cleaned_data_Pittsburgh'!I$828,0))</f>
        <v>State</v>
      </c>
      <c r="G1417">
        <v>1</v>
      </c>
    </row>
    <row r="1418" spans="1:7" x14ac:dyDescent="0.2">
      <c r="A1418">
        <v>224340168</v>
      </c>
      <c r="B1418">
        <v>190363322</v>
      </c>
      <c r="C1418" t="s">
        <v>3380</v>
      </c>
      <c r="D1418" t="str">
        <f>INDEX(cleaned_data_Pittsburgh!AF$2:'cleaned_data_Pittsburgh'!AF$828, MATCH(A1418, cleaned_data_Pittsburgh!I$2:'cleaned_data_Pittsburgh'!I$828,0))</f>
        <v>PA</v>
      </c>
      <c r="E1418">
        <f>INDEX(cleaned_data_Pittsburgh!AG$2:'cleaned_data_Pittsburgh'!AG$828, MATCH(A1418, cleaned_data_Pittsburgh!I$2:'cleaned_data_Pittsburgh'!I$828,0))</f>
        <v>1</v>
      </c>
      <c r="F1418" t="str">
        <f>INDEX(cleaned_data_Pittsburgh!AK$2:'cleaned_data_Pittsburgh'!AK$828, MATCH(A1418, cleaned_data_Pittsburgh!I$2:'cleaned_data_Pittsburgh'!I$828,0))</f>
        <v>State</v>
      </c>
      <c r="G1418">
        <v>1</v>
      </c>
    </row>
    <row r="1419" spans="1:7" x14ac:dyDescent="0.2">
      <c r="A1419">
        <v>224340168</v>
      </c>
      <c r="B1419">
        <v>42510692</v>
      </c>
      <c r="C1419" t="s">
        <v>3380</v>
      </c>
      <c r="D1419" t="str">
        <f>INDEX(cleaned_data_Pittsburgh!AF$2:'cleaned_data_Pittsburgh'!AF$828, MATCH(A1419, cleaned_data_Pittsburgh!I$2:'cleaned_data_Pittsburgh'!I$828,0))</f>
        <v>PA</v>
      </c>
      <c r="E1419">
        <f>INDEX(cleaned_data_Pittsburgh!AG$2:'cleaned_data_Pittsburgh'!AG$828, MATCH(A1419, cleaned_data_Pittsburgh!I$2:'cleaned_data_Pittsburgh'!I$828,0))</f>
        <v>1</v>
      </c>
      <c r="F1419" t="str">
        <f>INDEX(cleaned_data_Pittsburgh!AK$2:'cleaned_data_Pittsburgh'!AK$828, MATCH(A1419, cleaned_data_Pittsburgh!I$2:'cleaned_data_Pittsburgh'!I$828,0))</f>
        <v>State</v>
      </c>
      <c r="G1419">
        <v>1</v>
      </c>
    </row>
    <row r="1420" spans="1:7" x14ac:dyDescent="0.2">
      <c r="A1420">
        <v>224386430</v>
      </c>
      <c r="B1420">
        <v>189916566</v>
      </c>
      <c r="C1420" t="s">
        <v>3380</v>
      </c>
      <c r="D1420" t="str">
        <f>INDEX(cleaned_data_Pittsburgh!AF$2:'cleaned_data_Pittsburgh'!AF$828, MATCH(A1420, cleaned_data_Pittsburgh!I$2:'cleaned_data_Pittsburgh'!I$828,0))</f>
        <v>Ohio Maryland Pennsylvania and West Virginia</v>
      </c>
      <c r="E1420">
        <f>INDEX(cleaned_data_Pittsburgh!AG$2:'cleaned_data_Pittsburgh'!AG$828, MATCH(A1420, cleaned_data_Pittsburgh!I$2:'cleaned_data_Pittsburgh'!I$828,0))</f>
        <v>0</v>
      </c>
      <c r="F1420" t="str">
        <f>INDEX(cleaned_data_Pittsburgh!AK$2:'cleaned_data_Pittsburgh'!AK$828, MATCH(A1420, cleaned_data_Pittsburgh!I$2:'cleaned_data_Pittsburgh'!I$828,0))</f>
        <v>State</v>
      </c>
      <c r="G1420">
        <v>1</v>
      </c>
    </row>
    <row r="1421" spans="1:7" x14ac:dyDescent="0.2">
      <c r="A1421" t="s">
        <v>3297</v>
      </c>
      <c r="B1421">
        <v>129655832</v>
      </c>
      <c r="C1421" t="s">
        <v>3380</v>
      </c>
      <c r="D1421" t="str">
        <f>INDEX(cleaned_data_Pittsburgh!AF$2:'cleaned_data_Pittsburgh'!AF$828, MATCH(A1421, cleaned_data_Pittsburgh!I$2:'cleaned_data_Pittsburgh'!I$828,0))</f>
        <v>Western PA</v>
      </c>
      <c r="E1421">
        <f>INDEX(cleaned_data_Pittsburgh!AG$2:'cleaned_data_Pittsburgh'!AG$828, MATCH(A1421, cleaned_data_Pittsburgh!I$2:'cleaned_data_Pittsburgh'!I$828,0))</f>
        <v>0</v>
      </c>
      <c r="F1421" t="str">
        <f>INDEX(cleaned_data_Pittsburgh!AK$2:'cleaned_data_Pittsburgh'!AK$828, MATCH(A1421, cleaned_data_Pittsburgh!I$2:'cleaned_data_Pittsburgh'!I$828,0))</f>
        <v>State</v>
      </c>
      <c r="G1421">
        <v>1</v>
      </c>
    </row>
    <row r="1422" spans="1:7" x14ac:dyDescent="0.2">
      <c r="A1422" t="s">
        <v>3297</v>
      </c>
      <c r="B1422">
        <v>1695701</v>
      </c>
      <c r="C1422" t="s">
        <v>3380</v>
      </c>
      <c r="D1422" t="str">
        <f>INDEX(cleaned_data_Pittsburgh!AF$2:'cleaned_data_Pittsburgh'!AF$828, MATCH(A1422, cleaned_data_Pittsburgh!I$2:'cleaned_data_Pittsburgh'!I$828,0))</f>
        <v>Western PA</v>
      </c>
      <c r="E1422">
        <f>INDEX(cleaned_data_Pittsburgh!AG$2:'cleaned_data_Pittsburgh'!AG$828, MATCH(A1422, cleaned_data_Pittsburgh!I$2:'cleaned_data_Pittsburgh'!I$828,0))</f>
        <v>0</v>
      </c>
      <c r="F1422" t="str">
        <f>INDEX(cleaned_data_Pittsburgh!AK$2:'cleaned_data_Pittsburgh'!AK$828, MATCH(A1422, cleaned_data_Pittsburgh!I$2:'cleaned_data_Pittsburgh'!I$828,0))</f>
        <v>State</v>
      </c>
      <c r="G1422">
        <v>1</v>
      </c>
    </row>
    <row r="1423" spans="1:7" x14ac:dyDescent="0.2">
      <c r="A1423" t="s">
        <v>3297</v>
      </c>
      <c r="B1423">
        <v>189436052</v>
      </c>
      <c r="C1423" t="s">
        <v>3380</v>
      </c>
      <c r="D1423" t="str">
        <f>INDEX(cleaned_data_Pittsburgh!AF$2:'cleaned_data_Pittsburgh'!AF$828, MATCH(A1423, cleaned_data_Pittsburgh!I$2:'cleaned_data_Pittsburgh'!I$828,0))</f>
        <v>Western PA</v>
      </c>
      <c r="E1423">
        <f>INDEX(cleaned_data_Pittsburgh!AG$2:'cleaned_data_Pittsburgh'!AG$828, MATCH(A1423, cleaned_data_Pittsburgh!I$2:'cleaned_data_Pittsburgh'!I$828,0))</f>
        <v>0</v>
      </c>
      <c r="F1423" t="str">
        <f>INDEX(cleaned_data_Pittsburgh!AK$2:'cleaned_data_Pittsburgh'!AK$828, MATCH(A1423, cleaned_data_Pittsburgh!I$2:'cleaned_data_Pittsburgh'!I$828,0))</f>
        <v>State</v>
      </c>
      <c r="G1423">
        <v>1</v>
      </c>
    </row>
    <row r="1424" spans="1:7" x14ac:dyDescent="0.2">
      <c r="A1424" t="s">
        <v>3297</v>
      </c>
      <c r="B1424">
        <v>9965927</v>
      </c>
      <c r="C1424" t="s">
        <v>3380</v>
      </c>
      <c r="D1424" t="str">
        <f>INDEX(cleaned_data_Pittsburgh!AF$2:'cleaned_data_Pittsburgh'!AF$828, MATCH(A1424, cleaned_data_Pittsburgh!I$2:'cleaned_data_Pittsburgh'!I$828,0))</f>
        <v>Western PA</v>
      </c>
      <c r="E1424">
        <f>INDEX(cleaned_data_Pittsburgh!AG$2:'cleaned_data_Pittsburgh'!AG$828, MATCH(A1424, cleaned_data_Pittsburgh!I$2:'cleaned_data_Pittsburgh'!I$828,0))</f>
        <v>0</v>
      </c>
      <c r="F1424" t="str">
        <f>INDEX(cleaned_data_Pittsburgh!AK$2:'cleaned_data_Pittsburgh'!AK$828, MATCH(A1424, cleaned_data_Pittsburgh!I$2:'cleaned_data_Pittsburgh'!I$828,0))</f>
        <v>State</v>
      </c>
      <c r="G1424">
        <v>1</v>
      </c>
    </row>
    <row r="1425" spans="1:7" x14ac:dyDescent="0.2">
      <c r="A1425" t="s">
        <v>3296</v>
      </c>
      <c r="B1425">
        <v>190370137</v>
      </c>
      <c r="C1425" t="s">
        <v>3380</v>
      </c>
      <c r="D1425" t="str">
        <f>INDEX(cleaned_data_Pittsburgh!AF$2:'cleaned_data_Pittsburgh'!AF$828, MATCH(A1425, cleaned_data_Pittsburgh!I$2:'cleaned_data_Pittsburgh'!I$828,0))</f>
        <v>Western PA</v>
      </c>
      <c r="E1425">
        <f>INDEX(cleaned_data_Pittsburgh!AG$2:'cleaned_data_Pittsburgh'!AG$828, MATCH(A1425, cleaned_data_Pittsburgh!I$2:'cleaned_data_Pittsburgh'!I$828,0))</f>
        <v>0</v>
      </c>
      <c r="F1425" t="str">
        <f>INDEX(cleaned_data_Pittsburgh!AK$2:'cleaned_data_Pittsburgh'!AK$828, MATCH(A1425, cleaned_data_Pittsburgh!I$2:'cleaned_data_Pittsburgh'!I$828,0))</f>
        <v>State</v>
      </c>
      <c r="G1425">
        <v>1</v>
      </c>
    </row>
    <row r="1426" spans="1:7" x14ac:dyDescent="0.2">
      <c r="A1426" t="s">
        <v>3296</v>
      </c>
      <c r="B1426">
        <v>135188662</v>
      </c>
      <c r="C1426" t="s">
        <v>3380</v>
      </c>
      <c r="D1426" t="str">
        <f>INDEX(cleaned_data_Pittsburgh!AF$2:'cleaned_data_Pittsburgh'!AF$828, MATCH(A1426, cleaned_data_Pittsburgh!I$2:'cleaned_data_Pittsburgh'!I$828,0))</f>
        <v>Western PA</v>
      </c>
      <c r="E1426">
        <f>INDEX(cleaned_data_Pittsburgh!AG$2:'cleaned_data_Pittsburgh'!AG$828, MATCH(A1426, cleaned_data_Pittsburgh!I$2:'cleaned_data_Pittsburgh'!I$828,0))</f>
        <v>0</v>
      </c>
      <c r="F1426" t="str">
        <f>INDEX(cleaned_data_Pittsburgh!AK$2:'cleaned_data_Pittsburgh'!AK$828, MATCH(A1426, cleaned_data_Pittsburgh!I$2:'cleaned_data_Pittsburgh'!I$828,0))</f>
        <v>State</v>
      </c>
      <c r="G1426">
        <v>1</v>
      </c>
    </row>
    <row r="1427" spans="1:7" x14ac:dyDescent="0.2">
      <c r="A1427" t="s">
        <v>3296</v>
      </c>
      <c r="B1427">
        <v>191289240</v>
      </c>
      <c r="C1427" t="s">
        <v>3380</v>
      </c>
      <c r="D1427" t="str">
        <f>INDEX(cleaned_data_Pittsburgh!AF$2:'cleaned_data_Pittsburgh'!AF$828, MATCH(A1427, cleaned_data_Pittsburgh!I$2:'cleaned_data_Pittsburgh'!I$828,0))</f>
        <v>Western PA</v>
      </c>
      <c r="E1427">
        <f>INDEX(cleaned_data_Pittsburgh!AG$2:'cleaned_data_Pittsburgh'!AG$828, MATCH(A1427, cleaned_data_Pittsburgh!I$2:'cleaned_data_Pittsburgh'!I$828,0))</f>
        <v>0</v>
      </c>
      <c r="F1427" t="str">
        <f>INDEX(cleaned_data_Pittsburgh!AK$2:'cleaned_data_Pittsburgh'!AK$828, MATCH(A1427, cleaned_data_Pittsburgh!I$2:'cleaned_data_Pittsburgh'!I$828,0))</f>
        <v>State</v>
      </c>
      <c r="G1427">
        <v>1</v>
      </c>
    </row>
    <row r="1428" spans="1:7" x14ac:dyDescent="0.2">
      <c r="A1428" t="s">
        <v>3296</v>
      </c>
      <c r="B1428">
        <v>6640239</v>
      </c>
      <c r="C1428" t="s">
        <v>3380</v>
      </c>
      <c r="D1428" t="str">
        <f>INDEX(cleaned_data_Pittsburgh!AF$2:'cleaned_data_Pittsburgh'!AF$828, MATCH(A1428, cleaned_data_Pittsburgh!I$2:'cleaned_data_Pittsburgh'!I$828,0))</f>
        <v>Western PA</v>
      </c>
      <c r="E1428">
        <f>INDEX(cleaned_data_Pittsburgh!AG$2:'cleaned_data_Pittsburgh'!AG$828, MATCH(A1428, cleaned_data_Pittsburgh!I$2:'cleaned_data_Pittsburgh'!I$828,0))</f>
        <v>0</v>
      </c>
      <c r="F1428" t="str">
        <f>INDEX(cleaned_data_Pittsburgh!AK$2:'cleaned_data_Pittsburgh'!AK$828, MATCH(A1428, cleaned_data_Pittsburgh!I$2:'cleaned_data_Pittsburgh'!I$828,0))</f>
        <v>State</v>
      </c>
      <c r="G1428">
        <v>1</v>
      </c>
    </row>
    <row r="1429" spans="1:7" x14ac:dyDescent="0.2">
      <c r="A1429" t="s">
        <v>3296</v>
      </c>
      <c r="B1429">
        <v>8059244</v>
      </c>
      <c r="C1429" t="s">
        <v>3380</v>
      </c>
      <c r="D1429" t="str">
        <f>INDEX(cleaned_data_Pittsburgh!AF$2:'cleaned_data_Pittsburgh'!AF$828, MATCH(A1429, cleaned_data_Pittsburgh!I$2:'cleaned_data_Pittsburgh'!I$828,0))</f>
        <v>Western PA</v>
      </c>
      <c r="E1429">
        <f>INDEX(cleaned_data_Pittsburgh!AG$2:'cleaned_data_Pittsburgh'!AG$828, MATCH(A1429, cleaned_data_Pittsburgh!I$2:'cleaned_data_Pittsburgh'!I$828,0))</f>
        <v>0</v>
      </c>
      <c r="F1429" t="str">
        <f>INDEX(cleaned_data_Pittsburgh!AK$2:'cleaned_data_Pittsburgh'!AK$828, MATCH(A1429, cleaned_data_Pittsburgh!I$2:'cleaned_data_Pittsburgh'!I$828,0))</f>
        <v>State</v>
      </c>
      <c r="G1429">
        <v>1</v>
      </c>
    </row>
    <row r="1430" spans="1:7" x14ac:dyDescent="0.2">
      <c r="A1430" t="s">
        <v>3296</v>
      </c>
      <c r="B1430">
        <v>112664522</v>
      </c>
      <c r="C1430" t="s">
        <v>3380</v>
      </c>
      <c r="D1430" t="str">
        <f>INDEX(cleaned_data_Pittsburgh!AF$2:'cleaned_data_Pittsburgh'!AF$828, MATCH(A1430, cleaned_data_Pittsburgh!I$2:'cleaned_data_Pittsburgh'!I$828,0))</f>
        <v>Western PA</v>
      </c>
      <c r="E1430">
        <f>INDEX(cleaned_data_Pittsburgh!AG$2:'cleaned_data_Pittsburgh'!AG$828, MATCH(A1430, cleaned_data_Pittsburgh!I$2:'cleaned_data_Pittsburgh'!I$828,0))</f>
        <v>0</v>
      </c>
      <c r="F1430" t="str">
        <f>INDEX(cleaned_data_Pittsburgh!AK$2:'cleaned_data_Pittsburgh'!AK$828, MATCH(A1430, cleaned_data_Pittsburgh!I$2:'cleaned_data_Pittsburgh'!I$828,0))</f>
        <v>State</v>
      </c>
      <c r="G1430">
        <v>1</v>
      </c>
    </row>
    <row r="1431" spans="1:7" x14ac:dyDescent="0.2">
      <c r="A1431" t="s">
        <v>3334</v>
      </c>
      <c r="B1431">
        <v>189916566</v>
      </c>
      <c r="C1431" t="s">
        <v>3380</v>
      </c>
      <c r="D1431" t="str">
        <f>INDEX(cleaned_data_Pittsburgh!AF$2:'cleaned_data_Pittsburgh'!AF$828, MATCH(A1431, cleaned_data_Pittsburgh!I$2:'cleaned_data_Pittsburgh'!I$828,0))</f>
        <v>Ohio Maryland Pennsylvania and West Virginia</v>
      </c>
      <c r="E1431">
        <f>INDEX(cleaned_data_Pittsburgh!AG$2:'cleaned_data_Pittsburgh'!AG$828, MATCH(A1431, cleaned_data_Pittsburgh!I$2:'cleaned_data_Pittsburgh'!I$828,0))</f>
        <v>0</v>
      </c>
      <c r="F1431" t="str">
        <f>INDEX(cleaned_data_Pittsburgh!AK$2:'cleaned_data_Pittsburgh'!AK$828, MATCH(A1431, cleaned_data_Pittsburgh!I$2:'cleaned_data_Pittsburgh'!I$828,0))</f>
        <v>State</v>
      </c>
      <c r="G1431">
        <v>1</v>
      </c>
    </row>
    <row r="1432" spans="1:7" x14ac:dyDescent="0.2">
      <c r="A1432" t="s">
        <v>3334</v>
      </c>
      <c r="B1432">
        <v>14310534</v>
      </c>
      <c r="C1432" t="s">
        <v>3380</v>
      </c>
      <c r="D1432" t="str">
        <f>INDEX(cleaned_data_Pittsburgh!AF$2:'cleaned_data_Pittsburgh'!AF$828, MATCH(A1432, cleaned_data_Pittsburgh!I$2:'cleaned_data_Pittsburgh'!I$828,0))</f>
        <v>Ohio Maryland Pennsylvania and West Virginia</v>
      </c>
      <c r="E1432">
        <f>INDEX(cleaned_data_Pittsburgh!AG$2:'cleaned_data_Pittsburgh'!AG$828, MATCH(A1432, cleaned_data_Pittsburgh!I$2:'cleaned_data_Pittsburgh'!I$828,0))</f>
        <v>0</v>
      </c>
      <c r="F1432" t="str">
        <f>INDEX(cleaned_data_Pittsburgh!AK$2:'cleaned_data_Pittsburgh'!AK$828, MATCH(A1432, cleaned_data_Pittsburgh!I$2:'cleaned_data_Pittsburgh'!I$828,0))</f>
        <v>State</v>
      </c>
      <c r="G1432">
        <v>1</v>
      </c>
    </row>
    <row r="1433" spans="1:7" x14ac:dyDescent="0.2">
      <c r="A1433" t="s">
        <v>3174</v>
      </c>
      <c r="B1433">
        <v>2505799</v>
      </c>
      <c r="C1433" t="s">
        <v>3380</v>
      </c>
      <c r="D1433" t="str">
        <f>INDEX(cleaned_data_Pittsburgh!AF$2:'cleaned_data_Pittsburgh'!AF$828, MATCH(A1433, cleaned_data_Pittsburgh!I$2:'cleaned_data_Pittsburgh'!I$828,0))</f>
        <v>Western PA</v>
      </c>
      <c r="E1433">
        <f>INDEX(cleaned_data_Pittsburgh!AG$2:'cleaned_data_Pittsburgh'!AG$828, MATCH(A1433, cleaned_data_Pittsburgh!I$2:'cleaned_data_Pittsburgh'!I$828,0))</f>
        <v>1</v>
      </c>
      <c r="F1433" t="str">
        <f>INDEX(cleaned_data_Pittsburgh!AK$2:'cleaned_data_Pittsburgh'!AK$828, MATCH(A1433, cleaned_data_Pittsburgh!I$2:'cleaned_data_Pittsburgh'!I$828,0))</f>
        <v>State</v>
      </c>
      <c r="G1433">
        <v>1</v>
      </c>
    </row>
    <row r="1434" spans="1:7" x14ac:dyDescent="0.2">
      <c r="A1434" t="s">
        <v>3174</v>
      </c>
      <c r="B1434">
        <v>5850261</v>
      </c>
      <c r="C1434" t="s">
        <v>3380</v>
      </c>
      <c r="D1434" t="str">
        <f>INDEX(cleaned_data_Pittsburgh!AF$2:'cleaned_data_Pittsburgh'!AF$828, MATCH(A1434, cleaned_data_Pittsburgh!I$2:'cleaned_data_Pittsburgh'!I$828,0))</f>
        <v>Western PA</v>
      </c>
      <c r="E1434">
        <f>INDEX(cleaned_data_Pittsburgh!AG$2:'cleaned_data_Pittsburgh'!AG$828, MATCH(A1434, cleaned_data_Pittsburgh!I$2:'cleaned_data_Pittsburgh'!I$828,0))</f>
        <v>1</v>
      </c>
      <c r="F1434" t="str">
        <f>INDEX(cleaned_data_Pittsburgh!AK$2:'cleaned_data_Pittsburgh'!AK$828, MATCH(A1434, cleaned_data_Pittsburgh!I$2:'cleaned_data_Pittsburgh'!I$828,0))</f>
        <v>State</v>
      </c>
      <c r="G1434">
        <v>1</v>
      </c>
    </row>
    <row r="1435" spans="1:7" x14ac:dyDescent="0.2">
      <c r="A1435">
        <v>223868282</v>
      </c>
      <c r="B1435">
        <v>106786692</v>
      </c>
      <c r="C1435" t="s">
        <v>3505</v>
      </c>
      <c r="D1435" t="str">
        <f>INDEX(cleaned_data_Pittsburgh!AF$2:'cleaned_data_Pittsburgh'!AF$828, MATCH(A1435, cleaned_data_Pittsburgh!I$2:'cleaned_data_Pittsburgh'!I$828,0))</f>
        <v>Western PA</v>
      </c>
      <c r="E1435">
        <f>INDEX(cleaned_data_Pittsburgh!AG$2:'cleaned_data_Pittsburgh'!AG$828, MATCH(A1435, cleaned_data_Pittsburgh!I$2:'cleaned_data_Pittsburgh'!I$828,0))</f>
        <v>1</v>
      </c>
      <c r="F1435" t="str">
        <f>INDEX(cleaned_data_Pittsburgh!AK$2:'cleaned_data_Pittsburgh'!AK$828, MATCH(A1435, cleaned_data_Pittsburgh!I$2:'cleaned_data_Pittsburgh'!I$828,0))</f>
        <v>State</v>
      </c>
      <c r="G1435">
        <f>IF(IFERROR(SEARCH(D1435, C1435), 0), 1, 0)</f>
        <v>0</v>
      </c>
    </row>
    <row r="1436" spans="1:7" x14ac:dyDescent="0.2">
      <c r="A1436">
        <v>224386430</v>
      </c>
      <c r="B1436">
        <v>145631672</v>
      </c>
      <c r="C1436" t="s">
        <v>3405</v>
      </c>
      <c r="D1436" t="str">
        <f>INDEX(cleaned_data_Pittsburgh!AF$2:'cleaned_data_Pittsburgh'!AF$828, MATCH(A1436, cleaned_data_Pittsburgh!I$2:'cleaned_data_Pittsburgh'!I$828,0))</f>
        <v>Ohio Maryland Pennsylvania and West Virginia</v>
      </c>
      <c r="E1436">
        <f>INDEX(cleaned_data_Pittsburgh!AG$2:'cleaned_data_Pittsburgh'!AG$828, MATCH(A1436, cleaned_data_Pittsburgh!I$2:'cleaned_data_Pittsburgh'!I$828,0))</f>
        <v>0</v>
      </c>
      <c r="F1436" t="str">
        <f>INDEX(cleaned_data_Pittsburgh!AK$2:'cleaned_data_Pittsburgh'!AK$828, MATCH(A1436, cleaned_data_Pittsburgh!I$2:'cleaned_data_Pittsburgh'!I$828,0))</f>
        <v>State</v>
      </c>
      <c r="G1436">
        <v>1</v>
      </c>
    </row>
    <row r="1437" spans="1:7" x14ac:dyDescent="0.2">
      <c r="A1437" t="s">
        <v>3174</v>
      </c>
      <c r="B1437">
        <v>10921424</v>
      </c>
      <c r="C1437" t="s">
        <v>3447</v>
      </c>
      <c r="D1437" t="str">
        <f>INDEX(cleaned_data_Pittsburgh!AF$2:'cleaned_data_Pittsburgh'!AF$828, MATCH(A1437, cleaned_data_Pittsburgh!I$2:'cleaned_data_Pittsburgh'!I$828,0))</f>
        <v>Western PA</v>
      </c>
      <c r="E1437">
        <f>INDEX(cleaned_data_Pittsburgh!AG$2:'cleaned_data_Pittsburgh'!AG$828, MATCH(A1437, cleaned_data_Pittsburgh!I$2:'cleaned_data_Pittsburgh'!I$828,0))</f>
        <v>1</v>
      </c>
      <c r="F1437" t="str">
        <f>INDEX(cleaned_data_Pittsburgh!AK$2:'cleaned_data_Pittsburgh'!AK$828, MATCH(A1437, cleaned_data_Pittsburgh!I$2:'cleaned_data_Pittsburgh'!I$828,0))</f>
        <v>State</v>
      </c>
      <c r="G1437">
        <v>1</v>
      </c>
    </row>
    <row r="1438" spans="1:7" x14ac:dyDescent="0.2">
      <c r="A1438" t="s">
        <v>3297</v>
      </c>
      <c r="B1438">
        <v>86557782</v>
      </c>
      <c r="C1438" t="s">
        <v>3475</v>
      </c>
      <c r="D1438" t="str">
        <f>INDEX(cleaned_data_Pittsburgh!AF$2:'cleaned_data_Pittsburgh'!AF$828, MATCH(A1438, cleaned_data_Pittsburgh!I$2:'cleaned_data_Pittsburgh'!I$828,0))</f>
        <v>Western PA</v>
      </c>
      <c r="E1438">
        <f>INDEX(cleaned_data_Pittsburgh!AG$2:'cleaned_data_Pittsburgh'!AG$828, MATCH(A1438, cleaned_data_Pittsburgh!I$2:'cleaned_data_Pittsburgh'!I$828,0))</f>
        <v>0</v>
      </c>
      <c r="F1438" t="str">
        <f>INDEX(cleaned_data_Pittsburgh!AK$2:'cleaned_data_Pittsburgh'!AK$828, MATCH(A1438, cleaned_data_Pittsburgh!I$2:'cleaned_data_Pittsburgh'!I$828,0))</f>
        <v>State</v>
      </c>
      <c r="G1438">
        <v>1</v>
      </c>
    </row>
    <row r="1439" spans="1:7" x14ac:dyDescent="0.2">
      <c r="A1439">
        <v>224720214</v>
      </c>
      <c r="B1439">
        <v>191215948</v>
      </c>
      <c r="C1439" t="s">
        <v>3581</v>
      </c>
      <c r="D1439" t="str">
        <f>INDEX(cleaned_data_Pittsburgh!AF$2:'cleaned_data_Pittsburgh'!AF$828, MATCH(A1439, cleaned_data_Pittsburgh!I$2:'cleaned_data_Pittsburgh'!I$828,0))</f>
        <v>Pittsburgh</v>
      </c>
      <c r="E1439">
        <f>INDEX(cleaned_data_Pittsburgh!AG$2:'cleaned_data_Pittsburgh'!AG$828, MATCH(A1439, cleaned_data_Pittsburgh!I$2:'cleaned_data_Pittsburgh'!I$828,0))</f>
        <v>0</v>
      </c>
      <c r="F1439" t="str">
        <f>INDEX(cleaned_data_Pittsburgh!AK$2:'cleaned_data_Pittsburgh'!AK$828, MATCH(A1439, cleaned_data_Pittsburgh!I$2:'cleaned_data_Pittsburgh'!I$828,0))</f>
        <v>Sub-county</v>
      </c>
      <c r="G1439">
        <f t="shared" ref="G1439:G1470" si="1">IF(IFERROR(SEARCH(D1439, C1439), 0), 1, 0)</f>
        <v>0</v>
      </c>
    </row>
    <row r="1440" spans="1:7" x14ac:dyDescent="0.2">
      <c r="A1440">
        <v>221461720</v>
      </c>
      <c r="B1440">
        <v>14268974</v>
      </c>
      <c r="C1440" t="s">
        <v>3397</v>
      </c>
      <c r="D1440" t="str">
        <f>INDEX(cleaned_data_Pittsburgh!AF$2:'cleaned_data_Pittsburgh'!AF$828, MATCH(A1440, cleaned_data_Pittsburgh!I$2:'cleaned_data_Pittsburgh'!I$828,0))</f>
        <v>Pittsburgh</v>
      </c>
      <c r="E1440">
        <f>INDEX(cleaned_data_Pittsburgh!AG$2:'cleaned_data_Pittsburgh'!AG$828, MATCH(A1440, cleaned_data_Pittsburgh!I$2:'cleaned_data_Pittsburgh'!I$828,0))</f>
        <v>0</v>
      </c>
      <c r="F1440" t="str">
        <f>INDEX(cleaned_data_Pittsburgh!AK$2:'cleaned_data_Pittsburgh'!AK$828, MATCH(A1440, cleaned_data_Pittsburgh!I$2:'cleaned_data_Pittsburgh'!I$828,0))</f>
        <v>Sub-county</v>
      </c>
      <c r="G1440">
        <f t="shared" si="1"/>
        <v>0</v>
      </c>
    </row>
    <row r="1441" spans="1:7" x14ac:dyDescent="0.2">
      <c r="A1441">
        <v>224452097</v>
      </c>
      <c r="B1441">
        <v>191904170</v>
      </c>
      <c r="C1441" t="s">
        <v>3397</v>
      </c>
      <c r="D1441" t="str">
        <f>INDEX(cleaned_data_Pittsburgh!AF$2:'cleaned_data_Pittsburgh'!AF$828, MATCH(A1441, cleaned_data_Pittsburgh!I$2:'cleaned_data_Pittsburgh'!I$828,0))</f>
        <v>Pittsburgh</v>
      </c>
      <c r="E1441">
        <f>INDEX(cleaned_data_Pittsburgh!AG$2:'cleaned_data_Pittsburgh'!AG$828, MATCH(A1441, cleaned_data_Pittsburgh!I$2:'cleaned_data_Pittsburgh'!I$828,0))</f>
        <v>0</v>
      </c>
      <c r="F1441" t="str">
        <f>INDEX(cleaned_data_Pittsburgh!AK$2:'cleaned_data_Pittsburgh'!AK$828, MATCH(A1441, cleaned_data_Pittsburgh!I$2:'cleaned_data_Pittsburgh'!I$828,0))</f>
        <v>Sub-county</v>
      </c>
      <c r="G1441">
        <f t="shared" si="1"/>
        <v>0</v>
      </c>
    </row>
    <row r="1442" spans="1:7" x14ac:dyDescent="0.2">
      <c r="A1442">
        <v>223688319</v>
      </c>
      <c r="B1442">
        <v>140941722</v>
      </c>
      <c r="C1442" t="s">
        <v>3412</v>
      </c>
      <c r="D1442" t="str">
        <f>INDEX(cleaned_data_Pittsburgh!AF$2:'cleaned_data_Pittsburgh'!AF$828, MATCH(A1442, cleaned_data_Pittsburgh!I$2:'cleaned_data_Pittsburgh'!I$828,0))</f>
        <v>Pittsburgh</v>
      </c>
      <c r="E1442">
        <f>INDEX(cleaned_data_Pittsburgh!AG$2:'cleaned_data_Pittsburgh'!AG$828, MATCH(A1442, cleaned_data_Pittsburgh!I$2:'cleaned_data_Pittsburgh'!I$828,0))</f>
        <v>1</v>
      </c>
      <c r="F1442" t="str">
        <f>INDEX(cleaned_data_Pittsburgh!AK$2:'cleaned_data_Pittsburgh'!AK$828, MATCH(A1442, cleaned_data_Pittsburgh!I$2:'cleaned_data_Pittsburgh'!I$828,0))</f>
        <v>Sub-county</v>
      </c>
      <c r="G1442">
        <f t="shared" si="1"/>
        <v>0</v>
      </c>
    </row>
    <row r="1443" spans="1:7" x14ac:dyDescent="0.2">
      <c r="A1443">
        <v>223688319</v>
      </c>
      <c r="B1443">
        <v>84989422</v>
      </c>
      <c r="C1443" t="s">
        <v>3412</v>
      </c>
      <c r="D1443" t="str">
        <f>INDEX(cleaned_data_Pittsburgh!AF$2:'cleaned_data_Pittsburgh'!AF$828, MATCH(A1443, cleaned_data_Pittsburgh!I$2:'cleaned_data_Pittsburgh'!I$828,0))</f>
        <v>Pittsburgh</v>
      </c>
      <c r="E1443">
        <f>INDEX(cleaned_data_Pittsburgh!AG$2:'cleaned_data_Pittsburgh'!AG$828, MATCH(A1443, cleaned_data_Pittsburgh!I$2:'cleaned_data_Pittsburgh'!I$828,0))</f>
        <v>1</v>
      </c>
      <c r="F1443" t="str">
        <f>INDEX(cleaned_data_Pittsburgh!AK$2:'cleaned_data_Pittsburgh'!AK$828, MATCH(A1443, cleaned_data_Pittsburgh!I$2:'cleaned_data_Pittsburgh'!I$828,0))</f>
        <v>Sub-county</v>
      </c>
      <c r="G1443">
        <f t="shared" si="1"/>
        <v>0</v>
      </c>
    </row>
    <row r="1444" spans="1:7" x14ac:dyDescent="0.2">
      <c r="A1444">
        <v>223688319</v>
      </c>
      <c r="B1444">
        <v>126656242</v>
      </c>
      <c r="C1444" t="s">
        <v>3412</v>
      </c>
      <c r="D1444" t="str">
        <f>INDEX(cleaned_data_Pittsburgh!AF$2:'cleaned_data_Pittsburgh'!AF$828, MATCH(A1444, cleaned_data_Pittsburgh!I$2:'cleaned_data_Pittsburgh'!I$828,0))</f>
        <v>Pittsburgh</v>
      </c>
      <c r="E1444">
        <f>INDEX(cleaned_data_Pittsburgh!AG$2:'cleaned_data_Pittsburgh'!AG$828, MATCH(A1444, cleaned_data_Pittsburgh!I$2:'cleaned_data_Pittsburgh'!I$828,0))</f>
        <v>1</v>
      </c>
      <c r="F1444" t="str">
        <f>INDEX(cleaned_data_Pittsburgh!AK$2:'cleaned_data_Pittsburgh'!AK$828, MATCH(A1444, cleaned_data_Pittsburgh!I$2:'cleaned_data_Pittsburgh'!I$828,0))</f>
        <v>Sub-county</v>
      </c>
      <c r="G1444">
        <f t="shared" si="1"/>
        <v>0</v>
      </c>
    </row>
    <row r="1445" spans="1:7" x14ac:dyDescent="0.2">
      <c r="A1445">
        <v>223973539</v>
      </c>
      <c r="B1445">
        <v>84989422</v>
      </c>
      <c r="C1445" t="s">
        <v>3412</v>
      </c>
      <c r="D1445" t="str">
        <f>INDEX(cleaned_data_Pittsburgh!AF$2:'cleaned_data_Pittsburgh'!AF$828, MATCH(A1445, cleaned_data_Pittsburgh!I$2:'cleaned_data_Pittsburgh'!I$828,0))</f>
        <v>Pittsburgh</v>
      </c>
      <c r="E1445">
        <f>INDEX(cleaned_data_Pittsburgh!AG$2:'cleaned_data_Pittsburgh'!AG$828, MATCH(A1445, cleaned_data_Pittsburgh!I$2:'cleaned_data_Pittsburgh'!I$828,0))</f>
        <v>1</v>
      </c>
      <c r="F1445" t="str">
        <f>INDEX(cleaned_data_Pittsburgh!AK$2:'cleaned_data_Pittsburgh'!AK$828, MATCH(A1445, cleaned_data_Pittsburgh!I$2:'cleaned_data_Pittsburgh'!I$828,0))</f>
        <v>Sub-county</v>
      </c>
      <c r="G1445">
        <f t="shared" si="1"/>
        <v>0</v>
      </c>
    </row>
    <row r="1446" spans="1:7" x14ac:dyDescent="0.2">
      <c r="A1446">
        <v>223973539</v>
      </c>
      <c r="B1446">
        <v>126656242</v>
      </c>
      <c r="C1446" t="s">
        <v>3412</v>
      </c>
      <c r="D1446" t="str">
        <f>INDEX(cleaned_data_Pittsburgh!AF$2:'cleaned_data_Pittsburgh'!AF$828, MATCH(A1446, cleaned_data_Pittsburgh!I$2:'cleaned_data_Pittsburgh'!I$828,0))</f>
        <v>Pittsburgh</v>
      </c>
      <c r="E1446">
        <f>INDEX(cleaned_data_Pittsburgh!AG$2:'cleaned_data_Pittsburgh'!AG$828, MATCH(A1446, cleaned_data_Pittsburgh!I$2:'cleaned_data_Pittsburgh'!I$828,0))</f>
        <v>1</v>
      </c>
      <c r="F1446" t="str">
        <f>INDEX(cleaned_data_Pittsburgh!AK$2:'cleaned_data_Pittsburgh'!AK$828, MATCH(A1446, cleaned_data_Pittsburgh!I$2:'cleaned_data_Pittsburgh'!I$828,0))</f>
        <v>Sub-county</v>
      </c>
      <c r="G1446">
        <f t="shared" si="1"/>
        <v>0</v>
      </c>
    </row>
    <row r="1447" spans="1:7" x14ac:dyDescent="0.2">
      <c r="A1447">
        <v>224095996</v>
      </c>
      <c r="B1447">
        <v>12990692</v>
      </c>
      <c r="C1447" t="s">
        <v>3412</v>
      </c>
      <c r="D1447" t="str">
        <f>INDEX(cleaned_data_Pittsburgh!AF$2:'cleaned_data_Pittsburgh'!AF$828, MATCH(A1447, cleaned_data_Pittsburgh!I$2:'cleaned_data_Pittsburgh'!I$828,0))</f>
        <v>Pittsburgh</v>
      </c>
      <c r="E1447">
        <f>INDEX(cleaned_data_Pittsburgh!AG$2:'cleaned_data_Pittsburgh'!AG$828, MATCH(A1447, cleaned_data_Pittsburgh!I$2:'cleaned_data_Pittsburgh'!I$828,0))</f>
        <v>1</v>
      </c>
      <c r="F1447" t="str">
        <f>INDEX(cleaned_data_Pittsburgh!AK$2:'cleaned_data_Pittsburgh'!AK$828, MATCH(A1447, cleaned_data_Pittsburgh!I$2:'cleaned_data_Pittsburgh'!I$828,0))</f>
        <v>Sub-county</v>
      </c>
      <c r="G1447">
        <f t="shared" si="1"/>
        <v>0</v>
      </c>
    </row>
    <row r="1448" spans="1:7" x14ac:dyDescent="0.2">
      <c r="A1448">
        <v>224539371</v>
      </c>
      <c r="B1448">
        <v>188390082</v>
      </c>
      <c r="C1448" t="s">
        <v>3412</v>
      </c>
      <c r="D1448" t="str">
        <f>INDEX(cleaned_data_Pittsburgh!AF$2:'cleaned_data_Pittsburgh'!AF$828, MATCH(A1448, cleaned_data_Pittsburgh!I$2:'cleaned_data_Pittsburgh'!I$828,0))</f>
        <v>Pittsburgh</v>
      </c>
      <c r="E1448">
        <f>INDEX(cleaned_data_Pittsburgh!AG$2:'cleaned_data_Pittsburgh'!AG$828, MATCH(A1448, cleaned_data_Pittsburgh!I$2:'cleaned_data_Pittsburgh'!I$828,0))</f>
        <v>0</v>
      </c>
      <c r="F1448" t="str">
        <f>INDEX(cleaned_data_Pittsburgh!AK$2:'cleaned_data_Pittsburgh'!AK$828, MATCH(A1448, cleaned_data_Pittsburgh!I$2:'cleaned_data_Pittsburgh'!I$828,0))</f>
        <v>Sub-county</v>
      </c>
      <c r="G1448">
        <f t="shared" si="1"/>
        <v>0</v>
      </c>
    </row>
    <row r="1449" spans="1:7" x14ac:dyDescent="0.2">
      <c r="A1449">
        <v>224539628</v>
      </c>
      <c r="B1449">
        <v>188390082</v>
      </c>
      <c r="C1449" t="s">
        <v>3412</v>
      </c>
      <c r="D1449" t="str">
        <f>INDEX(cleaned_data_Pittsburgh!AF$2:'cleaned_data_Pittsburgh'!AF$828, MATCH(A1449, cleaned_data_Pittsburgh!I$2:'cleaned_data_Pittsburgh'!I$828,0))</f>
        <v>Pittsburgh</v>
      </c>
      <c r="E1449">
        <f>INDEX(cleaned_data_Pittsburgh!AG$2:'cleaned_data_Pittsburgh'!AG$828, MATCH(A1449, cleaned_data_Pittsburgh!I$2:'cleaned_data_Pittsburgh'!I$828,0))</f>
        <v>0</v>
      </c>
      <c r="F1449" t="str">
        <f>INDEX(cleaned_data_Pittsburgh!AK$2:'cleaned_data_Pittsburgh'!AK$828, MATCH(A1449, cleaned_data_Pittsburgh!I$2:'cleaned_data_Pittsburgh'!I$828,0))</f>
        <v>Sub-county</v>
      </c>
      <c r="G1449">
        <f t="shared" si="1"/>
        <v>0</v>
      </c>
    </row>
    <row r="1450" spans="1:7" x14ac:dyDescent="0.2">
      <c r="A1450">
        <v>224567871</v>
      </c>
      <c r="B1450">
        <v>188390082</v>
      </c>
      <c r="C1450" t="s">
        <v>3412</v>
      </c>
      <c r="D1450" t="str">
        <f>INDEX(cleaned_data_Pittsburgh!AF$2:'cleaned_data_Pittsburgh'!AF$828, MATCH(A1450, cleaned_data_Pittsburgh!I$2:'cleaned_data_Pittsburgh'!I$828,0))</f>
        <v>Pittsburgh</v>
      </c>
      <c r="E1450">
        <f>INDEX(cleaned_data_Pittsburgh!AG$2:'cleaned_data_Pittsburgh'!AG$828, MATCH(A1450, cleaned_data_Pittsburgh!I$2:'cleaned_data_Pittsburgh'!I$828,0))</f>
        <v>0</v>
      </c>
      <c r="F1450" t="str">
        <f>INDEX(cleaned_data_Pittsburgh!AK$2:'cleaned_data_Pittsburgh'!AK$828, MATCH(A1450, cleaned_data_Pittsburgh!I$2:'cleaned_data_Pittsburgh'!I$828,0))</f>
        <v>Sub-county</v>
      </c>
      <c r="G1450">
        <f t="shared" si="1"/>
        <v>0</v>
      </c>
    </row>
    <row r="1451" spans="1:7" x14ac:dyDescent="0.2">
      <c r="A1451">
        <v>224633879</v>
      </c>
      <c r="B1451">
        <v>188390082</v>
      </c>
      <c r="C1451" t="s">
        <v>3412</v>
      </c>
      <c r="D1451" t="str">
        <f>INDEX(cleaned_data_Pittsburgh!AF$2:'cleaned_data_Pittsburgh'!AF$828, MATCH(A1451, cleaned_data_Pittsburgh!I$2:'cleaned_data_Pittsburgh'!I$828,0))</f>
        <v>Pittsburgh</v>
      </c>
      <c r="E1451">
        <f>INDEX(cleaned_data_Pittsburgh!AG$2:'cleaned_data_Pittsburgh'!AG$828, MATCH(A1451, cleaned_data_Pittsburgh!I$2:'cleaned_data_Pittsburgh'!I$828,0))</f>
        <v>0</v>
      </c>
      <c r="F1451" t="str">
        <f>INDEX(cleaned_data_Pittsburgh!AK$2:'cleaned_data_Pittsburgh'!AK$828, MATCH(A1451, cleaned_data_Pittsburgh!I$2:'cleaned_data_Pittsburgh'!I$828,0))</f>
        <v>Sub-county</v>
      </c>
      <c r="G1451">
        <f t="shared" si="1"/>
        <v>0</v>
      </c>
    </row>
    <row r="1452" spans="1:7" x14ac:dyDescent="0.2">
      <c r="A1452" t="s">
        <v>3365</v>
      </c>
      <c r="B1452">
        <v>186706248</v>
      </c>
      <c r="C1452" t="s">
        <v>3412</v>
      </c>
      <c r="D1452" t="str">
        <f>INDEX(cleaned_data_Pittsburgh!AF$2:'cleaned_data_Pittsburgh'!AF$828, MATCH(A1452, cleaned_data_Pittsburgh!I$2:'cleaned_data_Pittsburgh'!I$828,0))</f>
        <v>Pittsburgh</v>
      </c>
      <c r="E1452">
        <f>INDEX(cleaned_data_Pittsburgh!AG$2:'cleaned_data_Pittsburgh'!AG$828, MATCH(A1452, cleaned_data_Pittsburgh!I$2:'cleaned_data_Pittsburgh'!I$828,0))</f>
        <v>0</v>
      </c>
      <c r="F1452" t="str">
        <f>INDEX(cleaned_data_Pittsburgh!AK$2:'cleaned_data_Pittsburgh'!AK$828, MATCH(A1452, cleaned_data_Pittsburgh!I$2:'cleaned_data_Pittsburgh'!I$828,0))</f>
        <v>Sub-county</v>
      </c>
      <c r="G1452">
        <f t="shared" si="1"/>
        <v>0</v>
      </c>
    </row>
    <row r="1453" spans="1:7" x14ac:dyDescent="0.2">
      <c r="A1453" t="s">
        <v>3201</v>
      </c>
      <c r="B1453">
        <v>33677182</v>
      </c>
      <c r="C1453" t="s">
        <v>3412</v>
      </c>
      <c r="D1453" t="str">
        <f>INDEX(cleaned_data_Pittsburgh!AF$2:'cleaned_data_Pittsburgh'!AF$828, MATCH(A1453, cleaned_data_Pittsburgh!I$2:'cleaned_data_Pittsburgh'!I$828,0))</f>
        <v>Moon township</v>
      </c>
      <c r="E1453">
        <f>INDEX(cleaned_data_Pittsburgh!AG$2:'cleaned_data_Pittsburgh'!AG$828, MATCH(A1453, cleaned_data_Pittsburgh!I$2:'cleaned_data_Pittsburgh'!I$828,0))</f>
        <v>0</v>
      </c>
      <c r="F1453" t="str">
        <f>INDEX(cleaned_data_Pittsburgh!AK$2:'cleaned_data_Pittsburgh'!AK$828, MATCH(A1453, cleaned_data_Pittsburgh!I$2:'cleaned_data_Pittsburgh'!I$828,0))</f>
        <v>Sub-county</v>
      </c>
      <c r="G1453">
        <f t="shared" si="1"/>
        <v>0</v>
      </c>
    </row>
    <row r="1454" spans="1:7" x14ac:dyDescent="0.2">
      <c r="A1454">
        <v>222465164</v>
      </c>
      <c r="B1454">
        <v>185936936</v>
      </c>
      <c r="C1454" t="s">
        <v>3392</v>
      </c>
      <c r="D1454" t="str">
        <f>INDEX(cleaned_data_Pittsburgh!AF$2:'cleaned_data_Pittsburgh'!AF$828, MATCH(A1454, cleaned_data_Pittsburgh!I$2:'cleaned_data_Pittsburgh'!I$828,0))</f>
        <v>Pittsburgh</v>
      </c>
      <c r="E1454">
        <f>INDEX(cleaned_data_Pittsburgh!AG$2:'cleaned_data_Pittsburgh'!AG$828, MATCH(A1454, cleaned_data_Pittsburgh!I$2:'cleaned_data_Pittsburgh'!I$828,0))</f>
        <v>0</v>
      </c>
      <c r="F1454" t="str">
        <f>INDEX(cleaned_data_Pittsburgh!AK$2:'cleaned_data_Pittsburgh'!AK$828, MATCH(A1454, cleaned_data_Pittsburgh!I$2:'cleaned_data_Pittsburgh'!I$828,0))</f>
        <v>Sub-county</v>
      </c>
      <c r="G1454">
        <f t="shared" si="1"/>
        <v>0</v>
      </c>
    </row>
    <row r="1455" spans="1:7" x14ac:dyDescent="0.2">
      <c r="A1455">
        <v>222789986</v>
      </c>
      <c r="B1455">
        <v>186237150</v>
      </c>
      <c r="C1455" t="s">
        <v>3392</v>
      </c>
      <c r="D1455" t="str">
        <f>INDEX(cleaned_data_Pittsburgh!AF$2:'cleaned_data_Pittsburgh'!AF$828, MATCH(A1455, cleaned_data_Pittsburgh!I$2:'cleaned_data_Pittsburgh'!I$828,0))</f>
        <v>Pittsburgh</v>
      </c>
      <c r="E1455">
        <f>INDEX(cleaned_data_Pittsburgh!AG$2:'cleaned_data_Pittsburgh'!AG$828, MATCH(A1455, cleaned_data_Pittsburgh!I$2:'cleaned_data_Pittsburgh'!I$828,0))</f>
        <v>0</v>
      </c>
      <c r="F1455" t="str">
        <f>INDEX(cleaned_data_Pittsburgh!AK$2:'cleaned_data_Pittsburgh'!AK$828, MATCH(A1455, cleaned_data_Pittsburgh!I$2:'cleaned_data_Pittsburgh'!I$828,0))</f>
        <v>Sub-county</v>
      </c>
      <c r="G1455">
        <f t="shared" si="1"/>
        <v>0</v>
      </c>
    </row>
    <row r="1456" spans="1:7" x14ac:dyDescent="0.2">
      <c r="A1456">
        <v>223141331</v>
      </c>
      <c r="B1456">
        <v>183240787</v>
      </c>
      <c r="C1456" t="s">
        <v>3392</v>
      </c>
      <c r="D1456" t="str">
        <f>INDEX(cleaned_data_Pittsburgh!AF$2:'cleaned_data_Pittsburgh'!AF$828, MATCH(A1456, cleaned_data_Pittsburgh!I$2:'cleaned_data_Pittsburgh'!I$828,0))</f>
        <v>Pittsburgh</v>
      </c>
      <c r="E1456">
        <f>INDEX(cleaned_data_Pittsburgh!AG$2:'cleaned_data_Pittsburgh'!AG$828, MATCH(A1456, cleaned_data_Pittsburgh!I$2:'cleaned_data_Pittsburgh'!I$828,0))</f>
        <v>0</v>
      </c>
      <c r="F1456" t="str">
        <f>INDEX(cleaned_data_Pittsburgh!AK$2:'cleaned_data_Pittsburgh'!AK$828, MATCH(A1456, cleaned_data_Pittsburgh!I$2:'cleaned_data_Pittsburgh'!I$828,0))</f>
        <v>Sub-county</v>
      </c>
      <c r="G1456">
        <f t="shared" si="1"/>
        <v>0</v>
      </c>
    </row>
    <row r="1457" spans="1:7" x14ac:dyDescent="0.2">
      <c r="A1457">
        <v>223141331</v>
      </c>
      <c r="B1457">
        <v>191065996</v>
      </c>
      <c r="C1457" t="s">
        <v>3392</v>
      </c>
      <c r="D1457" t="str">
        <f>INDEX(cleaned_data_Pittsburgh!AF$2:'cleaned_data_Pittsburgh'!AF$828, MATCH(A1457, cleaned_data_Pittsburgh!I$2:'cleaned_data_Pittsburgh'!I$828,0))</f>
        <v>Pittsburgh</v>
      </c>
      <c r="E1457">
        <f>INDEX(cleaned_data_Pittsburgh!AG$2:'cleaned_data_Pittsburgh'!AG$828, MATCH(A1457, cleaned_data_Pittsburgh!I$2:'cleaned_data_Pittsburgh'!I$828,0))</f>
        <v>0</v>
      </c>
      <c r="F1457" t="str">
        <f>INDEX(cleaned_data_Pittsburgh!AK$2:'cleaned_data_Pittsburgh'!AK$828, MATCH(A1457, cleaned_data_Pittsburgh!I$2:'cleaned_data_Pittsburgh'!I$828,0))</f>
        <v>Sub-county</v>
      </c>
      <c r="G1457">
        <f t="shared" si="1"/>
        <v>0</v>
      </c>
    </row>
    <row r="1458" spans="1:7" x14ac:dyDescent="0.2">
      <c r="A1458">
        <v>223745022</v>
      </c>
      <c r="B1458">
        <v>12704142</v>
      </c>
      <c r="C1458" t="s">
        <v>3392</v>
      </c>
      <c r="D1458" t="str">
        <f>INDEX(cleaned_data_Pittsburgh!AF$2:'cleaned_data_Pittsburgh'!AF$828, MATCH(A1458, cleaned_data_Pittsburgh!I$2:'cleaned_data_Pittsburgh'!I$828,0))</f>
        <v>Pittsburgh</v>
      </c>
      <c r="E1458">
        <f>INDEX(cleaned_data_Pittsburgh!AG$2:'cleaned_data_Pittsburgh'!AG$828, MATCH(A1458, cleaned_data_Pittsburgh!I$2:'cleaned_data_Pittsburgh'!I$828,0))</f>
        <v>0</v>
      </c>
      <c r="F1458" t="str">
        <f>INDEX(cleaned_data_Pittsburgh!AK$2:'cleaned_data_Pittsburgh'!AK$828, MATCH(A1458, cleaned_data_Pittsburgh!I$2:'cleaned_data_Pittsburgh'!I$828,0))</f>
        <v>Sub-county</v>
      </c>
      <c r="G1458">
        <f t="shared" si="1"/>
        <v>0</v>
      </c>
    </row>
    <row r="1459" spans="1:7" x14ac:dyDescent="0.2">
      <c r="A1459">
        <v>223973539</v>
      </c>
      <c r="B1459">
        <v>165639872</v>
      </c>
      <c r="C1459" t="s">
        <v>3392</v>
      </c>
      <c r="D1459" t="str">
        <f>INDEX(cleaned_data_Pittsburgh!AF$2:'cleaned_data_Pittsburgh'!AF$828, MATCH(A1459, cleaned_data_Pittsburgh!I$2:'cleaned_data_Pittsburgh'!I$828,0))</f>
        <v>Pittsburgh</v>
      </c>
      <c r="E1459">
        <f>INDEX(cleaned_data_Pittsburgh!AG$2:'cleaned_data_Pittsburgh'!AG$828, MATCH(A1459, cleaned_data_Pittsburgh!I$2:'cleaned_data_Pittsburgh'!I$828,0))</f>
        <v>1</v>
      </c>
      <c r="F1459" t="str">
        <f>INDEX(cleaned_data_Pittsburgh!AK$2:'cleaned_data_Pittsburgh'!AK$828, MATCH(A1459, cleaned_data_Pittsburgh!I$2:'cleaned_data_Pittsburgh'!I$828,0))</f>
        <v>Sub-county</v>
      </c>
      <c r="G1459">
        <f t="shared" si="1"/>
        <v>0</v>
      </c>
    </row>
    <row r="1460" spans="1:7" x14ac:dyDescent="0.2">
      <c r="A1460">
        <v>223973539</v>
      </c>
      <c r="B1460">
        <v>12104449</v>
      </c>
      <c r="C1460" t="s">
        <v>3392</v>
      </c>
      <c r="D1460" t="str">
        <f>INDEX(cleaned_data_Pittsburgh!AF$2:'cleaned_data_Pittsburgh'!AF$828, MATCH(A1460, cleaned_data_Pittsburgh!I$2:'cleaned_data_Pittsburgh'!I$828,0))</f>
        <v>Pittsburgh</v>
      </c>
      <c r="E1460">
        <f>INDEX(cleaned_data_Pittsburgh!AG$2:'cleaned_data_Pittsburgh'!AG$828, MATCH(A1460, cleaned_data_Pittsburgh!I$2:'cleaned_data_Pittsburgh'!I$828,0))</f>
        <v>1</v>
      </c>
      <c r="F1460" t="str">
        <f>INDEX(cleaned_data_Pittsburgh!AK$2:'cleaned_data_Pittsburgh'!AK$828, MATCH(A1460, cleaned_data_Pittsburgh!I$2:'cleaned_data_Pittsburgh'!I$828,0))</f>
        <v>Sub-county</v>
      </c>
      <c r="G1460">
        <f t="shared" si="1"/>
        <v>0</v>
      </c>
    </row>
    <row r="1461" spans="1:7" x14ac:dyDescent="0.2">
      <c r="A1461">
        <v>224169313</v>
      </c>
      <c r="B1461">
        <v>156196692</v>
      </c>
      <c r="C1461" t="s">
        <v>3392</v>
      </c>
      <c r="D1461" t="str">
        <f>INDEX(cleaned_data_Pittsburgh!AF$2:'cleaned_data_Pittsburgh'!AF$828, MATCH(A1461, cleaned_data_Pittsburgh!I$2:'cleaned_data_Pittsburgh'!I$828,0))</f>
        <v>Pittsburgh</v>
      </c>
      <c r="E1461">
        <f>INDEX(cleaned_data_Pittsburgh!AG$2:'cleaned_data_Pittsburgh'!AG$828, MATCH(A1461, cleaned_data_Pittsburgh!I$2:'cleaned_data_Pittsburgh'!I$828,0))</f>
        <v>0</v>
      </c>
      <c r="F1461" t="str">
        <f>INDEX(cleaned_data_Pittsburgh!AK$2:'cleaned_data_Pittsburgh'!AK$828, MATCH(A1461, cleaned_data_Pittsburgh!I$2:'cleaned_data_Pittsburgh'!I$828,0))</f>
        <v>Sub-county</v>
      </c>
      <c r="G1461">
        <f t="shared" si="1"/>
        <v>0</v>
      </c>
    </row>
    <row r="1462" spans="1:7" x14ac:dyDescent="0.2">
      <c r="A1462">
        <v>224223381</v>
      </c>
      <c r="B1462">
        <v>190400688</v>
      </c>
      <c r="C1462" t="s">
        <v>3392</v>
      </c>
      <c r="D1462" t="str">
        <f>INDEX(cleaned_data_Pittsburgh!AF$2:'cleaned_data_Pittsburgh'!AF$828, MATCH(A1462, cleaned_data_Pittsburgh!I$2:'cleaned_data_Pittsburgh'!I$828,0))</f>
        <v>Pittsburgh</v>
      </c>
      <c r="E1462">
        <f>INDEX(cleaned_data_Pittsburgh!AG$2:'cleaned_data_Pittsburgh'!AG$828, MATCH(A1462, cleaned_data_Pittsburgh!I$2:'cleaned_data_Pittsburgh'!I$828,0))</f>
        <v>0</v>
      </c>
      <c r="F1462" t="str">
        <f>INDEX(cleaned_data_Pittsburgh!AK$2:'cleaned_data_Pittsburgh'!AK$828, MATCH(A1462, cleaned_data_Pittsburgh!I$2:'cleaned_data_Pittsburgh'!I$828,0))</f>
        <v>Sub-county</v>
      </c>
      <c r="G1462">
        <f t="shared" si="1"/>
        <v>0</v>
      </c>
    </row>
    <row r="1463" spans="1:7" x14ac:dyDescent="0.2">
      <c r="A1463">
        <v>224251695</v>
      </c>
      <c r="B1463">
        <v>163351422</v>
      </c>
      <c r="C1463" t="s">
        <v>3392</v>
      </c>
      <c r="D1463" t="str">
        <f>INDEX(cleaned_data_Pittsburgh!AF$2:'cleaned_data_Pittsburgh'!AF$828, MATCH(A1463, cleaned_data_Pittsburgh!I$2:'cleaned_data_Pittsburgh'!I$828,0))</f>
        <v>Pittsburgh</v>
      </c>
      <c r="E1463">
        <f>INDEX(cleaned_data_Pittsburgh!AG$2:'cleaned_data_Pittsburgh'!AG$828, MATCH(A1463, cleaned_data_Pittsburgh!I$2:'cleaned_data_Pittsburgh'!I$828,0))</f>
        <v>0</v>
      </c>
      <c r="F1463" t="str">
        <f>INDEX(cleaned_data_Pittsburgh!AK$2:'cleaned_data_Pittsburgh'!AK$828, MATCH(A1463, cleaned_data_Pittsburgh!I$2:'cleaned_data_Pittsburgh'!I$828,0))</f>
        <v>Sub-county</v>
      </c>
      <c r="G1463">
        <f t="shared" si="1"/>
        <v>0</v>
      </c>
    </row>
    <row r="1464" spans="1:7" x14ac:dyDescent="0.2">
      <c r="A1464">
        <v>224281840</v>
      </c>
      <c r="B1464">
        <v>10026470</v>
      </c>
      <c r="C1464" t="s">
        <v>3392</v>
      </c>
      <c r="D1464" t="str">
        <f>INDEX(cleaned_data_Pittsburgh!AF$2:'cleaned_data_Pittsburgh'!AF$828, MATCH(A1464, cleaned_data_Pittsburgh!I$2:'cleaned_data_Pittsburgh'!I$828,0))</f>
        <v>Pittsburgh</v>
      </c>
      <c r="E1464">
        <f>INDEX(cleaned_data_Pittsburgh!AG$2:'cleaned_data_Pittsburgh'!AG$828, MATCH(A1464, cleaned_data_Pittsburgh!I$2:'cleaned_data_Pittsburgh'!I$828,0))</f>
        <v>0</v>
      </c>
      <c r="F1464" t="str">
        <f>INDEX(cleaned_data_Pittsburgh!AK$2:'cleaned_data_Pittsburgh'!AK$828, MATCH(A1464, cleaned_data_Pittsburgh!I$2:'cleaned_data_Pittsburgh'!I$828,0))</f>
        <v>Sub-county</v>
      </c>
      <c r="G1464">
        <f t="shared" si="1"/>
        <v>0</v>
      </c>
    </row>
    <row r="1465" spans="1:7" x14ac:dyDescent="0.2">
      <c r="A1465">
        <v>224281840</v>
      </c>
      <c r="B1465">
        <v>133747152</v>
      </c>
      <c r="C1465" t="s">
        <v>3392</v>
      </c>
      <c r="D1465" t="str">
        <f>INDEX(cleaned_data_Pittsburgh!AF$2:'cleaned_data_Pittsburgh'!AF$828, MATCH(A1465, cleaned_data_Pittsburgh!I$2:'cleaned_data_Pittsburgh'!I$828,0))</f>
        <v>Pittsburgh</v>
      </c>
      <c r="E1465">
        <f>INDEX(cleaned_data_Pittsburgh!AG$2:'cleaned_data_Pittsburgh'!AG$828, MATCH(A1465, cleaned_data_Pittsburgh!I$2:'cleaned_data_Pittsburgh'!I$828,0))</f>
        <v>0</v>
      </c>
      <c r="F1465" t="str">
        <f>INDEX(cleaned_data_Pittsburgh!AK$2:'cleaned_data_Pittsburgh'!AK$828, MATCH(A1465, cleaned_data_Pittsburgh!I$2:'cleaned_data_Pittsburgh'!I$828,0))</f>
        <v>Sub-county</v>
      </c>
      <c r="G1465">
        <f t="shared" si="1"/>
        <v>0</v>
      </c>
    </row>
    <row r="1466" spans="1:7" x14ac:dyDescent="0.2">
      <c r="A1466">
        <v>224348794</v>
      </c>
      <c r="B1466">
        <v>65144092</v>
      </c>
      <c r="C1466" t="s">
        <v>3392</v>
      </c>
      <c r="D1466" t="str">
        <f>INDEX(cleaned_data_Pittsburgh!AF$2:'cleaned_data_Pittsburgh'!AF$828, MATCH(A1466, cleaned_data_Pittsburgh!I$2:'cleaned_data_Pittsburgh'!I$828,0))</f>
        <v>Pittsburgh</v>
      </c>
      <c r="E1466">
        <f>INDEX(cleaned_data_Pittsburgh!AG$2:'cleaned_data_Pittsburgh'!AG$828, MATCH(A1466, cleaned_data_Pittsburgh!I$2:'cleaned_data_Pittsburgh'!I$828,0))</f>
        <v>0</v>
      </c>
      <c r="F1466" t="str">
        <f>INDEX(cleaned_data_Pittsburgh!AK$2:'cleaned_data_Pittsburgh'!AK$828, MATCH(A1466, cleaned_data_Pittsburgh!I$2:'cleaned_data_Pittsburgh'!I$828,0))</f>
        <v>Sub-county</v>
      </c>
      <c r="G1466">
        <f t="shared" si="1"/>
        <v>0</v>
      </c>
    </row>
    <row r="1467" spans="1:7" x14ac:dyDescent="0.2">
      <c r="A1467">
        <v>224371951</v>
      </c>
      <c r="B1467">
        <v>10026470</v>
      </c>
      <c r="C1467" t="s">
        <v>3392</v>
      </c>
      <c r="D1467" t="str">
        <f>INDEX(cleaned_data_Pittsburgh!AF$2:'cleaned_data_Pittsburgh'!AF$828, MATCH(A1467, cleaned_data_Pittsburgh!I$2:'cleaned_data_Pittsburgh'!I$828,0))</f>
        <v>Pittsburgh</v>
      </c>
      <c r="E1467">
        <f>INDEX(cleaned_data_Pittsburgh!AG$2:'cleaned_data_Pittsburgh'!AG$828, MATCH(A1467, cleaned_data_Pittsburgh!I$2:'cleaned_data_Pittsburgh'!I$828,0))</f>
        <v>0</v>
      </c>
      <c r="F1467" t="str">
        <f>INDEX(cleaned_data_Pittsburgh!AK$2:'cleaned_data_Pittsburgh'!AK$828, MATCH(A1467, cleaned_data_Pittsburgh!I$2:'cleaned_data_Pittsburgh'!I$828,0))</f>
        <v>Sub-county</v>
      </c>
      <c r="G1467">
        <f t="shared" si="1"/>
        <v>0</v>
      </c>
    </row>
    <row r="1468" spans="1:7" x14ac:dyDescent="0.2">
      <c r="A1468">
        <v>224414323</v>
      </c>
      <c r="B1468">
        <v>65144092</v>
      </c>
      <c r="C1468" t="s">
        <v>3392</v>
      </c>
      <c r="D1468" t="str">
        <f>INDEX(cleaned_data_Pittsburgh!AF$2:'cleaned_data_Pittsburgh'!AF$828, MATCH(A1468, cleaned_data_Pittsburgh!I$2:'cleaned_data_Pittsburgh'!I$828,0))</f>
        <v>Pittsburgh</v>
      </c>
      <c r="E1468">
        <f>INDEX(cleaned_data_Pittsburgh!AG$2:'cleaned_data_Pittsburgh'!AG$828, MATCH(A1468, cleaned_data_Pittsburgh!I$2:'cleaned_data_Pittsburgh'!I$828,0))</f>
        <v>0</v>
      </c>
      <c r="F1468" t="str">
        <f>INDEX(cleaned_data_Pittsburgh!AK$2:'cleaned_data_Pittsburgh'!AK$828, MATCH(A1468, cleaned_data_Pittsburgh!I$2:'cleaned_data_Pittsburgh'!I$828,0))</f>
        <v>Sub-county</v>
      </c>
      <c r="G1468">
        <f t="shared" si="1"/>
        <v>0</v>
      </c>
    </row>
    <row r="1469" spans="1:7" x14ac:dyDescent="0.2">
      <c r="A1469">
        <v>224448821</v>
      </c>
      <c r="B1469">
        <v>190889598</v>
      </c>
      <c r="C1469" t="s">
        <v>3392</v>
      </c>
      <c r="D1469" t="str">
        <f>INDEX(cleaned_data_Pittsburgh!AF$2:'cleaned_data_Pittsburgh'!AF$828, MATCH(A1469, cleaned_data_Pittsburgh!I$2:'cleaned_data_Pittsburgh'!I$828,0))</f>
        <v>Pittsburgh</v>
      </c>
      <c r="E1469">
        <f>INDEX(cleaned_data_Pittsburgh!AG$2:'cleaned_data_Pittsburgh'!AG$828, MATCH(A1469, cleaned_data_Pittsburgh!I$2:'cleaned_data_Pittsburgh'!I$828,0))</f>
        <v>0</v>
      </c>
      <c r="F1469" t="str">
        <f>INDEX(cleaned_data_Pittsburgh!AK$2:'cleaned_data_Pittsburgh'!AK$828, MATCH(A1469, cleaned_data_Pittsburgh!I$2:'cleaned_data_Pittsburgh'!I$828,0))</f>
        <v>Sub-county</v>
      </c>
      <c r="G1469">
        <f t="shared" si="1"/>
        <v>0</v>
      </c>
    </row>
    <row r="1470" spans="1:7" x14ac:dyDescent="0.2">
      <c r="A1470">
        <v>224492089</v>
      </c>
      <c r="B1470">
        <v>10026470</v>
      </c>
      <c r="C1470" t="s">
        <v>3392</v>
      </c>
      <c r="D1470" t="str">
        <f>INDEX(cleaned_data_Pittsburgh!AF$2:'cleaned_data_Pittsburgh'!AF$828, MATCH(A1470, cleaned_data_Pittsburgh!I$2:'cleaned_data_Pittsburgh'!I$828,0))</f>
        <v>Pittsburgh</v>
      </c>
      <c r="E1470">
        <f>INDEX(cleaned_data_Pittsburgh!AG$2:'cleaned_data_Pittsburgh'!AG$828, MATCH(A1470, cleaned_data_Pittsburgh!I$2:'cleaned_data_Pittsburgh'!I$828,0))</f>
        <v>0</v>
      </c>
      <c r="F1470" t="str">
        <f>INDEX(cleaned_data_Pittsburgh!AK$2:'cleaned_data_Pittsburgh'!AK$828, MATCH(A1470, cleaned_data_Pittsburgh!I$2:'cleaned_data_Pittsburgh'!I$828,0))</f>
        <v>Sub-county</v>
      </c>
      <c r="G1470">
        <f t="shared" si="1"/>
        <v>0</v>
      </c>
    </row>
    <row r="1471" spans="1:7" x14ac:dyDescent="0.2">
      <c r="A1471">
        <v>224510304</v>
      </c>
      <c r="B1471">
        <v>65144092</v>
      </c>
      <c r="C1471" t="s">
        <v>3392</v>
      </c>
      <c r="D1471" t="str">
        <f>INDEX(cleaned_data_Pittsburgh!AF$2:'cleaned_data_Pittsburgh'!AF$828, MATCH(A1471, cleaned_data_Pittsburgh!I$2:'cleaned_data_Pittsburgh'!I$828,0))</f>
        <v>Pittsburgh</v>
      </c>
      <c r="E1471">
        <f>INDEX(cleaned_data_Pittsburgh!AG$2:'cleaned_data_Pittsburgh'!AG$828, MATCH(A1471, cleaned_data_Pittsburgh!I$2:'cleaned_data_Pittsburgh'!I$828,0))</f>
        <v>0</v>
      </c>
      <c r="F1471" t="str">
        <f>INDEX(cleaned_data_Pittsburgh!AK$2:'cleaned_data_Pittsburgh'!AK$828, MATCH(A1471, cleaned_data_Pittsburgh!I$2:'cleaned_data_Pittsburgh'!I$828,0))</f>
        <v>Sub-county</v>
      </c>
      <c r="G1471">
        <f t="shared" ref="G1471:G1502" si="2">IF(IFERROR(SEARCH(D1471, C1471), 0), 1, 0)</f>
        <v>0</v>
      </c>
    </row>
    <row r="1472" spans="1:7" x14ac:dyDescent="0.2">
      <c r="A1472">
        <v>224606195</v>
      </c>
      <c r="B1472">
        <v>10026470</v>
      </c>
      <c r="C1472" t="s">
        <v>3392</v>
      </c>
      <c r="D1472" t="str">
        <f>INDEX(cleaned_data_Pittsburgh!AF$2:'cleaned_data_Pittsburgh'!AF$828, MATCH(A1472, cleaned_data_Pittsburgh!I$2:'cleaned_data_Pittsburgh'!I$828,0))</f>
        <v>Pittsburgh</v>
      </c>
      <c r="E1472">
        <f>INDEX(cleaned_data_Pittsburgh!AG$2:'cleaned_data_Pittsburgh'!AG$828, MATCH(A1472, cleaned_data_Pittsburgh!I$2:'cleaned_data_Pittsburgh'!I$828,0))</f>
        <v>0</v>
      </c>
      <c r="F1472" t="str">
        <f>INDEX(cleaned_data_Pittsburgh!AK$2:'cleaned_data_Pittsburgh'!AK$828, MATCH(A1472, cleaned_data_Pittsburgh!I$2:'cleaned_data_Pittsburgh'!I$828,0))</f>
        <v>Sub-county</v>
      </c>
      <c r="G1472">
        <f t="shared" si="2"/>
        <v>0</v>
      </c>
    </row>
    <row r="1473" spans="1:7" x14ac:dyDescent="0.2">
      <c r="A1473">
        <v>224623084</v>
      </c>
      <c r="B1473">
        <v>65144092</v>
      </c>
      <c r="C1473" t="s">
        <v>3392</v>
      </c>
      <c r="D1473" t="str">
        <f>INDEX(cleaned_data_Pittsburgh!AF$2:'cleaned_data_Pittsburgh'!AF$828, MATCH(A1473, cleaned_data_Pittsburgh!I$2:'cleaned_data_Pittsburgh'!I$828,0))</f>
        <v>Pittsburgh</v>
      </c>
      <c r="E1473">
        <f>INDEX(cleaned_data_Pittsburgh!AG$2:'cleaned_data_Pittsburgh'!AG$828, MATCH(A1473, cleaned_data_Pittsburgh!I$2:'cleaned_data_Pittsburgh'!I$828,0))</f>
        <v>0</v>
      </c>
      <c r="F1473" t="str">
        <f>INDEX(cleaned_data_Pittsburgh!AK$2:'cleaned_data_Pittsburgh'!AK$828, MATCH(A1473, cleaned_data_Pittsburgh!I$2:'cleaned_data_Pittsburgh'!I$828,0))</f>
        <v>Sub-county</v>
      </c>
      <c r="G1473">
        <f t="shared" si="2"/>
        <v>0</v>
      </c>
    </row>
    <row r="1474" spans="1:7" x14ac:dyDescent="0.2">
      <c r="A1474">
        <v>224623243</v>
      </c>
      <c r="B1474">
        <v>65144092</v>
      </c>
      <c r="C1474" t="s">
        <v>3392</v>
      </c>
      <c r="D1474" t="str">
        <f>INDEX(cleaned_data_Pittsburgh!AF$2:'cleaned_data_Pittsburgh'!AF$828, MATCH(A1474, cleaned_data_Pittsburgh!I$2:'cleaned_data_Pittsburgh'!I$828,0))</f>
        <v>Pittsburgh</v>
      </c>
      <c r="E1474">
        <f>INDEX(cleaned_data_Pittsburgh!AG$2:'cleaned_data_Pittsburgh'!AG$828, MATCH(A1474, cleaned_data_Pittsburgh!I$2:'cleaned_data_Pittsburgh'!I$828,0))</f>
        <v>0</v>
      </c>
      <c r="F1474" t="str">
        <f>INDEX(cleaned_data_Pittsburgh!AK$2:'cleaned_data_Pittsburgh'!AK$828, MATCH(A1474, cleaned_data_Pittsburgh!I$2:'cleaned_data_Pittsburgh'!I$828,0))</f>
        <v>Sub-county</v>
      </c>
      <c r="G1474">
        <f t="shared" si="2"/>
        <v>0</v>
      </c>
    </row>
    <row r="1475" spans="1:7" x14ac:dyDescent="0.2">
      <c r="A1475">
        <v>224683262</v>
      </c>
      <c r="B1475">
        <v>10026470</v>
      </c>
      <c r="C1475" t="s">
        <v>3392</v>
      </c>
      <c r="D1475" t="str">
        <f>INDEX(cleaned_data_Pittsburgh!AF$2:'cleaned_data_Pittsburgh'!AF$828, MATCH(A1475, cleaned_data_Pittsburgh!I$2:'cleaned_data_Pittsburgh'!I$828,0))</f>
        <v>Pittsburgh</v>
      </c>
      <c r="E1475">
        <f>INDEX(cleaned_data_Pittsburgh!AG$2:'cleaned_data_Pittsburgh'!AG$828, MATCH(A1475, cleaned_data_Pittsburgh!I$2:'cleaned_data_Pittsburgh'!I$828,0))</f>
        <v>0</v>
      </c>
      <c r="F1475" t="str">
        <f>INDEX(cleaned_data_Pittsburgh!AK$2:'cleaned_data_Pittsburgh'!AK$828, MATCH(A1475, cleaned_data_Pittsburgh!I$2:'cleaned_data_Pittsburgh'!I$828,0))</f>
        <v>Sub-county</v>
      </c>
      <c r="G1475">
        <f t="shared" si="2"/>
        <v>0</v>
      </c>
    </row>
    <row r="1476" spans="1:7" x14ac:dyDescent="0.2">
      <c r="A1476">
        <v>224688659</v>
      </c>
      <c r="B1476">
        <v>188963105</v>
      </c>
      <c r="C1476" t="s">
        <v>3392</v>
      </c>
      <c r="D1476" t="str">
        <f>INDEX(cleaned_data_Pittsburgh!AF$2:'cleaned_data_Pittsburgh'!AF$828, MATCH(A1476, cleaned_data_Pittsburgh!I$2:'cleaned_data_Pittsburgh'!I$828,0))</f>
        <v>Pittsburgh</v>
      </c>
      <c r="E1476">
        <f>INDEX(cleaned_data_Pittsburgh!AG$2:'cleaned_data_Pittsburgh'!AG$828, MATCH(A1476, cleaned_data_Pittsburgh!I$2:'cleaned_data_Pittsburgh'!I$828,0))</f>
        <v>0</v>
      </c>
      <c r="F1476" t="str">
        <f>INDEX(cleaned_data_Pittsburgh!AK$2:'cleaned_data_Pittsburgh'!AK$828, MATCH(A1476, cleaned_data_Pittsburgh!I$2:'cleaned_data_Pittsburgh'!I$828,0))</f>
        <v>Sub-county</v>
      </c>
      <c r="G1476">
        <f t="shared" si="2"/>
        <v>0</v>
      </c>
    </row>
    <row r="1477" spans="1:7" x14ac:dyDescent="0.2">
      <c r="A1477">
        <v>224689198</v>
      </c>
      <c r="B1477">
        <v>10026470</v>
      </c>
      <c r="C1477" t="s">
        <v>3392</v>
      </c>
      <c r="D1477" t="str">
        <f>INDEX(cleaned_data_Pittsburgh!AF$2:'cleaned_data_Pittsburgh'!AF$828, MATCH(A1477, cleaned_data_Pittsburgh!I$2:'cleaned_data_Pittsburgh'!I$828,0))</f>
        <v>Pittsburgh</v>
      </c>
      <c r="E1477">
        <f>INDEX(cleaned_data_Pittsburgh!AG$2:'cleaned_data_Pittsburgh'!AG$828, MATCH(A1477, cleaned_data_Pittsburgh!I$2:'cleaned_data_Pittsburgh'!I$828,0))</f>
        <v>0</v>
      </c>
      <c r="F1477" t="str">
        <f>INDEX(cleaned_data_Pittsburgh!AK$2:'cleaned_data_Pittsburgh'!AK$828, MATCH(A1477, cleaned_data_Pittsburgh!I$2:'cleaned_data_Pittsburgh'!I$828,0))</f>
        <v>Sub-county</v>
      </c>
      <c r="G1477">
        <f t="shared" si="2"/>
        <v>0</v>
      </c>
    </row>
    <row r="1478" spans="1:7" x14ac:dyDescent="0.2">
      <c r="A1478">
        <v>224693238</v>
      </c>
      <c r="B1478">
        <v>177774502</v>
      </c>
      <c r="C1478" t="s">
        <v>3392</v>
      </c>
      <c r="D1478" t="str">
        <f>INDEX(cleaned_data_Pittsburgh!AF$2:'cleaned_data_Pittsburgh'!AF$828, MATCH(A1478, cleaned_data_Pittsburgh!I$2:'cleaned_data_Pittsburgh'!I$828,0))</f>
        <v>Pittsburgh</v>
      </c>
      <c r="E1478">
        <f>INDEX(cleaned_data_Pittsburgh!AG$2:'cleaned_data_Pittsburgh'!AG$828, MATCH(A1478, cleaned_data_Pittsburgh!I$2:'cleaned_data_Pittsburgh'!I$828,0))</f>
        <v>0</v>
      </c>
      <c r="F1478" t="str">
        <f>INDEX(cleaned_data_Pittsburgh!AK$2:'cleaned_data_Pittsburgh'!AK$828, MATCH(A1478, cleaned_data_Pittsburgh!I$2:'cleaned_data_Pittsburgh'!I$828,0))</f>
        <v>Sub-county</v>
      </c>
      <c r="G1478">
        <f t="shared" si="2"/>
        <v>0</v>
      </c>
    </row>
    <row r="1479" spans="1:7" x14ac:dyDescent="0.2">
      <c r="A1479">
        <v>224693238</v>
      </c>
      <c r="B1479">
        <v>190400688</v>
      </c>
      <c r="C1479" t="s">
        <v>3392</v>
      </c>
      <c r="D1479" t="str">
        <f>INDEX(cleaned_data_Pittsburgh!AF$2:'cleaned_data_Pittsburgh'!AF$828, MATCH(A1479, cleaned_data_Pittsburgh!I$2:'cleaned_data_Pittsburgh'!I$828,0))</f>
        <v>Pittsburgh</v>
      </c>
      <c r="E1479">
        <f>INDEX(cleaned_data_Pittsburgh!AG$2:'cleaned_data_Pittsburgh'!AG$828, MATCH(A1479, cleaned_data_Pittsburgh!I$2:'cleaned_data_Pittsburgh'!I$828,0))</f>
        <v>0</v>
      </c>
      <c r="F1479" t="str">
        <f>INDEX(cleaned_data_Pittsburgh!AK$2:'cleaned_data_Pittsburgh'!AK$828, MATCH(A1479, cleaned_data_Pittsburgh!I$2:'cleaned_data_Pittsburgh'!I$828,0))</f>
        <v>Sub-county</v>
      </c>
      <c r="G1479">
        <f t="shared" si="2"/>
        <v>0</v>
      </c>
    </row>
    <row r="1480" spans="1:7" x14ac:dyDescent="0.2">
      <c r="A1480" t="s">
        <v>3264</v>
      </c>
      <c r="B1480">
        <v>10026470</v>
      </c>
      <c r="C1480" t="s">
        <v>3392</v>
      </c>
      <c r="D1480" t="str">
        <f>INDEX(cleaned_data_Pittsburgh!AF$2:'cleaned_data_Pittsburgh'!AF$828, MATCH(A1480, cleaned_data_Pittsburgh!I$2:'cleaned_data_Pittsburgh'!I$828,0))</f>
        <v>Pittsburgh</v>
      </c>
      <c r="E1480">
        <f>INDEX(cleaned_data_Pittsburgh!AG$2:'cleaned_data_Pittsburgh'!AG$828, MATCH(A1480, cleaned_data_Pittsburgh!I$2:'cleaned_data_Pittsburgh'!I$828,0))</f>
        <v>0</v>
      </c>
      <c r="F1480" t="str">
        <f>INDEX(cleaned_data_Pittsburgh!AK$2:'cleaned_data_Pittsburgh'!AK$828, MATCH(A1480, cleaned_data_Pittsburgh!I$2:'cleaned_data_Pittsburgh'!I$828,0))</f>
        <v>Sub-county</v>
      </c>
      <c r="G1480">
        <f t="shared" si="2"/>
        <v>0</v>
      </c>
    </row>
    <row r="1481" spans="1:7" x14ac:dyDescent="0.2">
      <c r="A1481">
        <v>224761689</v>
      </c>
      <c r="B1481">
        <v>10026470</v>
      </c>
      <c r="C1481" t="s">
        <v>3392</v>
      </c>
      <c r="D1481" t="str">
        <f>INDEX(cleaned_data_Pittsburgh!AF$2:'cleaned_data_Pittsburgh'!AF$828, MATCH(A1481, cleaned_data_Pittsburgh!I$2:'cleaned_data_Pittsburgh'!I$828,0))</f>
        <v>Pittsburgh</v>
      </c>
      <c r="E1481">
        <f>INDEX(cleaned_data_Pittsburgh!AG$2:'cleaned_data_Pittsburgh'!AG$828, MATCH(A1481, cleaned_data_Pittsburgh!I$2:'cleaned_data_Pittsburgh'!I$828,0))</f>
        <v>0</v>
      </c>
      <c r="F1481" t="str">
        <f>INDEX(cleaned_data_Pittsburgh!AK$2:'cleaned_data_Pittsburgh'!AK$828, MATCH(A1481, cleaned_data_Pittsburgh!I$2:'cleaned_data_Pittsburgh'!I$828,0))</f>
        <v>Sub-county</v>
      </c>
      <c r="G1481">
        <f t="shared" si="2"/>
        <v>0</v>
      </c>
    </row>
    <row r="1482" spans="1:7" x14ac:dyDescent="0.2">
      <c r="A1482">
        <v>224772374</v>
      </c>
      <c r="B1482">
        <v>65144092</v>
      </c>
      <c r="C1482" t="s">
        <v>3392</v>
      </c>
      <c r="D1482" t="str">
        <f>INDEX(cleaned_data_Pittsburgh!AF$2:'cleaned_data_Pittsburgh'!AF$828, MATCH(A1482, cleaned_data_Pittsburgh!I$2:'cleaned_data_Pittsburgh'!I$828,0))</f>
        <v>Pittsburgh</v>
      </c>
      <c r="E1482">
        <f>INDEX(cleaned_data_Pittsburgh!AG$2:'cleaned_data_Pittsburgh'!AG$828, MATCH(A1482, cleaned_data_Pittsburgh!I$2:'cleaned_data_Pittsburgh'!I$828,0))</f>
        <v>0</v>
      </c>
      <c r="F1482" t="str">
        <f>INDEX(cleaned_data_Pittsburgh!AK$2:'cleaned_data_Pittsburgh'!AK$828, MATCH(A1482, cleaned_data_Pittsburgh!I$2:'cleaned_data_Pittsburgh'!I$828,0))</f>
        <v>Sub-county</v>
      </c>
      <c r="G1482">
        <f t="shared" si="2"/>
        <v>0</v>
      </c>
    </row>
    <row r="1483" spans="1:7" x14ac:dyDescent="0.2">
      <c r="A1483">
        <v>224780749</v>
      </c>
      <c r="B1483">
        <v>65144092</v>
      </c>
      <c r="C1483" t="s">
        <v>3392</v>
      </c>
      <c r="D1483" t="str">
        <f>INDEX(cleaned_data_Pittsburgh!AF$2:'cleaned_data_Pittsburgh'!AF$828, MATCH(A1483, cleaned_data_Pittsburgh!I$2:'cleaned_data_Pittsburgh'!I$828,0))</f>
        <v>Pittsburgh</v>
      </c>
      <c r="E1483">
        <f>INDEX(cleaned_data_Pittsburgh!AG$2:'cleaned_data_Pittsburgh'!AG$828, MATCH(A1483, cleaned_data_Pittsburgh!I$2:'cleaned_data_Pittsburgh'!I$828,0))</f>
        <v>0</v>
      </c>
      <c r="F1483" t="str">
        <f>INDEX(cleaned_data_Pittsburgh!AK$2:'cleaned_data_Pittsburgh'!AK$828, MATCH(A1483, cleaned_data_Pittsburgh!I$2:'cleaned_data_Pittsburgh'!I$828,0))</f>
        <v>Sub-county</v>
      </c>
      <c r="G1483">
        <f t="shared" si="2"/>
        <v>0</v>
      </c>
    </row>
    <row r="1484" spans="1:7" x14ac:dyDescent="0.2">
      <c r="A1484">
        <v>224865119</v>
      </c>
      <c r="B1484">
        <v>65144092</v>
      </c>
      <c r="C1484" t="s">
        <v>3392</v>
      </c>
      <c r="D1484" t="str">
        <f>INDEX(cleaned_data_Pittsburgh!AF$2:'cleaned_data_Pittsburgh'!AF$828, MATCH(A1484, cleaned_data_Pittsburgh!I$2:'cleaned_data_Pittsburgh'!I$828,0))</f>
        <v>Pittsburgh</v>
      </c>
      <c r="E1484">
        <f>INDEX(cleaned_data_Pittsburgh!AG$2:'cleaned_data_Pittsburgh'!AG$828, MATCH(A1484, cleaned_data_Pittsburgh!I$2:'cleaned_data_Pittsburgh'!I$828,0))</f>
        <v>0</v>
      </c>
      <c r="F1484" t="str">
        <f>INDEX(cleaned_data_Pittsburgh!AK$2:'cleaned_data_Pittsburgh'!AK$828, MATCH(A1484, cleaned_data_Pittsburgh!I$2:'cleaned_data_Pittsburgh'!I$828,0))</f>
        <v>Sub-county</v>
      </c>
      <c r="G1484">
        <f t="shared" si="2"/>
        <v>0</v>
      </c>
    </row>
    <row r="1485" spans="1:7" x14ac:dyDescent="0.2">
      <c r="A1485" t="s">
        <v>3279</v>
      </c>
      <c r="B1485">
        <v>189976449</v>
      </c>
      <c r="C1485" t="s">
        <v>3392</v>
      </c>
      <c r="D1485" t="str">
        <f>INDEX(cleaned_data_Pittsburgh!AF$2:'cleaned_data_Pittsburgh'!AF$828, MATCH(A1485, cleaned_data_Pittsburgh!I$2:'cleaned_data_Pittsburgh'!I$828,0))</f>
        <v>Pittsburgh</v>
      </c>
      <c r="E1485">
        <f>INDEX(cleaned_data_Pittsburgh!AG$2:'cleaned_data_Pittsburgh'!AG$828, MATCH(A1485, cleaned_data_Pittsburgh!I$2:'cleaned_data_Pittsburgh'!I$828,0))</f>
        <v>0</v>
      </c>
      <c r="F1485" t="str">
        <f>INDEX(cleaned_data_Pittsburgh!AK$2:'cleaned_data_Pittsburgh'!AK$828, MATCH(A1485, cleaned_data_Pittsburgh!I$2:'cleaned_data_Pittsburgh'!I$828,0))</f>
        <v>Sub-county</v>
      </c>
      <c r="G1485">
        <f t="shared" si="2"/>
        <v>0</v>
      </c>
    </row>
    <row r="1486" spans="1:7" x14ac:dyDescent="0.2">
      <c r="A1486" t="s">
        <v>3280</v>
      </c>
      <c r="B1486">
        <v>189976449</v>
      </c>
      <c r="C1486" t="s">
        <v>3392</v>
      </c>
      <c r="D1486" t="str">
        <f>INDEX(cleaned_data_Pittsburgh!AF$2:'cleaned_data_Pittsburgh'!AF$828, MATCH(A1486, cleaned_data_Pittsburgh!I$2:'cleaned_data_Pittsburgh'!I$828,0))</f>
        <v>Pittsburgh</v>
      </c>
      <c r="E1486">
        <f>INDEX(cleaned_data_Pittsburgh!AG$2:'cleaned_data_Pittsburgh'!AG$828, MATCH(A1486, cleaned_data_Pittsburgh!I$2:'cleaned_data_Pittsburgh'!I$828,0))</f>
        <v>0</v>
      </c>
      <c r="F1486" t="str">
        <f>INDEX(cleaned_data_Pittsburgh!AK$2:'cleaned_data_Pittsburgh'!AK$828, MATCH(A1486, cleaned_data_Pittsburgh!I$2:'cleaned_data_Pittsburgh'!I$828,0))</f>
        <v>Sub-county</v>
      </c>
      <c r="G1486">
        <f t="shared" si="2"/>
        <v>0</v>
      </c>
    </row>
    <row r="1487" spans="1:7" x14ac:dyDescent="0.2">
      <c r="A1487" t="s">
        <v>3277</v>
      </c>
      <c r="B1487">
        <v>189976449</v>
      </c>
      <c r="C1487" t="s">
        <v>3392</v>
      </c>
      <c r="D1487" t="str">
        <f>INDEX(cleaned_data_Pittsburgh!AF$2:'cleaned_data_Pittsburgh'!AF$828, MATCH(A1487, cleaned_data_Pittsburgh!I$2:'cleaned_data_Pittsburgh'!I$828,0))</f>
        <v>Pittsburgh</v>
      </c>
      <c r="E1487">
        <f>INDEX(cleaned_data_Pittsburgh!AG$2:'cleaned_data_Pittsburgh'!AG$828, MATCH(A1487, cleaned_data_Pittsburgh!I$2:'cleaned_data_Pittsburgh'!I$828,0))</f>
        <v>0</v>
      </c>
      <c r="F1487" t="str">
        <f>INDEX(cleaned_data_Pittsburgh!AK$2:'cleaned_data_Pittsburgh'!AK$828, MATCH(A1487, cleaned_data_Pittsburgh!I$2:'cleaned_data_Pittsburgh'!I$828,0))</f>
        <v>Sub-county</v>
      </c>
      <c r="G1487">
        <f t="shared" si="2"/>
        <v>0</v>
      </c>
    </row>
    <row r="1488" spans="1:7" x14ac:dyDescent="0.2">
      <c r="A1488" t="s">
        <v>3359</v>
      </c>
      <c r="B1488">
        <v>94560572</v>
      </c>
      <c r="C1488" t="s">
        <v>3392</v>
      </c>
      <c r="D1488" t="str">
        <f>INDEX(cleaned_data_Pittsburgh!AF$2:'cleaned_data_Pittsburgh'!AF$828, MATCH(A1488, cleaned_data_Pittsburgh!I$2:'cleaned_data_Pittsburgh'!I$828,0))</f>
        <v>Pittsburgh</v>
      </c>
      <c r="E1488">
        <f>INDEX(cleaned_data_Pittsburgh!AG$2:'cleaned_data_Pittsburgh'!AG$828, MATCH(A1488, cleaned_data_Pittsburgh!I$2:'cleaned_data_Pittsburgh'!I$828,0))</f>
        <v>0</v>
      </c>
      <c r="F1488" t="str">
        <f>INDEX(cleaned_data_Pittsburgh!AK$2:'cleaned_data_Pittsburgh'!AK$828, MATCH(A1488, cleaned_data_Pittsburgh!I$2:'cleaned_data_Pittsburgh'!I$828,0))</f>
        <v>Sub-county</v>
      </c>
      <c r="G1488">
        <f t="shared" si="2"/>
        <v>0</v>
      </c>
    </row>
    <row r="1489" spans="1:7" x14ac:dyDescent="0.2">
      <c r="A1489" t="s">
        <v>3309</v>
      </c>
      <c r="B1489">
        <v>177774502</v>
      </c>
      <c r="C1489" t="s">
        <v>3392</v>
      </c>
      <c r="D1489" t="str">
        <f>INDEX(cleaned_data_Pittsburgh!AF$2:'cleaned_data_Pittsburgh'!AF$828, MATCH(A1489, cleaned_data_Pittsburgh!I$2:'cleaned_data_Pittsburgh'!I$828,0))</f>
        <v>Pittsburgh</v>
      </c>
      <c r="E1489">
        <f>INDEX(cleaned_data_Pittsburgh!AG$2:'cleaned_data_Pittsburgh'!AG$828, MATCH(A1489, cleaned_data_Pittsburgh!I$2:'cleaned_data_Pittsburgh'!I$828,0))</f>
        <v>0</v>
      </c>
      <c r="F1489" t="str">
        <f>INDEX(cleaned_data_Pittsburgh!AK$2:'cleaned_data_Pittsburgh'!AK$828, MATCH(A1489, cleaned_data_Pittsburgh!I$2:'cleaned_data_Pittsburgh'!I$828,0))</f>
        <v>Sub-county</v>
      </c>
      <c r="G1489">
        <f t="shared" si="2"/>
        <v>0</v>
      </c>
    </row>
    <row r="1490" spans="1:7" x14ac:dyDescent="0.2">
      <c r="A1490" t="s">
        <v>3266</v>
      </c>
      <c r="B1490">
        <v>10026470</v>
      </c>
      <c r="C1490" t="s">
        <v>3392</v>
      </c>
      <c r="D1490" t="str">
        <f>INDEX(cleaned_data_Pittsburgh!AF$2:'cleaned_data_Pittsburgh'!AF$828, MATCH(A1490, cleaned_data_Pittsburgh!I$2:'cleaned_data_Pittsburgh'!I$828,0))</f>
        <v>Pittsburgh</v>
      </c>
      <c r="E1490">
        <f>INDEX(cleaned_data_Pittsburgh!AG$2:'cleaned_data_Pittsburgh'!AG$828, MATCH(A1490, cleaned_data_Pittsburgh!I$2:'cleaned_data_Pittsburgh'!I$828,0))</f>
        <v>0</v>
      </c>
      <c r="F1490" t="str">
        <f>INDEX(cleaned_data_Pittsburgh!AK$2:'cleaned_data_Pittsburgh'!AK$828, MATCH(A1490, cleaned_data_Pittsburgh!I$2:'cleaned_data_Pittsburgh'!I$828,0))</f>
        <v>Sub-county</v>
      </c>
      <c r="G1490">
        <f t="shared" si="2"/>
        <v>0</v>
      </c>
    </row>
    <row r="1491" spans="1:7" x14ac:dyDescent="0.2">
      <c r="A1491" t="s">
        <v>3270</v>
      </c>
      <c r="B1491">
        <v>10026470</v>
      </c>
      <c r="C1491" t="s">
        <v>3392</v>
      </c>
      <c r="D1491" t="str">
        <f>INDEX(cleaned_data_Pittsburgh!AF$2:'cleaned_data_Pittsburgh'!AF$828, MATCH(A1491, cleaned_data_Pittsburgh!I$2:'cleaned_data_Pittsburgh'!I$828,0))</f>
        <v>Pittsburgh</v>
      </c>
      <c r="E1491">
        <f>INDEX(cleaned_data_Pittsburgh!AG$2:'cleaned_data_Pittsburgh'!AG$828, MATCH(A1491, cleaned_data_Pittsburgh!I$2:'cleaned_data_Pittsburgh'!I$828,0))</f>
        <v>0</v>
      </c>
      <c r="F1491" t="str">
        <f>INDEX(cleaned_data_Pittsburgh!AK$2:'cleaned_data_Pittsburgh'!AK$828, MATCH(A1491, cleaned_data_Pittsburgh!I$2:'cleaned_data_Pittsburgh'!I$828,0))</f>
        <v>Sub-county</v>
      </c>
      <c r="G1491">
        <f t="shared" si="2"/>
        <v>0</v>
      </c>
    </row>
    <row r="1492" spans="1:7" x14ac:dyDescent="0.2">
      <c r="A1492" t="s">
        <v>3269</v>
      </c>
      <c r="B1492">
        <v>10026470</v>
      </c>
      <c r="C1492" t="s">
        <v>3392</v>
      </c>
      <c r="D1492" t="str">
        <f>INDEX(cleaned_data_Pittsburgh!AF$2:'cleaned_data_Pittsburgh'!AF$828, MATCH(A1492, cleaned_data_Pittsburgh!I$2:'cleaned_data_Pittsburgh'!I$828,0))</f>
        <v>Pittsburgh</v>
      </c>
      <c r="E1492">
        <f>INDEX(cleaned_data_Pittsburgh!AG$2:'cleaned_data_Pittsburgh'!AG$828, MATCH(A1492, cleaned_data_Pittsburgh!I$2:'cleaned_data_Pittsburgh'!I$828,0))</f>
        <v>0</v>
      </c>
      <c r="F1492" t="str">
        <f>INDEX(cleaned_data_Pittsburgh!AK$2:'cleaned_data_Pittsburgh'!AK$828, MATCH(A1492, cleaned_data_Pittsburgh!I$2:'cleaned_data_Pittsburgh'!I$828,0))</f>
        <v>Sub-county</v>
      </c>
      <c r="G1492">
        <f t="shared" si="2"/>
        <v>0</v>
      </c>
    </row>
    <row r="1493" spans="1:7" x14ac:dyDescent="0.2">
      <c r="A1493" t="s">
        <v>3262</v>
      </c>
      <c r="B1493">
        <v>186420610</v>
      </c>
      <c r="C1493" t="s">
        <v>3414</v>
      </c>
      <c r="D1493" t="str">
        <f>INDEX(cleaned_data_Pittsburgh!AF$2:'cleaned_data_Pittsburgh'!AF$828, MATCH(A1493, cleaned_data_Pittsburgh!I$2:'cleaned_data_Pittsburgh'!I$828,0))</f>
        <v>Pittsburgh</v>
      </c>
      <c r="E1493">
        <f>INDEX(cleaned_data_Pittsburgh!AG$2:'cleaned_data_Pittsburgh'!AG$828, MATCH(A1493, cleaned_data_Pittsburgh!I$2:'cleaned_data_Pittsburgh'!I$828,0))</f>
        <v>0</v>
      </c>
      <c r="F1493" t="str">
        <f>INDEX(cleaned_data_Pittsburgh!AK$2:'cleaned_data_Pittsburgh'!AK$828, MATCH(A1493, cleaned_data_Pittsburgh!I$2:'cleaned_data_Pittsburgh'!I$828,0))</f>
        <v>Sub-county</v>
      </c>
      <c r="G1493">
        <f t="shared" si="2"/>
        <v>0</v>
      </c>
    </row>
    <row r="1494" spans="1:7" x14ac:dyDescent="0.2">
      <c r="A1494">
        <v>224582655</v>
      </c>
      <c r="B1494">
        <v>188881694</v>
      </c>
      <c r="C1494" t="s">
        <v>3560</v>
      </c>
      <c r="D1494" t="str">
        <f>INDEX(cleaned_data_Pittsburgh!AF$2:'cleaned_data_Pittsburgh'!AF$828, MATCH(A1494, cleaned_data_Pittsburgh!I$2:'cleaned_data_Pittsburgh'!I$828,0))</f>
        <v>Pittsburgh</v>
      </c>
      <c r="E1494">
        <f>INDEX(cleaned_data_Pittsburgh!AG$2:'cleaned_data_Pittsburgh'!AG$828, MATCH(A1494, cleaned_data_Pittsburgh!I$2:'cleaned_data_Pittsburgh'!I$828,0))</f>
        <v>0</v>
      </c>
      <c r="F1494" t="str">
        <f>INDEX(cleaned_data_Pittsburgh!AK$2:'cleaned_data_Pittsburgh'!AK$828, MATCH(A1494, cleaned_data_Pittsburgh!I$2:'cleaned_data_Pittsburgh'!I$828,0))</f>
        <v>Sub-county</v>
      </c>
      <c r="G1494">
        <f t="shared" si="2"/>
        <v>0</v>
      </c>
    </row>
    <row r="1495" spans="1:7" x14ac:dyDescent="0.2">
      <c r="A1495">
        <v>224720214</v>
      </c>
      <c r="B1495">
        <v>188881694</v>
      </c>
      <c r="C1495" t="s">
        <v>3560</v>
      </c>
      <c r="D1495" t="str">
        <f>INDEX(cleaned_data_Pittsburgh!AF$2:'cleaned_data_Pittsburgh'!AF$828, MATCH(A1495, cleaned_data_Pittsburgh!I$2:'cleaned_data_Pittsburgh'!I$828,0))</f>
        <v>Pittsburgh</v>
      </c>
      <c r="E1495">
        <f>INDEX(cleaned_data_Pittsburgh!AG$2:'cleaned_data_Pittsburgh'!AG$828, MATCH(A1495, cleaned_data_Pittsburgh!I$2:'cleaned_data_Pittsburgh'!I$828,0))</f>
        <v>0</v>
      </c>
      <c r="F1495" t="str">
        <f>INDEX(cleaned_data_Pittsburgh!AK$2:'cleaned_data_Pittsburgh'!AK$828, MATCH(A1495, cleaned_data_Pittsburgh!I$2:'cleaned_data_Pittsburgh'!I$828,0))</f>
        <v>Sub-county</v>
      </c>
      <c r="G1495">
        <f t="shared" si="2"/>
        <v>0</v>
      </c>
    </row>
    <row r="1496" spans="1:7" x14ac:dyDescent="0.2">
      <c r="A1496">
        <v>224606838</v>
      </c>
      <c r="B1496">
        <v>183309967</v>
      </c>
      <c r="C1496" t="s">
        <v>3500</v>
      </c>
      <c r="D1496" t="str">
        <f>INDEX(cleaned_data_Pittsburgh!AF$2:'cleaned_data_Pittsburgh'!AF$828, MATCH(A1496, cleaned_data_Pittsburgh!I$2:'cleaned_data_Pittsburgh'!I$828,0))</f>
        <v>Pittsburgh</v>
      </c>
      <c r="E1496">
        <f>INDEX(cleaned_data_Pittsburgh!AG$2:'cleaned_data_Pittsburgh'!AG$828, MATCH(A1496, cleaned_data_Pittsburgh!I$2:'cleaned_data_Pittsburgh'!I$828,0))</f>
        <v>0</v>
      </c>
      <c r="F1496" t="str">
        <f>INDEX(cleaned_data_Pittsburgh!AK$2:'cleaned_data_Pittsburgh'!AK$828, MATCH(A1496, cleaned_data_Pittsburgh!I$2:'cleaned_data_Pittsburgh'!I$828,0))</f>
        <v>Sub-county</v>
      </c>
      <c r="G1496">
        <f t="shared" si="2"/>
        <v>0</v>
      </c>
    </row>
    <row r="1497" spans="1:7" x14ac:dyDescent="0.2">
      <c r="A1497">
        <v>223344751</v>
      </c>
      <c r="B1497">
        <v>160427382</v>
      </c>
      <c r="C1497" t="s">
        <v>3476</v>
      </c>
      <c r="D1497" t="str">
        <f>INDEX(cleaned_data_Pittsburgh!AF$2:'cleaned_data_Pittsburgh'!AF$828, MATCH(A1497, cleaned_data_Pittsburgh!I$2:'cleaned_data_Pittsburgh'!I$828,0))</f>
        <v>Pittsburgh</v>
      </c>
      <c r="E1497">
        <f>INDEX(cleaned_data_Pittsburgh!AG$2:'cleaned_data_Pittsburgh'!AG$828, MATCH(A1497, cleaned_data_Pittsburgh!I$2:'cleaned_data_Pittsburgh'!I$828,0))</f>
        <v>0</v>
      </c>
      <c r="F1497" t="str">
        <f>INDEX(cleaned_data_Pittsburgh!AK$2:'cleaned_data_Pittsburgh'!AK$828, MATCH(A1497, cleaned_data_Pittsburgh!I$2:'cleaned_data_Pittsburgh'!I$828,0))</f>
        <v>Sub-county</v>
      </c>
      <c r="G1497">
        <f t="shared" si="2"/>
        <v>0</v>
      </c>
    </row>
    <row r="1498" spans="1:7" x14ac:dyDescent="0.2">
      <c r="A1498">
        <v>224769182</v>
      </c>
      <c r="B1498">
        <v>10476640</v>
      </c>
      <c r="C1498" t="s">
        <v>3583</v>
      </c>
      <c r="D1498" t="str">
        <f>INDEX(cleaned_data_Pittsburgh!AF$2:'cleaned_data_Pittsburgh'!AF$828, MATCH(A1498, cleaned_data_Pittsburgh!I$2:'cleaned_data_Pittsburgh'!I$828,0))</f>
        <v>Cranberry Twp</v>
      </c>
      <c r="E1498">
        <f>INDEX(cleaned_data_Pittsburgh!AG$2:'cleaned_data_Pittsburgh'!AG$828, MATCH(A1498, cleaned_data_Pittsburgh!I$2:'cleaned_data_Pittsburgh'!I$828,0))</f>
        <v>0</v>
      </c>
      <c r="F1498" t="str">
        <f>INDEX(cleaned_data_Pittsburgh!AK$2:'cleaned_data_Pittsburgh'!AK$828, MATCH(A1498, cleaned_data_Pittsburgh!I$2:'cleaned_data_Pittsburgh'!I$828,0))</f>
        <v>Sub-county</v>
      </c>
      <c r="G1498">
        <f t="shared" si="2"/>
        <v>0</v>
      </c>
    </row>
    <row r="1499" spans="1:7" x14ac:dyDescent="0.2">
      <c r="A1499">
        <v>224223381</v>
      </c>
      <c r="B1499">
        <v>184838867</v>
      </c>
      <c r="C1499" t="s">
        <v>3538</v>
      </c>
      <c r="D1499" t="str">
        <f>INDEX(cleaned_data_Pittsburgh!AF$2:'cleaned_data_Pittsburgh'!AF$828, MATCH(A1499, cleaned_data_Pittsburgh!I$2:'cleaned_data_Pittsburgh'!I$828,0))</f>
        <v>Pittsburgh</v>
      </c>
      <c r="E1499">
        <f>INDEX(cleaned_data_Pittsburgh!AG$2:'cleaned_data_Pittsburgh'!AG$828, MATCH(A1499, cleaned_data_Pittsburgh!I$2:'cleaned_data_Pittsburgh'!I$828,0))</f>
        <v>0</v>
      </c>
      <c r="F1499" t="str">
        <f>INDEX(cleaned_data_Pittsburgh!AK$2:'cleaned_data_Pittsburgh'!AK$828, MATCH(A1499, cleaned_data_Pittsburgh!I$2:'cleaned_data_Pittsburgh'!I$828,0))</f>
        <v>Sub-county</v>
      </c>
      <c r="G1499">
        <f t="shared" si="2"/>
        <v>0</v>
      </c>
    </row>
    <row r="1500" spans="1:7" x14ac:dyDescent="0.2">
      <c r="A1500">
        <v>223251565</v>
      </c>
      <c r="B1500">
        <v>96308592</v>
      </c>
      <c r="C1500" t="s">
        <v>3469</v>
      </c>
      <c r="D1500" t="str">
        <f>INDEX(cleaned_data_Pittsburgh!AF$2:'cleaned_data_Pittsburgh'!AF$828, MATCH(A1500, cleaned_data_Pittsburgh!I$2:'cleaned_data_Pittsburgh'!I$828,0))</f>
        <v>Pittsburgh</v>
      </c>
      <c r="E1500">
        <f>INDEX(cleaned_data_Pittsburgh!AG$2:'cleaned_data_Pittsburgh'!AG$828, MATCH(A1500, cleaned_data_Pittsburgh!I$2:'cleaned_data_Pittsburgh'!I$828,0))</f>
        <v>0</v>
      </c>
      <c r="F1500" t="str">
        <f>INDEX(cleaned_data_Pittsburgh!AK$2:'cleaned_data_Pittsburgh'!AK$828, MATCH(A1500, cleaned_data_Pittsburgh!I$2:'cleaned_data_Pittsburgh'!I$828,0))</f>
        <v>Sub-county</v>
      </c>
      <c r="G1500">
        <f t="shared" si="2"/>
        <v>0</v>
      </c>
    </row>
    <row r="1501" spans="1:7" x14ac:dyDescent="0.2">
      <c r="A1501">
        <v>224309244</v>
      </c>
      <c r="B1501">
        <v>96308592</v>
      </c>
      <c r="C1501" t="s">
        <v>3469</v>
      </c>
      <c r="D1501" t="str">
        <f>INDEX(cleaned_data_Pittsburgh!AF$2:'cleaned_data_Pittsburgh'!AF$828, MATCH(A1501, cleaned_data_Pittsburgh!I$2:'cleaned_data_Pittsburgh'!I$828,0))</f>
        <v>Pittsburgh</v>
      </c>
      <c r="E1501">
        <f>INDEX(cleaned_data_Pittsburgh!AG$2:'cleaned_data_Pittsburgh'!AG$828, MATCH(A1501, cleaned_data_Pittsburgh!I$2:'cleaned_data_Pittsburgh'!I$828,0))</f>
        <v>0</v>
      </c>
      <c r="F1501" t="str">
        <f>INDEX(cleaned_data_Pittsburgh!AK$2:'cleaned_data_Pittsburgh'!AK$828, MATCH(A1501, cleaned_data_Pittsburgh!I$2:'cleaned_data_Pittsburgh'!I$828,0))</f>
        <v>Sub-county</v>
      </c>
      <c r="G1501">
        <f t="shared" si="2"/>
        <v>0</v>
      </c>
    </row>
    <row r="1502" spans="1:7" x14ac:dyDescent="0.2">
      <c r="A1502">
        <v>224357183</v>
      </c>
      <c r="B1502">
        <v>96308592</v>
      </c>
      <c r="C1502" t="s">
        <v>3469</v>
      </c>
      <c r="D1502" t="str">
        <f>INDEX(cleaned_data_Pittsburgh!AF$2:'cleaned_data_Pittsburgh'!AF$828, MATCH(A1502, cleaned_data_Pittsburgh!I$2:'cleaned_data_Pittsburgh'!I$828,0))</f>
        <v>Pittsburgh</v>
      </c>
      <c r="E1502">
        <f>INDEX(cleaned_data_Pittsburgh!AG$2:'cleaned_data_Pittsburgh'!AG$828, MATCH(A1502, cleaned_data_Pittsburgh!I$2:'cleaned_data_Pittsburgh'!I$828,0))</f>
        <v>0</v>
      </c>
      <c r="F1502" t="str">
        <f>INDEX(cleaned_data_Pittsburgh!AK$2:'cleaned_data_Pittsburgh'!AK$828, MATCH(A1502, cleaned_data_Pittsburgh!I$2:'cleaned_data_Pittsburgh'!I$828,0))</f>
        <v>Sub-county</v>
      </c>
      <c r="G1502">
        <f t="shared" si="2"/>
        <v>0</v>
      </c>
    </row>
    <row r="1503" spans="1:7" x14ac:dyDescent="0.2">
      <c r="A1503">
        <v>224374919</v>
      </c>
      <c r="B1503">
        <v>96308592</v>
      </c>
      <c r="C1503" t="s">
        <v>3469</v>
      </c>
      <c r="D1503" t="str">
        <f>INDEX(cleaned_data_Pittsburgh!AF$2:'cleaned_data_Pittsburgh'!AF$828, MATCH(A1503, cleaned_data_Pittsburgh!I$2:'cleaned_data_Pittsburgh'!I$828,0))</f>
        <v>Pittsburgh</v>
      </c>
      <c r="E1503">
        <f>INDEX(cleaned_data_Pittsburgh!AG$2:'cleaned_data_Pittsburgh'!AG$828, MATCH(A1503, cleaned_data_Pittsburgh!I$2:'cleaned_data_Pittsburgh'!I$828,0))</f>
        <v>0</v>
      </c>
      <c r="F1503" t="str">
        <f>INDEX(cleaned_data_Pittsburgh!AK$2:'cleaned_data_Pittsburgh'!AK$828, MATCH(A1503, cleaned_data_Pittsburgh!I$2:'cleaned_data_Pittsburgh'!I$828,0))</f>
        <v>Sub-county</v>
      </c>
      <c r="G1503">
        <f t="shared" ref="G1503:G1534" si="3">IF(IFERROR(SEARCH(D1503, C1503), 0), 1, 0)</f>
        <v>0</v>
      </c>
    </row>
    <row r="1504" spans="1:7" x14ac:dyDescent="0.2">
      <c r="A1504">
        <v>224448821</v>
      </c>
      <c r="B1504">
        <v>96308592</v>
      </c>
      <c r="C1504" t="s">
        <v>3469</v>
      </c>
      <c r="D1504" t="str">
        <f>INDEX(cleaned_data_Pittsburgh!AF$2:'cleaned_data_Pittsburgh'!AF$828, MATCH(A1504, cleaned_data_Pittsburgh!I$2:'cleaned_data_Pittsburgh'!I$828,0))</f>
        <v>Pittsburgh</v>
      </c>
      <c r="E1504">
        <f>INDEX(cleaned_data_Pittsburgh!AG$2:'cleaned_data_Pittsburgh'!AG$828, MATCH(A1504, cleaned_data_Pittsburgh!I$2:'cleaned_data_Pittsburgh'!I$828,0))</f>
        <v>0</v>
      </c>
      <c r="F1504" t="str">
        <f>INDEX(cleaned_data_Pittsburgh!AK$2:'cleaned_data_Pittsburgh'!AK$828, MATCH(A1504, cleaned_data_Pittsburgh!I$2:'cleaned_data_Pittsburgh'!I$828,0))</f>
        <v>Sub-county</v>
      </c>
      <c r="G1504">
        <f t="shared" si="3"/>
        <v>0</v>
      </c>
    </row>
    <row r="1505" spans="1:7" x14ac:dyDescent="0.2">
      <c r="A1505" t="s">
        <v>3263</v>
      </c>
      <c r="B1505">
        <v>96308592</v>
      </c>
      <c r="C1505" t="s">
        <v>3469</v>
      </c>
      <c r="D1505" t="str">
        <f>INDEX(cleaned_data_Pittsburgh!AF$2:'cleaned_data_Pittsburgh'!AF$828, MATCH(A1505, cleaned_data_Pittsburgh!I$2:'cleaned_data_Pittsburgh'!I$828,0))</f>
        <v>Pittsburgh</v>
      </c>
      <c r="E1505">
        <f>INDEX(cleaned_data_Pittsburgh!AG$2:'cleaned_data_Pittsburgh'!AG$828, MATCH(A1505, cleaned_data_Pittsburgh!I$2:'cleaned_data_Pittsburgh'!I$828,0))</f>
        <v>0</v>
      </c>
      <c r="F1505" t="str">
        <f>INDEX(cleaned_data_Pittsburgh!AK$2:'cleaned_data_Pittsburgh'!AK$828, MATCH(A1505, cleaned_data_Pittsburgh!I$2:'cleaned_data_Pittsburgh'!I$828,0))</f>
        <v>Sub-county</v>
      </c>
      <c r="G1505">
        <f t="shared" si="3"/>
        <v>0</v>
      </c>
    </row>
    <row r="1506" spans="1:7" x14ac:dyDescent="0.2">
      <c r="A1506" t="s">
        <v>3122</v>
      </c>
      <c r="B1506">
        <v>96308592</v>
      </c>
      <c r="C1506" t="s">
        <v>3469</v>
      </c>
      <c r="D1506" t="str">
        <f>INDEX(cleaned_data_Pittsburgh!AF$2:'cleaned_data_Pittsburgh'!AF$828, MATCH(A1506, cleaned_data_Pittsburgh!I$2:'cleaned_data_Pittsburgh'!I$828,0))</f>
        <v>Pittsburgh</v>
      </c>
      <c r="E1506">
        <f>INDEX(cleaned_data_Pittsburgh!AG$2:'cleaned_data_Pittsburgh'!AG$828, MATCH(A1506, cleaned_data_Pittsburgh!I$2:'cleaned_data_Pittsburgh'!I$828,0))</f>
        <v>0</v>
      </c>
      <c r="F1506" t="str">
        <f>INDEX(cleaned_data_Pittsburgh!AK$2:'cleaned_data_Pittsburgh'!AK$828, MATCH(A1506, cleaned_data_Pittsburgh!I$2:'cleaned_data_Pittsburgh'!I$828,0))</f>
        <v>Sub-county</v>
      </c>
      <c r="G1506">
        <f t="shared" si="3"/>
        <v>0</v>
      </c>
    </row>
    <row r="1507" spans="1:7" x14ac:dyDescent="0.2">
      <c r="A1507">
        <v>224582655</v>
      </c>
      <c r="B1507">
        <v>188881618</v>
      </c>
      <c r="C1507" t="s">
        <v>3559</v>
      </c>
      <c r="D1507" t="str">
        <f>INDEX(cleaned_data_Pittsburgh!AF$2:'cleaned_data_Pittsburgh'!AF$828, MATCH(A1507, cleaned_data_Pittsburgh!I$2:'cleaned_data_Pittsburgh'!I$828,0))</f>
        <v>Pittsburgh</v>
      </c>
      <c r="E1507">
        <f>INDEX(cleaned_data_Pittsburgh!AG$2:'cleaned_data_Pittsburgh'!AG$828, MATCH(A1507, cleaned_data_Pittsburgh!I$2:'cleaned_data_Pittsburgh'!I$828,0))</f>
        <v>0</v>
      </c>
      <c r="F1507" t="str">
        <f>INDEX(cleaned_data_Pittsburgh!AK$2:'cleaned_data_Pittsburgh'!AK$828, MATCH(A1507, cleaned_data_Pittsburgh!I$2:'cleaned_data_Pittsburgh'!I$828,0))</f>
        <v>Sub-county</v>
      </c>
      <c r="G1507">
        <f t="shared" si="3"/>
        <v>0</v>
      </c>
    </row>
    <row r="1508" spans="1:7" x14ac:dyDescent="0.2">
      <c r="A1508">
        <v>224720214</v>
      </c>
      <c r="B1508">
        <v>188881618</v>
      </c>
      <c r="C1508" t="s">
        <v>3559</v>
      </c>
      <c r="D1508" t="str">
        <f>INDEX(cleaned_data_Pittsburgh!AF$2:'cleaned_data_Pittsburgh'!AF$828, MATCH(A1508, cleaned_data_Pittsburgh!I$2:'cleaned_data_Pittsburgh'!I$828,0))</f>
        <v>Pittsburgh</v>
      </c>
      <c r="E1508">
        <f>INDEX(cleaned_data_Pittsburgh!AG$2:'cleaned_data_Pittsburgh'!AG$828, MATCH(A1508, cleaned_data_Pittsburgh!I$2:'cleaned_data_Pittsburgh'!I$828,0))</f>
        <v>0</v>
      </c>
      <c r="F1508" t="str">
        <f>INDEX(cleaned_data_Pittsburgh!AK$2:'cleaned_data_Pittsburgh'!AK$828, MATCH(A1508, cleaned_data_Pittsburgh!I$2:'cleaned_data_Pittsburgh'!I$828,0))</f>
        <v>Sub-county</v>
      </c>
      <c r="G1508">
        <f t="shared" si="3"/>
        <v>0</v>
      </c>
    </row>
    <row r="1509" spans="1:7" x14ac:dyDescent="0.2">
      <c r="A1509" t="s">
        <v>3185</v>
      </c>
      <c r="B1509">
        <v>148266442</v>
      </c>
      <c r="C1509" t="s">
        <v>3600</v>
      </c>
      <c r="D1509" t="str">
        <f>INDEX(cleaned_data_Pittsburgh!AF$2:'cleaned_data_Pittsburgh'!AF$828, MATCH(A1509, cleaned_data_Pittsburgh!I$2:'cleaned_data_Pittsburgh'!I$828,0))</f>
        <v>Pittsburgh</v>
      </c>
      <c r="E1509">
        <f>INDEX(cleaned_data_Pittsburgh!AG$2:'cleaned_data_Pittsburgh'!AG$828, MATCH(A1509, cleaned_data_Pittsburgh!I$2:'cleaned_data_Pittsburgh'!I$828,0))</f>
        <v>0</v>
      </c>
      <c r="F1509" t="str">
        <f>INDEX(cleaned_data_Pittsburgh!AK$2:'cleaned_data_Pittsburgh'!AK$828, MATCH(A1509, cleaned_data_Pittsburgh!I$2:'cleaned_data_Pittsburgh'!I$828,0))</f>
        <v>Sub-county</v>
      </c>
      <c r="G1509">
        <f t="shared" si="3"/>
        <v>0</v>
      </c>
    </row>
    <row r="1510" spans="1:7" x14ac:dyDescent="0.2">
      <c r="A1510" t="s">
        <v>3187</v>
      </c>
      <c r="B1510">
        <v>148266442</v>
      </c>
      <c r="C1510" t="s">
        <v>3600</v>
      </c>
      <c r="D1510" t="str">
        <f>INDEX(cleaned_data_Pittsburgh!AF$2:'cleaned_data_Pittsburgh'!AF$828, MATCH(A1510, cleaned_data_Pittsburgh!I$2:'cleaned_data_Pittsburgh'!I$828,0))</f>
        <v>Pittsburgh</v>
      </c>
      <c r="E1510">
        <f>INDEX(cleaned_data_Pittsburgh!AG$2:'cleaned_data_Pittsburgh'!AG$828, MATCH(A1510, cleaned_data_Pittsburgh!I$2:'cleaned_data_Pittsburgh'!I$828,0))</f>
        <v>0</v>
      </c>
      <c r="F1510" t="str">
        <f>INDEX(cleaned_data_Pittsburgh!AK$2:'cleaned_data_Pittsburgh'!AK$828, MATCH(A1510, cleaned_data_Pittsburgh!I$2:'cleaned_data_Pittsburgh'!I$828,0))</f>
        <v>Sub-county</v>
      </c>
      <c r="G1510">
        <f t="shared" si="3"/>
        <v>0</v>
      </c>
    </row>
    <row r="1511" spans="1:7" x14ac:dyDescent="0.2">
      <c r="A1511">
        <v>223738597</v>
      </c>
      <c r="B1511">
        <v>234167</v>
      </c>
      <c r="C1511" t="s">
        <v>3491</v>
      </c>
      <c r="D1511" t="str">
        <f>INDEX(cleaned_data_Pittsburgh!AF$2:'cleaned_data_Pittsburgh'!AF$828, MATCH(A1511, cleaned_data_Pittsburgh!I$2:'cleaned_data_Pittsburgh'!I$828,0))</f>
        <v>Pittsburgh</v>
      </c>
      <c r="E1511">
        <f>INDEX(cleaned_data_Pittsburgh!AG$2:'cleaned_data_Pittsburgh'!AG$828, MATCH(A1511, cleaned_data_Pittsburgh!I$2:'cleaned_data_Pittsburgh'!I$828,0))</f>
        <v>0</v>
      </c>
      <c r="F1511" t="str">
        <f>INDEX(cleaned_data_Pittsburgh!AK$2:'cleaned_data_Pittsburgh'!AK$828, MATCH(A1511, cleaned_data_Pittsburgh!I$2:'cleaned_data_Pittsburgh'!I$828,0))</f>
        <v>Sub-county</v>
      </c>
      <c r="G1511">
        <f t="shared" si="3"/>
        <v>0</v>
      </c>
    </row>
    <row r="1512" spans="1:7" x14ac:dyDescent="0.2">
      <c r="A1512">
        <v>223141331</v>
      </c>
      <c r="B1512">
        <v>190801999</v>
      </c>
      <c r="C1512" t="s">
        <v>3457</v>
      </c>
      <c r="D1512" t="str">
        <f>INDEX(cleaned_data_Pittsburgh!AF$2:'cleaned_data_Pittsburgh'!AF$828, MATCH(A1512, cleaned_data_Pittsburgh!I$2:'cleaned_data_Pittsburgh'!I$828,0))</f>
        <v>Pittsburgh</v>
      </c>
      <c r="E1512">
        <f>INDEX(cleaned_data_Pittsburgh!AG$2:'cleaned_data_Pittsburgh'!AG$828, MATCH(A1512, cleaned_data_Pittsburgh!I$2:'cleaned_data_Pittsburgh'!I$828,0))</f>
        <v>0</v>
      </c>
      <c r="F1512" t="str">
        <f>INDEX(cleaned_data_Pittsburgh!AK$2:'cleaned_data_Pittsburgh'!AK$828, MATCH(A1512, cleaned_data_Pittsburgh!I$2:'cleaned_data_Pittsburgh'!I$828,0))</f>
        <v>Sub-county</v>
      </c>
      <c r="G1512">
        <f t="shared" si="3"/>
        <v>0</v>
      </c>
    </row>
    <row r="1513" spans="1:7" x14ac:dyDescent="0.2">
      <c r="A1513">
        <v>224360666</v>
      </c>
      <c r="B1513">
        <v>189520397</v>
      </c>
      <c r="C1513" t="s">
        <v>3457</v>
      </c>
      <c r="D1513" t="str">
        <f>INDEX(cleaned_data_Pittsburgh!AF$2:'cleaned_data_Pittsburgh'!AF$828, MATCH(A1513, cleaned_data_Pittsburgh!I$2:'cleaned_data_Pittsburgh'!I$828,0))</f>
        <v>Pittsburgh</v>
      </c>
      <c r="E1513">
        <f>INDEX(cleaned_data_Pittsburgh!AG$2:'cleaned_data_Pittsburgh'!AG$828, MATCH(A1513, cleaned_data_Pittsburgh!I$2:'cleaned_data_Pittsburgh'!I$828,0))</f>
        <v>0</v>
      </c>
      <c r="F1513" t="str">
        <f>INDEX(cleaned_data_Pittsburgh!AK$2:'cleaned_data_Pittsburgh'!AK$828, MATCH(A1513, cleaned_data_Pittsburgh!I$2:'cleaned_data_Pittsburgh'!I$828,0))</f>
        <v>Sub-county</v>
      </c>
      <c r="G1513">
        <f t="shared" si="3"/>
        <v>0</v>
      </c>
    </row>
    <row r="1514" spans="1:7" x14ac:dyDescent="0.2">
      <c r="A1514" t="s">
        <v>3337</v>
      </c>
      <c r="B1514">
        <v>143168672</v>
      </c>
      <c r="C1514" t="s">
        <v>3457</v>
      </c>
      <c r="D1514" t="str">
        <f>INDEX(cleaned_data_Pittsburgh!AF$2:'cleaned_data_Pittsburgh'!AF$828, MATCH(A1514, cleaned_data_Pittsburgh!I$2:'cleaned_data_Pittsburgh'!I$828,0))</f>
        <v>Pittsburgh</v>
      </c>
      <c r="E1514">
        <f>INDEX(cleaned_data_Pittsburgh!AG$2:'cleaned_data_Pittsburgh'!AG$828, MATCH(A1514, cleaned_data_Pittsburgh!I$2:'cleaned_data_Pittsburgh'!I$828,0))</f>
        <v>0</v>
      </c>
      <c r="F1514" t="str">
        <f>INDEX(cleaned_data_Pittsburgh!AK$2:'cleaned_data_Pittsburgh'!AK$828, MATCH(A1514, cleaned_data_Pittsburgh!I$2:'cleaned_data_Pittsburgh'!I$828,0))</f>
        <v>Sub-county</v>
      </c>
      <c r="G1514">
        <f t="shared" si="3"/>
        <v>0</v>
      </c>
    </row>
    <row r="1515" spans="1:7" x14ac:dyDescent="0.2">
      <c r="A1515" t="s">
        <v>3168</v>
      </c>
      <c r="B1515">
        <v>157257292</v>
      </c>
      <c r="C1515" t="s">
        <v>3597</v>
      </c>
      <c r="D1515" t="str">
        <f>INDEX(cleaned_data_Pittsburgh!AF$2:'cleaned_data_Pittsburgh'!AF$828, MATCH(A1515, cleaned_data_Pittsburgh!I$2:'cleaned_data_Pittsburgh'!I$828,0))</f>
        <v>Pittsburgh</v>
      </c>
      <c r="E1515">
        <f>INDEX(cleaned_data_Pittsburgh!AG$2:'cleaned_data_Pittsburgh'!AG$828, MATCH(A1515, cleaned_data_Pittsburgh!I$2:'cleaned_data_Pittsburgh'!I$828,0))</f>
        <v>0</v>
      </c>
      <c r="F1515" t="str">
        <f>INDEX(cleaned_data_Pittsburgh!AK$2:'cleaned_data_Pittsburgh'!AK$828, MATCH(A1515, cleaned_data_Pittsburgh!I$2:'cleaned_data_Pittsburgh'!I$828,0))</f>
        <v>Sub-county</v>
      </c>
      <c r="G1515">
        <f t="shared" si="3"/>
        <v>0</v>
      </c>
    </row>
    <row r="1516" spans="1:7" x14ac:dyDescent="0.2">
      <c r="A1516">
        <v>224452097</v>
      </c>
      <c r="B1516">
        <v>11928177</v>
      </c>
      <c r="C1516" t="s">
        <v>3553</v>
      </c>
      <c r="D1516" t="str">
        <f>INDEX(cleaned_data_Pittsburgh!AF$2:'cleaned_data_Pittsburgh'!AF$828, MATCH(A1516, cleaned_data_Pittsburgh!I$2:'cleaned_data_Pittsburgh'!I$828,0))</f>
        <v>Pittsburgh</v>
      </c>
      <c r="E1516">
        <f>INDEX(cleaned_data_Pittsburgh!AG$2:'cleaned_data_Pittsburgh'!AG$828, MATCH(A1516, cleaned_data_Pittsburgh!I$2:'cleaned_data_Pittsburgh'!I$828,0))</f>
        <v>0</v>
      </c>
      <c r="F1516" t="str">
        <f>INDEX(cleaned_data_Pittsburgh!AK$2:'cleaned_data_Pittsburgh'!AK$828, MATCH(A1516, cleaned_data_Pittsburgh!I$2:'cleaned_data_Pittsburgh'!I$828,0))</f>
        <v>Sub-county</v>
      </c>
      <c r="G1516">
        <f t="shared" si="3"/>
        <v>0</v>
      </c>
    </row>
    <row r="1517" spans="1:7" x14ac:dyDescent="0.2">
      <c r="A1517">
        <v>223344751</v>
      </c>
      <c r="B1517">
        <v>191906870</v>
      </c>
      <c r="C1517" t="s">
        <v>3477</v>
      </c>
      <c r="D1517" t="str">
        <f>INDEX(cleaned_data_Pittsburgh!AF$2:'cleaned_data_Pittsburgh'!AF$828, MATCH(A1517, cleaned_data_Pittsburgh!I$2:'cleaned_data_Pittsburgh'!I$828,0))</f>
        <v>Pittsburgh</v>
      </c>
      <c r="E1517">
        <f>INDEX(cleaned_data_Pittsburgh!AG$2:'cleaned_data_Pittsburgh'!AG$828, MATCH(A1517, cleaned_data_Pittsburgh!I$2:'cleaned_data_Pittsburgh'!I$828,0))</f>
        <v>0</v>
      </c>
      <c r="F1517" t="str">
        <f>INDEX(cleaned_data_Pittsburgh!AK$2:'cleaned_data_Pittsburgh'!AK$828, MATCH(A1517, cleaned_data_Pittsburgh!I$2:'cleaned_data_Pittsburgh'!I$828,0))</f>
        <v>Sub-county</v>
      </c>
      <c r="G1517">
        <f t="shared" si="3"/>
        <v>0</v>
      </c>
    </row>
    <row r="1518" spans="1:7" x14ac:dyDescent="0.2">
      <c r="A1518">
        <v>224072582</v>
      </c>
      <c r="B1518">
        <v>6892029</v>
      </c>
      <c r="C1518" t="s">
        <v>3477</v>
      </c>
      <c r="D1518" t="str">
        <f>INDEX(cleaned_data_Pittsburgh!AF$2:'cleaned_data_Pittsburgh'!AF$828, MATCH(A1518, cleaned_data_Pittsburgh!I$2:'cleaned_data_Pittsburgh'!I$828,0))</f>
        <v>Pittsburgh</v>
      </c>
      <c r="E1518">
        <f>INDEX(cleaned_data_Pittsburgh!AG$2:'cleaned_data_Pittsburgh'!AG$828, MATCH(A1518, cleaned_data_Pittsburgh!I$2:'cleaned_data_Pittsburgh'!I$828,0))</f>
        <v>0</v>
      </c>
      <c r="F1518" t="str">
        <f>INDEX(cleaned_data_Pittsburgh!AK$2:'cleaned_data_Pittsburgh'!AK$828, MATCH(A1518, cleaned_data_Pittsburgh!I$2:'cleaned_data_Pittsburgh'!I$828,0))</f>
        <v>Sub-county</v>
      </c>
      <c r="G1518">
        <f t="shared" si="3"/>
        <v>0</v>
      </c>
    </row>
    <row r="1519" spans="1:7" x14ac:dyDescent="0.2">
      <c r="A1519">
        <v>224240843</v>
      </c>
      <c r="B1519">
        <v>106932092</v>
      </c>
      <c r="C1519" t="s">
        <v>3477</v>
      </c>
      <c r="D1519" t="str">
        <f>INDEX(cleaned_data_Pittsburgh!AF$2:'cleaned_data_Pittsburgh'!AF$828, MATCH(A1519, cleaned_data_Pittsburgh!I$2:'cleaned_data_Pittsburgh'!I$828,0))</f>
        <v>Pittsburgh</v>
      </c>
      <c r="E1519">
        <f>INDEX(cleaned_data_Pittsburgh!AG$2:'cleaned_data_Pittsburgh'!AG$828, MATCH(A1519, cleaned_data_Pittsburgh!I$2:'cleaned_data_Pittsburgh'!I$828,0))</f>
        <v>0</v>
      </c>
      <c r="F1519" t="str">
        <f>INDEX(cleaned_data_Pittsburgh!AK$2:'cleaned_data_Pittsburgh'!AK$828, MATCH(A1519, cleaned_data_Pittsburgh!I$2:'cleaned_data_Pittsburgh'!I$828,0))</f>
        <v>Sub-county</v>
      </c>
      <c r="G1519">
        <f t="shared" si="3"/>
        <v>0</v>
      </c>
    </row>
    <row r="1520" spans="1:7" x14ac:dyDescent="0.2">
      <c r="A1520">
        <v>224595296</v>
      </c>
      <c r="B1520">
        <v>6892029</v>
      </c>
      <c r="C1520" t="s">
        <v>3477</v>
      </c>
      <c r="D1520" t="str">
        <f>INDEX(cleaned_data_Pittsburgh!AF$2:'cleaned_data_Pittsburgh'!AF$828, MATCH(A1520, cleaned_data_Pittsburgh!I$2:'cleaned_data_Pittsburgh'!I$828,0))</f>
        <v>Pittsburgh</v>
      </c>
      <c r="E1520">
        <f>INDEX(cleaned_data_Pittsburgh!AG$2:'cleaned_data_Pittsburgh'!AG$828, MATCH(A1520, cleaned_data_Pittsburgh!I$2:'cleaned_data_Pittsburgh'!I$828,0))</f>
        <v>0</v>
      </c>
      <c r="F1520" t="str">
        <f>INDEX(cleaned_data_Pittsburgh!AK$2:'cleaned_data_Pittsburgh'!AK$828, MATCH(A1520, cleaned_data_Pittsburgh!I$2:'cleaned_data_Pittsburgh'!I$828,0))</f>
        <v>Sub-county</v>
      </c>
      <c r="G1520">
        <f t="shared" si="3"/>
        <v>0</v>
      </c>
    </row>
    <row r="1521" spans="1:7" x14ac:dyDescent="0.2">
      <c r="A1521" t="s">
        <v>3343</v>
      </c>
      <c r="B1521">
        <v>145067122</v>
      </c>
      <c r="C1521" t="s">
        <v>3477</v>
      </c>
      <c r="D1521" t="str">
        <f>INDEX(cleaned_data_Pittsburgh!AF$2:'cleaned_data_Pittsburgh'!AF$828, MATCH(A1521, cleaned_data_Pittsburgh!I$2:'cleaned_data_Pittsburgh'!I$828,0))</f>
        <v>Pittsburgh</v>
      </c>
      <c r="E1521">
        <f>INDEX(cleaned_data_Pittsburgh!AG$2:'cleaned_data_Pittsburgh'!AG$828, MATCH(A1521, cleaned_data_Pittsburgh!I$2:'cleaned_data_Pittsburgh'!I$828,0))</f>
        <v>0</v>
      </c>
      <c r="F1521" t="str">
        <f>INDEX(cleaned_data_Pittsburgh!AK$2:'cleaned_data_Pittsburgh'!AK$828, MATCH(A1521, cleaned_data_Pittsburgh!I$2:'cleaned_data_Pittsburgh'!I$828,0))</f>
        <v>Sub-county</v>
      </c>
      <c r="G1521">
        <f t="shared" si="3"/>
        <v>0</v>
      </c>
    </row>
    <row r="1522" spans="1:7" x14ac:dyDescent="0.2">
      <c r="A1522">
        <v>223973539</v>
      </c>
      <c r="B1522">
        <v>188085176</v>
      </c>
      <c r="C1522" t="s">
        <v>3418</v>
      </c>
      <c r="D1522" t="str">
        <f>INDEX(cleaned_data_Pittsburgh!AF$2:'cleaned_data_Pittsburgh'!AF$828, MATCH(A1522, cleaned_data_Pittsburgh!I$2:'cleaned_data_Pittsburgh'!I$828,0))</f>
        <v>Pittsburgh</v>
      </c>
      <c r="E1522">
        <f>INDEX(cleaned_data_Pittsburgh!AG$2:'cleaned_data_Pittsburgh'!AG$828, MATCH(A1522, cleaned_data_Pittsburgh!I$2:'cleaned_data_Pittsburgh'!I$828,0))</f>
        <v>1</v>
      </c>
      <c r="F1522" t="str">
        <f>INDEX(cleaned_data_Pittsburgh!AK$2:'cleaned_data_Pittsburgh'!AK$828, MATCH(A1522, cleaned_data_Pittsburgh!I$2:'cleaned_data_Pittsburgh'!I$828,0))</f>
        <v>Sub-county</v>
      </c>
      <c r="G1522">
        <f t="shared" si="3"/>
        <v>0</v>
      </c>
    </row>
    <row r="1523" spans="1:7" x14ac:dyDescent="0.2">
      <c r="A1523">
        <v>224075825</v>
      </c>
      <c r="B1523">
        <v>153001582</v>
      </c>
      <c r="C1523" t="s">
        <v>3418</v>
      </c>
      <c r="D1523" t="str">
        <f>INDEX(cleaned_data_Pittsburgh!AF$2:'cleaned_data_Pittsburgh'!AF$828, MATCH(A1523, cleaned_data_Pittsburgh!I$2:'cleaned_data_Pittsburgh'!I$828,0))</f>
        <v>Pittsburgh</v>
      </c>
      <c r="E1523">
        <f>INDEX(cleaned_data_Pittsburgh!AG$2:'cleaned_data_Pittsburgh'!AG$828, MATCH(A1523, cleaned_data_Pittsburgh!I$2:'cleaned_data_Pittsburgh'!I$828,0))</f>
        <v>0</v>
      </c>
      <c r="F1523" t="str">
        <f>INDEX(cleaned_data_Pittsburgh!AK$2:'cleaned_data_Pittsburgh'!AK$828, MATCH(A1523, cleaned_data_Pittsburgh!I$2:'cleaned_data_Pittsburgh'!I$828,0))</f>
        <v>Sub-county</v>
      </c>
      <c r="G1523">
        <f t="shared" si="3"/>
        <v>0</v>
      </c>
    </row>
    <row r="1524" spans="1:7" x14ac:dyDescent="0.2">
      <c r="A1524">
        <v>224254369</v>
      </c>
      <c r="B1524">
        <v>148904082</v>
      </c>
      <c r="C1524" t="s">
        <v>3418</v>
      </c>
      <c r="D1524" t="str">
        <f>INDEX(cleaned_data_Pittsburgh!AF$2:'cleaned_data_Pittsburgh'!AF$828, MATCH(A1524, cleaned_data_Pittsburgh!I$2:'cleaned_data_Pittsburgh'!I$828,0))</f>
        <v>Pittsburgh</v>
      </c>
      <c r="E1524">
        <f>INDEX(cleaned_data_Pittsburgh!AG$2:'cleaned_data_Pittsburgh'!AG$828, MATCH(A1524, cleaned_data_Pittsburgh!I$2:'cleaned_data_Pittsburgh'!I$828,0))</f>
        <v>0</v>
      </c>
      <c r="F1524" t="str">
        <f>INDEX(cleaned_data_Pittsburgh!AK$2:'cleaned_data_Pittsburgh'!AK$828, MATCH(A1524, cleaned_data_Pittsburgh!I$2:'cleaned_data_Pittsburgh'!I$828,0))</f>
        <v>Sub-county</v>
      </c>
      <c r="G1524">
        <f t="shared" si="3"/>
        <v>0</v>
      </c>
    </row>
    <row r="1525" spans="1:7" x14ac:dyDescent="0.2">
      <c r="A1525">
        <v>224337591</v>
      </c>
      <c r="B1525">
        <v>114947252</v>
      </c>
      <c r="C1525" t="s">
        <v>3418</v>
      </c>
      <c r="D1525" t="str">
        <f>INDEX(cleaned_data_Pittsburgh!AF$2:'cleaned_data_Pittsburgh'!AF$828, MATCH(A1525, cleaned_data_Pittsburgh!I$2:'cleaned_data_Pittsburgh'!I$828,0))</f>
        <v>Pittsburgh</v>
      </c>
      <c r="E1525">
        <f>INDEX(cleaned_data_Pittsburgh!AG$2:'cleaned_data_Pittsburgh'!AG$828, MATCH(A1525, cleaned_data_Pittsburgh!I$2:'cleaned_data_Pittsburgh'!I$828,0))</f>
        <v>0</v>
      </c>
      <c r="F1525" t="str">
        <f>INDEX(cleaned_data_Pittsburgh!AK$2:'cleaned_data_Pittsburgh'!AK$828, MATCH(A1525, cleaned_data_Pittsburgh!I$2:'cleaned_data_Pittsburgh'!I$828,0))</f>
        <v>Sub-county</v>
      </c>
      <c r="G1525">
        <f t="shared" si="3"/>
        <v>0</v>
      </c>
    </row>
    <row r="1526" spans="1:7" x14ac:dyDescent="0.2">
      <c r="A1526" t="s">
        <v>3268</v>
      </c>
      <c r="B1526">
        <v>191104104</v>
      </c>
      <c r="C1526" t="s">
        <v>3418</v>
      </c>
      <c r="D1526" t="str">
        <f>INDEX(cleaned_data_Pittsburgh!AF$2:'cleaned_data_Pittsburgh'!AF$828, MATCH(A1526, cleaned_data_Pittsburgh!I$2:'cleaned_data_Pittsburgh'!I$828,0))</f>
        <v>Pittsburgh</v>
      </c>
      <c r="E1526">
        <f>INDEX(cleaned_data_Pittsburgh!AG$2:'cleaned_data_Pittsburgh'!AG$828, MATCH(A1526, cleaned_data_Pittsburgh!I$2:'cleaned_data_Pittsburgh'!I$828,0))</f>
        <v>0</v>
      </c>
      <c r="F1526" t="str">
        <f>INDEX(cleaned_data_Pittsburgh!AK$2:'cleaned_data_Pittsburgh'!AK$828, MATCH(A1526, cleaned_data_Pittsburgh!I$2:'cleaned_data_Pittsburgh'!I$828,0))</f>
        <v>Sub-county</v>
      </c>
      <c r="G1526">
        <f t="shared" si="3"/>
        <v>0</v>
      </c>
    </row>
    <row r="1527" spans="1:7" x14ac:dyDescent="0.2">
      <c r="A1527" t="s">
        <v>3200</v>
      </c>
      <c r="B1527">
        <v>182946213</v>
      </c>
      <c r="C1527" t="s">
        <v>3418</v>
      </c>
      <c r="D1527" t="str">
        <f>INDEX(cleaned_data_Pittsburgh!AF$2:'cleaned_data_Pittsburgh'!AF$828, MATCH(A1527, cleaned_data_Pittsburgh!I$2:'cleaned_data_Pittsburgh'!I$828,0))</f>
        <v>Moon township</v>
      </c>
      <c r="E1527">
        <f>INDEX(cleaned_data_Pittsburgh!AG$2:'cleaned_data_Pittsburgh'!AG$828, MATCH(A1527, cleaned_data_Pittsburgh!I$2:'cleaned_data_Pittsburgh'!I$828,0))</f>
        <v>0</v>
      </c>
      <c r="F1527" t="str">
        <f>INDEX(cleaned_data_Pittsburgh!AK$2:'cleaned_data_Pittsburgh'!AK$828, MATCH(A1527, cleaned_data_Pittsburgh!I$2:'cleaned_data_Pittsburgh'!I$828,0))</f>
        <v>Sub-county</v>
      </c>
      <c r="G1527">
        <f t="shared" si="3"/>
        <v>0</v>
      </c>
    </row>
    <row r="1528" spans="1:7" x14ac:dyDescent="0.2">
      <c r="A1528">
        <v>224334292</v>
      </c>
      <c r="B1528">
        <v>187700087</v>
      </c>
      <c r="C1528" t="s">
        <v>3479</v>
      </c>
      <c r="D1528" t="str">
        <f>INDEX(cleaned_data_Pittsburgh!AF$2:'cleaned_data_Pittsburgh'!AF$828, MATCH(A1528, cleaned_data_Pittsburgh!I$2:'cleaned_data_Pittsburgh'!I$828,0))</f>
        <v>Pittsburgh</v>
      </c>
      <c r="E1528">
        <f>INDEX(cleaned_data_Pittsburgh!AG$2:'cleaned_data_Pittsburgh'!AG$828, MATCH(A1528, cleaned_data_Pittsburgh!I$2:'cleaned_data_Pittsburgh'!I$828,0))</f>
        <v>0</v>
      </c>
      <c r="F1528" t="str">
        <f>INDEX(cleaned_data_Pittsburgh!AK$2:'cleaned_data_Pittsburgh'!AK$828, MATCH(A1528, cleaned_data_Pittsburgh!I$2:'cleaned_data_Pittsburgh'!I$828,0))</f>
        <v>Sub-county</v>
      </c>
      <c r="G1528">
        <f t="shared" si="3"/>
        <v>0</v>
      </c>
    </row>
    <row r="1529" spans="1:7" x14ac:dyDescent="0.2">
      <c r="A1529" t="s">
        <v>3201</v>
      </c>
      <c r="B1529">
        <v>189051874</v>
      </c>
      <c r="C1529" t="s">
        <v>3479</v>
      </c>
      <c r="D1529" t="str">
        <f>INDEX(cleaned_data_Pittsburgh!AF$2:'cleaned_data_Pittsburgh'!AF$828, MATCH(A1529, cleaned_data_Pittsburgh!I$2:'cleaned_data_Pittsburgh'!I$828,0))</f>
        <v>Moon township</v>
      </c>
      <c r="E1529">
        <f>INDEX(cleaned_data_Pittsburgh!AG$2:'cleaned_data_Pittsburgh'!AG$828, MATCH(A1529, cleaned_data_Pittsburgh!I$2:'cleaned_data_Pittsburgh'!I$828,0))</f>
        <v>0</v>
      </c>
      <c r="F1529" t="str">
        <f>INDEX(cleaned_data_Pittsburgh!AK$2:'cleaned_data_Pittsburgh'!AK$828, MATCH(A1529, cleaned_data_Pittsburgh!I$2:'cleaned_data_Pittsburgh'!I$828,0))</f>
        <v>Sub-county</v>
      </c>
      <c r="G1529">
        <f t="shared" si="3"/>
        <v>0</v>
      </c>
    </row>
    <row r="1530" spans="1:7" x14ac:dyDescent="0.2">
      <c r="A1530" t="s">
        <v>3202</v>
      </c>
      <c r="B1530">
        <v>189051874</v>
      </c>
      <c r="C1530" t="s">
        <v>3479</v>
      </c>
      <c r="D1530" t="str">
        <f>INDEX(cleaned_data_Pittsburgh!AF$2:'cleaned_data_Pittsburgh'!AF$828, MATCH(A1530, cleaned_data_Pittsburgh!I$2:'cleaned_data_Pittsburgh'!I$828,0))</f>
        <v>Moon township</v>
      </c>
      <c r="E1530">
        <f>INDEX(cleaned_data_Pittsburgh!AG$2:'cleaned_data_Pittsburgh'!AG$828, MATCH(A1530, cleaned_data_Pittsburgh!I$2:'cleaned_data_Pittsburgh'!I$828,0))</f>
        <v>0</v>
      </c>
      <c r="F1530" t="str">
        <f>INDEX(cleaned_data_Pittsburgh!AK$2:'cleaned_data_Pittsburgh'!AK$828, MATCH(A1530, cleaned_data_Pittsburgh!I$2:'cleaned_data_Pittsburgh'!I$828,0))</f>
        <v>Sub-county</v>
      </c>
      <c r="G1530">
        <f t="shared" si="3"/>
        <v>0</v>
      </c>
    </row>
    <row r="1531" spans="1:7" x14ac:dyDescent="0.2">
      <c r="A1531">
        <v>222789986</v>
      </c>
      <c r="B1531">
        <v>11280470</v>
      </c>
      <c r="C1531" t="s">
        <v>3435</v>
      </c>
      <c r="D1531" t="str">
        <f>INDEX(cleaned_data_Pittsburgh!AF$2:'cleaned_data_Pittsburgh'!AF$828, MATCH(A1531, cleaned_data_Pittsburgh!I$2:'cleaned_data_Pittsburgh'!I$828,0))</f>
        <v>Pittsburgh</v>
      </c>
      <c r="E1531">
        <f>INDEX(cleaned_data_Pittsburgh!AG$2:'cleaned_data_Pittsburgh'!AG$828, MATCH(A1531, cleaned_data_Pittsburgh!I$2:'cleaned_data_Pittsburgh'!I$828,0))</f>
        <v>0</v>
      </c>
      <c r="F1531" t="str">
        <f>INDEX(cleaned_data_Pittsburgh!AK$2:'cleaned_data_Pittsburgh'!AK$828, MATCH(A1531, cleaned_data_Pittsburgh!I$2:'cleaned_data_Pittsburgh'!I$828,0))</f>
        <v>Sub-county</v>
      </c>
      <c r="G1531">
        <f t="shared" si="3"/>
        <v>0</v>
      </c>
    </row>
    <row r="1532" spans="1:7" x14ac:dyDescent="0.2">
      <c r="A1532">
        <v>222380729</v>
      </c>
      <c r="B1532">
        <v>191723835</v>
      </c>
      <c r="C1532" t="s">
        <v>3387</v>
      </c>
      <c r="D1532" t="str">
        <f>INDEX(cleaned_data_Pittsburgh!AF$2:'cleaned_data_Pittsburgh'!AF$828, MATCH(A1532, cleaned_data_Pittsburgh!I$2:'cleaned_data_Pittsburgh'!I$828,0))</f>
        <v>Pittsburgh</v>
      </c>
      <c r="E1532">
        <f>INDEX(cleaned_data_Pittsburgh!AG$2:'cleaned_data_Pittsburgh'!AG$828, MATCH(A1532, cleaned_data_Pittsburgh!I$2:'cleaned_data_Pittsburgh'!I$828,0))</f>
        <v>0</v>
      </c>
      <c r="F1532" t="str">
        <f>INDEX(cleaned_data_Pittsburgh!AK$2:'cleaned_data_Pittsburgh'!AK$828, MATCH(A1532, cleaned_data_Pittsburgh!I$2:'cleaned_data_Pittsburgh'!I$828,0))</f>
        <v>Sub-county</v>
      </c>
      <c r="G1532">
        <f t="shared" si="3"/>
        <v>0</v>
      </c>
    </row>
    <row r="1533" spans="1:7" x14ac:dyDescent="0.2">
      <c r="A1533">
        <v>222465225</v>
      </c>
      <c r="B1533">
        <v>9659081</v>
      </c>
      <c r="C1533" t="s">
        <v>3387</v>
      </c>
      <c r="D1533" t="str">
        <f>INDEX(cleaned_data_Pittsburgh!AF$2:'cleaned_data_Pittsburgh'!AF$828, MATCH(A1533, cleaned_data_Pittsburgh!I$2:'cleaned_data_Pittsburgh'!I$828,0))</f>
        <v>Pittsburgh</v>
      </c>
      <c r="E1533">
        <f>INDEX(cleaned_data_Pittsburgh!AG$2:'cleaned_data_Pittsburgh'!AG$828, MATCH(A1533, cleaned_data_Pittsburgh!I$2:'cleaned_data_Pittsburgh'!I$828,0))</f>
        <v>0</v>
      </c>
      <c r="F1533" t="str">
        <f>INDEX(cleaned_data_Pittsburgh!AK$2:'cleaned_data_Pittsburgh'!AK$828, MATCH(A1533, cleaned_data_Pittsburgh!I$2:'cleaned_data_Pittsburgh'!I$828,0))</f>
        <v>Sub-county</v>
      </c>
      <c r="G1533">
        <f t="shared" si="3"/>
        <v>0</v>
      </c>
    </row>
    <row r="1534" spans="1:7" x14ac:dyDescent="0.2">
      <c r="A1534">
        <v>222532488</v>
      </c>
      <c r="B1534">
        <v>190857558</v>
      </c>
      <c r="C1534" t="s">
        <v>3387</v>
      </c>
      <c r="D1534" t="str">
        <f>INDEX(cleaned_data_Pittsburgh!AF$2:'cleaned_data_Pittsburgh'!AF$828, MATCH(A1534, cleaned_data_Pittsburgh!I$2:'cleaned_data_Pittsburgh'!I$828,0))</f>
        <v>Pittsburgh</v>
      </c>
      <c r="E1534">
        <f>INDEX(cleaned_data_Pittsburgh!AG$2:'cleaned_data_Pittsburgh'!AG$828, MATCH(A1534, cleaned_data_Pittsburgh!I$2:'cleaned_data_Pittsburgh'!I$828,0))</f>
        <v>0</v>
      </c>
      <c r="F1534" t="str">
        <f>INDEX(cleaned_data_Pittsburgh!AK$2:'cleaned_data_Pittsburgh'!AK$828, MATCH(A1534, cleaned_data_Pittsburgh!I$2:'cleaned_data_Pittsburgh'!I$828,0))</f>
        <v>Sub-county</v>
      </c>
      <c r="G1534">
        <f t="shared" si="3"/>
        <v>0</v>
      </c>
    </row>
    <row r="1535" spans="1:7" x14ac:dyDescent="0.2">
      <c r="A1535">
        <v>223273978</v>
      </c>
      <c r="B1535">
        <v>9659081</v>
      </c>
      <c r="C1535" t="s">
        <v>3387</v>
      </c>
      <c r="D1535" t="str">
        <f>INDEX(cleaned_data_Pittsburgh!AF$2:'cleaned_data_Pittsburgh'!AF$828, MATCH(A1535, cleaned_data_Pittsburgh!I$2:'cleaned_data_Pittsburgh'!I$828,0))</f>
        <v>Pittsburgh</v>
      </c>
      <c r="E1535">
        <f>INDEX(cleaned_data_Pittsburgh!AG$2:'cleaned_data_Pittsburgh'!AG$828, MATCH(A1535, cleaned_data_Pittsburgh!I$2:'cleaned_data_Pittsburgh'!I$828,0))</f>
        <v>0</v>
      </c>
      <c r="F1535" t="str">
        <f>INDEX(cleaned_data_Pittsburgh!AK$2:'cleaned_data_Pittsburgh'!AK$828, MATCH(A1535, cleaned_data_Pittsburgh!I$2:'cleaned_data_Pittsburgh'!I$828,0))</f>
        <v>Sub-county</v>
      </c>
      <c r="G1535">
        <f t="shared" ref="G1535:G1566" si="4">IF(IFERROR(SEARCH(D1535, C1535), 0), 1, 0)</f>
        <v>0</v>
      </c>
    </row>
    <row r="1536" spans="1:7" x14ac:dyDescent="0.2">
      <c r="A1536">
        <v>223612341</v>
      </c>
      <c r="B1536">
        <v>185321250</v>
      </c>
      <c r="C1536" t="s">
        <v>3387</v>
      </c>
      <c r="D1536" t="str">
        <f>INDEX(cleaned_data_Pittsburgh!AF$2:'cleaned_data_Pittsburgh'!AF$828, MATCH(A1536, cleaned_data_Pittsburgh!I$2:'cleaned_data_Pittsburgh'!I$828,0))</f>
        <v>Pittsburgh</v>
      </c>
      <c r="E1536">
        <f>INDEX(cleaned_data_Pittsburgh!AG$2:'cleaned_data_Pittsburgh'!AG$828, MATCH(A1536, cleaned_data_Pittsburgh!I$2:'cleaned_data_Pittsburgh'!I$828,0))</f>
        <v>0</v>
      </c>
      <c r="F1536" t="str">
        <f>INDEX(cleaned_data_Pittsburgh!AK$2:'cleaned_data_Pittsburgh'!AK$828, MATCH(A1536, cleaned_data_Pittsburgh!I$2:'cleaned_data_Pittsburgh'!I$828,0))</f>
        <v>Sub-county</v>
      </c>
      <c r="G1536">
        <f t="shared" si="4"/>
        <v>0</v>
      </c>
    </row>
    <row r="1537" spans="1:7" x14ac:dyDescent="0.2">
      <c r="A1537">
        <v>223738597</v>
      </c>
      <c r="B1537">
        <v>182998465</v>
      </c>
      <c r="C1537" t="s">
        <v>3387</v>
      </c>
      <c r="D1537" t="str">
        <f>INDEX(cleaned_data_Pittsburgh!AF$2:'cleaned_data_Pittsburgh'!AF$828, MATCH(A1537, cleaned_data_Pittsburgh!I$2:'cleaned_data_Pittsburgh'!I$828,0))</f>
        <v>Pittsburgh</v>
      </c>
      <c r="E1537">
        <f>INDEX(cleaned_data_Pittsburgh!AG$2:'cleaned_data_Pittsburgh'!AG$828, MATCH(A1537, cleaned_data_Pittsburgh!I$2:'cleaned_data_Pittsburgh'!I$828,0))</f>
        <v>0</v>
      </c>
      <c r="F1537" t="str">
        <f>INDEX(cleaned_data_Pittsburgh!AK$2:'cleaned_data_Pittsburgh'!AK$828, MATCH(A1537, cleaned_data_Pittsburgh!I$2:'cleaned_data_Pittsburgh'!I$828,0))</f>
        <v>Sub-county</v>
      </c>
      <c r="G1537">
        <f t="shared" si="4"/>
        <v>0</v>
      </c>
    </row>
    <row r="1538" spans="1:7" x14ac:dyDescent="0.2">
      <c r="A1538">
        <v>224037299</v>
      </c>
      <c r="B1538">
        <v>9659081</v>
      </c>
      <c r="C1538" t="s">
        <v>3387</v>
      </c>
      <c r="D1538" t="str">
        <f>INDEX(cleaned_data_Pittsburgh!AF$2:'cleaned_data_Pittsburgh'!AF$828, MATCH(A1538, cleaned_data_Pittsburgh!I$2:'cleaned_data_Pittsburgh'!I$828,0))</f>
        <v>Pittsburgh</v>
      </c>
      <c r="E1538">
        <f>INDEX(cleaned_data_Pittsburgh!AG$2:'cleaned_data_Pittsburgh'!AG$828, MATCH(A1538, cleaned_data_Pittsburgh!I$2:'cleaned_data_Pittsburgh'!I$828,0))</f>
        <v>0</v>
      </c>
      <c r="F1538" t="str">
        <f>INDEX(cleaned_data_Pittsburgh!AK$2:'cleaned_data_Pittsburgh'!AK$828, MATCH(A1538, cleaned_data_Pittsburgh!I$2:'cleaned_data_Pittsburgh'!I$828,0))</f>
        <v>Sub-county</v>
      </c>
      <c r="G1538">
        <f t="shared" si="4"/>
        <v>0</v>
      </c>
    </row>
    <row r="1539" spans="1:7" x14ac:dyDescent="0.2">
      <c r="A1539">
        <v>224167603</v>
      </c>
      <c r="B1539">
        <v>56736122</v>
      </c>
      <c r="C1539" t="s">
        <v>3387</v>
      </c>
      <c r="D1539" t="str">
        <f>INDEX(cleaned_data_Pittsburgh!AF$2:'cleaned_data_Pittsburgh'!AF$828, MATCH(A1539, cleaned_data_Pittsburgh!I$2:'cleaned_data_Pittsburgh'!I$828,0))</f>
        <v>Pittsburgh</v>
      </c>
      <c r="E1539">
        <f>INDEX(cleaned_data_Pittsburgh!AG$2:'cleaned_data_Pittsburgh'!AG$828, MATCH(A1539, cleaned_data_Pittsburgh!I$2:'cleaned_data_Pittsburgh'!I$828,0))</f>
        <v>0</v>
      </c>
      <c r="F1539" t="str">
        <f>INDEX(cleaned_data_Pittsburgh!AK$2:'cleaned_data_Pittsburgh'!AK$828, MATCH(A1539, cleaned_data_Pittsburgh!I$2:'cleaned_data_Pittsburgh'!I$828,0))</f>
        <v>Sub-county</v>
      </c>
      <c r="G1539">
        <f t="shared" si="4"/>
        <v>0</v>
      </c>
    </row>
    <row r="1540" spans="1:7" x14ac:dyDescent="0.2">
      <c r="A1540">
        <v>224213045</v>
      </c>
      <c r="B1540">
        <v>14416419</v>
      </c>
      <c r="C1540" t="s">
        <v>3387</v>
      </c>
      <c r="D1540" t="str">
        <f>INDEX(cleaned_data_Pittsburgh!AF$2:'cleaned_data_Pittsburgh'!AF$828, MATCH(A1540, cleaned_data_Pittsburgh!I$2:'cleaned_data_Pittsburgh'!I$828,0))</f>
        <v>Pittsburgh</v>
      </c>
      <c r="E1540">
        <f>INDEX(cleaned_data_Pittsburgh!AG$2:'cleaned_data_Pittsburgh'!AG$828, MATCH(A1540, cleaned_data_Pittsburgh!I$2:'cleaned_data_Pittsburgh'!I$828,0))</f>
        <v>0</v>
      </c>
      <c r="F1540" t="str">
        <f>INDEX(cleaned_data_Pittsburgh!AK$2:'cleaned_data_Pittsburgh'!AK$828, MATCH(A1540, cleaned_data_Pittsburgh!I$2:'cleaned_data_Pittsburgh'!I$828,0))</f>
        <v>Sub-county</v>
      </c>
      <c r="G1540">
        <f t="shared" si="4"/>
        <v>0</v>
      </c>
    </row>
    <row r="1541" spans="1:7" x14ac:dyDescent="0.2">
      <c r="A1541">
        <v>224258634</v>
      </c>
      <c r="B1541">
        <v>178671952</v>
      </c>
      <c r="C1541" t="s">
        <v>3387</v>
      </c>
      <c r="D1541" t="str">
        <f>INDEX(cleaned_data_Pittsburgh!AF$2:'cleaned_data_Pittsburgh'!AF$828, MATCH(A1541, cleaned_data_Pittsburgh!I$2:'cleaned_data_Pittsburgh'!I$828,0))</f>
        <v>Pittsburgh</v>
      </c>
      <c r="E1541">
        <f>INDEX(cleaned_data_Pittsburgh!AG$2:'cleaned_data_Pittsburgh'!AG$828, MATCH(A1541, cleaned_data_Pittsburgh!I$2:'cleaned_data_Pittsburgh'!I$828,0))</f>
        <v>0</v>
      </c>
      <c r="F1541" t="str">
        <f>INDEX(cleaned_data_Pittsburgh!AK$2:'cleaned_data_Pittsburgh'!AK$828, MATCH(A1541, cleaned_data_Pittsburgh!I$2:'cleaned_data_Pittsburgh'!I$828,0))</f>
        <v>Sub-county</v>
      </c>
      <c r="G1541">
        <f t="shared" si="4"/>
        <v>0</v>
      </c>
    </row>
    <row r="1542" spans="1:7" x14ac:dyDescent="0.2">
      <c r="A1542">
        <v>224290857</v>
      </c>
      <c r="B1542">
        <v>178671952</v>
      </c>
      <c r="C1542" t="s">
        <v>3387</v>
      </c>
      <c r="D1542" t="str">
        <f>INDEX(cleaned_data_Pittsburgh!AF$2:'cleaned_data_Pittsburgh'!AF$828, MATCH(A1542, cleaned_data_Pittsburgh!I$2:'cleaned_data_Pittsburgh'!I$828,0))</f>
        <v>Pittsburgh</v>
      </c>
      <c r="E1542">
        <f>INDEX(cleaned_data_Pittsburgh!AG$2:'cleaned_data_Pittsburgh'!AG$828, MATCH(A1542, cleaned_data_Pittsburgh!I$2:'cleaned_data_Pittsburgh'!I$828,0))</f>
        <v>0</v>
      </c>
      <c r="F1542" t="str">
        <f>INDEX(cleaned_data_Pittsburgh!AK$2:'cleaned_data_Pittsburgh'!AK$828, MATCH(A1542, cleaned_data_Pittsburgh!I$2:'cleaned_data_Pittsburgh'!I$828,0))</f>
        <v>Sub-county</v>
      </c>
      <c r="G1542">
        <f t="shared" si="4"/>
        <v>0</v>
      </c>
    </row>
    <row r="1543" spans="1:7" x14ac:dyDescent="0.2">
      <c r="A1543">
        <v>224310101</v>
      </c>
      <c r="B1543">
        <v>187438102</v>
      </c>
      <c r="C1543" t="s">
        <v>3387</v>
      </c>
      <c r="D1543" t="str">
        <f>INDEX(cleaned_data_Pittsburgh!AF$2:'cleaned_data_Pittsburgh'!AF$828, MATCH(A1543, cleaned_data_Pittsburgh!I$2:'cleaned_data_Pittsburgh'!I$828,0))</f>
        <v>Pittsburgh</v>
      </c>
      <c r="E1543">
        <f>INDEX(cleaned_data_Pittsburgh!AG$2:'cleaned_data_Pittsburgh'!AG$828, MATCH(A1543, cleaned_data_Pittsburgh!I$2:'cleaned_data_Pittsburgh'!I$828,0))</f>
        <v>0</v>
      </c>
      <c r="F1543" t="str">
        <f>INDEX(cleaned_data_Pittsburgh!AK$2:'cleaned_data_Pittsburgh'!AK$828, MATCH(A1543, cleaned_data_Pittsburgh!I$2:'cleaned_data_Pittsburgh'!I$828,0))</f>
        <v>Sub-county</v>
      </c>
      <c r="G1543">
        <f t="shared" si="4"/>
        <v>0</v>
      </c>
    </row>
    <row r="1544" spans="1:7" x14ac:dyDescent="0.2">
      <c r="A1544">
        <v>224310101</v>
      </c>
      <c r="B1544">
        <v>187375543</v>
      </c>
      <c r="C1544" t="s">
        <v>3387</v>
      </c>
      <c r="D1544" t="str">
        <f>INDEX(cleaned_data_Pittsburgh!AF$2:'cleaned_data_Pittsburgh'!AF$828, MATCH(A1544, cleaned_data_Pittsburgh!I$2:'cleaned_data_Pittsburgh'!I$828,0))</f>
        <v>Pittsburgh</v>
      </c>
      <c r="E1544">
        <f>INDEX(cleaned_data_Pittsburgh!AG$2:'cleaned_data_Pittsburgh'!AG$828, MATCH(A1544, cleaned_data_Pittsburgh!I$2:'cleaned_data_Pittsburgh'!I$828,0))</f>
        <v>0</v>
      </c>
      <c r="F1544" t="str">
        <f>INDEX(cleaned_data_Pittsburgh!AK$2:'cleaned_data_Pittsburgh'!AK$828, MATCH(A1544, cleaned_data_Pittsburgh!I$2:'cleaned_data_Pittsburgh'!I$828,0))</f>
        <v>Sub-county</v>
      </c>
      <c r="G1544">
        <f t="shared" si="4"/>
        <v>0</v>
      </c>
    </row>
    <row r="1545" spans="1:7" x14ac:dyDescent="0.2">
      <c r="A1545">
        <v>224375501</v>
      </c>
      <c r="B1545">
        <v>145022362</v>
      </c>
      <c r="C1545" t="s">
        <v>3387</v>
      </c>
      <c r="D1545" t="str">
        <f>INDEX(cleaned_data_Pittsburgh!AF$2:'cleaned_data_Pittsburgh'!AF$828, MATCH(A1545, cleaned_data_Pittsburgh!I$2:'cleaned_data_Pittsburgh'!I$828,0))</f>
        <v>Pittsburgh</v>
      </c>
      <c r="E1545">
        <f>INDEX(cleaned_data_Pittsburgh!AG$2:'cleaned_data_Pittsburgh'!AG$828, MATCH(A1545, cleaned_data_Pittsburgh!I$2:'cleaned_data_Pittsburgh'!I$828,0))</f>
        <v>0</v>
      </c>
      <c r="F1545" t="str">
        <f>INDEX(cleaned_data_Pittsburgh!AK$2:'cleaned_data_Pittsburgh'!AK$828, MATCH(A1545, cleaned_data_Pittsburgh!I$2:'cleaned_data_Pittsburgh'!I$828,0))</f>
        <v>Sub-county</v>
      </c>
      <c r="G1545">
        <f t="shared" si="4"/>
        <v>0</v>
      </c>
    </row>
    <row r="1546" spans="1:7" x14ac:dyDescent="0.2">
      <c r="A1546">
        <v>224422147</v>
      </c>
      <c r="B1546">
        <v>191766389</v>
      </c>
      <c r="C1546" t="s">
        <v>3387</v>
      </c>
      <c r="D1546" t="str">
        <f>INDEX(cleaned_data_Pittsburgh!AF$2:'cleaned_data_Pittsburgh'!AF$828, MATCH(A1546, cleaned_data_Pittsburgh!I$2:'cleaned_data_Pittsburgh'!I$828,0))</f>
        <v>Pittsburgh</v>
      </c>
      <c r="E1546">
        <f>INDEX(cleaned_data_Pittsburgh!AG$2:'cleaned_data_Pittsburgh'!AG$828, MATCH(A1546, cleaned_data_Pittsburgh!I$2:'cleaned_data_Pittsburgh'!I$828,0))</f>
        <v>0</v>
      </c>
      <c r="F1546" t="str">
        <f>INDEX(cleaned_data_Pittsburgh!AK$2:'cleaned_data_Pittsburgh'!AK$828, MATCH(A1546, cleaned_data_Pittsburgh!I$2:'cleaned_data_Pittsburgh'!I$828,0))</f>
        <v>Sub-county</v>
      </c>
      <c r="G1546">
        <f t="shared" si="4"/>
        <v>0</v>
      </c>
    </row>
    <row r="1547" spans="1:7" x14ac:dyDescent="0.2">
      <c r="A1547">
        <v>224448033</v>
      </c>
      <c r="B1547">
        <v>3231516</v>
      </c>
      <c r="C1547" t="s">
        <v>3387</v>
      </c>
      <c r="D1547" t="str">
        <f>INDEX(cleaned_data_Pittsburgh!AF$2:'cleaned_data_Pittsburgh'!AF$828, MATCH(A1547, cleaned_data_Pittsburgh!I$2:'cleaned_data_Pittsburgh'!I$828,0))</f>
        <v>Pittsburgh</v>
      </c>
      <c r="E1547">
        <f>INDEX(cleaned_data_Pittsburgh!AG$2:'cleaned_data_Pittsburgh'!AG$828, MATCH(A1547, cleaned_data_Pittsburgh!I$2:'cleaned_data_Pittsburgh'!I$828,0))</f>
        <v>0</v>
      </c>
      <c r="F1547" t="str">
        <f>INDEX(cleaned_data_Pittsburgh!AK$2:'cleaned_data_Pittsburgh'!AK$828, MATCH(A1547, cleaned_data_Pittsburgh!I$2:'cleaned_data_Pittsburgh'!I$828,0))</f>
        <v>Sub-county</v>
      </c>
      <c r="G1547">
        <f t="shared" si="4"/>
        <v>0</v>
      </c>
    </row>
    <row r="1548" spans="1:7" x14ac:dyDescent="0.2">
      <c r="A1548">
        <v>224448821</v>
      </c>
      <c r="B1548">
        <v>187648508</v>
      </c>
      <c r="C1548" t="s">
        <v>3387</v>
      </c>
      <c r="D1548" t="str">
        <f>INDEX(cleaned_data_Pittsburgh!AF$2:'cleaned_data_Pittsburgh'!AF$828, MATCH(A1548, cleaned_data_Pittsburgh!I$2:'cleaned_data_Pittsburgh'!I$828,0))</f>
        <v>Pittsburgh</v>
      </c>
      <c r="E1548">
        <f>INDEX(cleaned_data_Pittsburgh!AG$2:'cleaned_data_Pittsburgh'!AG$828, MATCH(A1548, cleaned_data_Pittsburgh!I$2:'cleaned_data_Pittsburgh'!I$828,0))</f>
        <v>0</v>
      </c>
      <c r="F1548" t="str">
        <f>INDEX(cleaned_data_Pittsburgh!AK$2:'cleaned_data_Pittsburgh'!AK$828, MATCH(A1548, cleaned_data_Pittsburgh!I$2:'cleaned_data_Pittsburgh'!I$828,0))</f>
        <v>Sub-county</v>
      </c>
      <c r="G1548">
        <f t="shared" si="4"/>
        <v>0</v>
      </c>
    </row>
    <row r="1549" spans="1:7" x14ac:dyDescent="0.2">
      <c r="A1549">
        <v>224482279</v>
      </c>
      <c r="B1549">
        <v>190881491</v>
      </c>
      <c r="C1549" t="s">
        <v>3387</v>
      </c>
      <c r="D1549" t="str">
        <f>INDEX(cleaned_data_Pittsburgh!AF$2:'cleaned_data_Pittsburgh'!AF$828, MATCH(A1549, cleaned_data_Pittsburgh!I$2:'cleaned_data_Pittsburgh'!I$828,0))</f>
        <v>Pittsburgh</v>
      </c>
      <c r="E1549">
        <f>INDEX(cleaned_data_Pittsburgh!AG$2:'cleaned_data_Pittsburgh'!AG$828, MATCH(A1549, cleaned_data_Pittsburgh!I$2:'cleaned_data_Pittsburgh'!I$828,0))</f>
        <v>0</v>
      </c>
      <c r="F1549" t="str">
        <f>INDEX(cleaned_data_Pittsburgh!AK$2:'cleaned_data_Pittsburgh'!AK$828, MATCH(A1549, cleaned_data_Pittsburgh!I$2:'cleaned_data_Pittsburgh'!I$828,0))</f>
        <v>Sub-county</v>
      </c>
      <c r="G1549">
        <f t="shared" si="4"/>
        <v>0</v>
      </c>
    </row>
    <row r="1550" spans="1:7" x14ac:dyDescent="0.2">
      <c r="A1550">
        <v>224482281</v>
      </c>
      <c r="B1550">
        <v>190881491</v>
      </c>
      <c r="C1550" t="s">
        <v>3387</v>
      </c>
      <c r="D1550" t="str">
        <f>INDEX(cleaned_data_Pittsburgh!AF$2:'cleaned_data_Pittsburgh'!AF$828, MATCH(A1550, cleaned_data_Pittsburgh!I$2:'cleaned_data_Pittsburgh'!I$828,0))</f>
        <v>Pittsburgh</v>
      </c>
      <c r="E1550">
        <f>INDEX(cleaned_data_Pittsburgh!AG$2:'cleaned_data_Pittsburgh'!AG$828, MATCH(A1550, cleaned_data_Pittsburgh!I$2:'cleaned_data_Pittsburgh'!I$828,0))</f>
        <v>0</v>
      </c>
      <c r="F1550" t="str">
        <f>INDEX(cleaned_data_Pittsburgh!AK$2:'cleaned_data_Pittsburgh'!AK$828, MATCH(A1550, cleaned_data_Pittsburgh!I$2:'cleaned_data_Pittsburgh'!I$828,0))</f>
        <v>Sub-county</v>
      </c>
      <c r="G1550">
        <f t="shared" si="4"/>
        <v>0</v>
      </c>
    </row>
    <row r="1551" spans="1:7" x14ac:dyDescent="0.2">
      <c r="A1551">
        <v>224610040</v>
      </c>
      <c r="B1551">
        <v>14416419</v>
      </c>
      <c r="C1551" t="s">
        <v>3387</v>
      </c>
      <c r="D1551" t="str">
        <f>INDEX(cleaned_data_Pittsburgh!AF$2:'cleaned_data_Pittsburgh'!AF$828, MATCH(A1551, cleaned_data_Pittsburgh!I$2:'cleaned_data_Pittsburgh'!I$828,0))</f>
        <v>Pittsburgh</v>
      </c>
      <c r="E1551">
        <f>INDEX(cleaned_data_Pittsburgh!AG$2:'cleaned_data_Pittsburgh'!AG$828, MATCH(A1551, cleaned_data_Pittsburgh!I$2:'cleaned_data_Pittsburgh'!I$828,0))</f>
        <v>0</v>
      </c>
      <c r="F1551" t="str">
        <f>INDEX(cleaned_data_Pittsburgh!AK$2:'cleaned_data_Pittsburgh'!AK$828, MATCH(A1551, cleaned_data_Pittsburgh!I$2:'cleaned_data_Pittsburgh'!I$828,0))</f>
        <v>Sub-county</v>
      </c>
      <c r="G1551">
        <f t="shared" si="4"/>
        <v>0</v>
      </c>
    </row>
    <row r="1552" spans="1:7" x14ac:dyDescent="0.2">
      <c r="A1552">
        <v>224631944</v>
      </c>
      <c r="B1552">
        <v>117528712</v>
      </c>
      <c r="C1552" t="s">
        <v>3387</v>
      </c>
      <c r="D1552" t="str">
        <f>INDEX(cleaned_data_Pittsburgh!AF$2:'cleaned_data_Pittsburgh'!AF$828, MATCH(A1552, cleaned_data_Pittsburgh!I$2:'cleaned_data_Pittsburgh'!I$828,0))</f>
        <v>Pittsburgh</v>
      </c>
      <c r="E1552">
        <f>INDEX(cleaned_data_Pittsburgh!AG$2:'cleaned_data_Pittsburgh'!AG$828, MATCH(A1552, cleaned_data_Pittsburgh!I$2:'cleaned_data_Pittsburgh'!I$828,0))</f>
        <v>0</v>
      </c>
      <c r="F1552" t="str">
        <f>INDEX(cleaned_data_Pittsburgh!AK$2:'cleaned_data_Pittsburgh'!AK$828, MATCH(A1552, cleaned_data_Pittsburgh!I$2:'cleaned_data_Pittsburgh'!I$828,0))</f>
        <v>Sub-county</v>
      </c>
      <c r="G1552">
        <f t="shared" si="4"/>
        <v>0</v>
      </c>
    </row>
    <row r="1553" spans="1:7" x14ac:dyDescent="0.2">
      <c r="A1553">
        <v>224709591</v>
      </c>
      <c r="B1553">
        <v>85084482</v>
      </c>
      <c r="C1553" t="s">
        <v>3387</v>
      </c>
      <c r="D1553" t="str">
        <f>INDEX(cleaned_data_Pittsburgh!AF$2:'cleaned_data_Pittsburgh'!AF$828, MATCH(A1553, cleaned_data_Pittsburgh!I$2:'cleaned_data_Pittsburgh'!I$828,0))</f>
        <v>Pittsburgh</v>
      </c>
      <c r="E1553">
        <f>INDEX(cleaned_data_Pittsburgh!AG$2:'cleaned_data_Pittsburgh'!AG$828, MATCH(A1553, cleaned_data_Pittsburgh!I$2:'cleaned_data_Pittsburgh'!I$828,0))</f>
        <v>0</v>
      </c>
      <c r="F1553" t="str">
        <f>INDEX(cleaned_data_Pittsburgh!AK$2:'cleaned_data_Pittsburgh'!AK$828, MATCH(A1553, cleaned_data_Pittsburgh!I$2:'cleaned_data_Pittsburgh'!I$828,0))</f>
        <v>Sub-county</v>
      </c>
      <c r="G1553">
        <f t="shared" si="4"/>
        <v>0</v>
      </c>
    </row>
    <row r="1554" spans="1:7" x14ac:dyDescent="0.2">
      <c r="A1554" t="s">
        <v>3263</v>
      </c>
      <c r="B1554">
        <v>182998465</v>
      </c>
      <c r="C1554" t="s">
        <v>3387</v>
      </c>
      <c r="D1554" t="str">
        <f>INDEX(cleaned_data_Pittsburgh!AF$2:'cleaned_data_Pittsburgh'!AF$828, MATCH(A1554, cleaned_data_Pittsburgh!I$2:'cleaned_data_Pittsburgh'!I$828,0))</f>
        <v>Pittsburgh</v>
      </c>
      <c r="E1554">
        <f>INDEX(cleaned_data_Pittsburgh!AG$2:'cleaned_data_Pittsburgh'!AG$828, MATCH(A1554, cleaned_data_Pittsburgh!I$2:'cleaned_data_Pittsburgh'!I$828,0))</f>
        <v>0</v>
      </c>
      <c r="F1554" t="str">
        <f>INDEX(cleaned_data_Pittsburgh!AK$2:'cleaned_data_Pittsburgh'!AK$828, MATCH(A1554, cleaned_data_Pittsburgh!I$2:'cleaned_data_Pittsburgh'!I$828,0))</f>
        <v>Sub-county</v>
      </c>
      <c r="G1554">
        <f t="shared" si="4"/>
        <v>0</v>
      </c>
    </row>
    <row r="1555" spans="1:7" x14ac:dyDescent="0.2">
      <c r="A1555" t="s">
        <v>3169</v>
      </c>
      <c r="B1555">
        <v>14416419</v>
      </c>
      <c r="C1555" t="s">
        <v>3387</v>
      </c>
      <c r="D1555" t="str">
        <f>INDEX(cleaned_data_Pittsburgh!AF$2:'cleaned_data_Pittsburgh'!AF$828, MATCH(A1555, cleaned_data_Pittsburgh!I$2:'cleaned_data_Pittsburgh'!I$828,0))</f>
        <v>Pittsburgh</v>
      </c>
      <c r="E1555">
        <f>INDEX(cleaned_data_Pittsburgh!AG$2:'cleaned_data_Pittsburgh'!AG$828, MATCH(A1555, cleaned_data_Pittsburgh!I$2:'cleaned_data_Pittsburgh'!I$828,0))</f>
        <v>0</v>
      </c>
      <c r="F1555" t="str">
        <f>INDEX(cleaned_data_Pittsburgh!AK$2:'cleaned_data_Pittsburgh'!AK$828, MATCH(A1555, cleaned_data_Pittsburgh!I$2:'cleaned_data_Pittsburgh'!I$828,0))</f>
        <v>Sub-county</v>
      </c>
      <c r="G1555">
        <f t="shared" si="4"/>
        <v>0</v>
      </c>
    </row>
    <row r="1556" spans="1:7" x14ac:dyDescent="0.2">
      <c r="A1556" t="s">
        <v>3168</v>
      </c>
      <c r="B1556">
        <v>14416419</v>
      </c>
      <c r="C1556" t="s">
        <v>3387</v>
      </c>
      <c r="D1556" t="str">
        <f>INDEX(cleaned_data_Pittsburgh!AF$2:'cleaned_data_Pittsburgh'!AF$828, MATCH(A1556, cleaned_data_Pittsburgh!I$2:'cleaned_data_Pittsburgh'!I$828,0))</f>
        <v>Pittsburgh</v>
      </c>
      <c r="E1556">
        <f>INDEX(cleaned_data_Pittsburgh!AG$2:'cleaned_data_Pittsburgh'!AG$828, MATCH(A1556, cleaned_data_Pittsburgh!I$2:'cleaned_data_Pittsburgh'!I$828,0))</f>
        <v>0</v>
      </c>
      <c r="F1556" t="str">
        <f>INDEX(cleaned_data_Pittsburgh!AK$2:'cleaned_data_Pittsburgh'!AK$828, MATCH(A1556, cleaned_data_Pittsburgh!I$2:'cleaned_data_Pittsburgh'!I$828,0))</f>
        <v>Sub-county</v>
      </c>
      <c r="G1556">
        <f t="shared" si="4"/>
        <v>0</v>
      </c>
    </row>
    <row r="1557" spans="1:7" x14ac:dyDescent="0.2">
      <c r="A1557" t="s">
        <v>3198</v>
      </c>
      <c r="B1557">
        <v>103975122</v>
      </c>
      <c r="C1557" t="s">
        <v>3387</v>
      </c>
      <c r="D1557" t="str">
        <f>INDEX(cleaned_data_Pittsburgh!AF$2:'cleaned_data_Pittsburgh'!AF$828, MATCH(A1557, cleaned_data_Pittsburgh!I$2:'cleaned_data_Pittsburgh'!I$828,0))</f>
        <v>Pittsburgh</v>
      </c>
      <c r="E1557">
        <f>INDEX(cleaned_data_Pittsburgh!AG$2:'cleaned_data_Pittsburgh'!AG$828, MATCH(A1557, cleaned_data_Pittsburgh!I$2:'cleaned_data_Pittsburgh'!I$828,0))</f>
        <v>0</v>
      </c>
      <c r="F1557" t="str">
        <f>INDEX(cleaned_data_Pittsburgh!AK$2:'cleaned_data_Pittsburgh'!AK$828, MATCH(A1557, cleaned_data_Pittsburgh!I$2:'cleaned_data_Pittsburgh'!I$828,0))</f>
        <v>Sub-county</v>
      </c>
      <c r="G1557">
        <f t="shared" si="4"/>
        <v>0</v>
      </c>
    </row>
    <row r="1558" spans="1:7" x14ac:dyDescent="0.2">
      <c r="A1558" t="s">
        <v>3367</v>
      </c>
      <c r="B1558">
        <v>187199528</v>
      </c>
      <c r="C1558" t="s">
        <v>3387</v>
      </c>
      <c r="D1558" t="str">
        <f>INDEX(cleaned_data_Pittsburgh!AF$2:'cleaned_data_Pittsburgh'!AF$828, MATCH(A1558, cleaned_data_Pittsburgh!I$2:'cleaned_data_Pittsburgh'!I$828,0))</f>
        <v>Pittsburgh</v>
      </c>
      <c r="E1558">
        <f>INDEX(cleaned_data_Pittsburgh!AG$2:'cleaned_data_Pittsburgh'!AG$828, MATCH(A1558, cleaned_data_Pittsburgh!I$2:'cleaned_data_Pittsburgh'!I$828,0))</f>
        <v>0</v>
      </c>
      <c r="F1558" t="str">
        <f>INDEX(cleaned_data_Pittsburgh!AK$2:'cleaned_data_Pittsburgh'!AK$828, MATCH(A1558, cleaned_data_Pittsburgh!I$2:'cleaned_data_Pittsburgh'!I$828,0))</f>
        <v>Sub-county</v>
      </c>
      <c r="G1558">
        <f t="shared" si="4"/>
        <v>0</v>
      </c>
    </row>
    <row r="1559" spans="1:7" x14ac:dyDescent="0.2">
      <c r="A1559">
        <v>224582655</v>
      </c>
      <c r="B1559">
        <v>188880344</v>
      </c>
      <c r="C1559" t="s">
        <v>3561</v>
      </c>
      <c r="D1559" t="str">
        <f>INDEX(cleaned_data_Pittsburgh!AF$2:'cleaned_data_Pittsburgh'!AF$828, MATCH(A1559, cleaned_data_Pittsburgh!I$2:'cleaned_data_Pittsburgh'!I$828,0))</f>
        <v>Pittsburgh</v>
      </c>
      <c r="E1559">
        <f>INDEX(cleaned_data_Pittsburgh!AG$2:'cleaned_data_Pittsburgh'!AG$828, MATCH(A1559, cleaned_data_Pittsburgh!I$2:'cleaned_data_Pittsburgh'!I$828,0))</f>
        <v>0</v>
      </c>
      <c r="F1559" t="str">
        <f>INDEX(cleaned_data_Pittsburgh!AK$2:'cleaned_data_Pittsburgh'!AK$828, MATCH(A1559, cleaned_data_Pittsburgh!I$2:'cleaned_data_Pittsburgh'!I$828,0))</f>
        <v>Sub-county</v>
      </c>
      <c r="G1559">
        <f t="shared" si="4"/>
        <v>0</v>
      </c>
    </row>
    <row r="1560" spans="1:7" x14ac:dyDescent="0.2">
      <c r="A1560">
        <v>224720214</v>
      </c>
      <c r="B1560">
        <v>188880344</v>
      </c>
      <c r="C1560" t="s">
        <v>3561</v>
      </c>
      <c r="D1560" t="str">
        <f>INDEX(cleaned_data_Pittsburgh!AF$2:'cleaned_data_Pittsburgh'!AF$828, MATCH(A1560, cleaned_data_Pittsburgh!I$2:'cleaned_data_Pittsburgh'!I$828,0))</f>
        <v>Pittsburgh</v>
      </c>
      <c r="E1560">
        <f>INDEX(cleaned_data_Pittsburgh!AG$2:'cleaned_data_Pittsburgh'!AG$828, MATCH(A1560, cleaned_data_Pittsburgh!I$2:'cleaned_data_Pittsburgh'!I$828,0))</f>
        <v>0</v>
      </c>
      <c r="F1560" t="str">
        <f>INDEX(cleaned_data_Pittsburgh!AK$2:'cleaned_data_Pittsburgh'!AK$828, MATCH(A1560, cleaned_data_Pittsburgh!I$2:'cleaned_data_Pittsburgh'!I$828,0))</f>
        <v>Sub-county</v>
      </c>
      <c r="G1560">
        <f t="shared" si="4"/>
        <v>0</v>
      </c>
    </row>
    <row r="1561" spans="1:7" x14ac:dyDescent="0.2">
      <c r="A1561">
        <v>222510459</v>
      </c>
      <c r="B1561">
        <v>187798460</v>
      </c>
      <c r="C1561" t="s">
        <v>3425</v>
      </c>
      <c r="D1561" t="str">
        <f>INDEX(cleaned_data_Pittsburgh!AF$2:'cleaned_data_Pittsburgh'!AF$828, MATCH(A1561, cleaned_data_Pittsburgh!I$2:'cleaned_data_Pittsburgh'!I$828,0))</f>
        <v>Greensburg</v>
      </c>
      <c r="E1561">
        <f>INDEX(cleaned_data_Pittsburgh!AG$2:'cleaned_data_Pittsburgh'!AG$828, MATCH(A1561, cleaned_data_Pittsburgh!I$2:'cleaned_data_Pittsburgh'!I$828,0))</f>
        <v>1</v>
      </c>
      <c r="F1561" t="str">
        <f>INDEX(cleaned_data_Pittsburgh!AK$2:'cleaned_data_Pittsburgh'!AK$828, MATCH(A1561, cleaned_data_Pittsburgh!I$2:'cleaned_data_Pittsburgh'!I$828,0))</f>
        <v>Sub-county</v>
      </c>
      <c r="G1561">
        <f t="shared" si="4"/>
        <v>0</v>
      </c>
    </row>
    <row r="1562" spans="1:7" x14ac:dyDescent="0.2">
      <c r="A1562">
        <v>223274145</v>
      </c>
      <c r="B1562">
        <v>173602232</v>
      </c>
      <c r="C1562" t="s">
        <v>3425</v>
      </c>
      <c r="D1562" t="str">
        <f>INDEX(cleaned_data_Pittsburgh!AF$2:'cleaned_data_Pittsburgh'!AF$828, MATCH(A1562, cleaned_data_Pittsburgh!I$2:'cleaned_data_Pittsburgh'!I$828,0))</f>
        <v>Greensburg</v>
      </c>
      <c r="E1562">
        <f>INDEX(cleaned_data_Pittsburgh!AG$2:'cleaned_data_Pittsburgh'!AG$828, MATCH(A1562, cleaned_data_Pittsburgh!I$2:'cleaned_data_Pittsburgh'!I$828,0))</f>
        <v>1</v>
      </c>
      <c r="F1562" t="str">
        <f>INDEX(cleaned_data_Pittsburgh!AK$2:'cleaned_data_Pittsburgh'!AK$828, MATCH(A1562, cleaned_data_Pittsburgh!I$2:'cleaned_data_Pittsburgh'!I$828,0))</f>
        <v>Sub-county</v>
      </c>
      <c r="G1562">
        <f t="shared" si="4"/>
        <v>0</v>
      </c>
    </row>
    <row r="1563" spans="1:7" x14ac:dyDescent="0.2">
      <c r="A1563">
        <v>224048853</v>
      </c>
      <c r="B1563">
        <v>173602232</v>
      </c>
      <c r="C1563" t="s">
        <v>3425</v>
      </c>
      <c r="D1563" t="str">
        <f>INDEX(cleaned_data_Pittsburgh!AF$2:'cleaned_data_Pittsburgh'!AF$828, MATCH(A1563, cleaned_data_Pittsburgh!I$2:'cleaned_data_Pittsburgh'!I$828,0))</f>
        <v>Greensburg</v>
      </c>
      <c r="E1563">
        <f>INDEX(cleaned_data_Pittsburgh!AG$2:'cleaned_data_Pittsburgh'!AG$828, MATCH(A1563, cleaned_data_Pittsburgh!I$2:'cleaned_data_Pittsburgh'!I$828,0))</f>
        <v>1</v>
      </c>
      <c r="F1563" t="str">
        <f>INDEX(cleaned_data_Pittsburgh!AK$2:'cleaned_data_Pittsburgh'!AK$828, MATCH(A1563, cleaned_data_Pittsburgh!I$2:'cleaned_data_Pittsburgh'!I$828,0))</f>
        <v>Sub-county</v>
      </c>
      <c r="G1563">
        <f t="shared" si="4"/>
        <v>0</v>
      </c>
    </row>
    <row r="1564" spans="1:7" x14ac:dyDescent="0.2">
      <c r="A1564">
        <v>224380273</v>
      </c>
      <c r="B1564">
        <v>187798460</v>
      </c>
      <c r="C1564" t="s">
        <v>3425</v>
      </c>
      <c r="D1564" t="str">
        <f>INDEX(cleaned_data_Pittsburgh!AF$2:'cleaned_data_Pittsburgh'!AF$828, MATCH(A1564, cleaned_data_Pittsburgh!I$2:'cleaned_data_Pittsburgh'!I$828,0))</f>
        <v>Greensburg</v>
      </c>
      <c r="E1564">
        <f>INDEX(cleaned_data_Pittsburgh!AG$2:'cleaned_data_Pittsburgh'!AG$828, MATCH(A1564, cleaned_data_Pittsburgh!I$2:'cleaned_data_Pittsburgh'!I$828,0))</f>
        <v>1</v>
      </c>
      <c r="F1564" t="str">
        <f>INDEX(cleaned_data_Pittsburgh!AK$2:'cleaned_data_Pittsburgh'!AK$828, MATCH(A1564, cleaned_data_Pittsburgh!I$2:'cleaned_data_Pittsburgh'!I$828,0))</f>
        <v>Sub-county</v>
      </c>
      <c r="G1564">
        <f t="shared" si="4"/>
        <v>0</v>
      </c>
    </row>
    <row r="1565" spans="1:7" x14ac:dyDescent="0.2">
      <c r="A1565">
        <v>224380273</v>
      </c>
      <c r="B1565">
        <v>173602232</v>
      </c>
      <c r="C1565" t="s">
        <v>3425</v>
      </c>
      <c r="D1565" t="str">
        <f>INDEX(cleaned_data_Pittsburgh!AF$2:'cleaned_data_Pittsburgh'!AF$828, MATCH(A1565, cleaned_data_Pittsburgh!I$2:'cleaned_data_Pittsburgh'!I$828,0))</f>
        <v>Greensburg</v>
      </c>
      <c r="E1565">
        <f>INDEX(cleaned_data_Pittsburgh!AG$2:'cleaned_data_Pittsburgh'!AG$828, MATCH(A1565, cleaned_data_Pittsburgh!I$2:'cleaned_data_Pittsburgh'!I$828,0))</f>
        <v>1</v>
      </c>
      <c r="F1565" t="str">
        <f>INDEX(cleaned_data_Pittsburgh!AK$2:'cleaned_data_Pittsburgh'!AK$828, MATCH(A1565, cleaned_data_Pittsburgh!I$2:'cleaned_data_Pittsburgh'!I$828,0))</f>
        <v>Sub-county</v>
      </c>
      <c r="G1565">
        <f t="shared" si="4"/>
        <v>0</v>
      </c>
    </row>
    <row r="1566" spans="1:7" x14ac:dyDescent="0.2">
      <c r="A1566">
        <v>222532548</v>
      </c>
      <c r="B1566">
        <v>187645202</v>
      </c>
      <c r="C1566" t="s">
        <v>3426</v>
      </c>
      <c r="D1566" t="str">
        <f>INDEX(cleaned_data_Pittsburgh!AF$2:'cleaned_data_Pittsburgh'!AF$828, MATCH(A1566, cleaned_data_Pittsburgh!I$2:'cleaned_data_Pittsburgh'!I$828,0))</f>
        <v>Pittsburgh</v>
      </c>
      <c r="E1566">
        <f>INDEX(cleaned_data_Pittsburgh!AG$2:'cleaned_data_Pittsburgh'!AG$828, MATCH(A1566, cleaned_data_Pittsburgh!I$2:'cleaned_data_Pittsburgh'!I$828,0))</f>
        <v>0</v>
      </c>
      <c r="F1566" t="str">
        <f>INDEX(cleaned_data_Pittsburgh!AK$2:'cleaned_data_Pittsburgh'!AK$828, MATCH(A1566, cleaned_data_Pittsburgh!I$2:'cleaned_data_Pittsburgh'!I$828,0))</f>
        <v>Sub-county</v>
      </c>
      <c r="G1566">
        <f t="shared" si="4"/>
        <v>0</v>
      </c>
    </row>
    <row r="1567" spans="1:7" x14ac:dyDescent="0.2">
      <c r="A1567" t="s">
        <v>3330</v>
      </c>
      <c r="B1567">
        <v>191204253</v>
      </c>
      <c r="C1567" t="s">
        <v>3426</v>
      </c>
      <c r="D1567" t="str">
        <f>INDEX(cleaned_data_Pittsburgh!AF$2:'cleaned_data_Pittsburgh'!AF$828, MATCH(A1567, cleaned_data_Pittsburgh!I$2:'cleaned_data_Pittsburgh'!I$828,0))</f>
        <v>Pittsburgh</v>
      </c>
      <c r="E1567">
        <f>INDEX(cleaned_data_Pittsburgh!AG$2:'cleaned_data_Pittsburgh'!AG$828, MATCH(A1567, cleaned_data_Pittsburgh!I$2:'cleaned_data_Pittsburgh'!I$828,0))</f>
        <v>0</v>
      </c>
      <c r="F1567" t="str">
        <f>INDEX(cleaned_data_Pittsburgh!AK$2:'cleaned_data_Pittsburgh'!AK$828, MATCH(A1567, cleaned_data_Pittsburgh!I$2:'cleaned_data_Pittsburgh'!I$828,0))</f>
        <v>Sub-county</v>
      </c>
      <c r="G1567">
        <f t="shared" ref="G1567:G1598" si="5">IF(IFERROR(SEARCH(D1567, C1567), 0), 1, 0)</f>
        <v>0</v>
      </c>
    </row>
    <row r="1568" spans="1:7" x14ac:dyDescent="0.2">
      <c r="A1568" t="s">
        <v>3373</v>
      </c>
      <c r="B1568">
        <v>191204253</v>
      </c>
      <c r="C1568" t="s">
        <v>3426</v>
      </c>
      <c r="D1568" t="str">
        <f>INDEX(cleaned_data_Pittsburgh!AF$2:'cleaned_data_Pittsburgh'!AF$828, MATCH(A1568, cleaned_data_Pittsburgh!I$2:'cleaned_data_Pittsburgh'!I$828,0))</f>
        <v>Pittsburgh</v>
      </c>
      <c r="E1568">
        <f>INDEX(cleaned_data_Pittsburgh!AG$2:'cleaned_data_Pittsburgh'!AG$828, MATCH(A1568, cleaned_data_Pittsburgh!I$2:'cleaned_data_Pittsburgh'!I$828,0))</f>
        <v>0</v>
      </c>
      <c r="F1568" t="str">
        <f>INDEX(cleaned_data_Pittsburgh!AK$2:'cleaned_data_Pittsburgh'!AK$828, MATCH(A1568, cleaned_data_Pittsburgh!I$2:'cleaned_data_Pittsburgh'!I$828,0))</f>
        <v>Sub-county</v>
      </c>
      <c r="G1568">
        <f t="shared" si="5"/>
        <v>0</v>
      </c>
    </row>
    <row r="1569" spans="1:7" x14ac:dyDescent="0.2">
      <c r="A1569" t="s">
        <v>3355</v>
      </c>
      <c r="B1569">
        <v>187645202</v>
      </c>
      <c r="C1569" t="s">
        <v>3426</v>
      </c>
      <c r="D1569" t="str">
        <f>INDEX(cleaned_data_Pittsburgh!AF$2:'cleaned_data_Pittsburgh'!AF$828, MATCH(A1569, cleaned_data_Pittsburgh!I$2:'cleaned_data_Pittsburgh'!I$828,0))</f>
        <v>Pittsburgh</v>
      </c>
      <c r="E1569">
        <f>INDEX(cleaned_data_Pittsburgh!AG$2:'cleaned_data_Pittsburgh'!AG$828, MATCH(A1569, cleaned_data_Pittsburgh!I$2:'cleaned_data_Pittsburgh'!I$828,0))</f>
        <v>0</v>
      </c>
      <c r="F1569" t="str">
        <f>INDEX(cleaned_data_Pittsburgh!AK$2:'cleaned_data_Pittsburgh'!AK$828, MATCH(A1569, cleaned_data_Pittsburgh!I$2:'cleaned_data_Pittsburgh'!I$828,0))</f>
        <v>Sub-county</v>
      </c>
      <c r="G1569">
        <f t="shared" si="5"/>
        <v>0</v>
      </c>
    </row>
    <row r="1570" spans="1:7" x14ac:dyDescent="0.2">
      <c r="A1570" t="s">
        <v>3263</v>
      </c>
      <c r="B1570">
        <v>135567112</v>
      </c>
      <c r="C1570" t="s">
        <v>3591</v>
      </c>
      <c r="D1570" t="str">
        <f>INDEX(cleaned_data_Pittsburgh!AF$2:'cleaned_data_Pittsburgh'!AF$828, MATCH(A1570, cleaned_data_Pittsburgh!I$2:'cleaned_data_Pittsburgh'!I$828,0))</f>
        <v>Pittsburgh</v>
      </c>
      <c r="E1570">
        <f>INDEX(cleaned_data_Pittsburgh!AG$2:'cleaned_data_Pittsburgh'!AG$828, MATCH(A1570, cleaned_data_Pittsburgh!I$2:'cleaned_data_Pittsburgh'!I$828,0))</f>
        <v>0</v>
      </c>
      <c r="F1570" t="str">
        <f>INDEX(cleaned_data_Pittsburgh!AK$2:'cleaned_data_Pittsburgh'!AK$828, MATCH(A1570, cleaned_data_Pittsburgh!I$2:'cleaned_data_Pittsburgh'!I$828,0))</f>
        <v>Sub-county</v>
      </c>
      <c r="G1570">
        <f t="shared" si="5"/>
        <v>0</v>
      </c>
    </row>
    <row r="1571" spans="1:7" x14ac:dyDescent="0.2">
      <c r="A1571">
        <v>224610040</v>
      </c>
      <c r="B1571">
        <v>147523582</v>
      </c>
      <c r="C1571" t="s">
        <v>3567</v>
      </c>
      <c r="D1571" t="str">
        <f>INDEX(cleaned_data_Pittsburgh!AF$2:'cleaned_data_Pittsburgh'!AF$828, MATCH(A1571, cleaned_data_Pittsburgh!I$2:'cleaned_data_Pittsburgh'!I$828,0))</f>
        <v>Pittsburgh</v>
      </c>
      <c r="E1571">
        <f>INDEX(cleaned_data_Pittsburgh!AG$2:'cleaned_data_Pittsburgh'!AG$828, MATCH(A1571, cleaned_data_Pittsburgh!I$2:'cleaned_data_Pittsburgh'!I$828,0))</f>
        <v>0</v>
      </c>
      <c r="F1571" t="str">
        <f>INDEX(cleaned_data_Pittsburgh!AK$2:'cleaned_data_Pittsburgh'!AK$828, MATCH(A1571, cleaned_data_Pittsburgh!I$2:'cleaned_data_Pittsburgh'!I$828,0))</f>
        <v>Sub-county</v>
      </c>
      <c r="G1571">
        <f t="shared" si="5"/>
        <v>0</v>
      </c>
    </row>
    <row r="1572" spans="1:7" x14ac:dyDescent="0.2">
      <c r="A1572">
        <v>223770928</v>
      </c>
      <c r="B1572">
        <v>12507380</v>
      </c>
      <c r="C1572" t="s">
        <v>3436</v>
      </c>
      <c r="D1572" t="str">
        <f>INDEX(cleaned_data_Pittsburgh!AF$2:'cleaned_data_Pittsburgh'!AF$828, MATCH(A1572, cleaned_data_Pittsburgh!I$2:'cleaned_data_Pittsburgh'!I$828,0))</f>
        <v>Pittsburgh</v>
      </c>
      <c r="E1572">
        <f>INDEX(cleaned_data_Pittsburgh!AG$2:'cleaned_data_Pittsburgh'!AG$828, MATCH(A1572, cleaned_data_Pittsburgh!I$2:'cleaned_data_Pittsburgh'!I$828,0))</f>
        <v>0</v>
      </c>
      <c r="F1572" t="str">
        <f>INDEX(cleaned_data_Pittsburgh!AK$2:'cleaned_data_Pittsburgh'!AK$828, MATCH(A1572, cleaned_data_Pittsburgh!I$2:'cleaned_data_Pittsburgh'!I$828,0))</f>
        <v>Sub-county</v>
      </c>
      <c r="G1572">
        <f t="shared" si="5"/>
        <v>0</v>
      </c>
    </row>
    <row r="1573" spans="1:7" x14ac:dyDescent="0.2">
      <c r="A1573">
        <v>223770928</v>
      </c>
      <c r="B1573">
        <v>55968752</v>
      </c>
      <c r="C1573" t="s">
        <v>3436</v>
      </c>
      <c r="D1573" t="str">
        <f>INDEX(cleaned_data_Pittsburgh!AF$2:'cleaned_data_Pittsburgh'!AF$828, MATCH(A1573, cleaned_data_Pittsburgh!I$2:'cleaned_data_Pittsburgh'!I$828,0))</f>
        <v>Pittsburgh</v>
      </c>
      <c r="E1573">
        <f>INDEX(cleaned_data_Pittsburgh!AG$2:'cleaned_data_Pittsburgh'!AG$828, MATCH(A1573, cleaned_data_Pittsburgh!I$2:'cleaned_data_Pittsburgh'!I$828,0))</f>
        <v>0</v>
      </c>
      <c r="F1573" t="str">
        <f>INDEX(cleaned_data_Pittsburgh!AK$2:'cleaned_data_Pittsburgh'!AK$828, MATCH(A1573, cleaned_data_Pittsburgh!I$2:'cleaned_data_Pittsburgh'!I$828,0))</f>
        <v>Sub-county</v>
      </c>
      <c r="G1573">
        <f t="shared" si="5"/>
        <v>0</v>
      </c>
    </row>
    <row r="1574" spans="1:7" x14ac:dyDescent="0.2">
      <c r="A1574">
        <v>224119569</v>
      </c>
      <c r="B1574">
        <v>184445959</v>
      </c>
      <c r="C1574" t="s">
        <v>3436</v>
      </c>
      <c r="D1574" t="str">
        <f>INDEX(cleaned_data_Pittsburgh!AF$2:'cleaned_data_Pittsburgh'!AF$828, MATCH(A1574, cleaned_data_Pittsburgh!I$2:'cleaned_data_Pittsburgh'!I$828,0))</f>
        <v>Pittsburgh</v>
      </c>
      <c r="E1574">
        <f>INDEX(cleaned_data_Pittsburgh!AG$2:'cleaned_data_Pittsburgh'!AG$828, MATCH(A1574, cleaned_data_Pittsburgh!I$2:'cleaned_data_Pittsburgh'!I$828,0))</f>
        <v>0</v>
      </c>
      <c r="F1574" t="str">
        <f>INDEX(cleaned_data_Pittsburgh!AK$2:'cleaned_data_Pittsburgh'!AK$828, MATCH(A1574, cleaned_data_Pittsburgh!I$2:'cleaned_data_Pittsburgh'!I$828,0))</f>
        <v>Sub-county</v>
      </c>
      <c r="G1574">
        <f t="shared" si="5"/>
        <v>0</v>
      </c>
    </row>
    <row r="1575" spans="1:7" x14ac:dyDescent="0.2">
      <c r="A1575">
        <v>224170688</v>
      </c>
      <c r="B1575">
        <v>1831456</v>
      </c>
      <c r="C1575" t="s">
        <v>3436</v>
      </c>
      <c r="D1575" t="str">
        <f>INDEX(cleaned_data_Pittsburgh!AF$2:'cleaned_data_Pittsburgh'!AF$828, MATCH(A1575, cleaned_data_Pittsburgh!I$2:'cleaned_data_Pittsburgh'!I$828,0))</f>
        <v>Pittsburgh</v>
      </c>
      <c r="E1575">
        <f>INDEX(cleaned_data_Pittsburgh!AG$2:'cleaned_data_Pittsburgh'!AG$828, MATCH(A1575, cleaned_data_Pittsburgh!I$2:'cleaned_data_Pittsburgh'!I$828,0))</f>
        <v>0</v>
      </c>
      <c r="F1575" t="str">
        <f>INDEX(cleaned_data_Pittsburgh!AK$2:'cleaned_data_Pittsburgh'!AK$828, MATCH(A1575, cleaned_data_Pittsburgh!I$2:'cleaned_data_Pittsburgh'!I$828,0))</f>
        <v>Sub-county</v>
      </c>
      <c r="G1575">
        <f t="shared" si="5"/>
        <v>0</v>
      </c>
    </row>
    <row r="1576" spans="1:7" x14ac:dyDescent="0.2">
      <c r="A1576">
        <v>224187298</v>
      </c>
      <c r="B1576">
        <v>184543266</v>
      </c>
      <c r="C1576" t="s">
        <v>3436</v>
      </c>
      <c r="D1576" t="str">
        <f>INDEX(cleaned_data_Pittsburgh!AF$2:'cleaned_data_Pittsburgh'!AF$828, MATCH(A1576, cleaned_data_Pittsburgh!I$2:'cleaned_data_Pittsburgh'!I$828,0))</f>
        <v>Pittsburgh</v>
      </c>
      <c r="E1576">
        <f>INDEX(cleaned_data_Pittsburgh!AG$2:'cleaned_data_Pittsburgh'!AG$828, MATCH(A1576, cleaned_data_Pittsburgh!I$2:'cleaned_data_Pittsburgh'!I$828,0))</f>
        <v>0</v>
      </c>
      <c r="F1576" t="str">
        <f>INDEX(cleaned_data_Pittsburgh!AK$2:'cleaned_data_Pittsburgh'!AK$828, MATCH(A1576, cleaned_data_Pittsburgh!I$2:'cleaned_data_Pittsburgh'!I$828,0))</f>
        <v>Sub-county</v>
      </c>
      <c r="G1576">
        <f t="shared" si="5"/>
        <v>0</v>
      </c>
    </row>
    <row r="1577" spans="1:7" x14ac:dyDescent="0.2">
      <c r="A1577">
        <v>224206853</v>
      </c>
      <c r="B1577">
        <v>89859862</v>
      </c>
      <c r="C1577" t="s">
        <v>3436</v>
      </c>
      <c r="D1577" t="str">
        <f>INDEX(cleaned_data_Pittsburgh!AF$2:'cleaned_data_Pittsburgh'!AF$828, MATCH(A1577, cleaned_data_Pittsburgh!I$2:'cleaned_data_Pittsburgh'!I$828,0))</f>
        <v>Pittsburgh</v>
      </c>
      <c r="E1577">
        <f>INDEX(cleaned_data_Pittsburgh!AG$2:'cleaned_data_Pittsburgh'!AG$828, MATCH(A1577, cleaned_data_Pittsburgh!I$2:'cleaned_data_Pittsburgh'!I$828,0))</f>
        <v>0</v>
      </c>
      <c r="F1577" t="str">
        <f>INDEX(cleaned_data_Pittsburgh!AK$2:'cleaned_data_Pittsburgh'!AK$828, MATCH(A1577, cleaned_data_Pittsburgh!I$2:'cleaned_data_Pittsburgh'!I$828,0))</f>
        <v>Sub-county</v>
      </c>
      <c r="G1577">
        <f t="shared" si="5"/>
        <v>0</v>
      </c>
    </row>
    <row r="1578" spans="1:7" x14ac:dyDescent="0.2">
      <c r="A1578">
        <v>224207573</v>
      </c>
      <c r="B1578">
        <v>191044573</v>
      </c>
      <c r="C1578" t="s">
        <v>3436</v>
      </c>
      <c r="D1578" t="str">
        <f>INDEX(cleaned_data_Pittsburgh!AF$2:'cleaned_data_Pittsburgh'!AF$828, MATCH(A1578, cleaned_data_Pittsburgh!I$2:'cleaned_data_Pittsburgh'!I$828,0))</f>
        <v>Pittsburgh</v>
      </c>
      <c r="E1578">
        <f>INDEX(cleaned_data_Pittsburgh!AG$2:'cleaned_data_Pittsburgh'!AG$828, MATCH(A1578, cleaned_data_Pittsburgh!I$2:'cleaned_data_Pittsburgh'!I$828,0))</f>
        <v>0</v>
      </c>
      <c r="F1578" t="str">
        <f>INDEX(cleaned_data_Pittsburgh!AK$2:'cleaned_data_Pittsburgh'!AK$828, MATCH(A1578, cleaned_data_Pittsburgh!I$2:'cleaned_data_Pittsburgh'!I$828,0))</f>
        <v>Sub-county</v>
      </c>
      <c r="G1578">
        <f t="shared" si="5"/>
        <v>0</v>
      </c>
    </row>
    <row r="1579" spans="1:7" x14ac:dyDescent="0.2">
      <c r="A1579">
        <v>224215941</v>
      </c>
      <c r="B1579">
        <v>11432791</v>
      </c>
      <c r="C1579" t="s">
        <v>3436</v>
      </c>
      <c r="D1579" t="str">
        <f>INDEX(cleaned_data_Pittsburgh!AF$2:'cleaned_data_Pittsburgh'!AF$828, MATCH(A1579, cleaned_data_Pittsburgh!I$2:'cleaned_data_Pittsburgh'!I$828,0))</f>
        <v>Pittsburgh</v>
      </c>
      <c r="E1579">
        <f>INDEX(cleaned_data_Pittsburgh!AG$2:'cleaned_data_Pittsburgh'!AG$828, MATCH(A1579, cleaned_data_Pittsburgh!I$2:'cleaned_data_Pittsburgh'!I$828,0))</f>
        <v>0</v>
      </c>
      <c r="F1579" t="str">
        <f>INDEX(cleaned_data_Pittsburgh!AK$2:'cleaned_data_Pittsburgh'!AK$828, MATCH(A1579, cleaned_data_Pittsburgh!I$2:'cleaned_data_Pittsburgh'!I$828,0))</f>
        <v>Sub-county</v>
      </c>
      <c r="G1579">
        <f t="shared" si="5"/>
        <v>0</v>
      </c>
    </row>
    <row r="1580" spans="1:7" x14ac:dyDescent="0.2">
      <c r="A1580">
        <v>224282270</v>
      </c>
      <c r="B1580">
        <v>188647706</v>
      </c>
      <c r="C1580" t="s">
        <v>3436</v>
      </c>
      <c r="D1580" t="str">
        <f>INDEX(cleaned_data_Pittsburgh!AF$2:'cleaned_data_Pittsburgh'!AF$828, MATCH(A1580, cleaned_data_Pittsburgh!I$2:'cleaned_data_Pittsburgh'!I$828,0))</f>
        <v>Pittsburgh</v>
      </c>
      <c r="E1580">
        <f>INDEX(cleaned_data_Pittsburgh!AG$2:'cleaned_data_Pittsburgh'!AG$828, MATCH(A1580, cleaned_data_Pittsburgh!I$2:'cleaned_data_Pittsburgh'!I$828,0))</f>
        <v>0</v>
      </c>
      <c r="F1580" t="str">
        <f>INDEX(cleaned_data_Pittsburgh!AK$2:'cleaned_data_Pittsburgh'!AK$828, MATCH(A1580, cleaned_data_Pittsburgh!I$2:'cleaned_data_Pittsburgh'!I$828,0))</f>
        <v>Sub-county</v>
      </c>
      <c r="G1580">
        <f t="shared" si="5"/>
        <v>0</v>
      </c>
    </row>
    <row r="1581" spans="1:7" x14ac:dyDescent="0.2">
      <c r="A1581">
        <v>224291577</v>
      </c>
      <c r="B1581">
        <v>82830082</v>
      </c>
      <c r="C1581" t="s">
        <v>3436</v>
      </c>
      <c r="D1581" t="str">
        <f>INDEX(cleaned_data_Pittsburgh!AF$2:'cleaned_data_Pittsburgh'!AF$828, MATCH(A1581, cleaned_data_Pittsburgh!I$2:'cleaned_data_Pittsburgh'!I$828,0))</f>
        <v>Pittsburgh</v>
      </c>
      <c r="E1581">
        <f>INDEX(cleaned_data_Pittsburgh!AG$2:'cleaned_data_Pittsburgh'!AG$828, MATCH(A1581, cleaned_data_Pittsburgh!I$2:'cleaned_data_Pittsburgh'!I$828,0))</f>
        <v>0</v>
      </c>
      <c r="F1581" t="str">
        <f>INDEX(cleaned_data_Pittsburgh!AK$2:'cleaned_data_Pittsburgh'!AK$828, MATCH(A1581, cleaned_data_Pittsburgh!I$2:'cleaned_data_Pittsburgh'!I$828,0))</f>
        <v>Sub-county</v>
      </c>
      <c r="G1581">
        <f t="shared" si="5"/>
        <v>0</v>
      </c>
    </row>
    <row r="1582" spans="1:7" x14ac:dyDescent="0.2">
      <c r="A1582">
        <v>224309244</v>
      </c>
      <c r="B1582">
        <v>9895310</v>
      </c>
      <c r="C1582" t="s">
        <v>3436</v>
      </c>
      <c r="D1582" t="str">
        <f>INDEX(cleaned_data_Pittsburgh!AF$2:'cleaned_data_Pittsburgh'!AF$828, MATCH(A1582, cleaned_data_Pittsburgh!I$2:'cleaned_data_Pittsburgh'!I$828,0))</f>
        <v>Pittsburgh</v>
      </c>
      <c r="E1582">
        <f>INDEX(cleaned_data_Pittsburgh!AG$2:'cleaned_data_Pittsburgh'!AG$828, MATCH(A1582, cleaned_data_Pittsburgh!I$2:'cleaned_data_Pittsburgh'!I$828,0))</f>
        <v>0</v>
      </c>
      <c r="F1582" t="str">
        <f>INDEX(cleaned_data_Pittsburgh!AK$2:'cleaned_data_Pittsburgh'!AK$828, MATCH(A1582, cleaned_data_Pittsburgh!I$2:'cleaned_data_Pittsburgh'!I$828,0))</f>
        <v>Sub-county</v>
      </c>
      <c r="G1582">
        <f t="shared" si="5"/>
        <v>0</v>
      </c>
    </row>
    <row r="1583" spans="1:7" x14ac:dyDescent="0.2">
      <c r="A1583">
        <v>224334292</v>
      </c>
      <c r="B1583">
        <v>3963263</v>
      </c>
      <c r="C1583" t="s">
        <v>3436</v>
      </c>
      <c r="D1583" t="str">
        <f>INDEX(cleaned_data_Pittsburgh!AF$2:'cleaned_data_Pittsburgh'!AF$828, MATCH(A1583, cleaned_data_Pittsburgh!I$2:'cleaned_data_Pittsburgh'!I$828,0))</f>
        <v>Pittsburgh</v>
      </c>
      <c r="E1583">
        <f>INDEX(cleaned_data_Pittsburgh!AG$2:'cleaned_data_Pittsburgh'!AG$828, MATCH(A1583, cleaned_data_Pittsburgh!I$2:'cleaned_data_Pittsburgh'!I$828,0))</f>
        <v>0</v>
      </c>
      <c r="F1583" t="str">
        <f>INDEX(cleaned_data_Pittsburgh!AK$2:'cleaned_data_Pittsburgh'!AK$828, MATCH(A1583, cleaned_data_Pittsburgh!I$2:'cleaned_data_Pittsburgh'!I$828,0))</f>
        <v>Sub-county</v>
      </c>
      <c r="G1583">
        <f t="shared" si="5"/>
        <v>0</v>
      </c>
    </row>
    <row r="1584" spans="1:7" x14ac:dyDescent="0.2">
      <c r="A1584">
        <v>224358273</v>
      </c>
      <c r="B1584">
        <v>155926562</v>
      </c>
      <c r="C1584" t="s">
        <v>3436</v>
      </c>
      <c r="D1584" t="str">
        <f>INDEX(cleaned_data_Pittsburgh!AF$2:'cleaned_data_Pittsburgh'!AF$828, MATCH(A1584, cleaned_data_Pittsburgh!I$2:'cleaned_data_Pittsburgh'!I$828,0))</f>
        <v>Pittsburgh</v>
      </c>
      <c r="E1584">
        <f>INDEX(cleaned_data_Pittsburgh!AG$2:'cleaned_data_Pittsburgh'!AG$828, MATCH(A1584, cleaned_data_Pittsburgh!I$2:'cleaned_data_Pittsburgh'!I$828,0))</f>
        <v>0</v>
      </c>
      <c r="F1584" t="str">
        <f>INDEX(cleaned_data_Pittsburgh!AK$2:'cleaned_data_Pittsburgh'!AK$828, MATCH(A1584, cleaned_data_Pittsburgh!I$2:'cleaned_data_Pittsburgh'!I$828,0))</f>
        <v>Sub-county</v>
      </c>
      <c r="G1584">
        <f t="shared" si="5"/>
        <v>0</v>
      </c>
    </row>
    <row r="1585" spans="1:7" x14ac:dyDescent="0.2">
      <c r="A1585">
        <v>224384596</v>
      </c>
      <c r="B1585">
        <v>186353643</v>
      </c>
      <c r="C1585" t="s">
        <v>3436</v>
      </c>
      <c r="D1585" t="str">
        <f>INDEX(cleaned_data_Pittsburgh!AF$2:'cleaned_data_Pittsburgh'!AF$828, MATCH(A1585, cleaned_data_Pittsburgh!I$2:'cleaned_data_Pittsburgh'!I$828,0))</f>
        <v>Pittsburgh</v>
      </c>
      <c r="E1585">
        <f>INDEX(cleaned_data_Pittsburgh!AG$2:'cleaned_data_Pittsburgh'!AG$828, MATCH(A1585, cleaned_data_Pittsburgh!I$2:'cleaned_data_Pittsburgh'!I$828,0))</f>
        <v>0</v>
      </c>
      <c r="F1585" t="str">
        <f>INDEX(cleaned_data_Pittsburgh!AK$2:'cleaned_data_Pittsburgh'!AK$828, MATCH(A1585, cleaned_data_Pittsburgh!I$2:'cleaned_data_Pittsburgh'!I$828,0))</f>
        <v>Sub-county</v>
      </c>
      <c r="G1585">
        <f t="shared" si="5"/>
        <v>0</v>
      </c>
    </row>
    <row r="1586" spans="1:7" x14ac:dyDescent="0.2">
      <c r="A1586">
        <v>224599580</v>
      </c>
      <c r="B1586">
        <v>4187637</v>
      </c>
      <c r="C1586" t="s">
        <v>3436</v>
      </c>
      <c r="D1586" t="str">
        <f>INDEX(cleaned_data_Pittsburgh!AF$2:'cleaned_data_Pittsburgh'!AF$828, MATCH(A1586, cleaned_data_Pittsburgh!I$2:'cleaned_data_Pittsburgh'!I$828,0))</f>
        <v>Pittsburgh</v>
      </c>
      <c r="E1586">
        <f>INDEX(cleaned_data_Pittsburgh!AG$2:'cleaned_data_Pittsburgh'!AG$828, MATCH(A1586, cleaned_data_Pittsburgh!I$2:'cleaned_data_Pittsburgh'!I$828,0))</f>
        <v>0</v>
      </c>
      <c r="F1586" t="str">
        <f>INDEX(cleaned_data_Pittsburgh!AK$2:'cleaned_data_Pittsburgh'!AK$828, MATCH(A1586, cleaned_data_Pittsburgh!I$2:'cleaned_data_Pittsburgh'!I$828,0))</f>
        <v>Sub-county</v>
      </c>
      <c r="G1586">
        <f t="shared" si="5"/>
        <v>0</v>
      </c>
    </row>
    <row r="1587" spans="1:7" x14ac:dyDescent="0.2">
      <c r="A1587">
        <v>224599580</v>
      </c>
      <c r="B1587">
        <v>188647706</v>
      </c>
      <c r="C1587" t="s">
        <v>3436</v>
      </c>
      <c r="D1587" t="str">
        <f>INDEX(cleaned_data_Pittsburgh!AF$2:'cleaned_data_Pittsburgh'!AF$828, MATCH(A1587, cleaned_data_Pittsburgh!I$2:'cleaned_data_Pittsburgh'!I$828,0))</f>
        <v>Pittsburgh</v>
      </c>
      <c r="E1587">
        <f>INDEX(cleaned_data_Pittsburgh!AG$2:'cleaned_data_Pittsburgh'!AG$828, MATCH(A1587, cleaned_data_Pittsburgh!I$2:'cleaned_data_Pittsburgh'!I$828,0))</f>
        <v>0</v>
      </c>
      <c r="F1587" t="str">
        <f>INDEX(cleaned_data_Pittsburgh!AK$2:'cleaned_data_Pittsburgh'!AK$828, MATCH(A1587, cleaned_data_Pittsburgh!I$2:'cleaned_data_Pittsburgh'!I$828,0))</f>
        <v>Sub-county</v>
      </c>
      <c r="G1587">
        <f t="shared" si="5"/>
        <v>0</v>
      </c>
    </row>
    <row r="1588" spans="1:7" x14ac:dyDescent="0.2">
      <c r="A1588">
        <v>224865336</v>
      </c>
      <c r="B1588">
        <v>185193710</v>
      </c>
      <c r="C1588" t="s">
        <v>3436</v>
      </c>
      <c r="D1588" t="str">
        <f>INDEX(cleaned_data_Pittsburgh!AF$2:'cleaned_data_Pittsburgh'!AF$828, MATCH(A1588, cleaned_data_Pittsburgh!I$2:'cleaned_data_Pittsburgh'!I$828,0))</f>
        <v>Pittsburgh</v>
      </c>
      <c r="E1588">
        <f>INDEX(cleaned_data_Pittsburgh!AG$2:'cleaned_data_Pittsburgh'!AG$828, MATCH(A1588, cleaned_data_Pittsburgh!I$2:'cleaned_data_Pittsburgh'!I$828,0))</f>
        <v>0</v>
      </c>
      <c r="F1588" t="str">
        <f>INDEX(cleaned_data_Pittsburgh!AK$2:'cleaned_data_Pittsburgh'!AK$828, MATCH(A1588, cleaned_data_Pittsburgh!I$2:'cleaned_data_Pittsburgh'!I$828,0))</f>
        <v>Sub-county</v>
      </c>
      <c r="G1588">
        <f t="shared" si="5"/>
        <v>0</v>
      </c>
    </row>
    <row r="1589" spans="1:7" x14ac:dyDescent="0.2">
      <c r="A1589" t="s">
        <v>3306</v>
      </c>
      <c r="B1589">
        <v>190378528</v>
      </c>
      <c r="C1589" t="s">
        <v>3436</v>
      </c>
      <c r="D1589" t="str">
        <f>INDEX(cleaned_data_Pittsburgh!AF$2:'cleaned_data_Pittsburgh'!AF$828, MATCH(A1589, cleaned_data_Pittsburgh!I$2:'cleaned_data_Pittsburgh'!I$828,0))</f>
        <v>Pittsburgh</v>
      </c>
      <c r="E1589">
        <f>INDEX(cleaned_data_Pittsburgh!AG$2:'cleaned_data_Pittsburgh'!AG$828, MATCH(A1589, cleaned_data_Pittsburgh!I$2:'cleaned_data_Pittsburgh'!I$828,0))</f>
        <v>0</v>
      </c>
      <c r="F1589" t="str">
        <f>INDEX(cleaned_data_Pittsburgh!AK$2:'cleaned_data_Pittsburgh'!AK$828, MATCH(A1589, cleaned_data_Pittsburgh!I$2:'cleaned_data_Pittsburgh'!I$828,0))</f>
        <v>Sub-county</v>
      </c>
      <c r="G1589">
        <f t="shared" si="5"/>
        <v>0</v>
      </c>
    </row>
    <row r="1590" spans="1:7" x14ac:dyDescent="0.2">
      <c r="A1590" t="s">
        <v>3305</v>
      </c>
      <c r="B1590">
        <v>190378528</v>
      </c>
      <c r="C1590" t="s">
        <v>3436</v>
      </c>
      <c r="D1590" t="str">
        <f>INDEX(cleaned_data_Pittsburgh!AF$2:'cleaned_data_Pittsburgh'!AF$828, MATCH(A1590, cleaned_data_Pittsburgh!I$2:'cleaned_data_Pittsburgh'!I$828,0))</f>
        <v>Pittsburgh</v>
      </c>
      <c r="E1590">
        <f>INDEX(cleaned_data_Pittsburgh!AG$2:'cleaned_data_Pittsburgh'!AG$828, MATCH(A1590, cleaned_data_Pittsburgh!I$2:'cleaned_data_Pittsburgh'!I$828,0))</f>
        <v>0</v>
      </c>
      <c r="F1590" t="str">
        <f>INDEX(cleaned_data_Pittsburgh!AK$2:'cleaned_data_Pittsburgh'!AK$828, MATCH(A1590, cleaned_data_Pittsburgh!I$2:'cleaned_data_Pittsburgh'!I$828,0))</f>
        <v>Sub-county</v>
      </c>
      <c r="G1590">
        <f t="shared" si="5"/>
        <v>0</v>
      </c>
    </row>
    <row r="1591" spans="1:7" x14ac:dyDescent="0.2">
      <c r="A1591" t="s">
        <v>3304</v>
      </c>
      <c r="B1591">
        <v>190378528</v>
      </c>
      <c r="C1591" t="s">
        <v>3436</v>
      </c>
      <c r="D1591" t="str">
        <f>INDEX(cleaned_data_Pittsburgh!AF$2:'cleaned_data_Pittsburgh'!AF$828, MATCH(A1591, cleaned_data_Pittsburgh!I$2:'cleaned_data_Pittsburgh'!I$828,0))</f>
        <v>Pittsburgh</v>
      </c>
      <c r="E1591">
        <f>INDEX(cleaned_data_Pittsburgh!AG$2:'cleaned_data_Pittsburgh'!AG$828, MATCH(A1591, cleaned_data_Pittsburgh!I$2:'cleaned_data_Pittsburgh'!I$828,0))</f>
        <v>0</v>
      </c>
      <c r="F1591" t="str">
        <f>INDEX(cleaned_data_Pittsburgh!AK$2:'cleaned_data_Pittsburgh'!AK$828, MATCH(A1591, cleaned_data_Pittsburgh!I$2:'cleaned_data_Pittsburgh'!I$828,0))</f>
        <v>Sub-county</v>
      </c>
      <c r="G1591">
        <f t="shared" si="5"/>
        <v>0</v>
      </c>
    </row>
    <row r="1592" spans="1:7" x14ac:dyDescent="0.2">
      <c r="A1592" t="s">
        <v>3302</v>
      </c>
      <c r="B1592">
        <v>153738612</v>
      </c>
      <c r="C1592" t="s">
        <v>3436</v>
      </c>
      <c r="D1592" t="str">
        <f>INDEX(cleaned_data_Pittsburgh!AF$2:'cleaned_data_Pittsburgh'!AF$828, MATCH(A1592, cleaned_data_Pittsburgh!I$2:'cleaned_data_Pittsburgh'!I$828,0))</f>
        <v>Pittsburgh</v>
      </c>
      <c r="E1592">
        <f>INDEX(cleaned_data_Pittsburgh!AG$2:'cleaned_data_Pittsburgh'!AG$828, MATCH(A1592, cleaned_data_Pittsburgh!I$2:'cleaned_data_Pittsburgh'!I$828,0))</f>
        <v>0</v>
      </c>
      <c r="F1592" t="str">
        <f>INDEX(cleaned_data_Pittsburgh!AK$2:'cleaned_data_Pittsburgh'!AK$828, MATCH(A1592, cleaned_data_Pittsburgh!I$2:'cleaned_data_Pittsburgh'!I$828,0))</f>
        <v>Sub-county</v>
      </c>
      <c r="G1592">
        <f t="shared" si="5"/>
        <v>0</v>
      </c>
    </row>
    <row r="1593" spans="1:7" x14ac:dyDescent="0.2">
      <c r="A1593">
        <v>224254369</v>
      </c>
      <c r="B1593">
        <v>187416129</v>
      </c>
      <c r="C1593" t="s">
        <v>3540</v>
      </c>
      <c r="D1593" t="str">
        <f>INDEX(cleaned_data_Pittsburgh!AF$2:'cleaned_data_Pittsburgh'!AF$828, MATCH(A1593, cleaned_data_Pittsburgh!I$2:'cleaned_data_Pittsburgh'!I$828,0))</f>
        <v>Pittsburgh</v>
      </c>
      <c r="E1593">
        <f>INDEX(cleaned_data_Pittsburgh!AG$2:'cleaned_data_Pittsburgh'!AG$828, MATCH(A1593, cleaned_data_Pittsburgh!I$2:'cleaned_data_Pittsburgh'!I$828,0))</f>
        <v>0</v>
      </c>
      <c r="F1593" t="str">
        <f>INDEX(cleaned_data_Pittsburgh!AK$2:'cleaned_data_Pittsburgh'!AK$828, MATCH(A1593, cleaned_data_Pittsburgh!I$2:'cleaned_data_Pittsburgh'!I$828,0))</f>
        <v>Sub-county</v>
      </c>
      <c r="G1593">
        <f t="shared" si="5"/>
        <v>0</v>
      </c>
    </row>
    <row r="1594" spans="1:7" x14ac:dyDescent="0.2">
      <c r="A1594">
        <v>222465225</v>
      </c>
      <c r="B1594">
        <v>184533746</v>
      </c>
      <c r="C1594" t="s">
        <v>3424</v>
      </c>
      <c r="D1594" t="str">
        <f>INDEX(cleaned_data_Pittsburgh!AF$2:'cleaned_data_Pittsburgh'!AF$828, MATCH(A1594, cleaned_data_Pittsburgh!I$2:'cleaned_data_Pittsburgh'!I$828,0))</f>
        <v>Pittsburgh</v>
      </c>
      <c r="E1594">
        <f>INDEX(cleaned_data_Pittsburgh!AG$2:'cleaned_data_Pittsburgh'!AG$828, MATCH(A1594, cleaned_data_Pittsburgh!I$2:'cleaned_data_Pittsburgh'!I$828,0))</f>
        <v>0</v>
      </c>
      <c r="F1594" t="str">
        <f>INDEX(cleaned_data_Pittsburgh!AK$2:'cleaned_data_Pittsburgh'!AK$828, MATCH(A1594, cleaned_data_Pittsburgh!I$2:'cleaned_data_Pittsburgh'!I$828,0))</f>
        <v>Sub-county</v>
      </c>
      <c r="G1594">
        <f t="shared" si="5"/>
        <v>0</v>
      </c>
    </row>
    <row r="1595" spans="1:7" x14ac:dyDescent="0.2">
      <c r="A1595">
        <v>222532548</v>
      </c>
      <c r="B1595">
        <v>184533746</v>
      </c>
      <c r="C1595" t="s">
        <v>3424</v>
      </c>
      <c r="D1595" t="str">
        <f>INDEX(cleaned_data_Pittsburgh!AF$2:'cleaned_data_Pittsburgh'!AF$828, MATCH(A1595, cleaned_data_Pittsburgh!I$2:'cleaned_data_Pittsburgh'!I$828,0))</f>
        <v>Pittsburgh</v>
      </c>
      <c r="E1595">
        <f>INDEX(cleaned_data_Pittsburgh!AG$2:'cleaned_data_Pittsburgh'!AG$828, MATCH(A1595, cleaned_data_Pittsburgh!I$2:'cleaned_data_Pittsburgh'!I$828,0))</f>
        <v>0</v>
      </c>
      <c r="F1595" t="str">
        <f>INDEX(cleaned_data_Pittsburgh!AK$2:'cleaned_data_Pittsburgh'!AK$828, MATCH(A1595, cleaned_data_Pittsburgh!I$2:'cleaned_data_Pittsburgh'!I$828,0))</f>
        <v>Sub-county</v>
      </c>
      <c r="G1595">
        <f t="shared" si="5"/>
        <v>0</v>
      </c>
    </row>
    <row r="1596" spans="1:7" x14ac:dyDescent="0.2">
      <c r="A1596">
        <v>224465418</v>
      </c>
      <c r="B1596">
        <v>184533746</v>
      </c>
      <c r="C1596" t="s">
        <v>3424</v>
      </c>
      <c r="D1596" t="str">
        <f>INDEX(cleaned_data_Pittsburgh!AF$2:'cleaned_data_Pittsburgh'!AF$828, MATCH(A1596, cleaned_data_Pittsburgh!I$2:'cleaned_data_Pittsburgh'!I$828,0))</f>
        <v>Pittsburgh</v>
      </c>
      <c r="E1596">
        <f>INDEX(cleaned_data_Pittsburgh!AG$2:'cleaned_data_Pittsburgh'!AG$828, MATCH(A1596, cleaned_data_Pittsburgh!I$2:'cleaned_data_Pittsburgh'!I$828,0))</f>
        <v>0</v>
      </c>
      <c r="F1596" t="str">
        <f>INDEX(cleaned_data_Pittsburgh!AK$2:'cleaned_data_Pittsburgh'!AK$828, MATCH(A1596, cleaned_data_Pittsburgh!I$2:'cleaned_data_Pittsburgh'!I$828,0))</f>
        <v>Sub-county</v>
      </c>
      <c r="G1596">
        <f t="shared" si="5"/>
        <v>0</v>
      </c>
    </row>
    <row r="1597" spans="1:7" x14ac:dyDescent="0.2">
      <c r="A1597">
        <v>224606838</v>
      </c>
      <c r="B1597">
        <v>184533746</v>
      </c>
      <c r="C1597" t="s">
        <v>3424</v>
      </c>
      <c r="D1597" t="str">
        <f>INDEX(cleaned_data_Pittsburgh!AF$2:'cleaned_data_Pittsburgh'!AF$828, MATCH(A1597, cleaned_data_Pittsburgh!I$2:'cleaned_data_Pittsburgh'!I$828,0))</f>
        <v>Pittsburgh</v>
      </c>
      <c r="E1597">
        <f>INDEX(cleaned_data_Pittsburgh!AG$2:'cleaned_data_Pittsburgh'!AG$828, MATCH(A1597, cleaned_data_Pittsburgh!I$2:'cleaned_data_Pittsburgh'!I$828,0))</f>
        <v>0</v>
      </c>
      <c r="F1597" t="str">
        <f>INDEX(cleaned_data_Pittsburgh!AK$2:'cleaned_data_Pittsburgh'!AK$828, MATCH(A1597, cleaned_data_Pittsburgh!I$2:'cleaned_data_Pittsburgh'!I$828,0))</f>
        <v>Sub-county</v>
      </c>
      <c r="G1597">
        <f t="shared" si="5"/>
        <v>0</v>
      </c>
    </row>
    <row r="1598" spans="1:7" x14ac:dyDescent="0.2">
      <c r="A1598" t="s">
        <v>3207</v>
      </c>
      <c r="B1598">
        <v>184533746</v>
      </c>
      <c r="C1598" t="s">
        <v>3424</v>
      </c>
      <c r="D1598" t="str">
        <f>INDEX(cleaned_data_Pittsburgh!AF$2:'cleaned_data_Pittsburgh'!AF$828, MATCH(A1598, cleaned_data_Pittsburgh!I$2:'cleaned_data_Pittsburgh'!I$828,0))</f>
        <v>Pittsburgh</v>
      </c>
      <c r="E1598">
        <f>INDEX(cleaned_data_Pittsburgh!AG$2:'cleaned_data_Pittsburgh'!AG$828, MATCH(A1598, cleaned_data_Pittsburgh!I$2:'cleaned_data_Pittsburgh'!I$828,0))</f>
        <v>0</v>
      </c>
      <c r="F1598" t="str">
        <f>INDEX(cleaned_data_Pittsburgh!AK$2:'cleaned_data_Pittsburgh'!AK$828, MATCH(A1598, cleaned_data_Pittsburgh!I$2:'cleaned_data_Pittsburgh'!I$828,0))</f>
        <v>Sub-county</v>
      </c>
      <c r="G1598">
        <f t="shared" si="5"/>
        <v>0</v>
      </c>
    </row>
    <row r="1599" spans="1:7" x14ac:dyDescent="0.2">
      <c r="A1599" t="s">
        <v>3275</v>
      </c>
      <c r="B1599">
        <v>4046690</v>
      </c>
      <c r="C1599" t="s">
        <v>3424</v>
      </c>
      <c r="D1599" t="str">
        <f>INDEX(cleaned_data_Pittsburgh!AF$2:'cleaned_data_Pittsburgh'!AF$828, MATCH(A1599, cleaned_data_Pittsburgh!I$2:'cleaned_data_Pittsburgh'!I$828,0))</f>
        <v>Pittsburgh</v>
      </c>
      <c r="E1599">
        <f>INDEX(cleaned_data_Pittsburgh!AG$2:'cleaned_data_Pittsburgh'!AG$828, MATCH(A1599, cleaned_data_Pittsburgh!I$2:'cleaned_data_Pittsburgh'!I$828,0))</f>
        <v>0</v>
      </c>
      <c r="F1599" t="str">
        <f>INDEX(cleaned_data_Pittsburgh!AK$2:'cleaned_data_Pittsburgh'!AK$828, MATCH(A1599, cleaned_data_Pittsburgh!I$2:'cleaned_data_Pittsburgh'!I$828,0))</f>
        <v>Sub-county</v>
      </c>
      <c r="G1599">
        <f t="shared" ref="G1599:G1627" si="6">IF(IFERROR(SEARCH(D1599, C1599), 0), 1, 0)</f>
        <v>0</v>
      </c>
    </row>
    <row r="1600" spans="1:7" x14ac:dyDescent="0.2">
      <c r="A1600">
        <v>224846326</v>
      </c>
      <c r="B1600">
        <v>184533746</v>
      </c>
      <c r="C1600" t="s">
        <v>3424</v>
      </c>
      <c r="D1600" t="str">
        <f>INDEX(cleaned_data_Pittsburgh!AF$2:'cleaned_data_Pittsburgh'!AF$828, MATCH(A1600, cleaned_data_Pittsburgh!I$2:'cleaned_data_Pittsburgh'!I$828,0))</f>
        <v>Pittsburgh</v>
      </c>
      <c r="E1600">
        <f>INDEX(cleaned_data_Pittsburgh!AG$2:'cleaned_data_Pittsburgh'!AG$828, MATCH(A1600, cleaned_data_Pittsburgh!I$2:'cleaned_data_Pittsburgh'!I$828,0))</f>
        <v>0</v>
      </c>
      <c r="F1600" t="str">
        <f>INDEX(cleaned_data_Pittsburgh!AK$2:'cleaned_data_Pittsburgh'!AK$828, MATCH(A1600, cleaned_data_Pittsburgh!I$2:'cleaned_data_Pittsburgh'!I$828,0))</f>
        <v>Sub-county</v>
      </c>
      <c r="G1600">
        <f t="shared" si="6"/>
        <v>0</v>
      </c>
    </row>
    <row r="1601" spans="1:7" x14ac:dyDescent="0.2">
      <c r="A1601">
        <v>224879529</v>
      </c>
      <c r="B1601">
        <v>184533746</v>
      </c>
      <c r="C1601" t="s">
        <v>3424</v>
      </c>
      <c r="D1601" t="str">
        <f>INDEX(cleaned_data_Pittsburgh!AF$2:'cleaned_data_Pittsburgh'!AF$828, MATCH(A1601, cleaned_data_Pittsburgh!I$2:'cleaned_data_Pittsburgh'!I$828,0))</f>
        <v>Pittsburgh</v>
      </c>
      <c r="E1601">
        <f>INDEX(cleaned_data_Pittsburgh!AG$2:'cleaned_data_Pittsburgh'!AG$828, MATCH(A1601, cleaned_data_Pittsburgh!I$2:'cleaned_data_Pittsburgh'!I$828,0))</f>
        <v>0</v>
      </c>
      <c r="F1601" t="str">
        <f>INDEX(cleaned_data_Pittsburgh!AK$2:'cleaned_data_Pittsburgh'!AK$828, MATCH(A1601, cleaned_data_Pittsburgh!I$2:'cleaned_data_Pittsburgh'!I$828,0))</f>
        <v>Sub-county</v>
      </c>
      <c r="G1601">
        <f t="shared" si="6"/>
        <v>0</v>
      </c>
    </row>
    <row r="1602" spans="1:7" x14ac:dyDescent="0.2">
      <c r="A1602" t="s">
        <v>3219</v>
      </c>
      <c r="B1602">
        <v>184533746</v>
      </c>
      <c r="C1602" t="s">
        <v>3424</v>
      </c>
      <c r="D1602" t="str">
        <f>INDEX(cleaned_data_Pittsburgh!AF$2:'cleaned_data_Pittsburgh'!AF$828, MATCH(A1602, cleaned_data_Pittsburgh!I$2:'cleaned_data_Pittsburgh'!I$828,0))</f>
        <v>Pittsburgh</v>
      </c>
      <c r="E1602">
        <f>INDEX(cleaned_data_Pittsburgh!AG$2:'cleaned_data_Pittsburgh'!AG$828, MATCH(A1602, cleaned_data_Pittsburgh!I$2:'cleaned_data_Pittsburgh'!I$828,0))</f>
        <v>0</v>
      </c>
      <c r="F1602" t="str">
        <f>INDEX(cleaned_data_Pittsburgh!AK$2:'cleaned_data_Pittsburgh'!AK$828, MATCH(A1602, cleaned_data_Pittsburgh!I$2:'cleaned_data_Pittsburgh'!I$828,0))</f>
        <v>Sub-county</v>
      </c>
      <c r="G1602">
        <f t="shared" si="6"/>
        <v>0</v>
      </c>
    </row>
    <row r="1603" spans="1:7" x14ac:dyDescent="0.2">
      <c r="A1603" t="s">
        <v>3220</v>
      </c>
      <c r="B1603">
        <v>184533746</v>
      </c>
      <c r="C1603" t="s">
        <v>3424</v>
      </c>
      <c r="D1603" t="str">
        <f>INDEX(cleaned_data_Pittsburgh!AF$2:'cleaned_data_Pittsburgh'!AF$828, MATCH(A1603, cleaned_data_Pittsburgh!I$2:'cleaned_data_Pittsburgh'!I$828,0))</f>
        <v>Pittsburgh</v>
      </c>
      <c r="E1603">
        <f>INDEX(cleaned_data_Pittsburgh!AG$2:'cleaned_data_Pittsburgh'!AG$828, MATCH(A1603, cleaned_data_Pittsburgh!I$2:'cleaned_data_Pittsburgh'!I$828,0))</f>
        <v>0</v>
      </c>
      <c r="F1603" t="str">
        <f>INDEX(cleaned_data_Pittsburgh!AK$2:'cleaned_data_Pittsburgh'!AK$828, MATCH(A1603, cleaned_data_Pittsburgh!I$2:'cleaned_data_Pittsburgh'!I$828,0))</f>
        <v>Sub-county</v>
      </c>
      <c r="G1603">
        <f t="shared" si="6"/>
        <v>0</v>
      </c>
    </row>
    <row r="1604" spans="1:7" x14ac:dyDescent="0.2">
      <c r="A1604" t="s">
        <v>3217</v>
      </c>
      <c r="B1604">
        <v>184533746</v>
      </c>
      <c r="C1604" t="s">
        <v>3424</v>
      </c>
      <c r="D1604" t="str">
        <f>INDEX(cleaned_data_Pittsburgh!AF$2:'cleaned_data_Pittsburgh'!AF$828, MATCH(A1604, cleaned_data_Pittsburgh!I$2:'cleaned_data_Pittsburgh'!I$828,0))</f>
        <v>Pittsburgh</v>
      </c>
      <c r="E1604">
        <f>INDEX(cleaned_data_Pittsburgh!AG$2:'cleaned_data_Pittsburgh'!AG$828, MATCH(A1604, cleaned_data_Pittsburgh!I$2:'cleaned_data_Pittsburgh'!I$828,0))</f>
        <v>0</v>
      </c>
      <c r="F1604" t="str">
        <f>INDEX(cleaned_data_Pittsburgh!AK$2:'cleaned_data_Pittsburgh'!AK$828, MATCH(A1604, cleaned_data_Pittsburgh!I$2:'cleaned_data_Pittsburgh'!I$828,0))</f>
        <v>Sub-county</v>
      </c>
      <c r="G1604">
        <f t="shared" si="6"/>
        <v>0</v>
      </c>
    </row>
    <row r="1605" spans="1:7" x14ac:dyDescent="0.2">
      <c r="A1605" t="s">
        <v>3231</v>
      </c>
      <c r="B1605">
        <v>184533746</v>
      </c>
      <c r="C1605" t="s">
        <v>3424</v>
      </c>
      <c r="D1605" t="str">
        <f>INDEX(cleaned_data_Pittsburgh!AF$2:'cleaned_data_Pittsburgh'!AF$828, MATCH(A1605, cleaned_data_Pittsburgh!I$2:'cleaned_data_Pittsburgh'!I$828,0))</f>
        <v>Pittsburgh</v>
      </c>
      <c r="E1605">
        <f>INDEX(cleaned_data_Pittsburgh!AG$2:'cleaned_data_Pittsburgh'!AG$828, MATCH(A1605, cleaned_data_Pittsburgh!I$2:'cleaned_data_Pittsburgh'!I$828,0))</f>
        <v>0</v>
      </c>
      <c r="F1605" t="str">
        <f>INDEX(cleaned_data_Pittsburgh!AK$2:'cleaned_data_Pittsburgh'!AK$828, MATCH(A1605, cleaned_data_Pittsburgh!I$2:'cleaned_data_Pittsburgh'!I$828,0))</f>
        <v>Sub-county</v>
      </c>
      <c r="G1605">
        <f t="shared" si="6"/>
        <v>0</v>
      </c>
    </row>
    <row r="1606" spans="1:7" x14ac:dyDescent="0.2">
      <c r="A1606" t="s">
        <v>3230</v>
      </c>
      <c r="B1606">
        <v>184533746</v>
      </c>
      <c r="C1606" t="s">
        <v>3424</v>
      </c>
      <c r="D1606" t="str">
        <f>INDEX(cleaned_data_Pittsburgh!AF$2:'cleaned_data_Pittsburgh'!AF$828, MATCH(A1606, cleaned_data_Pittsburgh!I$2:'cleaned_data_Pittsburgh'!I$828,0))</f>
        <v>Pittsburgh</v>
      </c>
      <c r="E1606">
        <f>INDEX(cleaned_data_Pittsburgh!AG$2:'cleaned_data_Pittsburgh'!AG$828, MATCH(A1606, cleaned_data_Pittsburgh!I$2:'cleaned_data_Pittsburgh'!I$828,0))</f>
        <v>0</v>
      </c>
      <c r="F1606" t="str">
        <f>INDEX(cleaned_data_Pittsburgh!AK$2:'cleaned_data_Pittsburgh'!AK$828, MATCH(A1606, cleaned_data_Pittsburgh!I$2:'cleaned_data_Pittsburgh'!I$828,0))</f>
        <v>Sub-county</v>
      </c>
      <c r="G1606">
        <f t="shared" si="6"/>
        <v>0</v>
      </c>
    </row>
    <row r="1607" spans="1:7" x14ac:dyDescent="0.2">
      <c r="A1607" t="s">
        <v>3228</v>
      </c>
      <c r="B1607">
        <v>184533746</v>
      </c>
      <c r="C1607" t="s">
        <v>3424</v>
      </c>
      <c r="D1607" t="str">
        <f>INDEX(cleaned_data_Pittsburgh!AF$2:'cleaned_data_Pittsburgh'!AF$828, MATCH(A1607, cleaned_data_Pittsburgh!I$2:'cleaned_data_Pittsburgh'!I$828,0))</f>
        <v>Pittsburgh</v>
      </c>
      <c r="E1607">
        <f>INDEX(cleaned_data_Pittsburgh!AG$2:'cleaned_data_Pittsburgh'!AG$828, MATCH(A1607, cleaned_data_Pittsburgh!I$2:'cleaned_data_Pittsburgh'!I$828,0))</f>
        <v>0</v>
      </c>
      <c r="F1607" t="str">
        <f>INDEX(cleaned_data_Pittsburgh!AK$2:'cleaned_data_Pittsburgh'!AK$828, MATCH(A1607, cleaned_data_Pittsburgh!I$2:'cleaned_data_Pittsburgh'!I$828,0))</f>
        <v>Sub-county</v>
      </c>
      <c r="G1607">
        <f t="shared" si="6"/>
        <v>0</v>
      </c>
    </row>
    <row r="1608" spans="1:7" x14ac:dyDescent="0.2">
      <c r="A1608">
        <v>224783569</v>
      </c>
      <c r="B1608">
        <v>191615017</v>
      </c>
      <c r="C1608" t="s">
        <v>3586</v>
      </c>
      <c r="D1608" t="str">
        <f>INDEX(cleaned_data_Pittsburgh!AF$2:'cleaned_data_Pittsburgh'!AF$828, MATCH(A1608, cleaned_data_Pittsburgh!I$2:'cleaned_data_Pittsburgh'!I$828,0))</f>
        <v>Pittsburgh</v>
      </c>
      <c r="E1608">
        <f>INDEX(cleaned_data_Pittsburgh!AG$2:'cleaned_data_Pittsburgh'!AG$828, MATCH(A1608, cleaned_data_Pittsburgh!I$2:'cleaned_data_Pittsburgh'!I$828,0))</f>
        <v>0</v>
      </c>
      <c r="F1608" t="str">
        <f>INDEX(cleaned_data_Pittsburgh!AK$2:'cleaned_data_Pittsburgh'!AK$828, MATCH(A1608, cleaned_data_Pittsburgh!I$2:'cleaned_data_Pittsburgh'!I$828,0))</f>
        <v>Sub-county</v>
      </c>
      <c r="G1608">
        <f t="shared" si="6"/>
        <v>0</v>
      </c>
    </row>
    <row r="1609" spans="1:7" x14ac:dyDescent="0.2">
      <c r="A1609">
        <v>219537970</v>
      </c>
      <c r="B1609">
        <v>49244852</v>
      </c>
      <c r="C1609" t="s">
        <v>3383</v>
      </c>
      <c r="D1609" t="str">
        <f>INDEX(cleaned_data_Pittsburgh!AF$2:'cleaned_data_Pittsburgh'!AF$828, MATCH(A1609, cleaned_data_Pittsburgh!I$2:'cleaned_data_Pittsburgh'!I$828,0))</f>
        <v>Pittsburgh</v>
      </c>
      <c r="E1609">
        <f>INDEX(cleaned_data_Pittsburgh!AG$2:'cleaned_data_Pittsburgh'!AG$828, MATCH(A1609, cleaned_data_Pittsburgh!I$2:'cleaned_data_Pittsburgh'!I$828,0))</f>
        <v>0</v>
      </c>
      <c r="F1609" t="str">
        <f>INDEX(cleaned_data_Pittsburgh!AK$2:'cleaned_data_Pittsburgh'!AK$828, MATCH(A1609, cleaned_data_Pittsburgh!I$2:'cleaned_data_Pittsburgh'!I$828,0))</f>
        <v>Sub-county</v>
      </c>
      <c r="G1609">
        <f t="shared" si="6"/>
        <v>0</v>
      </c>
    </row>
    <row r="1610" spans="1:7" x14ac:dyDescent="0.2">
      <c r="A1610" t="s">
        <v>3184</v>
      </c>
      <c r="B1610">
        <v>13594372</v>
      </c>
      <c r="C1610" t="s">
        <v>3580</v>
      </c>
      <c r="D1610" t="str">
        <f>INDEX(cleaned_data_Pittsburgh!AF$2:'cleaned_data_Pittsburgh'!AF$828, MATCH(A1610, cleaned_data_Pittsburgh!I$2:'cleaned_data_Pittsburgh'!I$828,0))</f>
        <v>Pittsburgh</v>
      </c>
      <c r="E1610">
        <f>INDEX(cleaned_data_Pittsburgh!AG$2:'cleaned_data_Pittsburgh'!AG$828, MATCH(A1610, cleaned_data_Pittsburgh!I$2:'cleaned_data_Pittsburgh'!I$828,0))</f>
        <v>0</v>
      </c>
      <c r="F1610" t="str">
        <f>INDEX(cleaned_data_Pittsburgh!AK$2:'cleaned_data_Pittsburgh'!AK$828, MATCH(A1610, cleaned_data_Pittsburgh!I$2:'cleaned_data_Pittsburgh'!I$828,0))</f>
        <v>Sub-county</v>
      </c>
      <c r="G1610">
        <f t="shared" si="6"/>
        <v>0</v>
      </c>
    </row>
    <row r="1611" spans="1:7" x14ac:dyDescent="0.2">
      <c r="A1611">
        <v>223573755</v>
      </c>
      <c r="B1611">
        <v>185940867</v>
      </c>
      <c r="C1611" t="s">
        <v>3482</v>
      </c>
      <c r="D1611" t="str">
        <f>INDEX(cleaned_data_Pittsburgh!AF$2:'cleaned_data_Pittsburgh'!AF$828, MATCH(A1611, cleaned_data_Pittsburgh!I$2:'cleaned_data_Pittsburgh'!I$828,0))</f>
        <v>Pittsburgh</v>
      </c>
      <c r="E1611">
        <f>INDEX(cleaned_data_Pittsburgh!AG$2:'cleaned_data_Pittsburgh'!AG$828, MATCH(A1611, cleaned_data_Pittsburgh!I$2:'cleaned_data_Pittsburgh'!I$828,0))</f>
        <v>0</v>
      </c>
      <c r="F1611" t="str">
        <f>INDEX(cleaned_data_Pittsburgh!AK$2:'cleaned_data_Pittsburgh'!AK$828, MATCH(A1611, cleaned_data_Pittsburgh!I$2:'cleaned_data_Pittsburgh'!I$828,0))</f>
        <v>Sub-county</v>
      </c>
      <c r="G1611">
        <f t="shared" si="6"/>
        <v>0</v>
      </c>
    </row>
    <row r="1612" spans="1:7" x14ac:dyDescent="0.2">
      <c r="A1612">
        <v>222465123</v>
      </c>
      <c r="B1612">
        <v>116222322</v>
      </c>
      <c r="C1612" t="s">
        <v>3406</v>
      </c>
      <c r="D1612" t="str">
        <f>INDEX(cleaned_data_Pittsburgh!AF$2:'cleaned_data_Pittsburgh'!AF$828, MATCH(A1612, cleaned_data_Pittsburgh!I$2:'cleaned_data_Pittsburgh'!I$828,0))</f>
        <v>Pittsburgh</v>
      </c>
      <c r="E1612">
        <f>INDEX(cleaned_data_Pittsburgh!AG$2:'cleaned_data_Pittsburgh'!AG$828, MATCH(A1612, cleaned_data_Pittsburgh!I$2:'cleaned_data_Pittsburgh'!I$828,0))</f>
        <v>0</v>
      </c>
      <c r="F1612" t="str">
        <f>INDEX(cleaned_data_Pittsburgh!AK$2:'cleaned_data_Pittsburgh'!AK$828, MATCH(A1612, cleaned_data_Pittsburgh!I$2:'cleaned_data_Pittsburgh'!I$828,0))</f>
        <v>Sub-county</v>
      </c>
      <c r="G1612">
        <f t="shared" si="6"/>
        <v>0</v>
      </c>
    </row>
    <row r="1613" spans="1:7" x14ac:dyDescent="0.2">
      <c r="A1613">
        <v>222465145</v>
      </c>
      <c r="B1613">
        <v>1754655</v>
      </c>
      <c r="C1613" t="s">
        <v>3406</v>
      </c>
      <c r="D1613" t="str">
        <f>INDEX(cleaned_data_Pittsburgh!AF$2:'cleaned_data_Pittsburgh'!AF$828, MATCH(A1613, cleaned_data_Pittsburgh!I$2:'cleaned_data_Pittsburgh'!I$828,0))</f>
        <v>Pittsburgh</v>
      </c>
      <c r="E1613">
        <f>INDEX(cleaned_data_Pittsburgh!AG$2:'cleaned_data_Pittsburgh'!AG$828, MATCH(A1613, cleaned_data_Pittsburgh!I$2:'cleaned_data_Pittsburgh'!I$828,0))</f>
        <v>0</v>
      </c>
      <c r="F1613" t="str">
        <f>INDEX(cleaned_data_Pittsburgh!AK$2:'cleaned_data_Pittsburgh'!AK$828, MATCH(A1613, cleaned_data_Pittsburgh!I$2:'cleaned_data_Pittsburgh'!I$828,0))</f>
        <v>Sub-county</v>
      </c>
      <c r="G1613">
        <f t="shared" si="6"/>
        <v>0</v>
      </c>
    </row>
    <row r="1614" spans="1:7" x14ac:dyDescent="0.2">
      <c r="A1614">
        <v>222465191</v>
      </c>
      <c r="B1614">
        <v>1754655</v>
      </c>
      <c r="C1614" t="s">
        <v>3406</v>
      </c>
      <c r="D1614" t="str">
        <f>INDEX(cleaned_data_Pittsburgh!AF$2:'cleaned_data_Pittsburgh'!AF$828, MATCH(A1614, cleaned_data_Pittsburgh!I$2:'cleaned_data_Pittsburgh'!I$828,0))</f>
        <v>Pittsburgh</v>
      </c>
      <c r="E1614">
        <f>INDEX(cleaned_data_Pittsburgh!AG$2:'cleaned_data_Pittsburgh'!AG$828, MATCH(A1614, cleaned_data_Pittsburgh!I$2:'cleaned_data_Pittsburgh'!I$828,0))</f>
        <v>0</v>
      </c>
      <c r="F1614" t="str">
        <f>INDEX(cleaned_data_Pittsburgh!AK$2:'cleaned_data_Pittsburgh'!AK$828, MATCH(A1614, cleaned_data_Pittsburgh!I$2:'cleaned_data_Pittsburgh'!I$828,0))</f>
        <v>Sub-county</v>
      </c>
      <c r="G1614">
        <f t="shared" si="6"/>
        <v>0</v>
      </c>
    </row>
    <row r="1615" spans="1:7" x14ac:dyDescent="0.2">
      <c r="A1615">
        <v>222465225</v>
      </c>
      <c r="B1615">
        <v>1754655</v>
      </c>
      <c r="C1615" t="s">
        <v>3406</v>
      </c>
      <c r="D1615" t="str">
        <f>INDEX(cleaned_data_Pittsburgh!AF$2:'cleaned_data_Pittsburgh'!AF$828, MATCH(A1615, cleaned_data_Pittsburgh!I$2:'cleaned_data_Pittsburgh'!I$828,0))</f>
        <v>Pittsburgh</v>
      </c>
      <c r="E1615">
        <f>INDEX(cleaned_data_Pittsburgh!AG$2:'cleaned_data_Pittsburgh'!AG$828, MATCH(A1615, cleaned_data_Pittsburgh!I$2:'cleaned_data_Pittsburgh'!I$828,0))</f>
        <v>0</v>
      </c>
      <c r="F1615" t="str">
        <f>INDEX(cleaned_data_Pittsburgh!AK$2:'cleaned_data_Pittsburgh'!AK$828, MATCH(A1615, cleaned_data_Pittsburgh!I$2:'cleaned_data_Pittsburgh'!I$828,0))</f>
        <v>Sub-county</v>
      </c>
      <c r="G1615">
        <f t="shared" si="6"/>
        <v>0</v>
      </c>
    </row>
    <row r="1616" spans="1:7" x14ac:dyDescent="0.2">
      <c r="A1616">
        <v>222532488</v>
      </c>
      <c r="B1616">
        <v>1754655</v>
      </c>
      <c r="C1616" t="s">
        <v>3406</v>
      </c>
      <c r="D1616" t="str">
        <f>INDEX(cleaned_data_Pittsburgh!AF$2:'cleaned_data_Pittsburgh'!AF$828, MATCH(A1616, cleaned_data_Pittsburgh!I$2:'cleaned_data_Pittsburgh'!I$828,0))</f>
        <v>Pittsburgh</v>
      </c>
      <c r="E1616">
        <f>INDEX(cleaned_data_Pittsburgh!AG$2:'cleaned_data_Pittsburgh'!AG$828, MATCH(A1616, cleaned_data_Pittsburgh!I$2:'cleaned_data_Pittsburgh'!I$828,0))</f>
        <v>0</v>
      </c>
      <c r="F1616" t="str">
        <f>INDEX(cleaned_data_Pittsburgh!AK$2:'cleaned_data_Pittsburgh'!AK$828, MATCH(A1616, cleaned_data_Pittsburgh!I$2:'cleaned_data_Pittsburgh'!I$828,0))</f>
        <v>Sub-county</v>
      </c>
      <c r="G1616">
        <f t="shared" si="6"/>
        <v>0</v>
      </c>
    </row>
    <row r="1617" spans="1:7" x14ac:dyDescent="0.2">
      <c r="A1617">
        <v>222532774</v>
      </c>
      <c r="B1617">
        <v>1754655</v>
      </c>
      <c r="C1617" t="s">
        <v>3406</v>
      </c>
      <c r="D1617" t="str">
        <f>INDEX(cleaned_data_Pittsburgh!AF$2:'cleaned_data_Pittsburgh'!AF$828, MATCH(A1617, cleaned_data_Pittsburgh!I$2:'cleaned_data_Pittsburgh'!I$828,0))</f>
        <v>Pittsburgh</v>
      </c>
      <c r="E1617">
        <f>INDEX(cleaned_data_Pittsburgh!AG$2:'cleaned_data_Pittsburgh'!AG$828, MATCH(A1617, cleaned_data_Pittsburgh!I$2:'cleaned_data_Pittsburgh'!I$828,0))</f>
        <v>0</v>
      </c>
      <c r="F1617" t="str">
        <f>INDEX(cleaned_data_Pittsburgh!AK$2:'cleaned_data_Pittsburgh'!AK$828, MATCH(A1617, cleaned_data_Pittsburgh!I$2:'cleaned_data_Pittsburgh'!I$828,0))</f>
        <v>Sub-county</v>
      </c>
      <c r="G1617">
        <f t="shared" si="6"/>
        <v>0</v>
      </c>
    </row>
    <row r="1618" spans="1:7" x14ac:dyDescent="0.2">
      <c r="A1618">
        <v>222532852</v>
      </c>
      <c r="B1618">
        <v>1754655</v>
      </c>
      <c r="C1618" t="s">
        <v>3406</v>
      </c>
      <c r="D1618" t="str">
        <f>INDEX(cleaned_data_Pittsburgh!AF$2:'cleaned_data_Pittsburgh'!AF$828, MATCH(A1618, cleaned_data_Pittsburgh!I$2:'cleaned_data_Pittsburgh'!I$828,0))</f>
        <v>Pittsburgh</v>
      </c>
      <c r="E1618">
        <f>INDEX(cleaned_data_Pittsburgh!AG$2:'cleaned_data_Pittsburgh'!AG$828, MATCH(A1618, cleaned_data_Pittsburgh!I$2:'cleaned_data_Pittsburgh'!I$828,0))</f>
        <v>0</v>
      </c>
      <c r="F1618" t="str">
        <f>INDEX(cleaned_data_Pittsburgh!AK$2:'cleaned_data_Pittsburgh'!AK$828, MATCH(A1618, cleaned_data_Pittsburgh!I$2:'cleaned_data_Pittsburgh'!I$828,0))</f>
        <v>Sub-county</v>
      </c>
      <c r="G1618">
        <f t="shared" si="6"/>
        <v>0</v>
      </c>
    </row>
    <row r="1619" spans="1:7" x14ac:dyDescent="0.2">
      <c r="A1619">
        <v>223141331</v>
      </c>
      <c r="B1619">
        <v>2236135</v>
      </c>
      <c r="C1619" t="s">
        <v>3406</v>
      </c>
      <c r="D1619" t="str">
        <f>INDEX(cleaned_data_Pittsburgh!AF$2:'cleaned_data_Pittsburgh'!AF$828, MATCH(A1619, cleaned_data_Pittsburgh!I$2:'cleaned_data_Pittsburgh'!I$828,0))</f>
        <v>Pittsburgh</v>
      </c>
      <c r="E1619">
        <f>INDEX(cleaned_data_Pittsburgh!AG$2:'cleaned_data_Pittsburgh'!AG$828, MATCH(A1619, cleaned_data_Pittsburgh!I$2:'cleaned_data_Pittsburgh'!I$828,0))</f>
        <v>0</v>
      </c>
      <c r="F1619" t="str">
        <f>INDEX(cleaned_data_Pittsburgh!AK$2:'cleaned_data_Pittsburgh'!AK$828, MATCH(A1619, cleaned_data_Pittsburgh!I$2:'cleaned_data_Pittsburgh'!I$828,0))</f>
        <v>Sub-county</v>
      </c>
      <c r="G1619">
        <f t="shared" si="6"/>
        <v>0</v>
      </c>
    </row>
    <row r="1620" spans="1:7" x14ac:dyDescent="0.2">
      <c r="A1620">
        <v>223271104</v>
      </c>
      <c r="B1620">
        <v>85178362</v>
      </c>
      <c r="C1620" t="s">
        <v>3406</v>
      </c>
      <c r="D1620" t="str">
        <f>INDEX(cleaned_data_Pittsburgh!AF$2:'cleaned_data_Pittsburgh'!AF$828, MATCH(A1620, cleaned_data_Pittsburgh!I$2:'cleaned_data_Pittsburgh'!I$828,0))</f>
        <v>Pittsburgh</v>
      </c>
      <c r="E1620">
        <f>INDEX(cleaned_data_Pittsburgh!AG$2:'cleaned_data_Pittsburgh'!AG$828, MATCH(A1620, cleaned_data_Pittsburgh!I$2:'cleaned_data_Pittsburgh'!I$828,0))</f>
        <v>0</v>
      </c>
      <c r="F1620" t="str">
        <f>INDEX(cleaned_data_Pittsburgh!AK$2:'cleaned_data_Pittsburgh'!AK$828, MATCH(A1620, cleaned_data_Pittsburgh!I$2:'cleaned_data_Pittsburgh'!I$828,0))</f>
        <v>Sub-county</v>
      </c>
      <c r="G1620">
        <f t="shared" si="6"/>
        <v>0</v>
      </c>
    </row>
    <row r="1621" spans="1:7" x14ac:dyDescent="0.2">
      <c r="A1621">
        <v>223688319</v>
      </c>
      <c r="B1621">
        <v>190166348</v>
      </c>
      <c r="C1621" t="s">
        <v>3406</v>
      </c>
      <c r="D1621" t="str">
        <f>INDEX(cleaned_data_Pittsburgh!AF$2:'cleaned_data_Pittsburgh'!AF$828, MATCH(A1621, cleaned_data_Pittsburgh!I$2:'cleaned_data_Pittsburgh'!I$828,0))</f>
        <v>Pittsburgh</v>
      </c>
      <c r="E1621">
        <f>INDEX(cleaned_data_Pittsburgh!AG$2:'cleaned_data_Pittsburgh'!AG$828, MATCH(A1621, cleaned_data_Pittsburgh!I$2:'cleaned_data_Pittsburgh'!I$828,0))</f>
        <v>1</v>
      </c>
      <c r="F1621" t="str">
        <f>INDEX(cleaned_data_Pittsburgh!AK$2:'cleaned_data_Pittsburgh'!AK$828, MATCH(A1621, cleaned_data_Pittsburgh!I$2:'cleaned_data_Pittsburgh'!I$828,0))</f>
        <v>Sub-county</v>
      </c>
      <c r="G1621">
        <f t="shared" si="6"/>
        <v>0</v>
      </c>
    </row>
    <row r="1622" spans="1:7" x14ac:dyDescent="0.2">
      <c r="A1622">
        <v>223816275</v>
      </c>
      <c r="B1622">
        <v>6036085</v>
      </c>
      <c r="C1622" t="s">
        <v>3406</v>
      </c>
      <c r="D1622" t="str">
        <f>INDEX(cleaned_data_Pittsburgh!AF$2:'cleaned_data_Pittsburgh'!AF$828, MATCH(A1622, cleaned_data_Pittsburgh!I$2:'cleaned_data_Pittsburgh'!I$828,0))</f>
        <v>Pittsburgh</v>
      </c>
      <c r="E1622">
        <f>INDEX(cleaned_data_Pittsburgh!AG$2:'cleaned_data_Pittsburgh'!AG$828, MATCH(A1622, cleaned_data_Pittsburgh!I$2:'cleaned_data_Pittsburgh'!I$828,0))</f>
        <v>0</v>
      </c>
      <c r="F1622" t="str">
        <f>INDEX(cleaned_data_Pittsburgh!AK$2:'cleaned_data_Pittsburgh'!AK$828, MATCH(A1622, cleaned_data_Pittsburgh!I$2:'cleaned_data_Pittsburgh'!I$828,0))</f>
        <v>Sub-county</v>
      </c>
      <c r="G1622">
        <f t="shared" si="6"/>
        <v>0</v>
      </c>
    </row>
    <row r="1623" spans="1:7" x14ac:dyDescent="0.2">
      <c r="A1623">
        <v>223973539</v>
      </c>
      <c r="B1623">
        <v>190166348</v>
      </c>
      <c r="C1623" t="s">
        <v>3406</v>
      </c>
      <c r="D1623" t="str">
        <f>INDEX(cleaned_data_Pittsburgh!AF$2:'cleaned_data_Pittsburgh'!AF$828, MATCH(A1623, cleaned_data_Pittsburgh!I$2:'cleaned_data_Pittsburgh'!I$828,0))</f>
        <v>Pittsburgh</v>
      </c>
      <c r="E1623">
        <f>INDEX(cleaned_data_Pittsburgh!AG$2:'cleaned_data_Pittsburgh'!AG$828, MATCH(A1623, cleaned_data_Pittsburgh!I$2:'cleaned_data_Pittsburgh'!I$828,0))</f>
        <v>1</v>
      </c>
      <c r="F1623" t="str">
        <f>INDEX(cleaned_data_Pittsburgh!AK$2:'cleaned_data_Pittsburgh'!AK$828, MATCH(A1623, cleaned_data_Pittsburgh!I$2:'cleaned_data_Pittsburgh'!I$828,0))</f>
        <v>Sub-county</v>
      </c>
      <c r="G1623">
        <f t="shared" si="6"/>
        <v>0</v>
      </c>
    </row>
    <row r="1624" spans="1:7" x14ac:dyDescent="0.2">
      <c r="A1624">
        <v>224251695</v>
      </c>
      <c r="B1624">
        <v>190166348</v>
      </c>
      <c r="C1624" t="s">
        <v>3406</v>
      </c>
      <c r="D1624" t="str">
        <f>INDEX(cleaned_data_Pittsburgh!AF$2:'cleaned_data_Pittsburgh'!AF$828, MATCH(A1624, cleaned_data_Pittsburgh!I$2:'cleaned_data_Pittsburgh'!I$828,0))</f>
        <v>Pittsburgh</v>
      </c>
      <c r="E1624">
        <f>INDEX(cleaned_data_Pittsburgh!AG$2:'cleaned_data_Pittsburgh'!AG$828, MATCH(A1624, cleaned_data_Pittsburgh!I$2:'cleaned_data_Pittsburgh'!I$828,0))</f>
        <v>0</v>
      </c>
      <c r="F1624" t="str">
        <f>INDEX(cleaned_data_Pittsburgh!AK$2:'cleaned_data_Pittsburgh'!AK$828, MATCH(A1624, cleaned_data_Pittsburgh!I$2:'cleaned_data_Pittsburgh'!I$828,0))</f>
        <v>Sub-county</v>
      </c>
      <c r="G1624">
        <f t="shared" si="6"/>
        <v>0</v>
      </c>
    </row>
    <row r="1625" spans="1:7" x14ac:dyDescent="0.2">
      <c r="A1625">
        <v>224316971</v>
      </c>
      <c r="B1625">
        <v>152406592</v>
      </c>
      <c r="C1625" t="s">
        <v>3406</v>
      </c>
      <c r="D1625" t="str">
        <f>INDEX(cleaned_data_Pittsburgh!AF$2:'cleaned_data_Pittsburgh'!AF$828, MATCH(A1625, cleaned_data_Pittsburgh!I$2:'cleaned_data_Pittsburgh'!I$828,0))</f>
        <v>Pittsburgh</v>
      </c>
      <c r="E1625">
        <f>INDEX(cleaned_data_Pittsburgh!AG$2:'cleaned_data_Pittsburgh'!AG$828, MATCH(A1625, cleaned_data_Pittsburgh!I$2:'cleaned_data_Pittsburgh'!I$828,0))</f>
        <v>0</v>
      </c>
      <c r="F1625" t="str">
        <f>INDEX(cleaned_data_Pittsburgh!AK$2:'cleaned_data_Pittsburgh'!AK$828, MATCH(A1625, cleaned_data_Pittsburgh!I$2:'cleaned_data_Pittsburgh'!I$828,0))</f>
        <v>Sub-county</v>
      </c>
      <c r="G1625">
        <f t="shared" si="6"/>
        <v>0</v>
      </c>
    </row>
    <row r="1626" spans="1:7" x14ac:dyDescent="0.2">
      <c r="A1626">
        <v>224448033</v>
      </c>
      <c r="B1626">
        <v>97817522</v>
      </c>
      <c r="C1626" t="s">
        <v>3406</v>
      </c>
      <c r="D1626" t="str">
        <f>INDEX(cleaned_data_Pittsburgh!AF$2:'cleaned_data_Pittsburgh'!AF$828, MATCH(A1626, cleaned_data_Pittsburgh!I$2:'cleaned_data_Pittsburgh'!I$828,0))</f>
        <v>Pittsburgh</v>
      </c>
      <c r="E1626">
        <f>INDEX(cleaned_data_Pittsburgh!AG$2:'cleaned_data_Pittsburgh'!AG$828, MATCH(A1626, cleaned_data_Pittsburgh!I$2:'cleaned_data_Pittsburgh'!I$828,0))</f>
        <v>0</v>
      </c>
      <c r="F1626" t="str">
        <f>INDEX(cleaned_data_Pittsburgh!AK$2:'cleaned_data_Pittsburgh'!AK$828, MATCH(A1626, cleaned_data_Pittsburgh!I$2:'cleaned_data_Pittsburgh'!I$828,0))</f>
        <v>Sub-county</v>
      </c>
      <c r="G1626">
        <f t="shared" si="6"/>
        <v>0</v>
      </c>
    </row>
    <row r="1627" spans="1:7" x14ac:dyDescent="0.2">
      <c r="A1627">
        <v>224478844</v>
      </c>
      <c r="B1627">
        <v>85178362</v>
      </c>
      <c r="C1627" t="s">
        <v>3406</v>
      </c>
      <c r="D1627" t="str">
        <f>INDEX(cleaned_data_Pittsburgh!AF$2:'cleaned_data_Pittsburgh'!AF$828, MATCH(A1627, cleaned_data_Pittsburgh!I$2:'cleaned_data_Pittsburgh'!I$828,0))</f>
        <v>Pittsburgh</v>
      </c>
      <c r="E1627">
        <f>INDEX(cleaned_data_Pittsburgh!AG$2:'cleaned_data_Pittsburgh'!AG$828, MATCH(A1627, cleaned_data_Pittsburgh!I$2:'cleaned_data_Pittsburgh'!I$828,0))</f>
        <v>0</v>
      </c>
      <c r="F1627" t="str">
        <f>INDEX(cleaned_data_Pittsburgh!AK$2:'cleaned_data_Pittsburgh'!AK$828, MATCH(A1627, cleaned_data_Pittsburgh!I$2:'cleaned_data_Pittsburgh'!I$828,0))</f>
        <v>Sub-county</v>
      </c>
      <c r="G1627">
        <f t="shared" si="6"/>
        <v>0</v>
      </c>
    </row>
    <row r="1628" spans="1:7" x14ac:dyDescent="0.2">
      <c r="A1628">
        <v>224548991</v>
      </c>
      <c r="B1628">
        <v>130831412</v>
      </c>
      <c r="C1628" t="s">
        <v>3406</v>
      </c>
      <c r="D1628" t="str">
        <f>INDEX(cleaned_data_Pittsburgh!AF$2:'cleaned_data_Pittsburgh'!AF$828, MATCH(A1628, cleaned_data_Pittsburgh!I$2:'cleaned_data_Pittsburgh'!I$828,0))</f>
        <v>Cranberry Twp</v>
      </c>
      <c r="E1628">
        <f>INDEX(cleaned_data_Pittsburgh!AG$2:'cleaned_data_Pittsburgh'!AG$828, MATCH(A1628, cleaned_data_Pittsburgh!I$2:'cleaned_data_Pittsburgh'!I$828,0))</f>
        <v>0</v>
      </c>
      <c r="F1628" t="str">
        <f>INDEX(cleaned_data_Pittsburgh!AK$2:'cleaned_data_Pittsburgh'!AK$828, MATCH(A1628, cleaned_data_Pittsburgh!I$2:'cleaned_data_Pittsburgh'!I$828,0))</f>
        <v>Sub-county</v>
      </c>
      <c r="G1628">
        <v>1</v>
      </c>
    </row>
    <row r="1629" spans="1:7" x14ac:dyDescent="0.2">
      <c r="A1629">
        <v>224560002</v>
      </c>
      <c r="B1629">
        <v>85178362</v>
      </c>
      <c r="C1629" t="s">
        <v>3406</v>
      </c>
      <c r="D1629" t="str">
        <f>INDEX(cleaned_data_Pittsburgh!AF$2:'cleaned_data_Pittsburgh'!AF$828, MATCH(A1629, cleaned_data_Pittsburgh!I$2:'cleaned_data_Pittsburgh'!I$828,0))</f>
        <v>Pittsburgh</v>
      </c>
      <c r="E1629">
        <f>INDEX(cleaned_data_Pittsburgh!AG$2:'cleaned_data_Pittsburgh'!AG$828, MATCH(A1629, cleaned_data_Pittsburgh!I$2:'cleaned_data_Pittsburgh'!I$828,0))</f>
        <v>0</v>
      </c>
      <c r="F1629" t="str">
        <f>INDEX(cleaned_data_Pittsburgh!AK$2:'cleaned_data_Pittsburgh'!AK$828, MATCH(A1629, cleaned_data_Pittsburgh!I$2:'cleaned_data_Pittsburgh'!I$828,0))</f>
        <v>Sub-county</v>
      </c>
      <c r="G1629">
        <f>IF(IFERROR(SEARCH(D1629, C1629), 0), 1, 0)</f>
        <v>0</v>
      </c>
    </row>
    <row r="1630" spans="1:7" x14ac:dyDescent="0.2">
      <c r="A1630">
        <v>224581836</v>
      </c>
      <c r="B1630">
        <v>85178362</v>
      </c>
      <c r="C1630" t="s">
        <v>3406</v>
      </c>
      <c r="D1630" t="str">
        <f>INDEX(cleaned_data_Pittsburgh!AF$2:'cleaned_data_Pittsburgh'!AF$828, MATCH(A1630, cleaned_data_Pittsburgh!I$2:'cleaned_data_Pittsburgh'!I$828,0))</f>
        <v>Pittsburgh</v>
      </c>
      <c r="E1630">
        <f>INDEX(cleaned_data_Pittsburgh!AG$2:'cleaned_data_Pittsburgh'!AG$828, MATCH(A1630, cleaned_data_Pittsburgh!I$2:'cleaned_data_Pittsburgh'!I$828,0))</f>
        <v>0</v>
      </c>
      <c r="F1630" t="str">
        <f>INDEX(cleaned_data_Pittsburgh!AK$2:'cleaned_data_Pittsburgh'!AK$828, MATCH(A1630, cleaned_data_Pittsburgh!I$2:'cleaned_data_Pittsburgh'!I$828,0))</f>
        <v>Sub-county</v>
      </c>
      <c r="G1630">
        <f>IF(IFERROR(SEARCH(D1630, C1630), 0), 1, 0)</f>
        <v>0</v>
      </c>
    </row>
    <row r="1631" spans="1:7" x14ac:dyDescent="0.2">
      <c r="A1631">
        <v>224667977</v>
      </c>
      <c r="B1631">
        <v>190166348</v>
      </c>
      <c r="C1631" t="s">
        <v>3406</v>
      </c>
      <c r="D1631" t="str">
        <f>INDEX(cleaned_data_Pittsburgh!AF$2:'cleaned_data_Pittsburgh'!AF$828, MATCH(A1631, cleaned_data_Pittsburgh!I$2:'cleaned_data_Pittsburgh'!I$828,0))</f>
        <v>Pittsburgh</v>
      </c>
      <c r="E1631">
        <f>INDEX(cleaned_data_Pittsburgh!AG$2:'cleaned_data_Pittsburgh'!AG$828, MATCH(A1631, cleaned_data_Pittsburgh!I$2:'cleaned_data_Pittsburgh'!I$828,0))</f>
        <v>0</v>
      </c>
      <c r="F1631" t="str">
        <f>INDEX(cleaned_data_Pittsburgh!AK$2:'cleaned_data_Pittsburgh'!AK$828, MATCH(A1631, cleaned_data_Pittsburgh!I$2:'cleaned_data_Pittsburgh'!I$828,0))</f>
        <v>Sub-county</v>
      </c>
      <c r="G1631">
        <f>IF(IFERROR(SEARCH(D1631, C1631), 0), 1, 0)</f>
        <v>0</v>
      </c>
    </row>
    <row r="1632" spans="1:7" x14ac:dyDescent="0.2">
      <c r="A1632">
        <v>224668069</v>
      </c>
      <c r="B1632">
        <v>190166348</v>
      </c>
      <c r="C1632" t="s">
        <v>3406</v>
      </c>
      <c r="D1632" t="str">
        <f>INDEX(cleaned_data_Pittsburgh!AF$2:'cleaned_data_Pittsburgh'!AF$828, MATCH(A1632, cleaned_data_Pittsburgh!I$2:'cleaned_data_Pittsburgh'!I$828,0))</f>
        <v>Pittsburgh</v>
      </c>
      <c r="E1632">
        <f>INDEX(cleaned_data_Pittsburgh!AG$2:'cleaned_data_Pittsburgh'!AG$828, MATCH(A1632, cleaned_data_Pittsburgh!I$2:'cleaned_data_Pittsburgh'!I$828,0))</f>
        <v>0</v>
      </c>
      <c r="F1632" t="str">
        <f>INDEX(cleaned_data_Pittsburgh!AK$2:'cleaned_data_Pittsburgh'!AK$828, MATCH(A1632, cleaned_data_Pittsburgh!I$2:'cleaned_data_Pittsburgh'!I$828,0))</f>
        <v>Sub-county</v>
      </c>
      <c r="G1632">
        <f>IF(IFERROR(SEARCH(D1632, C1632), 0), 1, 0)</f>
        <v>0</v>
      </c>
    </row>
    <row r="1633" spans="1:7" x14ac:dyDescent="0.2">
      <c r="A1633">
        <v>224673376</v>
      </c>
      <c r="B1633">
        <v>130831412</v>
      </c>
      <c r="C1633" t="s">
        <v>3406</v>
      </c>
      <c r="D1633" t="str">
        <f>INDEX(cleaned_data_Pittsburgh!AF$2:'cleaned_data_Pittsburgh'!AF$828, MATCH(A1633, cleaned_data_Pittsburgh!I$2:'cleaned_data_Pittsburgh'!I$828,0))</f>
        <v>Cranberry Twp</v>
      </c>
      <c r="E1633">
        <f>INDEX(cleaned_data_Pittsburgh!AG$2:'cleaned_data_Pittsburgh'!AG$828, MATCH(A1633, cleaned_data_Pittsburgh!I$2:'cleaned_data_Pittsburgh'!I$828,0))</f>
        <v>0</v>
      </c>
      <c r="F1633" t="str">
        <f>INDEX(cleaned_data_Pittsburgh!AK$2:'cleaned_data_Pittsburgh'!AK$828, MATCH(A1633, cleaned_data_Pittsburgh!I$2:'cleaned_data_Pittsburgh'!I$828,0))</f>
        <v>Sub-county</v>
      </c>
      <c r="G1633">
        <v>1</v>
      </c>
    </row>
    <row r="1634" spans="1:7" x14ac:dyDescent="0.2">
      <c r="A1634" t="s">
        <v>3336</v>
      </c>
      <c r="B1634">
        <v>190598759</v>
      </c>
      <c r="C1634" t="s">
        <v>3406</v>
      </c>
      <c r="D1634" t="str">
        <f>INDEX(cleaned_data_Pittsburgh!AF$2:'cleaned_data_Pittsburgh'!AF$828, MATCH(A1634, cleaned_data_Pittsburgh!I$2:'cleaned_data_Pittsburgh'!I$828,0))</f>
        <v>Pittsburgh</v>
      </c>
      <c r="E1634">
        <f>INDEX(cleaned_data_Pittsburgh!AG$2:'cleaned_data_Pittsburgh'!AG$828, MATCH(A1634, cleaned_data_Pittsburgh!I$2:'cleaned_data_Pittsburgh'!I$828,0))</f>
        <v>0</v>
      </c>
      <c r="F1634" t="str">
        <f>INDEX(cleaned_data_Pittsburgh!AK$2:'cleaned_data_Pittsburgh'!AK$828, MATCH(A1634, cleaned_data_Pittsburgh!I$2:'cleaned_data_Pittsburgh'!I$828,0))</f>
        <v>Sub-county</v>
      </c>
      <c r="G1634">
        <f>IF(IFERROR(SEARCH(D1634, C1634), 0), 1, 0)</f>
        <v>0</v>
      </c>
    </row>
    <row r="1635" spans="1:7" x14ac:dyDescent="0.2">
      <c r="A1635">
        <v>224722839</v>
      </c>
      <c r="B1635">
        <v>97817522</v>
      </c>
      <c r="C1635" t="s">
        <v>3406</v>
      </c>
      <c r="D1635" t="str">
        <f>INDEX(cleaned_data_Pittsburgh!AF$2:'cleaned_data_Pittsburgh'!AF$828, MATCH(A1635, cleaned_data_Pittsburgh!I$2:'cleaned_data_Pittsburgh'!I$828,0))</f>
        <v>Pittsburgh</v>
      </c>
      <c r="E1635">
        <f>INDEX(cleaned_data_Pittsburgh!AG$2:'cleaned_data_Pittsburgh'!AG$828, MATCH(A1635, cleaned_data_Pittsburgh!I$2:'cleaned_data_Pittsburgh'!I$828,0))</f>
        <v>0</v>
      </c>
      <c r="F1635" t="str">
        <f>INDEX(cleaned_data_Pittsburgh!AK$2:'cleaned_data_Pittsburgh'!AK$828, MATCH(A1635, cleaned_data_Pittsburgh!I$2:'cleaned_data_Pittsburgh'!I$828,0))</f>
        <v>Sub-county</v>
      </c>
      <c r="G1635">
        <f>IF(IFERROR(SEARCH(D1635, C1635), 0), 1, 0)</f>
        <v>0</v>
      </c>
    </row>
    <row r="1636" spans="1:7" x14ac:dyDescent="0.2">
      <c r="A1636">
        <v>224791840</v>
      </c>
      <c r="B1636">
        <v>112414072</v>
      </c>
      <c r="C1636" t="s">
        <v>3406</v>
      </c>
      <c r="D1636" t="str">
        <f>INDEX(cleaned_data_Pittsburgh!AF$2:'cleaned_data_Pittsburgh'!AF$828, MATCH(A1636, cleaned_data_Pittsburgh!I$2:'cleaned_data_Pittsburgh'!I$828,0))</f>
        <v>Pittsburgh</v>
      </c>
      <c r="E1636">
        <f>INDEX(cleaned_data_Pittsburgh!AG$2:'cleaned_data_Pittsburgh'!AG$828, MATCH(A1636, cleaned_data_Pittsburgh!I$2:'cleaned_data_Pittsburgh'!I$828,0))</f>
        <v>0</v>
      </c>
      <c r="F1636" t="str">
        <f>INDEX(cleaned_data_Pittsburgh!AK$2:'cleaned_data_Pittsburgh'!AK$828, MATCH(A1636, cleaned_data_Pittsburgh!I$2:'cleaned_data_Pittsburgh'!I$828,0))</f>
        <v>Sub-county</v>
      </c>
      <c r="G1636">
        <f>IF(IFERROR(SEARCH(D1636, C1636), 0), 1, 0)</f>
        <v>0</v>
      </c>
    </row>
    <row r="1637" spans="1:7" x14ac:dyDescent="0.2">
      <c r="A1637">
        <v>224810550</v>
      </c>
      <c r="B1637">
        <v>130831412</v>
      </c>
      <c r="C1637" t="s">
        <v>3406</v>
      </c>
      <c r="D1637" t="str">
        <f>INDEX(cleaned_data_Pittsburgh!AF$2:'cleaned_data_Pittsburgh'!AF$828, MATCH(A1637, cleaned_data_Pittsburgh!I$2:'cleaned_data_Pittsburgh'!I$828,0))</f>
        <v>Cranberry Twp</v>
      </c>
      <c r="E1637">
        <f>INDEX(cleaned_data_Pittsburgh!AG$2:'cleaned_data_Pittsburgh'!AG$828, MATCH(A1637, cleaned_data_Pittsburgh!I$2:'cleaned_data_Pittsburgh'!I$828,0))</f>
        <v>0</v>
      </c>
      <c r="F1637" t="str">
        <f>INDEX(cleaned_data_Pittsburgh!AK$2:'cleaned_data_Pittsburgh'!AK$828, MATCH(A1637, cleaned_data_Pittsburgh!I$2:'cleaned_data_Pittsburgh'!I$828,0))</f>
        <v>Sub-county</v>
      </c>
      <c r="G1637">
        <v>1</v>
      </c>
    </row>
    <row r="1638" spans="1:7" x14ac:dyDescent="0.2">
      <c r="A1638">
        <v>224840833</v>
      </c>
      <c r="B1638">
        <v>152406592</v>
      </c>
      <c r="C1638" t="s">
        <v>3406</v>
      </c>
      <c r="D1638" t="str">
        <f>INDEX(cleaned_data_Pittsburgh!AF$2:'cleaned_data_Pittsburgh'!AF$828, MATCH(A1638, cleaned_data_Pittsburgh!I$2:'cleaned_data_Pittsburgh'!I$828,0))</f>
        <v>Pittsburgh</v>
      </c>
      <c r="E1638">
        <f>INDEX(cleaned_data_Pittsburgh!AG$2:'cleaned_data_Pittsburgh'!AG$828, MATCH(A1638, cleaned_data_Pittsburgh!I$2:'cleaned_data_Pittsburgh'!I$828,0))</f>
        <v>0</v>
      </c>
      <c r="F1638" t="str">
        <f>INDEX(cleaned_data_Pittsburgh!AK$2:'cleaned_data_Pittsburgh'!AK$828, MATCH(A1638, cleaned_data_Pittsburgh!I$2:'cleaned_data_Pittsburgh'!I$828,0))</f>
        <v>Sub-county</v>
      </c>
      <c r="G1638">
        <f t="shared" ref="G1638:G1701" si="7">IF(IFERROR(SEARCH(D1638, C1638), 0), 1, 0)</f>
        <v>0</v>
      </c>
    </row>
    <row r="1639" spans="1:7" x14ac:dyDescent="0.2">
      <c r="A1639" t="s">
        <v>3343</v>
      </c>
      <c r="B1639">
        <v>112414072</v>
      </c>
      <c r="C1639" t="s">
        <v>3406</v>
      </c>
      <c r="D1639" t="str">
        <f>INDEX(cleaned_data_Pittsburgh!AF$2:'cleaned_data_Pittsburgh'!AF$828, MATCH(A1639, cleaned_data_Pittsburgh!I$2:'cleaned_data_Pittsburgh'!I$828,0))</f>
        <v>Pittsburgh</v>
      </c>
      <c r="E1639">
        <f>INDEX(cleaned_data_Pittsburgh!AG$2:'cleaned_data_Pittsburgh'!AG$828, MATCH(A1639, cleaned_data_Pittsburgh!I$2:'cleaned_data_Pittsburgh'!I$828,0))</f>
        <v>0</v>
      </c>
      <c r="F1639" t="str">
        <f>INDEX(cleaned_data_Pittsburgh!AK$2:'cleaned_data_Pittsburgh'!AK$828, MATCH(A1639, cleaned_data_Pittsburgh!I$2:'cleaned_data_Pittsburgh'!I$828,0))</f>
        <v>Sub-county</v>
      </c>
      <c r="G1639">
        <f t="shared" si="7"/>
        <v>0</v>
      </c>
    </row>
    <row r="1640" spans="1:7" x14ac:dyDescent="0.2">
      <c r="A1640" t="s">
        <v>3338</v>
      </c>
      <c r="B1640">
        <v>97817522</v>
      </c>
      <c r="C1640" t="s">
        <v>3406</v>
      </c>
      <c r="D1640" t="str">
        <f>INDEX(cleaned_data_Pittsburgh!AF$2:'cleaned_data_Pittsburgh'!AF$828, MATCH(A1640, cleaned_data_Pittsburgh!I$2:'cleaned_data_Pittsburgh'!I$828,0))</f>
        <v>Pittsburgh</v>
      </c>
      <c r="E1640">
        <f>INDEX(cleaned_data_Pittsburgh!AG$2:'cleaned_data_Pittsburgh'!AG$828, MATCH(A1640, cleaned_data_Pittsburgh!I$2:'cleaned_data_Pittsburgh'!I$828,0))</f>
        <v>0</v>
      </c>
      <c r="F1640" t="str">
        <f>INDEX(cleaned_data_Pittsburgh!AK$2:'cleaned_data_Pittsburgh'!AK$828, MATCH(A1640, cleaned_data_Pittsburgh!I$2:'cleaned_data_Pittsburgh'!I$828,0))</f>
        <v>Sub-county</v>
      </c>
      <c r="G1640">
        <f t="shared" si="7"/>
        <v>0</v>
      </c>
    </row>
    <row r="1641" spans="1:7" x14ac:dyDescent="0.2">
      <c r="A1641" t="s">
        <v>3225</v>
      </c>
      <c r="B1641">
        <v>1754655</v>
      </c>
      <c r="C1641" t="s">
        <v>3406</v>
      </c>
      <c r="D1641" t="str">
        <f>INDEX(cleaned_data_Pittsburgh!AF$2:'cleaned_data_Pittsburgh'!AF$828, MATCH(A1641, cleaned_data_Pittsburgh!I$2:'cleaned_data_Pittsburgh'!I$828,0))</f>
        <v>Pittsburgh</v>
      </c>
      <c r="E1641">
        <f>INDEX(cleaned_data_Pittsburgh!AG$2:'cleaned_data_Pittsburgh'!AG$828, MATCH(A1641, cleaned_data_Pittsburgh!I$2:'cleaned_data_Pittsburgh'!I$828,0))</f>
        <v>0</v>
      </c>
      <c r="F1641" t="str">
        <f>INDEX(cleaned_data_Pittsburgh!AK$2:'cleaned_data_Pittsburgh'!AK$828, MATCH(A1641, cleaned_data_Pittsburgh!I$2:'cleaned_data_Pittsburgh'!I$828,0))</f>
        <v>Sub-county</v>
      </c>
      <c r="G1641">
        <f t="shared" si="7"/>
        <v>0</v>
      </c>
    </row>
    <row r="1642" spans="1:7" x14ac:dyDescent="0.2">
      <c r="A1642">
        <v>224109760</v>
      </c>
      <c r="B1642">
        <v>188919754</v>
      </c>
      <c r="C1642" t="s">
        <v>3524</v>
      </c>
      <c r="D1642" t="str">
        <f>INDEX(cleaned_data_Pittsburgh!AF$2:'cleaned_data_Pittsburgh'!AF$828, MATCH(A1642, cleaned_data_Pittsburgh!I$2:'cleaned_data_Pittsburgh'!I$828,0))</f>
        <v>Cranberry Twp</v>
      </c>
      <c r="E1642">
        <f>INDEX(cleaned_data_Pittsburgh!AG$2:'cleaned_data_Pittsburgh'!AG$828, MATCH(A1642, cleaned_data_Pittsburgh!I$2:'cleaned_data_Pittsburgh'!I$828,0))</f>
        <v>0</v>
      </c>
      <c r="F1642" t="str">
        <f>INDEX(cleaned_data_Pittsburgh!AK$2:'cleaned_data_Pittsburgh'!AK$828, MATCH(A1642, cleaned_data_Pittsburgh!I$2:'cleaned_data_Pittsburgh'!I$828,0))</f>
        <v>Sub-county</v>
      </c>
      <c r="G1642">
        <f t="shared" si="7"/>
        <v>0</v>
      </c>
    </row>
    <row r="1643" spans="1:7" x14ac:dyDescent="0.2">
      <c r="A1643">
        <v>224521263</v>
      </c>
      <c r="B1643">
        <v>188919754</v>
      </c>
      <c r="C1643" t="s">
        <v>3524</v>
      </c>
      <c r="D1643" t="str">
        <f>INDEX(cleaned_data_Pittsburgh!AF$2:'cleaned_data_Pittsburgh'!AF$828, MATCH(A1643, cleaned_data_Pittsburgh!I$2:'cleaned_data_Pittsburgh'!I$828,0))</f>
        <v>Cranberry Twp</v>
      </c>
      <c r="E1643">
        <f>INDEX(cleaned_data_Pittsburgh!AG$2:'cleaned_data_Pittsburgh'!AG$828, MATCH(A1643, cleaned_data_Pittsburgh!I$2:'cleaned_data_Pittsburgh'!I$828,0))</f>
        <v>0</v>
      </c>
      <c r="F1643" t="str">
        <f>INDEX(cleaned_data_Pittsburgh!AK$2:'cleaned_data_Pittsburgh'!AK$828, MATCH(A1643, cleaned_data_Pittsburgh!I$2:'cleaned_data_Pittsburgh'!I$828,0))</f>
        <v>Sub-county</v>
      </c>
      <c r="G1643">
        <f t="shared" si="7"/>
        <v>0</v>
      </c>
    </row>
    <row r="1644" spans="1:7" x14ac:dyDescent="0.2">
      <c r="A1644">
        <v>224720912</v>
      </c>
      <c r="B1644">
        <v>188919754</v>
      </c>
      <c r="C1644" t="s">
        <v>3524</v>
      </c>
      <c r="D1644" t="str">
        <f>INDEX(cleaned_data_Pittsburgh!AF$2:'cleaned_data_Pittsburgh'!AF$828, MATCH(A1644, cleaned_data_Pittsburgh!I$2:'cleaned_data_Pittsburgh'!I$828,0))</f>
        <v>Cranberry Twp</v>
      </c>
      <c r="E1644">
        <f>INDEX(cleaned_data_Pittsburgh!AG$2:'cleaned_data_Pittsburgh'!AG$828, MATCH(A1644, cleaned_data_Pittsburgh!I$2:'cleaned_data_Pittsburgh'!I$828,0))</f>
        <v>0</v>
      </c>
      <c r="F1644" t="str">
        <f>INDEX(cleaned_data_Pittsburgh!AK$2:'cleaned_data_Pittsburgh'!AK$828, MATCH(A1644, cleaned_data_Pittsburgh!I$2:'cleaned_data_Pittsburgh'!I$828,0))</f>
        <v>Sub-county</v>
      </c>
      <c r="G1644">
        <f t="shared" si="7"/>
        <v>0</v>
      </c>
    </row>
    <row r="1645" spans="1:7" x14ac:dyDescent="0.2">
      <c r="A1645">
        <v>222465164</v>
      </c>
      <c r="B1645">
        <v>190712658</v>
      </c>
      <c r="C1645" t="s">
        <v>3422</v>
      </c>
      <c r="D1645" t="str">
        <f>INDEX(cleaned_data_Pittsburgh!AF$2:'cleaned_data_Pittsburgh'!AF$828, MATCH(A1645, cleaned_data_Pittsburgh!I$2:'cleaned_data_Pittsburgh'!I$828,0))</f>
        <v>Pittsburgh</v>
      </c>
      <c r="E1645">
        <f>INDEX(cleaned_data_Pittsburgh!AG$2:'cleaned_data_Pittsburgh'!AG$828, MATCH(A1645, cleaned_data_Pittsburgh!I$2:'cleaned_data_Pittsburgh'!I$828,0))</f>
        <v>0</v>
      </c>
      <c r="F1645" t="str">
        <f>INDEX(cleaned_data_Pittsburgh!AK$2:'cleaned_data_Pittsburgh'!AK$828, MATCH(A1645, cleaned_data_Pittsburgh!I$2:'cleaned_data_Pittsburgh'!I$828,0))</f>
        <v>Sub-county</v>
      </c>
      <c r="G1645">
        <f t="shared" si="7"/>
        <v>0</v>
      </c>
    </row>
    <row r="1646" spans="1:7" x14ac:dyDescent="0.2">
      <c r="A1646">
        <v>223898098</v>
      </c>
      <c r="B1646">
        <v>190712658</v>
      </c>
      <c r="C1646" t="s">
        <v>3422</v>
      </c>
      <c r="D1646" t="str">
        <f>INDEX(cleaned_data_Pittsburgh!AF$2:'cleaned_data_Pittsburgh'!AF$828, MATCH(A1646, cleaned_data_Pittsburgh!I$2:'cleaned_data_Pittsburgh'!I$828,0))</f>
        <v>Pittsburgh</v>
      </c>
      <c r="E1646">
        <f>INDEX(cleaned_data_Pittsburgh!AG$2:'cleaned_data_Pittsburgh'!AG$828, MATCH(A1646, cleaned_data_Pittsburgh!I$2:'cleaned_data_Pittsburgh'!I$828,0))</f>
        <v>0</v>
      </c>
      <c r="F1646" t="str">
        <f>INDEX(cleaned_data_Pittsburgh!AK$2:'cleaned_data_Pittsburgh'!AK$828, MATCH(A1646, cleaned_data_Pittsburgh!I$2:'cleaned_data_Pittsburgh'!I$828,0))</f>
        <v>Sub-county</v>
      </c>
      <c r="G1646">
        <f t="shared" si="7"/>
        <v>0</v>
      </c>
    </row>
    <row r="1647" spans="1:7" x14ac:dyDescent="0.2">
      <c r="A1647">
        <v>224189981</v>
      </c>
      <c r="B1647">
        <v>190712658</v>
      </c>
      <c r="C1647" t="s">
        <v>3422</v>
      </c>
      <c r="D1647" t="str">
        <f>INDEX(cleaned_data_Pittsburgh!AF$2:'cleaned_data_Pittsburgh'!AF$828, MATCH(A1647, cleaned_data_Pittsburgh!I$2:'cleaned_data_Pittsburgh'!I$828,0))</f>
        <v>Pittsburgh</v>
      </c>
      <c r="E1647">
        <f>INDEX(cleaned_data_Pittsburgh!AG$2:'cleaned_data_Pittsburgh'!AG$828, MATCH(A1647, cleaned_data_Pittsburgh!I$2:'cleaned_data_Pittsburgh'!I$828,0))</f>
        <v>0</v>
      </c>
      <c r="F1647" t="str">
        <f>INDEX(cleaned_data_Pittsburgh!AK$2:'cleaned_data_Pittsburgh'!AK$828, MATCH(A1647, cleaned_data_Pittsburgh!I$2:'cleaned_data_Pittsburgh'!I$828,0))</f>
        <v>Sub-county</v>
      </c>
      <c r="G1647">
        <f t="shared" si="7"/>
        <v>0</v>
      </c>
    </row>
    <row r="1648" spans="1:7" x14ac:dyDescent="0.2">
      <c r="A1648">
        <v>214629162</v>
      </c>
      <c r="B1648">
        <v>182953810</v>
      </c>
      <c r="C1648" t="s">
        <v>3381</v>
      </c>
      <c r="D1648" t="str">
        <f>INDEX(cleaned_data_Pittsburgh!AF$2:'cleaned_data_Pittsburgh'!AF$828, MATCH(A1648, cleaned_data_Pittsburgh!I$2:'cleaned_data_Pittsburgh'!I$828,0))</f>
        <v>Pittsburgh</v>
      </c>
      <c r="E1648">
        <f>INDEX(cleaned_data_Pittsburgh!AG$2:'cleaned_data_Pittsburgh'!AG$828, MATCH(A1648, cleaned_data_Pittsburgh!I$2:'cleaned_data_Pittsburgh'!I$828,0))</f>
        <v>0</v>
      </c>
      <c r="F1648" t="str">
        <f>INDEX(cleaned_data_Pittsburgh!AK$2:'cleaned_data_Pittsburgh'!AK$828, MATCH(A1648, cleaned_data_Pittsburgh!I$2:'cleaned_data_Pittsburgh'!I$828,0))</f>
        <v>Sub-county</v>
      </c>
      <c r="G1648">
        <f t="shared" si="7"/>
        <v>0</v>
      </c>
    </row>
    <row r="1649" spans="1:7" x14ac:dyDescent="0.2">
      <c r="A1649">
        <v>219537970</v>
      </c>
      <c r="B1649">
        <v>13162669</v>
      </c>
      <c r="C1649" t="s">
        <v>3381</v>
      </c>
      <c r="D1649" t="str">
        <f>INDEX(cleaned_data_Pittsburgh!AF$2:'cleaned_data_Pittsburgh'!AF$828, MATCH(A1649, cleaned_data_Pittsburgh!I$2:'cleaned_data_Pittsburgh'!I$828,0))</f>
        <v>Pittsburgh</v>
      </c>
      <c r="E1649">
        <f>INDEX(cleaned_data_Pittsburgh!AG$2:'cleaned_data_Pittsburgh'!AG$828, MATCH(A1649, cleaned_data_Pittsburgh!I$2:'cleaned_data_Pittsburgh'!I$828,0))</f>
        <v>0</v>
      </c>
      <c r="F1649" t="str">
        <f>INDEX(cleaned_data_Pittsburgh!AK$2:'cleaned_data_Pittsburgh'!AK$828, MATCH(A1649, cleaned_data_Pittsburgh!I$2:'cleaned_data_Pittsburgh'!I$828,0))</f>
        <v>Sub-county</v>
      </c>
      <c r="G1649">
        <f t="shared" si="7"/>
        <v>0</v>
      </c>
    </row>
    <row r="1650" spans="1:7" x14ac:dyDescent="0.2">
      <c r="A1650">
        <v>220616702</v>
      </c>
      <c r="B1650">
        <v>117785642</v>
      </c>
      <c r="C1650" t="s">
        <v>3381</v>
      </c>
      <c r="D1650" t="str">
        <f>INDEX(cleaned_data_Pittsburgh!AF$2:'cleaned_data_Pittsburgh'!AF$828, MATCH(A1650, cleaned_data_Pittsburgh!I$2:'cleaned_data_Pittsburgh'!I$828,0))</f>
        <v>Pittsburgh</v>
      </c>
      <c r="E1650">
        <f>INDEX(cleaned_data_Pittsburgh!AG$2:'cleaned_data_Pittsburgh'!AG$828, MATCH(A1650, cleaned_data_Pittsburgh!I$2:'cleaned_data_Pittsburgh'!I$828,0))</f>
        <v>0</v>
      </c>
      <c r="F1650" t="str">
        <f>INDEX(cleaned_data_Pittsburgh!AK$2:'cleaned_data_Pittsburgh'!AK$828, MATCH(A1650, cleaned_data_Pittsburgh!I$2:'cleaned_data_Pittsburgh'!I$828,0))</f>
        <v>Sub-county</v>
      </c>
      <c r="G1650">
        <f t="shared" si="7"/>
        <v>0</v>
      </c>
    </row>
    <row r="1651" spans="1:7" x14ac:dyDescent="0.2">
      <c r="A1651">
        <v>222989948</v>
      </c>
      <c r="B1651">
        <v>182621585</v>
      </c>
      <c r="C1651" t="s">
        <v>3381</v>
      </c>
      <c r="D1651" t="str">
        <f>INDEX(cleaned_data_Pittsburgh!AF$2:'cleaned_data_Pittsburgh'!AF$828, MATCH(A1651, cleaned_data_Pittsburgh!I$2:'cleaned_data_Pittsburgh'!I$828,0))</f>
        <v>Pittsburgh</v>
      </c>
      <c r="E1651">
        <f>INDEX(cleaned_data_Pittsburgh!AG$2:'cleaned_data_Pittsburgh'!AG$828, MATCH(A1651, cleaned_data_Pittsburgh!I$2:'cleaned_data_Pittsburgh'!I$828,0))</f>
        <v>0</v>
      </c>
      <c r="F1651" t="str">
        <f>INDEX(cleaned_data_Pittsburgh!AK$2:'cleaned_data_Pittsburgh'!AK$828, MATCH(A1651, cleaned_data_Pittsburgh!I$2:'cleaned_data_Pittsburgh'!I$828,0))</f>
        <v>Sub-county</v>
      </c>
      <c r="G1651">
        <f t="shared" si="7"/>
        <v>0</v>
      </c>
    </row>
    <row r="1652" spans="1:7" x14ac:dyDescent="0.2">
      <c r="A1652">
        <v>222989948</v>
      </c>
      <c r="B1652">
        <v>91521322</v>
      </c>
      <c r="C1652" t="s">
        <v>3381</v>
      </c>
      <c r="D1652" t="str">
        <f>INDEX(cleaned_data_Pittsburgh!AF$2:'cleaned_data_Pittsburgh'!AF$828, MATCH(A1652, cleaned_data_Pittsburgh!I$2:'cleaned_data_Pittsburgh'!I$828,0))</f>
        <v>Pittsburgh</v>
      </c>
      <c r="E1652">
        <f>INDEX(cleaned_data_Pittsburgh!AG$2:'cleaned_data_Pittsburgh'!AG$828, MATCH(A1652, cleaned_data_Pittsburgh!I$2:'cleaned_data_Pittsburgh'!I$828,0))</f>
        <v>0</v>
      </c>
      <c r="F1652" t="str">
        <f>INDEX(cleaned_data_Pittsburgh!AK$2:'cleaned_data_Pittsburgh'!AK$828, MATCH(A1652, cleaned_data_Pittsburgh!I$2:'cleaned_data_Pittsburgh'!I$828,0))</f>
        <v>Sub-county</v>
      </c>
      <c r="G1652">
        <f t="shared" si="7"/>
        <v>0</v>
      </c>
    </row>
    <row r="1653" spans="1:7" x14ac:dyDescent="0.2">
      <c r="A1653">
        <v>223344751</v>
      </c>
      <c r="B1653">
        <v>190331390</v>
      </c>
      <c r="C1653" t="s">
        <v>3381</v>
      </c>
      <c r="D1653" t="str">
        <f>INDEX(cleaned_data_Pittsburgh!AF$2:'cleaned_data_Pittsburgh'!AF$828, MATCH(A1653, cleaned_data_Pittsburgh!I$2:'cleaned_data_Pittsburgh'!I$828,0))</f>
        <v>Pittsburgh</v>
      </c>
      <c r="E1653">
        <f>INDEX(cleaned_data_Pittsburgh!AG$2:'cleaned_data_Pittsburgh'!AG$828, MATCH(A1653, cleaned_data_Pittsburgh!I$2:'cleaned_data_Pittsburgh'!I$828,0))</f>
        <v>0</v>
      </c>
      <c r="F1653" t="str">
        <f>INDEX(cleaned_data_Pittsburgh!AK$2:'cleaned_data_Pittsburgh'!AK$828, MATCH(A1653, cleaned_data_Pittsburgh!I$2:'cleaned_data_Pittsburgh'!I$828,0))</f>
        <v>Sub-county</v>
      </c>
      <c r="G1653">
        <f t="shared" si="7"/>
        <v>0</v>
      </c>
    </row>
    <row r="1654" spans="1:7" x14ac:dyDescent="0.2">
      <c r="A1654">
        <v>223680883</v>
      </c>
      <c r="B1654">
        <v>9472186</v>
      </c>
      <c r="C1654" t="s">
        <v>3381</v>
      </c>
      <c r="D1654" t="str">
        <f>INDEX(cleaned_data_Pittsburgh!AF$2:'cleaned_data_Pittsburgh'!AF$828, MATCH(A1654, cleaned_data_Pittsburgh!I$2:'cleaned_data_Pittsburgh'!I$828,0))</f>
        <v>Pittsburgh</v>
      </c>
      <c r="E1654">
        <f>INDEX(cleaned_data_Pittsburgh!AG$2:'cleaned_data_Pittsburgh'!AG$828, MATCH(A1654, cleaned_data_Pittsburgh!I$2:'cleaned_data_Pittsburgh'!I$828,0))</f>
        <v>0</v>
      </c>
      <c r="F1654" t="str">
        <f>INDEX(cleaned_data_Pittsburgh!AK$2:'cleaned_data_Pittsburgh'!AK$828, MATCH(A1654, cleaned_data_Pittsburgh!I$2:'cleaned_data_Pittsburgh'!I$828,0))</f>
        <v>Sub-county</v>
      </c>
      <c r="G1654">
        <f t="shared" si="7"/>
        <v>0</v>
      </c>
    </row>
    <row r="1655" spans="1:7" x14ac:dyDescent="0.2">
      <c r="A1655">
        <v>223716146</v>
      </c>
      <c r="B1655">
        <v>189528902</v>
      </c>
      <c r="C1655" t="s">
        <v>3381</v>
      </c>
      <c r="D1655" t="str">
        <f>INDEX(cleaned_data_Pittsburgh!AF$2:'cleaned_data_Pittsburgh'!AF$828, MATCH(A1655, cleaned_data_Pittsburgh!I$2:'cleaned_data_Pittsburgh'!I$828,0))</f>
        <v>Pittsburgh</v>
      </c>
      <c r="E1655">
        <f>INDEX(cleaned_data_Pittsburgh!AG$2:'cleaned_data_Pittsburgh'!AG$828, MATCH(A1655, cleaned_data_Pittsburgh!I$2:'cleaned_data_Pittsburgh'!I$828,0))</f>
        <v>0</v>
      </c>
      <c r="F1655" t="str">
        <f>INDEX(cleaned_data_Pittsburgh!AK$2:'cleaned_data_Pittsburgh'!AK$828, MATCH(A1655, cleaned_data_Pittsburgh!I$2:'cleaned_data_Pittsburgh'!I$828,0))</f>
        <v>Sub-county</v>
      </c>
      <c r="G1655">
        <f t="shared" si="7"/>
        <v>0</v>
      </c>
    </row>
    <row r="1656" spans="1:7" x14ac:dyDescent="0.2">
      <c r="A1656">
        <v>223770928</v>
      </c>
      <c r="B1656">
        <v>154443852</v>
      </c>
      <c r="C1656" t="s">
        <v>3381</v>
      </c>
      <c r="D1656" t="str">
        <f>INDEX(cleaned_data_Pittsburgh!AF$2:'cleaned_data_Pittsburgh'!AF$828, MATCH(A1656, cleaned_data_Pittsburgh!I$2:'cleaned_data_Pittsburgh'!I$828,0))</f>
        <v>Pittsburgh</v>
      </c>
      <c r="E1656">
        <f>INDEX(cleaned_data_Pittsburgh!AG$2:'cleaned_data_Pittsburgh'!AG$828, MATCH(A1656, cleaned_data_Pittsburgh!I$2:'cleaned_data_Pittsburgh'!I$828,0))</f>
        <v>0</v>
      </c>
      <c r="F1656" t="str">
        <f>INDEX(cleaned_data_Pittsburgh!AK$2:'cleaned_data_Pittsburgh'!AK$828, MATCH(A1656, cleaned_data_Pittsburgh!I$2:'cleaned_data_Pittsburgh'!I$828,0))</f>
        <v>Sub-county</v>
      </c>
      <c r="G1656">
        <f t="shared" si="7"/>
        <v>0</v>
      </c>
    </row>
    <row r="1657" spans="1:7" x14ac:dyDescent="0.2">
      <c r="A1657">
        <v>223785168</v>
      </c>
      <c r="B1657">
        <v>188506141</v>
      </c>
      <c r="C1657" t="s">
        <v>3381</v>
      </c>
      <c r="D1657" t="str">
        <f>INDEX(cleaned_data_Pittsburgh!AF$2:'cleaned_data_Pittsburgh'!AF$828, MATCH(A1657, cleaned_data_Pittsburgh!I$2:'cleaned_data_Pittsburgh'!I$828,0))</f>
        <v>Pittsburgh</v>
      </c>
      <c r="E1657">
        <f>INDEX(cleaned_data_Pittsburgh!AG$2:'cleaned_data_Pittsburgh'!AG$828, MATCH(A1657, cleaned_data_Pittsburgh!I$2:'cleaned_data_Pittsburgh'!I$828,0))</f>
        <v>0</v>
      </c>
      <c r="F1657" t="str">
        <f>INDEX(cleaned_data_Pittsburgh!AK$2:'cleaned_data_Pittsburgh'!AK$828, MATCH(A1657, cleaned_data_Pittsburgh!I$2:'cleaned_data_Pittsburgh'!I$828,0))</f>
        <v>Sub-county</v>
      </c>
      <c r="G1657">
        <f t="shared" si="7"/>
        <v>0</v>
      </c>
    </row>
    <row r="1658" spans="1:7" x14ac:dyDescent="0.2">
      <c r="A1658">
        <v>223817560</v>
      </c>
      <c r="B1658">
        <v>95292832</v>
      </c>
      <c r="C1658" t="s">
        <v>3381</v>
      </c>
      <c r="D1658" t="str">
        <f>INDEX(cleaned_data_Pittsburgh!AF$2:'cleaned_data_Pittsburgh'!AF$828, MATCH(A1658, cleaned_data_Pittsburgh!I$2:'cleaned_data_Pittsburgh'!I$828,0))</f>
        <v>Pittsburgh</v>
      </c>
      <c r="E1658">
        <f>INDEX(cleaned_data_Pittsburgh!AG$2:'cleaned_data_Pittsburgh'!AG$828, MATCH(A1658, cleaned_data_Pittsburgh!I$2:'cleaned_data_Pittsburgh'!I$828,0))</f>
        <v>0</v>
      </c>
      <c r="F1658" t="str">
        <f>INDEX(cleaned_data_Pittsburgh!AK$2:'cleaned_data_Pittsburgh'!AK$828, MATCH(A1658, cleaned_data_Pittsburgh!I$2:'cleaned_data_Pittsburgh'!I$828,0))</f>
        <v>Sub-county</v>
      </c>
      <c r="G1658">
        <f t="shared" si="7"/>
        <v>0</v>
      </c>
    </row>
    <row r="1659" spans="1:7" x14ac:dyDescent="0.2">
      <c r="A1659">
        <v>223961887</v>
      </c>
      <c r="B1659">
        <v>62604432</v>
      </c>
      <c r="C1659" t="s">
        <v>3381</v>
      </c>
      <c r="D1659" t="str">
        <f>INDEX(cleaned_data_Pittsburgh!AF$2:'cleaned_data_Pittsburgh'!AF$828, MATCH(A1659, cleaned_data_Pittsburgh!I$2:'cleaned_data_Pittsburgh'!I$828,0))</f>
        <v>Pittsburgh</v>
      </c>
      <c r="E1659">
        <f>INDEX(cleaned_data_Pittsburgh!AG$2:'cleaned_data_Pittsburgh'!AG$828, MATCH(A1659, cleaned_data_Pittsburgh!I$2:'cleaned_data_Pittsburgh'!I$828,0))</f>
        <v>0</v>
      </c>
      <c r="F1659" t="str">
        <f>INDEX(cleaned_data_Pittsburgh!AK$2:'cleaned_data_Pittsburgh'!AK$828, MATCH(A1659, cleaned_data_Pittsburgh!I$2:'cleaned_data_Pittsburgh'!I$828,0))</f>
        <v>Sub-county</v>
      </c>
      <c r="G1659">
        <f t="shared" si="7"/>
        <v>0</v>
      </c>
    </row>
    <row r="1660" spans="1:7" x14ac:dyDescent="0.2">
      <c r="A1660">
        <v>224095996</v>
      </c>
      <c r="B1660">
        <v>3622754</v>
      </c>
      <c r="C1660" t="s">
        <v>3381</v>
      </c>
      <c r="D1660" t="str">
        <f>INDEX(cleaned_data_Pittsburgh!AF$2:'cleaned_data_Pittsburgh'!AF$828, MATCH(A1660, cleaned_data_Pittsburgh!I$2:'cleaned_data_Pittsburgh'!I$828,0))</f>
        <v>Pittsburgh</v>
      </c>
      <c r="E1660">
        <f>INDEX(cleaned_data_Pittsburgh!AG$2:'cleaned_data_Pittsburgh'!AG$828, MATCH(A1660, cleaned_data_Pittsburgh!I$2:'cleaned_data_Pittsburgh'!I$828,0))</f>
        <v>1</v>
      </c>
      <c r="F1660" t="str">
        <f>INDEX(cleaned_data_Pittsburgh!AK$2:'cleaned_data_Pittsburgh'!AK$828, MATCH(A1660, cleaned_data_Pittsburgh!I$2:'cleaned_data_Pittsburgh'!I$828,0))</f>
        <v>Sub-county</v>
      </c>
      <c r="G1660">
        <f t="shared" si="7"/>
        <v>0</v>
      </c>
    </row>
    <row r="1661" spans="1:7" x14ac:dyDescent="0.2">
      <c r="A1661">
        <v>224105825</v>
      </c>
      <c r="B1661">
        <v>66486022</v>
      </c>
      <c r="C1661" t="s">
        <v>3381</v>
      </c>
      <c r="D1661" t="str">
        <f>INDEX(cleaned_data_Pittsburgh!AF$2:'cleaned_data_Pittsburgh'!AF$828, MATCH(A1661, cleaned_data_Pittsburgh!I$2:'cleaned_data_Pittsburgh'!I$828,0))</f>
        <v>Pittsburgh</v>
      </c>
      <c r="E1661">
        <f>INDEX(cleaned_data_Pittsburgh!AG$2:'cleaned_data_Pittsburgh'!AG$828, MATCH(A1661, cleaned_data_Pittsburgh!I$2:'cleaned_data_Pittsburgh'!I$828,0))</f>
        <v>0</v>
      </c>
      <c r="F1661" t="str">
        <f>INDEX(cleaned_data_Pittsburgh!AK$2:'cleaned_data_Pittsburgh'!AK$828, MATCH(A1661, cleaned_data_Pittsburgh!I$2:'cleaned_data_Pittsburgh'!I$828,0))</f>
        <v>Sub-county</v>
      </c>
      <c r="G1661">
        <f t="shared" si="7"/>
        <v>0</v>
      </c>
    </row>
    <row r="1662" spans="1:7" x14ac:dyDescent="0.2">
      <c r="A1662">
        <v>224105825</v>
      </c>
      <c r="B1662">
        <v>12572141</v>
      </c>
      <c r="C1662" t="s">
        <v>3381</v>
      </c>
      <c r="D1662" t="str">
        <f>INDEX(cleaned_data_Pittsburgh!AF$2:'cleaned_data_Pittsburgh'!AF$828, MATCH(A1662, cleaned_data_Pittsburgh!I$2:'cleaned_data_Pittsburgh'!I$828,0))</f>
        <v>Pittsburgh</v>
      </c>
      <c r="E1662">
        <f>INDEX(cleaned_data_Pittsburgh!AG$2:'cleaned_data_Pittsburgh'!AG$828, MATCH(A1662, cleaned_data_Pittsburgh!I$2:'cleaned_data_Pittsburgh'!I$828,0))</f>
        <v>0</v>
      </c>
      <c r="F1662" t="str">
        <f>INDEX(cleaned_data_Pittsburgh!AK$2:'cleaned_data_Pittsburgh'!AK$828, MATCH(A1662, cleaned_data_Pittsburgh!I$2:'cleaned_data_Pittsburgh'!I$828,0))</f>
        <v>Sub-county</v>
      </c>
      <c r="G1662">
        <f t="shared" si="7"/>
        <v>0</v>
      </c>
    </row>
    <row r="1663" spans="1:7" x14ac:dyDescent="0.2">
      <c r="A1663">
        <v>224192667</v>
      </c>
      <c r="B1663">
        <v>95292832</v>
      </c>
      <c r="C1663" t="s">
        <v>3381</v>
      </c>
      <c r="D1663" t="str">
        <f>INDEX(cleaned_data_Pittsburgh!AF$2:'cleaned_data_Pittsburgh'!AF$828, MATCH(A1663, cleaned_data_Pittsburgh!I$2:'cleaned_data_Pittsburgh'!I$828,0))</f>
        <v>Pittsburgh</v>
      </c>
      <c r="E1663">
        <f>INDEX(cleaned_data_Pittsburgh!AG$2:'cleaned_data_Pittsburgh'!AG$828, MATCH(A1663, cleaned_data_Pittsburgh!I$2:'cleaned_data_Pittsburgh'!I$828,0))</f>
        <v>0</v>
      </c>
      <c r="F1663" t="str">
        <f>INDEX(cleaned_data_Pittsburgh!AK$2:'cleaned_data_Pittsburgh'!AK$828, MATCH(A1663, cleaned_data_Pittsburgh!I$2:'cleaned_data_Pittsburgh'!I$828,0))</f>
        <v>Sub-county</v>
      </c>
      <c r="G1663">
        <f t="shared" si="7"/>
        <v>0</v>
      </c>
    </row>
    <row r="1664" spans="1:7" x14ac:dyDescent="0.2">
      <c r="A1664">
        <v>224207929</v>
      </c>
      <c r="B1664">
        <v>56601842</v>
      </c>
      <c r="C1664" t="s">
        <v>3381</v>
      </c>
      <c r="D1664" t="str">
        <f>INDEX(cleaned_data_Pittsburgh!AF$2:'cleaned_data_Pittsburgh'!AF$828, MATCH(A1664, cleaned_data_Pittsburgh!I$2:'cleaned_data_Pittsburgh'!I$828,0))</f>
        <v>Pittsburgh</v>
      </c>
      <c r="E1664">
        <f>INDEX(cleaned_data_Pittsburgh!AG$2:'cleaned_data_Pittsburgh'!AG$828, MATCH(A1664, cleaned_data_Pittsburgh!I$2:'cleaned_data_Pittsburgh'!I$828,0))</f>
        <v>0</v>
      </c>
      <c r="F1664" t="str">
        <f>INDEX(cleaned_data_Pittsburgh!AK$2:'cleaned_data_Pittsburgh'!AK$828, MATCH(A1664, cleaned_data_Pittsburgh!I$2:'cleaned_data_Pittsburgh'!I$828,0))</f>
        <v>Sub-county</v>
      </c>
      <c r="G1664">
        <f t="shared" si="7"/>
        <v>0</v>
      </c>
    </row>
    <row r="1665" spans="1:7" x14ac:dyDescent="0.2">
      <c r="A1665">
        <v>224269782</v>
      </c>
      <c r="B1665">
        <v>12572141</v>
      </c>
      <c r="C1665" t="s">
        <v>3381</v>
      </c>
      <c r="D1665" t="str">
        <f>INDEX(cleaned_data_Pittsburgh!AF$2:'cleaned_data_Pittsburgh'!AF$828, MATCH(A1665, cleaned_data_Pittsburgh!I$2:'cleaned_data_Pittsburgh'!I$828,0))</f>
        <v>Pittsburgh</v>
      </c>
      <c r="E1665">
        <f>INDEX(cleaned_data_Pittsburgh!AG$2:'cleaned_data_Pittsburgh'!AG$828, MATCH(A1665, cleaned_data_Pittsburgh!I$2:'cleaned_data_Pittsburgh'!I$828,0))</f>
        <v>0</v>
      </c>
      <c r="F1665" t="str">
        <f>INDEX(cleaned_data_Pittsburgh!AK$2:'cleaned_data_Pittsburgh'!AK$828, MATCH(A1665, cleaned_data_Pittsburgh!I$2:'cleaned_data_Pittsburgh'!I$828,0))</f>
        <v>Sub-county</v>
      </c>
      <c r="G1665">
        <f t="shared" si="7"/>
        <v>0</v>
      </c>
    </row>
    <row r="1666" spans="1:7" x14ac:dyDescent="0.2">
      <c r="A1666">
        <v>224276238</v>
      </c>
      <c r="B1666">
        <v>95292832</v>
      </c>
      <c r="C1666" t="s">
        <v>3381</v>
      </c>
      <c r="D1666" t="str">
        <f>INDEX(cleaned_data_Pittsburgh!AF$2:'cleaned_data_Pittsburgh'!AF$828, MATCH(A1666, cleaned_data_Pittsburgh!I$2:'cleaned_data_Pittsburgh'!I$828,0))</f>
        <v>Pittsburgh</v>
      </c>
      <c r="E1666">
        <f>INDEX(cleaned_data_Pittsburgh!AG$2:'cleaned_data_Pittsburgh'!AG$828, MATCH(A1666, cleaned_data_Pittsburgh!I$2:'cleaned_data_Pittsburgh'!I$828,0))</f>
        <v>0</v>
      </c>
      <c r="F1666" t="str">
        <f>INDEX(cleaned_data_Pittsburgh!AK$2:'cleaned_data_Pittsburgh'!AK$828, MATCH(A1666, cleaned_data_Pittsburgh!I$2:'cleaned_data_Pittsburgh'!I$828,0))</f>
        <v>Sub-county</v>
      </c>
      <c r="G1666">
        <f t="shared" si="7"/>
        <v>0</v>
      </c>
    </row>
    <row r="1667" spans="1:7" x14ac:dyDescent="0.2">
      <c r="A1667">
        <v>224308735</v>
      </c>
      <c r="B1667">
        <v>95292832</v>
      </c>
      <c r="C1667" t="s">
        <v>3381</v>
      </c>
      <c r="D1667" t="str">
        <f>INDEX(cleaned_data_Pittsburgh!AF$2:'cleaned_data_Pittsburgh'!AF$828, MATCH(A1667, cleaned_data_Pittsburgh!I$2:'cleaned_data_Pittsburgh'!I$828,0))</f>
        <v>Pittsburgh</v>
      </c>
      <c r="E1667">
        <f>INDEX(cleaned_data_Pittsburgh!AG$2:'cleaned_data_Pittsburgh'!AG$828, MATCH(A1667, cleaned_data_Pittsburgh!I$2:'cleaned_data_Pittsburgh'!I$828,0))</f>
        <v>0</v>
      </c>
      <c r="F1667" t="str">
        <f>INDEX(cleaned_data_Pittsburgh!AK$2:'cleaned_data_Pittsburgh'!AK$828, MATCH(A1667, cleaned_data_Pittsburgh!I$2:'cleaned_data_Pittsburgh'!I$828,0))</f>
        <v>Sub-county</v>
      </c>
      <c r="G1667">
        <f t="shared" si="7"/>
        <v>0</v>
      </c>
    </row>
    <row r="1668" spans="1:7" x14ac:dyDescent="0.2">
      <c r="A1668">
        <v>224356838</v>
      </c>
      <c r="B1668">
        <v>95292832</v>
      </c>
      <c r="C1668" t="s">
        <v>3381</v>
      </c>
      <c r="D1668" t="str">
        <f>INDEX(cleaned_data_Pittsburgh!AF$2:'cleaned_data_Pittsburgh'!AF$828, MATCH(A1668, cleaned_data_Pittsburgh!I$2:'cleaned_data_Pittsburgh'!I$828,0))</f>
        <v>Pittsburgh</v>
      </c>
      <c r="E1668">
        <f>INDEX(cleaned_data_Pittsburgh!AG$2:'cleaned_data_Pittsburgh'!AG$828, MATCH(A1668, cleaned_data_Pittsburgh!I$2:'cleaned_data_Pittsburgh'!I$828,0))</f>
        <v>0</v>
      </c>
      <c r="F1668" t="str">
        <f>INDEX(cleaned_data_Pittsburgh!AK$2:'cleaned_data_Pittsburgh'!AK$828, MATCH(A1668, cleaned_data_Pittsburgh!I$2:'cleaned_data_Pittsburgh'!I$828,0))</f>
        <v>Sub-county</v>
      </c>
      <c r="G1668">
        <f t="shared" si="7"/>
        <v>0</v>
      </c>
    </row>
    <row r="1669" spans="1:7" x14ac:dyDescent="0.2">
      <c r="A1669">
        <v>224422929</v>
      </c>
      <c r="B1669">
        <v>95292832</v>
      </c>
      <c r="C1669" t="s">
        <v>3381</v>
      </c>
      <c r="D1669" t="str">
        <f>INDEX(cleaned_data_Pittsburgh!AF$2:'cleaned_data_Pittsburgh'!AF$828, MATCH(A1669, cleaned_data_Pittsburgh!I$2:'cleaned_data_Pittsburgh'!I$828,0))</f>
        <v>Pittsburgh</v>
      </c>
      <c r="E1669">
        <f>INDEX(cleaned_data_Pittsburgh!AG$2:'cleaned_data_Pittsburgh'!AG$828, MATCH(A1669, cleaned_data_Pittsburgh!I$2:'cleaned_data_Pittsburgh'!I$828,0))</f>
        <v>0</v>
      </c>
      <c r="F1669" t="str">
        <f>INDEX(cleaned_data_Pittsburgh!AK$2:'cleaned_data_Pittsburgh'!AK$828, MATCH(A1669, cleaned_data_Pittsburgh!I$2:'cleaned_data_Pittsburgh'!I$828,0))</f>
        <v>Sub-county</v>
      </c>
      <c r="G1669">
        <f t="shared" si="7"/>
        <v>0</v>
      </c>
    </row>
    <row r="1670" spans="1:7" x14ac:dyDescent="0.2">
      <c r="A1670">
        <v>224448033</v>
      </c>
      <c r="B1670">
        <v>125056592</v>
      </c>
      <c r="C1670" t="s">
        <v>3381</v>
      </c>
      <c r="D1670" t="str">
        <f>INDEX(cleaned_data_Pittsburgh!AF$2:'cleaned_data_Pittsburgh'!AF$828, MATCH(A1670, cleaned_data_Pittsburgh!I$2:'cleaned_data_Pittsburgh'!I$828,0))</f>
        <v>Pittsburgh</v>
      </c>
      <c r="E1670">
        <f>INDEX(cleaned_data_Pittsburgh!AG$2:'cleaned_data_Pittsburgh'!AG$828, MATCH(A1670, cleaned_data_Pittsburgh!I$2:'cleaned_data_Pittsburgh'!I$828,0))</f>
        <v>0</v>
      </c>
      <c r="F1670" t="str">
        <f>INDEX(cleaned_data_Pittsburgh!AK$2:'cleaned_data_Pittsburgh'!AK$828, MATCH(A1670, cleaned_data_Pittsburgh!I$2:'cleaned_data_Pittsburgh'!I$828,0))</f>
        <v>Sub-county</v>
      </c>
      <c r="G1670">
        <f t="shared" si="7"/>
        <v>0</v>
      </c>
    </row>
    <row r="1671" spans="1:7" x14ac:dyDescent="0.2">
      <c r="A1671">
        <v>224525450</v>
      </c>
      <c r="B1671">
        <v>95292832</v>
      </c>
      <c r="C1671" t="s">
        <v>3381</v>
      </c>
      <c r="D1671" t="str">
        <f>INDEX(cleaned_data_Pittsburgh!AF$2:'cleaned_data_Pittsburgh'!AF$828, MATCH(A1671, cleaned_data_Pittsburgh!I$2:'cleaned_data_Pittsburgh'!I$828,0))</f>
        <v>Pittsburgh</v>
      </c>
      <c r="E1671">
        <f>INDEX(cleaned_data_Pittsburgh!AG$2:'cleaned_data_Pittsburgh'!AG$828, MATCH(A1671, cleaned_data_Pittsburgh!I$2:'cleaned_data_Pittsburgh'!I$828,0))</f>
        <v>0</v>
      </c>
      <c r="F1671" t="str">
        <f>INDEX(cleaned_data_Pittsburgh!AK$2:'cleaned_data_Pittsburgh'!AK$828, MATCH(A1671, cleaned_data_Pittsburgh!I$2:'cleaned_data_Pittsburgh'!I$828,0))</f>
        <v>Sub-county</v>
      </c>
      <c r="G1671">
        <f t="shared" si="7"/>
        <v>0</v>
      </c>
    </row>
    <row r="1672" spans="1:7" x14ac:dyDescent="0.2">
      <c r="A1672">
        <v>224561190</v>
      </c>
      <c r="B1672">
        <v>95292832</v>
      </c>
      <c r="C1672" t="s">
        <v>3381</v>
      </c>
      <c r="D1672" t="str">
        <f>INDEX(cleaned_data_Pittsburgh!AF$2:'cleaned_data_Pittsburgh'!AF$828, MATCH(A1672, cleaned_data_Pittsburgh!I$2:'cleaned_data_Pittsburgh'!I$828,0))</f>
        <v>Pittsburgh</v>
      </c>
      <c r="E1672">
        <f>INDEX(cleaned_data_Pittsburgh!AG$2:'cleaned_data_Pittsburgh'!AG$828, MATCH(A1672, cleaned_data_Pittsburgh!I$2:'cleaned_data_Pittsburgh'!I$828,0))</f>
        <v>0</v>
      </c>
      <c r="F1672" t="str">
        <f>INDEX(cleaned_data_Pittsburgh!AK$2:'cleaned_data_Pittsburgh'!AK$828, MATCH(A1672, cleaned_data_Pittsburgh!I$2:'cleaned_data_Pittsburgh'!I$828,0))</f>
        <v>Sub-county</v>
      </c>
      <c r="G1672">
        <f t="shared" si="7"/>
        <v>0</v>
      </c>
    </row>
    <row r="1673" spans="1:7" x14ac:dyDescent="0.2">
      <c r="A1673">
        <v>224599580</v>
      </c>
      <c r="B1673">
        <v>12572141</v>
      </c>
      <c r="C1673" t="s">
        <v>3381</v>
      </c>
      <c r="D1673" t="str">
        <f>INDEX(cleaned_data_Pittsburgh!AF$2:'cleaned_data_Pittsburgh'!AF$828, MATCH(A1673, cleaned_data_Pittsburgh!I$2:'cleaned_data_Pittsburgh'!I$828,0))</f>
        <v>Pittsburgh</v>
      </c>
      <c r="E1673">
        <f>INDEX(cleaned_data_Pittsburgh!AG$2:'cleaned_data_Pittsburgh'!AG$828, MATCH(A1673, cleaned_data_Pittsburgh!I$2:'cleaned_data_Pittsburgh'!I$828,0))</f>
        <v>0</v>
      </c>
      <c r="F1673" t="str">
        <f>INDEX(cleaned_data_Pittsburgh!AK$2:'cleaned_data_Pittsburgh'!AK$828, MATCH(A1673, cleaned_data_Pittsburgh!I$2:'cleaned_data_Pittsburgh'!I$828,0))</f>
        <v>Sub-county</v>
      </c>
      <c r="G1673">
        <f t="shared" si="7"/>
        <v>0</v>
      </c>
    </row>
    <row r="1674" spans="1:7" x14ac:dyDescent="0.2">
      <c r="A1674">
        <v>224601822</v>
      </c>
      <c r="B1674">
        <v>95292832</v>
      </c>
      <c r="C1674" t="s">
        <v>3381</v>
      </c>
      <c r="D1674" t="str">
        <f>INDEX(cleaned_data_Pittsburgh!AF$2:'cleaned_data_Pittsburgh'!AF$828, MATCH(A1674, cleaned_data_Pittsburgh!I$2:'cleaned_data_Pittsburgh'!I$828,0))</f>
        <v>Pittsburgh</v>
      </c>
      <c r="E1674">
        <f>INDEX(cleaned_data_Pittsburgh!AG$2:'cleaned_data_Pittsburgh'!AG$828, MATCH(A1674, cleaned_data_Pittsburgh!I$2:'cleaned_data_Pittsburgh'!I$828,0))</f>
        <v>0</v>
      </c>
      <c r="F1674" t="str">
        <f>INDEX(cleaned_data_Pittsburgh!AK$2:'cleaned_data_Pittsburgh'!AK$828, MATCH(A1674, cleaned_data_Pittsburgh!I$2:'cleaned_data_Pittsburgh'!I$828,0))</f>
        <v>Sub-county</v>
      </c>
      <c r="G1674">
        <f t="shared" si="7"/>
        <v>0</v>
      </c>
    </row>
    <row r="1675" spans="1:7" x14ac:dyDescent="0.2">
      <c r="A1675">
        <v>224696961</v>
      </c>
      <c r="B1675">
        <v>7485636</v>
      </c>
      <c r="C1675" t="s">
        <v>3381</v>
      </c>
      <c r="D1675" t="str">
        <f>INDEX(cleaned_data_Pittsburgh!AF$2:'cleaned_data_Pittsburgh'!AF$828, MATCH(A1675, cleaned_data_Pittsburgh!I$2:'cleaned_data_Pittsburgh'!I$828,0))</f>
        <v>Pittsburgh</v>
      </c>
      <c r="E1675">
        <f>INDEX(cleaned_data_Pittsburgh!AG$2:'cleaned_data_Pittsburgh'!AG$828, MATCH(A1675, cleaned_data_Pittsburgh!I$2:'cleaned_data_Pittsburgh'!I$828,0))</f>
        <v>0</v>
      </c>
      <c r="F1675" t="str">
        <f>INDEX(cleaned_data_Pittsburgh!AK$2:'cleaned_data_Pittsburgh'!AK$828, MATCH(A1675, cleaned_data_Pittsburgh!I$2:'cleaned_data_Pittsburgh'!I$828,0))</f>
        <v>Sub-county</v>
      </c>
      <c r="G1675">
        <f t="shared" si="7"/>
        <v>0</v>
      </c>
    </row>
    <row r="1676" spans="1:7" x14ac:dyDescent="0.2">
      <c r="A1676" t="s">
        <v>3337</v>
      </c>
      <c r="B1676">
        <v>189528902</v>
      </c>
      <c r="C1676" t="s">
        <v>3381</v>
      </c>
      <c r="D1676" t="str">
        <f>INDEX(cleaned_data_Pittsburgh!AF$2:'cleaned_data_Pittsburgh'!AF$828, MATCH(A1676, cleaned_data_Pittsburgh!I$2:'cleaned_data_Pittsburgh'!I$828,0))</f>
        <v>Pittsburgh</v>
      </c>
      <c r="E1676">
        <f>INDEX(cleaned_data_Pittsburgh!AG$2:'cleaned_data_Pittsburgh'!AG$828, MATCH(A1676, cleaned_data_Pittsburgh!I$2:'cleaned_data_Pittsburgh'!I$828,0))</f>
        <v>0</v>
      </c>
      <c r="F1676" t="str">
        <f>INDEX(cleaned_data_Pittsburgh!AK$2:'cleaned_data_Pittsburgh'!AK$828, MATCH(A1676, cleaned_data_Pittsburgh!I$2:'cleaned_data_Pittsburgh'!I$828,0))</f>
        <v>Sub-county</v>
      </c>
      <c r="G1676">
        <f t="shared" si="7"/>
        <v>0</v>
      </c>
    </row>
    <row r="1677" spans="1:7" x14ac:dyDescent="0.2">
      <c r="A1677">
        <v>224722839</v>
      </c>
      <c r="B1677">
        <v>125056592</v>
      </c>
      <c r="C1677" t="s">
        <v>3381</v>
      </c>
      <c r="D1677" t="str">
        <f>INDEX(cleaned_data_Pittsburgh!AF$2:'cleaned_data_Pittsburgh'!AF$828, MATCH(A1677, cleaned_data_Pittsburgh!I$2:'cleaned_data_Pittsburgh'!I$828,0))</f>
        <v>Pittsburgh</v>
      </c>
      <c r="E1677">
        <f>INDEX(cleaned_data_Pittsburgh!AG$2:'cleaned_data_Pittsburgh'!AG$828, MATCH(A1677, cleaned_data_Pittsburgh!I$2:'cleaned_data_Pittsburgh'!I$828,0))</f>
        <v>0</v>
      </c>
      <c r="F1677" t="str">
        <f>INDEX(cleaned_data_Pittsburgh!AK$2:'cleaned_data_Pittsburgh'!AK$828, MATCH(A1677, cleaned_data_Pittsburgh!I$2:'cleaned_data_Pittsburgh'!I$828,0))</f>
        <v>Sub-county</v>
      </c>
      <c r="G1677">
        <f t="shared" si="7"/>
        <v>0</v>
      </c>
    </row>
    <row r="1678" spans="1:7" x14ac:dyDescent="0.2">
      <c r="A1678">
        <v>224755361</v>
      </c>
      <c r="B1678">
        <v>95292832</v>
      </c>
      <c r="C1678" t="s">
        <v>3381</v>
      </c>
      <c r="D1678" t="str">
        <f>INDEX(cleaned_data_Pittsburgh!AF$2:'cleaned_data_Pittsburgh'!AF$828, MATCH(A1678, cleaned_data_Pittsburgh!I$2:'cleaned_data_Pittsburgh'!I$828,0))</f>
        <v>Pittsburgh</v>
      </c>
      <c r="E1678">
        <f>INDEX(cleaned_data_Pittsburgh!AG$2:'cleaned_data_Pittsburgh'!AG$828, MATCH(A1678, cleaned_data_Pittsburgh!I$2:'cleaned_data_Pittsburgh'!I$828,0))</f>
        <v>0</v>
      </c>
      <c r="F1678" t="str">
        <f>INDEX(cleaned_data_Pittsburgh!AK$2:'cleaned_data_Pittsburgh'!AK$828, MATCH(A1678, cleaned_data_Pittsburgh!I$2:'cleaned_data_Pittsburgh'!I$828,0))</f>
        <v>Sub-county</v>
      </c>
      <c r="G1678">
        <f t="shared" si="7"/>
        <v>0</v>
      </c>
    </row>
    <row r="1679" spans="1:7" x14ac:dyDescent="0.2">
      <c r="A1679">
        <v>224757259</v>
      </c>
      <c r="B1679">
        <v>95292832</v>
      </c>
      <c r="C1679" t="s">
        <v>3381</v>
      </c>
      <c r="D1679" t="str">
        <f>INDEX(cleaned_data_Pittsburgh!AF$2:'cleaned_data_Pittsburgh'!AF$828, MATCH(A1679, cleaned_data_Pittsburgh!I$2:'cleaned_data_Pittsburgh'!I$828,0))</f>
        <v>Pittsburgh</v>
      </c>
      <c r="E1679">
        <f>INDEX(cleaned_data_Pittsburgh!AG$2:'cleaned_data_Pittsburgh'!AG$828, MATCH(A1679, cleaned_data_Pittsburgh!I$2:'cleaned_data_Pittsburgh'!I$828,0))</f>
        <v>0</v>
      </c>
      <c r="F1679" t="str">
        <f>INDEX(cleaned_data_Pittsburgh!AK$2:'cleaned_data_Pittsburgh'!AK$828, MATCH(A1679, cleaned_data_Pittsburgh!I$2:'cleaned_data_Pittsburgh'!I$828,0))</f>
        <v>Sub-county</v>
      </c>
      <c r="G1679">
        <f t="shared" si="7"/>
        <v>0</v>
      </c>
    </row>
    <row r="1680" spans="1:7" x14ac:dyDescent="0.2">
      <c r="A1680">
        <v>224867341</v>
      </c>
      <c r="B1680">
        <v>95292832</v>
      </c>
      <c r="C1680" t="s">
        <v>3381</v>
      </c>
      <c r="D1680" t="str">
        <f>INDEX(cleaned_data_Pittsburgh!AF$2:'cleaned_data_Pittsburgh'!AF$828, MATCH(A1680, cleaned_data_Pittsburgh!I$2:'cleaned_data_Pittsburgh'!I$828,0))</f>
        <v>Pittsburgh</v>
      </c>
      <c r="E1680">
        <f>INDEX(cleaned_data_Pittsburgh!AG$2:'cleaned_data_Pittsburgh'!AG$828, MATCH(A1680, cleaned_data_Pittsburgh!I$2:'cleaned_data_Pittsburgh'!I$828,0))</f>
        <v>0</v>
      </c>
      <c r="F1680" t="str">
        <f>INDEX(cleaned_data_Pittsburgh!AK$2:'cleaned_data_Pittsburgh'!AK$828, MATCH(A1680, cleaned_data_Pittsburgh!I$2:'cleaned_data_Pittsburgh'!I$828,0))</f>
        <v>Sub-county</v>
      </c>
      <c r="G1680">
        <f t="shared" si="7"/>
        <v>0</v>
      </c>
    </row>
    <row r="1681" spans="1:7" x14ac:dyDescent="0.2">
      <c r="A1681" t="s">
        <v>3168</v>
      </c>
      <c r="B1681">
        <v>4588553</v>
      </c>
      <c r="C1681" t="s">
        <v>3381</v>
      </c>
      <c r="D1681" t="str">
        <f>INDEX(cleaned_data_Pittsburgh!AF$2:'cleaned_data_Pittsburgh'!AF$828, MATCH(A1681, cleaned_data_Pittsburgh!I$2:'cleaned_data_Pittsburgh'!I$828,0))</f>
        <v>Pittsburgh</v>
      </c>
      <c r="E1681">
        <f>INDEX(cleaned_data_Pittsburgh!AG$2:'cleaned_data_Pittsburgh'!AG$828, MATCH(A1681, cleaned_data_Pittsburgh!I$2:'cleaned_data_Pittsburgh'!I$828,0))</f>
        <v>0</v>
      </c>
      <c r="F1681" t="str">
        <f>INDEX(cleaned_data_Pittsburgh!AK$2:'cleaned_data_Pittsburgh'!AK$828, MATCH(A1681, cleaned_data_Pittsburgh!I$2:'cleaned_data_Pittsburgh'!I$828,0))</f>
        <v>Sub-county</v>
      </c>
      <c r="G1681">
        <f t="shared" si="7"/>
        <v>0</v>
      </c>
    </row>
    <row r="1682" spans="1:7" x14ac:dyDescent="0.2">
      <c r="A1682" t="s">
        <v>3168</v>
      </c>
      <c r="B1682">
        <v>183247348</v>
      </c>
      <c r="C1682" t="s">
        <v>3381</v>
      </c>
      <c r="D1682" t="str">
        <f>INDEX(cleaned_data_Pittsburgh!AF$2:'cleaned_data_Pittsburgh'!AF$828, MATCH(A1682, cleaned_data_Pittsburgh!I$2:'cleaned_data_Pittsburgh'!I$828,0))</f>
        <v>Pittsburgh</v>
      </c>
      <c r="E1682">
        <f>INDEX(cleaned_data_Pittsburgh!AG$2:'cleaned_data_Pittsburgh'!AG$828, MATCH(A1682, cleaned_data_Pittsburgh!I$2:'cleaned_data_Pittsburgh'!I$828,0))</f>
        <v>0</v>
      </c>
      <c r="F1682" t="str">
        <f>INDEX(cleaned_data_Pittsburgh!AK$2:'cleaned_data_Pittsburgh'!AK$828, MATCH(A1682, cleaned_data_Pittsburgh!I$2:'cleaned_data_Pittsburgh'!I$828,0))</f>
        <v>Sub-county</v>
      </c>
      <c r="G1682">
        <f t="shared" si="7"/>
        <v>0</v>
      </c>
    </row>
    <row r="1683" spans="1:7" x14ac:dyDescent="0.2">
      <c r="A1683">
        <v>224762574</v>
      </c>
      <c r="B1683">
        <v>108061312</v>
      </c>
      <c r="C1683" t="s">
        <v>3582</v>
      </c>
      <c r="D1683" t="str">
        <f>INDEX(cleaned_data_Pittsburgh!AF$2:'cleaned_data_Pittsburgh'!AF$828, MATCH(A1683, cleaned_data_Pittsburgh!I$2:'cleaned_data_Pittsburgh'!I$828,0))</f>
        <v>Pittsburgh</v>
      </c>
      <c r="E1683">
        <f>INDEX(cleaned_data_Pittsburgh!AG$2:'cleaned_data_Pittsburgh'!AG$828, MATCH(A1683, cleaned_data_Pittsburgh!I$2:'cleaned_data_Pittsburgh'!I$828,0))</f>
        <v>0</v>
      </c>
      <c r="F1683" t="str">
        <f>INDEX(cleaned_data_Pittsburgh!AK$2:'cleaned_data_Pittsburgh'!AK$828, MATCH(A1683, cleaned_data_Pittsburgh!I$2:'cleaned_data_Pittsburgh'!I$828,0))</f>
        <v>Sub-county</v>
      </c>
      <c r="G1683">
        <f t="shared" si="7"/>
        <v>0</v>
      </c>
    </row>
    <row r="1684" spans="1:7" x14ac:dyDescent="0.2">
      <c r="A1684" t="s">
        <v>3169</v>
      </c>
      <c r="B1684">
        <v>128538982</v>
      </c>
      <c r="C1684" t="s">
        <v>3592</v>
      </c>
      <c r="D1684" t="str">
        <f>INDEX(cleaned_data_Pittsburgh!AF$2:'cleaned_data_Pittsburgh'!AF$828, MATCH(A1684, cleaned_data_Pittsburgh!I$2:'cleaned_data_Pittsburgh'!I$828,0))</f>
        <v>Pittsburgh</v>
      </c>
      <c r="E1684">
        <f>INDEX(cleaned_data_Pittsburgh!AG$2:'cleaned_data_Pittsburgh'!AG$828, MATCH(A1684, cleaned_data_Pittsburgh!I$2:'cleaned_data_Pittsburgh'!I$828,0))</f>
        <v>0</v>
      </c>
      <c r="F1684" t="str">
        <f>INDEX(cleaned_data_Pittsburgh!AK$2:'cleaned_data_Pittsburgh'!AK$828, MATCH(A1684, cleaned_data_Pittsburgh!I$2:'cleaned_data_Pittsburgh'!I$828,0))</f>
        <v>Sub-county</v>
      </c>
      <c r="G1684">
        <f t="shared" si="7"/>
        <v>0</v>
      </c>
    </row>
    <row r="1685" spans="1:7" x14ac:dyDescent="0.2">
      <c r="A1685">
        <v>223573755</v>
      </c>
      <c r="B1685">
        <v>187618189</v>
      </c>
      <c r="C1685" t="s">
        <v>3416</v>
      </c>
      <c r="D1685" t="str">
        <f>INDEX(cleaned_data_Pittsburgh!AF$2:'cleaned_data_Pittsburgh'!AF$828, MATCH(A1685, cleaned_data_Pittsburgh!I$2:'cleaned_data_Pittsburgh'!I$828,0))</f>
        <v>Pittsburgh</v>
      </c>
      <c r="E1685">
        <f>INDEX(cleaned_data_Pittsburgh!AG$2:'cleaned_data_Pittsburgh'!AG$828, MATCH(A1685, cleaned_data_Pittsburgh!I$2:'cleaned_data_Pittsburgh'!I$828,0))</f>
        <v>0</v>
      </c>
      <c r="F1685" t="str">
        <f>INDEX(cleaned_data_Pittsburgh!AK$2:'cleaned_data_Pittsburgh'!AK$828, MATCH(A1685, cleaned_data_Pittsburgh!I$2:'cleaned_data_Pittsburgh'!I$828,0))</f>
        <v>Sub-county</v>
      </c>
      <c r="G1685">
        <f t="shared" si="7"/>
        <v>0</v>
      </c>
    </row>
    <row r="1686" spans="1:7" x14ac:dyDescent="0.2">
      <c r="A1686">
        <v>223688319</v>
      </c>
      <c r="B1686">
        <v>92442612</v>
      </c>
      <c r="C1686" t="s">
        <v>3416</v>
      </c>
      <c r="D1686" t="str">
        <f>INDEX(cleaned_data_Pittsburgh!AF$2:'cleaned_data_Pittsburgh'!AF$828, MATCH(A1686, cleaned_data_Pittsburgh!I$2:'cleaned_data_Pittsburgh'!I$828,0))</f>
        <v>Pittsburgh</v>
      </c>
      <c r="E1686">
        <f>INDEX(cleaned_data_Pittsburgh!AG$2:'cleaned_data_Pittsburgh'!AG$828, MATCH(A1686, cleaned_data_Pittsburgh!I$2:'cleaned_data_Pittsburgh'!I$828,0))</f>
        <v>1</v>
      </c>
      <c r="F1686" t="str">
        <f>INDEX(cleaned_data_Pittsburgh!AK$2:'cleaned_data_Pittsburgh'!AK$828, MATCH(A1686, cleaned_data_Pittsburgh!I$2:'cleaned_data_Pittsburgh'!I$828,0))</f>
        <v>Sub-county</v>
      </c>
      <c r="G1686">
        <f t="shared" si="7"/>
        <v>0</v>
      </c>
    </row>
    <row r="1687" spans="1:7" x14ac:dyDescent="0.2">
      <c r="A1687">
        <v>223973539</v>
      </c>
      <c r="B1687">
        <v>92442612</v>
      </c>
      <c r="C1687" t="s">
        <v>3416</v>
      </c>
      <c r="D1687" t="str">
        <f>INDEX(cleaned_data_Pittsburgh!AF$2:'cleaned_data_Pittsburgh'!AF$828, MATCH(A1687, cleaned_data_Pittsburgh!I$2:'cleaned_data_Pittsburgh'!I$828,0))</f>
        <v>Pittsburgh</v>
      </c>
      <c r="E1687">
        <f>INDEX(cleaned_data_Pittsburgh!AG$2:'cleaned_data_Pittsburgh'!AG$828, MATCH(A1687, cleaned_data_Pittsburgh!I$2:'cleaned_data_Pittsburgh'!I$828,0))</f>
        <v>1</v>
      </c>
      <c r="F1687" t="str">
        <f>INDEX(cleaned_data_Pittsburgh!AK$2:'cleaned_data_Pittsburgh'!AK$828, MATCH(A1687, cleaned_data_Pittsburgh!I$2:'cleaned_data_Pittsburgh'!I$828,0))</f>
        <v>Sub-county</v>
      </c>
      <c r="G1687">
        <f t="shared" si="7"/>
        <v>0</v>
      </c>
    </row>
    <row r="1688" spans="1:7" x14ac:dyDescent="0.2">
      <c r="A1688">
        <v>224032167</v>
      </c>
      <c r="B1688">
        <v>41453512</v>
      </c>
      <c r="C1688" t="s">
        <v>3416</v>
      </c>
      <c r="D1688" t="str">
        <f>INDEX(cleaned_data_Pittsburgh!AF$2:'cleaned_data_Pittsburgh'!AF$828, MATCH(A1688, cleaned_data_Pittsburgh!I$2:'cleaned_data_Pittsburgh'!I$828,0))</f>
        <v>Pittsburgh</v>
      </c>
      <c r="E1688">
        <f>INDEX(cleaned_data_Pittsburgh!AG$2:'cleaned_data_Pittsburgh'!AG$828, MATCH(A1688, cleaned_data_Pittsburgh!I$2:'cleaned_data_Pittsburgh'!I$828,0))</f>
        <v>0</v>
      </c>
      <c r="F1688" t="str">
        <f>INDEX(cleaned_data_Pittsburgh!AK$2:'cleaned_data_Pittsburgh'!AK$828, MATCH(A1688, cleaned_data_Pittsburgh!I$2:'cleaned_data_Pittsburgh'!I$828,0))</f>
        <v>Sub-county</v>
      </c>
      <c r="G1688">
        <f t="shared" si="7"/>
        <v>0</v>
      </c>
    </row>
    <row r="1689" spans="1:7" x14ac:dyDescent="0.2">
      <c r="A1689">
        <v>224170688</v>
      </c>
      <c r="B1689">
        <v>186648161</v>
      </c>
      <c r="C1689" t="s">
        <v>3416</v>
      </c>
      <c r="D1689" t="str">
        <f>INDEX(cleaned_data_Pittsburgh!AF$2:'cleaned_data_Pittsburgh'!AF$828, MATCH(A1689, cleaned_data_Pittsburgh!I$2:'cleaned_data_Pittsburgh'!I$828,0))</f>
        <v>Pittsburgh</v>
      </c>
      <c r="E1689">
        <f>INDEX(cleaned_data_Pittsburgh!AG$2:'cleaned_data_Pittsburgh'!AG$828, MATCH(A1689, cleaned_data_Pittsburgh!I$2:'cleaned_data_Pittsburgh'!I$828,0))</f>
        <v>0</v>
      </c>
      <c r="F1689" t="str">
        <f>INDEX(cleaned_data_Pittsburgh!AK$2:'cleaned_data_Pittsburgh'!AK$828, MATCH(A1689, cleaned_data_Pittsburgh!I$2:'cleaned_data_Pittsburgh'!I$828,0))</f>
        <v>Sub-county</v>
      </c>
      <c r="G1689">
        <f t="shared" si="7"/>
        <v>0</v>
      </c>
    </row>
    <row r="1690" spans="1:7" x14ac:dyDescent="0.2">
      <c r="A1690">
        <v>224207777</v>
      </c>
      <c r="B1690">
        <v>105440162</v>
      </c>
      <c r="C1690" t="s">
        <v>3416</v>
      </c>
      <c r="D1690" t="str">
        <f>INDEX(cleaned_data_Pittsburgh!AF$2:'cleaned_data_Pittsburgh'!AF$828, MATCH(A1690, cleaned_data_Pittsburgh!I$2:'cleaned_data_Pittsburgh'!I$828,0))</f>
        <v>Pittsburgh</v>
      </c>
      <c r="E1690">
        <f>INDEX(cleaned_data_Pittsburgh!AG$2:'cleaned_data_Pittsburgh'!AG$828, MATCH(A1690, cleaned_data_Pittsburgh!I$2:'cleaned_data_Pittsburgh'!I$828,0))</f>
        <v>0</v>
      </c>
      <c r="F1690" t="str">
        <f>INDEX(cleaned_data_Pittsburgh!AK$2:'cleaned_data_Pittsburgh'!AK$828, MATCH(A1690, cleaned_data_Pittsburgh!I$2:'cleaned_data_Pittsburgh'!I$828,0))</f>
        <v>Sub-county</v>
      </c>
      <c r="G1690">
        <f t="shared" si="7"/>
        <v>0</v>
      </c>
    </row>
    <row r="1691" spans="1:7" x14ac:dyDescent="0.2">
      <c r="A1691">
        <v>224265510</v>
      </c>
      <c r="B1691">
        <v>7511755</v>
      </c>
      <c r="C1691" t="s">
        <v>3416</v>
      </c>
      <c r="D1691" t="str">
        <f>INDEX(cleaned_data_Pittsburgh!AF$2:'cleaned_data_Pittsburgh'!AF$828, MATCH(A1691, cleaned_data_Pittsburgh!I$2:'cleaned_data_Pittsburgh'!I$828,0))</f>
        <v>Pittsburgh</v>
      </c>
      <c r="E1691">
        <f>INDEX(cleaned_data_Pittsburgh!AG$2:'cleaned_data_Pittsburgh'!AG$828, MATCH(A1691, cleaned_data_Pittsburgh!I$2:'cleaned_data_Pittsburgh'!I$828,0))</f>
        <v>0</v>
      </c>
      <c r="F1691" t="str">
        <f>INDEX(cleaned_data_Pittsburgh!AK$2:'cleaned_data_Pittsburgh'!AK$828, MATCH(A1691, cleaned_data_Pittsburgh!I$2:'cleaned_data_Pittsburgh'!I$828,0))</f>
        <v>Sub-county</v>
      </c>
      <c r="G1691">
        <f t="shared" si="7"/>
        <v>0</v>
      </c>
    </row>
    <row r="1692" spans="1:7" x14ac:dyDescent="0.2">
      <c r="A1692">
        <v>224340281</v>
      </c>
      <c r="B1692">
        <v>97872372</v>
      </c>
      <c r="C1692" t="s">
        <v>3416</v>
      </c>
      <c r="D1692" t="str">
        <f>INDEX(cleaned_data_Pittsburgh!AF$2:'cleaned_data_Pittsburgh'!AF$828, MATCH(A1692, cleaned_data_Pittsburgh!I$2:'cleaned_data_Pittsburgh'!I$828,0))</f>
        <v>Pittsburgh</v>
      </c>
      <c r="E1692">
        <f>INDEX(cleaned_data_Pittsburgh!AG$2:'cleaned_data_Pittsburgh'!AG$828, MATCH(A1692, cleaned_data_Pittsburgh!I$2:'cleaned_data_Pittsburgh'!I$828,0))</f>
        <v>0</v>
      </c>
      <c r="F1692" t="str">
        <f>INDEX(cleaned_data_Pittsburgh!AK$2:'cleaned_data_Pittsburgh'!AK$828, MATCH(A1692, cleaned_data_Pittsburgh!I$2:'cleaned_data_Pittsburgh'!I$828,0))</f>
        <v>Sub-county</v>
      </c>
      <c r="G1692">
        <f t="shared" si="7"/>
        <v>0</v>
      </c>
    </row>
    <row r="1693" spans="1:7" x14ac:dyDescent="0.2">
      <c r="A1693">
        <v>224539840</v>
      </c>
      <c r="B1693">
        <v>190658203</v>
      </c>
      <c r="C1693" t="s">
        <v>3416</v>
      </c>
      <c r="D1693" t="str">
        <f>INDEX(cleaned_data_Pittsburgh!AF$2:'cleaned_data_Pittsburgh'!AF$828, MATCH(A1693, cleaned_data_Pittsburgh!I$2:'cleaned_data_Pittsburgh'!I$828,0))</f>
        <v>Carnegie</v>
      </c>
      <c r="E1693">
        <f>INDEX(cleaned_data_Pittsburgh!AG$2:'cleaned_data_Pittsburgh'!AG$828, MATCH(A1693, cleaned_data_Pittsburgh!I$2:'cleaned_data_Pittsburgh'!I$828,0))</f>
        <v>0</v>
      </c>
      <c r="F1693" t="str">
        <f>INDEX(cleaned_data_Pittsburgh!AK$2:'cleaned_data_Pittsburgh'!AK$828, MATCH(A1693, cleaned_data_Pittsburgh!I$2:'cleaned_data_Pittsburgh'!I$828,0))</f>
        <v>Sub-county</v>
      </c>
      <c r="G1693">
        <f t="shared" si="7"/>
        <v>1</v>
      </c>
    </row>
    <row r="1694" spans="1:7" x14ac:dyDescent="0.2">
      <c r="A1694">
        <v>224539840</v>
      </c>
      <c r="B1694">
        <v>170986172</v>
      </c>
      <c r="C1694" t="s">
        <v>3416</v>
      </c>
      <c r="D1694" t="str">
        <f>INDEX(cleaned_data_Pittsburgh!AF$2:'cleaned_data_Pittsburgh'!AF$828, MATCH(A1694, cleaned_data_Pittsburgh!I$2:'cleaned_data_Pittsburgh'!I$828,0))</f>
        <v>Carnegie</v>
      </c>
      <c r="E1694">
        <f>INDEX(cleaned_data_Pittsburgh!AG$2:'cleaned_data_Pittsburgh'!AG$828, MATCH(A1694, cleaned_data_Pittsburgh!I$2:'cleaned_data_Pittsburgh'!I$828,0))</f>
        <v>0</v>
      </c>
      <c r="F1694" t="str">
        <f>INDEX(cleaned_data_Pittsburgh!AK$2:'cleaned_data_Pittsburgh'!AK$828, MATCH(A1694, cleaned_data_Pittsburgh!I$2:'cleaned_data_Pittsburgh'!I$828,0))</f>
        <v>Sub-county</v>
      </c>
      <c r="G1694">
        <f t="shared" si="7"/>
        <v>1</v>
      </c>
    </row>
    <row r="1695" spans="1:7" x14ac:dyDescent="0.2">
      <c r="A1695">
        <v>224584925</v>
      </c>
      <c r="B1695">
        <v>97872372</v>
      </c>
      <c r="C1695" t="s">
        <v>3416</v>
      </c>
      <c r="D1695" t="str">
        <f>INDEX(cleaned_data_Pittsburgh!AF$2:'cleaned_data_Pittsburgh'!AF$828, MATCH(A1695, cleaned_data_Pittsburgh!I$2:'cleaned_data_Pittsburgh'!I$828,0))</f>
        <v>Pittsburgh</v>
      </c>
      <c r="E1695">
        <f>INDEX(cleaned_data_Pittsburgh!AG$2:'cleaned_data_Pittsburgh'!AG$828, MATCH(A1695, cleaned_data_Pittsburgh!I$2:'cleaned_data_Pittsburgh'!I$828,0))</f>
        <v>0</v>
      </c>
      <c r="F1695" t="str">
        <f>INDEX(cleaned_data_Pittsburgh!AK$2:'cleaned_data_Pittsburgh'!AK$828, MATCH(A1695, cleaned_data_Pittsburgh!I$2:'cleaned_data_Pittsburgh'!I$828,0))</f>
        <v>Sub-county</v>
      </c>
      <c r="G1695">
        <f t="shared" si="7"/>
        <v>0</v>
      </c>
    </row>
    <row r="1696" spans="1:7" x14ac:dyDescent="0.2">
      <c r="A1696">
        <v>224796224</v>
      </c>
      <c r="B1696">
        <v>97872372</v>
      </c>
      <c r="C1696" t="s">
        <v>3416</v>
      </c>
      <c r="D1696" t="str">
        <f>INDEX(cleaned_data_Pittsburgh!AF$2:'cleaned_data_Pittsburgh'!AF$828, MATCH(A1696, cleaned_data_Pittsburgh!I$2:'cleaned_data_Pittsburgh'!I$828,0))</f>
        <v>Pittsburgh</v>
      </c>
      <c r="E1696">
        <f>INDEX(cleaned_data_Pittsburgh!AG$2:'cleaned_data_Pittsburgh'!AG$828, MATCH(A1696, cleaned_data_Pittsburgh!I$2:'cleaned_data_Pittsburgh'!I$828,0))</f>
        <v>0</v>
      </c>
      <c r="F1696" t="str">
        <f>INDEX(cleaned_data_Pittsburgh!AK$2:'cleaned_data_Pittsburgh'!AK$828, MATCH(A1696, cleaned_data_Pittsburgh!I$2:'cleaned_data_Pittsburgh'!I$828,0))</f>
        <v>Sub-county</v>
      </c>
      <c r="G1696">
        <f t="shared" si="7"/>
        <v>0</v>
      </c>
    </row>
    <row r="1697" spans="1:7" x14ac:dyDescent="0.2">
      <c r="A1697">
        <v>224845511</v>
      </c>
      <c r="B1697">
        <v>191408440</v>
      </c>
      <c r="C1697" t="s">
        <v>3416</v>
      </c>
      <c r="D1697" t="str">
        <f>INDEX(cleaned_data_Pittsburgh!AF$2:'cleaned_data_Pittsburgh'!AF$828, MATCH(A1697, cleaned_data_Pittsburgh!I$2:'cleaned_data_Pittsburgh'!I$828,0))</f>
        <v>Pittsburgh</v>
      </c>
      <c r="E1697">
        <f>INDEX(cleaned_data_Pittsburgh!AG$2:'cleaned_data_Pittsburgh'!AG$828, MATCH(A1697, cleaned_data_Pittsburgh!I$2:'cleaned_data_Pittsburgh'!I$828,0))</f>
        <v>0</v>
      </c>
      <c r="F1697" t="str">
        <f>INDEX(cleaned_data_Pittsburgh!AK$2:'cleaned_data_Pittsburgh'!AK$828, MATCH(A1697, cleaned_data_Pittsburgh!I$2:'cleaned_data_Pittsburgh'!I$828,0))</f>
        <v>Sub-county</v>
      </c>
      <c r="G1697">
        <f t="shared" si="7"/>
        <v>0</v>
      </c>
    </row>
    <row r="1698" spans="1:7" x14ac:dyDescent="0.2">
      <c r="A1698" t="s">
        <v>3122</v>
      </c>
      <c r="B1698">
        <v>173156192</v>
      </c>
      <c r="C1698" t="s">
        <v>3416</v>
      </c>
      <c r="D1698" t="str">
        <f>INDEX(cleaned_data_Pittsburgh!AF$2:'cleaned_data_Pittsburgh'!AF$828, MATCH(A1698, cleaned_data_Pittsburgh!I$2:'cleaned_data_Pittsburgh'!I$828,0))</f>
        <v>Pittsburgh</v>
      </c>
      <c r="E1698">
        <f>INDEX(cleaned_data_Pittsburgh!AG$2:'cleaned_data_Pittsburgh'!AG$828, MATCH(A1698, cleaned_data_Pittsburgh!I$2:'cleaned_data_Pittsburgh'!I$828,0))</f>
        <v>0</v>
      </c>
      <c r="F1698" t="str">
        <f>INDEX(cleaned_data_Pittsburgh!AK$2:'cleaned_data_Pittsburgh'!AK$828, MATCH(A1698, cleaned_data_Pittsburgh!I$2:'cleaned_data_Pittsburgh'!I$828,0))</f>
        <v>Sub-county</v>
      </c>
      <c r="G1698">
        <f t="shared" si="7"/>
        <v>0</v>
      </c>
    </row>
    <row r="1699" spans="1:7" x14ac:dyDescent="0.2">
      <c r="A1699" t="s">
        <v>3303</v>
      </c>
      <c r="B1699">
        <v>121450802</v>
      </c>
      <c r="C1699" t="s">
        <v>3416</v>
      </c>
      <c r="D1699" t="str">
        <f>INDEX(cleaned_data_Pittsburgh!AF$2:'cleaned_data_Pittsburgh'!AF$828, MATCH(A1699, cleaned_data_Pittsburgh!I$2:'cleaned_data_Pittsburgh'!I$828,0))</f>
        <v>Pittsburgh</v>
      </c>
      <c r="E1699">
        <f>INDEX(cleaned_data_Pittsburgh!AG$2:'cleaned_data_Pittsburgh'!AG$828, MATCH(A1699, cleaned_data_Pittsburgh!I$2:'cleaned_data_Pittsburgh'!I$828,0))</f>
        <v>0</v>
      </c>
      <c r="F1699" t="str">
        <f>INDEX(cleaned_data_Pittsburgh!AK$2:'cleaned_data_Pittsburgh'!AK$828, MATCH(A1699, cleaned_data_Pittsburgh!I$2:'cleaned_data_Pittsburgh'!I$828,0))</f>
        <v>Sub-county</v>
      </c>
      <c r="G1699">
        <f t="shared" si="7"/>
        <v>0</v>
      </c>
    </row>
    <row r="1700" spans="1:7" x14ac:dyDescent="0.2">
      <c r="A1700" t="s">
        <v>3303</v>
      </c>
      <c r="B1700">
        <v>148683172</v>
      </c>
      <c r="C1700" t="s">
        <v>3416</v>
      </c>
      <c r="D1700" t="str">
        <f>INDEX(cleaned_data_Pittsburgh!AF$2:'cleaned_data_Pittsburgh'!AF$828, MATCH(A1700, cleaned_data_Pittsburgh!I$2:'cleaned_data_Pittsburgh'!I$828,0))</f>
        <v>Pittsburgh</v>
      </c>
      <c r="E1700">
        <f>INDEX(cleaned_data_Pittsburgh!AG$2:'cleaned_data_Pittsburgh'!AG$828, MATCH(A1700, cleaned_data_Pittsburgh!I$2:'cleaned_data_Pittsburgh'!I$828,0))</f>
        <v>0</v>
      </c>
      <c r="F1700" t="str">
        <f>INDEX(cleaned_data_Pittsburgh!AK$2:'cleaned_data_Pittsburgh'!AK$828, MATCH(A1700, cleaned_data_Pittsburgh!I$2:'cleaned_data_Pittsburgh'!I$828,0))</f>
        <v>Sub-county</v>
      </c>
      <c r="G1700">
        <f t="shared" si="7"/>
        <v>0</v>
      </c>
    </row>
    <row r="1701" spans="1:7" x14ac:dyDescent="0.2">
      <c r="A1701" t="s">
        <v>3306</v>
      </c>
      <c r="B1701">
        <v>121450802</v>
      </c>
      <c r="C1701" t="s">
        <v>3416</v>
      </c>
      <c r="D1701" t="str">
        <f>INDEX(cleaned_data_Pittsburgh!AF$2:'cleaned_data_Pittsburgh'!AF$828, MATCH(A1701, cleaned_data_Pittsburgh!I$2:'cleaned_data_Pittsburgh'!I$828,0))</f>
        <v>Pittsburgh</v>
      </c>
      <c r="E1701">
        <f>INDEX(cleaned_data_Pittsburgh!AG$2:'cleaned_data_Pittsburgh'!AG$828, MATCH(A1701, cleaned_data_Pittsburgh!I$2:'cleaned_data_Pittsburgh'!I$828,0))</f>
        <v>0</v>
      </c>
      <c r="F1701" t="str">
        <f>INDEX(cleaned_data_Pittsburgh!AK$2:'cleaned_data_Pittsburgh'!AK$828, MATCH(A1701, cleaned_data_Pittsburgh!I$2:'cleaned_data_Pittsburgh'!I$828,0))</f>
        <v>Sub-county</v>
      </c>
      <c r="G1701">
        <f t="shared" si="7"/>
        <v>0</v>
      </c>
    </row>
    <row r="1702" spans="1:7" x14ac:dyDescent="0.2">
      <c r="A1702" t="s">
        <v>3361</v>
      </c>
      <c r="B1702">
        <v>189757147</v>
      </c>
      <c r="C1702" t="s">
        <v>3416</v>
      </c>
      <c r="D1702" t="str">
        <f>INDEX(cleaned_data_Pittsburgh!AF$2:'cleaned_data_Pittsburgh'!AF$828, MATCH(A1702, cleaned_data_Pittsburgh!I$2:'cleaned_data_Pittsburgh'!I$828,0))</f>
        <v>Pittsburgh</v>
      </c>
      <c r="E1702">
        <f>INDEX(cleaned_data_Pittsburgh!AG$2:'cleaned_data_Pittsburgh'!AG$828, MATCH(A1702, cleaned_data_Pittsburgh!I$2:'cleaned_data_Pittsburgh'!I$828,0))</f>
        <v>0</v>
      </c>
      <c r="F1702" t="str">
        <f>INDEX(cleaned_data_Pittsburgh!AK$2:'cleaned_data_Pittsburgh'!AK$828, MATCH(A1702, cleaned_data_Pittsburgh!I$2:'cleaned_data_Pittsburgh'!I$828,0))</f>
        <v>Sub-county</v>
      </c>
      <c r="G1702">
        <f t="shared" ref="G1702:G1765" si="8">IF(IFERROR(SEARCH(D1702, C1702), 0), 1, 0)</f>
        <v>0</v>
      </c>
    </row>
    <row r="1703" spans="1:7" x14ac:dyDescent="0.2">
      <c r="A1703" t="s">
        <v>3305</v>
      </c>
      <c r="B1703">
        <v>121450802</v>
      </c>
      <c r="C1703" t="s">
        <v>3416</v>
      </c>
      <c r="D1703" t="str">
        <f>INDEX(cleaned_data_Pittsburgh!AF$2:'cleaned_data_Pittsburgh'!AF$828, MATCH(A1703, cleaned_data_Pittsburgh!I$2:'cleaned_data_Pittsburgh'!I$828,0))</f>
        <v>Pittsburgh</v>
      </c>
      <c r="E1703">
        <f>INDEX(cleaned_data_Pittsburgh!AG$2:'cleaned_data_Pittsburgh'!AG$828, MATCH(A1703, cleaned_data_Pittsburgh!I$2:'cleaned_data_Pittsburgh'!I$828,0))</f>
        <v>0</v>
      </c>
      <c r="F1703" t="str">
        <f>INDEX(cleaned_data_Pittsburgh!AK$2:'cleaned_data_Pittsburgh'!AK$828, MATCH(A1703, cleaned_data_Pittsburgh!I$2:'cleaned_data_Pittsburgh'!I$828,0))</f>
        <v>Sub-county</v>
      </c>
      <c r="G1703">
        <f t="shared" si="8"/>
        <v>0</v>
      </c>
    </row>
    <row r="1704" spans="1:7" x14ac:dyDescent="0.2">
      <c r="A1704" t="s">
        <v>3338</v>
      </c>
      <c r="B1704">
        <v>92442612</v>
      </c>
      <c r="C1704" t="s">
        <v>3416</v>
      </c>
      <c r="D1704" t="str">
        <f>INDEX(cleaned_data_Pittsburgh!AF$2:'cleaned_data_Pittsburgh'!AF$828, MATCH(A1704, cleaned_data_Pittsburgh!I$2:'cleaned_data_Pittsburgh'!I$828,0))</f>
        <v>Pittsburgh</v>
      </c>
      <c r="E1704">
        <f>INDEX(cleaned_data_Pittsburgh!AG$2:'cleaned_data_Pittsburgh'!AG$828, MATCH(A1704, cleaned_data_Pittsburgh!I$2:'cleaned_data_Pittsburgh'!I$828,0))</f>
        <v>0</v>
      </c>
      <c r="F1704" t="str">
        <f>INDEX(cleaned_data_Pittsburgh!AK$2:'cleaned_data_Pittsburgh'!AK$828, MATCH(A1704, cleaned_data_Pittsburgh!I$2:'cleaned_data_Pittsburgh'!I$828,0))</f>
        <v>Sub-county</v>
      </c>
      <c r="G1704">
        <f t="shared" si="8"/>
        <v>0</v>
      </c>
    </row>
    <row r="1705" spans="1:7" x14ac:dyDescent="0.2">
      <c r="A1705" t="s">
        <v>3304</v>
      </c>
      <c r="B1705">
        <v>121450802</v>
      </c>
      <c r="C1705" t="s">
        <v>3416</v>
      </c>
      <c r="D1705" t="str">
        <f>INDEX(cleaned_data_Pittsburgh!AF$2:'cleaned_data_Pittsburgh'!AF$828, MATCH(A1705, cleaned_data_Pittsburgh!I$2:'cleaned_data_Pittsburgh'!I$828,0))</f>
        <v>Pittsburgh</v>
      </c>
      <c r="E1705">
        <f>INDEX(cleaned_data_Pittsburgh!AG$2:'cleaned_data_Pittsburgh'!AG$828, MATCH(A1705, cleaned_data_Pittsburgh!I$2:'cleaned_data_Pittsburgh'!I$828,0))</f>
        <v>0</v>
      </c>
      <c r="F1705" t="str">
        <f>INDEX(cleaned_data_Pittsburgh!AK$2:'cleaned_data_Pittsburgh'!AK$828, MATCH(A1705, cleaned_data_Pittsburgh!I$2:'cleaned_data_Pittsburgh'!I$828,0))</f>
        <v>Sub-county</v>
      </c>
      <c r="G1705">
        <f t="shared" si="8"/>
        <v>0</v>
      </c>
    </row>
    <row r="1706" spans="1:7" x14ac:dyDescent="0.2">
      <c r="A1706" t="s">
        <v>3307</v>
      </c>
      <c r="B1706">
        <v>121450802</v>
      </c>
      <c r="C1706" t="s">
        <v>3416</v>
      </c>
      <c r="D1706" t="str">
        <f>INDEX(cleaned_data_Pittsburgh!AF$2:'cleaned_data_Pittsburgh'!AF$828, MATCH(A1706, cleaned_data_Pittsburgh!I$2:'cleaned_data_Pittsburgh'!I$828,0))</f>
        <v>Pittsburgh</v>
      </c>
      <c r="E1706">
        <f>INDEX(cleaned_data_Pittsburgh!AG$2:'cleaned_data_Pittsburgh'!AG$828, MATCH(A1706, cleaned_data_Pittsburgh!I$2:'cleaned_data_Pittsburgh'!I$828,0))</f>
        <v>0</v>
      </c>
      <c r="F1706" t="str">
        <f>INDEX(cleaned_data_Pittsburgh!AK$2:'cleaned_data_Pittsburgh'!AK$828, MATCH(A1706, cleaned_data_Pittsburgh!I$2:'cleaned_data_Pittsburgh'!I$828,0))</f>
        <v>Sub-county</v>
      </c>
      <c r="G1706">
        <f t="shared" si="8"/>
        <v>0</v>
      </c>
    </row>
    <row r="1707" spans="1:7" x14ac:dyDescent="0.2">
      <c r="A1707">
        <v>224900867</v>
      </c>
      <c r="B1707">
        <v>133224752</v>
      </c>
      <c r="C1707" t="s">
        <v>3588</v>
      </c>
      <c r="D1707" t="str">
        <f>INDEX(cleaned_data_Pittsburgh!AF$2:'cleaned_data_Pittsburgh'!AF$828, MATCH(A1707, cleaned_data_Pittsburgh!I$2:'cleaned_data_Pittsburgh'!I$828,0))</f>
        <v>Pittsburgh</v>
      </c>
      <c r="E1707">
        <f>INDEX(cleaned_data_Pittsburgh!AG$2:'cleaned_data_Pittsburgh'!AG$828, MATCH(A1707, cleaned_data_Pittsburgh!I$2:'cleaned_data_Pittsburgh'!I$828,0))</f>
        <v>0</v>
      </c>
      <c r="F1707" t="str">
        <f>INDEX(cleaned_data_Pittsburgh!AK$2:'cleaned_data_Pittsburgh'!AK$828, MATCH(A1707, cleaned_data_Pittsburgh!I$2:'cleaned_data_Pittsburgh'!I$828,0))</f>
        <v>Sub-county</v>
      </c>
      <c r="G1707">
        <f t="shared" si="8"/>
        <v>0</v>
      </c>
    </row>
    <row r="1708" spans="1:7" x14ac:dyDescent="0.2">
      <c r="A1708">
        <v>224599580</v>
      </c>
      <c r="B1708">
        <v>178980462</v>
      </c>
      <c r="C1708" t="s">
        <v>3565</v>
      </c>
      <c r="D1708" t="str">
        <f>INDEX(cleaned_data_Pittsburgh!AF$2:'cleaned_data_Pittsburgh'!AF$828, MATCH(A1708, cleaned_data_Pittsburgh!I$2:'cleaned_data_Pittsburgh'!I$828,0))</f>
        <v>Pittsburgh</v>
      </c>
      <c r="E1708">
        <f>INDEX(cleaned_data_Pittsburgh!AG$2:'cleaned_data_Pittsburgh'!AG$828, MATCH(A1708, cleaned_data_Pittsburgh!I$2:'cleaned_data_Pittsburgh'!I$828,0))</f>
        <v>0</v>
      </c>
      <c r="F1708" t="str">
        <f>INDEX(cleaned_data_Pittsburgh!AK$2:'cleaned_data_Pittsburgh'!AK$828, MATCH(A1708, cleaned_data_Pittsburgh!I$2:'cleaned_data_Pittsburgh'!I$828,0))</f>
        <v>Sub-county</v>
      </c>
      <c r="G1708">
        <f t="shared" si="8"/>
        <v>0</v>
      </c>
    </row>
    <row r="1709" spans="1:7" x14ac:dyDescent="0.2">
      <c r="A1709">
        <v>223770928</v>
      </c>
      <c r="B1709">
        <v>13797746</v>
      </c>
      <c r="C1709" t="s">
        <v>3499</v>
      </c>
      <c r="D1709" t="str">
        <f>INDEX(cleaned_data_Pittsburgh!AF$2:'cleaned_data_Pittsburgh'!AF$828, MATCH(A1709, cleaned_data_Pittsburgh!I$2:'cleaned_data_Pittsburgh'!I$828,0))</f>
        <v>Pittsburgh</v>
      </c>
      <c r="E1709">
        <f>INDEX(cleaned_data_Pittsburgh!AG$2:'cleaned_data_Pittsburgh'!AG$828, MATCH(A1709, cleaned_data_Pittsburgh!I$2:'cleaned_data_Pittsburgh'!I$828,0))</f>
        <v>0</v>
      </c>
      <c r="F1709" t="str">
        <f>INDEX(cleaned_data_Pittsburgh!AK$2:'cleaned_data_Pittsburgh'!AK$828, MATCH(A1709, cleaned_data_Pittsburgh!I$2:'cleaned_data_Pittsburgh'!I$828,0))</f>
        <v>Sub-county</v>
      </c>
      <c r="G1709">
        <f t="shared" si="8"/>
        <v>0</v>
      </c>
    </row>
    <row r="1710" spans="1:7" x14ac:dyDescent="0.2">
      <c r="A1710">
        <v>224022349</v>
      </c>
      <c r="B1710">
        <v>90146912</v>
      </c>
      <c r="C1710" t="s">
        <v>3513</v>
      </c>
      <c r="D1710" t="str">
        <f>INDEX(cleaned_data_Pittsburgh!AF$2:'cleaned_data_Pittsburgh'!AF$828, MATCH(A1710, cleaned_data_Pittsburgh!I$2:'cleaned_data_Pittsburgh'!I$828,0))</f>
        <v>Pittsburgh</v>
      </c>
      <c r="E1710">
        <f>INDEX(cleaned_data_Pittsburgh!AG$2:'cleaned_data_Pittsburgh'!AG$828, MATCH(A1710, cleaned_data_Pittsburgh!I$2:'cleaned_data_Pittsburgh'!I$828,0))</f>
        <v>0</v>
      </c>
      <c r="F1710" t="str">
        <f>INDEX(cleaned_data_Pittsburgh!AK$2:'cleaned_data_Pittsburgh'!AK$828, MATCH(A1710, cleaned_data_Pittsburgh!I$2:'cleaned_data_Pittsburgh'!I$828,0))</f>
        <v>Sub-county</v>
      </c>
      <c r="G1710">
        <f t="shared" si="8"/>
        <v>0</v>
      </c>
    </row>
    <row r="1711" spans="1:7" x14ac:dyDescent="0.2">
      <c r="A1711">
        <v>224538279</v>
      </c>
      <c r="B1711">
        <v>90146912</v>
      </c>
      <c r="C1711" t="s">
        <v>3513</v>
      </c>
      <c r="D1711" t="str">
        <f>INDEX(cleaned_data_Pittsburgh!AF$2:'cleaned_data_Pittsburgh'!AF$828, MATCH(A1711, cleaned_data_Pittsburgh!I$2:'cleaned_data_Pittsburgh'!I$828,0))</f>
        <v>Pittsburgh</v>
      </c>
      <c r="E1711">
        <f>INDEX(cleaned_data_Pittsburgh!AG$2:'cleaned_data_Pittsburgh'!AG$828, MATCH(A1711, cleaned_data_Pittsburgh!I$2:'cleaned_data_Pittsburgh'!I$828,0))</f>
        <v>0</v>
      </c>
      <c r="F1711" t="str">
        <f>INDEX(cleaned_data_Pittsburgh!AK$2:'cleaned_data_Pittsburgh'!AK$828, MATCH(A1711, cleaned_data_Pittsburgh!I$2:'cleaned_data_Pittsburgh'!I$828,0))</f>
        <v>Sub-county</v>
      </c>
      <c r="G1711">
        <f t="shared" si="8"/>
        <v>0</v>
      </c>
    </row>
    <row r="1712" spans="1:7" x14ac:dyDescent="0.2">
      <c r="A1712">
        <v>224696961</v>
      </c>
      <c r="B1712">
        <v>90146912</v>
      </c>
      <c r="C1712" t="s">
        <v>3513</v>
      </c>
      <c r="D1712" t="str">
        <f>INDEX(cleaned_data_Pittsburgh!AF$2:'cleaned_data_Pittsburgh'!AF$828, MATCH(A1712, cleaned_data_Pittsburgh!I$2:'cleaned_data_Pittsburgh'!I$828,0))</f>
        <v>Pittsburgh</v>
      </c>
      <c r="E1712">
        <f>INDEX(cleaned_data_Pittsburgh!AG$2:'cleaned_data_Pittsburgh'!AG$828, MATCH(A1712, cleaned_data_Pittsburgh!I$2:'cleaned_data_Pittsburgh'!I$828,0))</f>
        <v>0</v>
      </c>
      <c r="F1712" t="str">
        <f>INDEX(cleaned_data_Pittsburgh!AK$2:'cleaned_data_Pittsburgh'!AK$828, MATCH(A1712, cleaned_data_Pittsburgh!I$2:'cleaned_data_Pittsburgh'!I$828,0))</f>
        <v>Sub-county</v>
      </c>
      <c r="G1712">
        <f t="shared" si="8"/>
        <v>0</v>
      </c>
    </row>
    <row r="1713" spans="1:7" x14ac:dyDescent="0.2">
      <c r="A1713">
        <v>224845524</v>
      </c>
      <c r="B1713">
        <v>187931747</v>
      </c>
      <c r="C1713" t="s">
        <v>3513</v>
      </c>
      <c r="D1713" t="str">
        <f>INDEX(cleaned_data_Pittsburgh!AF$2:'cleaned_data_Pittsburgh'!AF$828, MATCH(A1713, cleaned_data_Pittsburgh!I$2:'cleaned_data_Pittsburgh'!I$828,0))</f>
        <v>Pittsburgh</v>
      </c>
      <c r="E1713">
        <f>INDEX(cleaned_data_Pittsburgh!AG$2:'cleaned_data_Pittsburgh'!AG$828, MATCH(A1713, cleaned_data_Pittsburgh!I$2:'cleaned_data_Pittsburgh'!I$828,0))</f>
        <v>0</v>
      </c>
      <c r="F1713" t="str">
        <f>INDEX(cleaned_data_Pittsburgh!AK$2:'cleaned_data_Pittsburgh'!AK$828, MATCH(A1713, cleaned_data_Pittsburgh!I$2:'cleaned_data_Pittsburgh'!I$828,0))</f>
        <v>Sub-county</v>
      </c>
      <c r="G1713">
        <f t="shared" si="8"/>
        <v>0</v>
      </c>
    </row>
    <row r="1714" spans="1:7" x14ac:dyDescent="0.2">
      <c r="A1714" t="s">
        <v>3316</v>
      </c>
      <c r="B1714">
        <v>191485741</v>
      </c>
      <c r="C1714" t="s">
        <v>3513</v>
      </c>
      <c r="D1714" t="str">
        <f>INDEX(cleaned_data_Pittsburgh!AF$2:'cleaned_data_Pittsburgh'!AF$828, MATCH(A1714, cleaned_data_Pittsburgh!I$2:'cleaned_data_Pittsburgh'!I$828,0))</f>
        <v>Pittsburgh</v>
      </c>
      <c r="E1714">
        <f>INDEX(cleaned_data_Pittsburgh!AG$2:'cleaned_data_Pittsburgh'!AG$828, MATCH(A1714, cleaned_data_Pittsburgh!I$2:'cleaned_data_Pittsburgh'!I$828,0))</f>
        <v>0</v>
      </c>
      <c r="F1714" t="str">
        <f>INDEX(cleaned_data_Pittsburgh!AK$2:'cleaned_data_Pittsburgh'!AK$828, MATCH(A1714, cleaned_data_Pittsburgh!I$2:'cleaned_data_Pittsburgh'!I$828,0))</f>
        <v>Sub-county</v>
      </c>
      <c r="G1714">
        <f t="shared" si="8"/>
        <v>0</v>
      </c>
    </row>
    <row r="1715" spans="1:7" x14ac:dyDescent="0.2">
      <c r="A1715" t="s">
        <v>3317</v>
      </c>
      <c r="B1715">
        <v>191485741</v>
      </c>
      <c r="C1715" t="s">
        <v>3513</v>
      </c>
      <c r="D1715" t="str">
        <f>INDEX(cleaned_data_Pittsburgh!AF$2:'cleaned_data_Pittsburgh'!AF$828, MATCH(A1715, cleaned_data_Pittsburgh!I$2:'cleaned_data_Pittsburgh'!I$828,0))</f>
        <v>Pittsburgh</v>
      </c>
      <c r="E1715">
        <f>INDEX(cleaned_data_Pittsburgh!AG$2:'cleaned_data_Pittsburgh'!AG$828, MATCH(A1715, cleaned_data_Pittsburgh!I$2:'cleaned_data_Pittsburgh'!I$828,0))</f>
        <v>0</v>
      </c>
      <c r="F1715" t="str">
        <f>INDEX(cleaned_data_Pittsburgh!AK$2:'cleaned_data_Pittsburgh'!AK$828, MATCH(A1715, cleaned_data_Pittsburgh!I$2:'cleaned_data_Pittsburgh'!I$828,0))</f>
        <v>Sub-county</v>
      </c>
      <c r="G1715">
        <f t="shared" si="8"/>
        <v>0</v>
      </c>
    </row>
    <row r="1716" spans="1:7" x14ac:dyDescent="0.2">
      <c r="A1716" t="s">
        <v>3208</v>
      </c>
      <c r="B1716">
        <v>90146912</v>
      </c>
      <c r="C1716" t="s">
        <v>3513</v>
      </c>
      <c r="D1716" t="str">
        <f>INDEX(cleaned_data_Pittsburgh!AF$2:'cleaned_data_Pittsburgh'!AF$828, MATCH(A1716, cleaned_data_Pittsburgh!I$2:'cleaned_data_Pittsburgh'!I$828,0))</f>
        <v>Pittsburgh</v>
      </c>
      <c r="E1716">
        <f>INDEX(cleaned_data_Pittsburgh!AG$2:'cleaned_data_Pittsburgh'!AG$828, MATCH(A1716, cleaned_data_Pittsburgh!I$2:'cleaned_data_Pittsburgh'!I$828,0))</f>
        <v>0</v>
      </c>
      <c r="F1716" t="str">
        <f>INDEX(cleaned_data_Pittsburgh!AK$2:'cleaned_data_Pittsburgh'!AK$828, MATCH(A1716, cleaned_data_Pittsburgh!I$2:'cleaned_data_Pittsburgh'!I$828,0))</f>
        <v>Sub-county</v>
      </c>
      <c r="G1716">
        <f t="shared" si="8"/>
        <v>0</v>
      </c>
    </row>
    <row r="1717" spans="1:7" x14ac:dyDescent="0.2">
      <c r="A1717">
        <v>223251565</v>
      </c>
      <c r="B1717">
        <v>13231218</v>
      </c>
      <c r="C1717" t="s">
        <v>3466</v>
      </c>
      <c r="D1717" t="str">
        <f>INDEX(cleaned_data_Pittsburgh!AF$2:'cleaned_data_Pittsburgh'!AF$828, MATCH(A1717, cleaned_data_Pittsburgh!I$2:'cleaned_data_Pittsburgh'!I$828,0))</f>
        <v>Pittsburgh</v>
      </c>
      <c r="E1717">
        <f>INDEX(cleaned_data_Pittsburgh!AG$2:'cleaned_data_Pittsburgh'!AG$828, MATCH(A1717, cleaned_data_Pittsburgh!I$2:'cleaned_data_Pittsburgh'!I$828,0))</f>
        <v>0</v>
      </c>
      <c r="F1717" t="str">
        <f>INDEX(cleaned_data_Pittsburgh!AK$2:'cleaned_data_Pittsburgh'!AK$828, MATCH(A1717, cleaned_data_Pittsburgh!I$2:'cleaned_data_Pittsburgh'!I$828,0))</f>
        <v>Sub-county</v>
      </c>
      <c r="G1717">
        <f t="shared" si="8"/>
        <v>0</v>
      </c>
    </row>
    <row r="1718" spans="1:7" x14ac:dyDescent="0.2">
      <c r="A1718">
        <v>223898098</v>
      </c>
      <c r="B1718">
        <v>130541992</v>
      </c>
      <c r="C1718" t="s">
        <v>3466</v>
      </c>
      <c r="D1718" t="str">
        <f>INDEX(cleaned_data_Pittsburgh!AF$2:'cleaned_data_Pittsburgh'!AF$828, MATCH(A1718, cleaned_data_Pittsburgh!I$2:'cleaned_data_Pittsburgh'!I$828,0))</f>
        <v>Pittsburgh</v>
      </c>
      <c r="E1718">
        <f>INDEX(cleaned_data_Pittsburgh!AG$2:'cleaned_data_Pittsburgh'!AG$828, MATCH(A1718, cleaned_data_Pittsburgh!I$2:'cleaned_data_Pittsburgh'!I$828,0))</f>
        <v>0</v>
      </c>
      <c r="F1718" t="str">
        <f>INDEX(cleaned_data_Pittsburgh!AK$2:'cleaned_data_Pittsburgh'!AK$828, MATCH(A1718, cleaned_data_Pittsburgh!I$2:'cleaned_data_Pittsburgh'!I$828,0))</f>
        <v>Sub-county</v>
      </c>
      <c r="G1718">
        <f t="shared" si="8"/>
        <v>0</v>
      </c>
    </row>
    <row r="1719" spans="1:7" x14ac:dyDescent="0.2">
      <c r="A1719">
        <v>224478844</v>
      </c>
      <c r="B1719">
        <v>130541992</v>
      </c>
      <c r="C1719" t="s">
        <v>3466</v>
      </c>
      <c r="D1719" t="str">
        <f>INDEX(cleaned_data_Pittsburgh!AF$2:'cleaned_data_Pittsburgh'!AF$828, MATCH(A1719, cleaned_data_Pittsburgh!I$2:'cleaned_data_Pittsburgh'!I$828,0))</f>
        <v>Pittsburgh</v>
      </c>
      <c r="E1719">
        <f>INDEX(cleaned_data_Pittsburgh!AG$2:'cleaned_data_Pittsburgh'!AG$828, MATCH(A1719, cleaned_data_Pittsburgh!I$2:'cleaned_data_Pittsburgh'!I$828,0))</f>
        <v>0</v>
      </c>
      <c r="F1719" t="str">
        <f>INDEX(cleaned_data_Pittsburgh!AK$2:'cleaned_data_Pittsburgh'!AK$828, MATCH(A1719, cleaned_data_Pittsburgh!I$2:'cleaned_data_Pittsburgh'!I$828,0))</f>
        <v>Sub-county</v>
      </c>
      <c r="G1719">
        <f t="shared" si="8"/>
        <v>0</v>
      </c>
    </row>
    <row r="1720" spans="1:7" x14ac:dyDescent="0.2">
      <c r="A1720" t="s">
        <v>3213</v>
      </c>
      <c r="B1720">
        <v>130541992</v>
      </c>
      <c r="C1720" t="s">
        <v>3466</v>
      </c>
      <c r="D1720" t="str">
        <f>INDEX(cleaned_data_Pittsburgh!AF$2:'cleaned_data_Pittsburgh'!AF$828, MATCH(A1720, cleaned_data_Pittsburgh!I$2:'cleaned_data_Pittsburgh'!I$828,0))</f>
        <v>Pittsburgh</v>
      </c>
      <c r="E1720">
        <f>INDEX(cleaned_data_Pittsburgh!AG$2:'cleaned_data_Pittsburgh'!AG$828, MATCH(A1720, cleaned_data_Pittsburgh!I$2:'cleaned_data_Pittsburgh'!I$828,0))</f>
        <v>0</v>
      </c>
      <c r="F1720" t="str">
        <f>INDEX(cleaned_data_Pittsburgh!AK$2:'cleaned_data_Pittsburgh'!AK$828, MATCH(A1720, cleaned_data_Pittsburgh!I$2:'cleaned_data_Pittsburgh'!I$828,0))</f>
        <v>Sub-county</v>
      </c>
      <c r="G1720">
        <f t="shared" si="8"/>
        <v>0</v>
      </c>
    </row>
    <row r="1721" spans="1:7" x14ac:dyDescent="0.2">
      <c r="A1721">
        <v>219537970</v>
      </c>
      <c r="B1721">
        <v>3942483</v>
      </c>
      <c r="C1721" t="s">
        <v>3385</v>
      </c>
      <c r="D1721" t="str">
        <f>INDEX(cleaned_data_Pittsburgh!AF$2:'cleaned_data_Pittsburgh'!AF$828, MATCH(A1721, cleaned_data_Pittsburgh!I$2:'cleaned_data_Pittsburgh'!I$828,0))</f>
        <v>Pittsburgh</v>
      </c>
      <c r="E1721">
        <f>INDEX(cleaned_data_Pittsburgh!AG$2:'cleaned_data_Pittsburgh'!AG$828, MATCH(A1721, cleaned_data_Pittsburgh!I$2:'cleaned_data_Pittsburgh'!I$828,0))</f>
        <v>0</v>
      </c>
      <c r="F1721" t="str">
        <f>INDEX(cleaned_data_Pittsburgh!AK$2:'cleaned_data_Pittsburgh'!AK$828, MATCH(A1721, cleaned_data_Pittsburgh!I$2:'cleaned_data_Pittsburgh'!I$828,0))</f>
        <v>Sub-county</v>
      </c>
      <c r="G1721">
        <f t="shared" si="8"/>
        <v>0</v>
      </c>
    </row>
    <row r="1722" spans="1:7" x14ac:dyDescent="0.2">
      <c r="A1722">
        <v>223273978</v>
      </c>
      <c r="B1722">
        <v>185070295</v>
      </c>
      <c r="C1722" t="s">
        <v>3385</v>
      </c>
      <c r="D1722" t="str">
        <f>INDEX(cleaned_data_Pittsburgh!AF$2:'cleaned_data_Pittsburgh'!AF$828, MATCH(A1722, cleaned_data_Pittsburgh!I$2:'cleaned_data_Pittsburgh'!I$828,0))</f>
        <v>Pittsburgh</v>
      </c>
      <c r="E1722">
        <f>INDEX(cleaned_data_Pittsburgh!AG$2:'cleaned_data_Pittsburgh'!AG$828, MATCH(A1722, cleaned_data_Pittsburgh!I$2:'cleaned_data_Pittsburgh'!I$828,0))</f>
        <v>0</v>
      </c>
      <c r="F1722" t="str">
        <f>INDEX(cleaned_data_Pittsburgh!AK$2:'cleaned_data_Pittsburgh'!AK$828, MATCH(A1722, cleaned_data_Pittsburgh!I$2:'cleaned_data_Pittsburgh'!I$828,0))</f>
        <v>Sub-county</v>
      </c>
      <c r="G1722">
        <f t="shared" si="8"/>
        <v>0</v>
      </c>
    </row>
    <row r="1723" spans="1:7" x14ac:dyDescent="0.2">
      <c r="A1723">
        <v>224207598</v>
      </c>
      <c r="B1723">
        <v>3942483</v>
      </c>
      <c r="C1723" t="s">
        <v>3385</v>
      </c>
      <c r="D1723" t="str">
        <f>INDEX(cleaned_data_Pittsburgh!AF$2:'cleaned_data_Pittsburgh'!AF$828, MATCH(A1723, cleaned_data_Pittsburgh!I$2:'cleaned_data_Pittsburgh'!I$828,0))</f>
        <v>Pittsburgh</v>
      </c>
      <c r="E1723">
        <f>INDEX(cleaned_data_Pittsburgh!AG$2:'cleaned_data_Pittsburgh'!AG$828, MATCH(A1723, cleaned_data_Pittsburgh!I$2:'cleaned_data_Pittsburgh'!I$828,0))</f>
        <v>0</v>
      </c>
      <c r="F1723" t="str">
        <f>INDEX(cleaned_data_Pittsburgh!AK$2:'cleaned_data_Pittsburgh'!AK$828, MATCH(A1723, cleaned_data_Pittsburgh!I$2:'cleaned_data_Pittsburgh'!I$828,0))</f>
        <v>Sub-county</v>
      </c>
      <c r="G1723">
        <f t="shared" si="8"/>
        <v>0</v>
      </c>
    </row>
    <row r="1724" spans="1:7" x14ac:dyDescent="0.2">
      <c r="A1724">
        <v>224240843</v>
      </c>
      <c r="B1724">
        <v>11170333</v>
      </c>
      <c r="C1724" t="s">
        <v>3385</v>
      </c>
      <c r="D1724" t="str">
        <f>INDEX(cleaned_data_Pittsburgh!AF$2:'cleaned_data_Pittsburgh'!AF$828, MATCH(A1724, cleaned_data_Pittsburgh!I$2:'cleaned_data_Pittsburgh'!I$828,0))</f>
        <v>Pittsburgh</v>
      </c>
      <c r="E1724">
        <f>INDEX(cleaned_data_Pittsburgh!AG$2:'cleaned_data_Pittsburgh'!AG$828, MATCH(A1724, cleaned_data_Pittsburgh!I$2:'cleaned_data_Pittsburgh'!I$828,0))</f>
        <v>0</v>
      </c>
      <c r="F1724" t="str">
        <f>INDEX(cleaned_data_Pittsburgh!AK$2:'cleaned_data_Pittsburgh'!AK$828, MATCH(A1724, cleaned_data_Pittsburgh!I$2:'cleaned_data_Pittsburgh'!I$828,0))</f>
        <v>Sub-county</v>
      </c>
      <c r="G1724">
        <f t="shared" si="8"/>
        <v>0</v>
      </c>
    </row>
    <row r="1725" spans="1:7" x14ac:dyDescent="0.2">
      <c r="A1725">
        <v>224599580</v>
      </c>
      <c r="B1725">
        <v>7239884</v>
      </c>
      <c r="C1725" t="s">
        <v>3385</v>
      </c>
      <c r="D1725" t="str">
        <f>INDEX(cleaned_data_Pittsburgh!AF$2:'cleaned_data_Pittsburgh'!AF$828, MATCH(A1725, cleaned_data_Pittsburgh!I$2:'cleaned_data_Pittsburgh'!I$828,0))</f>
        <v>Pittsburgh</v>
      </c>
      <c r="E1725">
        <f>INDEX(cleaned_data_Pittsburgh!AG$2:'cleaned_data_Pittsburgh'!AG$828, MATCH(A1725, cleaned_data_Pittsburgh!I$2:'cleaned_data_Pittsburgh'!I$828,0))</f>
        <v>0</v>
      </c>
      <c r="F1725" t="str">
        <f>INDEX(cleaned_data_Pittsburgh!AK$2:'cleaned_data_Pittsburgh'!AK$828, MATCH(A1725, cleaned_data_Pittsburgh!I$2:'cleaned_data_Pittsburgh'!I$828,0))</f>
        <v>Sub-county</v>
      </c>
      <c r="G1725">
        <f t="shared" si="8"/>
        <v>0</v>
      </c>
    </row>
    <row r="1726" spans="1:7" x14ac:dyDescent="0.2">
      <c r="A1726" t="s">
        <v>3165</v>
      </c>
      <c r="B1726">
        <v>41838162</v>
      </c>
      <c r="C1726" t="s">
        <v>3385</v>
      </c>
      <c r="D1726" t="str">
        <f>INDEX(cleaned_data_Pittsburgh!AF$2:'cleaned_data_Pittsburgh'!AF$828, MATCH(A1726, cleaned_data_Pittsburgh!I$2:'cleaned_data_Pittsburgh'!I$828,0))</f>
        <v>Pittsburgh</v>
      </c>
      <c r="E1726">
        <f>INDEX(cleaned_data_Pittsburgh!AG$2:'cleaned_data_Pittsburgh'!AG$828, MATCH(A1726, cleaned_data_Pittsburgh!I$2:'cleaned_data_Pittsburgh'!I$828,0))</f>
        <v>0</v>
      </c>
      <c r="F1726" t="str">
        <f>INDEX(cleaned_data_Pittsburgh!AK$2:'cleaned_data_Pittsburgh'!AK$828, MATCH(A1726, cleaned_data_Pittsburgh!I$2:'cleaned_data_Pittsburgh'!I$828,0))</f>
        <v>Sub-county</v>
      </c>
      <c r="G1726">
        <f t="shared" si="8"/>
        <v>0</v>
      </c>
    </row>
    <row r="1727" spans="1:7" x14ac:dyDescent="0.2">
      <c r="A1727" t="s">
        <v>3180</v>
      </c>
      <c r="B1727">
        <v>151869172</v>
      </c>
      <c r="C1727" t="s">
        <v>3385</v>
      </c>
      <c r="D1727" t="str">
        <f>INDEX(cleaned_data_Pittsburgh!AF$2:'cleaned_data_Pittsburgh'!AF$828, MATCH(A1727, cleaned_data_Pittsburgh!I$2:'cleaned_data_Pittsburgh'!I$828,0))</f>
        <v>Pittsburgh</v>
      </c>
      <c r="E1727">
        <f>INDEX(cleaned_data_Pittsburgh!AG$2:'cleaned_data_Pittsburgh'!AG$828, MATCH(A1727, cleaned_data_Pittsburgh!I$2:'cleaned_data_Pittsburgh'!I$828,0))</f>
        <v>0</v>
      </c>
      <c r="F1727" t="str">
        <f>INDEX(cleaned_data_Pittsburgh!AK$2:'cleaned_data_Pittsburgh'!AK$828, MATCH(A1727, cleaned_data_Pittsburgh!I$2:'cleaned_data_Pittsburgh'!I$828,0))</f>
        <v>Sub-county</v>
      </c>
      <c r="G1727">
        <f t="shared" si="8"/>
        <v>0</v>
      </c>
    </row>
    <row r="1728" spans="1:7" x14ac:dyDescent="0.2">
      <c r="A1728" t="s">
        <v>3309</v>
      </c>
      <c r="B1728">
        <v>184727857</v>
      </c>
      <c r="C1728" t="s">
        <v>3385</v>
      </c>
      <c r="D1728" t="str">
        <f>INDEX(cleaned_data_Pittsburgh!AF$2:'cleaned_data_Pittsburgh'!AF$828, MATCH(A1728, cleaned_data_Pittsburgh!I$2:'cleaned_data_Pittsburgh'!I$828,0))</f>
        <v>Pittsburgh</v>
      </c>
      <c r="E1728">
        <f>INDEX(cleaned_data_Pittsburgh!AG$2:'cleaned_data_Pittsburgh'!AG$828, MATCH(A1728, cleaned_data_Pittsburgh!I$2:'cleaned_data_Pittsburgh'!I$828,0))</f>
        <v>0</v>
      </c>
      <c r="F1728" t="str">
        <f>INDEX(cleaned_data_Pittsburgh!AK$2:'cleaned_data_Pittsburgh'!AK$828, MATCH(A1728, cleaned_data_Pittsburgh!I$2:'cleaned_data_Pittsburgh'!I$828,0))</f>
        <v>Sub-county</v>
      </c>
      <c r="G1728">
        <f t="shared" si="8"/>
        <v>0</v>
      </c>
    </row>
    <row r="1729" spans="1:7" x14ac:dyDescent="0.2">
      <c r="A1729" t="s">
        <v>3235</v>
      </c>
      <c r="B1729">
        <v>185555114</v>
      </c>
      <c r="C1729" t="s">
        <v>3385</v>
      </c>
      <c r="D1729" t="str">
        <f>INDEX(cleaned_data_Pittsburgh!AF$2:'cleaned_data_Pittsburgh'!AF$828, MATCH(A1729, cleaned_data_Pittsburgh!I$2:'cleaned_data_Pittsburgh'!I$828,0))</f>
        <v>Pittsburgh</v>
      </c>
      <c r="E1729">
        <f>INDEX(cleaned_data_Pittsburgh!AG$2:'cleaned_data_Pittsburgh'!AG$828, MATCH(A1729, cleaned_data_Pittsburgh!I$2:'cleaned_data_Pittsburgh'!I$828,0))</f>
        <v>0</v>
      </c>
      <c r="F1729" t="str">
        <f>INDEX(cleaned_data_Pittsburgh!AK$2:'cleaned_data_Pittsburgh'!AK$828, MATCH(A1729, cleaned_data_Pittsburgh!I$2:'cleaned_data_Pittsburgh'!I$828,0))</f>
        <v>Sub-county</v>
      </c>
      <c r="G1729">
        <f t="shared" si="8"/>
        <v>0</v>
      </c>
    </row>
    <row r="1730" spans="1:7" x14ac:dyDescent="0.2">
      <c r="A1730" t="s">
        <v>3239</v>
      </c>
      <c r="B1730">
        <v>185555114</v>
      </c>
      <c r="C1730" t="s">
        <v>3385</v>
      </c>
      <c r="D1730" t="str">
        <f>INDEX(cleaned_data_Pittsburgh!AF$2:'cleaned_data_Pittsburgh'!AF$828, MATCH(A1730, cleaned_data_Pittsburgh!I$2:'cleaned_data_Pittsburgh'!I$828,0))</f>
        <v>Pittsburgh</v>
      </c>
      <c r="E1730">
        <f>INDEX(cleaned_data_Pittsburgh!AG$2:'cleaned_data_Pittsburgh'!AG$828, MATCH(A1730, cleaned_data_Pittsburgh!I$2:'cleaned_data_Pittsburgh'!I$828,0))</f>
        <v>0</v>
      </c>
      <c r="F1730" t="str">
        <f>INDEX(cleaned_data_Pittsburgh!AK$2:'cleaned_data_Pittsburgh'!AK$828, MATCH(A1730, cleaned_data_Pittsburgh!I$2:'cleaned_data_Pittsburgh'!I$828,0))</f>
        <v>Sub-county</v>
      </c>
      <c r="G1730">
        <f t="shared" si="8"/>
        <v>0</v>
      </c>
    </row>
    <row r="1731" spans="1:7" x14ac:dyDescent="0.2">
      <c r="A1731">
        <v>224101770</v>
      </c>
      <c r="B1731">
        <v>138522122</v>
      </c>
      <c r="C1731" t="s">
        <v>3411</v>
      </c>
      <c r="D1731" t="str">
        <f>INDEX(cleaned_data_Pittsburgh!AF$2:'cleaned_data_Pittsburgh'!AF$828, MATCH(A1731, cleaned_data_Pittsburgh!I$2:'cleaned_data_Pittsburgh'!I$828,0))</f>
        <v>Pittsburgh</v>
      </c>
      <c r="E1731">
        <f>INDEX(cleaned_data_Pittsburgh!AG$2:'cleaned_data_Pittsburgh'!AG$828, MATCH(A1731, cleaned_data_Pittsburgh!I$2:'cleaned_data_Pittsburgh'!I$828,0))</f>
        <v>0</v>
      </c>
      <c r="F1731" t="str">
        <f>INDEX(cleaned_data_Pittsburgh!AK$2:'cleaned_data_Pittsburgh'!AK$828, MATCH(A1731, cleaned_data_Pittsburgh!I$2:'cleaned_data_Pittsburgh'!I$828,0))</f>
        <v>Sub-county</v>
      </c>
      <c r="G1731">
        <f t="shared" si="8"/>
        <v>0</v>
      </c>
    </row>
    <row r="1732" spans="1:7" x14ac:dyDescent="0.2">
      <c r="A1732" t="s">
        <v>3312</v>
      </c>
      <c r="B1732">
        <v>116574962</v>
      </c>
      <c r="C1732" t="s">
        <v>3411</v>
      </c>
      <c r="D1732" t="str">
        <f>INDEX(cleaned_data_Pittsburgh!AF$2:'cleaned_data_Pittsburgh'!AF$828, MATCH(A1732, cleaned_data_Pittsburgh!I$2:'cleaned_data_Pittsburgh'!I$828,0))</f>
        <v>Pittsburgh</v>
      </c>
      <c r="E1732">
        <f>INDEX(cleaned_data_Pittsburgh!AG$2:'cleaned_data_Pittsburgh'!AG$828, MATCH(A1732, cleaned_data_Pittsburgh!I$2:'cleaned_data_Pittsburgh'!I$828,0))</f>
        <v>0</v>
      </c>
      <c r="F1732" t="str">
        <f>INDEX(cleaned_data_Pittsburgh!AK$2:'cleaned_data_Pittsburgh'!AK$828, MATCH(A1732, cleaned_data_Pittsburgh!I$2:'cleaned_data_Pittsburgh'!I$828,0))</f>
        <v>Sub-county</v>
      </c>
      <c r="G1732">
        <f t="shared" si="8"/>
        <v>0</v>
      </c>
    </row>
    <row r="1733" spans="1:7" x14ac:dyDescent="0.2">
      <c r="A1733">
        <v>223538687</v>
      </c>
      <c r="B1733">
        <v>185614799</v>
      </c>
      <c r="C1733" t="s">
        <v>3481</v>
      </c>
      <c r="D1733" t="str">
        <f>INDEX(cleaned_data_Pittsburgh!AF$2:'cleaned_data_Pittsburgh'!AF$828, MATCH(A1733, cleaned_data_Pittsburgh!I$2:'cleaned_data_Pittsburgh'!I$828,0))</f>
        <v>Pittsburgh</v>
      </c>
      <c r="E1733">
        <f>INDEX(cleaned_data_Pittsburgh!AG$2:'cleaned_data_Pittsburgh'!AG$828, MATCH(A1733, cleaned_data_Pittsburgh!I$2:'cleaned_data_Pittsburgh'!I$828,0))</f>
        <v>0</v>
      </c>
      <c r="F1733" t="str">
        <f>INDEX(cleaned_data_Pittsburgh!AK$2:'cleaned_data_Pittsburgh'!AK$828, MATCH(A1733, cleaned_data_Pittsburgh!I$2:'cleaned_data_Pittsburgh'!I$828,0))</f>
        <v>Sub-county</v>
      </c>
      <c r="G1733">
        <f t="shared" si="8"/>
        <v>0</v>
      </c>
    </row>
    <row r="1734" spans="1:7" x14ac:dyDescent="0.2">
      <c r="A1734" t="s">
        <v>3200</v>
      </c>
      <c r="B1734">
        <v>8490600</v>
      </c>
      <c r="C1734" t="s">
        <v>3481</v>
      </c>
      <c r="D1734" t="str">
        <f>INDEX(cleaned_data_Pittsburgh!AF$2:'cleaned_data_Pittsburgh'!AF$828, MATCH(A1734, cleaned_data_Pittsburgh!I$2:'cleaned_data_Pittsburgh'!I$828,0))</f>
        <v>Moon township</v>
      </c>
      <c r="E1734">
        <f>INDEX(cleaned_data_Pittsburgh!AG$2:'cleaned_data_Pittsburgh'!AG$828, MATCH(A1734, cleaned_data_Pittsburgh!I$2:'cleaned_data_Pittsburgh'!I$828,0))</f>
        <v>0</v>
      </c>
      <c r="F1734" t="str">
        <f>INDEX(cleaned_data_Pittsburgh!AK$2:'cleaned_data_Pittsburgh'!AK$828, MATCH(A1734, cleaned_data_Pittsburgh!I$2:'cleaned_data_Pittsburgh'!I$828,0))</f>
        <v>Sub-county</v>
      </c>
      <c r="G1734">
        <f t="shared" si="8"/>
        <v>0</v>
      </c>
    </row>
    <row r="1735" spans="1:7" x14ac:dyDescent="0.2">
      <c r="A1735">
        <v>224810389</v>
      </c>
      <c r="B1735">
        <v>9080486</v>
      </c>
      <c r="C1735" t="s">
        <v>3481</v>
      </c>
      <c r="D1735" t="str">
        <f>INDEX(cleaned_data_Pittsburgh!AF$2:'cleaned_data_Pittsburgh'!AF$828, MATCH(A1735, cleaned_data_Pittsburgh!I$2:'cleaned_data_Pittsburgh'!I$828,0))</f>
        <v>Coraopolis</v>
      </c>
      <c r="E1735">
        <f>INDEX(cleaned_data_Pittsburgh!AG$2:'cleaned_data_Pittsburgh'!AG$828, MATCH(A1735, cleaned_data_Pittsburgh!I$2:'cleaned_data_Pittsburgh'!I$828,0))</f>
        <v>0</v>
      </c>
      <c r="F1735" t="str">
        <f>INDEX(cleaned_data_Pittsburgh!AK$2:'cleaned_data_Pittsburgh'!AK$828, MATCH(A1735, cleaned_data_Pittsburgh!I$2:'cleaned_data_Pittsburgh'!I$828,0))</f>
        <v>Sub-county</v>
      </c>
      <c r="G1735">
        <f t="shared" si="8"/>
        <v>0</v>
      </c>
    </row>
    <row r="1736" spans="1:7" x14ac:dyDescent="0.2">
      <c r="A1736" t="s">
        <v>3201</v>
      </c>
      <c r="B1736">
        <v>8490600</v>
      </c>
      <c r="C1736" t="s">
        <v>3481</v>
      </c>
      <c r="D1736" t="str">
        <f>INDEX(cleaned_data_Pittsburgh!AF$2:'cleaned_data_Pittsburgh'!AF$828, MATCH(A1736, cleaned_data_Pittsburgh!I$2:'cleaned_data_Pittsburgh'!I$828,0))</f>
        <v>Moon township</v>
      </c>
      <c r="E1736">
        <f>INDEX(cleaned_data_Pittsburgh!AG$2:'cleaned_data_Pittsburgh'!AG$828, MATCH(A1736, cleaned_data_Pittsburgh!I$2:'cleaned_data_Pittsburgh'!I$828,0))</f>
        <v>0</v>
      </c>
      <c r="F1736" t="str">
        <f>INDEX(cleaned_data_Pittsburgh!AK$2:'cleaned_data_Pittsburgh'!AK$828, MATCH(A1736, cleaned_data_Pittsburgh!I$2:'cleaned_data_Pittsburgh'!I$828,0))</f>
        <v>Sub-county</v>
      </c>
      <c r="G1736">
        <f t="shared" si="8"/>
        <v>0</v>
      </c>
    </row>
    <row r="1737" spans="1:7" x14ac:dyDescent="0.2">
      <c r="A1737" t="s">
        <v>3202</v>
      </c>
      <c r="B1737">
        <v>8490600</v>
      </c>
      <c r="C1737" t="s">
        <v>3481</v>
      </c>
      <c r="D1737" t="str">
        <f>INDEX(cleaned_data_Pittsburgh!AF$2:'cleaned_data_Pittsburgh'!AF$828, MATCH(A1737, cleaned_data_Pittsburgh!I$2:'cleaned_data_Pittsburgh'!I$828,0))</f>
        <v>Moon township</v>
      </c>
      <c r="E1737">
        <f>INDEX(cleaned_data_Pittsburgh!AG$2:'cleaned_data_Pittsburgh'!AG$828, MATCH(A1737, cleaned_data_Pittsburgh!I$2:'cleaned_data_Pittsburgh'!I$828,0))</f>
        <v>0</v>
      </c>
      <c r="F1737" t="str">
        <f>INDEX(cleaned_data_Pittsburgh!AK$2:'cleaned_data_Pittsburgh'!AK$828, MATCH(A1737, cleaned_data_Pittsburgh!I$2:'cleaned_data_Pittsburgh'!I$828,0))</f>
        <v>Sub-county</v>
      </c>
      <c r="G1737">
        <f t="shared" si="8"/>
        <v>0</v>
      </c>
    </row>
    <row r="1738" spans="1:7" x14ac:dyDescent="0.2">
      <c r="A1738">
        <v>224221328</v>
      </c>
      <c r="B1738">
        <v>182809626</v>
      </c>
      <c r="C1738" t="s">
        <v>3536</v>
      </c>
      <c r="D1738" t="str">
        <f>INDEX(cleaned_data_Pittsburgh!AF$2:'cleaned_data_Pittsburgh'!AF$828, MATCH(A1738, cleaned_data_Pittsburgh!I$2:'cleaned_data_Pittsburgh'!I$828,0))</f>
        <v>Pittsburgh</v>
      </c>
      <c r="E1738">
        <f>INDEX(cleaned_data_Pittsburgh!AG$2:'cleaned_data_Pittsburgh'!AG$828, MATCH(A1738, cleaned_data_Pittsburgh!I$2:'cleaned_data_Pittsburgh'!I$828,0))</f>
        <v>0</v>
      </c>
      <c r="F1738" t="str">
        <f>INDEX(cleaned_data_Pittsburgh!AK$2:'cleaned_data_Pittsburgh'!AK$828, MATCH(A1738, cleaned_data_Pittsburgh!I$2:'cleaned_data_Pittsburgh'!I$828,0))</f>
        <v>Sub-county</v>
      </c>
      <c r="G1738">
        <f t="shared" si="8"/>
        <v>0</v>
      </c>
    </row>
    <row r="1739" spans="1:7" x14ac:dyDescent="0.2">
      <c r="A1739">
        <v>224384596</v>
      </c>
      <c r="B1739">
        <v>190364317</v>
      </c>
      <c r="C1739" t="s">
        <v>3536</v>
      </c>
      <c r="D1739" t="str">
        <f>INDEX(cleaned_data_Pittsburgh!AF$2:'cleaned_data_Pittsburgh'!AF$828, MATCH(A1739, cleaned_data_Pittsburgh!I$2:'cleaned_data_Pittsburgh'!I$828,0))</f>
        <v>Pittsburgh</v>
      </c>
      <c r="E1739">
        <f>INDEX(cleaned_data_Pittsburgh!AG$2:'cleaned_data_Pittsburgh'!AG$828, MATCH(A1739, cleaned_data_Pittsburgh!I$2:'cleaned_data_Pittsburgh'!I$828,0))</f>
        <v>0</v>
      </c>
      <c r="F1739" t="str">
        <f>INDEX(cleaned_data_Pittsburgh!AK$2:'cleaned_data_Pittsburgh'!AK$828, MATCH(A1739, cleaned_data_Pittsburgh!I$2:'cleaned_data_Pittsburgh'!I$828,0))</f>
        <v>Sub-county</v>
      </c>
      <c r="G1739">
        <f t="shared" si="8"/>
        <v>0</v>
      </c>
    </row>
    <row r="1740" spans="1:7" x14ac:dyDescent="0.2">
      <c r="A1740" t="s">
        <v>3263</v>
      </c>
      <c r="B1740">
        <v>191810032</v>
      </c>
      <c r="C1740" t="s">
        <v>3536</v>
      </c>
      <c r="D1740" t="str">
        <f>INDEX(cleaned_data_Pittsburgh!AF$2:'cleaned_data_Pittsburgh'!AF$828, MATCH(A1740, cleaned_data_Pittsburgh!I$2:'cleaned_data_Pittsburgh'!I$828,0))</f>
        <v>Pittsburgh</v>
      </c>
      <c r="E1740">
        <f>INDEX(cleaned_data_Pittsburgh!AG$2:'cleaned_data_Pittsburgh'!AG$828, MATCH(A1740, cleaned_data_Pittsburgh!I$2:'cleaned_data_Pittsburgh'!I$828,0))</f>
        <v>0</v>
      </c>
      <c r="F1740" t="str">
        <f>INDEX(cleaned_data_Pittsburgh!AK$2:'cleaned_data_Pittsburgh'!AK$828, MATCH(A1740, cleaned_data_Pittsburgh!I$2:'cleaned_data_Pittsburgh'!I$828,0))</f>
        <v>Sub-county</v>
      </c>
      <c r="G1740">
        <f t="shared" si="8"/>
        <v>0</v>
      </c>
    </row>
    <row r="1741" spans="1:7" x14ac:dyDescent="0.2">
      <c r="A1741">
        <v>222789986</v>
      </c>
      <c r="B1741">
        <v>11914934</v>
      </c>
      <c r="C1741" t="s">
        <v>3434</v>
      </c>
      <c r="D1741" t="str">
        <f>INDEX(cleaned_data_Pittsburgh!AF$2:'cleaned_data_Pittsburgh'!AF$828, MATCH(A1741, cleaned_data_Pittsburgh!I$2:'cleaned_data_Pittsburgh'!I$828,0))</f>
        <v>Pittsburgh</v>
      </c>
      <c r="E1741">
        <f>INDEX(cleaned_data_Pittsburgh!AG$2:'cleaned_data_Pittsburgh'!AG$828, MATCH(A1741, cleaned_data_Pittsburgh!I$2:'cleaned_data_Pittsburgh'!I$828,0))</f>
        <v>0</v>
      </c>
      <c r="F1741" t="str">
        <f>INDEX(cleaned_data_Pittsburgh!AK$2:'cleaned_data_Pittsburgh'!AK$828, MATCH(A1741, cleaned_data_Pittsburgh!I$2:'cleaned_data_Pittsburgh'!I$828,0))</f>
        <v>Sub-county</v>
      </c>
      <c r="G1741">
        <f t="shared" si="8"/>
        <v>0</v>
      </c>
    </row>
    <row r="1742" spans="1:7" x14ac:dyDescent="0.2">
      <c r="A1742">
        <v>224290857</v>
      </c>
      <c r="B1742">
        <v>95236582</v>
      </c>
      <c r="C1742" t="s">
        <v>3434</v>
      </c>
      <c r="D1742" t="str">
        <f>INDEX(cleaned_data_Pittsburgh!AF$2:'cleaned_data_Pittsburgh'!AF$828, MATCH(A1742, cleaned_data_Pittsburgh!I$2:'cleaned_data_Pittsburgh'!I$828,0))</f>
        <v>Pittsburgh</v>
      </c>
      <c r="E1742">
        <f>INDEX(cleaned_data_Pittsburgh!AG$2:'cleaned_data_Pittsburgh'!AG$828, MATCH(A1742, cleaned_data_Pittsburgh!I$2:'cleaned_data_Pittsburgh'!I$828,0))</f>
        <v>0</v>
      </c>
      <c r="F1742" t="str">
        <f>INDEX(cleaned_data_Pittsburgh!AK$2:'cleaned_data_Pittsburgh'!AK$828, MATCH(A1742, cleaned_data_Pittsburgh!I$2:'cleaned_data_Pittsburgh'!I$828,0))</f>
        <v>Sub-county</v>
      </c>
      <c r="G1742">
        <f t="shared" si="8"/>
        <v>0</v>
      </c>
    </row>
    <row r="1743" spans="1:7" x14ac:dyDescent="0.2">
      <c r="A1743">
        <v>224334292</v>
      </c>
      <c r="B1743">
        <v>95236582</v>
      </c>
      <c r="C1743" t="s">
        <v>3434</v>
      </c>
      <c r="D1743" t="str">
        <f>INDEX(cleaned_data_Pittsburgh!AF$2:'cleaned_data_Pittsburgh'!AF$828, MATCH(A1743, cleaned_data_Pittsburgh!I$2:'cleaned_data_Pittsburgh'!I$828,0))</f>
        <v>Pittsburgh</v>
      </c>
      <c r="E1743">
        <f>INDEX(cleaned_data_Pittsburgh!AG$2:'cleaned_data_Pittsburgh'!AG$828, MATCH(A1743, cleaned_data_Pittsburgh!I$2:'cleaned_data_Pittsburgh'!I$828,0))</f>
        <v>0</v>
      </c>
      <c r="F1743" t="str">
        <f>INDEX(cleaned_data_Pittsburgh!AK$2:'cleaned_data_Pittsburgh'!AK$828, MATCH(A1743, cleaned_data_Pittsburgh!I$2:'cleaned_data_Pittsburgh'!I$828,0))</f>
        <v>Sub-county</v>
      </c>
      <c r="G1743">
        <f t="shared" si="8"/>
        <v>0</v>
      </c>
    </row>
    <row r="1744" spans="1:7" x14ac:dyDescent="0.2">
      <c r="A1744" t="s">
        <v>3207</v>
      </c>
      <c r="B1744">
        <v>95236582</v>
      </c>
      <c r="C1744" t="s">
        <v>3434</v>
      </c>
      <c r="D1744" t="str">
        <f>INDEX(cleaned_data_Pittsburgh!AF$2:'cleaned_data_Pittsburgh'!AF$828, MATCH(A1744, cleaned_data_Pittsburgh!I$2:'cleaned_data_Pittsburgh'!I$828,0))</f>
        <v>Pittsburgh</v>
      </c>
      <c r="E1744">
        <f>INDEX(cleaned_data_Pittsburgh!AG$2:'cleaned_data_Pittsburgh'!AG$828, MATCH(A1744, cleaned_data_Pittsburgh!I$2:'cleaned_data_Pittsburgh'!I$828,0))</f>
        <v>0</v>
      </c>
      <c r="F1744" t="str">
        <f>INDEX(cleaned_data_Pittsburgh!AK$2:'cleaned_data_Pittsburgh'!AK$828, MATCH(A1744, cleaned_data_Pittsburgh!I$2:'cleaned_data_Pittsburgh'!I$828,0))</f>
        <v>Sub-county</v>
      </c>
      <c r="G1744">
        <f t="shared" si="8"/>
        <v>0</v>
      </c>
    </row>
    <row r="1745" spans="1:7" x14ac:dyDescent="0.2">
      <c r="A1745">
        <v>224333623</v>
      </c>
      <c r="B1745">
        <v>189883191</v>
      </c>
      <c r="C1745" t="s">
        <v>3544</v>
      </c>
      <c r="D1745" t="str">
        <f>INDEX(cleaned_data_Pittsburgh!AF$2:'cleaned_data_Pittsburgh'!AF$828, MATCH(A1745, cleaned_data_Pittsburgh!I$2:'cleaned_data_Pittsburgh'!I$828,0))</f>
        <v>Pittsburgh</v>
      </c>
      <c r="E1745">
        <f>INDEX(cleaned_data_Pittsburgh!AG$2:'cleaned_data_Pittsburgh'!AG$828, MATCH(A1745, cleaned_data_Pittsburgh!I$2:'cleaned_data_Pittsburgh'!I$828,0))</f>
        <v>0</v>
      </c>
      <c r="F1745" t="str">
        <f>INDEX(cleaned_data_Pittsburgh!AK$2:'cleaned_data_Pittsburgh'!AK$828, MATCH(A1745, cleaned_data_Pittsburgh!I$2:'cleaned_data_Pittsburgh'!I$828,0))</f>
        <v>Sub-county</v>
      </c>
      <c r="G1745">
        <f t="shared" si="8"/>
        <v>0</v>
      </c>
    </row>
    <row r="1746" spans="1:7" x14ac:dyDescent="0.2">
      <c r="A1746">
        <v>223141331</v>
      </c>
      <c r="B1746">
        <v>9410825</v>
      </c>
      <c r="C1746" t="s">
        <v>3413</v>
      </c>
      <c r="D1746" t="str">
        <f>INDEX(cleaned_data_Pittsburgh!AF$2:'cleaned_data_Pittsburgh'!AF$828, MATCH(A1746, cleaned_data_Pittsburgh!I$2:'cleaned_data_Pittsburgh'!I$828,0))</f>
        <v>Pittsburgh</v>
      </c>
      <c r="E1746">
        <f>INDEX(cleaned_data_Pittsburgh!AG$2:'cleaned_data_Pittsburgh'!AG$828, MATCH(A1746, cleaned_data_Pittsburgh!I$2:'cleaned_data_Pittsburgh'!I$828,0))</f>
        <v>0</v>
      </c>
      <c r="F1746" t="str">
        <f>INDEX(cleaned_data_Pittsburgh!AK$2:'cleaned_data_Pittsburgh'!AK$828, MATCH(A1746, cleaned_data_Pittsburgh!I$2:'cleaned_data_Pittsburgh'!I$828,0))</f>
        <v>Sub-county</v>
      </c>
      <c r="G1746">
        <f t="shared" si="8"/>
        <v>0</v>
      </c>
    </row>
    <row r="1747" spans="1:7" x14ac:dyDescent="0.2">
      <c r="A1747">
        <v>223141331</v>
      </c>
      <c r="B1747">
        <v>144975022</v>
      </c>
      <c r="C1747" t="s">
        <v>3413</v>
      </c>
      <c r="D1747" t="str">
        <f>INDEX(cleaned_data_Pittsburgh!AF$2:'cleaned_data_Pittsburgh'!AF$828, MATCH(A1747, cleaned_data_Pittsburgh!I$2:'cleaned_data_Pittsburgh'!I$828,0))</f>
        <v>Pittsburgh</v>
      </c>
      <c r="E1747">
        <f>INDEX(cleaned_data_Pittsburgh!AG$2:'cleaned_data_Pittsburgh'!AG$828, MATCH(A1747, cleaned_data_Pittsburgh!I$2:'cleaned_data_Pittsburgh'!I$828,0))</f>
        <v>0</v>
      </c>
      <c r="F1747" t="str">
        <f>INDEX(cleaned_data_Pittsburgh!AK$2:'cleaned_data_Pittsburgh'!AK$828, MATCH(A1747, cleaned_data_Pittsburgh!I$2:'cleaned_data_Pittsburgh'!I$828,0))</f>
        <v>Sub-county</v>
      </c>
      <c r="G1747">
        <f t="shared" si="8"/>
        <v>0</v>
      </c>
    </row>
    <row r="1748" spans="1:7" x14ac:dyDescent="0.2">
      <c r="A1748">
        <v>223344751</v>
      </c>
      <c r="B1748">
        <v>59256452</v>
      </c>
      <c r="C1748" t="s">
        <v>3413</v>
      </c>
      <c r="D1748" t="str">
        <f>INDEX(cleaned_data_Pittsburgh!AF$2:'cleaned_data_Pittsburgh'!AF$828, MATCH(A1748, cleaned_data_Pittsburgh!I$2:'cleaned_data_Pittsburgh'!I$828,0))</f>
        <v>Pittsburgh</v>
      </c>
      <c r="E1748">
        <f>INDEX(cleaned_data_Pittsburgh!AG$2:'cleaned_data_Pittsburgh'!AG$828, MATCH(A1748, cleaned_data_Pittsburgh!I$2:'cleaned_data_Pittsburgh'!I$828,0))</f>
        <v>0</v>
      </c>
      <c r="F1748" t="str">
        <f>INDEX(cleaned_data_Pittsburgh!AK$2:'cleaned_data_Pittsburgh'!AK$828, MATCH(A1748, cleaned_data_Pittsburgh!I$2:'cleaned_data_Pittsburgh'!I$828,0))</f>
        <v>Sub-county</v>
      </c>
      <c r="G1748">
        <f t="shared" si="8"/>
        <v>0</v>
      </c>
    </row>
    <row r="1749" spans="1:7" x14ac:dyDescent="0.2">
      <c r="A1749">
        <v>223344791</v>
      </c>
      <c r="B1749">
        <v>59256452</v>
      </c>
      <c r="C1749" t="s">
        <v>3413</v>
      </c>
      <c r="D1749" t="str">
        <f>INDEX(cleaned_data_Pittsburgh!AF$2:'cleaned_data_Pittsburgh'!AF$828, MATCH(A1749, cleaned_data_Pittsburgh!I$2:'cleaned_data_Pittsburgh'!I$828,0))</f>
        <v>Pittsburgh</v>
      </c>
      <c r="E1749">
        <f>INDEX(cleaned_data_Pittsburgh!AG$2:'cleaned_data_Pittsburgh'!AG$828, MATCH(A1749, cleaned_data_Pittsburgh!I$2:'cleaned_data_Pittsburgh'!I$828,0))</f>
        <v>0</v>
      </c>
      <c r="F1749" t="str">
        <f>INDEX(cleaned_data_Pittsburgh!AK$2:'cleaned_data_Pittsburgh'!AK$828, MATCH(A1749, cleaned_data_Pittsburgh!I$2:'cleaned_data_Pittsburgh'!I$828,0))</f>
        <v>Sub-county</v>
      </c>
      <c r="G1749">
        <f t="shared" si="8"/>
        <v>0</v>
      </c>
    </row>
    <row r="1750" spans="1:7" x14ac:dyDescent="0.2">
      <c r="A1750">
        <v>223573755</v>
      </c>
      <c r="B1750">
        <v>155598662</v>
      </c>
      <c r="C1750" t="s">
        <v>3413</v>
      </c>
      <c r="D1750" t="str">
        <f>INDEX(cleaned_data_Pittsburgh!AF$2:'cleaned_data_Pittsburgh'!AF$828, MATCH(A1750, cleaned_data_Pittsburgh!I$2:'cleaned_data_Pittsburgh'!I$828,0))</f>
        <v>Pittsburgh</v>
      </c>
      <c r="E1750">
        <f>INDEX(cleaned_data_Pittsburgh!AG$2:'cleaned_data_Pittsburgh'!AG$828, MATCH(A1750, cleaned_data_Pittsburgh!I$2:'cleaned_data_Pittsburgh'!I$828,0))</f>
        <v>0</v>
      </c>
      <c r="F1750" t="str">
        <f>INDEX(cleaned_data_Pittsburgh!AK$2:'cleaned_data_Pittsburgh'!AK$828, MATCH(A1750, cleaned_data_Pittsburgh!I$2:'cleaned_data_Pittsburgh'!I$828,0))</f>
        <v>Sub-county</v>
      </c>
      <c r="G1750">
        <f t="shared" si="8"/>
        <v>0</v>
      </c>
    </row>
    <row r="1751" spans="1:7" x14ac:dyDescent="0.2">
      <c r="A1751">
        <v>223688319</v>
      </c>
      <c r="B1751">
        <v>188381803</v>
      </c>
      <c r="C1751" t="s">
        <v>3413</v>
      </c>
      <c r="D1751" t="str">
        <f>INDEX(cleaned_data_Pittsburgh!AF$2:'cleaned_data_Pittsburgh'!AF$828, MATCH(A1751, cleaned_data_Pittsburgh!I$2:'cleaned_data_Pittsburgh'!I$828,0))</f>
        <v>Pittsburgh</v>
      </c>
      <c r="E1751">
        <f>INDEX(cleaned_data_Pittsburgh!AG$2:'cleaned_data_Pittsburgh'!AG$828, MATCH(A1751, cleaned_data_Pittsburgh!I$2:'cleaned_data_Pittsburgh'!I$828,0))</f>
        <v>1</v>
      </c>
      <c r="F1751" t="str">
        <f>INDEX(cleaned_data_Pittsburgh!AK$2:'cleaned_data_Pittsburgh'!AK$828, MATCH(A1751, cleaned_data_Pittsburgh!I$2:'cleaned_data_Pittsburgh'!I$828,0))</f>
        <v>Sub-county</v>
      </c>
      <c r="G1751">
        <f t="shared" si="8"/>
        <v>0</v>
      </c>
    </row>
    <row r="1752" spans="1:7" x14ac:dyDescent="0.2">
      <c r="A1752">
        <v>223688319</v>
      </c>
      <c r="B1752">
        <v>190011341</v>
      </c>
      <c r="C1752" t="s">
        <v>3413</v>
      </c>
      <c r="D1752" t="str">
        <f>INDEX(cleaned_data_Pittsburgh!AF$2:'cleaned_data_Pittsburgh'!AF$828, MATCH(A1752, cleaned_data_Pittsburgh!I$2:'cleaned_data_Pittsburgh'!I$828,0))</f>
        <v>Pittsburgh</v>
      </c>
      <c r="E1752">
        <f>INDEX(cleaned_data_Pittsburgh!AG$2:'cleaned_data_Pittsburgh'!AG$828, MATCH(A1752, cleaned_data_Pittsburgh!I$2:'cleaned_data_Pittsburgh'!I$828,0))</f>
        <v>1</v>
      </c>
      <c r="F1752" t="str">
        <f>INDEX(cleaned_data_Pittsburgh!AK$2:'cleaned_data_Pittsburgh'!AK$828, MATCH(A1752, cleaned_data_Pittsburgh!I$2:'cleaned_data_Pittsburgh'!I$828,0))</f>
        <v>Sub-county</v>
      </c>
      <c r="G1752">
        <f t="shared" si="8"/>
        <v>0</v>
      </c>
    </row>
    <row r="1753" spans="1:7" x14ac:dyDescent="0.2">
      <c r="A1753">
        <v>223688319</v>
      </c>
      <c r="B1753">
        <v>9410825</v>
      </c>
      <c r="C1753" t="s">
        <v>3413</v>
      </c>
      <c r="D1753" t="str">
        <f>INDEX(cleaned_data_Pittsburgh!AF$2:'cleaned_data_Pittsburgh'!AF$828, MATCH(A1753, cleaned_data_Pittsburgh!I$2:'cleaned_data_Pittsburgh'!I$828,0))</f>
        <v>Pittsburgh</v>
      </c>
      <c r="E1753">
        <f>INDEX(cleaned_data_Pittsburgh!AG$2:'cleaned_data_Pittsburgh'!AG$828, MATCH(A1753, cleaned_data_Pittsburgh!I$2:'cleaned_data_Pittsburgh'!I$828,0))</f>
        <v>1</v>
      </c>
      <c r="F1753" t="str">
        <f>INDEX(cleaned_data_Pittsburgh!AK$2:'cleaned_data_Pittsburgh'!AK$828, MATCH(A1753, cleaned_data_Pittsburgh!I$2:'cleaned_data_Pittsburgh'!I$828,0))</f>
        <v>Sub-county</v>
      </c>
      <c r="G1753">
        <f t="shared" si="8"/>
        <v>0</v>
      </c>
    </row>
    <row r="1754" spans="1:7" x14ac:dyDescent="0.2">
      <c r="A1754">
        <v>223716146</v>
      </c>
      <c r="B1754">
        <v>144975022</v>
      </c>
      <c r="C1754" t="s">
        <v>3413</v>
      </c>
      <c r="D1754" t="str">
        <f>INDEX(cleaned_data_Pittsburgh!AF$2:'cleaned_data_Pittsburgh'!AF$828, MATCH(A1754, cleaned_data_Pittsburgh!I$2:'cleaned_data_Pittsburgh'!I$828,0))</f>
        <v>Pittsburgh</v>
      </c>
      <c r="E1754">
        <f>INDEX(cleaned_data_Pittsburgh!AG$2:'cleaned_data_Pittsburgh'!AG$828, MATCH(A1754, cleaned_data_Pittsburgh!I$2:'cleaned_data_Pittsburgh'!I$828,0))</f>
        <v>0</v>
      </c>
      <c r="F1754" t="str">
        <f>INDEX(cleaned_data_Pittsburgh!AK$2:'cleaned_data_Pittsburgh'!AK$828, MATCH(A1754, cleaned_data_Pittsburgh!I$2:'cleaned_data_Pittsburgh'!I$828,0))</f>
        <v>Sub-county</v>
      </c>
      <c r="G1754">
        <f t="shared" si="8"/>
        <v>0</v>
      </c>
    </row>
    <row r="1755" spans="1:7" x14ac:dyDescent="0.2">
      <c r="A1755">
        <v>223736102</v>
      </c>
      <c r="B1755">
        <v>144975022</v>
      </c>
      <c r="C1755" t="s">
        <v>3413</v>
      </c>
      <c r="D1755" t="str">
        <f>INDEX(cleaned_data_Pittsburgh!AF$2:'cleaned_data_Pittsburgh'!AF$828, MATCH(A1755, cleaned_data_Pittsburgh!I$2:'cleaned_data_Pittsburgh'!I$828,0))</f>
        <v>Pittsburgh</v>
      </c>
      <c r="E1755">
        <f>INDEX(cleaned_data_Pittsburgh!AG$2:'cleaned_data_Pittsburgh'!AG$828, MATCH(A1755, cleaned_data_Pittsburgh!I$2:'cleaned_data_Pittsburgh'!I$828,0))</f>
        <v>0</v>
      </c>
      <c r="F1755" t="str">
        <f>INDEX(cleaned_data_Pittsburgh!AK$2:'cleaned_data_Pittsburgh'!AK$828, MATCH(A1755, cleaned_data_Pittsburgh!I$2:'cleaned_data_Pittsburgh'!I$828,0))</f>
        <v>Sub-county</v>
      </c>
      <c r="G1755">
        <f t="shared" si="8"/>
        <v>0</v>
      </c>
    </row>
    <row r="1756" spans="1:7" x14ac:dyDescent="0.2">
      <c r="A1756">
        <v>223738597</v>
      </c>
      <c r="B1756">
        <v>117191282</v>
      </c>
      <c r="C1756" t="s">
        <v>3413</v>
      </c>
      <c r="D1756" t="str">
        <f>INDEX(cleaned_data_Pittsburgh!AF$2:'cleaned_data_Pittsburgh'!AF$828, MATCH(A1756, cleaned_data_Pittsburgh!I$2:'cleaned_data_Pittsburgh'!I$828,0))</f>
        <v>Pittsburgh</v>
      </c>
      <c r="E1756">
        <f>INDEX(cleaned_data_Pittsburgh!AG$2:'cleaned_data_Pittsburgh'!AG$828, MATCH(A1756, cleaned_data_Pittsburgh!I$2:'cleaned_data_Pittsburgh'!I$828,0))</f>
        <v>0</v>
      </c>
      <c r="F1756" t="str">
        <f>INDEX(cleaned_data_Pittsburgh!AK$2:'cleaned_data_Pittsburgh'!AK$828, MATCH(A1756, cleaned_data_Pittsburgh!I$2:'cleaned_data_Pittsburgh'!I$828,0))</f>
        <v>Sub-county</v>
      </c>
      <c r="G1756">
        <f t="shared" si="8"/>
        <v>0</v>
      </c>
    </row>
    <row r="1757" spans="1:7" x14ac:dyDescent="0.2">
      <c r="A1757">
        <v>223890951</v>
      </c>
      <c r="B1757">
        <v>92174092</v>
      </c>
      <c r="C1757" t="s">
        <v>3413</v>
      </c>
      <c r="D1757" t="str">
        <f>INDEX(cleaned_data_Pittsburgh!AF$2:'cleaned_data_Pittsburgh'!AF$828, MATCH(A1757, cleaned_data_Pittsburgh!I$2:'cleaned_data_Pittsburgh'!I$828,0))</f>
        <v>Pittsburgh</v>
      </c>
      <c r="E1757">
        <f>INDEX(cleaned_data_Pittsburgh!AG$2:'cleaned_data_Pittsburgh'!AG$828, MATCH(A1757, cleaned_data_Pittsburgh!I$2:'cleaned_data_Pittsburgh'!I$828,0))</f>
        <v>0</v>
      </c>
      <c r="F1757" t="str">
        <f>INDEX(cleaned_data_Pittsburgh!AK$2:'cleaned_data_Pittsburgh'!AK$828, MATCH(A1757, cleaned_data_Pittsburgh!I$2:'cleaned_data_Pittsburgh'!I$828,0))</f>
        <v>Sub-county</v>
      </c>
      <c r="G1757">
        <f t="shared" si="8"/>
        <v>0</v>
      </c>
    </row>
    <row r="1758" spans="1:7" x14ac:dyDescent="0.2">
      <c r="A1758">
        <v>223961887</v>
      </c>
      <c r="B1758">
        <v>190011341</v>
      </c>
      <c r="C1758" t="s">
        <v>3413</v>
      </c>
      <c r="D1758" t="str">
        <f>INDEX(cleaned_data_Pittsburgh!AF$2:'cleaned_data_Pittsburgh'!AF$828, MATCH(A1758, cleaned_data_Pittsburgh!I$2:'cleaned_data_Pittsburgh'!I$828,0))</f>
        <v>Pittsburgh</v>
      </c>
      <c r="E1758">
        <f>INDEX(cleaned_data_Pittsburgh!AG$2:'cleaned_data_Pittsburgh'!AG$828, MATCH(A1758, cleaned_data_Pittsburgh!I$2:'cleaned_data_Pittsburgh'!I$828,0))</f>
        <v>0</v>
      </c>
      <c r="F1758" t="str">
        <f>INDEX(cleaned_data_Pittsburgh!AK$2:'cleaned_data_Pittsburgh'!AK$828, MATCH(A1758, cleaned_data_Pittsburgh!I$2:'cleaned_data_Pittsburgh'!I$828,0))</f>
        <v>Sub-county</v>
      </c>
      <c r="G1758">
        <f t="shared" si="8"/>
        <v>0</v>
      </c>
    </row>
    <row r="1759" spans="1:7" x14ac:dyDescent="0.2">
      <c r="A1759">
        <v>223973539</v>
      </c>
      <c r="B1759">
        <v>190011341</v>
      </c>
      <c r="C1759" t="s">
        <v>3413</v>
      </c>
      <c r="D1759" t="str">
        <f>INDEX(cleaned_data_Pittsburgh!AF$2:'cleaned_data_Pittsburgh'!AF$828, MATCH(A1759, cleaned_data_Pittsburgh!I$2:'cleaned_data_Pittsburgh'!I$828,0))</f>
        <v>Pittsburgh</v>
      </c>
      <c r="E1759">
        <f>INDEX(cleaned_data_Pittsburgh!AG$2:'cleaned_data_Pittsburgh'!AG$828, MATCH(A1759, cleaned_data_Pittsburgh!I$2:'cleaned_data_Pittsburgh'!I$828,0))</f>
        <v>1</v>
      </c>
      <c r="F1759" t="str">
        <f>INDEX(cleaned_data_Pittsburgh!AK$2:'cleaned_data_Pittsburgh'!AK$828, MATCH(A1759, cleaned_data_Pittsburgh!I$2:'cleaned_data_Pittsburgh'!I$828,0))</f>
        <v>Sub-county</v>
      </c>
      <c r="G1759">
        <f t="shared" si="8"/>
        <v>0</v>
      </c>
    </row>
    <row r="1760" spans="1:7" x14ac:dyDescent="0.2">
      <c r="A1760">
        <v>223973539</v>
      </c>
      <c r="B1760">
        <v>182518456</v>
      </c>
      <c r="C1760" t="s">
        <v>3413</v>
      </c>
      <c r="D1760" t="str">
        <f>INDEX(cleaned_data_Pittsburgh!AF$2:'cleaned_data_Pittsburgh'!AF$828, MATCH(A1760, cleaned_data_Pittsburgh!I$2:'cleaned_data_Pittsburgh'!I$828,0))</f>
        <v>Pittsburgh</v>
      </c>
      <c r="E1760">
        <f>INDEX(cleaned_data_Pittsburgh!AG$2:'cleaned_data_Pittsburgh'!AG$828, MATCH(A1760, cleaned_data_Pittsburgh!I$2:'cleaned_data_Pittsburgh'!I$828,0))</f>
        <v>1</v>
      </c>
      <c r="F1760" t="str">
        <f>INDEX(cleaned_data_Pittsburgh!AK$2:'cleaned_data_Pittsburgh'!AK$828, MATCH(A1760, cleaned_data_Pittsburgh!I$2:'cleaned_data_Pittsburgh'!I$828,0))</f>
        <v>Sub-county</v>
      </c>
      <c r="G1760">
        <f t="shared" si="8"/>
        <v>0</v>
      </c>
    </row>
    <row r="1761" spans="1:7" x14ac:dyDescent="0.2">
      <c r="A1761">
        <v>223973539</v>
      </c>
      <c r="B1761">
        <v>188765690</v>
      </c>
      <c r="C1761" t="s">
        <v>3413</v>
      </c>
      <c r="D1761" t="str">
        <f>INDEX(cleaned_data_Pittsburgh!AF$2:'cleaned_data_Pittsburgh'!AF$828, MATCH(A1761, cleaned_data_Pittsburgh!I$2:'cleaned_data_Pittsburgh'!I$828,0))</f>
        <v>Pittsburgh</v>
      </c>
      <c r="E1761">
        <f>INDEX(cleaned_data_Pittsburgh!AG$2:'cleaned_data_Pittsburgh'!AG$828, MATCH(A1761, cleaned_data_Pittsburgh!I$2:'cleaned_data_Pittsburgh'!I$828,0))</f>
        <v>1</v>
      </c>
      <c r="F1761" t="str">
        <f>INDEX(cleaned_data_Pittsburgh!AK$2:'cleaned_data_Pittsburgh'!AK$828, MATCH(A1761, cleaned_data_Pittsburgh!I$2:'cleaned_data_Pittsburgh'!I$828,0))</f>
        <v>Sub-county</v>
      </c>
      <c r="G1761">
        <f t="shared" si="8"/>
        <v>0</v>
      </c>
    </row>
    <row r="1762" spans="1:7" x14ac:dyDescent="0.2">
      <c r="A1762">
        <v>223973539</v>
      </c>
      <c r="B1762">
        <v>144975022</v>
      </c>
      <c r="C1762" t="s">
        <v>3413</v>
      </c>
      <c r="D1762" t="str">
        <f>INDEX(cleaned_data_Pittsburgh!AF$2:'cleaned_data_Pittsburgh'!AF$828, MATCH(A1762, cleaned_data_Pittsburgh!I$2:'cleaned_data_Pittsburgh'!I$828,0))</f>
        <v>Pittsburgh</v>
      </c>
      <c r="E1762">
        <f>INDEX(cleaned_data_Pittsburgh!AG$2:'cleaned_data_Pittsburgh'!AG$828, MATCH(A1762, cleaned_data_Pittsburgh!I$2:'cleaned_data_Pittsburgh'!I$828,0))</f>
        <v>1</v>
      </c>
      <c r="F1762" t="str">
        <f>INDEX(cleaned_data_Pittsburgh!AK$2:'cleaned_data_Pittsburgh'!AK$828, MATCH(A1762, cleaned_data_Pittsburgh!I$2:'cleaned_data_Pittsburgh'!I$828,0))</f>
        <v>Sub-county</v>
      </c>
      <c r="G1762">
        <f t="shared" si="8"/>
        <v>0</v>
      </c>
    </row>
    <row r="1763" spans="1:7" x14ac:dyDescent="0.2">
      <c r="A1763">
        <v>223973539</v>
      </c>
      <c r="B1763">
        <v>190212647</v>
      </c>
      <c r="C1763" t="s">
        <v>3413</v>
      </c>
      <c r="D1763" t="str">
        <f>INDEX(cleaned_data_Pittsburgh!AF$2:'cleaned_data_Pittsburgh'!AF$828, MATCH(A1763, cleaned_data_Pittsburgh!I$2:'cleaned_data_Pittsburgh'!I$828,0))</f>
        <v>Pittsburgh</v>
      </c>
      <c r="E1763">
        <f>INDEX(cleaned_data_Pittsburgh!AG$2:'cleaned_data_Pittsburgh'!AG$828, MATCH(A1763, cleaned_data_Pittsburgh!I$2:'cleaned_data_Pittsburgh'!I$828,0))</f>
        <v>1</v>
      </c>
      <c r="F1763" t="str">
        <f>INDEX(cleaned_data_Pittsburgh!AK$2:'cleaned_data_Pittsburgh'!AK$828, MATCH(A1763, cleaned_data_Pittsburgh!I$2:'cleaned_data_Pittsburgh'!I$828,0))</f>
        <v>Sub-county</v>
      </c>
      <c r="G1763">
        <f t="shared" si="8"/>
        <v>0</v>
      </c>
    </row>
    <row r="1764" spans="1:7" x14ac:dyDescent="0.2">
      <c r="A1764">
        <v>223973539</v>
      </c>
      <c r="B1764">
        <v>189355441</v>
      </c>
      <c r="C1764" t="s">
        <v>3413</v>
      </c>
      <c r="D1764" t="str">
        <f>INDEX(cleaned_data_Pittsburgh!AF$2:'cleaned_data_Pittsburgh'!AF$828, MATCH(A1764, cleaned_data_Pittsburgh!I$2:'cleaned_data_Pittsburgh'!I$828,0))</f>
        <v>Pittsburgh</v>
      </c>
      <c r="E1764">
        <f>INDEX(cleaned_data_Pittsburgh!AG$2:'cleaned_data_Pittsburgh'!AG$828, MATCH(A1764, cleaned_data_Pittsburgh!I$2:'cleaned_data_Pittsburgh'!I$828,0))</f>
        <v>1</v>
      </c>
      <c r="F1764" t="str">
        <f>INDEX(cleaned_data_Pittsburgh!AK$2:'cleaned_data_Pittsburgh'!AK$828, MATCH(A1764, cleaned_data_Pittsburgh!I$2:'cleaned_data_Pittsburgh'!I$828,0))</f>
        <v>Sub-county</v>
      </c>
      <c r="G1764">
        <f t="shared" si="8"/>
        <v>0</v>
      </c>
    </row>
    <row r="1765" spans="1:7" x14ac:dyDescent="0.2">
      <c r="A1765">
        <v>223973539</v>
      </c>
      <c r="B1765">
        <v>191267855</v>
      </c>
      <c r="C1765" t="s">
        <v>3413</v>
      </c>
      <c r="D1765" t="str">
        <f>INDEX(cleaned_data_Pittsburgh!AF$2:'cleaned_data_Pittsburgh'!AF$828, MATCH(A1765, cleaned_data_Pittsburgh!I$2:'cleaned_data_Pittsburgh'!I$828,0))</f>
        <v>Pittsburgh</v>
      </c>
      <c r="E1765">
        <f>INDEX(cleaned_data_Pittsburgh!AG$2:'cleaned_data_Pittsburgh'!AG$828, MATCH(A1765, cleaned_data_Pittsburgh!I$2:'cleaned_data_Pittsburgh'!I$828,0))</f>
        <v>1</v>
      </c>
      <c r="F1765" t="str">
        <f>INDEX(cleaned_data_Pittsburgh!AK$2:'cleaned_data_Pittsburgh'!AK$828, MATCH(A1765, cleaned_data_Pittsburgh!I$2:'cleaned_data_Pittsburgh'!I$828,0))</f>
        <v>Sub-county</v>
      </c>
      <c r="G1765">
        <f t="shared" si="8"/>
        <v>0</v>
      </c>
    </row>
    <row r="1766" spans="1:7" x14ac:dyDescent="0.2">
      <c r="A1766">
        <v>223973539</v>
      </c>
      <c r="B1766">
        <v>188981398</v>
      </c>
      <c r="C1766" t="s">
        <v>3413</v>
      </c>
      <c r="D1766" t="str">
        <f>INDEX(cleaned_data_Pittsburgh!AF$2:'cleaned_data_Pittsburgh'!AF$828, MATCH(A1766, cleaned_data_Pittsburgh!I$2:'cleaned_data_Pittsburgh'!I$828,0))</f>
        <v>Pittsburgh</v>
      </c>
      <c r="E1766">
        <f>INDEX(cleaned_data_Pittsburgh!AG$2:'cleaned_data_Pittsburgh'!AG$828, MATCH(A1766, cleaned_data_Pittsburgh!I$2:'cleaned_data_Pittsburgh'!I$828,0))</f>
        <v>1</v>
      </c>
      <c r="F1766" t="str">
        <f>INDEX(cleaned_data_Pittsburgh!AK$2:'cleaned_data_Pittsburgh'!AK$828, MATCH(A1766, cleaned_data_Pittsburgh!I$2:'cleaned_data_Pittsburgh'!I$828,0))</f>
        <v>Sub-county</v>
      </c>
      <c r="G1766">
        <f t="shared" ref="G1766:G1829" si="9">IF(IFERROR(SEARCH(D1766, C1766), 0), 1, 0)</f>
        <v>0</v>
      </c>
    </row>
    <row r="1767" spans="1:7" x14ac:dyDescent="0.2">
      <c r="A1767">
        <v>223973539</v>
      </c>
      <c r="B1767">
        <v>122225642</v>
      </c>
      <c r="C1767" t="s">
        <v>3413</v>
      </c>
      <c r="D1767" t="str">
        <f>INDEX(cleaned_data_Pittsburgh!AF$2:'cleaned_data_Pittsburgh'!AF$828, MATCH(A1767, cleaned_data_Pittsburgh!I$2:'cleaned_data_Pittsburgh'!I$828,0))</f>
        <v>Pittsburgh</v>
      </c>
      <c r="E1767">
        <f>INDEX(cleaned_data_Pittsburgh!AG$2:'cleaned_data_Pittsburgh'!AG$828, MATCH(A1767, cleaned_data_Pittsburgh!I$2:'cleaned_data_Pittsburgh'!I$828,0))</f>
        <v>1</v>
      </c>
      <c r="F1767" t="str">
        <f>INDEX(cleaned_data_Pittsburgh!AK$2:'cleaned_data_Pittsburgh'!AK$828, MATCH(A1767, cleaned_data_Pittsburgh!I$2:'cleaned_data_Pittsburgh'!I$828,0))</f>
        <v>Sub-county</v>
      </c>
      <c r="G1767">
        <f t="shared" si="9"/>
        <v>0</v>
      </c>
    </row>
    <row r="1768" spans="1:7" x14ac:dyDescent="0.2">
      <c r="A1768">
        <v>224017195</v>
      </c>
      <c r="B1768">
        <v>184815442</v>
      </c>
      <c r="C1768" t="s">
        <v>3413</v>
      </c>
      <c r="D1768" t="str">
        <f>INDEX(cleaned_data_Pittsburgh!AF$2:'cleaned_data_Pittsburgh'!AF$828, MATCH(A1768, cleaned_data_Pittsburgh!I$2:'cleaned_data_Pittsburgh'!I$828,0))</f>
        <v>Pittsburgh</v>
      </c>
      <c r="E1768">
        <f>INDEX(cleaned_data_Pittsburgh!AG$2:'cleaned_data_Pittsburgh'!AG$828, MATCH(A1768, cleaned_data_Pittsburgh!I$2:'cleaned_data_Pittsburgh'!I$828,0))</f>
        <v>0</v>
      </c>
      <c r="F1768" t="str">
        <f>INDEX(cleaned_data_Pittsburgh!AK$2:'cleaned_data_Pittsburgh'!AK$828, MATCH(A1768, cleaned_data_Pittsburgh!I$2:'cleaned_data_Pittsburgh'!I$828,0))</f>
        <v>Sub-county</v>
      </c>
      <c r="G1768">
        <f t="shared" si="9"/>
        <v>0</v>
      </c>
    </row>
    <row r="1769" spans="1:7" x14ac:dyDescent="0.2">
      <c r="A1769">
        <v>224022349</v>
      </c>
      <c r="B1769">
        <v>144975022</v>
      </c>
      <c r="C1769" t="s">
        <v>3413</v>
      </c>
      <c r="D1769" t="str">
        <f>INDEX(cleaned_data_Pittsburgh!AF$2:'cleaned_data_Pittsburgh'!AF$828, MATCH(A1769, cleaned_data_Pittsburgh!I$2:'cleaned_data_Pittsburgh'!I$828,0))</f>
        <v>Pittsburgh</v>
      </c>
      <c r="E1769">
        <f>INDEX(cleaned_data_Pittsburgh!AG$2:'cleaned_data_Pittsburgh'!AG$828, MATCH(A1769, cleaned_data_Pittsburgh!I$2:'cleaned_data_Pittsburgh'!I$828,0))</f>
        <v>0</v>
      </c>
      <c r="F1769" t="str">
        <f>INDEX(cleaned_data_Pittsburgh!AK$2:'cleaned_data_Pittsburgh'!AK$828, MATCH(A1769, cleaned_data_Pittsburgh!I$2:'cleaned_data_Pittsburgh'!I$828,0))</f>
        <v>Sub-county</v>
      </c>
      <c r="G1769">
        <f t="shared" si="9"/>
        <v>0</v>
      </c>
    </row>
    <row r="1770" spans="1:7" x14ac:dyDescent="0.2">
      <c r="A1770">
        <v>224072582</v>
      </c>
      <c r="B1770">
        <v>24360092</v>
      </c>
      <c r="C1770" t="s">
        <v>3413</v>
      </c>
      <c r="D1770" t="str">
        <f>INDEX(cleaned_data_Pittsburgh!AF$2:'cleaned_data_Pittsburgh'!AF$828, MATCH(A1770, cleaned_data_Pittsburgh!I$2:'cleaned_data_Pittsburgh'!I$828,0))</f>
        <v>Pittsburgh</v>
      </c>
      <c r="E1770">
        <f>INDEX(cleaned_data_Pittsburgh!AG$2:'cleaned_data_Pittsburgh'!AG$828, MATCH(A1770, cleaned_data_Pittsburgh!I$2:'cleaned_data_Pittsburgh'!I$828,0))</f>
        <v>0</v>
      </c>
      <c r="F1770" t="str">
        <f>INDEX(cleaned_data_Pittsburgh!AK$2:'cleaned_data_Pittsburgh'!AK$828, MATCH(A1770, cleaned_data_Pittsburgh!I$2:'cleaned_data_Pittsburgh'!I$828,0))</f>
        <v>Sub-county</v>
      </c>
      <c r="G1770">
        <f t="shared" si="9"/>
        <v>0</v>
      </c>
    </row>
    <row r="1771" spans="1:7" x14ac:dyDescent="0.2">
      <c r="A1771">
        <v>224101770</v>
      </c>
      <c r="B1771">
        <v>14111348</v>
      </c>
      <c r="C1771" t="s">
        <v>3413</v>
      </c>
      <c r="D1771" t="str">
        <f>INDEX(cleaned_data_Pittsburgh!AF$2:'cleaned_data_Pittsburgh'!AF$828, MATCH(A1771, cleaned_data_Pittsburgh!I$2:'cleaned_data_Pittsburgh'!I$828,0))</f>
        <v>Pittsburgh</v>
      </c>
      <c r="E1771">
        <f>INDEX(cleaned_data_Pittsburgh!AG$2:'cleaned_data_Pittsburgh'!AG$828, MATCH(A1771, cleaned_data_Pittsburgh!I$2:'cleaned_data_Pittsburgh'!I$828,0))</f>
        <v>0</v>
      </c>
      <c r="F1771" t="str">
        <f>INDEX(cleaned_data_Pittsburgh!AK$2:'cleaned_data_Pittsburgh'!AK$828, MATCH(A1771, cleaned_data_Pittsburgh!I$2:'cleaned_data_Pittsburgh'!I$828,0))</f>
        <v>Sub-county</v>
      </c>
      <c r="G1771">
        <f t="shared" si="9"/>
        <v>0</v>
      </c>
    </row>
    <row r="1772" spans="1:7" x14ac:dyDescent="0.2">
      <c r="A1772">
        <v>224101770</v>
      </c>
      <c r="B1772">
        <v>185159335</v>
      </c>
      <c r="C1772" t="s">
        <v>3413</v>
      </c>
      <c r="D1772" t="str">
        <f>INDEX(cleaned_data_Pittsburgh!AF$2:'cleaned_data_Pittsburgh'!AF$828, MATCH(A1772, cleaned_data_Pittsburgh!I$2:'cleaned_data_Pittsburgh'!I$828,0))</f>
        <v>Pittsburgh</v>
      </c>
      <c r="E1772">
        <f>INDEX(cleaned_data_Pittsburgh!AG$2:'cleaned_data_Pittsburgh'!AG$828, MATCH(A1772, cleaned_data_Pittsburgh!I$2:'cleaned_data_Pittsburgh'!I$828,0))</f>
        <v>0</v>
      </c>
      <c r="F1772" t="str">
        <f>INDEX(cleaned_data_Pittsburgh!AK$2:'cleaned_data_Pittsburgh'!AK$828, MATCH(A1772, cleaned_data_Pittsburgh!I$2:'cleaned_data_Pittsburgh'!I$828,0))</f>
        <v>Sub-county</v>
      </c>
      <c r="G1772">
        <f t="shared" si="9"/>
        <v>0</v>
      </c>
    </row>
    <row r="1773" spans="1:7" x14ac:dyDescent="0.2">
      <c r="A1773">
        <v>224167603</v>
      </c>
      <c r="B1773">
        <v>9410825</v>
      </c>
      <c r="C1773" t="s">
        <v>3413</v>
      </c>
      <c r="D1773" t="str">
        <f>INDEX(cleaned_data_Pittsburgh!AF$2:'cleaned_data_Pittsburgh'!AF$828, MATCH(A1773, cleaned_data_Pittsburgh!I$2:'cleaned_data_Pittsburgh'!I$828,0))</f>
        <v>Pittsburgh</v>
      </c>
      <c r="E1773">
        <f>INDEX(cleaned_data_Pittsburgh!AG$2:'cleaned_data_Pittsburgh'!AG$828, MATCH(A1773, cleaned_data_Pittsburgh!I$2:'cleaned_data_Pittsburgh'!I$828,0))</f>
        <v>0</v>
      </c>
      <c r="F1773" t="str">
        <f>INDEX(cleaned_data_Pittsburgh!AK$2:'cleaned_data_Pittsburgh'!AK$828, MATCH(A1773, cleaned_data_Pittsburgh!I$2:'cleaned_data_Pittsburgh'!I$828,0))</f>
        <v>Sub-county</v>
      </c>
      <c r="G1773">
        <f t="shared" si="9"/>
        <v>0</v>
      </c>
    </row>
    <row r="1774" spans="1:7" x14ac:dyDescent="0.2">
      <c r="A1774">
        <v>224187298</v>
      </c>
      <c r="B1774">
        <v>5658332</v>
      </c>
      <c r="C1774" t="s">
        <v>3413</v>
      </c>
      <c r="D1774" t="str">
        <f>INDEX(cleaned_data_Pittsburgh!AF$2:'cleaned_data_Pittsburgh'!AF$828, MATCH(A1774, cleaned_data_Pittsburgh!I$2:'cleaned_data_Pittsburgh'!I$828,0))</f>
        <v>Pittsburgh</v>
      </c>
      <c r="E1774">
        <f>INDEX(cleaned_data_Pittsburgh!AG$2:'cleaned_data_Pittsburgh'!AG$828, MATCH(A1774, cleaned_data_Pittsburgh!I$2:'cleaned_data_Pittsburgh'!I$828,0))</f>
        <v>0</v>
      </c>
      <c r="F1774" t="str">
        <f>INDEX(cleaned_data_Pittsburgh!AK$2:'cleaned_data_Pittsburgh'!AK$828, MATCH(A1774, cleaned_data_Pittsburgh!I$2:'cleaned_data_Pittsburgh'!I$828,0))</f>
        <v>Sub-county</v>
      </c>
      <c r="G1774">
        <f t="shared" si="9"/>
        <v>0</v>
      </c>
    </row>
    <row r="1775" spans="1:7" x14ac:dyDescent="0.2">
      <c r="A1775">
        <v>224189981</v>
      </c>
      <c r="B1775">
        <v>6497826</v>
      </c>
      <c r="C1775" t="s">
        <v>3413</v>
      </c>
      <c r="D1775" t="str">
        <f>INDEX(cleaned_data_Pittsburgh!AF$2:'cleaned_data_Pittsburgh'!AF$828, MATCH(A1775, cleaned_data_Pittsburgh!I$2:'cleaned_data_Pittsburgh'!I$828,0))</f>
        <v>Pittsburgh</v>
      </c>
      <c r="E1775">
        <f>INDEX(cleaned_data_Pittsburgh!AG$2:'cleaned_data_Pittsburgh'!AG$828, MATCH(A1775, cleaned_data_Pittsburgh!I$2:'cleaned_data_Pittsburgh'!I$828,0))</f>
        <v>0</v>
      </c>
      <c r="F1775" t="str">
        <f>INDEX(cleaned_data_Pittsburgh!AK$2:'cleaned_data_Pittsburgh'!AK$828, MATCH(A1775, cleaned_data_Pittsburgh!I$2:'cleaned_data_Pittsburgh'!I$828,0))</f>
        <v>Sub-county</v>
      </c>
      <c r="G1775">
        <f t="shared" si="9"/>
        <v>0</v>
      </c>
    </row>
    <row r="1776" spans="1:7" x14ac:dyDescent="0.2">
      <c r="A1776">
        <v>224207573</v>
      </c>
      <c r="B1776">
        <v>144975022</v>
      </c>
      <c r="C1776" t="s">
        <v>3413</v>
      </c>
      <c r="D1776" t="str">
        <f>INDEX(cleaned_data_Pittsburgh!AF$2:'cleaned_data_Pittsburgh'!AF$828, MATCH(A1776, cleaned_data_Pittsburgh!I$2:'cleaned_data_Pittsburgh'!I$828,0))</f>
        <v>Pittsburgh</v>
      </c>
      <c r="E1776">
        <f>INDEX(cleaned_data_Pittsburgh!AG$2:'cleaned_data_Pittsburgh'!AG$828, MATCH(A1776, cleaned_data_Pittsburgh!I$2:'cleaned_data_Pittsburgh'!I$828,0))</f>
        <v>0</v>
      </c>
      <c r="F1776" t="str">
        <f>INDEX(cleaned_data_Pittsburgh!AK$2:'cleaned_data_Pittsburgh'!AK$828, MATCH(A1776, cleaned_data_Pittsburgh!I$2:'cleaned_data_Pittsburgh'!I$828,0))</f>
        <v>Sub-county</v>
      </c>
      <c r="G1776">
        <f t="shared" si="9"/>
        <v>0</v>
      </c>
    </row>
    <row r="1777" spans="1:7" x14ac:dyDescent="0.2">
      <c r="A1777">
        <v>224207777</v>
      </c>
      <c r="B1777">
        <v>144975022</v>
      </c>
      <c r="C1777" t="s">
        <v>3413</v>
      </c>
      <c r="D1777" t="str">
        <f>INDEX(cleaned_data_Pittsburgh!AF$2:'cleaned_data_Pittsburgh'!AF$828, MATCH(A1777, cleaned_data_Pittsburgh!I$2:'cleaned_data_Pittsburgh'!I$828,0))</f>
        <v>Pittsburgh</v>
      </c>
      <c r="E1777">
        <f>INDEX(cleaned_data_Pittsburgh!AG$2:'cleaned_data_Pittsburgh'!AG$828, MATCH(A1777, cleaned_data_Pittsburgh!I$2:'cleaned_data_Pittsburgh'!I$828,0))</f>
        <v>0</v>
      </c>
      <c r="F1777" t="str">
        <f>INDEX(cleaned_data_Pittsburgh!AK$2:'cleaned_data_Pittsburgh'!AK$828, MATCH(A1777, cleaned_data_Pittsburgh!I$2:'cleaned_data_Pittsburgh'!I$828,0))</f>
        <v>Sub-county</v>
      </c>
      <c r="G1777">
        <f t="shared" si="9"/>
        <v>0</v>
      </c>
    </row>
    <row r="1778" spans="1:7" x14ac:dyDescent="0.2">
      <c r="A1778">
        <v>224223457</v>
      </c>
      <c r="B1778">
        <v>144975022</v>
      </c>
      <c r="C1778" t="s">
        <v>3413</v>
      </c>
      <c r="D1778" t="str">
        <f>INDEX(cleaned_data_Pittsburgh!AF$2:'cleaned_data_Pittsburgh'!AF$828, MATCH(A1778, cleaned_data_Pittsburgh!I$2:'cleaned_data_Pittsburgh'!I$828,0))</f>
        <v>Pittsburgh</v>
      </c>
      <c r="E1778">
        <f>INDEX(cleaned_data_Pittsburgh!AG$2:'cleaned_data_Pittsburgh'!AG$828, MATCH(A1778, cleaned_data_Pittsburgh!I$2:'cleaned_data_Pittsburgh'!I$828,0))</f>
        <v>0</v>
      </c>
      <c r="F1778" t="str">
        <f>INDEX(cleaned_data_Pittsburgh!AK$2:'cleaned_data_Pittsburgh'!AK$828, MATCH(A1778, cleaned_data_Pittsburgh!I$2:'cleaned_data_Pittsburgh'!I$828,0))</f>
        <v>Sub-county</v>
      </c>
      <c r="G1778">
        <f t="shared" si="9"/>
        <v>0</v>
      </c>
    </row>
    <row r="1779" spans="1:7" x14ac:dyDescent="0.2">
      <c r="A1779">
        <v>224228582</v>
      </c>
      <c r="B1779">
        <v>26865142</v>
      </c>
      <c r="C1779" t="s">
        <v>3413</v>
      </c>
      <c r="D1779" t="str">
        <f>INDEX(cleaned_data_Pittsburgh!AF$2:'cleaned_data_Pittsburgh'!AF$828, MATCH(A1779, cleaned_data_Pittsburgh!I$2:'cleaned_data_Pittsburgh'!I$828,0))</f>
        <v>Pittsburgh</v>
      </c>
      <c r="E1779">
        <f>INDEX(cleaned_data_Pittsburgh!AG$2:'cleaned_data_Pittsburgh'!AG$828, MATCH(A1779, cleaned_data_Pittsburgh!I$2:'cleaned_data_Pittsburgh'!I$828,0))</f>
        <v>0</v>
      </c>
      <c r="F1779" t="str">
        <f>INDEX(cleaned_data_Pittsburgh!AK$2:'cleaned_data_Pittsburgh'!AK$828, MATCH(A1779, cleaned_data_Pittsburgh!I$2:'cleaned_data_Pittsburgh'!I$828,0))</f>
        <v>Sub-county</v>
      </c>
      <c r="G1779">
        <f t="shared" si="9"/>
        <v>0</v>
      </c>
    </row>
    <row r="1780" spans="1:7" x14ac:dyDescent="0.2">
      <c r="A1780">
        <v>224245303</v>
      </c>
      <c r="B1780">
        <v>13635796</v>
      </c>
      <c r="C1780" t="s">
        <v>3413</v>
      </c>
      <c r="D1780" t="str">
        <f>INDEX(cleaned_data_Pittsburgh!AF$2:'cleaned_data_Pittsburgh'!AF$828, MATCH(A1780, cleaned_data_Pittsburgh!I$2:'cleaned_data_Pittsburgh'!I$828,0))</f>
        <v>Pittsburgh</v>
      </c>
      <c r="E1780">
        <f>INDEX(cleaned_data_Pittsburgh!AG$2:'cleaned_data_Pittsburgh'!AG$828, MATCH(A1780, cleaned_data_Pittsburgh!I$2:'cleaned_data_Pittsburgh'!I$828,0))</f>
        <v>0</v>
      </c>
      <c r="F1780" t="str">
        <f>INDEX(cleaned_data_Pittsburgh!AK$2:'cleaned_data_Pittsburgh'!AK$828, MATCH(A1780, cleaned_data_Pittsburgh!I$2:'cleaned_data_Pittsburgh'!I$828,0))</f>
        <v>Sub-county</v>
      </c>
      <c r="G1780">
        <f t="shared" si="9"/>
        <v>0</v>
      </c>
    </row>
    <row r="1781" spans="1:7" x14ac:dyDescent="0.2">
      <c r="A1781">
        <v>224251695</v>
      </c>
      <c r="B1781">
        <v>9416822</v>
      </c>
      <c r="C1781" t="s">
        <v>3413</v>
      </c>
      <c r="D1781" t="str">
        <f>INDEX(cleaned_data_Pittsburgh!AF$2:'cleaned_data_Pittsburgh'!AF$828, MATCH(A1781, cleaned_data_Pittsburgh!I$2:'cleaned_data_Pittsburgh'!I$828,0))</f>
        <v>Pittsburgh</v>
      </c>
      <c r="E1781">
        <f>INDEX(cleaned_data_Pittsburgh!AG$2:'cleaned_data_Pittsburgh'!AG$828, MATCH(A1781, cleaned_data_Pittsburgh!I$2:'cleaned_data_Pittsburgh'!I$828,0))</f>
        <v>0</v>
      </c>
      <c r="F1781" t="str">
        <f>INDEX(cleaned_data_Pittsburgh!AK$2:'cleaned_data_Pittsburgh'!AK$828, MATCH(A1781, cleaned_data_Pittsburgh!I$2:'cleaned_data_Pittsburgh'!I$828,0))</f>
        <v>Sub-county</v>
      </c>
      <c r="G1781">
        <f t="shared" si="9"/>
        <v>0</v>
      </c>
    </row>
    <row r="1782" spans="1:7" x14ac:dyDescent="0.2">
      <c r="A1782">
        <v>224258634</v>
      </c>
      <c r="B1782">
        <v>144975022</v>
      </c>
      <c r="C1782" t="s">
        <v>3413</v>
      </c>
      <c r="D1782" t="str">
        <f>INDEX(cleaned_data_Pittsburgh!AF$2:'cleaned_data_Pittsburgh'!AF$828, MATCH(A1782, cleaned_data_Pittsburgh!I$2:'cleaned_data_Pittsburgh'!I$828,0))</f>
        <v>Pittsburgh</v>
      </c>
      <c r="E1782">
        <f>INDEX(cleaned_data_Pittsburgh!AG$2:'cleaned_data_Pittsburgh'!AG$828, MATCH(A1782, cleaned_data_Pittsburgh!I$2:'cleaned_data_Pittsburgh'!I$828,0))</f>
        <v>0</v>
      </c>
      <c r="F1782" t="str">
        <f>INDEX(cleaned_data_Pittsburgh!AK$2:'cleaned_data_Pittsburgh'!AK$828, MATCH(A1782, cleaned_data_Pittsburgh!I$2:'cleaned_data_Pittsburgh'!I$828,0))</f>
        <v>Sub-county</v>
      </c>
      <c r="G1782">
        <f t="shared" si="9"/>
        <v>0</v>
      </c>
    </row>
    <row r="1783" spans="1:7" x14ac:dyDescent="0.2">
      <c r="A1783">
        <v>224269949</v>
      </c>
      <c r="B1783">
        <v>8844211</v>
      </c>
      <c r="C1783" t="s">
        <v>3413</v>
      </c>
      <c r="D1783" t="str">
        <f>INDEX(cleaned_data_Pittsburgh!AF$2:'cleaned_data_Pittsburgh'!AF$828, MATCH(A1783, cleaned_data_Pittsburgh!I$2:'cleaned_data_Pittsburgh'!I$828,0))</f>
        <v>Pittsburgh</v>
      </c>
      <c r="E1783">
        <f>INDEX(cleaned_data_Pittsburgh!AG$2:'cleaned_data_Pittsburgh'!AG$828, MATCH(A1783, cleaned_data_Pittsburgh!I$2:'cleaned_data_Pittsburgh'!I$828,0))</f>
        <v>0</v>
      </c>
      <c r="F1783" t="str">
        <f>INDEX(cleaned_data_Pittsburgh!AK$2:'cleaned_data_Pittsburgh'!AK$828, MATCH(A1783, cleaned_data_Pittsburgh!I$2:'cleaned_data_Pittsburgh'!I$828,0))</f>
        <v>Sub-county</v>
      </c>
      <c r="G1783">
        <f t="shared" si="9"/>
        <v>0</v>
      </c>
    </row>
    <row r="1784" spans="1:7" x14ac:dyDescent="0.2">
      <c r="A1784">
        <v>224281840</v>
      </c>
      <c r="B1784">
        <v>5658332</v>
      </c>
      <c r="C1784" t="s">
        <v>3413</v>
      </c>
      <c r="D1784" t="str">
        <f>INDEX(cleaned_data_Pittsburgh!AF$2:'cleaned_data_Pittsburgh'!AF$828, MATCH(A1784, cleaned_data_Pittsburgh!I$2:'cleaned_data_Pittsburgh'!I$828,0))</f>
        <v>Pittsburgh</v>
      </c>
      <c r="E1784">
        <f>INDEX(cleaned_data_Pittsburgh!AG$2:'cleaned_data_Pittsburgh'!AG$828, MATCH(A1784, cleaned_data_Pittsburgh!I$2:'cleaned_data_Pittsburgh'!I$828,0))</f>
        <v>0</v>
      </c>
      <c r="F1784" t="str">
        <f>INDEX(cleaned_data_Pittsburgh!AK$2:'cleaned_data_Pittsburgh'!AK$828, MATCH(A1784, cleaned_data_Pittsburgh!I$2:'cleaned_data_Pittsburgh'!I$828,0))</f>
        <v>Sub-county</v>
      </c>
      <c r="G1784">
        <f t="shared" si="9"/>
        <v>0</v>
      </c>
    </row>
    <row r="1785" spans="1:7" x14ac:dyDescent="0.2">
      <c r="A1785">
        <v>224286462</v>
      </c>
      <c r="B1785">
        <v>13635796</v>
      </c>
      <c r="C1785" t="s">
        <v>3413</v>
      </c>
      <c r="D1785" t="str">
        <f>INDEX(cleaned_data_Pittsburgh!AF$2:'cleaned_data_Pittsburgh'!AF$828, MATCH(A1785, cleaned_data_Pittsburgh!I$2:'cleaned_data_Pittsburgh'!I$828,0))</f>
        <v>Pittsburgh</v>
      </c>
      <c r="E1785">
        <f>INDEX(cleaned_data_Pittsburgh!AG$2:'cleaned_data_Pittsburgh'!AG$828, MATCH(A1785, cleaned_data_Pittsburgh!I$2:'cleaned_data_Pittsburgh'!I$828,0))</f>
        <v>0</v>
      </c>
      <c r="F1785" t="str">
        <f>INDEX(cleaned_data_Pittsburgh!AK$2:'cleaned_data_Pittsburgh'!AK$828, MATCH(A1785, cleaned_data_Pittsburgh!I$2:'cleaned_data_Pittsburgh'!I$828,0))</f>
        <v>Sub-county</v>
      </c>
      <c r="G1785">
        <f t="shared" si="9"/>
        <v>0</v>
      </c>
    </row>
    <row r="1786" spans="1:7" x14ac:dyDescent="0.2">
      <c r="A1786">
        <v>224323147</v>
      </c>
      <c r="B1786">
        <v>13635796</v>
      </c>
      <c r="C1786" t="s">
        <v>3413</v>
      </c>
      <c r="D1786" t="str">
        <f>INDEX(cleaned_data_Pittsburgh!AF$2:'cleaned_data_Pittsburgh'!AF$828, MATCH(A1786, cleaned_data_Pittsburgh!I$2:'cleaned_data_Pittsburgh'!I$828,0))</f>
        <v>Pittsburgh</v>
      </c>
      <c r="E1786">
        <f>INDEX(cleaned_data_Pittsburgh!AG$2:'cleaned_data_Pittsburgh'!AG$828, MATCH(A1786, cleaned_data_Pittsburgh!I$2:'cleaned_data_Pittsburgh'!I$828,0))</f>
        <v>0</v>
      </c>
      <c r="F1786" t="str">
        <f>INDEX(cleaned_data_Pittsburgh!AK$2:'cleaned_data_Pittsburgh'!AK$828, MATCH(A1786, cleaned_data_Pittsburgh!I$2:'cleaned_data_Pittsburgh'!I$828,0))</f>
        <v>Sub-county</v>
      </c>
      <c r="G1786">
        <f t="shared" si="9"/>
        <v>0</v>
      </c>
    </row>
    <row r="1787" spans="1:7" x14ac:dyDescent="0.2">
      <c r="A1787">
        <v>224323147</v>
      </c>
      <c r="B1787">
        <v>1937089</v>
      </c>
      <c r="C1787" t="s">
        <v>3413</v>
      </c>
      <c r="D1787" t="str">
        <f>INDEX(cleaned_data_Pittsburgh!AF$2:'cleaned_data_Pittsburgh'!AF$828, MATCH(A1787, cleaned_data_Pittsburgh!I$2:'cleaned_data_Pittsburgh'!I$828,0))</f>
        <v>Pittsburgh</v>
      </c>
      <c r="E1787">
        <f>INDEX(cleaned_data_Pittsburgh!AG$2:'cleaned_data_Pittsburgh'!AG$828, MATCH(A1787, cleaned_data_Pittsburgh!I$2:'cleaned_data_Pittsburgh'!I$828,0))</f>
        <v>0</v>
      </c>
      <c r="F1787" t="str">
        <f>INDEX(cleaned_data_Pittsburgh!AK$2:'cleaned_data_Pittsburgh'!AK$828, MATCH(A1787, cleaned_data_Pittsburgh!I$2:'cleaned_data_Pittsburgh'!I$828,0))</f>
        <v>Sub-county</v>
      </c>
      <c r="G1787">
        <f t="shared" si="9"/>
        <v>0</v>
      </c>
    </row>
    <row r="1788" spans="1:7" x14ac:dyDescent="0.2">
      <c r="A1788">
        <v>224352068</v>
      </c>
      <c r="B1788">
        <v>144975022</v>
      </c>
      <c r="C1788" t="s">
        <v>3413</v>
      </c>
      <c r="D1788" t="str">
        <f>INDEX(cleaned_data_Pittsburgh!AF$2:'cleaned_data_Pittsburgh'!AF$828, MATCH(A1788, cleaned_data_Pittsburgh!I$2:'cleaned_data_Pittsburgh'!I$828,0))</f>
        <v>Pittsburgh</v>
      </c>
      <c r="E1788">
        <f>INDEX(cleaned_data_Pittsburgh!AG$2:'cleaned_data_Pittsburgh'!AG$828, MATCH(A1788, cleaned_data_Pittsburgh!I$2:'cleaned_data_Pittsburgh'!I$828,0))</f>
        <v>0</v>
      </c>
      <c r="F1788" t="str">
        <f>INDEX(cleaned_data_Pittsburgh!AK$2:'cleaned_data_Pittsburgh'!AK$828, MATCH(A1788, cleaned_data_Pittsburgh!I$2:'cleaned_data_Pittsburgh'!I$828,0))</f>
        <v>Sub-county</v>
      </c>
      <c r="G1788">
        <f t="shared" si="9"/>
        <v>0</v>
      </c>
    </row>
    <row r="1789" spans="1:7" x14ac:dyDescent="0.2">
      <c r="A1789">
        <v>224352068</v>
      </c>
      <c r="B1789">
        <v>8503037</v>
      </c>
      <c r="C1789" t="s">
        <v>3413</v>
      </c>
      <c r="D1789" t="str">
        <f>INDEX(cleaned_data_Pittsburgh!AF$2:'cleaned_data_Pittsburgh'!AF$828, MATCH(A1789, cleaned_data_Pittsburgh!I$2:'cleaned_data_Pittsburgh'!I$828,0))</f>
        <v>Pittsburgh</v>
      </c>
      <c r="E1789">
        <f>INDEX(cleaned_data_Pittsburgh!AG$2:'cleaned_data_Pittsburgh'!AG$828, MATCH(A1789, cleaned_data_Pittsburgh!I$2:'cleaned_data_Pittsburgh'!I$828,0))</f>
        <v>0</v>
      </c>
      <c r="F1789" t="str">
        <f>INDEX(cleaned_data_Pittsburgh!AK$2:'cleaned_data_Pittsburgh'!AK$828, MATCH(A1789, cleaned_data_Pittsburgh!I$2:'cleaned_data_Pittsburgh'!I$828,0))</f>
        <v>Sub-county</v>
      </c>
      <c r="G1789">
        <f t="shared" si="9"/>
        <v>0</v>
      </c>
    </row>
    <row r="1790" spans="1:7" x14ac:dyDescent="0.2">
      <c r="A1790">
        <v>224378735</v>
      </c>
      <c r="B1790">
        <v>53408202</v>
      </c>
      <c r="C1790" t="s">
        <v>3413</v>
      </c>
      <c r="D1790" t="str">
        <f>INDEX(cleaned_data_Pittsburgh!AF$2:'cleaned_data_Pittsburgh'!AF$828, MATCH(A1790, cleaned_data_Pittsburgh!I$2:'cleaned_data_Pittsburgh'!I$828,0))</f>
        <v>Pittsburgh</v>
      </c>
      <c r="E1790">
        <f>INDEX(cleaned_data_Pittsburgh!AG$2:'cleaned_data_Pittsburgh'!AG$828, MATCH(A1790, cleaned_data_Pittsburgh!I$2:'cleaned_data_Pittsburgh'!I$828,0))</f>
        <v>0</v>
      </c>
      <c r="F1790" t="str">
        <f>INDEX(cleaned_data_Pittsburgh!AK$2:'cleaned_data_Pittsburgh'!AK$828, MATCH(A1790, cleaned_data_Pittsburgh!I$2:'cleaned_data_Pittsburgh'!I$828,0))</f>
        <v>Sub-county</v>
      </c>
      <c r="G1790">
        <f t="shared" si="9"/>
        <v>0</v>
      </c>
    </row>
    <row r="1791" spans="1:7" x14ac:dyDescent="0.2">
      <c r="A1791">
        <v>224391412</v>
      </c>
      <c r="B1791">
        <v>144975022</v>
      </c>
      <c r="C1791" t="s">
        <v>3413</v>
      </c>
      <c r="D1791" t="str">
        <f>INDEX(cleaned_data_Pittsburgh!AF$2:'cleaned_data_Pittsburgh'!AF$828, MATCH(A1791, cleaned_data_Pittsburgh!I$2:'cleaned_data_Pittsburgh'!I$828,0))</f>
        <v>Pittsburgh</v>
      </c>
      <c r="E1791">
        <f>INDEX(cleaned_data_Pittsburgh!AG$2:'cleaned_data_Pittsburgh'!AG$828, MATCH(A1791, cleaned_data_Pittsburgh!I$2:'cleaned_data_Pittsburgh'!I$828,0))</f>
        <v>0</v>
      </c>
      <c r="F1791" t="str">
        <f>INDEX(cleaned_data_Pittsburgh!AK$2:'cleaned_data_Pittsburgh'!AK$828, MATCH(A1791, cleaned_data_Pittsburgh!I$2:'cleaned_data_Pittsburgh'!I$828,0))</f>
        <v>Sub-county</v>
      </c>
      <c r="G1791">
        <f t="shared" si="9"/>
        <v>0</v>
      </c>
    </row>
    <row r="1792" spans="1:7" x14ac:dyDescent="0.2">
      <c r="A1792">
        <v>224398770</v>
      </c>
      <c r="B1792">
        <v>190011341</v>
      </c>
      <c r="C1792" t="s">
        <v>3413</v>
      </c>
      <c r="D1792" t="str">
        <f>INDEX(cleaned_data_Pittsburgh!AF$2:'cleaned_data_Pittsburgh'!AF$828, MATCH(A1792, cleaned_data_Pittsburgh!I$2:'cleaned_data_Pittsburgh'!I$828,0))</f>
        <v>Pittsburgh</v>
      </c>
      <c r="E1792">
        <f>INDEX(cleaned_data_Pittsburgh!AG$2:'cleaned_data_Pittsburgh'!AG$828, MATCH(A1792, cleaned_data_Pittsburgh!I$2:'cleaned_data_Pittsburgh'!I$828,0))</f>
        <v>0</v>
      </c>
      <c r="F1792" t="str">
        <f>INDEX(cleaned_data_Pittsburgh!AK$2:'cleaned_data_Pittsburgh'!AK$828, MATCH(A1792, cleaned_data_Pittsburgh!I$2:'cleaned_data_Pittsburgh'!I$828,0))</f>
        <v>Sub-county</v>
      </c>
      <c r="G1792">
        <f t="shared" si="9"/>
        <v>0</v>
      </c>
    </row>
    <row r="1793" spans="1:7" x14ac:dyDescent="0.2">
      <c r="A1793">
        <v>224405082</v>
      </c>
      <c r="B1793">
        <v>13635796</v>
      </c>
      <c r="C1793" t="s">
        <v>3413</v>
      </c>
      <c r="D1793" t="str">
        <f>INDEX(cleaned_data_Pittsburgh!AF$2:'cleaned_data_Pittsburgh'!AF$828, MATCH(A1793, cleaned_data_Pittsburgh!I$2:'cleaned_data_Pittsburgh'!I$828,0))</f>
        <v>Pittsburgh</v>
      </c>
      <c r="E1793">
        <f>INDEX(cleaned_data_Pittsburgh!AG$2:'cleaned_data_Pittsburgh'!AG$828, MATCH(A1793, cleaned_data_Pittsburgh!I$2:'cleaned_data_Pittsburgh'!I$828,0))</f>
        <v>0</v>
      </c>
      <c r="F1793" t="str">
        <f>INDEX(cleaned_data_Pittsburgh!AK$2:'cleaned_data_Pittsburgh'!AK$828, MATCH(A1793, cleaned_data_Pittsburgh!I$2:'cleaned_data_Pittsburgh'!I$828,0))</f>
        <v>Sub-county</v>
      </c>
      <c r="G1793">
        <f t="shared" si="9"/>
        <v>0</v>
      </c>
    </row>
    <row r="1794" spans="1:7" x14ac:dyDescent="0.2">
      <c r="A1794">
        <v>224525450</v>
      </c>
      <c r="B1794">
        <v>4369330</v>
      </c>
      <c r="C1794" t="s">
        <v>3413</v>
      </c>
      <c r="D1794" t="str">
        <f>INDEX(cleaned_data_Pittsburgh!AF$2:'cleaned_data_Pittsburgh'!AF$828, MATCH(A1794, cleaned_data_Pittsburgh!I$2:'cleaned_data_Pittsburgh'!I$828,0))</f>
        <v>Pittsburgh</v>
      </c>
      <c r="E1794">
        <f>INDEX(cleaned_data_Pittsburgh!AG$2:'cleaned_data_Pittsburgh'!AG$828, MATCH(A1794, cleaned_data_Pittsburgh!I$2:'cleaned_data_Pittsburgh'!I$828,0))</f>
        <v>0</v>
      </c>
      <c r="F1794" t="str">
        <f>INDEX(cleaned_data_Pittsburgh!AK$2:'cleaned_data_Pittsburgh'!AK$828, MATCH(A1794, cleaned_data_Pittsburgh!I$2:'cleaned_data_Pittsburgh'!I$828,0))</f>
        <v>Sub-county</v>
      </c>
      <c r="G1794">
        <f t="shared" si="9"/>
        <v>0</v>
      </c>
    </row>
    <row r="1795" spans="1:7" x14ac:dyDescent="0.2">
      <c r="A1795">
        <v>224538020</v>
      </c>
      <c r="B1795">
        <v>6497826</v>
      </c>
      <c r="C1795" t="s">
        <v>3413</v>
      </c>
      <c r="D1795" t="str">
        <f>INDEX(cleaned_data_Pittsburgh!AF$2:'cleaned_data_Pittsburgh'!AF$828, MATCH(A1795, cleaned_data_Pittsburgh!I$2:'cleaned_data_Pittsburgh'!I$828,0))</f>
        <v>Pittsburgh</v>
      </c>
      <c r="E1795">
        <f>INDEX(cleaned_data_Pittsburgh!AG$2:'cleaned_data_Pittsburgh'!AG$828, MATCH(A1795, cleaned_data_Pittsburgh!I$2:'cleaned_data_Pittsburgh'!I$828,0))</f>
        <v>0</v>
      </c>
      <c r="F1795" t="str">
        <f>INDEX(cleaned_data_Pittsburgh!AK$2:'cleaned_data_Pittsburgh'!AK$828, MATCH(A1795, cleaned_data_Pittsburgh!I$2:'cleaned_data_Pittsburgh'!I$828,0))</f>
        <v>Sub-county</v>
      </c>
      <c r="G1795">
        <f t="shared" si="9"/>
        <v>0</v>
      </c>
    </row>
    <row r="1796" spans="1:7" x14ac:dyDescent="0.2">
      <c r="A1796">
        <v>224538279</v>
      </c>
      <c r="B1796">
        <v>189032070</v>
      </c>
      <c r="C1796" t="s">
        <v>3413</v>
      </c>
      <c r="D1796" t="str">
        <f>INDEX(cleaned_data_Pittsburgh!AF$2:'cleaned_data_Pittsburgh'!AF$828, MATCH(A1796, cleaned_data_Pittsburgh!I$2:'cleaned_data_Pittsburgh'!I$828,0))</f>
        <v>Pittsburgh</v>
      </c>
      <c r="E1796">
        <f>INDEX(cleaned_data_Pittsburgh!AG$2:'cleaned_data_Pittsburgh'!AG$828, MATCH(A1796, cleaned_data_Pittsburgh!I$2:'cleaned_data_Pittsburgh'!I$828,0))</f>
        <v>0</v>
      </c>
      <c r="F1796" t="str">
        <f>INDEX(cleaned_data_Pittsburgh!AK$2:'cleaned_data_Pittsburgh'!AK$828, MATCH(A1796, cleaned_data_Pittsburgh!I$2:'cleaned_data_Pittsburgh'!I$828,0))</f>
        <v>Sub-county</v>
      </c>
      <c r="G1796">
        <f t="shared" si="9"/>
        <v>0</v>
      </c>
    </row>
    <row r="1797" spans="1:7" x14ac:dyDescent="0.2">
      <c r="A1797">
        <v>224584892</v>
      </c>
      <c r="B1797">
        <v>186191807</v>
      </c>
      <c r="C1797" t="s">
        <v>3413</v>
      </c>
      <c r="D1797" t="str">
        <f>INDEX(cleaned_data_Pittsburgh!AF$2:'cleaned_data_Pittsburgh'!AF$828, MATCH(A1797, cleaned_data_Pittsburgh!I$2:'cleaned_data_Pittsburgh'!I$828,0))</f>
        <v>Pittsburgh</v>
      </c>
      <c r="E1797">
        <f>INDEX(cleaned_data_Pittsburgh!AG$2:'cleaned_data_Pittsburgh'!AG$828, MATCH(A1797, cleaned_data_Pittsburgh!I$2:'cleaned_data_Pittsburgh'!I$828,0))</f>
        <v>0</v>
      </c>
      <c r="F1797" t="str">
        <f>INDEX(cleaned_data_Pittsburgh!AK$2:'cleaned_data_Pittsburgh'!AK$828, MATCH(A1797, cleaned_data_Pittsburgh!I$2:'cleaned_data_Pittsburgh'!I$828,0))</f>
        <v>Sub-county</v>
      </c>
      <c r="G1797">
        <f t="shared" si="9"/>
        <v>0</v>
      </c>
    </row>
    <row r="1798" spans="1:7" x14ac:dyDescent="0.2">
      <c r="A1798">
        <v>224584925</v>
      </c>
      <c r="B1798">
        <v>186191807</v>
      </c>
      <c r="C1798" t="s">
        <v>3413</v>
      </c>
      <c r="D1798" t="str">
        <f>INDEX(cleaned_data_Pittsburgh!AF$2:'cleaned_data_Pittsburgh'!AF$828, MATCH(A1798, cleaned_data_Pittsburgh!I$2:'cleaned_data_Pittsburgh'!I$828,0))</f>
        <v>Pittsburgh</v>
      </c>
      <c r="E1798">
        <f>INDEX(cleaned_data_Pittsburgh!AG$2:'cleaned_data_Pittsburgh'!AG$828, MATCH(A1798, cleaned_data_Pittsburgh!I$2:'cleaned_data_Pittsburgh'!I$828,0))</f>
        <v>0</v>
      </c>
      <c r="F1798" t="str">
        <f>INDEX(cleaned_data_Pittsburgh!AK$2:'cleaned_data_Pittsburgh'!AK$828, MATCH(A1798, cleaned_data_Pittsburgh!I$2:'cleaned_data_Pittsburgh'!I$828,0))</f>
        <v>Sub-county</v>
      </c>
      <c r="G1798">
        <f t="shared" si="9"/>
        <v>0</v>
      </c>
    </row>
    <row r="1799" spans="1:7" x14ac:dyDescent="0.2">
      <c r="A1799">
        <v>224584925</v>
      </c>
      <c r="B1799">
        <v>186464884</v>
      </c>
      <c r="C1799" t="s">
        <v>3413</v>
      </c>
      <c r="D1799" t="str">
        <f>INDEX(cleaned_data_Pittsburgh!AF$2:'cleaned_data_Pittsburgh'!AF$828, MATCH(A1799, cleaned_data_Pittsburgh!I$2:'cleaned_data_Pittsburgh'!I$828,0))</f>
        <v>Pittsburgh</v>
      </c>
      <c r="E1799">
        <f>INDEX(cleaned_data_Pittsburgh!AG$2:'cleaned_data_Pittsburgh'!AG$828, MATCH(A1799, cleaned_data_Pittsburgh!I$2:'cleaned_data_Pittsburgh'!I$828,0))</f>
        <v>0</v>
      </c>
      <c r="F1799" t="str">
        <f>INDEX(cleaned_data_Pittsburgh!AK$2:'cleaned_data_Pittsburgh'!AK$828, MATCH(A1799, cleaned_data_Pittsburgh!I$2:'cleaned_data_Pittsburgh'!I$828,0))</f>
        <v>Sub-county</v>
      </c>
      <c r="G1799">
        <f t="shared" si="9"/>
        <v>0</v>
      </c>
    </row>
    <row r="1800" spans="1:7" x14ac:dyDescent="0.2">
      <c r="A1800">
        <v>224595296</v>
      </c>
      <c r="B1800">
        <v>10337362</v>
      </c>
      <c r="C1800" t="s">
        <v>3413</v>
      </c>
      <c r="D1800" t="str">
        <f>INDEX(cleaned_data_Pittsburgh!AF$2:'cleaned_data_Pittsburgh'!AF$828, MATCH(A1800, cleaned_data_Pittsburgh!I$2:'cleaned_data_Pittsburgh'!I$828,0))</f>
        <v>Pittsburgh</v>
      </c>
      <c r="E1800">
        <f>INDEX(cleaned_data_Pittsburgh!AG$2:'cleaned_data_Pittsburgh'!AG$828, MATCH(A1800, cleaned_data_Pittsburgh!I$2:'cleaned_data_Pittsburgh'!I$828,0))</f>
        <v>0</v>
      </c>
      <c r="F1800" t="str">
        <f>INDEX(cleaned_data_Pittsburgh!AK$2:'cleaned_data_Pittsburgh'!AK$828, MATCH(A1800, cleaned_data_Pittsburgh!I$2:'cleaned_data_Pittsburgh'!I$828,0))</f>
        <v>Sub-county</v>
      </c>
      <c r="G1800">
        <f t="shared" si="9"/>
        <v>0</v>
      </c>
    </row>
    <row r="1801" spans="1:7" x14ac:dyDescent="0.2">
      <c r="A1801">
        <v>224606195</v>
      </c>
      <c r="B1801">
        <v>5658332</v>
      </c>
      <c r="C1801" t="s">
        <v>3413</v>
      </c>
      <c r="D1801" t="str">
        <f>INDEX(cleaned_data_Pittsburgh!AF$2:'cleaned_data_Pittsburgh'!AF$828, MATCH(A1801, cleaned_data_Pittsburgh!I$2:'cleaned_data_Pittsburgh'!I$828,0))</f>
        <v>Pittsburgh</v>
      </c>
      <c r="E1801">
        <f>INDEX(cleaned_data_Pittsburgh!AG$2:'cleaned_data_Pittsburgh'!AG$828, MATCH(A1801, cleaned_data_Pittsburgh!I$2:'cleaned_data_Pittsburgh'!I$828,0))</f>
        <v>0</v>
      </c>
      <c r="F1801" t="str">
        <f>INDEX(cleaned_data_Pittsburgh!AK$2:'cleaned_data_Pittsburgh'!AK$828, MATCH(A1801, cleaned_data_Pittsburgh!I$2:'cleaned_data_Pittsburgh'!I$828,0))</f>
        <v>Sub-county</v>
      </c>
      <c r="G1801">
        <f t="shared" si="9"/>
        <v>0</v>
      </c>
    </row>
    <row r="1802" spans="1:7" x14ac:dyDescent="0.2">
      <c r="A1802">
        <v>224639169</v>
      </c>
      <c r="B1802">
        <v>13635796</v>
      </c>
      <c r="C1802" t="s">
        <v>3413</v>
      </c>
      <c r="D1802" t="str">
        <f>INDEX(cleaned_data_Pittsburgh!AF$2:'cleaned_data_Pittsburgh'!AF$828, MATCH(A1802, cleaned_data_Pittsburgh!I$2:'cleaned_data_Pittsburgh'!I$828,0))</f>
        <v>Pittsburgh</v>
      </c>
      <c r="E1802">
        <f>INDEX(cleaned_data_Pittsburgh!AG$2:'cleaned_data_Pittsburgh'!AG$828, MATCH(A1802, cleaned_data_Pittsburgh!I$2:'cleaned_data_Pittsburgh'!I$828,0))</f>
        <v>0</v>
      </c>
      <c r="F1802" t="str">
        <f>INDEX(cleaned_data_Pittsburgh!AK$2:'cleaned_data_Pittsburgh'!AK$828, MATCH(A1802, cleaned_data_Pittsburgh!I$2:'cleaned_data_Pittsburgh'!I$828,0))</f>
        <v>Sub-county</v>
      </c>
      <c r="G1802">
        <f t="shared" si="9"/>
        <v>0</v>
      </c>
    </row>
    <row r="1803" spans="1:7" x14ac:dyDescent="0.2">
      <c r="A1803">
        <v>224657605</v>
      </c>
      <c r="B1803">
        <v>56454972</v>
      </c>
      <c r="C1803" t="s">
        <v>3413</v>
      </c>
      <c r="D1803" t="str">
        <f>INDEX(cleaned_data_Pittsburgh!AF$2:'cleaned_data_Pittsburgh'!AF$828, MATCH(A1803, cleaned_data_Pittsburgh!I$2:'cleaned_data_Pittsburgh'!I$828,0))</f>
        <v>Pittsburgh</v>
      </c>
      <c r="E1803">
        <f>INDEX(cleaned_data_Pittsburgh!AG$2:'cleaned_data_Pittsburgh'!AG$828, MATCH(A1803, cleaned_data_Pittsburgh!I$2:'cleaned_data_Pittsburgh'!I$828,0))</f>
        <v>0</v>
      </c>
      <c r="F1803" t="str">
        <f>INDEX(cleaned_data_Pittsburgh!AK$2:'cleaned_data_Pittsburgh'!AK$828, MATCH(A1803, cleaned_data_Pittsburgh!I$2:'cleaned_data_Pittsburgh'!I$828,0))</f>
        <v>Sub-county</v>
      </c>
      <c r="G1803">
        <f t="shared" si="9"/>
        <v>0</v>
      </c>
    </row>
    <row r="1804" spans="1:7" x14ac:dyDescent="0.2">
      <c r="A1804">
        <v>224667019</v>
      </c>
      <c r="B1804">
        <v>14358144</v>
      </c>
      <c r="C1804" t="s">
        <v>3413</v>
      </c>
      <c r="D1804" t="str">
        <f>INDEX(cleaned_data_Pittsburgh!AF$2:'cleaned_data_Pittsburgh'!AF$828, MATCH(A1804, cleaned_data_Pittsburgh!I$2:'cleaned_data_Pittsburgh'!I$828,0))</f>
        <v>Pittsburgh</v>
      </c>
      <c r="E1804">
        <f>INDEX(cleaned_data_Pittsburgh!AG$2:'cleaned_data_Pittsburgh'!AG$828, MATCH(A1804, cleaned_data_Pittsburgh!I$2:'cleaned_data_Pittsburgh'!I$828,0))</f>
        <v>0</v>
      </c>
      <c r="F1804" t="str">
        <f>INDEX(cleaned_data_Pittsburgh!AK$2:'cleaned_data_Pittsburgh'!AK$828, MATCH(A1804, cleaned_data_Pittsburgh!I$2:'cleaned_data_Pittsburgh'!I$828,0))</f>
        <v>Sub-county</v>
      </c>
      <c r="G1804">
        <f t="shared" si="9"/>
        <v>0</v>
      </c>
    </row>
    <row r="1805" spans="1:7" x14ac:dyDescent="0.2">
      <c r="A1805">
        <v>224668069</v>
      </c>
      <c r="B1805">
        <v>9416822</v>
      </c>
      <c r="C1805" t="s">
        <v>3413</v>
      </c>
      <c r="D1805" t="str">
        <f>INDEX(cleaned_data_Pittsburgh!AF$2:'cleaned_data_Pittsburgh'!AF$828, MATCH(A1805, cleaned_data_Pittsburgh!I$2:'cleaned_data_Pittsburgh'!I$828,0))</f>
        <v>Pittsburgh</v>
      </c>
      <c r="E1805">
        <f>INDEX(cleaned_data_Pittsburgh!AG$2:'cleaned_data_Pittsburgh'!AG$828, MATCH(A1805, cleaned_data_Pittsburgh!I$2:'cleaned_data_Pittsburgh'!I$828,0))</f>
        <v>0</v>
      </c>
      <c r="F1805" t="str">
        <f>INDEX(cleaned_data_Pittsburgh!AK$2:'cleaned_data_Pittsburgh'!AK$828, MATCH(A1805, cleaned_data_Pittsburgh!I$2:'cleaned_data_Pittsburgh'!I$828,0))</f>
        <v>Sub-county</v>
      </c>
      <c r="G1805">
        <f t="shared" si="9"/>
        <v>0</v>
      </c>
    </row>
    <row r="1806" spans="1:7" x14ac:dyDescent="0.2">
      <c r="A1806">
        <v>224683262</v>
      </c>
      <c r="B1806">
        <v>5658332</v>
      </c>
      <c r="C1806" t="s">
        <v>3413</v>
      </c>
      <c r="D1806" t="str">
        <f>INDEX(cleaned_data_Pittsburgh!AF$2:'cleaned_data_Pittsburgh'!AF$828, MATCH(A1806, cleaned_data_Pittsburgh!I$2:'cleaned_data_Pittsburgh'!I$828,0))</f>
        <v>Pittsburgh</v>
      </c>
      <c r="E1806">
        <f>INDEX(cleaned_data_Pittsburgh!AG$2:'cleaned_data_Pittsburgh'!AG$828, MATCH(A1806, cleaned_data_Pittsburgh!I$2:'cleaned_data_Pittsburgh'!I$828,0))</f>
        <v>0</v>
      </c>
      <c r="F1806" t="str">
        <f>INDEX(cleaned_data_Pittsburgh!AK$2:'cleaned_data_Pittsburgh'!AK$828, MATCH(A1806, cleaned_data_Pittsburgh!I$2:'cleaned_data_Pittsburgh'!I$828,0))</f>
        <v>Sub-county</v>
      </c>
      <c r="G1806">
        <f t="shared" si="9"/>
        <v>0</v>
      </c>
    </row>
    <row r="1807" spans="1:7" x14ac:dyDescent="0.2">
      <c r="A1807">
        <v>224695688</v>
      </c>
      <c r="B1807">
        <v>144975022</v>
      </c>
      <c r="C1807" t="s">
        <v>3413</v>
      </c>
      <c r="D1807" t="str">
        <f>INDEX(cleaned_data_Pittsburgh!AF$2:'cleaned_data_Pittsburgh'!AF$828, MATCH(A1807, cleaned_data_Pittsburgh!I$2:'cleaned_data_Pittsburgh'!I$828,0))</f>
        <v>Pittsburgh</v>
      </c>
      <c r="E1807">
        <f>INDEX(cleaned_data_Pittsburgh!AG$2:'cleaned_data_Pittsburgh'!AG$828, MATCH(A1807, cleaned_data_Pittsburgh!I$2:'cleaned_data_Pittsburgh'!I$828,0))</f>
        <v>0</v>
      </c>
      <c r="F1807" t="str">
        <f>INDEX(cleaned_data_Pittsburgh!AK$2:'cleaned_data_Pittsburgh'!AK$828, MATCH(A1807, cleaned_data_Pittsburgh!I$2:'cleaned_data_Pittsburgh'!I$828,0))</f>
        <v>Sub-county</v>
      </c>
      <c r="G1807">
        <f t="shared" si="9"/>
        <v>0</v>
      </c>
    </row>
    <row r="1808" spans="1:7" x14ac:dyDescent="0.2">
      <c r="A1808" t="s">
        <v>3207</v>
      </c>
      <c r="B1808">
        <v>59256452</v>
      </c>
      <c r="C1808" t="s">
        <v>3413</v>
      </c>
      <c r="D1808" t="str">
        <f>INDEX(cleaned_data_Pittsburgh!AF$2:'cleaned_data_Pittsburgh'!AF$828, MATCH(A1808, cleaned_data_Pittsburgh!I$2:'cleaned_data_Pittsburgh'!I$828,0))</f>
        <v>Pittsburgh</v>
      </c>
      <c r="E1808">
        <f>INDEX(cleaned_data_Pittsburgh!AG$2:'cleaned_data_Pittsburgh'!AG$828, MATCH(A1808, cleaned_data_Pittsburgh!I$2:'cleaned_data_Pittsburgh'!I$828,0))</f>
        <v>0</v>
      </c>
      <c r="F1808" t="str">
        <f>INDEX(cleaned_data_Pittsburgh!AK$2:'cleaned_data_Pittsburgh'!AK$828, MATCH(A1808, cleaned_data_Pittsburgh!I$2:'cleaned_data_Pittsburgh'!I$828,0))</f>
        <v>Sub-county</v>
      </c>
      <c r="G1808">
        <f t="shared" si="9"/>
        <v>0</v>
      </c>
    </row>
    <row r="1809" spans="1:7" x14ac:dyDescent="0.2">
      <c r="A1809" t="s">
        <v>3200</v>
      </c>
      <c r="B1809">
        <v>145410682</v>
      </c>
      <c r="C1809" t="s">
        <v>3413</v>
      </c>
      <c r="D1809" t="str">
        <f>INDEX(cleaned_data_Pittsburgh!AF$2:'cleaned_data_Pittsburgh'!AF$828, MATCH(A1809, cleaned_data_Pittsburgh!I$2:'cleaned_data_Pittsburgh'!I$828,0))</f>
        <v>Moon township</v>
      </c>
      <c r="E1809">
        <f>INDEX(cleaned_data_Pittsburgh!AG$2:'cleaned_data_Pittsburgh'!AG$828, MATCH(A1809, cleaned_data_Pittsburgh!I$2:'cleaned_data_Pittsburgh'!I$828,0))</f>
        <v>0</v>
      </c>
      <c r="F1809" t="str">
        <f>INDEX(cleaned_data_Pittsburgh!AK$2:'cleaned_data_Pittsburgh'!AK$828, MATCH(A1809, cleaned_data_Pittsburgh!I$2:'cleaned_data_Pittsburgh'!I$828,0))</f>
        <v>Sub-county</v>
      </c>
      <c r="G1809">
        <f t="shared" si="9"/>
        <v>0</v>
      </c>
    </row>
    <row r="1810" spans="1:7" x14ac:dyDescent="0.2">
      <c r="A1810" t="s">
        <v>3200</v>
      </c>
      <c r="B1810">
        <v>91111632</v>
      </c>
      <c r="C1810" t="s">
        <v>3413</v>
      </c>
      <c r="D1810" t="str">
        <f>INDEX(cleaned_data_Pittsburgh!AF$2:'cleaned_data_Pittsburgh'!AF$828, MATCH(A1810, cleaned_data_Pittsburgh!I$2:'cleaned_data_Pittsburgh'!I$828,0))</f>
        <v>Moon township</v>
      </c>
      <c r="E1810">
        <f>INDEX(cleaned_data_Pittsburgh!AG$2:'cleaned_data_Pittsburgh'!AG$828, MATCH(A1810, cleaned_data_Pittsburgh!I$2:'cleaned_data_Pittsburgh'!I$828,0))</f>
        <v>0</v>
      </c>
      <c r="F1810" t="str">
        <f>INDEX(cleaned_data_Pittsburgh!AK$2:'cleaned_data_Pittsburgh'!AK$828, MATCH(A1810, cleaned_data_Pittsburgh!I$2:'cleaned_data_Pittsburgh'!I$828,0))</f>
        <v>Sub-county</v>
      </c>
      <c r="G1810">
        <f t="shared" si="9"/>
        <v>0</v>
      </c>
    </row>
    <row r="1811" spans="1:7" x14ac:dyDescent="0.2">
      <c r="A1811">
        <v>224722839</v>
      </c>
      <c r="B1811">
        <v>92174092</v>
      </c>
      <c r="C1811" t="s">
        <v>3413</v>
      </c>
      <c r="D1811" t="str">
        <f>INDEX(cleaned_data_Pittsburgh!AF$2:'cleaned_data_Pittsburgh'!AF$828, MATCH(A1811, cleaned_data_Pittsburgh!I$2:'cleaned_data_Pittsburgh'!I$828,0))</f>
        <v>Pittsburgh</v>
      </c>
      <c r="E1811">
        <f>INDEX(cleaned_data_Pittsburgh!AG$2:'cleaned_data_Pittsburgh'!AG$828, MATCH(A1811, cleaned_data_Pittsburgh!I$2:'cleaned_data_Pittsburgh'!I$828,0))</f>
        <v>0</v>
      </c>
      <c r="F1811" t="str">
        <f>INDEX(cleaned_data_Pittsburgh!AK$2:'cleaned_data_Pittsburgh'!AK$828, MATCH(A1811, cleaned_data_Pittsburgh!I$2:'cleaned_data_Pittsburgh'!I$828,0))</f>
        <v>Sub-county</v>
      </c>
      <c r="G1811">
        <f t="shared" si="9"/>
        <v>0</v>
      </c>
    </row>
    <row r="1812" spans="1:7" x14ac:dyDescent="0.2">
      <c r="A1812">
        <v>224761689</v>
      </c>
      <c r="B1812">
        <v>5658332</v>
      </c>
      <c r="C1812" t="s">
        <v>3413</v>
      </c>
      <c r="D1812" t="str">
        <f>INDEX(cleaned_data_Pittsburgh!AF$2:'cleaned_data_Pittsburgh'!AF$828, MATCH(A1812, cleaned_data_Pittsburgh!I$2:'cleaned_data_Pittsburgh'!I$828,0))</f>
        <v>Pittsburgh</v>
      </c>
      <c r="E1812">
        <f>INDEX(cleaned_data_Pittsburgh!AG$2:'cleaned_data_Pittsburgh'!AG$828, MATCH(A1812, cleaned_data_Pittsburgh!I$2:'cleaned_data_Pittsburgh'!I$828,0))</f>
        <v>0</v>
      </c>
      <c r="F1812" t="str">
        <f>INDEX(cleaned_data_Pittsburgh!AK$2:'cleaned_data_Pittsburgh'!AK$828, MATCH(A1812, cleaned_data_Pittsburgh!I$2:'cleaned_data_Pittsburgh'!I$828,0))</f>
        <v>Sub-county</v>
      </c>
      <c r="G1812">
        <f t="shared" si="9"/>
        <v>0</v>
      </c>
    </row>
    <row r="1813" spans="1:7" x14ac:dyDescent="0.2">
      <c r="A1813">
        <v>224810389</v>
      </c>
      <c r="B1813">
        <v>9205190</v>
      </c>
      <c r="C1813" t="s">
        <v>3413</v>
      </c>
      <c r="D1813" t="str">
        <f>INDEX(cleaned_data_Pittsburgh!AF$2:'cleaned_data_Pittsburgh'!AF$828, MATCH(A1813, cleaned_data_Pittsburgh!I$2:'cleaned_data_Pittsburgh'!I$828,0))</f>
        <v>Coraopolis</v>
      </c>
      <c r="E1813">
        <f>INDEX(cleaned_data_Pittsburgh!AG$2:'cleaned_data_Pittsburgh'!AG$828, MATCH(A1813, cleaned_data_Pittsburgh!I$2:'cleaned_data_Pittsburgh'!I$828,0))</f>
        <v>0</v>
      </c>
      <c r="F1813" t="str">
        <f>INDEX(cleaned_data_Pittsburgh!AK$2:'cleaned_data_Pittsburgh'!AK$828, MATCH(A1813, cleaned_data_Pittsburgh!I$2:'cleaned_data_Pittsburgh'!I$828,0))</f>
        <v>Sub-county</v>
      </c>
      <c r="G1813">
        <f t="shared" si="9"/>
        <v>1</v>
      </c>
    </row>
    <row r="1814" spans="1:7" x14ac:dyDescent="0.2">
      <c r="A1814">
        <v>224810389</v>
      </c>
      <c r="B1814">
        <v>74754052</v>
      </c>
      <c r="C1814" t="s">
        <v>3413</v>
      </c>
      <c r="D1814" t="str">
        <f>INDEX(cleaned_data_Pittsburgh!AF$2:'cleaned_data_Pittsburgh'!AF$828, MATCH(A1814, cleaned_data_Pittsburgh!I$2:'cleaned_data_Pittsburgh'!I$828,0))</f>
        <v>Coraopolis</v>
      </c>
      <c r="E1814">
        <f>INDEX(cleaned_data_Pittsburgh!AG$2:'cleaned_data_Pittsburgh'!AG$828, MATCH(A1814, cleaned_data_Pittsburgh!I$2:'cleaned_data_Pittsburgh'!I$828,0))</f>
        <v>0</v>
      </c>
      <c r="F1814" t="str">
        <f>INDEX(cleaned_data_Pittsburgh!AK$2:'cleaned_data_Pittsburgh'!AK$828, MATCH(A1814, cleaned_data_Pittsburgh!I$2:'cleaned_data_Pittsburgh'!I$828,0))</f>
        <v>Sub-county</v>
      </c>
      <c r="G1814">
        <f t="shared" si="9"/>
        <v>1</v>
      </c>
    </row>
    <row r="1815" spans="1:7" x14ac:dyDescent="0.2">
      <c r="A1815">
        <v>224810389</v>
      </c>
      <c r="B1815">
        <v>8968050</v>
      </c>
      <c r="C1815" t="s">
        <v>3413</v>
      </c>
      <c r="D1815" t="str">
        <f>INDEX(cleaned_data_Pittsburgh!AF$2:'cleaned_data_Pittsburgh'!AF$828, MATCH(A1815, cleaned_data_Pittsburgh!I$2:'cleaned_data_Pittsburgh'!I$828,0))</f>
        <v>Coraopolis</v>
      </c>
      <c r="E1815">
        <f>INDEX(cleaned_data_Pittsburgh!AG$2:'cleaned_data_Pittsburgh'!AG$828, MATCH(A1815, cleaned_data_Pittsburgh!I$2:'cleaned_data_Pittsburgh'!I$828,0))</f>
        <v>0</v>
      </c>
      <c r="F1815" t="str">
        <f>INDEX(cleaned_data_Pittsburgh!AK$2:'cleaned_data_Pittsburgh'!AK$828, MATCH(A1815, cleaned_data_Pittsburgh!I$2:'cleaned_data_Pittsburgh'!I$828,0))</f>
        <v>Sub-county</v>
      </c>
      <c r="G1815">
        <f t="shared" si="9"/>
        <v>1</v>
      </c>
    </row>
    <row r="1816" spans="1:7" x14ac:dyDescent="0.2">
      <c r="A1816">
        <v>224810389</v>
      </c>
      <c r="B1816">
        <v>9627528</v>
      </c>
      <c r="C1816" t="s">
        <v>3413</v>
      </c>
      <c r="D1816" t="str">
        <f>INDEX(cleaned_data_Pittsburgh!AF$2:'cleaned_data_Pittsburgh'!AF$828, MATCH(A1816, cleaned_data_Pittsburgh!I$2:'cleaned_data_Pittsburgh'!I$828,0))</f>
        <v>Coraopolis</v>
      </c>
      <c r="E1816">
        <f>INDEX(cleaned_data_Pittsburgh!AG$2:'cleaned_data_Pittsburgh'!AG$828, MATCH(A1816, cleaned_data_Pittsburgh!I$2:'cleaned_data_Pittsburgh'!I$828,0))</f>
        <v>0</v>
      </c>
      <c r="F1816" t="str">
        <f>INDEX(cleaned_data_Pittsburgh!AK$2:'cleaned_data_Pittsburgh'!AK$828, MATCH(A1816, cleaned_data_Pittsburgh!I$2:'cleaned_data_Pittsburgh'!I$828,0))</f>
        <v>Sub-county</v>
      </c>
      <c r="G1816">
        <f t="shared" si="9"/>
        <v>1</v>
      </c>
    </row>
    <row r="1817" spans="1:7" x14ac:dyDescent="0.2">
      <c r="A1817">
        <v>224840300</v>
      </c>
      <c r="B1817">
        <v>13635796</v>
      </c>
      <c r="C1817" t="s">
        <v>3413</v>
      </c>
      <c r="D1817" t="str">
        <f>INDEX(cleaned_data_Pittsburgh!AF$2:'cleaned_data_Pittsburgh'!AF$828, MATCH(A1817, cleaned_data_Pittsburgh!I$2:'cleaned_data_Pittsburgh'!I$828,0))</f>
        <v>Pittsburgh</v>
      </c>
      <c r="E1817">
        <f>INDEX(cleaned_data_Pittsburgh!AG$2:'cleaned_data_Pittsburgh'!AG$828, MATCH(A1817, cleaned_data_Pittsburgh!I$2:'cleaned_data_Pittsburgh'!I$828,0))</f>
        <v>0</v>
      </c>
      <c r="F1817" t="str">
        <f>INDEX(cleaned_data_Pittsburgh!AK$2:'cleaned_data_Pittsburgh'!AK$828, MATCH(A1817, cleaned_data_Pittsburgh!I$2:'cleaned_data_Pittsburgh'!I$828,0))</f>
        <v>Sub-county</v>
      </c>
      <c r="G1817">
        <f t="shared" si="9"/>
        <v>0</v>
      </c>
    </row>
    <row r="1818" spans="1:7" x14ac:dyDescent="0.2">
      <c r="A1818">
        <v>224845524</v>
      </c>
      <c r="B1818">
        <v>186191807</v>
      </c>
      <c r="C1818" t="s">
        <v>3413</v>
      </c>
      <c r="D1818" t="str">
        <f>INDEX(cleaned_data_Pittsburgh!AF$2:'cleaned_data_Pittsburgh'!AF$828, MATCH(A1818, cleaned_data_Pittsburgh!I$2:'cleaned_data_Pittsburgh'!I$828,0))</f>
        <v>Pittsburgh</v>
      </c>
      <c r="E1818">
        <f>INDEX(cleaned_data_Pittsburgh!AG$2:'cleaned_data_Pittsburgh'!AG$828, MATCH(A1818, cleaned_data_Pittsburgh!I$2:'cleaned_data_Pittsburgh'!I$828,0))</f>
        <v>0</v>
      </c>
      <c r="F1818" t="str">
        <f>INDEX(cleaned_data_Pittsburgh!AK$2:'cleaned_data_Pittsburgh'!AK$828, MATCH(A1818, cleaned_data_Pittsburgh!I$2:'cleaned_data_Pittsburgh'!I$828,0))</f>
        <v>Sub-county</v>
      </c>
      <c r="G1818">
        <f t="shared" si="9"/>
        <v>0</v>
      </c>
    </row>
    <row r="1819" spans="1:7" x14ac:dyDescent="0.2">
      <c r="A1819">
        <v>224922525</v>
      </c>
      <c r="B1819">
        <v>4369330</v>
      </c>
      <c r="C1819" t="s">
        <v>3413</v>
      </c>
      <c r="D1819" t="str">
        <f>INDEX(cleaned_data_Pittsburgh!AF$2:'cleaned_data_Pittsburgh'!AF$828, MATCH(A1819, cleaned_data_Pittsburgh!I$2:'cleaned_data_Pittsburgh'!I$828,0))</f>
        <v>Pittsburgh</v>
      </c>
      <c r="E1819">
        <f>INDEX(cleaned_data_Pittsburgh!AG$2:'cleaned_data_Pittsburgh'!AG$828, MATCH(A1819, cleaned_data_Pittsburgh!I$2:'cleaned_data_Pittsburgh'!I$828,0))</f>
        <v>0</v>
      </c>
      <c r="F1819" t="str">
        <f>INDEX(cleaned_data_Pittsburgh!AK$2:'cleaned_data_Pittsburgh'!AK$828, MATCH(A1819, cleaned_data_Pittsburgh!I$2:'cleaned_data_Pittsburgh'!I$828,0))</f>
        <v>Sub-county</v>
      </c>
      <c r="G1819">
        <f t="shared" si="9"/>
        <v>0</v>
      </c>
    </row>
    <row r="1820" spans="1:7" x14ac:dyDescent="0.2">
      <c r="A1820">
        <v>224922525</v>
      </c>
      <c r="B1820">
        <v>1937089</v>
      </c>
      <c r="C1820" t="s">
        <v>3413</v>
      </c>
      <c r="D1820" t="str">
        <f>INDEX(cleaned_data_Pittsburgh!AF$2:'cleaned_data_Pittsburgh'!AF$828, MATCH(A1820, cleaned_data_Pittsburgh!I$2:'cleaned_data_Pittsburgh'!I$828,0))</f>
        <v>Pittsburgh</v>
      </c>
      <c r="E1820">
        <f>INDEX(cleaned_data_Pittsburgh!AG$2:'cleaned_data_Pittsburgh'!AG$828, MATCH(A1820, cleaned_data_Pittsburgh!I$2:'cleaned_data_Pittsburgh'!I$828,0))</f>
        <v>0</v>
      </c>
      <c r="F1820" t="str">
        <f>INDEX(cleaned_data_Pittsburgh!AK$2:'cleaned_data_Pittsburgh'!AK$828, MATCH(A1820, cleaned_data_Pittsburgh!I$2:'cleaned_data_Pittsburgh'!I$828,0))</f>
        <v>Sub-county</v>
      </c>
      <c r="G1820">
        <f t="shared" si="9"/>
        <v>0</v>
      </c>
    </row>
    <row r="1821" spans="1:7" x14ac:dyDescent="0.2">
      <c r="A1821">
        <v>224999426</v>
      </c>
      <c r="B1821">
        <v>4369330</v>
      </c>
      <c r="C1821" t="s">
        <v>3413</v>
      </c>
      <c r="D1821" t="str">
        <f>INDEX(cleaned_data_Pittsburgh!AF$2:'cleaned_data_Pittsburgh'!AF$828, MATCH(A1821, cleaned_data_Pittsburgh!I$2:'cleaned_data_Pittsburgh'!I$828,0))</f>
        <v>Pittsburgh</v>
      </c>
      <c r="E1821">
        <f>INDEX(cleaned_data_Pittsburgh!AG$2:'cleaned_data_Pittsburgh'!AG$828, MATCH(A1821, cleaned_data_Pittsburgh!I$2:'cleaned_data_Pittsburgh'!I$828,0))</f>
        <v>0</v>
      </c>
      <c r="F1821" t="str">
        <f>INDEX(cleaned_data_Pittsburgh!AK$2:'cleaned_data_Pittsburgh'!AK$828, MATCH(A1821, cleaned_data_Pittsburgh!I$2:'cleaned_data_Pittsburgh'!I$828,0))</f>
        <v>Sub-county</v>
      </c>
      <c r="G1821">
        <f t="shared" si="9"/>
        <v>0</v>
      </c>
    </row>
    <row r="1822" spans="1:7" x14ac:dyDescent="0.2">
      <c r="A1822">
        <v>224999426</v>
      </c>
      <c r="B1822">
        <v>13635796</v>
      </c>
      <c r="C1822" t="s">
        <v>3413</v>
      </c>
      <c r="D1822" t="str">
        <f>INDEX(cleaned_data_Pittsburgh!AF$2:'cleaned_data_Pittsburgh'!AF$828, MATCH(A1822, cleaned_data_Pittsburgh!I$2:'cleaned_data_Pittsburgh'!I$828,0))</f>
        <v>Pittsburgh</v>
      </c>
      <c r="E1822">
        <f>INDEX(cleaned_data_Pittsburgh!AG$2:'cleaned_data_Pittsburgh'!AG$828, MATCH(A1822, cleaned_data_Pittsburgh!I$2:'cleaned_data_Pittsburgh'!I$828,0))</f>
        <v>0</v>
      </c>
      <c r="F1822" t="str">
        <f>INDEX(cleaned_data_Pittsburgh!AK$2:'cleaned_data_Pittsburgh'!AK$828, MATCH(A1822, cleaned_data_Pittsburgh!I$2:'cleaned_data_Pittsburgh'!I$828,0))</f>
        <v>Sub-county</v>
      </c>
      <c r="G1822">
        <f t="shared" si="9"/>
        <v>0</v>
      </c>
    </row>
    <row r="1823" spans="1:7" x14ac:dyDescent="0.2">
      <c r="A1823">
        <v>224999426</v>
      </c>
      <c r="B1823">
        <v>188947628</v>
      </c>
      <c r="C1823" t="s">
        <v>3413</v>
      </c>
      <c r="D1823" t="str">
        <f>INDEX(cleaned_data_Pittsburgh!AF$2:'cleaned_data_Pittsburgh'!AF$828, MATCH(A1823, cleaned_data_Pittsburgh!I$2:'cleaned_data_Pittsburgh'!I$828,0))</f>
        <v>Pittsburgh</v>
      </c>
      <c r="E1823">
        <f>INDEX(cleaned_data_Pittsburgh!AG$2:'cleaned_data_Pittsburgh'!AG$828, MATCH(A1823, cleaned_data_Pittsburgh!I$2:'cleaned_data_Pittsburgh'!I$828,0))</f>
        <v>0</v>
      </c>
      <c r="F1823" t="str">
        <f>INDEX(cleaned_data_Pittsburgh!AK$2:'cleaned_data_Pittsburgh'!AK$828, MATCH(A1823, cleaned_data_Pittsburgh!I$2:'cleaned_data_Pittsburgh'!I$828,0))</f>
        <v>Sub-county</v>
      </c>
      <c r="G1823">
        <f t="shared" si="9"/>
        <v>0</v>
      </c>
    </row>
    <row r="1824" spans="1:7" x14ac:dyDescent="0.2">
      <c r="A1824" t="s">
        <v>3122</v>
      </c>
      <c r="B1824">
        <v>144975022</v>
      </c>
      <c r="C1824" t="s">
        <v>3413</v>
      </c>
      <c r="D1824" t="str">
        <f>INDEX(cleaned_data_Pittsburgh!AF$2:'cleaned_data_Pittsburgh'!AF$828, MATCH(A1824, cleaned_data_Pittsburgh!I$2:'cleaned_data_Pittsburgh'!I$828,0))</f>
        <v>Pittsburgh</v>
      </c>
      <c r="E1824">
        <f>INDEX(cleaned_data_Pittsburgh!AG$2:'cleaned_data_Pittsburgh'!AG$828, MATCH(A1824, cleaned_data_Pittsburgh!I$2:'cleaned_data_Pittsburgh'!I$828,0))</f>
        <v>0</v>
      </c>
      <c r="F1824" t="str">
        <f>INDEX(cleaned_data_Pittsburgh!AK$2:'cleaned_data_Pittsburgh'!AK$828, MATCH(A1824, cleaned_data_Pittsburgh!I$2:'cleaned_data_Pittsburgh'!I$828,0))</f>
        <v>Sub-county</v>
      </c>
      <c r="G1824">
        <f t="shared" si="9"/>
        <v>0</v>
      </c>
    </row>
    <row r="1825" spans="1:7" x14ac:dyDescent="0.2">
      <c r="A1825" t="s">
        <v>3201</v>
      </c>
      <c r="B1825">
        <v>186838683</v>
      </c>
      <c r="C1825" t="s">
        <v>3413</v>
      </c>
      <c r="D1825" t="str">
        <f>INDEX(cleaned_data_Pittsburgh!AF$2:'cleaned_data_Pittsburgh'!AF$828, MATCH(A1825, cleaned_data_Pittsburgh!I$2:'cleaned_data_Pittsburgh'!I$828,0))</f>
        <v>Moon township</v>
      </c>
      <c r="E1825">
        <f>INDEX(cleaned_data_Pittsburgh!AG$2:'cleaned_data_Pittsburgh'!AG$828, MATCH(A1825, cleaned_data_Pittsburgh!I$2:'cleaned_data_Pittsburgh'!I$828,0))</f>
        <v>0</v>
      </c>
      <c r="F1825" t="str">
        <f>INDEX(cleaned_data_Pittsburgh!AK$2:'cleaned_data_Pittsburgh'!AK$828, MATCH(A1825, cleaned_data_Pittsburgh!I$2:'cleaned_data_Pittsburgh'!I$828,0))</f>
        <v>Sub-county</v>
      </c>
      <c r="G1825">
        <f t="shared" si="9"/>
        <v>0</v>
      </c>
    </row>
    <row r="1826" spans="1:7" x14ac:dyDescent="0.2">
      <c r="A1826" t="s">
        <v>3306</v>
      </c>
      <c r="B1826">
        <v>189759389</v>
      </c>
      <c r="C1826" t="s">
        <v>3413</v>
      </c>
      <c r="D1826" t="str">
        <f>INDEX(cleaned_data_Pittsburgh!AF$2:'cleaned_data_Pittsburgh'!AF$828, MATCH(A1826, cleaned_data_Pittsburgh!I$2:'cleaned_data_Pittsburgh'!I$828,0))</f>
        <v>Pittsburgh</v>
      </c>
      <c r="E1826">
        <f>INDEX(cleaned_data_Pittsburgh!AG$2:'cleaned_data_Pittsburgh'!AG$828, MATCH(A1826, cleaned_data_Pittsburgh!I$2:'cleaned_data_Pittsburgh'!I$828,0))</f>
        <v>0</v>
      </c>
      <c r="F1826" t="str">
        <f>INDEX(cleaned_data_Pittsburgh!AK$2:'cleaned_data_Pittsburgh'!AK$828, MATCH(A1826, cleaned_data_Pittsburgh!I$2:'cleaned_data_Pittsburgh'!I$828,0))</f>
        <v>Sub-county</v>
      </c>
      <c r="G1826">
        <f t="shared" si="9"/>
        <v>0</v>
      </c>
    </row>
    <row r="1827" spans="1:7" x14ac:dyDescent="0.2">
      <c r="A1827" t="s">
        <v>3305</v>
      </c>
      <c r="B1827">
        <v>189759389</v>
      </c>
      <c r="C1827" t="s">
        <v>3413</v>
      </c>
      <c r="D1827" t="str">
        <f>INDEX(cleaned_data_Pittsburgh!AF$2:'cleaned_data_Pittsburgh'!AF$828, MATCH(A1827, cleaned_data_Pittsburgh!I$2:'cleaned_data_Pittsburgh'!I$828,0))</f>
        <v>Pittsburgh</v>
      </c>
      <c r="E1827">
        <f>INDEX(cleaned_data_Pittsburgh!AG$2:'cleaned_data_Pittsburgh'!AG$828, MATCH(A1827, cleaned_data_Pittsburgh!I$2:'cleaned_data_Pittsburgh'!I$828,0))</f>
        <v>0</v>
      </c>
      <c r="F1827" t="str">
        <f>INDEX(cleaned_data_Pittsburgh!AK$2:'cleaned_data_Pittsburgh'!AK$828, MATCH(A1827, cleaned_data_Pittsburgh!I$2:'cleaned_data_Pittsburgh'!I$828,0))</f>
        <v>Sub-county</v>
      </c>
      <c r="G1827">
        <f t="shared" si="9"/>
        <v>0</v>
      </c>
    </row>
    <row r="1828" spans="1:7" x14ac:dyDescent="0.2">
      <c r="A1828" t="s">
        <v>3202</v>
      </c>
      <c r="B1828">
        <v>186838683</v>
      </c>
      <c r="C1828" t="s">
        <v>3413</v>
      </c>
      <c r="D1828" t="str">
        <f>INDEX(cleaned_data_Pittsburgh!AF$2:'cleaned_data_Pittsburgh'!AF$828, MATCH(A1828, cleaned_data_Pittsburgh!I$2:'cleaned_data_Pittsburgh'!I$828,0))</f>
        <v>Moon township</v>
      </c>
      <c r="E1828">
        <f>INDEX(cleaned_data_Pittsburgh!AG$2:'cleaned_data_Pittsburgh'!AG$828, MATCH(A1828, cleaned_data_Pittsburgh!I$2:'cleaned_data_Pittsburgh'!I$828,0))</f>
        <v>0</v>
      </c>
      <c r="F1828" t="str">
        <f>INDEX(cleaned_data_Pittsburgh!AK$2:'cleaned_data_Pittsburgh'!AK$828, MATCH(A1828, cleaned_data_Pittsburgh!I$2:'cleaned_data_Pittsburgh'!I$828,0))</f>
        <v>Sub-county</v>
      </c>
      <c r="G1828">
        <f t="shared" si="9"/>
        <v>0</v>
      </c>
    </row>
    <row r="1829" spans="1:7" x14ac:dyDescent="0.2">
      <c r="A1829" t="s">
        <v>3202</v>
      </c>
      <c r="B1829">
        <v>187606977</v>
      </c>
      <c r="C1829" t="s">
        <v>3413</v>
      </c>
      <c r="D1829" t="str">
        <f>INDEX(cleaned_data_Pittsburgh!AF$2:'cleaned_data_Pittsburgh'!AF$828, MATCH(A1829, cleaned_data_Pittsburgh!I$2:'cleaned_data_Pittsburgh'!I$828,0))</f>
        <v>Moon township</v>
      </c>
      <c r="E1829">
        <f>INDEX(cleaned_data_Pittsburgh!AG$2:'cleaned_data_Pittsburgh'!AG$828, MATCH(A1829, cleaned_data_Pittsburgh!I$2:'cleaned_data_Pittsburgh'!I$828,0))</f>
        <v>0</v>
      </c>
      <c r="F1829" t="str">
        <f>INDEX(cleaned_data_Pittsburgh!AK$2:'cleaned_data_Pittsburgh'!AK$828, MATCH(A1829, cleaned_data_Pittsburgh!I$2:'cleaned_data_Pittsburgh'!I$828,0))</f>
        <v>Sub-county</v>
      </c>
      <c r="G1829">
        <f t="shared" si="9"/>
        <v>0</v>
      </c>
    </row>
    <row r="1830" spans="1:7" x14ac:dyDescent="0.2">
      <c r="A1830" t="s">
        <v>3217</v>
      </c>
      <c r="B1830">
        <v>144975022</v>
      </c>
      <c r="C1830" t="s">
        <v>3413</v>
      </c>
      <c r="D1830" t="str">
        <f>INDEX(cleaned_data_Pittsburgh!AF$2:'cleaned_data_Pittsburgh'!AF$828, MATCH(A1830, cleaned_data_Pittsburgh!I$2:'cleaned_data_Pittsburgh'!I$828,0))</f>
        <v>Pittsburgh</v>
      </c>
      <c r="E1830">
        <f>INDEX(cleaned_data_Pittsburgh!AG$2:'cleaned_data_Pittsburgh'!AG$828, MATCH(A1830, cleaned_data_Pittsburgh!I$2:'cleaned_data_Pittsburgh'!I$828,0))</f>
        <v>0</v>
      </c>
      <c r="F1830" t="str">
        <f>INDEX(cleaned_data_Pittsburgh!AK$2:'cleaned_data_Pittsburgh'!AK$828, MATCH(A1830, cleaned_data_Pittsburgh!I$2:'cleaned_data_Pittsburgh'!I$828,0))</f>
        <v>Sub-county</v>
      </c>
      <c r="G1830">
        <f t="shared" ref="G1830:G1893" si="10">IF(IFERROR(SEARCH(D1830, C1830), 0), 1, 0)</f>
        <v>0</v>
      </c>
    </row>
    <row r="1831" spans="1:7" x14ac:dyDescent="0.2">
      <c r="A1831" t="s">
        <v>3179</v>
      </c>
      <c r="B1831">
        <v>183102943</v>
      </c>
      <c r="C1831" t="s">
        <v>3413</v>
      </c>
      <c r="D1831" t="str">
        <f>INDEX(cleaned_data_Pittsburgh!AF$2:'cleaned_data_Pittsburgh'!AF$828, MATCH(A1831, cleaned_data_Pittsburgh!I$2:'cleaned_data_Pittsburgh'!I$828,0))</f>
        <v>Pittsburgh</v>
      </c>
      <c r="E1831">
        <f>INDEX(cleaned_data_Pittsburgh!AG$2:'cleaned_data_Pittsburgh'!AG$828, MATCH(A1831, cleaned_data_Pittsburgh!I$2:'cleaned_data_Pittsburgh'!I$828,0))</f>
        <v>0</v>
      </c>
      <c r="F1831" t="str">
        <f>INDEX(cleaned_data_Pittsburgh!AK$2:'cleaned_data_Pittsburgh'!AK$828, MATCH(A1831, cleaned_data_Pittsburgh!I$2:'cleaned_data_Pittsburgh'!I$828,0))</f>
        <v>Sub-county</v>
      </c>
      <c r="G1831">
        <f t="shared" si="10"/>
        <v>0</v>
      </c>
    </row>
    <row r="1832" spans="1:7" x14ac:dyDescent="0.2">
      <c r="A1832" t="s">
        <v>3239</v>
      </c>
      <c r="B1832">
        <v>188091732</v>
      </c>
      <c r="C1832" t="s">
        <v>3413</v>
      </c>
      <c r="D1832" t="str">
        <f>INDEX(cleaned_data_Pittsburgh!AF$2:'cleaned_data_Pittsburgh'!AF$828, MATCH(A1832, cleaned_data_Pittsburgh!I$2:'cleaned_data_Pittsburgh'!I$828,0))</f>
        <v>Pittsburgh</v>
      </c>
      <c r="E1832">
        <f>INDEX(cleaned_data_Pittsburgh!AG$2:'cleaned_data_Pittsburgh'!AG$828, MATCH(A1832, cleaned_data_Pittsburgh!I$2:'cleaned_data_Pittsburgh'!I$828,0))</f>
        <v>0</v>
      </c>
      <c r="F1832" t="str">
        <f>INDEX(cleaned_data_Pittsburgh!AK$2:'cleaned_data_Pittsburgh'!AK$828, MATCH(A1832, cleaned_data_Pittsburgh!I$2:'cleaned_data_Pittsburgh'!I$828,0))</f>
        <v>Sub-county</v>
      </c>
      <c r="G1832">
        <f t="shared" si="10"/>
        <v>0</v>
      </c>
    </row>
    <row r="1833" spans="1:7" x14ac:dyDescent="0.2">
      <c r="A1833">
        <v>221461720</v>
      </c>
      <c r="B1833">
        <v>182614544</v>
      </c>
      <c r="C1833" t="s">
        <v>3393</v>
      </c>
      <c r="D1833" t="str">
        <f>INDEX(cleaned_data_Pittsburgh!AF$2:'cleaned_data_Pittsburgh'!AF$828, MATCH(A1833, cleaned_data_Pittsburgh!I$2:'cleaned_data_Pittsburgh'!I$828,0))</f>
        <v>Pittsburgh</v>
      </c>
      <c r="E1833">
        <f>INDEX(cleaned_data_Pittsburgh!AG$2:'cleaned_data_Pittsburgh'!AG$828, MATCH(A1833, cleaned_data_Pittsburgh!I$2:'cleaned_data_Pittsburgh'!I$828,0))</f>
        <v>0</v>
      </c>
      <c r="F1833" t="str">
        <f>INDEX(cleaned_data_Pittsburgh!AK$2:'cleaned_data_Pittsburgh'!AK$828, MATCH(A1833, cleaned_data_Pittsburgh!I$2:'cleaned_data_Pittsburgh'!I$828,0))</f>
        <v>Sub-county</v>
      </c>
      <c r="G1833">
        <f t="shared" si="10"/>
        <v>0</v>
      </c>
    </row>
    <row r="1834" spans="1:7" x14ac:dyDescent="0.2">
      <c r="A1834">
        <v>221461720</v>
      </c>
      <c r="B1834">
        <v>183637314</v>
      </c>
      <c r="C1834" t="s">
        <v>3393</v>
      </c>
      <c r="D1834" t="str">
        <f>INDEX(cleaned_data_Pittsburgh!AF$2:'cleaned_data_Pittsburgh'!AF$828, MATCH(A1834, cleaned_data_Pittsburgh!I$2:'cleaned_data_Pittsburgh'!I$828,0))</f>
        <v>Pittsburgh</v>
      </c>
      <c r="E1834">
        <f>INDEX(cleaned_data_Pittsburgh!AG$2:'cleaned_data_Pittsburgh'!AG$828, MATCH(A1834, cleaned_data_Pittsburgh!I$2:'cleaned_data_Pittsburgh'!I$828,0))</f>
        <v>0</v>
      </c>
      <c r="F1834" t="str">
        <f>INDEX(cleaned_data_Pittsburgh!AK$2:'cleaned_data_Pittsburgh'!AK$828, MATCH(A1834, cleaned_data_Pittsburgh!I$2:'cleaned_data_Pittsburgh'!I$828,0))</f>
        <v>Sub-county</v>
      </c>
      <c r="G1834">
        <f t="shared" si="10"/>
        <v>0</v>
      </c>
    </row>
    <row r="1835" spans="1:7" x14ac:dyDescent="0.2">
      <c r="A1835">
        <v>221461720</v>
      </c>
      <c r="B1835">
        <v>166461492</v>
      </c>
      <c r="C1835" t="s">
        <v>3393</v>
      </c>
      <c r="D1835" t="str">
        <f>INDEX(cleaned_data_Pittsburgh!AF$2:'cleaned_data_Pittsburgh'!AF$828, MATCH(A1835, cleaned_data_Pittsburgh!I$2:'cleaned_data_Pittsburgh'!I$828,0))</f>
        <v>Pittsburgh</v>
      </c>
      <c r="E1835">
        <f>INDEX(cleaned_data_Pittsburgh!AG$2:'cleaned_data_Pittsburgh'!AG$828, MATCH(A1835, cleaned_data_Pittsburgh!I$2:'cleaned_data_Pittsburgh'!I$828,0))</f>
        <v>0</v>
      </c>
      <c r="F1835" t="str">
        <f>INDEX(cleaned_data_Pittsburgh!AK$2:'cleaned_data_Pittsburgh'!AK$828, MATCH(A1835, cleaned_data_Pittsburgh!I$2:'cleaned_data_Pittsburgh'!I$828,0))</f>
        <v>Sub-county</v>
      </c>
      <c r="G1835">
        <f t="shared" si="10"/>
        <v>0</v>
      </c>
    </row>
    <row r="1836" spans="1:7" x14ac:dyDescent="0.2">
      <c r="A1836">
        <v>221461720</v>
      </c>
      <c r="B1836">
        <v>163807172</v>
      </c>
      <c r="C1836" t="s">
        <v>3393</v>
      </c>
      <c r="D1836" t="str">
        <f>INDEX(cleaned_data_Pittsburgh!AF$2:'cleaned_data_Pittsburgh'!AF$828, MATCH(A1836, cleaned_data_Pittsburgh!I$2:'cleaned_data_Pittsburgh'!I$828,0))</f>
        <v>Pittsburgh</v>
      </c>
      <c r="E1836">
        <f>INDEX(cleaned_data_Pittsburgh!AG$2:'cleaned_data_Pittsburgh'!AG$828, MATCH(A1836, cleaned_data_Pittsburgh!I$2:'cleaned_data_Pittsburgh'!I$828,0))</f>
        <v>0</v>
      </c>
      <c r="F1836" t="str">
        <f>INDEX(cleaned_data_Pittsburgh!AK$2:'cleaned_data_Pittsburgh'!AK$828, MATCH(A1836, cleaned_data_Pittsburgh!I$2:'cleaned_data_Pittsburgh'!I$828,0))</f>
        <v>Sub-county</v>
      </c>
      <c r="G1836">
        <f t="shared" si="10"/>
        <v>0</v>
      </c>
    </row>
    <row r="1837" spans="1:7" x14ac:dyDescent="0.2">
      <c r="A1837">
        <v>221461720</v>
      </c>
      <c r="B1837">
        <v>140119232</v>
      </c>
      <c r="C1837" t="s">
        <v>3393</v>
      </c>
      <c r="D1837" t="str">
        <f>INDEX(cleaned_data_Pittsburgh!AF$2:'cleaned_data_Pittsburgh'!AF$828, MATCH(A1837, cleaned_data_Pittsburgh!I$2:'cleaned_data_Pittsburgh'!I$828,0))</f>
        <v>Pittsburgh</v>
      </c>
      <c r="E1837">
        <f>INDEX(cleaned_data_Pittsburgh!AG$2:'cleaned_data_Pittsburgh'!AG$828, MATCH(A1837, cleaned_data_Pittsburgh!I$2:'cleaned_data_Pittsburgh'!I$828,0))</f>
        <v>0</v>
      </c>
      <c r="F1837" t="str">
        <f>INDEX(cleaned_data_Pittsburgh!AK$2:'cleaned_data_Pittsburgh'!AK$828, MATCH(A1837, cleaned_data_Pittsburgh!I$2:'cleaned_data_Pittsburgh'!I$828,0))</f>
        <v>Sub-county</v>
      </c>
      <c r="G1837">
        <f t="shared" si="10"/>
        <v>0</v>
      </c>
    </row>
    <row r="1838" spans="1:7" x14ac:dyDescent="0.2">
      <c r="A1838">
        <v>221461720</v>
      </c>
      <c r="B1838">
        <v>183079114</v>
      </c>
      <c r="C1838" t="s">
        <v>3393</v>
      </c>
      <c r="D1838" t="str">
        <f>INDEX(cleaned_data_Pittsburgh!AF$2:'cleaned_data_Pittsburgh'!AF$828, MATCH(A1838, cleaned_data_Pittsburgh!I$2:'cleaned_data_Pittsburgh'!I$828,0))</f>
        <v>Pittsburgh</v>
      </c>
      <c r="E1838">
        <f>INDEX(cleaned_data_Pittsburgh!AG$2:'cleaned_data_Pittsburgh'!AG$828, MATCH(A1838, cleaned_data_Pittsburgh!I$2:'cleaned_data_Pittsburgh'!I$828,0))</f>
        <v>0</v>
      </c>
      <c r="F1838" t="str">
        <f>INDEX(cleaned_data_Pittsburgh!AK$2:'cleaned_data_Pittsburgh'!AK$828, MATCH(A1838, cleaned_data_Pittsburgh!I$2:'cleaned_data_Pittsburgh'!I$828,0))</f>
        <v>Sub-county</v>
      </c>
      <c r="G1838">
        <f t="shared" si="10"/>
        <v>0</v>
      </c>
    </row>
    <row r="1839" spans="1:7" x14ac:dyDescent="0.2">
      <c r="A1839">
        <v>221461720</v>
      </c>
      <c r="B1839">
        <v>159716942</v>
      </c>
      <c r="C1839" t="s">
        <v>3393</v>
      </c>
      <c r="D1839" t="str">
        <f>INDEX(cleaned_data_Pittsburgh!AF$2:'cleaned_data_Pittsburgh'!AF$828, MATCH(A1839, cleaned_data_Pittsburgh!I$2:'cleaned_data_Pittsburgh'!I$828,0))</f>
        <v>Pittsburgh</v>
      </c>
      <c r="E1839">
        <f>INDEX(cleaned_data_Pittsburgh!AG$2:'cleaned_data_Pittsburgh'!AG$828, MATCH(A1839, cleaned_data_Pittsburgh!I$2:'cleaned_data_Pittsburgh'!I$828,0))</f>
        <v>0</v>
      </c>
      <c r="F1839" t="str">
        <f>INDEX(cleaned_data_Pittsburgh!AK$2:'cleaned_data_Pittsburgh'!AK$828, MATCH(A1839, cleaned_data_Pittsburgh!I$2:'cleaned_data_Pittsburgh'!I$828,0))</f>
        <v>Sub-county</v>
      </c>
      <c r="G1839">
        <f t="shared" si="10"/>
        <v>0</v>
      </c>
    </row>
    <row r="1840" spans="1:7" x14ac:dyDescent="0.2">
      <c r="A1840">
        <v>221461720</v>
      </c>
      <c r="B1840">
        <v>162365942</v>
      </c>
      <c r="C1840" t="s">
        <v>3393</v>
      </c>
      <c r="D1840" t="str">
        <f>INDEX(cleaned_data_Pittsburgh!AF$2:'cleaned_data_Pittsburgh'!AF$828, MATCH(A1840, cleaned_data_Pittsburgh!I$2:'cleaned_data_Pittsburgh'!I$828,0))</f>
        <v>Pittsburgh</v>
      </c>
      <c r="E1840">
        <f>INDEX(cleaned_data_Pittsburgh!AG$2:'cleaned_data_Pittsburgh'!AG$828, MATCH(A1840, cleaned_data_Pittsburgh!I$2:'cleaned_data_Pittsburgh'!I$828,0))</f>
        <v>0</v>
      </c>
      <c r="F1840" t="str">
        <f>INDEX(cleaned_data_Pittsburgh!AK$2:'cleaned_data_Pittsburgh'!AK$828, MATCH(A1840, cleaned_data_Pittsburgh!I$2:'cleaned_data_Pittsburgh'!I$828,0))</f>
        <v>Sub-county</v>
      </c>
      <c r="G1840">
        <f t="shared" si="10"/>
        <v>0</v>
      </c>
    </row>
    <row r="1841" spans="1:7" x14ac:dyDescent="0.2">
      <c r="A1841">
        <v>221461720</v>
      </c>
      <c r="B1841">
        <v>161043712</v>
      </c>
      <c r="C1841" t="s">
        <v>3393</v>
      </c>
      <c r="D1841" t="str">
        <f>INDEX(cleaned_data_Pittsburgh!AF$2:'cleaned_data_Pittsburgh'!AF$828, MATCH(A1841, cleaned_data_Pittsburgh!I$2:'cleaned_data_Pittsburgh'!I$828,0))</f>
        <v>Pittsburgh</v>
      </c>
      <c r="E1841">
        <f>INDEX(cleaned_data_Pittsburgh!AG$2:'cleaned_data_Pittsburgh'!AG$828, MATCH(A1841, cleaned_data_Pittsburgh!I$2:'cleaned_data_Pittsburgh'!I$828,0))</f>
        <v>0</v>
      </c>
      <c r="F1841" t="str">
        <f>INDEX(cleaned_data_Pittsburgh!AK$2:'cleaned_data_Pittsburgh'!AK$828, MATCH(A1841, cleaned_data_Pittsburgh!I$2:'cleaned_data_Pittsburgh'!I$828,0))</f>
        <v>Sub-county</v>
      </c>
      <c r="G1841">
        <f t="shared" si="10"/>
        <v>0</v>
      </c>
    </row>
    <row r="1842" spans="1:7" x14ac:dyDescent="0.2">
      <c r="A1842">
        <v>222573428</v>
      </c>
      <c r="B1842">
        <v>14316436</v>
      </c>
      <c r="C1842" t="s">
        <v>3393</v>
      </c>
      <c r="D1842" t="str">
        <f>INDEX(cleaned_data_Pittsburgh!AF$2:'cleaned_data_Pittsburgh'!AF$828, MATCH(A1842, cleaned_data_Pittsburgh!I$2:'cleaned_data_Pittsburgh'!I$828,0))</f>
        <v>Pittsburgh</v>
      </c>
      <c r="E1842">
        <f>INDEX(cleaned_data_Pittsburgh!AG$2:'cleaned_data_Pittsburgh'!AG$828, MATCH(A1842, cleaned_data_Pittsburgh!I$2:'cleaned_data_Pittsburgh'!I$828,0))</f>
        <v>0</v>
      </c>
      <c r="F1842" t="str">
        <f>INDEX(cleaned_data_Pittsburgh!AK$2:'cleaned_data_Pittsburgh'!AK$828, MATCH(A1842, cleaned_data_Pittsburgh!I$2:'cleaned_data_Pittsburgh'!I$828,0))</f>
        <v>Sub-county</v>
      </c>
      <c r="G1842">
        <f t="shared" si="10"/>
        <v>0</v>
      </c>
    </row>
    <row r="1843" spans="1:7" x14ac:dyDescent="0.2">
      <c r="A1843">
        <v>222789986</v>
      </c>
      <c r="B1843">
        <v>71629052</v>
      </c>
      <c r="C1843" t="s">
        <v>3393</v>
      </c>
      <c r="D1843" t="str">
        <f>INDEX(cleaned_data_Pittsburgh!AF$2:'cleaned_data_Pittsburgh'!AF$828, MATCH(A1843, cleaned_data_Pittsburgh!I$2:'cleaned_data_Pittsburgh'!I$828,0))</f>
        <v>Pittsburgh</v>
      </c>
      <c r="E1843">
        <f>INDEX(cleaned_data_Pittsburgh!AG$2:'cleaned_data_Pittsburgh'!AG$828, MATCH(A1843, cleaned_data_Pittsburgh!I$2:'cleaned_data_Pittsburgh'!I$828,0))</f>
        <v>0</v>
      </c>
      <c r="F1843" t="str">
        <f>INDEX(cleaned_data_Pittsburgh!AK$2:'cleaned_data_Pittsburgh'!AK$828, MATCH(A1843, cleaned_data_Pittsburgh!I$2:'cleaned_data_Pittsburgh'!I$828,0))</f>
        <v>Sub-county</v>
      </c>
      <c r="G1843">
        <f t="shared" si="10"/>
        <v>0</v>
      </c>
    </row>
    <row r="1844" spans="1:7" x14ac:dyDescent="0.2">
      <c r="A1844">
        <v>222816099</v>
      </c>
      <c r="B1844">
        <v>185869143</v>
      </c>
      <c r="C1844" t="s">
        <v>3393</v>
      </c>
      <c r="D1844" t="str">
        <f>INDEX(cleaned_data_Pittsburgh!AF$2:'cleaned_data_Pittsburgh'!AF$828, MATCH(A1844, cleaned_data_Pittsburgh!I$2:'cleaned_data_Pittsburgh'!I$828,0))</f>
        <v>Pittsburgh</v>
      </c>
      <c r="E1844">
        <f>INDEX(cleaned_data_Pittsburgh!AG$2:'cleaned_data_Pittsburgh'!AG$828, MATCH(A1844, cleaned_data_Pittsburgh!I$2:'cleaned_data_Pittsburgh'!I$828,0))</f>
        <v>0</v>
      </c>
      <c r="F1844" t="str">
        <f>INDEX(cleaned_data_Pittsburgh!AK$2:'cleaned_data_Pittsburgh'!AK$828, MATCH(A1844, cleaned_data_Pittsburgh!I$2:'cleaned_data_Pittsburgh'!I$828,0))</f>
        <v>Sub-county</v>
      </c>
      <c r="G1844">
        <f t="shared" si="10"/>
        <v>0</v>
      </c>
    </row>
    <row r="1845" spans="1:7" x14ac:dyDescent="0.2">
      <c r="A1845">
        <v>223688319</v>
      </c>
      <c r="B1845">
        <v>95100652</v>
      </c>
      <c r="C1845" t="s">
        <v>3393</v>
      </c>
      <c r="D1845" t="str">
        <f>INDEX(cleaned_data_Pittsburgh!AF$2:'cleaned_data_Pittsburgh'!AF$828, MATCH(A1845, cleaned_data_Pittsburgh!I$2:'cleaned_data_Pittsburgh'!I$828,0))</f>
        <v>Pittsburgh</v>
      </c>
      <c r="E1845">
        <f>INDEX(cleaned_data_Pittsburgh!AG$2:'cleaned_data_Pittsburgh'!AG$828, MATCH(A1845, cleaned_data_Pittsburgh!I$2:'cleaned_data_Pittsburgh'!I$828,0))</f>
        <v>1</v>
      </c>
      <c r="F1845" t="str">
        <f>INDEX(cleaned_data_Pittsburgh!AK$2:'cleaned_data_Pittsburgh'!AK$828, MATCH(A1845, cleaned_data_Pittsburgh!I$2:'cleaned_data_Pittsburgh'!I$828,0))</f>
        <v>Sub-county</v>
      </c>
      <c r="G1845">
        <f t="shared" si="10"/>
        <v>0</v>
      </c>
    </row>
    <row r="1846" spans="1:7" x14ac:dyDescent="0.2">
      <c r="A1846">
        <v>223688319</v>
      </c>
      <c r="B1846">
        <v>163542382</v>
      </c>
      <c r="C1846" t="s">
        <v>3393</v>
      </c>
      <c r="D1846" t="str">
        <f>INDEX(cleaned_data_Pittsburgh!AF$2:'cleaned_data_Pittsburgh'!AF$828, MATCH(A1846, cleaned_data_Pittsburgh!I$2:'cleaned_data_Pittsburgh'!I$828,0))</f>
        <v>Pittsburgh</v>
      </c>
      <c r="E1846">
        <f>INDEX(cleaned_data_Pittsburgh!AG$2:'cleaned_data_Pittsburgh'!AG$828, MATCH(A1846, cleaned_data_Pittsburgh!I$2:'cleaned_data_Pittsburgh'!I$828,0))</f>
        <v>1</v>
      </c>
      <c r="F1846" t="str">
        <f>INDEX(cleaned_data_Pittsburgh!AK$2:'cleaned_data_Pittsburgh'!AK$828, MATCH(A1846, cleaned_data_Pittsburgh!I$2:'cleaned_data_Pittsburgh'!I$828,0))</f>
        <v>Sub-county</v>
      </c>
      <c r="G1846">
        <f t="shared" si="10"/>
        <v>0</v>
      </c>
    </row>
    <row r="1847" spans="1:7" x14ac:dyDescent="0.2">
      <c r="A1847">
        <v>223688319</v>
      </c>
      <c r="B1847">
        <v>112482532</v>
      </c>
      <c r="C1847" t="s">
        <v>3393</v>
      </c>
      <c r="D1847" t="str">
        <f>INDEX(cleaned_data_Pittsburgh!AF$2:'cleaned_data_Pittsburgh'!AF$828, MATCH(A1847, cleaned_data_Pittsburgh!I$2:'cleaned_data_Pittsburgh'!I$828,0))</f>
        <v>Pittsburgh</v>
      </c>
      <c r="E1847">
        <f>INDEX(cleaned_data_Pittsburgh!AG$2:'cleaned_data_Pittsburgh'!AG$828, MATCH(A1847, cleaned_data_Pittsburgh!I$2:'cleaned_data_Pittsburgh'!I$828,0))</f>
        <v>1</v>
      </c>
      <c r="F1847" t="str">
        <f>INDEX(cleaned_data_Pittsburgh!AK$2:'cleaned_data_Pittsburgh'!AK$828, MATCH(A1847, cleaned_data_Pittsburgh!I$2:'cleaned_data_Pittsburgh'!I$828,0))</f>
        <v>Sub-county</v>
      </c>
      <c r="G1847">
        <f t="shared" si="10"/>
        <v>0</v>
      </c>
    </row>
    <row r="1848" spans="1:7" x14ac:dyDescent="0.2">
      <c r="A1848">
        <v>223688319</v>
      </c>
      <c r="B1848">
        <v>5345583</v>
      </c>
      <c r="C1848" t="s">
        <v>3393</v>
      </c>
      <c r="D1848" t="str">
        <f>INDEX(cleaned_data_Pittsburgh!AF$2:'cleaned_data_Pittsburgh'!AF$828, MATCH(A1848, cleaned_data_Pittsburgh!I$2:'cleaned_data_Pittsburgh'!I$828,0))</f>
        <v>Pittsburgh</v>
      </c>
      <c r="E1848">
        <f>INDEX(cleaned_data_Pittsburgh!AG$2:'cleaned_data_Pittsburgh'!AG$828, MATCH(A1848, cleaned_data_Pittsburgh!I$2:'cleaned_data_Pittsburgh'!I$828,0))</f>
        <v>1</v>
      </c>
      <c r="F1848" t="str">
        <f>INDEX(cleaned_data_Pittsburgh!AK$2:'cleaned_data_Pittsburgh'!AK$828, MATCH(A1848, cleaned_data_Pittsburgh!I$2:'cleaned_data_Pittsburgh'!I$828,0))</f>
        <v>Sub-county</v>
      </c>
      <c r="G1848">
        <f t="shared" si="10"/>
        <v>0</v>
      </c>
    </row>
    <row r="1849" spans="1:7" x14ac:dyDescent="0.2">
      <c r="A1849">
        <v>223688319</v>
      </c>
      <c r="B1849">
        <v>190597933</v>
      </c>
      <c r="C1849" t="s">
        <v>3393</v>
      </c>
      <c r="D1849" t="str">
        <f>INDEX(cleaned_data_Pittsburgh!AF$2:'cleaned_data_Pittsburgh'!AF$828, MATCH(A1849, cleaned_data_Pittsburgh!I$2:'cleaned_data_Pittsburgh'!I$828,0))</f>
        <v>Pittsburgh</v>
      </c>
      <c r="E1849">
        <f>INDEX(cleaned_data_Pittsburgh!AG$2:'cleaned_data_Pittsburgh'!AG$828, MATCH(A1849, cleaned_data_Pittsburgh!I$2:'cleaned_data_Pittsburgh'!I$828,0))</f>
        <v>1</v>
      </c>
      <c r="F1849" t="str">
        <f>INDEX(cleaned_data_Pittsburgh!AK$2:'cleaned_data_Pittsburgh'!AK$828, MATCH(A1849, cleaned_data_Pittsburgh!I$2:'cleaned_data_Pittsburgh'!I$828,0))</f>
        <v>Sub-county</v>
      </c>
      <c r="G1849">
        <f t="shared" si="10"/>
        <v>0</v>
      </c>
    </row>
    <row r="1850" spans="1:7" x14ac:dyDescent="0.2">
      <c r="A1850">
        <v>223961887</v>
      </c>
      <c r="B1850">
        <v>157427862</v>
      </c>
      <c r="C1850" t="s">
        <v>3393</v>
      </c>
      <c r="D1850" t="str">
        <f>INDEX(cleaned_data_Pittsburgh!AF$2:'cleaned_data_Pittsburgh'!AF$828, MATCH(A1850, cleaned_data_Pittsburgh!I$2:'cleaned_data_Pittsburgh'!I$828,0))</f>
        <v>Pittsburgh</v>
      </c>
      <c r="E1850">
        <f>INDEX(cleaned_data_Pittsburgh!AG$2:'cleaned_data_Pittsburgh'!AG$828, MATCH(A1850, cleaned_data_Pittsburgh!I$2:'cleaned_data_Pittsburgh'!I$828,0))</f>
        <v>0</v>
      </c>
      <c r="F1850" t="str">
        <f>INDEX(cleaned_data_Pittsburgh!AK$2:'cleaned_data_Pittsburgh'!AK$828, MATCH(A1850, cleaned_data_Pittsburgh!I$2:'cleaned_data_Pittsburgh'!I$828,0))</f>
        <v>Sub-county</v>
      </c>
      <c r="G1850">
        <f t="shared" si="10"/>
        <v>0</v>
      </c>
    </row>
    <row r="1851" spans="1:7" x14ac:dyDescent="0.2">
      <c r="A1851">
        <v>223973539</v>
      </c>
      <c r="B1851">
        <v>95100652</v>
      </c>
      <c r="C1851" t="s">
        <v>3393</v>
      </c>
      <c r="D1851" t="str">
        <f>INDEX(cleaned_data_Pittsburgh!AF$2:'cleaned_data_Pittsburgh'!AF$828, MATCH(A1851, cleaned_data_Pittsburgh!I$2:'cleaned_data_Pittsburgh'!I$828,0))</f>
        <v>Pittsburgh</v>
      </c>
      <c r="E1851">
        <f>INDEX(cleaned_data_Pittsburgh!AG$2:'cleaned_data_Pittsburgh'!AG$828, MATCH(A1851, cleaned_data_Pittsburgh!I$2:'cleaned_data_Pittsburgh'!I$828,0))</f>
        <v>1</v>
      </c>
      <c r="F1851" t="str">
        <f>INDEX(cleaned_data_Pittsburgh!AK$2:'cleaned_data_Pittsburgh'!AK$828, MATCH(A1851, cleaned_data_Pittsburgh!I$2:'cleaned_data_Pittsburgh'!I$828,0))</f>
        <v>Sub-county</v>
      </c>
      <c r="G1851">
        <f t="shared" si="10"/>
        <v>0</v>
      </c>
    </row>
    <row r="1852" spans="1:7" x14ac:dyDescent="0.2">
      <c r="A1852">
        <v>223973539</v>
      </c>
      <c r="B1852">
        <v>163542382</v>
      </c>
      <c r="C1852" t="s">
        <v>3393</v>
      </c>
      <c r="D1852" t="str">
        <f>INDEX(cleaned_data_Pittsburgh!AF$2:'cleaned_data_Pittsburgh'!AF$828, MATCH(A1852, cleaned_data_Pittsburgh!I$2:'cleaned_data_Pittsburgh'!I$828,0))</f>
        <v>Pittsburgh</v>
      </c>
      <c r="E1852">
        <f>INDEX(cleaned_data_Pittsburgh!AG$2:'cleaned_data_Pittsburgh'!AG$828, MATCH(A1852, cleaned_data_Pittsburgh!I$2:'cleaned_data_Pittsburgh'!I$828,0))</f>
        <v>1</v>
      </c>
      <c r="F1852" t="str">
        <f>INDEX(cleaned_data_Pittsburgh!AK$2:'cleaned_data_Pittsburgh'!AK$828, MATCH(A1852, cleaned_data_Pittsburgh!I$2:'cleaned_data_Pittsburgh'!I$828,0))</f>
        <v>Sub-county</v>
      </c>
      <c r="G1852">
        <f t="shared" si="10"/>
        <v>0</v>
      </c>
    </row>
    <row r="1853" spans="1:7" x14ac:dyDescent="0.2">
      <c r="A1853">
        <v>223973539</v>
      </c>
      <c r="B1853">
        <v>112482532</v>
      </c>
      <c r="C1853" t="s">
        <v>3393</v>
      </c>
      <c r="D1853" t="str">
        <f>INDEX(cleaned_data_Pittsburgh!AF$2:'cleaned_data_Pittsburgh'!AF$828, MATCH(A1853, cleaned_data_Pittsburgh!I$2:'cleaned_data_Pittsburgh'!I$828,0))</f>
        <v>Pittsburgh</v>
      </c>
      <c r="E1853">
        <f>INDEX(cleaned_data_Pittsburgh!AG$2:'cleaned_data_Pittsburgh'!AG$828, MATCH(A1853, cleaned_data_Pittsburgh!I$2:'cleaned_data_Pittsburgh'!I$828,0))</f>
        <v>1</v>
      </c>
      <c r="F1853" t="str">
        <f>INDEX(cleaned_data_Pittsburgh!AK$2:'cleaned_data_Pittsburgh'!AK$828, MATCH(A1853, cleaned_data_Pittsburgh!I$2:'cleaned_data_Pittsburgh'!I$828,0))</f>
        <v>Sub-county</v>
      </c>
      <c r="G1853">
        <f t="shared" si="10"/>
        <v>0</v>
      </c>
    </row>
    <row r="1854" spans="1:7" x14ac:dyDescent="0.2">
      <c r="A1854">
        <v>224008671</v>
      </c>
      <c r="B1854">
        <v>13740677</v>
      </c>
      <c r="C1854" t="s">
        <v>3393</v>
      </c>
      <c r="D1854" t="str">
        <f>INDEX(cleaned_data_Pittsburgh!AF$2:'cleaned_data_Pittsburgh'!AF$828, MATCH(A1854, cleaned_data_Pittsburgh!I$2:'cleaned_data_Pittsburgh'!I$828,0))</f>
        <v>Pittsburgh</v>
      </c>
      <c r="E1854">
        <f>INDEX(cleaned_data_Pittsburgh!AG$2:'cleaned_data_Pittsburgh'!AG$828, MATCH(A1854, cleaned_data_Pittsburgh!I$2:'cleaned_data_Pittsburgh'!I$828,0))</f>
        <v>0</v>
      </c>
      <c r="F1854" t="str">
        <f>INDEX(cleaned_data_Pittsburgh!AK$2:'cleaned_data_Pittsburgh'!AK$828, MATCH(A1854, cleaned_data_Pittsburgh!I$2:'cleaned_data_Pittsburgh'!I$828,0))</f>
        <v>Sub-county</v>
      </c>
      <c r="G1854">
        <f t="shared" si="10"/>
        <v>0</v>
      </c>
    </row>
    <row r="1855" spans="1:7" x14ac:dyDescent="0.2">
      <c r="A1855">
        <v>224022349</v>
      </c>
      <c r="B1855">
        <v>189137824</v>
      </c>
      <c r="C1855" t="s">
        <v>3393</v>
      </c>
      <c r="D1855" t="str">
        <f>INDEX(cleaned_data_Pittsburgh!AF$2:'cleaned_data_Pittsburgh'!AF$828, MATCH(A1855, cleaned_data_Pittsburgh!I$2:'cleaned_data_Pittsburgh'!I$828,0))</f>
        <v>Pittsburgh</v>
      </c>
      <c r="E1855">
        <f>INDEX(cleaned_data_Pittsburgh!AG$2:'cleaned_data_Pittsburgh'!AG$828, MATCH(A1855, cleaned_data_Pittsburgh!I$2:'cleaned_data_Pittsburgh'!I$828,0))</f>
        <v>0</v>
      </c>
      <c r="F1855" t="str">
        <f>INDEX(cleaned_data_Pittsburgh!AK$2:'cleaned_data_Pittsburgh'!AK$828, MATCH(A1855, cleaned_data_Pittsburgh!I$2:'cleaned_data_Pittsburgh'!I$828,0))</f>
        <v>Sub-county</v>
      </c>
      <c r="G1855">
        <f t="shared" si="10"/>
        <v>0</v>
      </c>
    </row>
    <row r="1856" spans="1:7" x14ac:dyDescent="0.2">
      <c r="A1856">
        <v>224027233</v>
      </c>
      <c r="B1856">
        <v>44529432</v>
      </c>
      <c r="C1856" t="s">
        <v>3393</v>
      </c>
      <c r="D1856" t="str">
        <f>INDEX(cleaned_data_Pittsburgh!AF$2:'cleaned_data_Pittsburgh'!AF$828, MATCH(A1856, cleaned_data_Pittsburgh!I$2:'cleaned_data_Pittsburgh'!I$828,0))</f>
        <v>Pittsburgh</v>
      </c>
      <c r="E1856">
        <f>INDEX(cleaned_data_Pittsburgh!AG$2:'cleaned_data_Pittsburgh'!AG$828, MATCH(A1856, cleaned_data_Pittsburgh!I$2:'cleaned_data_Pittsburgh'!I$828,0))</f>
        <v>0</v>
      </c>
      <c r="F1856" t="str">
        <f>INDEX(cleaned_data_Pittsburgh!AK$2:'cleaned_data_Pittsburgh'!AK$828, MATCH(A1856, cleaned_data_Pittsburgh!I$2:'cleaned_data_Pittsburgh'!I$828,0))</f>
        <v>Sub-county</v>
      </c>
      <c r="G1856">
        <f t="shared" si="10"/>
        <v>0</v>
      </c>
    </row>
    <row r="1857" spans="1:7" x14ac:dyDescent="0.2">
      <c r="A1857">
        <v>224072582</v>
      </c>
      <c r="B1857">
        <v>13740677</v>
      </c>
      <c r="C1857" t="s">
        <v>3393</v>
      </c>
      <c r="D1857" t="str">
        <f>INDEX(cleaned_data_Pittsburgh!AF$2:'cleaned_data_Pittsburgh'!AF$828, MATCH(A1857, cleaned_data_Pittsburgh!I$2:'cleaned_data_Pittsburgh'!I$828,0))</f>
        <v>Pittsburgh</v>
      </c>
      <c r="E1857">
        <f>INDEX(cleaned_data_Pittsburgh!AG$2:'cleaned_data_Pittsburgh'!AG$828, MATCH(A1857, cleaned_data_Pittsburgh!I$2:'cleaned_data_Pittsburgh'!I$828,0))</f>
        <v>0</v>
      </c>
      <c r="F1857" t="str">
        <f>INDEX(cleaned_data_Pittsburgh!AK$2:'cleaned_data_Pittsburgh'!AK$828, MATCH(A1857, cleaned_data_Pittsburgh!I$2:'cleaned_data_Pittsburgh'!I$828,0))</f>
        <v>Sub-county</v>
      </c>
      <c r="G1857">
        <f t="shared" si="10"/>
        <v>0</v>
      </c>
    </row>
    <row r="1858" spans="1:7" x14ac:dyDescent="0.2">
      <c r="A1858">
        <v>224095427</v>
      </c>
      <c r="B1858">
        <v>183222160</v>
      </c>
      <c r="C1858" t="s">
        <v>3393</v>
      </c>
      <c r="D1858" t="str">
        <f>INDEX(cleaned_data_Pittsburgh!AF$2:'cleaned_data_Pittsburgh'!AF$828, MATCH(A1858, cleaned_data_Pittsburgh!I$2:'cleaned_data_Pittsburgh'!I$828,0))</f>
        <v>Pittsburgh</v>
      </c>
      <c r="E1858">
        <f>INDEX(cleaned_data_Pittsburgh!AG$2:'cleaned_data_Pittsburgh'!AG$828, MATCH(A1858, cleaned_data_Pittsburgh!I$2:'cleaned_data_Pittsburgh'!I$828,0))</f>
        <v>0</v>
      </c>
      <c r="F1858" t="str">
        <f>INDEX(cleaned_data_Pittsburgh!AK$2:'cleaned_data_Pittsburgh'!AK$828, MATCH(A1858, cleaned_data_Pittsburgh!I$2:'cleaned_data_Pittsburgh'!I$828,0))</f>
        <v>Sub-county</v>
      </c>
      <c r="G1858">
        <f t="shared" si="10"/>
        <v>0</v>
      </c>
    </row>
    <row r="1859" spans="1:7" x14ac:dyDescent="0.2">
      <c r="A1859">
        <v>224095427</v>
      </c>
      <c r="B1859">
        <v>68033622</v>
      </c>
      <c r="C1859" t="s">
        <v>3393</v>
      </c>
      <c r="D1859" t="str">
        <f>INDEX(cleaned_data_Pittsburgh!AF$2:'cleaned_data_Pittsburgh'!AF$828, MATCH(A1859, cleaned_data_Pittsburgh!I$2:'cleaned_data_Pittsburgh'!I$828,0))</f>
        <v>Pittsburgh</v>
      </c>
      <c r="E1859">
        <f>INDEX(cleaned_data_Pittsburgh!AG$2:'cleaned_data_Pittsburgh'!AG$828, MATCH(A1859, cleaned_data_Pittsburgh!I$2:'cleaned_data_Pittsburgh'!I$828,0))</f>
        <v>0</v>
      </c>
      <c r="F1859" t="str">
        <f>INDEX(cleaned_data_Pittsburgh!AK$2:'cleaned_data_Pittsburgh'!AK$828, MATCH(A1859, cleaned_data_Pittsburgh!I$2:'cleaned_data_Pittsburgh'!I$828,0))</f>
        <v>Sub-county</v>
      </c>
      <c r="G1859">
        <f t="shared" si="10"/>
        <v>0</v>
      </c>
    </row>
    <row r="1860" spans="1:7" x14ac:dyDescent="0.2">
      <c r="A1860">
        <v>224095996</v>
      </c>
      <c r="B1860">
        <v>187338711</v>
      </c>
      <c r="C1860" t="s">
        <v>3393</v>
      </c>
      <c r="D1860" t="str">
        <f>INDEX(cleaned_data_Pittsburgh!AF$2:'cleaned_data_Pittsburgh'!AF$828, MATCH(A1860, cleaned_data_Pittsburgh!I$2:'cleaned_data_Pittsburgh'!I$828,0))</f>
        <v>Pittsburgh</v>
      </c>
      <c r="E1860">
        <f>INDEX(cleaned_data_Pittsburgh!AG$2:'cleaned_data_Pittsburgh'!AG$828, MATCH(A1860, cleaned_data_Pittsburgh!I$2:'cleaned_data_Pittsburgh'!I$828,0))</f>
        <v>1</v>
      </c>
      <c r="F1860" t="str">
        <f>INDEX(cleaned_data_Pittsburgh!AK$2:'cleaned_data_Pittsburgh'!AK$828, MATCH(A1860, cleaned_data_Pittsburgh!I$2:'cleaned_data_Pittsburgh'!I$828,0))</f>
        <v>Sub-county</v>
      </c>
      <c r="G1860">
        <f t="shared" si="10"/>
        <v>0</v>
      </c>
    </row>
    <row r="1861" spans="1:7" x14ac:dyDescent="0.2">
      <c r="A1861">
        <v>224109760</v>
      </c>
      <c r="B1861">
        <v>119589762</v>
      </c>
      <c r="C1861" t="s">
        <v>3393</v>
      </c>
      <c r="D1861" t="str">
        <f>INDEX(cleaned_data_Pittsburgh!AF$2:'cleaned_data_Pittsburgh'!AF$828, MATCH(A1861, cleaned_data_Pittsburgh!I$2:'cleaned_data_Pittsburgh'!I$828,0))</f>
        <v>Cranberry Twp</v>
      </c>
      <c r="E1861">
        <f>INDEX(cleaned_data_Pittsburgh!AG$2:'cleaned_data_Pittsburgh'!AG$828, MATCH(A1861, cleaned_data_Pittsburgh!I$2:'cleaned_data_Pittsburgh'!I$828,0))</f>
        <v>0</v>
      </c>
      <c r="F1861" t="str">
        <f>INDEX(cleaned_data_Pittsburgh!AK$2:'cleaned_data_Pittsburgh'!AK$828, MATCH(A1861, cleaned_data_Pittsburgh!I$2:'cleaned_data_Pittsburgh'!I$828,0))</f>
        <v>Sub-county</v>
      </c>
      <c r="G1861">
        <f t="shared" si="10"/>
        <v>1</v>
      </c>
    </row>
    <row r="1862" spans="1:7" x14ac:dyDescent="0.2">
      <c r="A1862">
        <v>224165813</v>
      </c>
      <c r="B1862">
        <v>13740677</v>
      </c>
      <c r="C1862" t="s">
        <v>3393</v>
      </c>
      <c r="D1862" t="str">
        <f>INDEX(cleaned_data_Pittsburgh!AF$2:'cleaned_data_Pittsburgh'!AF$828, MATCH(A1862, cleaned_data_Pittsburgh!I$2:'cleaned_data_Pittsburgh'!I$828,0))</f>
        <v>Pittsburgh</v>
      </c>
      <c r="E1862">
        <f>INDEX(cleaned_data_Pittsburgh!AG$2:'cleaned_data_Pittsburgh'!AG$828, MATCH(A1862, cleaned_data_Pittsburgh!I$2:'cleaned_data_Pittsburgh'!I$828,0))</f>
        <v>0</v>
      </c>
      <c r="F1862" t="str">
        <f>INDEX(cleaned_data_Pittsburgh!AK$2:'cleaned_data_Pittsburgh'!AK$828, MATCH(A1862, cleaned_data_Pittsburgh!I$2:'cleaned_data_Pittsburgh'!I$828,0))</f>
        <v>Sub-county</v>
      </c>
      <c r="G1862">
        <f t="shared" si="10"/>
        <v>0</v>
      </c>
    </row>
    <row r="1863" spans="1:7" x14ac:dyDescent="0.2">
      <c r="A1863">
        <v>224167603</v>
      </c>
      <c r="B1863">
        <v>183443648</v>
      </c>
      <c r="C1863" t="s">
        <v>3393</v>
      </c>
      <c r="D1863" t="str">
        <f>INDEX(cleaned_data_Pittsburgh!AF$2:'cleaned_data_Pittsburgh'!AF$828, MATCH(A1863, cleaned_data_Pittsburgh!I$2:'cleaned_data_Pittsburgh'!I$828,0))</f>
        <v>Pittsburgh</v>
      </c>
      <c r="E1863">
        <f>INDEX(cleaned_data_Pittsburgh!AG$2:'cleaned_data_Pittsburgh'!AG$828, MATCH(A1863, cleaned_data_Pittsburgh!I$2:'cleaned_data_Pittsburgh'!I$828,0))</f>
        <v>0</v>
      </c>
      <c r="F1863" t="str">
        <f>INDEX(cleaned_data_Pittsburgh!AK$2:'cleaned_data_Pittsburgh'!AK$828, MATCH(A1863, cleaned_data_Pittsburgh!I$2:'cleaned_data_Pittsburgh'!I$828,0))</f>
        <v>Sub-county</v>
      </c>
      <c r="G1863">
        <f t="shared" si="10"/>
        <v>0</v>
      </c>
    </row>
    <row r="1864" spans="1:7" x14ac:dyDescent="0.2">
      <c r="A1864">
        <v>224167603</v>
      </c>
      <c r="B1864">
        <v>9545169</v>
      </c>
      <c r="C1864" t="s">
        <v>3393</v>
      </c>
      <c r="D1864" t="str">
        <f>INDEX(cleaned_data_Pittsburgh!AF$2:'cleaned_data_Pittsburgh'!AF$828, MATCH(A1864, cleaned_data_Pittsburgh!I$2:'cleaned_data_Pittsburgh'!I$828,0))</f>
        <v>Pittsburgh</v>
      </c>
      <c r="E1864">
        <f>INDEX(cleaned_data_Pittsburgh!AG$2:'cleaned_data_Pittsburgh'!AG$828, MATCH(A1864, cleaned_data_Pittsburgh!I$2:'cleaned_data_Pittsburgh'!I$828,0))</f>
        <v>0</v>
      </c>
      <c r="F1864" t="str">
        <f>INDEX(cleaned_data_Pittsburgh!AK$2:'cleaned_data_Pittsburgh'!AK$828, MATCH(A1864, cleaned_data_Pittsburgh!I$2:'cleaned_data_Pittsburgh'!I$828,0))</f>
        <v>Sub-county</v>
      </c>
      <c r="G1864">
        <f t="shared" si="10"/>
        <v>0</v>
      </c>
    </row>
    <row r="1865" spans="1:7" x14ac:dyDescent="0.2">
      <c r="A1865">
        <v>224169313</v>
      </c>
      <c r="B1865">
        <v>9755932</v>
      </c>
      <c r="C1865" t="s">
        <v>3393</v>
      </c>
      <c r="D1865" t="str">
        <f>INDEX(cleaned_data_Pittsburgh!AF$2:'cleaned_data_Pittsburgh'!AF$828, MATCH(A1865, cleaned_data_Pittsburgh!I$2:'cleaned_data_Pittsburgh'!I$828,0))</f>
        <v>Pittsburgh</v>
      </c>
      <c r="E1865">
        <f>INDEX(cleaned_data_Pittsburgh!AG$2:'cleaned_data_Pittsburgh'!AG$828, MATCH(A1865, cleaned_data_Pittsburgh!I$2:'cleaned_data_Pittsburgh'!I$828,0))</f>
        <v>0</v>
      </c>
      <c r="F1865" t="str">
        <f>INDEX(cleaned_data_Pittsburgh!AK$2:'cleaned_data_Pittsburgh'!AK$828, MATCH(A1865, cleaned_data_Pittsburgh!I$2:'cleaned_data_Pittsburgh'!I$828,0))</f>
        <v>Sub-county</v>
      </c>
      <c r="G1865">
        <f t="shared" si="10"/>
        <v>0</v>
      </c>
    </row>
    <row r="1866" spans="1:7" x14ac:dyDescent="0.2">
      <c r="A1866">
        <v>224189981</v>
      </c>
      <c r="B1866">
        <v>140119232</v>
      </c>
      <c r="C1866" t="s">
        <v>3393</v>
      </c>
      <c r="D1866" t="str">
        <f>INDEX(cleaned_data_Pittsburgh!AF$2:'cleaned_data_Pittsburgh'!AF$828, MATCH(A1866, cleaned_data_Pittsburgh!I$2:'cleaned_data_Pittsburgh'!I$828,0))</f>
        <v>Pittsburgh</v>
      </c>
      <c r="E1866">
        <f>INDEX(cleaned_data_Pittsburgh!AG$2:'cleaned_data_Pittsburgh'!AG$828, MATCH(A1866, cleaned_data_Pittsburgh!I$2:'cleaned_data_Pittsburgh'!I$828,0))</f>
        <v>0</v>
      </c>
      <c r="F1866" t="str">
        <f>INDEX(cleaned_data_Pittsburgh!AK$2:'cleaned_data_Pittsburgh'!AK$828, MATCH(A1866, cleaned_data_Pittsburgh!I$2:'cleaned_data_Pittsburgh'!I$828,0))</f>
        <v>Sub-county</v>
      </c>
      <c r="G1866">
        <f t="shared" si="10"/>
        <v>0</v>
      </c>
    </row>
    <row r="1867" spans="1:7" x14ac:dyDescent="0.2">
      <c r="A1867">
        <v>224190220</v>
      </c>
      <c r="B1867">
        <v>140119232</v>
      </c>
      <c r="C1867" t="s">
        <v>3393</v>
      </c>
      <c r="D1867" t="str">
        <f>INDEX(cleaned_data_Pittsburgh!AF$2:'cleaned_data_Pittsburgh'!AF$828, MATCH(A1867, cleaned_data_Pittsburgh!I$2:'cleaned_data_Pittsburgh'!I$828,0))</f>
        <v>Pittsburgh</v>
      </c>
      <c r="E1867">
        <f>INDEX(cleaned_data_Pittsburgh!AG$2:'cleaned_data_Pittsburgh'!AG$828, MATCH(A1867, cleaned_data_Pittsburgh!I$2:'cleaned_data_Pittsburgh'!I$828,0))</f>
        <v>0</v>
      </c>
      <c r="F1867" t="str">
        <f>INDEX(cleaned_data_Pittsburgh!AK$2:'cleaned_data_Pittsburgh'!AK$828, MATCH(A1867, cleaned_data_Pittsburgh!I$2:'cleaned_data_Pittsburgh'!I$828,0))</f>
        <v>Sub-county</v>
      </c>
      <c r="G1867">
        <f t="shared" si="10"/>
        <v>0</v>
      </c>
    </row>
    <row r="1868" spans="1:7" x14ac:dyDescent="0.2">
      <c r="A1868">
        <v>224207429</v>
      </c>
      <c r="B1868">
        <v>189524036</v>
      </c>
      <c r="C1868" t="s">
        <v>3393</v>
      </c>
      <c r="D1868" t="str">
        <f>INDEX(cleaned_data_Pittsburgh!AF$2:'cleaned_data_Pittsburgh'!AF$828, MATCH(A1868, cleaned_data_Pittsburgh!I$2:'cleaned_data_Pittsburgh'!I$828,0))</f>
        <v>Pittsburgh</v>
      </c>
      <c r="E1868">
        <f>INDEX(cleaned_data_Pittsburgh!AG$2:'cleaned_data_Pittsburgh'!AG$828, MATCH(A1868, cleaned_data_Pittsburgh!I$2:'cleaned_data_Pittsburgh'!I$828,0))</f>
        <v>0</v>
      </c>
      <c r="F1868" t="str">
        <f>INDEX(cleaned_data_Pittsburgh!AK$2:'cleaned_data_Pittsburgh'!AK$828, MATCH(A1868, cleaned_data_Pittsburgh!I$2:'cleaned_data_Pittsburgh'!I$828,0))</f>
        <v>Sub-county</v>
      </c>
      <c r="G1868">
        <f t="shared" si="10"/>
        <v>0</v>
      </c>
    </row>
    <row r="1869" spans="1:7" x14ac:dyDescent="0.2">
      <c r="A1869">
        <v>224223457</v>
      </c>
      <c r="B1869">
        <v>190362578</v>
      </c>
      <c r="C1869" t="s">
        <v>3393</v>
      </c>
      <c r="D1869" t="str">
        <f>INDEX(cleaned_data_Pittsburgh!AF$2:'cleaned_data_Pittsburgh'!AF$828, MATCH(A1869, cleaned_data_Pittsburgh!I$2:'cleaned_data_Pittsburgh'!I$828,0))</f>
        <v>Pittsburgh</v>
      </c>
      <c r="E1869">
        <f>INDEX(cleaned_data_Pittsburgh!AG$2:'cleaned_data_Pittsburgh'!AG$828, MATCH(A1869, cleaned_data_Pittsburgh!I$2:'cleaned_data_Pittsburgh'!I$828,0))</f>
        <v>0</v>
      </c>
      <c r="F1869" t="str">
        <f>INDEX(cleaned_data_Pittsburgh!AK$2:'cleaned_data_Pittsburgh'!AK$828, MATCH(A1869, cleaned_data_Pittsburgh!I$2:'cleaned_data_Pittsburgh'!I$828,0))</f>
        <v>Sub-county</v>
      </c>
      <c r="G1869">
        <f t="shared" si="10"/>
        <v>0</v>
      </c>
    </row>
    <row r="1870" spans="1:7" x14ac:dyDescent="0.2">
      <c r="A1870">
        <v>224266735</v>
      </c>
      <c r="B1870">
        <v>119589762</v>
      </c>
      <c r="C1870" t="s">
        <v>3393</v>
      </c>
      <c r="D1870" t="str">
        <f>INDEX(cleaned_data_Pittsburgh!AF$2:'cleaned_data_Pittsburgh'!AF$828, MATCH(A1870, cleaned_data_Pittsburgh!I$2:'cleaned_data_Pittsburgh'!I$828,0))</f>
        <v>Cranberry Twp</v>
      </c>
      <c r="E1870">
        <f>INDEX(cleaned_data_Pittsburgh!AG$2:'cleaned_data_Pittsburgh'!AG$828, MATCH(A1870, cleaned_data_Pittsburgh!I$2:'cleaned_data_Pittsburgh'!I$828,0))</f>
        <v>0</v>
      </c>
      <c r="F1870" t="str">
        <f>INDEX(cleaned_data_Pittsburgh!AK$2:'cleaned_data_Pittsburgh'!AK$828, MATCH(A1870, cleaned_data_Pittsburgh!I$2:'cleaned_data_Pittsburgh'!I$828,0))</f>
        <v>Sub-county</v>
      </c>
      <c r="G1870">
        <f t="shared" si="10"/>
        <v>1</v>
      </c>
    </row>
    <row r="1871" spans="1:7" x14ac:dyDescent="0.2">
      <c r="A1871">
        <v>224287265</v>
      </c>
      <c r="B1871">
        <v>119589762</v>
      </c>
      <c r="C1871" t="s">
        <v>3393</v>
      </c>
      <c r="D1871" t="str">
        <f>INDEX(cleaned_data_Pittsburgh!AF$2:'cleaned_data_Pittsburgh'!AF$828, MATCH(A1871, cleaned_data_Pittsburgh!I$2:'cleaned_data_Pittsburgh'!I$828,0))</f>
        <v>Cranberry Twp</v>
      </c>
      <c r="E1871">
        <f>INDEX(cleaned_data_Pittsburgh!AG$2:'cleaned_data_Pittsburgh'!AG$828, MATCH(A1871, cleaned_data_Pittsburgh!I$2:'cleaned_data_Pittsburgh'!I$828,0))</f>
        <v>0</v>
      </c>
      <c r="F1871" t="str">
        <f>INDEX(cleaned_data_Pittsburgh!AK$2:'cleaned_data_Pittsburgh'!AK$828, MATCH(A1871, cleaned_data_Pittsburgh!I$2:'cleaned_data_Pittsburgh'!I$828,0))</f>
        <v>Sub-county</v>
      </c>
      <c r="G1871">
        <f t="shared" si="10"/>
        <v>1</v>
      </c>
    </row>
    <row r="1872" spans="1:7" x14ac:dyDescent="0.2">
      <c r="A1872">
        <v>224291577</v>
      </c>
      <c r="B1872">
        <v>166461492</v>
      </c>
      <c r="C1872" t="s">
        <v>3393</v>
      </c>
      <c r="D1872" t="str">
        <f>INDEX(cleaned_data_Pittsburgh!AF$2:'cleaned_data_Pittsburgh'!AF$828, MATCH(A1872, cleaned_data_Pittsburgh!I$2:'cleaned_data_Pittsburgh'!I$828,0))</f>
        <v>Pittsburgh</v>
      </c>
      <c r="E1872">
        <f>INDEX(cleaned_data_Pittsburgh!AG$2:'cleaned_data_Pittsburgh'!AG$828, MATCH(A1872, cleaned_data_Pittsburgh!I$2:'cleaned_data_Pittsburgh'!I$828,0))</f>
        <v>0</v>
      </c>
      <c r="F1872" t="str">
        <f>INDEX(cleaned_data_Pittsburgh!AK$2:'cleaned_data_Pittsburgh'!AK$828, MATCH(A1872, cleaned_data_Pittsburgh!I$2:'cleaned_data_Pittsburgh'!I$828,0))</f>
        <v>Sub-county</v>
      </c>
      <c r="G1872">
        <f t="shared" si="10"/>
        <v>0</v>
      </c>
    </row>
    <row r="1873" spans="1:7" x14ac:dyDescent="0.2">
      <c r="A1873">
        <v>224336392</v>
      </c>
      <c r="B1873">
        <v>14333339</v>
      </c>
      <c r="C1873" t="s">
        <v>3393</v>
      </c>
      <c r="D1873" t="str">
        <f>INDEX(cleaned_data_Pittsburgh!AF$2:'cleaned_data_Pittsburgh'!AF$828, MATCH(A1873, cleaned_data_Pittsburgh!I$2:'cleaned_data_Pittsburgh'!I$828,0))</f>
        <v>Pittsburgh</v>
      </c>
      <c r="E1873">
        <f>INDEX(cleaned_data_Pittsburgh!AG$2:'cleaned_data_Pittsburgh'!AG$828, MATCH(A1873, cleaned_data_Pittsburgh!I$2:'cleaned_data_Pittsburgh'!I$828,0))</f>
        <v>0</v>
      </c>
      <c r="F1873" t="str">
        <f>INDEX(cleaned_data_Pittsburgh!AK$2:'cleaned_data_Pittsburgh'!AK$828, MATCH(A1873, cleaned_data_Pittsburgh!I$2:'cleaned_data_Pittsburgh'!I$828,0))</f>
        <v>Sub-county</v>
      </c>
      <c r="G1873">
        <f t="shared" si="10"/>
        <v>0</v>
      </c>
    </row>
    <row r="1874" spans="1:7" x14ac:dyDescent="0.2">
      <c r="A1874">
        <v>224336392</v>
      </c>
      <c r="B1874">
        <v>11615087</v>
      </c>
      <c r="C1874" t="s">
        <v>3393</v>
      </c>
      <c r="D1874" t="str">
        <f>INDEX(cleaned_data_Pittsburgh!AF$2:'cleaned_data_Pittsburgh'!AF$828, MATCH(A1874, cleaned_data_Pittsburgh!I$2:'cleaned_data_Pittsburgh'!I$828,0))</f>
        <v>Pittsburgh</v>
      </c>
      <c r="E1874">
        <f>INDEX(cleaned_data_Pittsburgh!AG$2:'cleaned_data_Pittsburgh'!AG$828, MATCH(A1874, cleaned_data_Pittsburgh!I$2:'cleaned_data_Pittsburgh'!I$828,0))</f>
        <v>0</v>
      </c>
      <c r="F1874" t="str">
        <f>INDEX(cleaned_data_Pittsburgh!AK$2:'cleaned_data_Pittsburgh'!AK$828, MATCH(A1874, cleaned_data_Pittsburgh!I$2:'cleaned_data_Pittsburgh'!I$828,0))</f>
        <v>Sub-county</v>
      </c>
      <c r="G1874">
        <f t="shared" si="10"/>
        <v>0</v>
      </c>
    </row>
    <row r="1875" spans="1:7" x14ac:dyDescent="0.2">
      <c r="A1875">
        <v>224337591</v>
      </c>
      <c r="B1875">
        <v>183222160</v>
      </c>
      <c r="C1875" t="s">
        <v>3393</v>
      </c>
      <c r="D1875" t="str">
        <f>INDEX(cleaned_data_Pittsburgh!AF$2:'cleaned_data_Pittsburgh'!AF$828, MATCH(A1875, cleaned_data_Pittsburgh!I$2:'cleaned_data_Pittsburgh'!I$828,0))</f>
        <v>Pittsburgh</v>
      </c>
      <c r="E1875">
        <f>INDEX(cleaned_data_Pittsburgh!AG$2:'cleaned_data_Pittsburgh'!AG$828, MATCH(A1875, cleaned_data_Pittsburgh!I$2:'cleaned_data_Pittsburgh'!I$828,0))</f>
        <v>0</v>
      </c>
      <c r="F1875" t="str">
        <f>INDEX(cleaned_data_Pittsburgh!AK$2:'cleaned_data_Pittsburgh'!AK$828, MATCH(A1875, cleaned_data_Pittsburgh!I$2:'cleaned_data_Pittsburgh'!I$828,0))</f>
        <v>Sub-county</v>
      </c>
      <c r="G1875">
        <f t="shared" si="10"/>
        <v>0</v>
      </c>
    </row>
    <row r="1876" spans="1:7" x14ac:dyDescent="0.2">
      <c r="A1876">
        <v>224352068</v>
      </c>
      <c r="B1876">
        <v>14316436</v>
      </c>
      <c r="C1876" t="s">
        <v>3393</v>
      </c>
      <c r="D1876" t="str">
        <f>INDEX(cleaned_data_Pittsburgh!AF$2:'cleaned_data_Pittsburgh'!AF$828, MATCH(A1876, cleaned_data_Pittsburgh!I$2:'cleaned_data_Pittsburgh'!I$828,0))</f>
        <v>Pittsburgh</v>
      </c>
      <c r="E1876">
        <f>INDEX(cleaned_data_Pittsburgh!AG$2:'cleaned_data_Pittsburgh'!AG$828, MATCH(A1876, cleaned_data_Pittsburgh!I$2:'cleaned_data_Pittsburgh'!I$828,0))</f>
        <v>0</v>
      </c>
      <c r="F1876" t="str">
        <f>INDEX(cleaned_data_Pittsburgh!AK$2:'cleaned_data_Pittsburgh'!AK$828, MATCH(A1876, cleaned_data_Pittsburgh!I$2:'cleaned_data_Pittsburgh'!I$828,0))</f>
        <v>Sub-county</v>
      </c>
      <c r="G1876">
        <f t="shared" si="10"/>
        <v>0</v>
      </c>
    </row>
    <row r="1877" spans="1:7" x14ac:dyDescent="0.2">
      <c r="A1877">
        <v>224433652</v>
      </c>
      <c r="B1877">
        <v>189882568</v>
      </c>
      <c r="C1877" t="s">
        <v>3393</v>
      </c>
      <c r="D1877" t="str">
        <f>INDEX(cleaned_data_Pittsburgh!AF$2:'cleaned_data_Pittsburgh'!AF$828, MATCH(A1877, cleaned_data_Pittsburgh!I$2:'cleaned_data_Pittsburgh'!I$828,0))</f>
        <v>Pittsburgh</v>
      </c>
      <c r="E1877">
        <f>INDEX(cleaned_data_Pittsburgh!AG$2:'cleaned_data_Pittsburgh'!AG$828, MATCH(A1877, cleaned_data_Pittsburgh!I$2:'cleaned_data_Pittsburgh'!I$828,0))</f>
        <v>0</v>
      </c>
      <c r="F1877" t="str">
        <f>INDEX(cleaned_data_Pittsburgh!AK$2:'cleaned_data_Pittsburgh'!AK$828, MATCH(A1877, cleaned_data_Pittsburgh!I$2:'cleaned_data_Pittsburgh'!I$828,0))</f>
        <v>Sub-county</v>
      </c>
      <c r="G1877">
        <f t="shared" si="10"/>
        <v>0</v>
      </c>
    </row>
    <row r="1878" spans="1:7" x14ac:dyDescent="0.2">
      <c r="A1878">
        <v>224433652</v>
      </c>
      <c r="B1878">
        <v>190408011</v>
      </c>
      <c r="C1878" t="s">
        <v>3393</v>
      </c>
      <c r="D1878" t="str">
        <f>INDEX(cleaned_data_Pittsburgh!AF$2:'cleaned_data_Pittsburgh'!AF$828, MATCH(A1878, cleaned_data_Pittsburgh!I$2:'cleaned_data_Pittsburgh'!I$828,0))</f>
        <v>Pittsburgh</v>
      </c>
      <c r="E1878">
        <f>INDEX(cleaned_data_Pittsburgh!AG$2:'cleaned_data_Pittsburgh'!AG$828, MATCH(A1878, cleaned_data_Pittsburgh!I$2:'cleaned_data_Pittsburgh'!I$828,0))</f>
        <v>0</v>
      </c>
      <c r="F1878" t="str">
        <f>INDEX(cleaned_data_Pittsburgh!AK$2:'cleaned_data_Pittsburgh'!AK$828, MATCH(A1878, cleaned_data_Pittsburgh!I$2:'cleaned_data_Pittsburgh'!I$828,0))</f>
        <v>Sub-county</v>
      </c>
      <c r="G1878">
        <f t="shared" si="10"/>
        <v>0</v>
      </c>
    </row>
    <row r="1879" spans="1:7" x14ac:dyDescent="0.2">
      <c r="A1879">
        <v>224433652</v>
      </c>
      <c r="B1879">
        <v>182548710</v>
      </c>
      <c r="C1879" t="s">
        <v>3393</v>
      </c>
      <c r="D1879" t="str">
        <f>INDEX(cleaned_data_Pittsburgh!AF$2:'cleaned_data_Pittsburgh'!AF$828, MATCH(A1879, cleaned_data_Pittsburgh!I$2:'cleaned_data_Pittsburgh'!I$828,0))</f>
        <v>Pittsburgh</v>
      </c>
      <c r="E1879">
        <f>INDEX(cleaned_data_Pittsburgh!AG$2:'cleaned_data_Pittsburgh'!AG$828, MATCH(A1879, cleaned_data_Pittsburgh!I$2:'cleaned_data_Pittsburgh'!I$828,0))</f>
        <v>0</v>
      </c>
      <c r="F1879" t="str">
        <f>INDEX(cleaned_data_Pittsburgh!AK$2:'cleaned_data_Pittsburgh'!AK$828, MATCH(A1879, cleaned_data_Pittsburgh!I$2:'cleaned_data_Pittsburgh'!I$828,0))</f>
        <v>Sub-county</v>
      </c>
      <c r="G1879">
        <f t="shared" si="10"/>
        <v>0</v>
      </c>
    </row>
    <row r="1880" spans="1:7" x14ac:dyDescent="0.2">
      <c r="A1880">
        <v>224450835</v>
      </c>
      <c r="B1880">
        <v>189524036</v>
      </c>
      <c r="C1880" t="s">
        <v>3393</v>
      </c>
      <c r="D1880" t="str">
        <f>INDEX(cleaned_data_Pittsburgh!AF$2:'cleaned_data_Pittsburgh'!AF$828, MATCH(A1880, cleaned_data_Pittsburgh!I$2:'cleaned_data_Pittsburgh'!I$828,0))</f>
        <v>Pittsburgh</v>
      </c>
      <c r="E1880">
        <f>INDEX(cleaned_data_Pittsburgh!AG$2:'cleaned_data_Pittsburgh'!AG$828, MATCH(A1880, cleaned_data_Pittsburgh!I$2:'cleaned_data_Pittsburgh'!I$828,0))</f>
        <v>0</v>
      </c>
      <c r="F1880" t="str">
        <f>INDEX(cleaned_data_Pittsburgh!AK$2:'cleaned_data_Pittsburgh'!AK$828, MATCH(A1880, cleaned_data_Pittsburgh!I$2:'cleaned_data_Pittsburgh'!I$828,0))</f>
        <v>Sub-county</v>
      </c>
      <c r="G1880">
        <f t="shared" si="10"/>
        <v>0</v>
      </c>
    </row>
    <row r="1881" spans="1:7" x14ac:dyDescent="0.2">
      <c r="A1881">
        <v>224521263</v>
      </c>
      <c r="B1881">
        <v>119589762</v>
      </c>
      <c r="C1881" t="s">
        <v>3393</v>
      </c>
      <c r="D1881" t="str">
        <f>INDEX(cleaned_data_Pittsburgh!AF$2:'cleaned_data_Pittsburgh'!AF$828, MATCH(A1881, cleaned_data_Pittsburgh!I$2:'cleaned_data_Pittsburgh'!I$828,0))</f>
        <v>Cranberry Twp</v>
      </c>
      <c r="E1881">
        <f>INDEX(cleaned_data_Pittsburgh!AG$2:'cleaned_data_Pittsburgh'!AG$828, MATCH(A1881, cleaned_data_Pittsburgh!I$2:'cleaned_data_Pittsburgh'!I$828,0))</f>
        <v>0</v>
      </c>
      <c r="F1881" t="str">
        <f>INDEX(cleaned_data_Pittsburgh!AK$2:'cleaned_data_Pittsburgh'!AK$828, MATCH(A1881, cleaned_data_Pittsburgh!I$2:'cleaned_data_Pittsburgh'!I$828,0))</f>
        <v>Sub-county</v>
      </c>
      <c r="G1881">
        <f t="shared" si="10"/>
        <v>1</v>
      </c>
    </row>
    <row r="1882" spans="1:7" x14ac:dyDescent="0.2">
      <c r="A1882">
        <v>224521263</v>
      </c>
      <c r="B1882">
        <v>188417183</v>
      </c>
      <c r="C1882" t="s">
        <v>3393</v>
      </c>
      <c r="D1882" t="str">
        <f>INDEX(cleaned_data_Pittsburgh!AF$2:'cleaned_data_Pittsburgh'!AF$828, MATCH(A1882, cleaned_data_Pittsburgh!I$2:'cleaned_data_Pittsburgh'!I$828,0))</f>
        <v>Cranberry Twp</v>
      </c>
      <c r="E1882">
        <f>INDEX(cleaned_data_Pittsburgh!AG$2:'cleaned_data_Pittsburgh'!AG$828, MATCH(A1882, cleaned_data_Pittsburgh!I$2:'cleaned_data_Pittsburgh'!I$828,0))</f>
        <v>0</v>
      </c>
      <c r="F1882" t="str">
        <f>INDEX(cleaned_data_Pittsburgh!AK$2:'cleaned_data_Pittsburgh'!AK$828, MATCH(A1882, cleaned_data_Pittsburgh!I$2:'cleaned_data_Pittsburgh'!I$828,0))</f>
        <v>Sub-county</v>
      </c>
      <c r="G1882">
        <f t="shared" si="10"/>
        <v>1</v>
      </c>
    </row>
    <row r="1883" spans="1:7" x14ac:dyDescent="0.2">
      <c r="A1883">
        <v>224532897</v>
      </c>
      <c r="B1883">
        <v>119589762</v>
      </c>
      <c r="C1883" t="s">
        <v>3393</v>
      </c>
      <c r="D1883" t="str">
        <f>INDEX(cleaned_data_Pittsburgh!AF$2:'cleaned_data_Pittsburgh'!AF$828, MATCH(A1883, cleaned_data_Pittsburgh!I$2:'cleaned_data_Pittsburgh'!I$828,0))</f>
        <v>Cranberry Twp</v>
      </c>
      <c r="E1883">
        <f>INDEX(cleaned_data_Pittsburgh!AG$2:'cleaned_data_Pittsburgh'!AG$828, MATCH(A1883, cleaned_data_Pittsburgh!I$2:'cleaned_data_Pittsburgh'!I$828,0))</f>
        <v>0</v>
      </c>
      <c r="F1883" t="str">
        <f>INDEX(cleaned_data_Pittsburgh!AK$2:'cleaned_data_Pittsburgh'!AK$828, MATCH(A1883, cleaned_data_Pittsburgh!I$2:'cleaned_data_Pittsburgh'!I$828,0))</f>
        <v>Sub-county</v>
      </c>
      <c r="G1883">
        <f t="shared" si="10"/>
        <v>1</v>
      </c>
    </row>
    <row r="1884" spans="1:7" x14ac:dyDescent="0.2">
      <c r="A1884">
        <v>224538641</v>
      </c>
      <c r="B1884">
        <v>119589762</v>
      </c>
      <c r="C1884" t="s">
        <v>3393</v>
      </c>
      <c r="D1884" t="str">
        <f>INDEX(cleaned_data_Pittsburgh!AF$2:'cleaned_data_Pittsburgh'!AF$828, MATCH(A1884, cleaned_data_Pittsburgh!I$2:'cleaned_data_Pittsburgh'!I$828,0))</f>
        <v>Cranberry Twp</v>
      </c>
      <c r="E1884">
        <f>INDEX(cleaned_data_Pittsburgh!AG$2:'cleaned_data_Pittsburgh'!AG$828, MATCH(A1884, cleaned_data_Pittsburgh!I$2:'cleaned_data_Pittsburgh'!I$828,0))</f>
        <v>0</v>
      </c>
      <c r="F1884" t="str">
        <f>INDEX(cleaned_data_Pittsburgh!AK$2:'cleaned_data_Pittsburgh'!AK$828, MATCH(A1884, cleaned_data_Pittsburgh!I$2:'cleaned_data_Pittsburgh'!I$828,0))</f>
        <v>Sub-county</v>
      </c>
      <c r="G1884">
        <f t="shared" si="10"/>
        <v>1</v>
      </c>
    </row>
    <row r="1885" spans="1:7" x14ac:dyDescent="0.2">
      <c r="A1885">
        <v>224548991</v>
      </c>
      <c r="B1885">
        <v>119589762</v>
      </c>
      <c r="C1885" t="s">
        <v>3393</v>
      </c>
      <c r="D1885" t="str">
        <f>INDEX(cleaned_data_Pittsburgh!AF$2:'cleaned_data_Pittsburgh'!AF$828, MATCH(A1885, cleaned_data_Pittsburgh!I$2:'cleaned_data_Pittsburgh'!I$828,0))</f>
        <v>Cranberry Twp</v>
      </c>
      <c r="E1885">
        <f>INDEX(cleaned_data_Pittsburgh!AG$2:'cleaned_data_Pittsburgh'!AG$828, MATCH(A1885, cleaned_data_Pittsburgh!I$2:'cleaned_data_Pittsburgh'!I$828,0))</f>
        <v>0</v>
      </c>
      <c r="F1885" t="str">
        <f>INDEX(cleaned_data_Pittsburgh!AK$2:'cleaned_data_Pittsburgh'!AK$828, MATCH(A1885, cleaned_data_Pittsburgh!I$2:'cleaned_data_Pittsburgh'!I$828,0))</f>
        <v>Sub-county</v>
      </c>
      <c r="G1885">
        <f t="shared" si="10"/>
        <v>1</v>
      </c>
    </row>
    <row r="1886" spans="1:7" x14ac:dyDescent="0.2">
      <c r="A1886">
        <v>224564582</v>
      </c>
      <c r="B1886">
        <v>44817532</v>
      </c>
      <c r="C1886" t="s">
        <v>3393</v>
      </c>
      <c r="D1886" t="str">
        <f>INDEX(cleaned_data_Pittsburgh!AF$2:'cleaned_data_Pittsburgh'!AF$828, MATCH(A1886, cleaned_data_Pittsburgh!I$2:'cleaned_data_Pittsburgh'!I$828,0))</f>
        <v>Pittsburgh</v>
      </c>
      <c r="E1886">
        <f>INDEX(cleaned_data_Pittsburgh!AG$2:'cleaned_data_Pittsburgh'!AG$828, MATCH(A1886, cleaned_data_Pittsburgh!I$2:'cleaned_data_Pittsburgh'!I$828,0))</f>
        <v>0</v>
      </c>
      <c r="F1886" t="str">
        <f>INDEX(cleaned_data_Pittsburgh!AK$2:'cleaned_data_Pittsburgh'!AK$828, MATCH(A1886, cleaned_data_Pittsburgh!I$2:'cleaned_data_Pittsburgh'!I$828,0))</f>
        <v>Sub-county</v>
      </c>
      <c r="G1886">
        <f t="shared" si="10"/>
        <v>0</v>
      </c>
    </row>
    <row r="1887" spans="1:7" x14ac:dyDescent="0.2">
      <c r="A1887">
        <v>224595296</v>
      </c>
      <c r="B1887">
        <v>13740677</v>
      </c>
      <c r="C1887" t="s">
        <v>3393</v>
      </c>
      <c r="D1887" t="str">
        <f>INDEX(cleaned_data_Pittsburgh!AF$2:'cleaned_data_Pittsburgh'!AF$828, MATCH(A1887, cleaned_data_Pittsburgh!I$2:'cleaned_data_Pittsburgh'!I$828,0))</f>
        <v>Pittsburgh</v>
      </c>
      <c r="E1887">
        <f>INDEX(cleaned_data_Pittsburgh!AG$2:'cleaned_data_Pittsburgh'!AG$828, MATCH(A1887, cleaned_data_Pittsburgh!I$2:'cleaned_data_Pittsburgh'!I$828,0))</f>
        <v>0</v>
      </c>
      <c r="F1887" t="str">
        <f>INDEX(cleaned_data_Pittsburgh!AK$2:'cleaned_data_Pittsburgh'!AK$828, MATCH(A1887, cleaned_data_Pittsburgh!I$2:'cleaned_data_Pittsburgh'!I$828,0))</f>
        <v>Sub-county</v>
      </c>
      <c r="G1887">
        <f t="shared" si="10"/>
        <v>0</v>
      </c>
    </row>
    <row r="1888" spans="1:7" x14ac:dyDescent="0.2">
      <c r="A1888">
        <v>224598242</v>
      </c>
      <c r="B1888">
        <v>119589762</v>
      </c>
      <c r="C1888" t="s">
        <v>3393</v>
      </c>
      <c r="D1888" t="str">
        <f>INDEX(cleaned_data_Pittsburgh!AF$2:'cleaned_data_Pittsburgh'!AF$828, MATCH(A1888, cleaned_data_Pittsburgh!I$2:'cleaned_data_Pittsburgh'!I$828,0))</f>
        <v>Cranberry Twp</v>
      </c>
      <c r="E1888">
        <f>INDEX(cleaned_data_Pittsburgh!AG$2:'cleaned_data_Pittsburgh'!AG$828, MATCH(A1888, cleaned_data_Pittsburgh!I$2:'cleaned_data_Pittsburgh'!I$828,0))</f>
        <v>0</v>
      </c>
      <c r="F1888" t="str">
        <f>INDEX(cleaned_data_Pittsburgh!AK$2:'cleaned_data_Pittsburgh'!AK$828, MATCH(A1888, cleaned_data_Pittsburgh!I$2:'cleaned_data_Pittsburgh'!I$828,0))</f>
        <v>Sub-county</v>
      </c>
      <c r="G1888">
        <f t="shared" si="10"/>
        <v>1</v>
      </c>
    </row>
    <row r="1889" spans="1:7" x14ac:dyDescent="0.2">
      <c r="A1889">
        <v>224598242</v>
      </c>
      <c r="B1889">
        <v>188417183</v>
      </c>
      <c r="C1889" t="s">
        <v>3393</v>
      </c>
      <c r="D1889" t="str">
        <f>INDEX(cleaned_data_Pittsburgh!AF$2:'cleaned_data_Pittsburgh'!AF$828, MATCH(A1889, cleaned_data_Pittsburgh!I$2:'cleaned_data_Pittsburgh'!I$828,0))</f>
        <v>Cranberry Twp</v>
      </c>
      <c r="E1889">
        <f>INDEX(cleaned_data_Pittsburgh!AG$2:'cleaned_data_Pittsburgh'!AG$828, MATCH(A1889, cleaned_data_Pittsburgh!I$2:'cleaned_data_Pittsburgh'!I$828,0))</f>
        <v>0</v>
      </c>
      <c r="F1889" t="str">
        <f>INDEX(cleaned_data_Pittsburgh!AK$2:'cleaned_data_Pittsburgh'!AK$828, MATCH(A1889, cleaned_data_Pittsburgh!I$2:'cleaned_data_Pittsburgh'!I$828,0))</f>
        <v>Sub-county</v>
      </c>
      <c r="G1889">
        <f t="shared" si="10"/>
        <v>1</v>
      </c>
    </row>
    <row r="1890" spans="1:7" x14ac:dyDescent="0.2">
      <c r="A1890">
        <v>224617187</v>
      </c>
      <c r="B1890">
        <v>163303372</v>
      </c>
      <c r="C1890" t="s">
        <v>3393</v>
      </c>
      <c r="D1890" t="str">
        <f>INDEX(cleaned_data_Pittsburgh!AF$2:'cleaned_data_Pittsburgh'!AF$828, MATCH(A1890, cleaned_data_Pittsburgh!I$2:'cleaned_data_Pittsburgh'!I$828,0))</f>
        <v>Pittsburgh</v>
      </c>
      <c r="E1890">
        <f>INDEX(cleaned_data_Pittsburgh!AG$2:'cleaned_data_Pittsburgh'!AG$828, MATCH(A1890, cleaned_data_Pittsburgh!I$2:'cleaned_data_Pittsburgh'!I$828,0))</f>
        <v>0</v>
      </c>
      <c r="F1890" t="str">
        <f>INDEX(cleaned_data_Pittsburgh!AK$2:'cleaned_data_Pittsburgh'!AK$828, MATCH(A1890, cleaned_data_Pittsburgh!I$2:'cleaned_data_Pittsburgh'!I$828,0))</f>
        <v>Sub-county</v>
      </c>
      <c r="G1890">
        <f t="shared" si="10"/>
        <v>0</v>
      </c>
    </row>
    <row r="1891" spans="1:7" x14ac:dyDescent="0.2">
      <c r="A1891">
        <v>224673357</v>
      </c>
      <c r="B1891">
        <v>119589762</v>
      </c>
      <c r="C1891" t="s">
        <v>3393</v>
      </c>
      <c r="D1891" t="str">
        <f>INDEX(cleaned_data_Pittsburgh!AF$2:'cleaned_data_Pittsburgh'!AF$828, MATCH(A1891, cleaned_data_Pittsburgh!I$2:'cleaned_data_Pittsburgh'!I$828,0))</f>
        <v>Cranberry Twp</v>
      </c>
      <c r="E1891">
        <f>INDEX(cleaned_data_Pittsburgh!AG$2:'cleaned_data_Pittsburgh'!AG$828, MATCH(A1891, cleaned_data_Pittsburgh!I$2:'cleaned_data_Pittsburgh'!I$828,0))</f>
        <v>0</v>
      </c>
      <c r="F1891" t="str">
        <f>INDEX(cleaned_data_Pittsburgh!AK$2:'cleaned_data_Pittsburgh'!AK$828, MATCH(A1891, cleaned_data_Pittsburgh!I$2:'cleaned_data_Pittsburgh'!I$828,0))</f>
        <v>Sub-county</v>
      </c>
      <c r="G1891">
        <f t="shared" si="10"/>
        <v>1</v>
      </c>
    </row>
    <row r="1892" spans="1:7" x14ac:dyDescent="0.2">
      <c r="A1892">
        <v>224673376</v>
      </c>
      <c r="B1892">
        <v>119589762</v>
      </c>
      <c r="C1892" t="s">
        <v>3393</v>
      </c>
      <c r="D1892" t="str">
        <f>INDEX(cleaned_data_Pittsburgh!AF$2:'cleaned_data_Pittsburgh'!AF$828, MATCH(A1892, cleaned_data_Pittsburgh!I$2:'cleaned_data_Pittsburgh'!I$828,0))</f>
        <v>Cranberry Twp</v>
      </c>
      <c r="E1892">
        <f>INDEX(cleaned_data_Pittsburgh!AG$2:'cleaned_data_Pittsburgh'!AG$828, MATCH(A1892, cleaned_data_Pittsburgh!I$2:'cleaned_data_Pittsburgh'!I$828,0))</f>
        <v>0</v>
      </c>
      <c r="F1892" t="str">
        <f>INDEX(cleaned_data_Pittsburgh!AK$2:'cleaned_data_Pittsburgh'!AK$828, MATCH(A1892, cleaned_data_Pittsburgh!I$2:'cleaned_data_Pittsburgh'!I$828,0))</f>
        <v>Sub-county</v>
      </c>
      <c r="G1892">
        <f t="shared" si="10"/>
        <v>1</v>
      </c>
    </row>
    <row r="1893" spans="1:7" x14ac:dyDescent="0.2">
      <c r="A1893">
        <v>224673376</v>
      </c>
      <c r="B1893">
        <v>11615087</v>
      </c>
      <c r="C1893" t="s">
        <v>3393</v>
      </c>
      <c r="D1893" t="str">
        <f>INDEX(cleaned_data_Pittsburgh!AF$2:'cleaned_data_Pittsburgh'!AF$828, MATCH(A1893, cleaned_data_Pittsburgh!I$2:'cleaned_data_Pittsburgh'!I$828,0))</f>
        <v>Cranberry Twp</v>
      </c>
      <c r="E1893">
        <f>INDEX(cleaned_data_Pittsburgh!AG$2:'cleaned_data_Pittsburgh'!AG$828, MATCH(A1893, cleaned_data_Pittsburgh!I$2:'cleaned_data_Pittsburgh'!I$828,0))</f>
        <v>0</v>
      </c>
      <c r="F1893" t="str">
        <f>INDEX(cleaned_data_Pittsburgh!AK$2:'cleaned_data_Pittsburgh'!AK$828, MATCH(A1893, cleaned_data_Pittsburgh!I$2:'cleaned_data_Pittsburgh'!I$828,0))</f>
        <v>Sub-county</v>
      </c>
      <c r="G1893">
        <f t="shared" si="10"/>
        <v>1</v>
      </c>
    </row>
    <row r="1894" spans="1:7" x14ac:dyDescent="0.2">
      <c r="A1894">
        <v>224673412</v>
      </c>
      <c r="B1894">
        <v>119589762</v>
      </c>
      <c r="C1894" t="s">
        <v>3393</v>
      </c>
      <c r="D1894" t="str">
        <f>INDEX(cleaned_data_Pittsburgh!AF$2:'cleaned_data_Pittsburgh'!AF$828, MATCH(A1894, cleaned_data_Pittsburgh!I$2:'cleaned_data_Pittsburgh'!I$828,0))</f>
        <v>Cranberry Twp</v>
      </c>
      <c r="E1894">
        <f>INDEX(cleaned_data_Pittsburgh!AG$2:'cleaned_data_Pittsburgh'!AG$828, MATCH(A1894, cleaned_data_Pittsburgh!I$2:'cleaned_data_Pittsburgh'!I$828,0))</f>
        <v>0</v>
      </c>
      <c r="F1894" t="str">
        <f>INDEX(cleaned_data_Pittsburgh!AK$2:'cleaned_data_Pittsburgh'!AK$828, MATCH(A1894, cleaned_data_Pittsburgh!I$2:'cleaned_data_Pittsburgh'!I$828,0))</f>
        <v>Sub-county</v>
      </c>
      <c r="G1894">
        <f t="shared" ref="G1894:G1955" si="11">IF(IFERROR(SEARCH(D1894, C1894), 0), 1, 0)</f>
        <v>1</v>
      </c>
    </row>
    <row r="1895" spans="1:7" x14ac:dyDescent="0.2">
      <c r="A1895">
        <v>224720912</v>
      </c>
      <c r="B1895">
        <v>119589762</v>
      </c>
      <c r="C1895" t="s">
        <v>3393</v>
      </c>
      <c r="D1895" t="str">
        <f>INDEX(cleaned_data_Pittsburgh!AF$2:'cleaned_data_Pittsburgh'!AF$828, MATCH(A1895, cleaned_data_Pittsburgh!I$2:'cleaned_data_Pittsburgh'!I$828,0))</f>
        <v>Cranberry Twp</v>
      </c>
      <c r="E1895">
        <f>INDEX(cleaned_data_Pittsburgh!AG$2:'cleaned_data_Pittsburgh'!AG$828, MATCH(A1895, cleaned_data_Pittsburgh!I$2:'cleaned_data_Pittsburgh'!I$828,0))</f>
        <v>0</v>
      </c>
      <c r="F1895" t="str">
        <f>INDEX(cleaned_data_Pittsburgh!AK$2:'cleaned_data_Pittsburgh'!AK$828, MATCH(A1895, cleaned_data_Pittsburgh!I$2:'cleaned_data_Pittsburgh'!I$828,0))</f>
        <v>Sub-county</v>
      </c>
      <c r="G1895">
        <f t="shared" si="11"/>
        <v>1</v>
      </c>
    </row>
    <row r="1896" spans="1:7" x14ac:dyDescent="0.2">
      <c r="A1896">
        <v>224720912</v>
      </c>
      <c r="B1896">
        <v>188417183</v>
      </c>
      <c r="C1896" t="s">
        <v>3393</v>
      </c>
      <c r="D1896" t="str">
        <f>INDEX(cleaned_data_Pittsburgh!AF$2:'cleaned_data_Pittsburgh'!AF$828, MATCH(A1896, cleaned_data_Pittsburgh!I$2:'cleaned_data_Pittsburgh'!I$828,0))</f>
        <v>Cranberry Twp</v>
      </c>
      <c r="E1896">
        <f>INDEX(cleaned_data_Pittsburgh!AG$2:'cleaned_data_Pittsburgh'!AG$828, MATCH(A1896, cleaned_data_Pittsburgh!I$2:'cleaned_data_Pittsburgh'!I$828,0))</f>
        <v>0</v>
      </c>
      <c r="F1896" t="str">
        <f>INDEX(cleaned_data_Pittsburgh!AK$2:'cleaned_data_Pittsburgh'!AK$828, MATCH(A1896, cleaned_data_Pittsburgh!I$2:'cleaned_data_Pittsburgh'!I$828,0))</f>
        <v>Sub-county</v>
      </c>
      <c r="G1896">
        <f t="shared" si="11"/>
        <v>1</v>
      </c>
    </row>
    <row r="1897" spans="1:7" x14ac:dyDescent="0.2">
      <c r="A1897">
        <v>224769182</v>
      </c>
      <c r="B1897">
        <v>119589762</v>
      </c>
      <c r="C1897" t="s">
        <v>3393</v>
      </c>
      <c r="D1897" t="str">
        <f>INDEX(cleaned_data_Pittsburgh!AF$2:'cleaned_data_Pittsburgh'!AF$828, MATCH(A1897, cleaned_data_Pittsburgh!I$2:'cleaned_data_Pittsburgh'!I$828,0))</f>
        <v>Cranberry Twp</v>
      </c>
      <c r="E1897">
        <f>INDEX(cleaned_data_Pittsburgh!AG$2:'cleaned_data_Pittsburgh'!AG$828, MATCH(A1897, cleaned_data_Pittsburgh!I$2:'cleaned_data_Pittsburgh'!I$828,0))</f>
        <v>0</v>
      </c>
      <c r="F1897" t="str">
        <f>INDEX(cleaned_data_Pittsburgh!AK$2:'cleaned_data_Pittsburgh'!AK$828, MATCH(A1897, cleaned_data_Pittsburgh!I$2:'cleaned_data_Pittsburgh'!I$828,0))</f>
        <v>Sub-county</v>
      </c>
      <c r="G1897">
        <f t="shared" si="11"/>
        <v>1</v>
      </c>
    </row>
    <row r="1898" spans="1:7" x14ac:dyDescent="0.2">
      <c r="A1898">
        <v>224810471</v>
      </c>
      <c r="B1898">
        <v>119589762</v>
      </c>
      <c r="C1898" t="s">
        <v>3393</v>
      </c>
      <c r="D1898" t="str">
        <f>INDEX(cleaned_data_Pittsburgh!AF$2:'cleaned_data_Pittsburgh'!AF$828, MATCH(A1898, cleaned_data_Pittsburgh!I$2:'cleaned_data_Pittsburgh'!I$828,0))</f>
        <v>Cranberry Twp</v>
      </c>
      <c r="E1898">
        <f>INDEX(cleaned_data_Pittsburgh!AG$2:'cleaned_data_Pittsburgh'!AG$828, MATCH(A1898, cleaned_data_Pittsburgh!I$2:'cleaned_data_Pittsburgh'!I$828,0))</f>
        <v>0</v>
      </c>
      <c r="F1898" t="str">
        <f>INDEX(cleaned_data_Pittsburgh!AK$2:'cleaned_data_Pittsburgh'!AK$828, MATCH(A1898, cleaned_data_Pittsburgh!I$2:'cleaned_data_Pittsburgh'!I$828,0))</f>
        <v>Sub-county</v>
      </c>
      <c r="G1898">
        <f t="shared" si="11"/>
        <v>1</v>
      </c>
    </row>
    <row r="1899" spans="1:7" x14ac:dyDescent="0.2">
      <c r="A1899">
        <v>224810550</v>
      </c>
      <c r="B1899">
        <v>119589762</v>
      </c>
      <c r="C1899" t="s">
        <v>3393</v>
      </c>
      <c r="D1899" t="str">
        <f>INDEX(cleaned_data_Pittsburgh!AF$2:'cleaned_data_Pittsburgh'!AF$828, MATCH(A1899, cleaned_data_Pittsburgh!I$2:'cleaned_data_Pittsburgh'!I$828,0))</f>
        <v>Cranberry Twp</v>
      </c>
      <c r="E1899">
        <f>INDEX(cleaned_data_Pittsburgh!AG$2:'cleaned_data_Pittsburgh'!AG$828, MATCH(A1899, cleaned_data_Pittsburgh!I$2:'cleaned_data_Pittsburgh'!I$828,0))</f>
        <v>0</v>
      </c>
      <c r="F1899" t="str">
        <f>INDEX(cleaned_data_Pittsburgh!AK$2:'cleaned_data_Pittsburgh'!AK$828, MATCH(A1899, cleaned_data_Pittsburgh!I$2:'cleaned_data_Pittsburgh'!I$828,0))</f>
        <v>Sub-county</v>
      </c>
      <c r="G1899">
        <f t="shared" si="11"/>
        <v>1</v>
      </c>
    </row>
    <row r="1900" spans="1:7" x14ac:dyDescent="0.2">
      <c r="A1900">
        <v>224810550</v>
      </c>
      <c r="B1900">
        <v>191728170</v>
      </c>
      <c r="C1900" t="s">
        <v>3393</v>
      </c>
      <c r="D1900" t="str">
        <f>INDEX(cleaned_data_Pittsburgh!AF$2:'cleaned_data_Pittsburgh'!AF$828, MATCH(A1900, cleaned_data_Pittsburgh!I$2:'cleaned_data_Pittsburgh'!I$828,0))</f>
        <v>Cranberry Twp</v>
      </c>
      <c r="E1900">
        <f>INDEX(cleaned_data_Pittsburgh!AG$2:'cleaned_data_Pittsburgh'!AG$828, MATCH(A1900, cleaned_data_Pittsburgh!I$2:'cleaned_data_Pittsburgh'!I$828,0))</f>
        <v>0</v>
      </c>
      <c r="F1900" t="str">
        <f>INDEX(cleaned_data_Pittsburgh!AK$2:'cleaned_data_Pittsburgh'!AK$828, MATCH(A1900, cleaned_data_Pittsburgh!I$2:'cleaned_data_Pittsburgh'!I$828,0))</f>
        <v>Sub-county</v>
      </c>
      <c r="G1900">
        <f t="shared" si="11"/>
        <v>1</v>
      </c>
    </row>
    <row r="1901" spans="1:7" x14ac:dyDescent="0.2">
      <c r="A1901">
        <v>224851859</v>
      </c>
      <c r="B1901">
        <v>189524036</v>
      </c>
      <c r="C1901" t="s">
        <v>3393</v>
      </c>
      <c r="D1901" t="str">
        <f>INDEX(cleaned_data_Pittsburgh!AF$2:'cleaned_data_Pittsburgh'!AF$828, MATCH(A1901, cleaned_data_Pittsburgh!I$2:'cleaned_data_Pittsburgh'!I$828,0))</f>
        <v>Pittsburgh</v>
      </c>
      <c r="E1901">
        <f>INDEX(cleaned_data_Pittsburgh!AG$2:'cleaned_data_Pittsburgh'!AG$828, MATCH(A1901, cleaned_data_Pittsburgh!I$2:'cleaned_data_Pittsburgh'!I$828,0))</f>
        <v>0</v>
      </c>
      <c r="F1901" t="str">
        <f>INDEX(cleaned_data_Pittsburgh!AK$2:'cleaned_data_Pittsburgh'!AK$828, MATCH(A1901, cleaned_data_Pittsburgh!I$2:'cleaned_data_Pittsburgh'!I$828,0))</f>
        <v>Sub-county</v>
      </c>
      <c r="G1901">
        <f t="shared" si="11"/>
        <v>0</v>
      </c>
    </row>
    <row r="1902" spans="1:7" x14ac:dyDescent="0.2">
      <c r="A1902">
        <v>224908870</v>
      </c>
      <c r="B1902">
        <v>119589762</v>
      </c>
      <c r="C1902" t="s">
        <v>3393</v>
      </c>
      <c r="D1902" t="str">
        <f>INDEX(cleaned_data_Pittsburgh!AF$2:'cleaned_data_Pittsburgh'!AF$828, MATCH(A1902, cleaned_data_Pittsburgh!I$2:'cleaned_data_Pittsburgh'!I$828,0))</f>
        <v>Cranberry Twp</v>
      </c>
      <c r="E1902">
        <f>INDEX(cleaned_data_Pittsburgh!AG$2:'cleaned_data_Pittsburgh'!AG$828, MATCH(A1902, cleaned_data_Pittsburgh!I$2:'cleaned_data_Pittsburgh'!I$828,0))</f>
        <v>0</v>
      </c>
      <c r="F1902" t="str">
        <f>INDEX(cleaned_data_Pittsburgh!AK$2:'cleaned_data_Pittsburgh'!AK$828, MATCH(A1902, cleaned_data_Pittsburgh!I$2:'cleaned_data_Pittsburgh'!I$828,0))</f>
        <v>Sub-county</v>
      </c>
      <c r="G1902">
        <f t="shared" si="11"/>
        <v>1</v>
      </c>
    </row>
    <row r="1903" spans="1:7" x14ac:dyDescent="0.2">
      <c r="A1903" t="s">
        <v>3313</v>
      </c>
      <c r="B1903">
        <v>187193607</v>
      </c>
      <c r="C1903" t="s">
        <v>3393</v>
      </c>
      <c r="D1903" t="str">
        <f>INDEX(cleaned_data_Pittsburgh!AF$2:'cleaned_data_Pittsburgh'!AF$828, MATCH(A1903, cleaned_data_Pittsburgh!I$2:'cleaned_data_Pittsburgh'!I$828,0))</f>
        <v>Pittsburgh</v>
      </c>
      <c r="E1903">
        <f>INDEX(cleaned_data_Pittsburgh!AG$2:'cleaned_data_Pittsburgh'!AG$828, MATCH(A1903, cleaned_data_Pittsburgh!I$2:'cleaned_data_Pittsburgh'!I$828,0))</f>
        <v>0</v>
      </c>
      <c r="F1903" t="str">
        <f>INDEX(cleaned_data_Pittsburgh!AK$2:'cleaned_data_Pittsburgh'!AK$828, MATCH(A1903, cleaned_data_Pittsburgh!I$2:'cleaned_data_Pittsburgh'!I$828,0))</f>
        <v>Sub-county</v>
      </c>
      <c r="G1903">
        <f t="shared" si="11"/>
        <v>0</v>
      </c>
    </row>
    <row r="1904" spans="1:7" x14ac:dyDescent="0.2">
      <c r="A1904" t="s">
        <v>3319</v>
      </c>
      <c r="B1904">
        <v>187193607</v>
      </c>
      <c r="C1904" t="s">
        <v>3393</v>
      </c>
      <c r="D1904" t="str">
        <f>INDEX(cleaned_data_Pittsburgh!AF$2:'cleaned_data_Pittsburgh'!AF$828, MATCH(A1904, cleaned_data_Pittsburgh!I$2:'cleaned_data_Pittsburgh'!I$828,0))</f>
        <v>Pittsburgh</v>
      </c>
      <c r="E1904">
        <f>INDEX(cleaned_data_Pittsburgh!AG$2:'cleaned_data_Pittsburgh'!AG$828, MATCH(A1904, cleaned_data_Pittsburgh!I$2:'cleaned_data_Pittsburgh'!I$828,0))</f>
        <v>0</v>
      </c>
      <c r="F1904" t="str">
        <f>INDEX(cleaned_data_Pittsburgh!AK$2:'cleaned_data_Pittsburgh'!AK$828, MATCH(A1904, cleaned_data_Pittsburgh!I$2:'cleaned_data_Pittsburgh'!I$828,0))</f>
        <v>Sub-county</v>
      </c>
      <c r="G1904">
        <f t="shared" si="11"/>
        <v>0</v>
      </c>
    </row>
    <row r="1905" spans="1:7" x14ac:dyDescent="0.2">
      <c r="A1905" t="s">
        <v>3181</v>
      </c>
      <c r="B1905">
        <v>190362578</v>
      </c>
      <c r="C1905" t="s">
        <v>3393</v>
      </c>
      <c r="D1905" t="str">
        <f>INDEX(cleaned_data_Pittsburgh!AF$2:'cleaned_data_Pittsburgh'!AF$828, MATCH(A1905, cleaned_data_Pittsburgh!I$2:'cleaned_data_Pittsburgh'!I$828,0))</f>
        <v>Cranberry Twp</v>
      </c>
      <c r="E1905">
        <f>INDEX(cleaned_data_Pittsburgh!AG$2:'cleaned_data_Pittsburgh'!AG$828, MATCH(A1905, cleaned_data_Pittsburgh!I$2:'cleaned_data_Pittsburgh'!I$828,0))</f>
        <v>0</v>
      </c>
      <c r="F1905" t="str">
        <f>INDEX(cleaned_data_Pittsburgh!AK$2:'cleaned_data_Pittsburgh'!AK$828, MATCH(A1905, cleaned_data_Pittsburgh!I$2:'cleaned_data_Pittsburgh'!I$828,0))</f>
        <v>Sub-county</v>
      </c>
      <c r="G1905">
        <f t="shared" si="11"/>
        <v>1</v>
      </c>
    </row>
    <row r="1906" spans="1:7" x14ac:dyDescent="0.2">
      <c r="A1906" t="s">
        <v>3181</v>
      </c>
      <c r="B1906">
        <v>190408011</v>
      </c>
      <c r="C1906" t="s">
        <v>3393</v>
      </c>
      <c r="D1906" t="str">
        <f>INDEX(cleaned_data_Pittsburgh!AF$2:'cleaned_data_Pittsburgh'!AF$828, MATCH(A1906, cleaned_data_Pittsburgh!I$2:'cleaned_data_Pittsburgh'!I$828,0))</f>
        <v>Cranberry Twp</v>
      </c>
      <c r="E1906">
        <f>INDEX(cleaned_data_Pittsburgh!AG$2:'cleaned_data_Pittsburgh'!AG$828, MATCH(A1906, cleaned_data_Pittsburgh!I$2:'cleaned_data_Pittsburgh'!I$828,0))</f>
        <v>0</v>
      </c>
      <c r="F1906" t="str">
        <f>INDEX(cleaned_data_Pittsburgh!AK$2:'cleaned_data_Pittsburgh'!AK$828, MATCH(A1906, cleaned_data_Pittsburgh!I$2:'cleaned_data_Pittsburgh'!I$828,0))</f>
        <v>Sub-county</v>
      </c>
      <c r="G1906">
        <f t="shared" si="11"/>
        <v>1</v>
      </c>
    </row>
    <row r="1907" spans="1:7" x14ac:dyDescent="0.2">
      <c r="A1907">
        <v>224207943</v>
      </c>
      <c r="B1907">
        <v>187193919</v>
      </c>
      <c r="C1907" t="s">
        <v>3535</v>
      </c>
      <c r="D1907" t="str">
        <f>INDEX(cleaned_data_Pittsburgh!AF$2:'cleaned_data_Pittsburgh'!AF$828, MATCH(A1907, cleaned_data_Pittsburgh!I$2:'cleaned_data_Pittsburgh'!I$828,0))</f>
        <v>Pittsburgh</v>
      </c>
      <c r="E1907">
        <f>INDEX(cleaned_data_Pittsburgh!AG$2:'cleaned_data_Pittsburgh'!AG$828, MATCH(A1907, cleaned_data_Pittsburgh!I$2:'cleaned_data_Pittsburgh'!I$828,0))</f>
        <v>0</v>
      </c>
      <c r="F1907" t="str">
        <f>INDEX(cleaned_data_Pittsburgh!AK$2:'cleaned_data_Pittsburgh'!AK$828, MATCH(A1907, cleaned_data_Pittsburgh!I$2:'cleaned_data_Pittsburgh'!I$828,0))</f>
        <v>Sub-county</v>
      </c>
      <c r="G1907">
        <f t="shared" si="11"/>
        <v>0</v>
      </c>
    </row>
    <row r="1908" spans="1:7" x14ac:dyDescent="0.2">
      <c r="A1908">
        <v>224606430</v>
      </c>
      <c r="B1908">
        <v>187193919</v>
      </c>
      <c r="C1908" t="s">
        <v>3535</v>
      </c>
      <c r="D1908" t="str">
        <f>INDEX(cleaned_data_Pittsburgh!AF$2:'cleaned_data_Pittsburgh'!AF$828, MATCH(A1908, cleaned_data_Pittsburgh!I$2:'cleaned_data_Pittsburgh'!I$828,0))</f>
        <v>Pittsburgh</v>
      </c>
      <c r="E1908">
        <f>INDEX(cleaned_data_Pittsburgh!AG$2:'cleaned_data_Pittsburgh'!AG$828, MATCH(A1908, cleaned_data_Pittsburgh!I$2:'cleaned_data_Pittsburgh'!I$828,0))</f>
        <v>0</v>
      </c>
      <c r="F1908" t="str">
        <f>INDEX(cleaned_data_Pittsburgh!AK$2:'cleaned_data_Pittsburgh'!AK$828, MATCH(A1908, cleaned_data_Pittsburgh!I$2:'cleaned_data_Pittsburgh'!I$828,0))</f>
        <v>Sub-county</v>
      </c>
      <c r="G1908">
        <f t="shared" si="11"/>
        <v>0</v>
      </c>
    </row>
    <row r="1909" spans="1:7" x14ac:dyDescent="0.2">
      <c r="A1909">
        <v>224633879</v>
      </c>
      <c r="B1909">
        <v>191996332</v>
      </c>
      <c r="C1909" t="s">
        <v>3535</v>
      </c>
      <c r="D1909" t="str">
        <f>INDEX(cleaned_data_Pittsburgh!AF$2:'cleaned_data_Pittsburgh'!AF$828, MATCH(A1909, cleaned_data_Pittsburgh!I$2:'cleaned_data_Pittsburgh'!I$828,0))</f>
        <v>Pittsburgh</v>
      </c>
      <c r="E1909">
        <f>INDEX(cleaned_data_Pittsburgh!AG$2:'cleaned_data_Pittsburgh'!AG$828, MATCH(A1909, cleaned_data_Pittsburgh!I$2:'cleaned_data_Pittsburgh'!I$828,0))</f>
        <v>0</v>
      </c>
      <c r="F1909" t="str">
        <f>INDEX(cleaned_data_Pittsburgh!AK$2:'cleaned_data_Pittsburgh'!AK$828, MATCH(A1909, cleaned_data_Pittsburgh!I$2:'cleaned_data_Pittsburgh'!I$828,0))</f>
        <v>Sub-county</v>
      </c>
      <c r="G1909">
        <f t="shared" si="11"/>
        <v>0</v>
      </c>
    </row>
    <row r="1910" spans="1:7" x14ac:dyDescent="0.2">
      <c r="A1910">
        <v>224810389</v>
      </c>
      <c r="B1910">
        <v>12430033</v>
      </c>
      <c r="C1910" t="s">
        <v>3535</v>
      </c>
      <c r="D1910" t="str">
        <f>INDEX(cleaned_data_Pittsburgh!AF$2:'cleaned_data_Pittsburgh'!AF$828, MATCH(A1910, cleaned_data_Pittsburgh!I$2:'cleaned_data_Pittsburgh'!I$828,0))</f>
        <v>Coraopolis</v>
      </c>
      <c r="E1910">
        <f>INDEX(cleaned_data_Pittsburgh!AG$2:'cleaned_data_Pittsburgh'!AG$828, MATCH(A1910, cleaned_data_Pittsburgh!I$2:'cleaned_data_Pittsburgh'!I$828,0))</f>
        <v>0</v>
      </c>
      <c r="F1910" t="str">
        <f>INDEX(cleaned_data_Pittsburgh!AK$2:'cleaned_data_Pittsburgh'!AK$828, MATCH(A1910, cleaned_data_Pittsburgh!I$2:'cleaned_data_Pittsburgh'!I$828,0))</f>
        <v>Sub-county</v>
      </c>
      <c r="G1910">
        <f t="shared" si="11"/>
        <v>0</v>
      </c>
    </row>
    <row r="1911" spans="1:7" x14ac:dyDescent="0.2">
      <c r="A1911">
        <v>222532548</v>
      </c>
      <c r="B1911">
        <v>186021055</v>
      </c>
      <c r="C1911" t="s">
        <v>3427</v>
      </c>
      <c r="D1911" t="str">
        <f>INDEX(cleaned_data_Pittsburgh!AF$2:'cleaned_data_Pittsburgh'!AF$828, MATCH(A1911, cleaned_data_Pittsburgh!I$2:'cleaned_data_Pittsburgh'!I$828,0))</f>
        <v>Pittsburgh</v>
      </c>
      <c r="E1911">
        <f>INDEX(cleaned_data_Pittsburgh!AG$2:'cleaned_data_Pittsburgh'!AG$828, MATCH(A1911, cleaned_data_Pittsburgh!I$2:'cleaned_data_Pittsburgh'!I$828,0))</f>
        <v>0</v>
      </c>
      <c r="F1911" t="str">
        <f>INDEX(cleaned_data_Pittsburgh!AK$2:'cleaned_data_Pittsburgh'!AK$828, MATCH(A1911, cleaned_data_Pittsburgh!I$2:'cleaned_data_Pittsburgh'!I$828,0))</f>
        <v>Sub-county</v>
      </c>
      <c r="G1911">
        <f t="shared" si="11"/>
        <v>0</v>
      </c>
    </row>
    <row r="1912" spans="1:7" x14ac:dyDescent="0.2">
      <c r="A1912">
        <v>219803070</v>
      </c>
      <c r="B1912">
        <v>12600264</v>
      </c>
      <c r="C1912" t="s">
        <v>3389</v>
      </c>
      <c r="D1912" t="str">
        <f>INDEX(cleaned_data_Pittsburgh!AF$2:'cleaned_data_Pittsburgh'!AF$828, MATCH(A1912, cleaned_data_Pittsburgh!I$2:'cleaned_data_Pittsburgh'!I$828,0))</f>
        <v>Pittsburgh</v>
      </c>
      <c r="E1912">
        <f>INDEX(cleaned_data_Pittsburgh!AG$2:'cleaned_data_Pittsburgh'!AG$828, MATCH(A1912, cleaned_data_Pittsburgh!I$2:'cleaned_data_Pittsburgh'!I$828,0))</f>
        <v>0</v>
      </c>
      <c r="F1912" t="str">
        <f>INDEX(cleaned_data_Pittsburgh!AK$2:'cleaned_data_Pittsburgh'!AK$828, MATCH(A1912, cleaned_data_Pittsburgh!I$2:'cleaned_data_Pittsburgh'!I$828,0))</f>
        <v>Sub-county</v>
      </c>
      <c r="G1912">
        <f t="shared" si="11"/>
        <v>0</v>
      </c>
    </row>
    <row r="1913" spans="1:7" x14ac:dyDescent="0.2">
      <c r="A1913">
        <v>223141331</v>
      </c>
      <c r="B1913">
        <v>11562073</v>
      </c>
      <c r="C1913" t="s">
        <v>3456</v>
      </c>
      <c r="D1913" t="str">
        <f>INDEX(cleaned_data_Pittsburgh!AF$2:'cleaned_data_Pittsburgh'!AF$828, MATCH(A1913, cleaned_data_Pittsburgh!I$2:'cleaned_data_Pittsburgh'!I$828,0))</f>
        <v>Pittsburgh</v>
      </c>
      <c r="E1913">
        <f>INDEX(cleaned_data_Pittsburgh!AG$2:'cleaned_data_Pittsburgh'!AG$828, MATCH(A1913, cleaned_data_Pittsburgh!I$2:'cleaned_data_Pittsburgh'!I$828,0))</f>
        <v>0</v>
      </c>
      <c r="F1913" t="str">
        <f>INDEX(cleaned_data_Pittsburgh!AK$2:'cleaned_data_Pittsburgh'!AK$828, MATCH(A1913, cleaned_data_Pittsburgh!I$2:'cleaned_data_Pittsburgh'!I$828,0))</f>
        <v>Sub-county</v>
      </c>
      <c r="G1913">
        <f t="shared" si="11"/>
        <v>0</v>
      </c>
    </row>
    <row r="1914" spans="1:7" x14ac:dyDescent="0.2">
      <c r="A1914">
        <v>224223457</v>
      </c>
      <c r="B1914">
        <v>11562073</v>
      </c>
      <c r="C1914" t="s">
        <v>3456</v>
      </c>
      <c r="D1914" t="str">
        <f>INDEX(cleaned_data_Pittsburgh!AF$2:'cleaned_data_Pittsburgh'!AF$828, MATCH(A1914, cleaned_data_Pittsburgh!I$2:'cleaned_data_Pittsburgh'!I$828,0))</f>
        <v>Pittsburgh</v>
      </c>
      <c r="E1914">
        <f>INDEX(cleaned_data_Pittsburgh!AG$2:'cleaned_data_Pittsburgh'!AG$828, MATCH(A1914, cleaned_data_Pittsburgh!I$2:'cleaned_data_Pittsburgh'!I$828,0))</f>
        <v>0</v>
      </c>
      <c r="F1914" t="str">
        <f>INDEX(cleaned_data_Pittsburgh!AK$2:'cleaned_data_Pittsburgh'!AK$828, MATCH(A1914, cleaned_data_Pittsburgh!I$2:'cleaned_data_Pittsburgh'!I$828,0))</f>
        <v>Sub-county</v>
      </c>
      <c r="G1914">
        <f t="shared" si="11"/>
        <v>0</v>
      </c>
    </row>
    <row r="1915" spans="1:7" x14ac:dyDescent="0.2">
      <c r="A1915">
        <v>224223381</v>
      </c>
      <c r="B1915">
        <v>191045554</v>
      </c>
      <c r="C1915" t="s">
        <v>3539</v>
      </c>
      <c r="D1915" t="str">
        <f>INDEX(cleaned_data_Pittsburgh!AF$2:'cleaned_data_Pittsburgh'!AF$828, MATCH(A1915, cleaned_data_Pittsburgh!I$2:'cleaned_data_Pittsburgh'!I$828,0))</f>
        <v>Pittsburgh</v>
      </c>
      <c r="E1915">
        <f>INDEX(cleaned_data_Pittsburgh!AG$2:'cleaned_data_Pittsburgh'!AG$828, MATCH(A1915, cleaned_data_Pittsburgh!I$2:'cleaned_data_Pittsburgh'!I$828,0))</f>
        <v>0</v>
      </c>
      <c r="F1915" t="str">
        <f>INDEX(cleaned_data_Pittsburgh!AK$2:'cleaned_data_Pittsburgh'!AK$828, MATCH(A1915, cleaned_data_Pittsburgh!I$2:'cleaned_data_Pittsburgh'!I$828,0))</f>
        <v>Sub-county</v>
      </c>
      <c r="G1915">
        <f t="shared" si="11"/>
        <v>0</v>
      </c>
    </row>
    <row r="1916" spans="1:7" x14ac:dyDescent="0.2">
      <c r="A1916" t="s">
        <v>3218</v>
      </c>
      <c r="B1916">
        <v>186780927</v>
      </c>
      <c r="C1916" t="s">
        <v>3539</v>
      </c>
      <c r="D1916" t="str">
        <f>INDEX(cleaned_data_Pittsburgh!AF$2:'cleaned_data_Pittsburgh'!AF$828, MATCH(A1916, cleaned_data_Pittsburgh!I$2:'cleaned_data_Pittsburgh'!I$828,0))</f>
        <v>Pittsburgh</v>
      </c>
      <c r="E1916">
        <f>INDEX(cleaned_data_Pittsburgh!AG$2:'cleaned_data_Pittsburgh'!AG$828, MATCH(A1916, cleaned_data_Pittsburgh!I$2:'cleaned_data_Pittsburgh'!I$828,0))</f>
        <v>0</v>
      </c>
      <c r="F1916" t="str">
        <f>INDEX(cleaned_data_Pittsburgh!AK$2:'cleaned_data_Pittsburgh'!AK$828, MATCH(A1916, cleaned_data_Pittsburgh!I$2:'cleaned_data_Pittsburgh'!I$828,0))</f>
        <v>Sub-county</v>
      </c>
      <c r="G1916">
        <f t="shared" si="11"/>
        <v>0</v>
      </c>
    </row>
    <row r="1917" spans="1:7" x14ac:dyDescent="0.2">
      <c r="A1917">
        <v>223141331</v>
      </c>
      <c r="B1917">
        <v>189356261</v>
      </c>
      <c r="C1917" t="s">
        <v>3458</v>
      </c>
      <c r="D1917" t="str">
        <f>INDEX(cleaned_data_Pittsburgh!AF$2:'cleaned_data_Pittsburgh'!AF$828, MATCH(A1917, cleaned_data_Pittsburgh!I$2:'cleaned_data_Pittsburgh'!I$828,0))</f>
        <v>Pittsburgh</v>
      </c>
      <c r="E1917">
        <f>INDEX(cleaned_data_Pittsburgh!AG$2:'cleaned_data_Pittsburgh'!AG$828, MATCH(A1917, cleaned_data_Pittsburgh!I$2:'cleaned_data_Pittsburgh'!I$828,0))</f>
        <v>0</v>
      </c>
      <c r="F1917" t="str">
        <f>INDEX(cleaned_data_Pittsburgh!AK$2:'cleaned_data_Pittsburgh'!AK$828, MATCH(A1917, cleaned_data_Pittsburgh!I$2:'cleaned_data_Pittsburgh'!I$828,0))</f>
        <v>Sub-county</v>
      </c>
      <c r="G1917">
        <f t="shared" si="11"/>
        <v>0</v>
      </c>
    </row>
    <row r="1918" spans="1:7" x14ac:dyDescent="0.2">
      <c r="A1918">
        <v>223544536</v>
      </c>
      <c r="B1918">
        <v>189356261</v>
      </c>
      <c r="C1918" t="s">
        <v>3458</v>
      </c>
      <c r="D1918" t="str">
        <f>INDEX(cleaned_data_Pittsburgh!AF$2:'cleaned_data_Pittsburgh'!AF$828, MATCH(A1918, cleaned_data_Pittsburgh!I$2:'cleaned_data_Pittsburgh'!I$828,0))</f>
        <v>Pittsburgh</v>
      </c>
      <c r="E1918">
        <f>INDEX(cleaned_data_Pittsburgh!AG$2:'cleaned_data_Pittsburgh'!AG$828, MATCH(A1918, cleaned_data_Pittsburgh!I$2:'cleaned_data_Pittsburgh'!I$828,0))</f>
        <v>0</v>
      </c>
      <c r="F1918" t="str">
        <f>INDEX(cleaned_data_Pittsburgh!AK$2:'cleaned_data_Pittsburgh'!AK$828, MATCH(A1918, cleaned_data_Pittsburgh!I$2:'cleaned_data_Pittsburgh'!I$828,0))</f>
        <v>Sub-county</v>
      </c>
      <c r="G1918">
        <f t="shared" si="11"/>
        <v>0</v>
      </c>
    </row>
    <row r="1919" spans="1:7" x14ac:dyDescent="0.2">
      <c r="A1919">
        <v>223688319</v>
      </c>
      <c r="B1919">
        <v>188528754</v>
      </c>
      <c r="C1919" t="s">
        <v>3458</v>
      </c>
      <c r="D1919" t="str">
        <f>INDEX(cleaned_data_Pittsburgh!AF$2:'cleaned_data_Pittsburgh'!AF$828, MATCH(A1919, cleaned_data_Pittsburgh!I$2:'cleaned_data_Pittsburgh'!I$828,0))</f>
        <v>Pittsburgh</v>
      </c>
      <c r="E1919">
        <f>INDEX(cleaned_data_Pittsburgh!AG$2:'cleaned_data_Pittsburgh'!AG$828, MATCH(A1919, cleaned_data_Pittsburgh!I$2:'cleaned_data_Pittsburgh'!I$828,0))</f>
        <v>1</v>
      </c>
      <c r="F1919" t="str">
        <f>INDEX(cleaned_data_Pittsburgh!AK$2:'cleaned_data_Pittsburgh'!AK$828, MATCH(A1919, cleaned_data_Pittsburgh!I$2:'cleaned_data_Pittsburgh'!I$828,0))</f>
        <v>Sub-county</v>
      </c>
      <c r="G1919">
        <f t="shared" si="11"/>
        <v>0</v>
      </c>
    </row>
    <row r="1920" spans="1:7" x14ac:dyDescent="0.2">
      <c r="A1920">
        <v>223716146</v>
      </c>
      <c r="B1920">
        <v>189356261</v>
      </c>
      <c r="C1920" t="s">
        <v>3458</v>
      </c>
      <c r="D1920" t="str">
        <f>INDEX(cleaned_data_Pittsburgh!AF$2:'cleaned_data_Pittsburgh'!AF$828, MATCH(A1920, cleaned_data_Pittsburgh!I$2:'cleaned_data_Pittsburgh'!I$828,0))</f>
        <v>Pittsburgh</v>
      </c>
      <c r="E1920">
        <f>INDEX(cleaned_data_Pittsburgh!AG$2:'cleaned_data_Pittsburgh'!AG$828, MATCH(A1920, cleaned_data_Pittsburgh!I$2:'cleaned_data_Pittsburgh'!I$828,0))</f>
        <v>0</v>
      </c>
      <c r="F1920" t="str">
        <f>INDEX(cleaned_data_Pittsburgh!AK$2:'cleaned_data_Pittsburgh'!AK$828, MATCH(A1920, cleaned_data_Pittsburgh!I$2:'cleaned_data_Pittsburgh'!I$828,0))</f>
        <v>Sub-county</v>
      </c>
      <c r="G1920">
        <f t="shared" si="11"/>
        <v>0</v>
      </c>
    </row>
    <row r="1921" spans="1:7" x14ac:dyDescent="0.2">
      <c r="A1921" t="s">
        <v>3207</v>
      </c>
      <c r="B1921">
        <v>189356261</v>
      </c>
      <c r="C1921" t="s">
        <v>3458</v>
      </c>
      <c r="D1921" t="str">
        <f>INDEX(cleaned_data_Pittsburgh!AF$2:'cleaned_data_Pittsburgh'!AF$828, MATCH(A1921, cleaned_data_Pittsburgh!I$2:'cleaned_data_Pittsburgh'!I$828,0))</f>
        <v>Pittsburgh</v>
      </c>
      <c r="E1921">
        <f>INDEX(cleaned_data_Pittsburgh!AG$2:'cleaned_data_Pittsburgh'!AG$828, MATCH(A1921, cleaned_data_Pittsburgh!I$2:'cleaned_data_Pittsburgh'!I$828,0))</f>
        <v>0</v>
      </c>
      <c r="F1921" t="str">
        <f>INDEX(cleaned_data_Pittsburgh!AK$2:'cleaned_data_Pittsburgh'!AK$828, MATCH(A1921, cleaned_data_Pittsburgh!I$2:'cleaned_data_Pittsburgh'!I$828,0))</f>
        <v>Sub-county</v>
      </c>
      <c r="G1921">
        <f t="shared" si="11"/>
        <v>0</v>
      </c>
    </row>
    <row r="1922" spans="1:7" x14ac:dyDescent="0.2">
      <c r="A1922" t="s">
        <v>3328</v>
      </c>
      <c r="B1922">
        <v>188528754</v>
      </c>
      <c r="C1922" t="s">
        <v>3458</v>
      </c>
      <c r="D1922" t="str">
        <f>INDEX(cleaned_data_Pittsburgh!AF$2:'cleaned_data_Pittsburgh'!AF$828, MATCH(A1922, cleaned_data_Pittsburgh!I$2:'cleaned_data_Pittsburgh'!I$828,0))</f>
        <v>Pittsburgh</v>
      </c>
      <c r="E1922">
        <f>INDEX(cleaned_data_Pittsburgh!AG$2:'cleaned_data_Pittsburgh'!AG$828, MATCH(A1922, cleaned_data_Pittsburgh!I$2:'cleaned_data_Pittsburgh'!I$828,0))</f>
        <v>0</v>
      </c>
      <c r="F1922" t="str">
        <f>INDEX(cleaned_data_Pittsburgh!AK$2:'cleaned_data_Pittsburgh'!AK$828, MATCH(A1922, cleaned_data_Pittsburgh!I$2:'cleaned_data_Pittsburgh'!I$828,0))</f>
        <v>Sub-county</v>
      </c>
      <c r="G1922">
        <f t="shared" si="11"/>
        <v>0</v>
      </c>
    </row>
    <row r="1923" spans="1:7" x14ac:dyDescent="0.2">
      <c r="A1923" t="s">
        <v>3188</v>
      </c>
      <c r="B1923">
        <v>189356261</v>
      </c>
      <c r="C1923" t="s">
        <v>3458</v>
      </c>
      <c r="D1923" t="str">
        <f>INDEX(cleaned_data_Pittsburgh!AF$2:'cleaned_data_Pittsburgh'!AF$828, MATCH(A1923, cleaned_data_Pittsburgh!I$2:'cleaned_data_Pittsburgh'!I$828,0))</f>
        <v>Pittsburgh</v>
      </c>
      <c r="E1923">
        <f>INDEX(cleaned_data_Pittsburgh!AG$2:'cleaned_data_Pittsburgh'!AG$828, MATCH(A1923, cleaned_data_Pittsburgh!I$2:'cleaned_data_Pittsburgh'!I$828,0))</f>
        <v>0</v>
      </c>
      <c r="F1923" t="str">
        <f>INDEX(cleaned_data_Pittsburgh!AK$2:'cleaned_data_Pittsburgh'!AK$828, MATCH(A1923, cleaned_data_Pittsburgh!I$2:'cleaned_data_Pittsburgh'!I$828,0))</f>
        <v>Sub-county</v>
      </c>
      <c r="G1923">
        <f t="shared" si="11"/>
        <v>0</v>
      </c>
    </row>
    <row r="1924" spans="1:7" x14ac:dyDescent="0.2">
      <c r="A1924">
        <v>224693238</v>
      </c>
      <c r="B1924">
        <v>58406252</v>
      </c>
      <c r="C1924" t="s">
        <v>3575</v>
      </c>
      <c r="D1924" t="str">
        <f>INDEX(cleaned_data_Pittsburgh!AF$2:'cleaned_data_Pittsburgh'!AF$828, MATCH(A1924, cleaned_data_Pittsburgh!I$2:'cleaned_data_Pittsburgh'!I$828,0))</f>
        <v>Pittsburgh</v>
      </c>
      <c r="E1924">
        <f>INDEX(cleaned_data_Pittsburgh!AG$2:'cleaned_data_Pittsburgh'!AG$828, MATCH(A1924, cleaned_data_Pittsburgh!I$2:'cleaned_data_Pittsburgh'!I$828,0))</f>
        <v>0</v>
      </c>
      <c r="F1924" t="str">
        <f>INDEX(cleaned_data_Pittsburgh!AK$2:'cleaned_data_Pittsburgh'!AK$828, MATCH(A1924, cleaned_data_Pittsburgh!I$2:'cleaned_data_Pittsburgh'!I$828,0))</f>
        <v>Sub-county</v>
      </c>
      <c r="G1924">
        <f t="shared" si="11"/>
        <v>0</v>
      </c>
    </row>
    <row r="1925" spans="1:7" x14ac:dyDescent="0.2">
      <c r="A1925">
        <v>224783569</v>
      </c>
      <c r="B1925">
        <v>191606629</v>
      </c>
      <c r="C1925" t="s">
        <v>3585</v>
      </c>
      <c r="D1925" t="str">
        <f>INDEX(cleaned_data_Pittsburgh!AF$2:'cleaned_data_Pittsburgh'!AF$828, MATCH(A1925, cleaned_data_Pittsburgh!I$2:'cleaned_data_Pittsburgh'!I$828,0))</f>
        <v>Pittsburgh</v>
      </c>
      <c r="E1925">
        <f>INDEX(cleaned_data_Pittsburgh!AG$2:'cleaned_data_Pittsburgh'!AG$828, MATCH(A1925, cleaned_data_Pittsburgh!I$2:'cleaned_data_Pittsburgh'!I$828,0))</f>
        <v>0</v>
      </c>
      <c r="F1925" t="str">
        <f>INDEX(cleaned_data_Pittsburgh!AK$2:'cleaned_data_Pittsburgh'!AK$828, MATCH(A1925, cleaned_data_Pittsburgh!I$2:'cleaned_data_Pittsburgh'!I$828,0))</f>
        <v>Sub-county</v>
      </c>
      <c r="G1925">
        <f t="shared" si="11"/>
        <v>0</v>
      </c>
    </row>
    <row r="1926" spans="1:7" x14ac:dyDescent="0.2">
      <c r="A1926">
        <v>224783569</v>
      </c>
      <c r="B1926">
        <v>191614648</v>
      </c>
      <c r="C1926" t="s">
        <v>3585</v>
      </c>
      <c r="D1926" t="str">
        <f>INDEX(cleaned_data_Pittsburgh!AF$2:'cleaned_data_Pittsburgh'!AF$828, MATCH(A1926, cleaned_data_Pittsburgh!I$2:'cleaned_data_Pittsburgh'!I$828,0))</f>
        <v>Pittsburgh</v>
      </c>
      <c r="E1926">
        <f>INDEX(cleaned_data_Pittsburgh!AG$2:'cleaned_data_Pittsburgh'!AG$828, MATCH(A1926, cleaned_data_Pittsburgh!I$2:'cleaned_data_Pittsburgh'!I$828,0))</f>
        <v>0</v>
      </c>
      <c r="F1926" t="str">
        <f>INDEX(cleaned_data_Pittsburgh!AK$2:'cleaned_data_Pittsburgh'!AK$828, MATCH(A1926, cleaned_data_Pittsburgh!I$2:'cleaned_data_Pittsburgh'!I$828,0))</f>
        <v>Sub-county</v>
      </c>
      <c r="G1926">
        <f t="shared" si="11"/>
        <v>0</v>
      </c>
    </row>
    <row r="1927" spans="1:7" x14ac:dyDescent="0.2">
      <c r="A1927">
        <v>224783604</v>
      </c>
      <c r="B1927">
        <v>191606629</v>
      </c>
      <c r="C1927" t="s">
        <v>3585</v>
      </c>
      <c r="D1927" t="str">
        <f>INDEX(cleaned_data_Pittsburgh!AF$2:'cleaned_data_Pittsburgh'!AF$828, MATCH(A1927, cleaned_data_Pittsburgh!I$2:'cleaned_data_Pittsburgh'!I$828,0))</f>
        <v>Pittsburgh</v>
      </c>
      <c r="E1927">
        <f>INDEX(cleaned_data_Pittsburgh!AG$2:'cleaned_data_Pittsburgh'!AG$828, MATCH(A1927, cleaned_data_Pittsburgh!I$2:'cleaned_data_Pittsburgh'!I$828,0))</f>
        <v>0</v>
      </c>
      <c r="F1927" t="str">
        <f>INDEX(cleaned_data_Pittsburgh!AK$2:'cleaned_data_Pittsburgh'!AK$828, MATCH(A1927, cleaned_data_Pittsburgh!I$2:'cleaned_data_Pittsburgh'!I$828,0))</f>
        <v>Sub-county</v>
      </c>
      <c r="G1927">
        <f t="shared" si="11"/>
        <v>0</v>
      </c>
    </row>
    <row r="1928" spans="1:7" x14ac:dyDescent="0.2">
      <c r="A1928">
        <v>224906512</v>
      </c>
      <c r="B1928">
        <v>191606629</v>
      </c>
      <c r="C1928" t="s">
        <v>3585</v>
      </c>
      <c r="D1928" t="str">
        <f>INDEX(cleaned_data_Pittsburgh!AF$2:'cleaned_data_Pittsburgh'!AF$828, MATCH(A1928, cleaned_data_Pittsburgh!I$2:'cleaned_data_Pittsburgh'!I$828,0))</f>
        <v>Pittsburgh</v>
      </c>
      <c r="E1928">
        <f>INDEX(cleaned_data_Pittsburgh!AG$2:'cleaned_data_Pittsburgh'!AG$828, MATCH(A1928, cleaned_data_Pittsburgh!I$2:'cleaned_data_Pittsburgh'!I$828,0))</f>
        <v>0</v>
      </c>
      <c r="F1928" t="str">
        <f>INDEX(cleaned_data_Pittsburgh!AK$2:'cleaned_data_Pittsburgh'!AK$828, MATCH(A1928, cleaned_data_Pittsburgh!I$2:'cleaned_data_Pittsburgh'!I$828,0))</f>
        <v>Sub-county</v>
      </c>
      <c r="G1928">
        <f t="shared" si="11"/>
        <v>0</v>
      </c>
    </row>
    <row r="1929" spans="1:7" x14ac:dyDescent="0.2">
      <c r="A1929">
        <v>223271104</v>
      </c>
      <c r="B1929">
        <v>143033552</v>
      </c>
      <c r="C1929" t="s">
        <v>3470</v>
      </c>
      <c r="D1929" t="str">
        <f>INDEX(cleaned_data_Pittsburgh!AF$2:'cleaned_data_Pittsburgh'!AF$828, MATCH(A1929, cleaned_data_Pittsburgh!I$2:'cleaned_data_Pittsburgh'!I$828,0))</f>
        <v>Pittsburgh</v>
      </c>
      <c r="E1929">
        <f>INDEX(cleaned_data_Pittsburgh!AG$2:'cleaned_data_Pittsburgh'!AG$828, MATCH(A1929, cleaned_data_Pittsburgh!I$2:'cleaned_data_Pittsburgh'!I$828,0))</f>
        <v>0</v>
      </c>
      <c r="F1929" t="str">
        <f>INDEX(cleaned_data_Pittsburgh!AK$2:'cleaned_data_Pittsburgh'!AK$828, MATCH(A1929, cleaned_data_Pittsburgh!I$2:'cleaned_data_Pittsburgh'!I$828,0))</f>
        <v>Sub-county</v>
      </c>
      <c r="G1929">
        <f t="shared" si="11"/>
        <v>1</v>
      </c>
    </row>
    <row r="1930" spans="1:7" x14ac:dyDescent="0.2">
      <c r="A1930">
        <v>223612341</v>
      </c>
      <c r="B1930">
        <v>131784802</v>
      </c>
      <c r="C1930" t="s">
        <v>3470</v>
      </c>
      <c r="D1930" t="str">
        <f>INDEX(cleaned_data_Pittsburgh!AF$2:'cleaned_data_Pittsburgh'!AF$828, MATCH(A1930, cleaned_data_Pittsburgh!I$2:'cleaned_data_Pittsburgh'!I$828,0))</f>
        <v>Pittsburgh</v>
      </c>
      <c r="E1930">
        <f>INDEX(cleaned_data_Pittsburgh!AG$2:'cleaned_data_Pittsburgh'!AG$828, MATCH(A1930, cleaned_data_Pittsburgh!I$2:'cleaned_data_Pittsburgh'!I$828,0))</f>
        <v>0</v>
      </c>
      <c r="F1930" t="str">
        <f>INDEX(cleaned_data_Pittsburgh!AK$2:'cleaned_data_Pittsburgh'!AK$828, MATCH(A1930, cleaned_data_Pittsburgh!I$2:'cleaned_data_Pittsburgh'!I$828,0))</f>
        <v>Sub-county</v>
      </c>
      <c r="G1930">
        <f t="shared" si="11"/>
        <v>1</v>
      </c>
    </row>
    <row r="1931" spans="1:7" x14ac:dyDescent="0.2">
      <c r="A1931">
        <v>224038722</v>
      </c>
      <c r="B1931">
        <v>2238169</v>
      </c>
      <c r="C1931" t="s">
        <v>3514</v>
      </c>
      <c r="D1931" t="str">
        <f>INDEX(cleaned_data_Pittsburgh!AF$2:'cleaned_data_Pittsburgh'!AF$828, MATCH(A1931, cleaned_data_Pittsburgh!I$2:'cleaned_data_Pittsburgh'!I$828,0))</f>
        <v>Pittsburgh</v>
      </c>
      <c r="E1931">
        <f>INDEX(cleaned_data_Pittsburgh!AG$2:'cleaned_data_Pittsburgh'!AG$828, MATCH(A1931, cleaned_data_Pittsburgh!I$2:'cleaned_data_Pittsburgh'!I$828,0))</f>
        <v>0</v>
      </c>
      <c r="F1931" t="str">
        <f>INDEX(cleaned_data_Pittsburgh!AK$2:'cleaned_data_Pittsburgh'!AK$828, MATCH(A1931, cleaned_data_Pittsburgh!I$2:'cleaned_data_Pittsburgh'!I$828,0))</f>
        <v>Sub-county</v>
      </c>
      <c r="G1931">
        <f t="shared" si="11"/>
        <v>0</v>
      </c>
    </row>
    <row r="1932" spans="1:7" x14ac:dyDescent="0.2">
      <c r="A1932">
        <v>224190220</v>
      </c>
      <c r="B1932">
        <v>63067542</v>
      </c>
      <c r="C1932" t="s">
        <v>3514</v>
      </c>
      <c r="D1932" t="str">
        <f>INDEX(cleaned_data_Pittsburgh!AF$2:'cleaned_data_Pittsburgh'!AF$828, MATCH(A1932, cleaned_data_Pittsburgh!I$2:'cleaned_data_Pittsburgh'!I$828,0))</f>
        <v>Pittsburgh</v>
      </c>
      <c r="E1932">
        <f>INDEX(cleaned_data_Pittsburgh!AG$2:'cleaned_data_Pittsburgh'!AG$828, MATCH(A1932, cleaned_data_Pittsburgh!I$2:'cleaned_data_Pittsburgh'!I$828,0))</f>
        <v>0</v>
      </c>
      <c r="F1932" t="str">
        <f>INDEX(cleaned_data_Pittsburgh!AK$2:'cleaned_data_Pittsburgh'!AK$828, MATCH(A1932, cleaned_data_Pittsburgh!I$2:'cleaned_data_Pittsburgh'!I$828,0))</f>
        <v>Sub-county</v>
      </c>
      <c r="G1932">
        <f t="shared" si="11"/>
        <v>0</v>
      </c>
    </row>
    <row r="1933" spans="1:7" x14ac:dyDescent="0.2">
      <c r="A1933">
        <v>224204561</v>
      </c>
      <c r="B1933">
        <v>12976741</v>
      </c>
      <c r="C1933" t="s">
        <v>3514</v>
      </c>
      <c r="D1933" t="str">
        <f>INDEX(cleaned_data_Pittsburgh!AF$2:'cleaned_data_Pittsburgh'!AF$828, MATCH(A1933, cleaned_data_Pittsburgh!I$2:'cleaned_data_Pittsburgh'!I$828,0))</f>
        <v>Pittsburgh</v>
      </c>
      <c r="E1933">
        <f>INDEX(cleaned_data_Pittsburgh!AG$2:'cleaned_data_Pittsburgh'!AG$828, MATCH(A1933, cleaned_data_Pittsburgh!I$2:'cleaned_data_Pittsburgh'!I$828,0))</f>
        <v>0</v>
      </c>
      <c r="F1933" t="str">
        <f>INDEX(cleaned_data_Pittsburgh!AK$2:'cleaned_data_Pittsburgh'!AK$828, MATCH(A1933, cleaned_data_Pittsburgh!I$2:'cleaned_data_Pittsburgh'!I$828,0))</f>
        <v>Sub-county</v>
      </c>
      <c r="G1933">
        <f t="shared" si="11"/>
        <v>0</v>
      </c>
    </row>
    <row r="1934" spans="1:7" x14ac:dyDescent="0.2">
      <c r="A1934">
        <v>224668069</v>
      </c>
      <c r="B1934">
        <v>183059447</v>
      </c>
      <c r="C1934" t="s">
        <v>3514</v>
      </c>
      <c r="D1934" t="str">
        <f>INDEX(cleaned_data_Pittsburgh!AF$2:'cleaned_data_Pittsburgh'!AF$828, MATCH(A1934, cleaned_data_Pittsburgh!I$2:'cleaned_data_Pittsburgh'!I$828,0))</f>
        <v>Pittsburgh</v>
      </c>
      <c r="E1934">
        <f>INDEX(cleaned_data_Pittsburgh!AG$2:'cleaned_data_Pittsburgh'!AG$828, MATCH(A1934, cleaned_data_Pittsburgh!I$2:'cleaned_data_Pittsburgh'!I$828,0))</f>
        <v>0</v>
      </c>
      <c r="F1934" t="str">
        <f>INDEX(cleaned_data_Pittsburgh!AK$2:'cleaned_data_Pittsburgh'!AK$828, MATCH(A1934, cleaned_data_Pittsburgh!I$2:'cleaned_data_Pittsburgh'!I$828,0))</f>
        <v>Sub-county</v>
      </c>
      <c r="G1934">
        <f t="shared" si="11"/>
        <v>0</v>
      </c>
    </row>
    <row r="1935" spans="1:7" x14ac:dyDescent="0.2">
      <c r="A1935" t="s">
        <v>3337</v>
      </c>
      <c r="B1935">
        <v>2238169</v>
      </c>
      <c r="C1935" t="s">
        <v>3514</v>
      </c>
      <c r="D1935" t="str">
        <f>INDEX(cleaned_data_Pittsburgh!AF$2:'cleaned_data_Pittsburgh'!AF$828, MATCH(A1935, cleaned_data_Pittsburgh!I$2:'cleaned_data_Pittsburgh'!I$828,0))</f>
        <v>Pittsburgh</v>
      </c>
      <c r="E1935">
        <f>INDEX(cleaned_data_Pittsburgh!AG$2:'cleaned_data_Pittsburgh'!AG$828, MATCH(A1935, cleaned_data_Pittsburgh!I$2:'cleaned_data_Pittsburgh'!I$828,0))</f>
        <v>0</v>
      </c>
      <c r="F1935" t="str">
        <f>INDEX(cleaned_data_Pittsburgh!AK$2:'cleaned_data_Pittsburgh'!AK$828, MATCH(A1935, cleaned_data_Pittsburgh!I$2:'cleaned_data_Pittsburgh'!I$828,0))</f>
        <v>Sub-county</v>
      </c>
      <c r="G1935">
        <f t="shared" si="11"/>
        <v>0</v>
      </c>
    </row>
    <row r="1936" spans="1:7" x14ac:dyDescent="0.2">
      <c r="A1936">
        <v>224207755</v>
      </c>
      <c r="B1936">
        <v>132035102</v>
      </c>
      <c r="C1936" t="s">
        <v>3534</v>
      </c>
      <c r="D1936" t="str">
        <f>INDEX(cleaned_data_Pittsburgh!AF$2:'cleaned_data_Pittsburgh'!AF$828, MATCH(A1936, cleaned_data_Pittsburgh!I$2:'cleaned_data_Pittsburgh'!I$828,0))</f>
        <v>Pittsburgh</v>
      </c>
      <c r="E1936">
        <f>INDEX(cleaned_data_Pittsburgh!AG$2:'cleaned_data_Pittsburgh'!AG$828, MATCH(A1936, cleaned_data_Pittsburgh!I$2:'cleaned_data_Pittsburgh'!I$828,0))</f>
        <v>0</v>
      </c>
      <c r="F1936" t="str">
        <f>INDEX(cleaned_data_Pittsburgh!AK$2:'cleaned_data_Pittsburgh'!AK$828, MATCH(A1936, cleaned_data_Pittsburgh!I$2:'cleaned_data_Pittsburgh'!I$828,0))</f>
        <v>Sub-county</v>
      </c>
      <c r="G1936">
        <f t="shared" si="11"/>
        <v>0</v>
      </c>
    </row>
    <row r="1937" spans="1:7" x14ac:dyDescent="0.2">
      <c r="A1937">
        <v>224450835</v>
      </c>
      <c r="B1937">
        <v>132035102</v>
      </c>
      <c r="C1937" t="s">
        <v>3534</v>
      </c>
      <c r="D1937" t="str">
        <f>INDEX(cleaned_data_Pittsburgh!AF$2:'cleaned_data_Pittsburgh'!AF$828, MATCH(A1937, cleaned_data_Pittsburgh!I$2:'cleaned_data_Pittsburgh'!I$828,0))</f>
        <v>Pittsburgh</v>
      </c>
      <c r="E1937">
        <f>INDEX(cleaned_data_Pittsburgh!AG$2:'cleaned_data_Pittsburgh'!AG$828, MATCH(A1937, cleaned_data_Pittsburgh!I$2:'cleaned_data_Pittsburgh'!I$828,0))</f>
        <v>0</v>
      </c>
      <c r="F1937" t="str">
        <f>INDEX(cleaned_data_Pittsburgh!AK$2:'cleaned_data_Pittsburgh'!AK$828, MATCH(A1937, cleaned_data_Pittsburgh!I$2:'cleaned_data_Pittsburgh'!I$828,0))</f>
        <v>Sub-county</v>
      </c>
      <c r="G1937">
        <f t="shared" si="11"/>
        <v>0</v>
      </c>
    </row>
    <row r="1938" spans="1:7" x14ac:dyDescent="0.2">
      <c r="A1938" t="s">
        <v>3144</v>
      </c>
      <c r="B1938">
        <v>187846400</v>
      </c>
      <c r="C1938" t="s">
        <v>3534</v>
      </c>
      <c r="D1938" t="str">
        <f>INDEX(cleaned_data_Pittsburgh!AF$2:'cleaned_data_Pittsburgh'!AF$828, MATCH(A1938, cleaned_data_Pittsburgh!I$2:'cleaned_data_Pittsburgh'!I$828,0))</f>
        <v>Pittsburgh</v>
      </c>
      <c r="E1938">
        <f>INDEX(cleaned_data_Pittsburgh!AG$2:'cleaned_data_Pittsburgh'!AG$828, MATCH(A1938, cleaned_data_Pittsburgh!I$2:'cleaned_data_Pittsburgh'!I$828,0))</f>
        <v>0</v>
      </c>
      <c r="F1938" t="str">
        <f>INDEX(cleaned_data_Pittsburgh!AK$2:'cleaned_data_Pittsburgh'!AK$828, MATCH(A1938, cleaned_data_Pittsburgh!I$2:'cleaned_data_Pittsburgh'!I$828,0))</f>
        <v>Sub-county</v>
      </c>
      <c r="G1938">
        <f t="shared" si="11"/>
        <v>0</v>
      </c>
    </row>
    <row r="1939" spans="1:7" x14ac:dyDescent="0.2">
      <c r="A1939">
        <v>223141331</v>
      </c>
      <c r="B1939">
        <v>189535909</v>
      </c>
      <c r="C1939" t="s">
        <v>3454</v>
      </c>
      <c r="D1939" t="str">
        <f>INDEX(cleaned_data_Pittsburgh!AF$2:'cleaned_data_Pittsburgh'!AF$828, MATCH(A1939, cleaned_data_Pittsburgh!I$2:'cleaned_data_Pittsburgh'!I$828,0))</f>
        <v>Pittsburgh</v>
      </c>
      <c r="E1939">
        <f>INDEX(cleaned_data_Pittsburgh!AG$2:'cleaned_data_Pittsburgh'!AG$828, MATCH(A1939, cleaned_data_Pittsburgh!I$2:'cleaned_data_Pittsburgh'!I$828,0))</f>
        <v>0</v>
      </c>
      <c r="F1939" t="str">
        <f>INDEX(cleaned_data_Pittsburgh!AK$2:'cleaned_data_Pittsburgh'!AK$828, MATCH(A1939, cleaned_data_Pittsburgh!I$2:'cleaned_data_Pittsburgh'!I$828,0))</f>
        <v>Sub-county</v>
      </c>
      <c r="G1939">
        <f t="shared" si="11"/>
        <v>0</v>
      </c>
    </row>
    <row r="1940" spans="1:7" x14ac:dyDescent="0.2">
      <c r="A1940" t="s">
        <v>3328</v>
      </c>
      <c r="B1940">
        <v>49102462</v>
      </c>
      <c r="C1940" t="s">
        <v>3577</v>
      </c>
      <c r="D1940" t="str">
        <f>INDEX(cleaned_data_Pittsburgh!AF$2:'cleaned_data_Pittsburgh'!AF$828, MATCH(A1940, cleaned_data_Pittsburgh!I$2:'cleaned_data_Pittsburgh'!I$828,0))</f>
        <v>Pittsburgh</v>
      </c>
      <c r="E1940">
        <f>INDEX(cleaned_data_Pittsburgh!AG$2:'cleaned_data_Pittsburgh'!AG$828, MATCH(A1940, cleaned_data_Pittsburgh!I$2:'cleaned_data_Pittsburgh'!I$828,0))</f>
        <v>0</v>
      </c>
      <c r="F1940" t="str">
        <f>INDEX(cleaned_data_Pittsburgh!AK$2:'cleaned_data_Pittsburgh'!AK$828, MATCH(A1940, cleaned_data_Pittsburgh!I$2:'cleaned_data_Pittsburgh'!I$828,0))</f>
        <v>Sub-county</v>
      </c>
      <c r="G1940">
        <f t="shared" si="11"/>
        <v>0</v>
      </c>
    </row>
    <row r="1941" spans="1:7" x14ac:dyDescent="0.2">
      <c r="A1941" t="s">
        <v>3346</v>
      </c>
      <c r="B1941">
        <v>49102462</v>
      </c>
      <c r="C1941" t="s">
        <v>3577</v>
      </c>
      <c r="D1941" t="str">
        <f>INDEX(cleaned_data_Pittsburgh!AF$2:'cleaned_data_Pittsburgh'!AF$828, MATCH(A1941, cleaned_data_Pittsburgh!I$2:'cleaned_data_Pittsburgh'!I$828,0))</f>
        <v>Pittsburgh</v>
      </c>
      <c r="E1941">
        <f>INDEX(cleaned_data_Pittsburgh!AG$2:'cleaned_data_Pittsburgh'!AG$828, MATCH(A1941, cleaned_data_Pittsburgh!I$2:'cleaned_data_Pittsburgh'!I$828,0))</f>
        <v>0</v>
      </c>
      <c r="F1941" t="str">
        <f>INDEX(cleaned_data_Pittsburgh!AK$2:'cleaned_data_Pittsburgh'!AK$828, MATCH(A1941, cleaned_data_Pittsburgh!I$2:'cleaned_data_Pittsburgh'!I$828,0))</f>
        <v>Sub-county</v>
      </c>
      <c r="G1941">
        <f t="shared" si="11"/>
        <v>0</v>
      </c>
    </row>
    <row r="1942" spans="1:7" x14ac:dyDescent="0.2">
      <c r="A1942" t="s">
        <v>3349</v>
      </c>
      <c r="B1942">
        <v>49102462</v>
      </c>
      <c r="C1942" t="s">
        <v>3577</v>
      </c>
      <c r="D1942" t="str">
        <f>INDEX(cleaned_data_Pittsburgh!AF$2:'cleaned_data_Pittsburgh'!AF$828, MATCH(A1942, cleaned_data_Pittsburgh!I$2:'cleaned_data_Pittsburgh'!I$828,0))</f>
        <v>Pittsburgh</v>
      </c>
      <c r="E1942">
        <f>INDEX(cleaned_data_Pittsburgh!AG$2:'cleaned_data_Pittsburgh'!AG$828, MATCH(A1942, cleaned_data_Pittsburgh!I$2:'cleaned_data_Pittsburgh'!I$828,0))</f>
        <v>0</v>
      </c>
      <c r="F1942" t="str">
        <f>INDEX(cleaned_data_Pittsburgh!AK$2:'cleaned_data_Pittsburgh'!AK$828, MATCH(A1942, cleaned_data_Pittsburgh!I$2:'cleaned_data_Pittsburgh'!I$828,0))</f>
        <v>Sub-county</v>
      </c>
      <c r="G1942">
        <f t="shared" si="11"/>
        <v>0</v>
      </c>
    </row>
    <row r="1943" spans="1:7" x14ac:dyDescent="0.2">
      <c r="A1943" t="s">
        <v>3350</v>
      </c>
      <c r="B1943">
        <v>49102462</v>
      </c>
      <c r="C1943" t="s">
        <v>3577</v>
      </c>
      <c r="D1943" t="str">
        <f>INDEX(cleaned_data_Pittsburgh!AF$2:'cleaned_data_Pittsburgh'!AF$828, MATCH(A1943, cleaned_data_Pittsburgh!I$2:'cleaned_data_Pittsburgh'!I$828,0))</f>
        <v>Pittsburgh</v>
      </c>
      <c r="E1943">
        <f>INDEX(cleaned_data_Pittsburgh!AG$2:'cleaned_data_Pittsburgh'!AG$828, MATCH(A1943, cleaned_data_Pittsburgh!I$2:'cleaned_data_Pittsburgh'!I$828,0))</f>
        <v>0</v>
      </c>
      <c r="F1943" t="str">
        <f>INDEX(cleaned_data_Pittsburgh!AK$2:'cleaned_data_Pittsburgh'!AK$828, MATCH(A1943, cleaned_data_Pittsburgh!I$2:'cleaned_data_Pittsburgh'!I$828,0))</f>
        <v>Sub-county</v>
      </c>
      <c r="G1943">
        <f t="shared" si="11"/>
        <v>0</v>
      </c>
    </row>
    <row r="1944" spans="1:7" x14ac:dyDescent="0.2">
      <c r="A1944" t="s">
        <v>3348</v>
      </c>
      <c r="B1944">
        <v>49102462</v>
      </c>
      <c r="C1944" t="s">
        <v>3577</v>
      </c>
      <c r="D1944" t="str">
        <f>INDEX(cleaned_data_Pittsburgh!AF$2:'cleaned_data_Pittsburgh'!AF$828, MATCH(A1944, cleaned_data_Pittsburgh!I$2:'cleaned_data_Pittsburgh'!I$828,0))</f>
        <v>Pittsburgh</v>
      </c>
      <c r="E1944">
        <f>INDEX(cleaned_data_Pittsburgh!AG$2:'cleaned_data_Pittsburgh'!AG$828, MATCH(A1944, cleaned_data_Pittsburgh!I$2:'cleaned_data_Pittsburgh'!I$828,0))</f>
        <v>0</v>
      </c>
      <c r="F1944" t="str">
        <f>INDEX(cleaned_data_Pittsburgh!AK$2:'cleaned_data_Pittsburgh'!AK$828, MATCH(A1944, cleaned_data_Pittsburgh!I$2:'cleaned_data_Pittsburgh'!I$828,0))</f>
        <v>Sub-county</v>
      </c>
      <c r="G1944">
        <f t="shared" si="11"/>
        <v>0</v>
      </c>
    </row>
    <row r="1945" spans="1:7" x14ac:dyDescent="0.2">
      <c r="A1945">
        <v>223744728</v>
      </c>
      <c r="B1945">
        <v>93735062</v>
      </c>
      <c r="C1945" t="s">
        <v>3493</v>
      </c>
      <c r="D1945" t="str">
        <f>INDEX(cleaned_data_Pittsburgh!AF$2:'cleaned_data_Pittsburgh'!AF$828, MATCH(A1945, cleaned_data_Pittsburgh!I$2:'cleaned_data_Pittsburgh'!I$828,0))</f>
        <v>Pittsburgh</v>
      </c>
      <c r="E1945">
        <f>INDEX(cleaned_data_Pittsburgh!AG$2:'cleaned_data_Pittsburgh'!AG$828, MATCH(A1945, cleaned_data_Pittsburgh!I$2:'cleaned_data_Pittsburgh'!I$828,0))</f>
        <v>0</v>
      </c>
      <c r="F1945" t="str">
        <f>INDEX(cleaned_data_Pittsburgh!AK$2:'cleaned_data_Pittsburgh'!AK$828, MATCH(A1945, cleaned_data_Pittsburgh!I$2:'cleaned_data_Pittsburgh'!I$828,0))</f>
        <v>Sub-county</v>
      </c>
      <c r="G1945">
        <f t="shared" si="11"/>
        <v>0</v>
      </c>
    </row>
    <row r="1946" spans="1:7" x14ac:dyDescent="0.2">
      <c r="A1946" t="s">
        <v>3268</v>
      </c>
      <c r="B1946">
        <v>45637452</v>
      </c>
      <c r="C1946" t="s">
        <v>3493</v>
      </c>
      <c r="D1946" t="str">
        <f>INDEX(cleaned_data_Pittsburgh!AF$2:'cleaned_data_Pittsburgh'!AF$828, MATCH(A1946, cleaned_data_Pittsburgh!I$2:'cleaned_data_Pittsburgh'!I$828,0))</f>
        <v>Pittsburgh</v>
      </c>
      <c r="E1946">
        <f>INDEX(cleaned_data_Pittsburgh!AG$2:'cleaned_data_Pittsburgh'!AG$828, MATCH(A1946, cleaned_data_Pittsburgh!I$2:'cleaned_data_Pittsburgh'!I$828,0))</f>
        <v>0</v>
      </c>
      <c r="F1946" t="str">
        <f>INDEX(cleaned_data_Pittsburgh!AK$2:'cleaned_data_Pittsburgh'!AK$828, MATCH(A1946, cleaned_data_Pittsburgh!I$2:'cleaned_data_Pittsburgh'!I$828,0))</f>
        <v>Sub-county</v>
      </c>
      <c r="G1946">
        <f t="shared" si="11"/>
        <v>0</v>
      </c>
    </row>
    <row r="1947" spans="1:7" x14ac:dyDescent="0.2">
      <c r="A1947" t="s">
        <v>3267</v>
      </c>
      <c r="B1947">
        <v>45637452</v>
      </c>
      <c r="C1947" t="s">
        <v>3493</v>
      </c>
      <c r="D1947" t="str">
        <f>INDEX(cleaned_data_Pittsburgh!AF$2:'cleaned_data_Pittsburgh'!AF$828, MATCH(A1947, cleaned_data_Pittsburgh!I$2:'cleaned_data_Pittsburgh'!I$828,0))</f>
        <v>Pittsburgh</v>
      </c>
      <c r="E1947">
        <f>INDEX(cleaned_data_Pittsburgh!AG$2:'cleaned_data_Pittsburgh'!AG$828, MATCH(A1947, cleaned_data_Pittsburgh!I$2:'cleaned_data_Pittsburgh'!I$828,0))</f>
        <v>0</v>
      </c>
      <c r="F1947" t="str">
        <f>INDEX(cleaned_data_Pittsburgh!AK$2:'cleaned_data_Pittsburgh'!AK$828, MATCH(A1947, cleaned_data_Pittsburgh!I$2:'cleaned_data_Pittsburgh'!I$828,0))</f>
        <v>Sub-county</v>
      </c>
      <c r="G1947">
        <f t="shared" si="11"/>
        <v>0</v>
      </c>
    </row>
    <row r="1948" spans="1:7" x14ac:dyDescent="0.2">
      <c r="A1948" t="s">
        <v>3264</v>
      </c>
      <c r="B1948">
        <v>45637452</v>
      </c>
      <c r="C1948" t="s">
        <v>3493</v>
      </c>
      <c r="D1948" t="str">
        <f>INDEX(cleaned_data_Pittsburgh!AF$2:'cleaned_data_Pittsburgh'!AF$828, MATCH(A1948, cleaned_data_Pittsburgh!I$2:'cleaned_data_Pittsburgh'!I$828,0))</f>
        <v>Pittsburgh</v>
      </c>
      <c r="E1948">
        <f>INDEX(cleaned_data_Pittsburgh!AG$2:'cleaned_data_Pittsburgh'!AG$828, MATCH(A1948, cleaned_data_Pittsburgh!I$2:'cleaned_data_Pittsburgh'!I$828,0))</f>
        <v>0</v>
      </c>
      <c r="F1948" t="str">
        <f>INDEX(cleaned_data_Pittsburgh!AK$2:'cleaned_data_Pittsburgh'!AK$828, MATCH(A1948, cleaned_data_Pittsburgh!I$2:'cleaned_data_Pittsburgh'!I$828,0))</f>
        <v>Sub-county</v>
      </c>
      <c r="G1948">
        <f t="shared" si="11"/>
        <v>0</v>
      </c>
    </row>
    <row r="1949" spans="1:7" x14ac:dyDescent="0.2">
      <c r="A1949" t="s">
        <v>3266</v>
      </c>
      <c r="B1949">
        <v>45637452</v>
      </c>
      <c r="C1949" t="s">
        <v>3493</v>
      </c>
      <c r="D1949" t="str">
        <f>INDEX(cleaned_data_Pittsburgh!AF$2:'cleaned_data_Pittsburgh'!AF$828, MATCH(A1949, cleaned_data_Pittsburgh!I$2:'cleaned_data_Pittsburgh'!I$828,0))</f>
        <v>Pittsburgh</v>
      </c>
      <c r="E1949">
        <f>INDEX(cleaned_data_Pittsburgh!AG$2:'cleaned_data_Pittsburgh'!AG$828, MATCH(A1949, cleaned_data_Pittsburgh!I$2:'cleaned_data_Pittsburgh'!I$828,0))</f>
        <v>0</v>
      </c>
      <c r="F1949" t="str">
        <f>INDEX(cleaned_data_Pittsburgh!AK$2:'cleaned_data_Pittsburgh'!AK$828, MATCH(A1949, cleaned_data_Pittsburgh!I$2:'cleaned_data_Pittsburgh'!I$828,0))</f>
        <v>Sub-county</v>
      </c>
      <c r="G1949">
        <f t="shared" si="11"/>
        <v>0</v>
      </c>
    </row>
    <row r="1950" spans="1:7" x14ac:dyDescent="0.2">
      <c r="A1950" t="s">
        <v>3270</v>
      </c>
      <c r="B1950">
        <v>45637452</v>
      </c>
      <c r="C1950" t="s">
        <v>3493</v>
      </c>
      <c r="D1950" t="str">
        <f>INDEX(cleaned_data_Pittsburgh!AF$2:'cleaned_data_Pittsburgh'!AF$828, MATCH(A1950, cleaned_data_Pittsburgh!I$2:'cleaned_data_Pittsburgh'!I$828,0))</f>
        <v>Pittsburgh</v>
      </c>
      <c r="E1950">
        <f>INDEX(cleaned_data_Pittsburgh!AG$2:'cleaned_data_Pittsburgh'!AG$828, MATCH(A1950, cleaned_data_Pittsburgh!I$2:'cleaned_data_Pittsburgh'!I$828,0))</f>
        <v>0</v>
      </c>
      <c r="F1950" t="str">
        <f>INDEX(cleaned_data_Pittsburgh!AK$2:'cleaned_data_Pittsburgh'!AK$828, MATCH(A1950, cleaned_data_Pittsburgh!I$2:'cleaned_data_Pittsburgh'!I$828,0))</f>
        <v>Sub-county</v>
      </c>
      <c r="G1950">
        <f t="shared" si="11"/>
        <v>0</v>
      </c>
    </row>
    <row r="1951" spans="1:7" x14ac:dyDescent="0.2">
      <c r="A1951" t="s">
        <v>3269</v>
      </c>
      <c r="B1951">
        <v>45637452</v>
      </c>
      <c r="C1951" t="s">
        <v>3493</v>
      </c>
      <c r="D1951" t="str">
        <f>INDEX(cleaned_data_Pittsburgh!AF$2:'cleaned_data_Pittsburgh'!AF$828, MATCH(A1951, cleaned_data_Pittsburgh!I$2:'cleaned_data_Pittsburgh'!I$828,0))</f>
        <v>Pittsburgh</v>
      </c>
      <c r="E1951">
        <f>INDEX(cleaned_data_Pittsburgh!AG$2:'cleaned_data_Pittsburgh'!AG$828, MATCH(A1951, cleaned_data_Pittsburgh!I$2:'cleaned_data_Pittsburgh'!I$828,0))</f>
        <v>0</v>
      </c>
      <c r="F1951" t="str">
        <f>INDEX(cleaned_data_Pittsburgh!AK$2:'cleaned_data_Pittsburgh'!AK$828, MATCH(A1951, cleaned_data_Pittsburgh!I$2:'cleaned_data_Pittsburgh'!I$828,0))</f>
        <v>Sub-county</v>
      </c>
      <c r="G1951">
        <f t="shared" si="11"/>
        <v>0</v>
      </c>
    </row>
    <row r="1952" spans="1:7" x14ac:dyDescent="0.2">
      <c r="A1952">
        <v>223274145</v>
      </c>
      <c r="B1952">
        <v>375740</v>
      </c>
      <c r="C1952" t="s">
        <v>3472</v>
      </c>
      <c r="D1952" t="str">
        <f>INDEX(cleaned_data_Pittsburgh!AF$2:'cleaned_data_Pittsburgh'!AF$828, MATCH(A1952, cleaned_data_Pittsburgh!I$2:'cleaned_data_Pittsburgh'!I$828,0))</f>
        <v>Greensburg</v>
      </c>
      <c r="E1952">
        <f>INDEX(cleaned_data_Pittsburgh!AG$2:'cleaned_data_Pittsburgh'!AG$828, MATCH(A1952, cleaned_data_Pittsburgh!I$2:'cleaned_data_Pittsburgh'!I$828,0))</f>
        <v>1</v>
      </c>
      <c r="F1952" t="str">
        <f>INDEX(cleaned_data_Pittsburgh!AK$2:'cleaned_data_Pittsburgh'!AK$828, MATCH(A1952, cleaned_data_Pittsburgh!I$2:'cleaned_data_Pittsburgh'!I$828,0))</f>
        <v>Sub-county</v>
      </c>
      <c r="G1952">
        <f t="shared" si="11"/>
        <v>0</v>
      </c>
    </row>
    <row r="1953" spans="1:7" x14ac:dyDescent="0.2">
      <c r="A1953">
        <v>224048853</v>
      </c>
      <c r="B1953">
        <v>375740</v>
      </c>
      <c r="C1953" t="s">
        <v>3472</v>
      </c>
      <c r="D1953" t="str">
        <f>INDEX(cleaned_data_Pittsburgh!AF$2:'cleaned_data_Pittsburgh'!AF$828, MATCH(A1953, cleaned_data_Pittsburgh!I$2:'cleaned_data_Pittsburgh'!I$828,0))</f>
        <v>Greensburg</v>
      </c>
      <c r="E1953">
        <f>INDEX(cleaned_data_Pittsburgh!AG$2:'cleaned_data_Pittsburgh'!AG$828, MATCH(A1953, cleaned_data_Pittsburgh!I$2:'cleaned_data_Pittsburgh'!I$828,0))</f>
        <v>1</v>
      </c>
      <c r="F1953" t="str">
        <f>INDEX(cleaned_data_Pittsburgh!AK$2:'cleaned_data_Pittsburgh'!AK$828, MATCH(A1953, cleaned_data_Pittsburgh!I$2:'cleaned_data_Pittsburgh'!I$828,0))</f>
        <v>Sub-county</v>
      </c>
      <c r="G1953">
        <f t="shared" si="11"/>
        <v>0</v>
      </c>
    </row>
    <row r="1954" spans="1:7" x14ac:dyDescent="0.2">
      <c r="A1954">
        <v>224380273</v>
      </c>
      <c r="B1954">
        <v>375740</v>
      </c>
      <c r="C1954" t="s">
        <v>3472</v>
      </c>
      <c r="D1954" t="str">
        <f>INDEX(cleaned_data_Pittsburgh!AF$2:'cleaned_data_Pittsburgh'!AF$828, MATCH(A1954, cleaned_data_Pittsburgh!I$2:'cleaned_data_Pittsburgh'!I$828,0))</f>
        <v>Greensburg</v>
      </c>
      <c r="E1954">
        <f>INDEX(cleaned_data_Pittsburgh!AG$2:'cleaned_data_Pittsburgh'!AG$828, MATCH(A1954, cleaned_data_Pittsburgh!I$2:'cleaned_data_Pittsburgh'!I$828,0))</f>
        <v>1</v>
      </c>
      <c r="F1954" t="str">
        <f>INDEX(cleaned_data_Pittsburgh!AK$2:'cleaned_data_Pittsburgh'!AK$828, MATCH(A1954, cleaned_data_Pittsburgh!I$2:'cleaned_data_Pittsburgh'!I$828,0))</f>
        <v>Sub-county</v>
      </c>
      <c r="G1954">
        <f t="shared" si="11"/>
        <v>0</v>
      </c>
    </row>
    <row r="1955" spans="1:7" x14ac:dyDescent="0.2">
      <c r="A1955">
        <v>224599580</v>
      </c>
      <c r="B1955">
        <v>375740</v>
      </c>
      <c r="C1955" t="s">
        <v>3472</v>
      </c>
      <c r="D1955" t="str">
        <f>INDEX(cleaned_data_Pittsburgh!AF$2:'cleaned_data_Pittsburgh'!AF$828, MATCH(A1955, cleaned_data_Pittsburgh!I$2:'cleaned_data_Pittsburgh'!I$828,0))</f>
        <v>Pittsburgh</v>
      </c>
      <c r="E1955">
        <f>INDEX(cleaned_data_Pittsburgh!AG$2:'cleaned_data_Pittsburgh'!AG$828, MATCH(A1955, cleaned_data_Pittsburgh!I$2:'cleaned_data_Pittsburgh'!I$828,0))</f>
        <v>0</v>
      </c>
      <c r="F1955" t="str">
        <f>INDEX(cleaned_data_Pittsburgh!AK$2:'cleaned_data_Pittsburgh'!AK$828, MATCH(A1955, cleaned_data_Pittsburgh!I$2:'cleaned_data_Pittsburgh'!I$828,0))</f>
        <v>Sub-county</v>
      </c>
      <c r="G1955">
        <f t="shared" si="11"/>
        <v>0</v>
      </c>
    </row>
    <row r="1956" spans="1:7" x14ac:dyDescent="0.2">
      <c r="A1956" t="s">
        <v>3363</v>
      </c>
      <c r="B1956">
        <v>10312113</v>
      </c>
      <c r="C1956" t="s">
        <v>3472</v>
      </c>
      <c r="D1956" t="str">
        <f>INDEX(cleaned_data_Pittsburgh!AF$2:'cleaned_data_Pittsburgh'!AF$828, MATCH(A1956, cleaned_data_Pittsburgh!I$2:'cleaned_data_Pittsburgh'!I$828,0))</f>
        <v>Westmoreland</v>
      </c>
      <c r="E1956">
        <f>INDEX(cleaned_data_Pittsburgh!AG$2:'cleaned_data_Pittsburgh'!AG$828, MATCH(A1956, cleaned_data_Pittsburgh!I$2:'cleaned_data_Pittsburgh'!I$828,0))</f>
        <v>0</v>
      </c>
      <c r="F1956" t="str">
        <f>INDEX(cleaned_data_Pittsburgh!AK$2:'cleaned_data_Pittsburgh'!AK$828, MATCH(A1956, cleaned_data_Pittsburgh!I$2:'cleaned_data_Pittsburgh'!I$828,0))</f>
        <v>County</v>
      </c>
      <c r="G1956">
        <v>1</v>
      </c>
    </row>
    <row r="1957" spans="1:7" x14ac:dyDescent="0.2">
      <c r="A1957" t="s">
        <v>3273</v>
      </c>
      <c r="B1957">
        <v>186767915</v>
      </c>
      <c r="C1957" t="s">
        <v>3472</v>
      </c>
      <c r="D1957" t="str">
        <f>INDEX(cleaned_data_Pittsburgh!AF$2:'cleaned_data_Pittsburgh'!AF$828, MATCH(A1957, cleaned_data_Pittsburgh!I$2:'cleaned_data_Pittsburgh'!I$828,0))</f>
        <v>Pittsburgh</v>
      </c>
      <c r="E1957">
        <f>INDEX(cleaned_data_Pittsburgh!AG$2:'cleaned_data_Pittsburgh'!AG$828, MATCH(A1957, cleaned_data_Pittsburgh!I$2:'cleaned_data_Pittsburgh'!I$828,0))</f>
        <v>0</v>
      </c>
      <c r="F1957" t="str">
        <f>INDEX(cleaned_data_Pittsburgh!AK$2:'cleaned_data_Pittsburgh'!AK$828, MATCH(A1957, cleaned_data_Pittsburgh!I$2:'cleaned_data_Pittsburgh'!I$828,0))</f>
        <v>Sub-county</v>
      </c>
      <c r="G1957">
        <f t="shared" ref="G1957:G1988" si="12">IF(IFERROR(SEARCH(D1957, C1957), 0), 1, 0)</f>
        <v>0</v>
      </c>
    </row>
    <row r="1958" spans="1:7" x14ac:dyDescent="0.2">
      <c r="A1958" t="s">
        <v>3274</v>
      </c>
      <c r="B1958">
        <v>186767915</v>
      </c>
      <c r="C1958" t="s">
        <v>3472</v>
      </c>
      <c r="D1958" t="str">
        <f>INDEX(cleaned_data_Pittsburgh!AF$2:'cleaned_data_Pittsburgh'!AF$828, MATCH(A1958, cleaned_data_Pittsburgh!I$2:'cleaned_data_Pittsburgh'!I$828,0))</f>
        <v>Pittsburgh</v>
      </c>
      <c r="E1958">
        <f>INDEX(cleaned_data_Pittsburgh!AG$2:'cleaned_data_Pittsburgh'!AG$828, MATCH(A1958, cleaned_data_Pittsburgh!I$2:'cleaned_data_Pittsburgh'!I$828,0))</f>
        <v>0</v>
      </c>
      <c r="F1958" t="str">
        <f>INDEX(cleaned_data_Pittsburgh!AK$2:'cleaned_data_Pittsburgh'!AK$828, MATCH(A1958, cleaned_data_Pittsburgh!I$2:'cleaned_data_Pittsburgh'!I$828,0))</f>
        <v>Sub-county</v>
      </c>
      <c r="G1958">
        <f t="shared" si="12"/>
        <v>0</v>
      </c>
    </row>
    <row r="1959" spans="1:7" x14ac:dyDescent="0.2">
      <c r="A1959">
        <v>224310101</v>
      </c>
      <c r="B1959">
        <v>68908822</v>
      </c>
      <c r="C1959" t="s">
        <v>3542</v>
      </c>
      <c r="D1959" t="str">
        <f>INDEX(cleaned_data_Pittsburgh!AF$2:'cleaned_data_Pittsburgh'!AF$828, MATCH(A1959, cleaned_data_Pittsburgh!I$2:'cleaned_data_Pittsburgh'!I$828,0))</f>
        <v>Pittsburgh</v>
      </c>
      <c r="E1959">
        <f>INDEX(cleaned_data_Pittsburgh!AG$2:'cleaned_data_Pittsburgh'!AG$828, MATCH(A1959, cleaned_data_Pittsburgh!I$2:'cleaned_data_Pittsburgh'!I$828,0))</f>
        <v>0</v>
      </c>
      <c r="F1959" t="str">
        <f>INDEX(cleaned_data_Pittsburgh!AK$2:'cleaned_data_Pittsburgh'!AK$828, MATCH(A1959, cleaned_data_Pittsburgh!I$2:'cleaned_data_Pittsburgh'!I$828,0))</f>
        <v>Sub-county</v>
      </c>
      <c r="G1959">
        <f t="shared" si="12"/>
        <v>0</v>
      </c>
    </row>
    <row r="1960" spans="1:7" x14ac:dyDescent="0.2">
      <c r="A1960">
        <v>222380729</v>
      </c>
      <c r="B1960">
        <v>158372392</v>
      </c>
      <c r="C1960" t="s">
        <v>3417</v>
      </c>
      <c r="D1960" t="str">
        <f>INDEX(cleaned_data_Pittsburgh!AF$2:'cleaned_data_Pittsburgh'!AF$828, MATCH(A1960, cleaned_data_Pittsburgh!I$2:'cleaned_data_Pittsburgh'!I$828,0))</f>
        <v>Pittsburgh</v>
      </c>
      <c r="E1960">
        <f>INDEX(cleaned_data_Pittsburgh!AG$2:'cleaned_data_Pittsburgh'!AG$828, MATCH(A1960, cleaned_data_Pittsburgh!I$2:'cleaned_data_Pittsburgh'!I$828,0))</f>
        <v>0</v>
      </c>
      <c r="F1960" t="str">
        <f>INDEX(cleaned_data_Pittsburgh!AK$2:'cleaned_data_Pittsburgh'!AK$828, MATCH(A1960, cleaned_data_Pittsburgh!I$2:'cleaned_data_Pittsburgh'!I$828,0))</f>
        <v>Sub-county</v>
      </c>
      <c r="G1960">
        <f t="shared" si="12"/>
        <v>0</v>
      </c>
    </row>
    <row r="1961" spans="1:7" x14ac:dyDescent="0.2">
      <c r="A1961">
        <v>222789986</v>
      </c>
      <c r="B1961">
        <v>145860792</v>
      </c>
      <c r="C1961" t="s">
        <v>3403</v>
      </c>
      <c r="D1961" t="str">
        <f>INDEX(cleaned_data_Pittsburgh!AF$2:'cleaned_data_Pittsburgh'!AF$828, MATCH(A1961, cleaned_data_Pittsburgh!I$2:'cleaned_data_Pittsburgh'!I$828,0))</f>
        <v>Pittsburgh</v>
      </c>
      <c r="E1961">
        <f>INDEX(cleaned_data_Pittsburgh!AG$2:'cleaned_data_Pittsburgh'!AG$828, MATCH(A1961, cleaned_data_Pittsburgh!I$2:'cleaned_data_Pittsburgh'!I$828,0))</f>
        <v>0</v>
      </c>
      <c r="F1961" t="str">
        <f>INDEX(cleaned_data_Pittsburgh!AK$2:'cleaned_data_Pittsburgh'!AK$828, MATCH(A1961, cleaned_data_Pittsburgh!I$2:'cleaned_data_Pittsburgh'!I$828,0))</f>
        <v>Sub-county</v>
      </c>
      <c r="G1961">
        <f t="shared" si="12"/>
        <v>0</v>
      </c>
    </row>
    <row r="1962" spans="1:7" x14ac:dyDescent="0.2">
      <c r="A1962">
        <v>222989948</v>
      </c>
      <c r="B1962">
        <v>12098572</v>
      </c>
      <c r="C1962" t="s">
        <v>3403</v>
      </c>
      <c r="D1962" t="str">
        <f>INDEX(cleaned_data_Pittsburgh!AF$2:'cleaned_data_Pittsburgh'!AF$828, MATCH(A1962, cleaned_data_Pittsburgh!I$2:'cleaned_data_Pittsburgh'!I$828,0))</f>
        <v>Pittsburgh</v>
      </c>
      <c r="E1962">
        <f>INDEX(cleaned_data_Pittsburgh!AG$2:'cleaned_data_Pittsburgh'!AG$828, MATCH(A1962, cleaned_data_Pittsburgh!I$2:'cleaned_data_Pittsburgh'!I$828,0))</f>
        <v>0</v>
      </c>
      <c r="F1962" t="str">
        <f>INDEX(cleaned_data_Pittsburgh!AK$2:'cleaned_data_Pittsburgh'!AK$828, MATCH(A1962, cleaned_data_Pittsburgh!I$2:'cleaned_data_Pittsburgh'!I$828,0))</f>
        <v>Sub-county</v>
      </c>
      <c r="G1962">
        <f t="shared" si="12"/>
        <v>0</v>
      </c>
    </row>
    <row r="1963" spans="1:7" x14ac:dyDescent="0.2">
      <c r="A1963">
        <v>223744728</v>
      </c>
      <c r="B1963">
        <v>12098572</v>
      </c>
      <c r="C1963" t="s">
        <v>3403</v>
      </c>
      <c r="D1963" t="str">
        <f>INDEX(cleaned_data_Pittsburgh!AF$2:'cleaned_data_Pittsburgh'!AF$828, MATCH(A1963, cleaned_data_Pittsburgh!I$2:'cleaned_data_Pittsburgh'!I$828,0))</f>
        <v>Pittsburgh</v>
      </c>
      <c r="E1963">
        <f>INDEX(cleaned_data_Pittsburgh!AG$2:'cleaned_data_Pittsburgh'!AG$828, MATCH(A1963, cleaned_data_Pittsburgh!I$2:'cleaned_data_Pittsburgh'!I$828,0))</f>
        <v>0</v>
      </c>
      <c r="F1963" t="str">
        <f>INDEX(cleaned_data_Pittsburgh!AK$2:'cleaned_data_Pittsburgh'!AK$828, MATCH(A1963, cleaned_data_Pittsburgh!I$2:'cleaned_data_Pittsburgh'!I$828,0))</f>
        <v>Sub-county</v>
      </c>
      <c r="G1963">
        <f t="shared" si="12"/>
        <v>0</v>
      </c>
    </row>
    <row r="1964" spans="1:7" x14ac:dyDescent="0.2">
      <c r="A1964">
        <v>224134620</v>
      </c>
      <c r="B1964">
        <v>12098572</v>
      </c>
      <c r="C1964" t="s">
        <v>3403</v>
      </c>
      <c r="D1964" t="str">
        <f>INDEX(cleaned_data_Pittsburgh!AF$2:'cleaned_data_Pittsburgh'!AF$828, MATCH(A1964, cleaned_data_Pittsburgh!I$2:'cleaned_data_Pittsburgh'!I$828,0))</f>
        <v>Pittsburgh</v>
      </c>
      <c r="E1964">
        <f>INDEX(cleaned_data_Pittsburgh!AG$2:'cleaned_data_Pittsburgh'!AG$828, MATCH(A1964, cleaned_data_Pittsburgh!I$2:'cleaned_data_Pittsburgh'!I$828,0))</f>
        <v>0</v>
      </c>
      <c r="F1964" t="str">
        <f>INDEX(cleaned_data_Pittsburgh!AK$2:'cleaned_data_Pittsburgh'!AK$828, MATCH(A1964, cleaned_data_Pittsburgh!I$2:'cleaned_data_Pittsburgh'!I$828,0))</f>
        <v>Sub-county</v>
      </c>
      <c r="G1964">
        <f t="shared" si="12"/>
        <v>0</v>
      </c>
    </row>
    <row r="1965" spans="1:7" x14ac:dyDescent="0.2">
      <c r="A1965">
        <v>224538279</v>
      </c>
      <c r="B1965">
        <v>33557272</v>
      </c>
      <c r="C1965" t="s">
        <v>3403</v>
      </c>
      <c r="D1965" t="str">
        <f>INDEX(cleaned_data_Pittsburgh!AF$2:'cleaned_data_Pittsburgh'!AF$828, MATCH(A1965, cleaned_data_Pittsburgh!I$2:'cleaned_data_Pittsburgh'!I$828,0))</f>
        <v>Pittsburgh</v>
      </c>
      <c r="E1965">
        <f>INDEX(cleaned_data_Pittsburgh!AG$2:'cleaned_data_Pittsburgh'!AG$828, MATCH(A1965, cleaned_data_Pittsburgh!I$2:'cleaned_data_Pittsburgh'!I$828,0))</f>
        <v>0</v>
      </c>
      <c r="F1965" t="str">
        <f>INDEX(cleaned_data_Pittsburgh!AK$2:'cleaned_data_Pittsburgh'!AK$828, MATCH(A1965, cleaned_data_Pittsburgh!I$2:'cleaned_data_Pittsburgh'!I$828,0))</f>
        <v>Sub-county</v>
      </c>
      <c r="G1965">
        <f t="shared" si="12"/>
        <v>0</v>
      </c>
    </row>
    <row r="1966" spans="1:7" x14ac:dyDescent="0.2">
      <c r="A1966">
        <v>224240843</v>
      </c>
      <c r="B1966">
        <v>187351747</v>
      </c>
      <c r="C1966" t="s">
        <v>3409</v>
      </c>
      <c r="D1966" t="str">
        <f>INDEX(cleaned_data_Pittsburgh!AF$2:'cleaned_data_Pittsburgh'!AF$828, MATCH(A1966, cleaned_data_Pittsburgh!I$2:'cleaned_data_Pittsburgh'!I$828,0))</f>
        <v>Pittsburgh</v>
      </c>
      <c r="E1966">
        <f>INDEX(cleaned_data_Pittsburgh!AG$2:'cleaned_data_Pittsburgh'!AG$828, MATCH(A1966, cleaned_data_Pittsburgh!I$2:'cleaned_data_Pittsburgh'!I$828,0))</f>
        <v>0</v>
      </c>
      <c r="F1966" t="str">
        <f>INDEX(cleaned_data_Pittsburgh!AK$2:'cleaned_data_Pittsburgh'!AK$828, MATCH(A1966, cleaned_data_Pittsburgh!I$2:'cleaned_data_Pittsburgh'!I$828,0))</f>
        <v>Sub-county</v>
      </c>
      <c r="G1966">
        <f t="shared" si="12"/>
        <v>0</v>
      </c>
    </row>
    <row r="1967" spans="1:7" x14ac:dyDescent="0.2">
      <c r="A1967" t="s">
        <v>3126</v>
      </c>
      <c r="B1967">
        <v>14228655</v>
      </c>
      <c r="C1967" t="s">
        <v>3409</v>
      </c>
      <c r="D1967" t="str">
        <f>INDEX(cleaned_data_Pittsburgh!AF$2:'cleaned_data_Pittsburgh'!AF$828, MATCH(A1967, cleaned_data_Pittsburgh!I$2:'cleaned_data_Pittsburgh'!I$828,0))</f>
        <v>Pittsburgh</v>
      </c>
      <c r="E1967">
        <f>INDEX(cleaned_data_Pittsburgh!AG$2:'cleaned_data_Pittsburgh'!AG$828, MATCH(A1967, cleaned_data_Pittsburgh!I$2:'cleaned_data_Pittsburgh'!I$828,0))</f>
        <v>0</v>
      </c>
      <c r="F1967" t="str">
        <f>INDEX(cleaned_data_Pittsburgh!AK$2:'cleaned_data_Pittsburgh'!AK$828, MATCH(A1967, cleaned_data_Pittsburgh!I$2:'cleaned_data_Pittsburgh'!I$828,0))</f>
        <v>Sub-county</v>
      </c>
      <c r="G1967">
        <f t="shared" si="12"/>
        <v>0</v>
      </c>
    </row>
    <row r="1968" spans="1:7" x14ac:dyDescent="0.2">
      <c r="A1968" t="s">
        <v>3127</v>
      </c>
      <c r="B1968">
        <v>14228655</v>
      </c>
      <c r="C1968" t="s">
        <v>3409</v>
      </c>
      <c r="D1968" t="str">
        <f>INDEX(cleaned_data_Pittsburgh!AF$2:'cleaned_data_Pittsburgh'!AF$828, MATCH(A1968, cleaned_data_Pittsburgh!I$2:'cleaned_data_Pittsburgh'!I$828,0))</f>
        <v>Pittsburgh</v>
      </c>
      <c r="E1968">
        <f>INDEX(cleaned_data_Pittsburgh!AG$2:'cleaned_data_Pittsburgh'!AG$828, MATCH(A1968, cleaned_data_Pittsburgh!I$2:'cleaned_data_Pittsburgh'!I$828,0))</f>
        <v>0</v>
      </c>
      <c r="F1968" t="str">
        <f>INDEX(cleaned_data_Pittsburgh!AK$2:'cleaned_data_Pittsburgh'!AK$828, MATCH(A1968, cleaned_data_Pittsburgh!I$2:'cleaned_data_Pittsburgh'!I$828,0))</f>
        <v>Sub-county</v>
      </c>
      <c r="G1968">
        <f t="shared" si="12"/>
        <v>0</v>
      </c>
    </row>
    <row r="1969" spans="1:7" x14ac:dyDescent="0.2">
      <c r="A1969" t="s">
        <v>3125</v>
      </c>
      <c r="B1969">
        <v>14228655</v>
      </c>
      <c r="C1969" t="s">
        <v>3409</v>
      </c>
      <c r="D1969" t="str">
        <f>INDEX(cleaned_data_Pittsburgh!AF$2:'cleaned_data_Pittsburgh'!AF$828, MATCH(A1969, cleaned_data_Pittsburgh!I$2:'cleaned_data_Pittsburgh'!I$828,0))</f>
        <v>Pittsburgh</v>
      </c>
      <c r="E1969">
        <f>INDEX(cleaned_data_Pittsburgh!AG$2:'cleaned_data_Pittsburgh'!AG$828, MATCH(A1969, cleaned_data_Pittsburgh!I$2:'cleaned_data_Pittsburgh'!I$828,0))</f>
        <v>0</v>
      </c>
      <c r="F1969" t="str">
        <f>INDEX(cleaned_data_Pittsburgh!AK$2:'cleaned_data_Pittsburgh'!AK$828, MATCH(A1969, cleaned_data_Pittsburgh!I$2:'cleaned_data_Pittsburgh'!I$828,0))</f>
        <v>Sub-county</v>
      </c>
      <c r="G1969">
        <f t="shared" si="12"/>
        <v>0</v>
      </c>
    </row>
    <row r="1970" spans="1:7" x14ac:dyDescent="0.2">
      <c r="A1970">
        <v>221461720</v>
      </c>
      <c r="B1970">
        <v>133859052</v>
      </c>
      <c r="C1970" t="s">
        <v>3401</v>
      </c>
      <c r="D1970" t="str">
        <f>INDEX(cleaned_data_Pittsburgh!AF$2:'cleaned_data_Pittsburgh'!AF$828, MATCH(A1970, cleaned_data_Pittsburgh!I$2:'cleaned_data_Pittsburgh'!I$828,0))</f>
        <v>Pittsburgh</v>
      </c>
      <c r="E1970">
        <f>INDEX(cleaned_data_Pittsburgh!AG$2:'cleaned_data_Pittsburgh'!AG$828, MATCH(A1970, cleaned_data_Pittsburgh!I$2:'cleaned_data_Pittsburgh'!I$828,0))</f>
        <v>0</v>
      </c>
      <c r="F1970" t="str">
        <f>INDEX(cleaned_data_Pittsburgh!AK$2:'cleaned_data_Pittsburgh'!AK$828, MATCH(A1970, cleaned_data_Pittsburgh!I$2:'cleaned_data_Pittsburgh'!I$828,0))</f>
        <v>Sub-county</v>
      </c>
      <c r="G1970">
        <f t="shared" si="12"/>
        <v>0</v>
      </c>
    </row>
    <row r="1971" spans="1:7" x14ac:dyDescent="0.2">
      <c r="A1971">
        <v>223688319</v>
      </c>
      <c r="B1971">
        <v>169868772</v>
      </c>
      <c r="C1971" t="s">
        <v>3391</v>
      </c>
      <c r="D1971" t="str">
        <f>INDEX(cleaned_data_Pittsburgh!AF$2:'cleaned_data_Pittsburgh'!AF$828, MATCH(A1971, cleaned_data_Pittsburgh!I$2:'cleaned_data_Pittsburgh'!I$828,0))</f>
        <v>Pittsburgh</v>
      </c>
      <c r="E1971">
        <f>INDEX(cleaned_data_Pittsburgh!AG$2:'cleaned_data_Pittsburgh'!AG$828, MATCH(A1971, cleaned_data_Pittsburgh!I$2:'cleaned_data_Pittsburgh'!I$828,0))</f>
        <v>1</v>
      </c>
      <c r="F1971" t="str">
        <f>INDEX(cleaned_data_Pittsburgh!AK$2:'cleaned_data_Pittsburgh'!AK$828, MATCH(A1971, cleaned_data_Pittsburgh!I$2:'cleaned_data_Pittsburgh'!I$828,0))</f>
        <v>Sub-county</v>
      </c>
      <c r="G1971">
        <f t="shared" si="12"/>
        <v>0</v>
      </c>
    </row>
    <row r="1972" spans="1:7" x14ac:dyDescent="0.2">
      <c r="A1972">
        <v>223958580</v>
      </c>
      <c r="B1972">
        <v>9076626</v>
      </c>
      <c r="C1972" t="s">
        <v>3391</v>
      </c>
      <c r="D1972" t="str">
        <f>INDEX(cleaned_data_Pittsburgh!AF$2:'cleaned_data_Pittsburgh'!AF$828, MATCH(A1972, cleaned_data_Pittsburgh!I$2:'cleaned_data_Pittsburgh'!I$828,0))</f>
        <v>Pittsburgh</v>
      </c>
      <c r="E1972">
        <f>INDEX(cleaned_data_Pittsburgh!AG$2:'cleaned_data_Pittsburgh'!AG$828, MATCH(A1972, cleaned_data_Pittsburgh!I$2:'cleaned_data_Pittsburgh'!I$828,0))</f>
        <v>0</v>
      </c>
      <c r="F1972" t="str">
        <f>INDEX(cleaned_data_Pittsburgh!AK$2:'cleaned_data_Pittsburgh'!AK$828, MATCH(A1972, cleaned_data_Pittsburgh!I$2:'cleaned_data_Pittsburgh'!I$828,0))</f>
        <v>Sub-county</v>
      </c>
      <c r="G1972">
        <f t="shared" si="12"/>
        <v>0</v>
      </c>
    </row>
    <row r="1973" spans="1:7" x14ac:dyDescent="0.2">
      <c r="A1973">
        <v>223973539</v>
      </c>
      <c r="B1973">
        <v>169868772</v>
      </c>
      <c r="C1973" t="s">
        <v>3391</v>
      </c>
      <c r="D1973" t="str">
        <f>INDEX(cleaned_data_Pittsburgh!AF$2:'cleaned_data_Pittsburgh'!AF$828, MATCH(A1973, cleaned_data_Pittsburgh!I$2:'cleaned_data_Pittsburgh'!I$828,0))</f>
        <v>Pittsburgh</v>
      </c>
      <c r="E1973">
        <f>INDEX(cleaned_data_Pittsburgh!AG$2:'cleaned_data_Pittsburgh'!AG$828, MATCH(A1973, cleaned_data_Pittsburgh!I$2:'cleaned_data_Pittsburgh'!I$828,0))</f>
        <v>1</v>
      </c>
      <c r="F1973" t="str">
        <f>INDEX(cleaned_data_Pittsburgh!AK$2:'cleaned_data_Pittsburgh'!AK$828, MATCH(A1973, cleaned_data_Pittsburgh!I$2:'cleaned_data_Pittsburgh'!I$828,0))</f>
        <v>Sub-county</v>
      </c>
      <c r="G1973">
        <f t="shared" si="12"/>
        <v>0</v>
      </c>
    </row>
    <row r="1974" spans="1:7" x14ac:dyDescent="0.2">
      <c r="A1974">
        <v>223973539</v>
      </c>
      <c r="B1974">
        <v>149986742</v>
      </c>
      <c r="C1974" t="s">
        <v>3391</v>
      </c>
      <c r="D1974" t="str">
        <f>INDEX(cleaned_data_Pittsburgh!AF$2:'cleaned_data_Pittsburgh'!AF$828, MATCH(A1974, cleaned_data_Pittsburgh!I$2:'cleaned_data_Pittsburgh'!I$828,0))</f>
        <v>Pittsburgh</v>
      </c>
      <c r="E1974">
        <f>INDEX(cleaned_data_Pittsburgh!AG$2:'cleaned_data_Pittsburgh'!AG$828, MATCH(A1974, cleaned_data_Pittsburgh!I$2:'cleaned_data_Pittsburgh'!I$828,0))</f>
        <v>1</v>
      </c>
      <c r="F1974" t="str">
        <f>INDEX(cleaned_data_Pittsburgh!AK$2:'cleaned_data_Pittsburgh'!AK$828, MATCH(A1974, cleaned_data_Pittsburgh!I$2:'cleaned_data_Pittsburgh'!I$828,0))</f>
        <v>Sub-county</v>
      </c>
      <c r="G1974">
        <f t="shared" si="12"/>
        <v>0</v>
      </c>
    </row>
    <row r="1975" spans="1:7" x14ac:dyDescent="0.2">
      <c r="A1975">
        <v>224037299</v>
      </c>
      <c r="B1975">
        <v>104833082</v>
      </c>
      <c r="C1975" t="s">
        <v>3391</v>
      </c>
      <c r="D1975" t="str">
        <f>INDEX(cleaned_data_Pittsburgh!AF$2:'cleaned_data_Pittsburgh'!AF$828, MATCH(A1975, cleaned_data_Pittsburgh!I$2:'cleaned_data_Pittsburgh'!I$828,0))</f>
        <v>Pittsburgh</v>
      </c>
      <c r="E1975">
        <f>INDEX(cleaned_data_Pittsburgh!AG$2:'cleaned_data_Pittsburgh'!AG$828, MATCH(A1975, cleaned_data_Pittsburgh!I$2:'cleaned_data_Pittsburgh'!I$828,0))</f>
        <v>0</v>
      </c>
      <c r="F1975" t="str">
        <f>INDEX(cleaned_data_Pittsburgh!AK$2:'cleaned_data_Pittsburgh'!AK$828, MATCH(A1975, cleaned_data_Pittsburgh!I$2:'cleaned_data_Pittsburgh'!I$828,0))</f>
        <v>Sub-county</v>
      </c>
      <c r="G1975">
        <f t="shared" si="12"/>
        <v>0</v>
      </c>
    </row>
    <row r="1976" spans="1:7" x14ac:dyDescent="0.2">
      <c r="A1976">
        <v>224037299</v>
      </c>
      <c r="B1976">
        <v>84409492</v>
      </c>
      <c r="C1976" t="s">
        <v>3391</v>
      </c>
      <c r="D1976" t="str">
        <f>INDEX(cleaned_data_Pittsburgh!AF$2:'cleaned_data_Pittsburgh'!AF$828, MATCH(A1976, cleaned_data_Pittsburgh!I$2:'cleaned_data_Pittsburgh'!I$828,0))</f>
        <v>Pittsburgh</v>
      </c>
      <c r="E1976">
        <f>INDEX(cleaned_data_Pittsburgh!AG$2:'cleaned_data_Pittsburgh'!AG$828, MATCH(A1976, cleaned_data_Pittsburgh!I$2:'cleaned_data_Pittsburgh'!I$828,0))</f>
        <v>0</v>
      </c>
      <c r="F1976" t="str">
        <f>INDEX(cleaned_data_Pittsburgh!AK$2:'cleaned_data_Pittsburgh'!AK$828, MATCH(A1976, cleaned_data_Pittsburgh!I$2:'cleaned_data_Pittsburgh'!I$828,0))</f>
        <v>Sub-county</v>
      </c>
      <c r="G1976">
        <f t="shared" si="12"/>
        <v>0</v>
      </c>
    </row>
    <row r="1977" spans="1:7" x14ac:dyDescent="0.2">
      <c r="A1977">
        <v>224044602</v>
      </c>
      <c r="B1977">
        <v>5177006</v>
      </c>
      <c r="C1977" t="s">
        <v>3391</v>
      </c>
      <c r="D1977" t="str">
        <f>INDEX(cleaned_data_Pittsburgh!AF$2:'cleaned_data_Pittsburgh'!AF$828, MATCH(A1977, cleaned_data_Pittsburgh!I$2:'cleaned_data_Pittsburgh'!I$828,0))</f>
        <v>Pittsburgh</v>
      </c>
      <c r="E1977">
        <f>INDEX(cleaned_data_Pittsburgh!AG$2:'cleaned_data_Pittsburgh'!AG$828, MATCH(A1977, cleaned_data_Pittsburgh!I$2:'cleaned_data_Pittsburgh'!I$828,0))</f>
        <v>0</v>
      </c>
      <c r="F1977" t="str">
        <f>INDEX(cleaned_data_Pittsburgh!AK$2:'cleaned_data_Pittsburgh'!AK$828, MATCH(A1977, cleaned_data_Pittsburgh!I$2:'cleaned_data_Pittsburgh'!I$828,0))</f>
        <v>Sub-county</v>
      </c>
      <c r="G1977">
        <f t="shared" si="12"/>
        <v>0</v>
      </c>
    </row>
    <row r="1978" spans="1:7" x14ac:dyDescent="0.2">
      <c r="A1978">
        <v>224228582</v>
      </c>
      <c r="B1978">
        <v>189483363</v>
      </c>
      <c r="C1978" t="s">
        <v>3391</v>
      </c>
      <c r="D1978" t="str">
        <f>INDEX(cleaned_data_Pittsburgh!AF$2:'cleaned_data_Pittsburgh'!AF$828, MATCH(A1978, cleaned_data_Pittsburgh!I$2:'cleaned_data_Pittsburgh'!I$828,0))</f>
        <v>Pittsburgh</v>
      </c>
      <c r="E1978">
        <f>INDEX(cleaned_data_Pittsburgh!AG$2:'cleaned_data_Pittsburgh'!AG$828, MATCH(A1978, cleaned_data_Pittsburgh!I$2:'cleaned_data_Pittsburgh'!I$828,0))</f>
        <v>0</v>
      </c>
      <c r="F1978" t="str">
        <f>INDEX(cleaned_data_Pittsburgh!AK$2:'cleaned_data_Pittsburgh'!AK$828, MATCH(A1978, cleaned_data_Pittsburgh!I$2:'cleaned_data_Pittsburgh'!I$828,0))</f>
        <v>Sub-county</v>
      </c>
      <c r="G1978">
        <f t="shared" si="12"/>
        <v>0</v>
      </c>
    </row>
    <row r="1979" spans="1:7" x14ac:dyDescent="0.2">
      <c r="A1979">
        <v>224448821</v>
      </c>
      <c r="B1979">
        <v>63288982</v>
      </c>
      <c r="C1979" t="s">
        <v>3391</v>
      </c>
      <c r="D1979" t="str">
        <f>INDEX(cleaned_data_Pittsburgh!AF$2:'cleaned_data_Pittsburgh'!AF$828, MATCH(A1979, cleaned_data_Pittsburgh!I$2:'cleaned_data_Pittsburgh'!I$828,0))</f>
        <v>Pittsburgh</v>
      </c>
      <c r="E1979">
        <f>INDEX(cleaned_data_Pittsburgh!AG$2:'cleaned_data_Pittsburgh'!AG$828, MATCH(A1979, cleaned_data_Pittsburgh!I$2:'cleaned_data_Pittsburgh'!I$828,0))</f>
        <v>0</v>
      </c>
      <c r="F1979" t="str">
        <f>INDEX(cleaned_data_Pittsburgh!AK$2:'cleaned_data_Pittsburgh'!AK$828, MATCH(A1979, cleaned_data_Pittsburgh!I$2:'cleaned_data_Pittsburgh'!I$828,0))</f>
        <v>Sub-county</v>
      </c>
      <c r="G1979">
        <f t="shared" si="12"/>
        <v>0</v>
      </c>
    </row>
    <row r="1980" spans="1:7" x14ac:dyDescent="0.2">
      <c r="A1980">
        <v>224606195</v>
      </c>
      <c r="B1980">
        <v>191369560</v>
      </c>
      <c r="C1980" t="s">
        <v>3391</v>
      </c>
      <c r="D1980" t="str">
        <f>INDEX(cleaned_data_Pittsburgh!AF$2:'cleaned_data_Pittsburgh'!AF$828, MATCH(A1980, cleaned_data_Pittsburgh!I$2:'cleaned_data_Pittsburgh'!I$828,0))</f>
        <v>Pittsburgh</v>
      </c>
      <c r="E1980">
        <f>INDEX(cleaned_data_Pittsburgh!AG$2:'cleaned_data_Pittsburgh'!AG$828, MATCH(A1980, cleaned_data_Pittsburgh!I$2:'cleaned_data_Pittsburgh'!I$828,0))</f>
        <v>0</v>
      </c>
      <c r="F1980" t="str">
        <f>INDEX(cleaned_data_Pittsburgh!AK$2:'cleaned_data_Pittsburgh'!AK$828, MATCH(A1980, cleaned_data_Pittsburgh!I$2:'cleaned_data_Pittsburgh'!I$828,0))</f>
        <v>Sub-county</v>
      </c>
      <c r="G1980">
        <f t="shared" si="12"/>
        <v>0</v>
      </c>
    </row>
    <row r="1981" spans="1:7" x14ac:dyDescent="0.2">
      <c r="A1981">
        <v>224668069</v>
      </c>
      <c r="B1981">
        <v>185357389</v>
      </c>
      <c r="C1981" t="s">
        <v>3391</v>
      </c>
      <c r="D1981" t="str">
        <f>INDEX(cleaned_data_Pittsburgh!AF$2:'cleaned_data_Pittsburgh'!AF$828, MATCH(A1981, cleaned_data_Pittsburgh!I$2:'cleaned_data_Pittsburgh'!I$828,0))</f>
        <v>Pittsburgh</v>
      </c>
      <c r="E1981">
        <f>INDEX(cleaned_data_Pittsburgh!AG$2:'cleaned_data_Pittsburgh'!AG$828, MATCH(A1981, cleaned_data_Pittsburgh!I$2:'cleaned_data_Pittsburgh'!I$828,0))</f>
        <v>0</v>
      </c>
      <c r="F1981" t="str">
        <f>INDEX(cleaned_data_Pittsburgh!AK$2:'cleaned_data_Pittsburgh'!AK$828, MATCH(A1981, cleaned_data_Pittsburgh!I$2:'cleaned_data_Pittsburgh'!I$828,0))</f>
        <v>Sub-county</v>
      </c>
      <c r="G1981">
        <f t="shared" si="12"/>
        <v>0</v>
      </c>
    </row>
    <row r="1982" spans="1:7" x14ac:dyDescent="0.2">
      <c r="A1982">
        <v>224689198</v>
      </c>
      <c r="B1982">
        <v>183752852</v>
      </c>
      <c r="C1982" t="s">
        <v>3391</v>
      </c>
      <c r="D1982" t="str">
        <f>INDEX(cleaned_data_Pittsburgh!AF$2:'cleaned_data_Pittsburgh'!AF$828, MATCH(A1982, cleaned_data_Pittsburgh!I$2:'cleaned_data_Pittsburgh'!I$828,0))</f>
        <v>Pittsburgh</v>
      </c>
      <c r="E1982">
        <f>INDEX(cleaned_data_Pittsburgh!AG$2:'cleaned_data_Pittsburgh'!AG$828, MATCH(A1982, cleaned_data_Pittsburgh!I$2:'cleaned_data_Pittsburgh'!I$828,0))</f>
        <v>0</v>
      </c>
      <c r="F1982" t="str">
        <f>INDEX(cleaned_data_Pittsburgh!AK$2:'cleaned_data_Pittsburgh'!AK$828, MATCH(A1982, cleaned_data_Pittsburgh!I$2:'cleaned_data_Pittsburgh'!I$828,0))</f>
        <v>Sub-county</v>
      </c>
      <c r="G1982">
        <f t="shared" si="12"/>
        <v>0</v>
      </c>
    </row>
    <row r="1983" spans="1:7" x14ac:dyDescent="0.2">
      <c r="A1983">
        <v>224762574</v>
      </c>
      <c r="B1983">
        <v>186001472</v>
      </c>
      <c r="C1983" t="s">
        <v>3391</v>
      </c>
      <c r="D1983" t="str">
        <f>INDEX(cleaned_data_Pittsburgh!AF$2:'cleaned_data_Pittsburgh'!AF$828, MATCH(A1983, cleaned_data_Pittsburgh!I$2:'cleaned_data_Pittsburgh'!I$828,0))</f>
        <v>Pittsburgh</v>
      </c>
      <c r="E1983">
        <f>INDEX(cleaned_data_Pittsburgh!AG$2:'cleaned_data_Pittsburgh'!AG$828, MATCH(A1983, cleaned_data_Pittsburgh!I$2:'cleaned_data_Pittsburgh'!I$828,0))</f>
        <v>0</v>
      </c>
      <c r="F1983" t="str">
        <f>INDEX(cleaned_data_Pittsburgh!AK$2:'cleaned_data_Pittsburgh'!AK$828, MATCH(A1983, cleaned_data_Pittsburgh!I$2:'cleaned_data_Pittsburgh'!I$828,0))</f>
        <v>Sub-county</v>
      </c>
      <c r="G1983">
        <f t="shared" si="12"/>
        <v>0</v>
      </c>
    </row>
    <row r="1984" spans="1:7" x14ac:dyDescent="0.2">
      <c r="A1984">
        <v>224804879</v>
      </c>
      <c r="B1984">
        <v>9076626</v>
      </c>
      <c r="C1984" t="s">
        <v>3391</v>
      </c>
      <c r="D1984" t="str">
        <f>INDEX(cleaned_data_Pittsburgh!AF$2:'cleaned_data_Pittsburgh'!AF$828, MATCH(A1984, cleaned_data_Pittsburgh!I$2:'cleaned_data_Pittsburgh'!I$828,0))</f>
        <v>Pittsburgh</v>
      </c>
      <c r="E1984">
        <f>INDEX(cleaned_data_Pittsburgh!AG$2:'cleaned_data_Pittsburgh'!AG$828, MATCH(A1984, cleaned_data_Pittsburgh!I$2:'cleaned_data_Pittsburgh'!I$828,0))</f>
        <v>0</v>
      </c>
      <c r="F1984" t="str">
        <f>INDEX(cleaned_data_Pittsburgh!AK$2:'cleaned_data_Pittsburgh'!AK$828, MATCH(A1984, cleaned_data_Pittsburgh!I$2:'cleaned_data_Pittsburgh'!I$828,0))</f>
        <v>Sub-county</v>
      </c>
      <c r="G1984">
        <f t="shared" si="12"/>
        <v>0</v>
      </c>
    </row>
    <row r="1985" spans="1:7" x14ac:dyDescent="0.2">
      <c r="A1985">
        <v>224810389</v>
      </c>
      <c r="B1985">
        <v>9335142</v>
      </c>
      <c r="C1985" t="s">
        <v>3391</v>
      </c>
      <c r="D1985" t="str">
        <f>INDEX(cleaned_data_Pittsburgh!AF$2:'cleaned_data_Pittsburgh'!AF$828, MATCH(A1985, cleaned_data_Pittsburgh!I$2:'cleaned_data_Pittsburgh'!I$828,0))</f>
        <v>Coraopolis</v>
      </c>
      <c r="E1985">
        <f>INDEX(cleaned_data_Pittsburgh!AG$2:'cleaned_data_Pittsburgh'!AG$828, MATCH(A1985, cleaned_data_Pittsburgh!I$2:'cleaned_data_Pittsburgh'!I$828,0))</f>
        <v>0</v>
      </c>
      <c r="F1985" t="str">
        <f>INDEX(cleaned_data_Pittsburgh!AK$2:'cleaned_data_Pittsburgh'!AK$828, MATCH(A1985, cleaned_data_Pittsburgh!I$2:'cleaned_data_Pittsburgh'!I$828,0))</f>
        <v>Sub-county</v>
      </c>
      <c r="G1985">
        <f t="shared" si="12"/>
        <v>0</v>
      </c>
    </row>
    <row r="1986" spans="1:7" x14ac:dyDescent="0.2">
      <c r="A1986">
        <v>224071825</v>
      </c>
      <c r="B1986">
        <v>191126079</v>
      </c>
      <c r="C1986" t="s">
        <v>3517</v>
      </c>
      <c r="D1986" t="str">
        <f>INDEX(cleaned_data_Pittsburgh!AF$2:'cleaned_data_Pittsburgh'!AF$828, MATCH(A1986, cleaned_data_Pittsburgh!I$2:'cleaned_data_Pittsburgh'!I$828,0))</f>
        <v>White Oak</v>
      </c>
      <c r="E1986">
        <f>INDEX(cleaned_data_Pittsburgh!AG$2:'cleaned_data_Pittsburgh'!AG$828, MATCH(A1986, cleaned_data_Pittsburgh!I$2:'cleaned_data_Pittsburgh'!I$828,0))</f>
        <v>0</v>
      </c>
      <c r="F1986" t="str">
        <f>INDEX(cleaned_data_Pittsburgh!AK$2:'cleaned_data_Pittsburgh'!AK$828, MATCH(A1986, cleaned_data_Pittsburgh!I$2:'cleaned_data_Pittsburgh'!I$828,0))</f>
        <v>Sub-county</v>
      </c>
      <c r="G1986">
        <f t="shared" si="12"/>
        <v>0</v>
      </c>
    </row>
    <row r="1987" spans="1:7" x14ac:dyDescent="0.2">
      <c r="A1987">
        <v>224240843</v>
      </c>
      <c r="B1987">
        <v>191126079</v>
      </c>
      <c r="C1987" t="s">
        <v>3517</v>
      </c>
      <c r="D1987" t="str">
        <f>INDEX(cleaned_data_Pittsburgh!AF$2:'cleaned_data_Pittsburgh'!AF$828, MATCH(A1987, cleaned_data_Pittsburgh!I$2:'cleaned_data_Pittsburgh'!I$828,0))</f>
        <v>Pittsburgh</v>
      </c>
      <c r="E1987">
        <f>INDEX(cleaned_data_Pittsburgh!AG$2:'cleaned_data_Pittsburgh'!AG$828, MATCH(A1987, cleaned_data_Pittsburgh!I$2:'cleaned_data_Pittsburgh'!I$828,0))</f>
        <v>0</v>
      </c>
      <c r="F1987" t="str">
        <f>INDEX(cleaned_data_Pittsburgh!AK$2:'cleaned_data_Pittsburgh'!AK$828, MATCH(A1987, cleaned_data_Pittsburgh!I$2:'cleaned_data_Pittsburgh'!I$828,0))</f>
        <v>Sub-county</v>
      </c>
      <c r="G1987">
        <f t="shared" si="12"/>
        <v>0</v>
      </c>
    </row>
    <row r="1988" spans="1:7" x14ac:dyDescent="0.2">
      <c r="A1988">
        <v>222816099</v>
      </c>
      <c r="B1988">
        <v>148995022</v>
      </c>
      <c r="C1988" t="s">
        <v>3438</v>
      </c>
      <c r="D1988" t="str">
        <f>INDEX(cleaned_data_Pittsburgh!AF$2:'cleaned_data_Pittsburgh'!AF$828, MATCH(A1988, cleaned_data_Pittsburgh!I$2:'cleaned_data_Pittsburgh'!I$828,0))</f>
        <v>Pittsburgh</v>
      </c>
      <c r="E1988">
        <f>INDEX(cleaned_data_Pittsburgh!AG$2:'cleaned_data_Pittsburgh'!AG$828, MATCH(A1988, cleaned_data_Pittsburgh!I$2:'cleaned_data_Pittsburgh'!I$828,0))</f>
        <v>0</v>
      </c>
      <c r="F1988" t="str">
        <f>INDEX(cleaned_data_Pittsburgh!AK$2:'cleaned_data_Pittsburgh'!AK$828, MATCH(A1988, cleaned_data_Pittsburgh!I$2:'cleaned_data_Pittsburgh'!I$828,0))</f>
        <v>Sub-county</v>
      </c>
      <c r="G1988">
        <f t="shared" si="12"/>
        <v>0</v>
      </c>
    </row>
    <row r="1989" spans="1:7" x14ac:dyDescent="0.2">
      <c r="A1989">
        <v>222465145</v>
      </c>
      <c r="B1989">
        <v>104093572</v>
      </c>
      <c r="C1989" t="s">
        <v>3421</v>
      </c>
      <c r="D1989" t="str">
        <f>INDEX(cleaned_data_Pittsburgh!AF$2:'cleaned_data_Pittsburgh'!AF$828, MATCH(A1989, cleaned_data_Pittsburgh!I$2:'cleaned_data_Pittsburgh'!I$828,0))</f>
        <v>Pittsburgh</v>
      </c>
      <c r="E1989">
        <f>INDEX(cleaned_data_Pittsburgh!AG$2:'cleaned_data_Pittsburgh'!AG$828, MATCH(A1989, cleaned_data_Pittsburgh!I$2:'cleaned_data_Pittsburgh'!I$828,0))</f>
        <v>0</v>
      </c>
      <c r="F1989" t="str">
        <f>INDEX(cleaned_data_Pittsburgh!AK$2:'cleaned_data_Pittsburgh'!AK$828, MATCH(A1989, cleaned_data_Pittsburgh!I$2:'cleaned_data_Pittsburgh'!I$828,0))</f>
        <v>Sub-county</v>
      </c>
      <c r="G1989">
        <f t="shared" ref="G1989:G2020" si="13">IF(IFERROR(SEARCH(D1989, C1989), 0), 1, 0)</f>
        <v>0</v>
      </c>
    </row>
    <row r="1990" spans="1:7" x14ac:dyDescent="0.2">
      <c r="A1990">
        <v>222465164</v>
      </c>
      <c r="B1990">
        <v>4896371</v>
      </c>
      <c r="C1990" t="s">
        <v>3421</v>
      </c>
      <c r="D1990" t="str">
        <f>INDEX(cleaned_data_Pittsburgh!AF$2:'cleaned_data_Pittsburgh'!AF$828, MATCH(A1990, cleaned_data_Pittsburgh!I$2:'cleaned_data_Pittsburgh'!I$828,0))</f>
        <v>Pittsburgh</v>
      </c>
      <c r="E1990">
        <f>INDEX(cleaned_data_Pittsburgh!AG$2:'cleaned_data_Pittsburgh'!AG$828, MATCH(A1990, cleaned_data_Pittsburgh!I$2:'cleaned_data_Pittsburgh'!I$828,0))</f>
        <v>0</v>
      </c>
      <c r="F1990" t="str">
        <f>INDEX(cleaned_data_Pittsburgh!AK$2:'cleaned_data_Pittsburgh'!AK$828, MATCH(A1990, cleaned_data_Pittsburgh!I$2:'cleaned_data_Pittsburgh'!I$828,0))</f>
        <v>Sub-county</v>
      </c>
      <c r="G1990">
        <f t="shared" si="13"/>
        <v>0</v>
      </c>
    </row>
    <row r="1991" spans="1:7" x14ac:dyDescent="0.2">
      <c r="A1991">
        <v>222816099</v>
      </c>
      <c r="B1991">
        <v>4131360</v>
      </c>
      <c r="C1991" t="s">
        <v>3421</v>
      </c>
      <c r="D1991" t="str">
        <f>INDEX(cleaned_data_Pittsburgh!AF$2:'cleaned_data_Pittsburgh'!AF$828, MATCH(A1991, cleaned_data_Pittsburgh!I$2:'cleaned_data_Pittsburgh'!I$828,0))</f>
        <v>Pittsburgh</v>
      </c>
      <c r="E1991">
        <f>INDEX(cleaned_data_Pittsburgh!AG$2:'cleaned_data_Pittsburgh'!AG$828, MATCH(A1991, cleaned_data_Pittsburgh!I$2:'cleaned_data_Pittsburgh'!I$828,0))</f>
        <v>0</v>
      </c>
      <c r="F1991" t="str">
        <f>INDEX(cleaned_data_Pittsburgh!AK$2:'cleaned_data_Pittsburgh'!AK$828, MATCH(A1991, cleaned_data_Pittsburgh!I$2:'cleaned_data_Pittsburgh'!I$828,0))</f>
        <v>Sub-county</v>
      </c>
      <c r="G1991">
        <f t="shared" si="13"/>
        <v>0</v>
      </c>
    </row>
    <row r="1992" spans="1:7" x14ac:dyDescent="0.2">
      <c r="A1992">
        <v>223612341</v>
      </c>
      <c r="B1992">
        <v>12693066</v>
      </c>
      <c r="C1992" t="s">
        <v>3421</v>
      </c>
      <c r="D1992" t="str">
        <f>INDEX(cleaned_data_Pittsburgh!AF$2:'cleaned_data_Pittsburgh'!AF$828, MATCH(A1992, cleaned_data_Pittsburgh!I$2:'cleaned_data_Pittsburgh'!I$828,0))</f>
        <v>Pittsburgh</v>
      </c>
      <c r="E1992">
        <f>INDEX(cleaned_data_Pittsburgh!AG$2:'cleaned_data_Pittsburgh'!AG$828, MATCH(A1992, cleaned_data_Pittsburgh!I$2:'cleaned_data_Pittsburgh'!I$828,0))</f>
        <v>0</v>
      </c>
      <c r="F1992" t="str">
        <f>INDEX(cleaned_data_Pittsburgh!AK$2:'cleaned_data_Pittsburgh'!AK$828, MATCH(A1992, cleaned_data_Pittsburgh!I$2:'cleaned_data_Pittsburgh'!I$828,0))</f>
        <v>Sub-county</v>
      </c>
      <c r="G1992">
        <f t="shared" si="13"/>
        <v>0</v>
      </c>
    </row>
    <row r="1993" spans="1:7" x14ac:dyDescent="0.2">
      <c r="A1993">
        <v>223688319</v>
      </c>
      <c r="B1993">
        <v>159559612</v>
      </c>
      <c r="C1993" t="s">
        <v>3421</v>
      </c>
      <c r="D1993" t="str">
        <f>INDEX(cleaned_data_Pittsburgh!AF$2:'cleaned_data_Pittsburgh'!AF$828, MATCH(A1993, cleaned_data_Pittsburgh!I$2:'cleaned_data_Pittsburgh'!I$828,0))</f>
        <v>Pittsburgh</v>
      </c>
      <c r="E1993">
        <f>INDEX(cleaned_data_Pittsburgh!AG$2:'cleaned_data_Pittsburgh'!AG$828, MATCH(A1993, cleaned_data_Pittsburgh!I$2:'cleaned_data_Pittsburgh'!I$828,0))</f>
        <v>1</v>
      </c>
      <c r="F1993" t="str">
        <f>INDEX(cleaned_data_Pittsburgh!AK$2:'cleaned_data_Pittsburgh'!AK$828, MATCH(A1993, cleaned_data_Pittsburgh!I$2:'cleaned_data_Pittsburgh'!I$828,0))</f>
        <v>Sub-county</v>
      </c>
      <c r="G1993">
        <f t="shared" si="13"/>
        <v>0</v>
      </c>
    </row>
    <row r="1994" spans="1:7" x14ac:dyDescent="0.2">
      <c r="A1994">
        <v>223770928</v>
      </c>
      <c r="B1994">
        <v>4896371</v>
      </c>
      <c r="C1994" t="s">
        <v>3421</v>
      </c>
      <c r="D1994" t="str">
        <f>INDEX(cleaned_data_Pittsburgh!AF$2:'cleaned_data_Pittsburgh'!AF$828, MATCH(A1994, cleaned_data_Pittsburgh!I$2:'cleaned_data_Pittsburgh'!I$828,0))</f>
        <v>Pittsburgh</v>
      </c>
      <c r="E1994">
        <f>INDEX(cleaned_data_Pittsburgh!AG$2:'cleaned_data_Pittsburgh'!AG$828, MATCH(A1994, cleaned_data_Pittsburgh!I$2:'cleaned_data_Pittsburgh'!I$828,0))</f>
        <v>0</v>
      </c>
      <c r="F1994" t="str">
        <f>INDEX(cleaned_data_Pittsburgh!AK$2:'cleaned_data_Pittsburgh'!AK$828, MATCH(A1994, cleaned_data_Pittsburgh!I$2:'cleaned_data_Pittsburgh'!I$828,0))</f>
        <v>Sub-county</v>
      </c>
      <c r="G1994">
        <f t="shared" si="13"/>
        <v>0</v>
      </c>
    </row>
    <row r="1995" spans="1:7" x14ac:dyDescent="0.2">
      <c r="A1995">
        <v>223973539</v>
      </c>
      <c r="B1995">
        <v>159559612</v>
      </c>
      <c r="C1995" t="s">
        <v>3421</v>
      </c>
      <c r="D1995" t="str">
        <f>INDEX(cleaned_data_Pittsburgh!AF$2:'cleaned_data_Pittsburgh'!AF$828, MATCH(A1995, cleaned_data_Pittsburgh!I$2:'cleaned_data_Pittsburgh'!I$828,0))</f>
        <v>Pittsburgh</v>
      </c>
      <c r="E1995">
        <f>INDEX(cleaned_data_Pittsburgh!AG$2:'cleaned_data_Pittsburgh'!AG$828, MATCH(A1995, cleaned_data_Pittsburgh!I$2:'cleaned_data_Pittsburgh'!I$828,0))</f>
        <v>1</v>
      </c>
      <c r="F1995" t="str">
        <f>INDEX(cleaned_data_Pittsburgh!AK$2:'cleaned_data_Pittsburgh'!AK$828, MATCH(A1995, cleaned_data_Pittsburgh!I$2:'cleaned_data_Pittsburgh'!I$828,0))</f>
        <v>Sub-county</v>
      </c>
      <c r="G1995">
        <f t="shared" si="13"/>
        <v>0</v>
      </c>
    </row>
    <row r="1996" spans="1:7" x14ac:dyDescent="0.2">
      <c r="A1996">
        <v>224101770</v>
      </c>
      <c r="B1996">
        <v>187314099</v>
      </c>
      <c r="C1996" t="s">
        <v>3421</v>
      </c>
      <c r="D1996" t="str">
        <f>INDEX(cleaned_data_Pittsburgh!AF$2:'cleaned_data_Pittsburgh'!AF$828, MATCH(A1996, cleaned_data_Pittsburgh!I$2:'cleaned_data_Pittsburgh'!I$828,0))</f>
        <v>Pittsburgh</v>
      </c>
      <c r="E1996">
        <f>INDEX(cleaned_data_Pittsburgh!AG$2:'cleaned_data_Pittsburgh'!AG$828, MATCH(A1996, cleaned_data_Pittsburgh!I$2:'cleaned_data_Pittsburgh'!I$828,0))</f>
        <v>0</v>
      </c>
      <c r="F1996" t="str">
        <f>INDEX(cleaned_data_Pittsburgh!AK$2:'cleaned_data_Pittsburgh'!AK$828, MATCH(A1996, cleaned_data_Pittsburgh!I$2:'cleaned_data_Pittsburgh'!I$828,0))</f>
        <v>Sub-county</v>
      </c>
      <c r="G1996">
        <f t="shared" si="13"/>
        <v>0</v>
      </c>
    </row>
    <row r="1997" spans="1:7" x14ac:dyDescent="0.2">
      <c r="A1997">
        <v>224213324</v>
      </c>
      <c r="B1997">
        <v>4896371</v>
      </c>
      <c r="C1997" t="s">
        <v>3421</v>
      </c>
      <c r="D1997" t="str">
        <f>INDEX(cleaned_data_Pittsburgh!AF$2:'cleaned_data_Pittsburgh'!AF$828, MATCH(A1997, cleaned_data_Pittsburgh!I$2:'cleaned_data_Pittsburgh'!I$828,0))</f>
        <v>Pittsburgh</v>
      </c>
      <c r="E1997">
        <f>INDEX(cleaned_data_Pittsburgh!AG$2:'cleaned_data_Pittsburgh'!AG$828, MATCH(A1997, cleaned_data_Pittsburgh!I$2:'cleaned_data_Pittsburgh'!I$828,0))</f>
        <v>0</v>
      </c>
      <c r="F1997" t="str">
        <f>INDEX(cleaned_data_Pittsburgh!AK$2:'cleaned_data_Pittsburgh'!AK$828, MATCH(A1997, cleaned_data_Pittsburgh!I$2:'cleaned_data_Pittsburgh'!I$828,0))</f>
        <v>Sub-county</v>
      </c>
      <c r="G1997">
        <f t="shared" si="13"/>
        <v>0</v>
      </c>
    </row>
    <row r="1998" spans="1:7" x14ac:dyDescent="0.2">
      <c r="A1998">
        <v>224223381</v>
      </c>
      <c r="B1998">
        <v>87865192</v>
      </c>
      <c r="C1998" t="s">
        <v>3421</v>
      </c>
      <c r="D1998" t="str">
        <f>INDEX(cleaned_data_Pittsburgh!AF$2:'cleaned_data_Pittsburgh'!AF$828, MATCH(A1998, cleaned_data_Pittsburgh!I$2:'cleaned_data_Pittsburgh'!I$828,0))</f>
        <v>Pittsburgh</v>
      </c>
      <c r="E1998">
        <f>INDEX(cleaned_data_Pittsburgh!AG$2:'cleaned_data_Pittsburgh'!AG$828, MATCH(A1998, cleaned_data_Pittsburgh!I$2:'cleaned_data_Pittsburgh'!I$828,0))</f>
        <v>0</v>
      </c>
      <c r="F1998" t="str">
        <f>INDEX(cleaned_data_Pittsburgh!AK$2:'cleaned_data_Pittsburgh'!AK$828, MATCH(A1998, cleaned_data_Pittsburgh!I$2:'cleaned_data_Pittsburgh'!I$828,0))</f>
        <v>Sub-county</v>
      </c>
      <c r="G1998">
        <f t="shared" si="13"/>
        <v>0</v>
      </c>
    </row>
    <row r="1999" spans="1:7" x14ac:dyDescent="0.2">
      <c r="A1999">
        <v>224246247</v>
      </c>
      <c r="B1999">
        <v>12285156</v>
      </c>
      <c r="C1999" t="s">
        <v>3421</v>
      </c>
      <c r="D1999" t="str">
        <f>INDEX(cleaned_data_Pittsburgh!AF$2:'cleaned_data_Pittsburgh'!AF$828, MATCH(A1999, cleaned_data_Pittsburgh!I$2:'cleaned_data_Pittsburgh'!I$828,0))</f>
        <v>Pittsburgh</v>
      </c>
      <c r="E1999">
        <f>INDEX(cleaned_data_Pittsburgh!AG$2:'cleaned_data_Pittsburgh'!AG$828, MATCH(A1999, cleaned_data_Pittsburgh!I$2:'cleaned_data_Pittsburgh'!I$828,0))</f>
        <v>0</v>
      </c>
      <c r="F1999" t="str">
        <f>INDEX(cleaned_data_Pittsburgh!AK$2:'cleaned_data_Pittsburgh'!AK$828, MATCH(A1999, cleaned_data_Pittsburgh!I$2:'cleaned_data_Pittsburgh'!I$828,0))</f>
        <v>Sub-county</v>
      </c>
      <c r="G1999">
        <f t="shared" si="13"/>
        <v>0</v>
      </c>
    </row>
    <row r="2000" spans="1:7" x14ac:dyDescent="0.2">
      <c r="A2000">
        <v>224249576</v>
      </c>
      <c r="B2000">
        <v>104093572</v>
      </c>
      <c r="C2000" t="s">
        <v>3421</v>
      </c>
      <c r="D2000" t="str">
        <f>INDEX(cleaned_data_Pittsburgh!AF$2:'cleaned_data_Pittsburgh'!AF$828, MATCH(A2000, cleaned_data_Pittsburgh!I$2:'cleaned_data_Pittsburgh'!I$828,0))</f>
        <v>Pittsburgh</v>
      </c>
      <c r="E2000">
        <f>INDEX(cleaned_data_Pittsburgh!AG$2:'cleaned_data_Pittsburgh'!AG$828, MATCH(A2000, cleaned_data_Pittsburgh!I$2:'cleaned_data_Pittsburgh'!I$828,0))</f>
        <v>0</v>
      </c>
      <c r="F2000" t="str">
        <f>INDEX(cleaned_data_Pittsburgh!AK$2:'cleaned_data_Pittsburgh'!AK$828, MATCH(A2000, cleaned_data_Pittsburgh!I$2:'cleaned_data_Pittsburgh'!I$828,0))</f>
        <v>Sub-county</v>
      </c>
      <c r="G2000">
        <f t="shared" si="13"/>
        <v>0</v>
      </c>
    </row>
    <row r="2001" spans="1:7" x14ac:dyDescent="0.2">
      <c r="A2001">
        <v>224348794</v>
      </c>
      <c r="B2001">
        <v>12285156</v>
      </c>
      <c r="C2001" t="s">
        <v>3421</v>
      </c>
      <c r="D2001" t="str">
        <f>INDEX(cleaned_data_Pittsburgh!AF$2:'cleaned_data_Pittsburgh'!AF$828, MATCH(A2001, cleaned_data_Pittsburgh!I$2:'cleaned_data_Pittsburgh'!I$828,0))</f>
        <v>Pittsburgh</v>
      </c>
      <c r="E2001">
        <f>INDEX(cleaned_data_Pittsburgh!AG$2:'cleaned_data_Pittsburgh'!AG$828, MATCH(A2001, cleaned_data_Pittsburgh!I$2:'cleaned_data_Pittsburgh'!I$828,0))</f>
        <v>0</v>
      </c>
      <c r="F2001" t="str">
        <f>INDEX(cleaned_data_Pittsburgh!AK$2:'cleaned_data_Pittsburgh'!AK$828, MATCH(A2001, cleaned_data_Pittsburgh!I$2:'cleaned_data_Pittsburgh'!I$828,0))</f>
        <v>Sub-county</v>
      </c>
      <c r="G2001">
        <f t="shared" si="13"/>
        <v>0</v>
      </c>
    </row>
    <row r="2002" spans="1:7" x14ac:dyDescent="0.2">
      <c r="A2002">
        <v>224414323</v>
      </c>
      <c r="B2002">
        <v>12285156</v>
      </c>
      <c r="C2002" t="s">
        <v>3421</v>
      </c>
      <c r="D2002" t="str">
        <f>INDEX(cleaned_data_Pittsburgh!AF$2:'cleaned_data_Pittsburgh'!AF$828, MATCH(A2002, cleaned_data_Pittsburgh!I$2:'cleaned_data_Pittsburgh'!I$828,0))</f>
        <v>Pittsburgh</v>
      </c>
      <c r="E2002">
        <f>INDEX(cleaned_data_Pittsburgh!AG$2:'cleaned_data_Pittsburgh'!AG$828, MATCH(A2002, cleaned_data_Pittsburgh!I$2:'cleaned_data_Pittsburgh'!I$828,0))</f>
        <v>0</v>
      </c>
      <c r="F2002" t="str">
        <f>INDEX(cleaned_data_Pittsburgh!AK$2:'cleaned_data_Pittsburgh'!AK$828, MATCH(A2002, cleaned_data_Pittsburgh!I$2:'cleaned_data_Pittsburgh'!I$828,0))</f>
        <v>Sub-county</v>
      </c>
      <c r="G2002">
        <f t="shared" si="13"/>
        <v>0</v>
      </c>
    </row>
    <row r="2003" spans="1:7" x14ac:dyDescent="0.2">
      <c r="A2003">
        <v>224422147</v>
      </c>
      <c r="B2003">
        <v>12693066</v>
      </c>
      <c r="C2003" t="s">
        <v>3421</v>
      </c>
      <c r="D2003" t="str">
        <f>INDEX(cleaned_data_Pittsburgh!AF$2:'cleaned_data_Pittsburgh'!AF$828, MATCH(A2003, cleaned_data_Pittsburgh!I$2:'cleaned_data_Pittsburgh'!I$828,0))</f>
        <v>Pittsburgh</v>
      </c>
      <c r="E2003">
        <f>INDEX(cleaned_data_Pittsburgh!AG$2:'cleaned_data_Pittsburgh'!AG$828, MATCH(A2003, cleaned_data_Pittsburgh!I$2:'cleaned_data_Pittsburgh'!I$828,0))</f>
        <v>0</v>
      </c>
      <c r="F2003" t="str">
        <f>INDEX(cleaned_data_Pittsburgh!AK$2:'cleaned_data_Pittsburgh'!AK$828, MATCH(A2003, cleaned_data_Pittsburgh!I$2:'cleaned_data_Pittsburgh'!I$828,0))</f>
        <v>Sub-county</v>
      </c>
      <c r="G2003">
        <f t="shared" si="13"/>
        <v>0</v>
      </c>
    </row>
    <row r="2004" spans="1:7" x14ac:dyDescent="0.2">
      <c r="A2004">
        <v>224510304</v>
      </c>
      <c r="B2004">
        <v>12285156</v>
      </c>
      <c r="C2004" t="s">
        <v>3421</v>
      </c>
      <c r="D2004" t="str">
        <f>INDEX(cleaned_data_Pittsburgh!AF$2:'cleaned_data_Pittsburgh'!AF$828, MATCH(A2004, cleaned_data_Pittsburgh!I$2:'cleaned_data_Pittsburgh'!I$828,0))</f>
        <v>Pittsburgh</v>
      </c>
      <c r="E2004">
        <f>INDEX(cleaned_data_Pittsburgh!AG$2:'cleaned_data_Pittsburgh'!AG$828, MATCH(A2004, cleaned_data_Pittsburgh!I$2:'cleaned_data_Pittsburgh'!I$828,0))</f>
        <v>0</v>
      </c>
      <c r="F2004" t="str">
        <f>INDEX(cleaned_data_Pittsburgh!AK$2:'cleaned_data_Pittsburgh'!AK$828, MATCH(A2004, cleaned_data_Pittsburgh!I$2:'cleaned_data_Pittsburgh'!I$828,0))</f>
        <v>Sub-county</v>
      </c>
      <c r="G2004">
        <f t="shared" si="13"/>
        <v>0</v>
      </c>
    </row>
    <row r="2005" spans="1:7" x14ac:dyDescent="0.2">
      <c r="A2005">
        <v>224623084</v>
      </c>
      <c r="B2005">
        <v>12285156</v>
      </c>
      <c r="C2005" t="s">
        <v>3421</v>
      </c>
      <c r="D2005" t="str">
        <f>INDEX(cleaned_data_Pittsburgh!AF$2:'cleaned_data_Pittsburgh'!AF$828, MATCH(A2005, cleaned_data_Pittsburgh!I$2:'cleaned_data_Pittsburgh'!I$828,0))</f>
        <v>Pittsburgh</v>
      </c>
      <c r="E2005">
        <f>INDEX(cleaned_data_Pittsburgh!AG$2:'cleaned_data_Pittsburgh'!AG$828, MATCH(A2005, cleaned_data_Pittsburgh!I$2:'cleaned_data_Pittsburgh'!I$828,0))</f>
        <v>0</v>
      </c>
      <c r="F2005" t="str">
        <f>INDEX(cleaned_data_Pittsburgh!AK$2:'cleaned_data_Pittsburgh'!AK$828, MATCH(A2005, cleaned_data_Pittsburgh!I$2:'cleaned_data_Pittsburgh'!I$828,0))</f>
        <v>Sub-county</v>
      </c>
      <c r="G2005">
        <f t="shared" si="13"/>
        <v>0</v>
      </c>
    </row>
    <row r="2006" spans="1:7" x14ac:dyDescent="0.2">
      <c r="A2006">
        <v>224623243</v>
      </c>
      <c r="B2006">
        <v>12285156</v>
      </c>
      <c r="C2006" t="s">
        <v>3421</v>
      </c>
      <c r="D2006" t="str">
        <f>INDEX(cleaned_data_Pittsburgh!AF$2:'cleaned_data_Pittsburgh'!AF$828, MATCH(A2006, cleaned_data_Pittsburgh!I$2:'cleaned_data_Pittsburgh'!I$828,0))</f>
        <v>Pittsburgh</v>
      </c>
      <c r="E2006">
        <f>INDEX(cleaned_data_Pittsburgh!AG$2:'cleaned_data_Pittsburgh'!AG$828, MATCH(A2006, cleaned_data_Pittsburgh!I$2:'cleaned_data_Pittsburgh'!I$828,0))</f>
        <v>0</v>
      </c>
      <c r="F2006" t="str">
        <f>INDEX(cleaned_data_Pittsburgh!AK$2:'cleaned_data_Pittsburgh'!AK$828, MATCH(A2006, cleaned_data_Pittsburgh!I$2:'cleaned_data_Pittsburgh'!I$828,0))</f>
        <v>Sub-county</v>
      </c>
      <c r="G2006">
        <f t="shared" si="13"/>
        <v>0</v>
      </c>
    </row>
    <row r="2007" spans="1:7" x14ac:dyDescent="0.2">
      <c r="A2007">
        <v>224682154</v>
      </c>
      <c r="B2007">
        <v>186438873</v>
      </c>
      <c r="C2007" t="s">
        <v>3421</v>
      </c>
      <c r="D2007" t="str">
        <f>INDEX(cleaned_data_Pittsburgh!AF$2:'cleaned_data_Pittsburgh'!AF$828, MATCH(A2007, cleaned_data_Pittsburgh!I$2:'cleaned_data_Pittsburgh'!I$828,0))</f>
        <v>Pittsburgh</v>
      </c>
      <c r="E2007">
        <f>INDEX(cleaned_data_Pittsburgh!AG$2:'cleaned_data_Pittsburgh'!AG$828, MATCH(A2007, cleaned_data_Pittsburgh!I$2:'cleaned_data_Pittsburgh'!I$828,0))</f>
        <v>0</v>
      </c>
      <c r="F2007" t="str">
        <f>INDEX(cleaned_data_Pittsburgh!AK$2:'cleaned_data_Pittsburgh'!AK$828, MATCH(A2007, cleaned_data_Pittsburgh!I$2:'cleaned_data_Pittsburgh'!I$828,0))</f>
        <v>Sub-county</v>
      </c>
      <c r="G2007">
        <f t="shared" si="13"/>
        <v>0</v>
      </c>
    </row>
    <row r="2008" spans="1:7" x14ac:dyDescent="0.2">
      <c r="A2008">
        <v>224682684</v>
      </c>
      <c r="B2008">
        <v>106871152</v>
      </c>
      <c r="C2008" t="s">
        <v>3421</v>
      </c>
      <c r="D2008" t="str">
        <f>INDEX(cleaned_data_Pittsburgh!AF$2:'cleaned_data_Pittsburgh'!AF$828, MATCH(A2008, cleaned_data_Pittsburgh!I$2:'cleaned_data_Pittsburgh'!I$828,0))</f>
        <v>Pittsburgh</v>
      </c>
      <c r="E2008">
        <f>INDEX(cleaned_data_Pittsburgh!AG$2:'cleaned_data_Pittsburgh'!AG$828, MATCH(A2008, cleaned_data_Pittsburgh!I$2:'cleaned_data_Pittsburgh'!I$828,0))</f>
        <v>0</v>
      </c>
      <c r="F2008" t="str">
        <f>INDEX(cleaned_data_Pittsburgh!AK$2:'cleaned_data_Pittsburgh'!AK$828, MATCH(A2008, cleaned_data_Pittsburgh!I$2:'cleaned_data_Pittsburgh'!I$828,0))</f>
        <v>Sub-county</v>
      </c>
      <c r="G2008">
        <f t="shared" si="13"/>
        <v>0</v>
      </c>
    </row>
    <row r="2009" spans="1:7" x14ac:dyDescent="0.2">
      <c r="A2009">
        <v>224772374</v>
      </c>
      <c r="B2009">
        <v>12285156</v>
      </c>
      <c r="C2009" t="s">
        <v>3421</v>
      </c>
      <c r="D2009" t="str">
        <f>INDEX(cleaned_data_Pittsburgh!AF$2:'cleaned_data_Pittsburgh'!AF$828, MATCH(A2009, cleaned_data_Pittsburgh!I$2:'cleaned_data_Pittsburgh'!I$828,0))</f>
        <v>Pittsburgh</v>
      </c>
      <c r="E2009">
        <f>INDEX(cleaned_data_Pittsburgh!AG$2:'cleaned_data_Pittsburgh'!AG$828, MATCH(A2009, cleaned_data_Pittsburgh!I$2:'cleaned_data_Pittsburgh'!I$828,0))</f>
        <v>0</v>
      </c>
      <c r="F2009" t="str">
        <f>INDEX(cleaned_data_Pittsburgh!AK$2:'cleaned_data_Pittsburgh'!AK$828, MATCH(A2009, cleaned_data_Pittsburgh!I$2:'cleaned_data_Pittsburgh'!I$828,0))</f>
        <v>Sub-county</v>
      </c>
      <c r="G2009">
        <f t="shared" si="13"/>
        <v>0</v>
      </c>
    </row>
    <row r="2010" spans="1:7" x14ac:dyDescent="0.2">
      <c r="A2010">
        <v>224780749</v>
      </c>
      <c r="B2010">
        <v>12285156</v>
      </c>
      <c r="C2010" t="s">
        <v>3421</v>
      </c>
      <c r="D2010" t="str">
        <f>INDEX(cleaned_data_Pittsburgh!AF$2:'cleaned_data_Pittsburgh'!AF$828, MATCH(A2010, cleaned_data_Pittsburgh!I$2:'cleaned_data_Pittsburgh'!I$828,0))</f>
        <v>Pittsburgh</v>
      </c>
      <c r="E2010">
        <f>INDEX(cleaned_data_Pittsburgh!AG$2:'cleaned_data_Pittsburgh'!AG$828, MATCH(A2010, cleaned_data_Pittsburgh!I$2:'cleaned_data_Pittsburgh'!I$828,0))</f>
        <v>0</v>
      </c>
      <c r="F2010" t="str">
        <f>INDEX(cleaned_data_Pittsburgh!AK$2:'cleaned_data_Pittsburgh'!AK$828, MATCH(A2010, cleaned_data_Pittsburgh!I$2:'cleaned_data_Pittsburgh'!I$828,0))</f>
        <v>Sub-county</v>
      </c>
      <c r="G2010">
        <f t="shared" si="13"/>
        <v>0</v>
      </c>
    </row>
    <row r="2011" spans="1:7" x14ac:dyDescent="0.2">
      <c r="A2011">
        <v>224783604</v>
      </c>
      <c r="B2011">
        <v>4896371</v>
      </c>
      <c r="C2011" t="s">
        <v>3421</v>
      </c>
      <c r="D2011" t="str">
        <f>INDEX(cleaned_data_Pittsburgh!AF$2:'cleaned_data_Pittsburgh'!AF$828, MATCH(A2011, cleaned_data_Pittsburgh!I$2:'cleaned_data_Pittsburgh'!I$828,0))</f>
        <v>Pittsburgh</v>
      </c>
      <c r="E2011">
        <f>INDEX(cleaned_data_Pittsburgh!AG$2:'cleaned_data_Pittsburgh'!AG$828, MATCH(A2011, cleaned_data_Pittsburgh!I$2:'cleaned_data_Pittsburgh'!I$828,0))</f>
        <v>0</v>
      </c>
      <c r="F2011" t="str">
        <f>INDEX(cleaned_data_Pittsburgh!AK$2:'cleaned_data_Pittsburgh'!AK$828, MATCH(A2011, cleaned_data_Pittsburgh!I$2:'cleaned_data_Pittsburgh'!I$828,0))</f>
        <v>Sub-county</v>
      </c>
      <c r="G2011">
        <f t="shared" si="13"/>
        <v>0</v>
      </c>
    </row>
    <row r="2012" spans="1:7" x14ac:dyDescent="0.2">
      <c r="A2012">
        <v>224865119</v>
      </c>
      <c r="B2012">
        <v>12285156</v>
      </c>
      <c r="C2012" t="s">
        <v>3421</v>
      </c>
      <c r="D2012" t="str">
        <f>INDEX(cleaned_data_Pittsburgh!AF$2:'cleaned_data_Pittsburgh'!AF$828, MATCH(A2012, cleaned_data_Pittsburgh!I$2:'cleaned_data_Pittsburgh'!I$828,0))</f>
        <v>Pittsburgh</v>
      </c>
      <c r="E2012">
        <f>INDEX(cleaned_data_Pittsburgh!AG$2:'cleaned_data_Pittsburgh'!AG$828, MATCH(A2012, cleaned_data_Pittsburgh!I$2:'cleaned_data_Pittsburgh'!I$828,0))</f>
        <v>0</v>
      </c>
      <c r="F2012" t="str">
        <f>INDEX(cleaned_data_Pittsburgh!AK$2:'cleaned_data_Pittsburgh'!AK$828, MATCH(A2012, cleaned_data_Pittsburgh!I$2:'cleaned_data_Pittsburgh'!I$828,0))</f>
        <v>Sub-county</v>
      </c>
      <c r="G2012">
        <f t="shared" si="13"/>
        <v>0</v>
      </c>
    </row>
    <row r="2013" spans="1:7" x14ac:dyDescent="0.2">
      <c r="A2013">
        <v>224900867</v>
      </c>
      <c r="B2013">
        <v>164898542</v>
      </c>
      <c r="C2013" t="s">
        <v>3421</v>
      </c>
      <c r="D2013" t="str">
        <f>INDEX(cleaned_data_Pittsburgh!AF$2:'cleaned_data_Pittsburgh'!AF$828, MATCH(A2013, cleaned_data_Pittsburgh!I$2:'cleaned_data_Pittsburgh'!I$828,0))</f>
        <v>Pittsburgh</v>
      </c>
      <c r="E2013">
        <f>INDEX(cleaned_data_Pittsburgh!AG$2:'cleaned_data_Pittsburgh'!AG$828, MATCH(A2013, cleaned_data_Pittsburgh!I$2:'cleaned_data_Pittsburgh'!I$828,0))</f>
        <v>0</v>
      </c>
      <c r="F2013" t="str">
        <f>INDEX(cleaned_data_Pittsburgh!AK$2:'cleaned_data_Pittsburgh'!AK$828, MATCH(A2013, cleaned_data_Pittsburgh!I$2:'cleaned_data_Pittsburgh'!I$828,0))</f>
        <v>Sub-county</v>
      </c>
      <c r="G2013">
        <f t="shared" si="13"/>
        <v>0</v>
      </c>
    </row>
    <row r="2014" spans="1:7" x14ac:dyDescent="0.2">
      <c r="A2014">
        <v>224906512</v>
      </c>
      <c r="B2014">
        <v>4896371</v>
      </c>
      <c r="C2014" t="s">
        <v>3421</v>
      </c>
      <c r="D2014" t="str">
        <f>INDEX(cleaned_data_Pittsburgh!AF$2:'cleaned_data_Pittsburgh'!AF$828, MATCH(A2014, cleaned_data_Pittsburgh!I$2:'cleaned_data_Pittsburgh'!I$828,0))</f>
        <v>Pittsburgh</v>
      </c>
      <c r="E2014">
        <f>INDEX(cleaned_data_Pittsburgh!AG$2:'cleaned_data_Pittsburgh'!AG$828, MATCH(A2014, cleaned_data_Pittsburgh!I$2:'cleaned_data_Pittsburgh'!I$828,0))</f>
        <v>0</v>
      </c>
      <c r="F2014" t="str">
        <f>INDEX(cleaned_data_Pittsburgh!AK$2:'cleaned_data_Pittsburgh'!AK$828, MATCH(A2014, cleaned_data_Pittsburgh!I$2:'cleaned_data_Pittsburgh'!I$828,0))</f>
        <v>Sub-county</v>
      </c>
      <c r="G2014">
        <f t="shared" si="13"/>
        <v>0</v>
      </c>
    </row>
    <row r="2015" spans="1:7" x14ac:dyDescent="0.2">
      <c r="A2015">
        <v>224975195</v>
      </c>
      <c r="B2015">
        <v>4896371</v>
      </c>
      <c r="C2015" t="s">
        <v>3421</v>
      </c>
      <c r="D2015" t="str">
        <f>INDEX(cleaned_data_Pittsburgh!AF$2:'cleaned_data_Pittsburgh'!AF$828, MATCH(A2015, cleaned_data_Pittsburgh!I$2:'cleaned_data_Pittsburgh'!I$828,0))</f>
        <v>Pittsburgh</v>
      </c>
      <c r="E2015">
        <f>INDEX(cleaned_data_Pittsburgh!AG$2:'cleaned_data_Pittsburgh'!AG$828, MATCH(A2015, cleaned_data_Pittsburgh!I$2:'cleaned_data_Pittsburgh'!I$828,0))</f>
        <v>0</v>
      </c>
      <c r="F2015" t="str">
        <f>INDEX(cleaned_data_Pittsburgh!AK$2:'cleaned_data_Pittsburgh'!AK$828, MATCH(A2015, cleaned_data_Pittsburgh!I$2:'cleaned_data_Pittsburgh'!I$828,0))</f>
        <v>Sub-county</v>
      </c>
      <c r="G2015">
        <f t="shared" si="13"/>
        <v>0</v>
      </c>
    </row>
    <row r="2016" spans="1:7" x14ac:dyDescent="0.2">
      <c r="A2016" t="s">
        <v>3272</v>
      </c>
      <c r="B2016">
        <v>142195602</v>
      </c>
      <c r="C2016" t="s">
        <v>3421</v>
      </c>
      <c r="D2016" t="str">
        <f>INDEX(cleaned_data_Pittsburgh!AF$2:'cleaned_data_Pittsburgh'!AF$828, MATCH(A2016, cleaned_data_Pittsburgh!I$2:'cleaned_data_Pittsburgh'!I$828,0))</f>
        <v>Pittsburgh</v>
      </c>
      <c r="E2016">
        <f>INDEX(cleaned_data_Pittsburgh!AG$2:'cleaned_data_Pittsburgh'!AG$828, MATCH(A2016, cleaned_data_Pittsburgh!I$2:'cleaned_data_Pittsburgh'!I$828,0))</f>
        <v>0</v>
      </c>
      <c r="F2016" t="str">
        <f>INDEX(cleaned_data_Pittsburgh!AK$2:'cleaned_data_Pittsburgh'!AK$828, MATCH(A2016, cleaned_data_Pittsburgh!I$2:'cleaned_data_Pittsburgh'!I$828,0))</f>
        <v>Sub-county</v>
      </c>
      <c r="G2016">
        <f t="shared" si="13"/>
        <v>0</v>
      </c>
    </row>
    <row r="2017" spans="1:7" x14ac:dyDescent="0.2">
      <c r="A2017" t="s">
        <v>3357</v>
      </c>
      <c r="B2017">
        <v>191622511</v>
      </c>
      <c r="C2017" t="s">
        <v>3421</v>
      </c>
      <c r="D2017" t="str">
        <f>INDEX(cleaned_data_Pittsburgh!AF$2:'cleaned_data_Pittsburgh'!AF$828, MATCH(A2017, cleaned_data_Pittsburgh!I$2:'cleaned_data_Pittsburgh'!I$828,0))</f>
        <v>Pittsburgh</v>
      </c>
      <c r="E2017">
        <f>INDEX(cleaned_data_Pittsburgh!AG$2:'cleaned_data_Pittsburgh'!AG$828, MATCH(A2017, cleaned_data_Pittsburgh!I$2:'cleaned_data_Pittsburgh'!I$828,0))</f>
        <v>0</v>
      </c>
      <c r="F2017" t="str">
        <f>INDEX(cleaned_data_Pittsburgh!AK$2:'cleaned_data_Pittsburgh'!AK$828, MATCH(A2017, cleaned_data_Pittsburgh!I$2:'cleaned_data_Pittsburgh'!I$828,0))</f>
        <v>Sub-county</v>
      </c>
      <c r="G2017">
        <f t="shared" si="13"/>
        <v>0</v>
      </c>
    </row>
    <row r="2018" spans="1:7" x14ac:dyDescent="0.2">
      <c r="A2018" t="s">
        <v>3371</v>
      </c>
      <c r="B2018">
        <v>4131360</v>
      </c>
      <c r="C2018" t="s">
        <v>3421</v>
      </c>
      <c r="D2018" t="str">
        <f>INDEX(cleaned_data_Pittsburgh!AF$2:'cleaned_data_Pittsburgh'!AF$828, MATCH(A2018, cleaned_data_Pittsburgh!I$2:'cleaned_data_Pittsburgh'!I$828,0))</f>
        <v>Pittsburgh</v>
      </c>
      <c r="E2018">
        <f>INDEX(cleaned_data_Pittsburgh!AG$2:'cleaned_data_Pittsburgh'!AG$828, MATCH(A2018, cleaned_data_Pittsburgh!I$2:'cleaned_data_Pittsburgh'!I$828,0))</f>
        <v>0</v>
      </c>
      <c r="F2018" t="str">
        <f>INDEX(cleaned_data_Pittsburgh!AK$2:'cleaned_data_Pittsburgh'!AK$828, MATCH(A2018, cleaned_data_Pittsburgh!I$2:'cleaned_data_Pittsburgh'!I$828,0))</f>
        <v>Sub-county</v>
      </c>
      <c r="G2018">
        <f t="shared" si="13"/>
        <v>0</v>
      </c>
    </row>
    <row r="2019" spans="1:7" x14ac:dyDescent="0.2">
      <c r="A2019">
        <v>223141331</v>
      </c>
      <c r="B2019">
        <v>191140227</v>
      </c>
      <c r="C2019" t="s">
        <v>3459</v>
      </c>
      <c r="D2019" t="str">
        <f>INDEX(cleaned_data_Pittsburgh!AF$2:'cleaned_data_Pittsburgh'!AF$828, MATCH(A2019, cleaned_data_Pittsburgh!I$2:'cleaned_data_Pittsburgh'!I$828,0))</f>
        <v>Pittsburgh</v>
      </c>
      <c r="E2019">
        <f>INDEX(cleaned_data_Pittsburgh!AG$2:'cleaned_data_Pittsburgh'!AG$828, MATCH(A2019, cleaned_data_Pittsburgh!I$2:'cleaned_data_Pittsburgh'!I$828,0))</f>
        <v>0</v>
      </c>
      <c r="F2019" t="str">
        <f>INDEX(cleaned_data_Pittsburgh!AK$2:'cleaned_data_Pittsburgh'!AK$828, MATCH(A2019, cleaned_data_Pittsburgh!I$2:'cleaned_data_Pittsburgh'!I$828,0))</f>
        <v>Sub-county</v>
      </c>
      <c r="G2019">
        <f t="shared" si="13"/>
        <v>0</v>
      </c>
    </row>
    <row r="2020" spans="1:7" x14ac:dyDescent="0.2">
      <c r="A2020">
        <v>224352068</v>
      </c>
      <c r="B2020">
        <v>191140227</v>
      </c>
      <c r="C2020" t="s">
        <v>3459</v>
      </c>
      <c r="D2020" t="str">
        <f>INDEX(cleaned_data_Pittsburgh!AF$2:'cleaned_data_Pittsburgh'!AF$828, MATCH(A2020, cleaned_data_Pittsburgh!I$2:'cleaned_data_Pittsburgh'!I$828,0))</f>
        <v>Pittsburgh</v>
      </c>
      <c r="E2020">
        <f>INDEX(cleaned_data_Pittsburgh!AG$2:'cleaned_data_Pittsburgh'!AG$828, MATCH(A2020, cleaned_data_Pittsburgh!I$2:'cleaned_data_Pittsburgh'!I$828,0))</f>
        <v>0</v>
      </c>
      <c r="F2020" t="str">
        <f>INDEX(cleaned_data_Pittsburgh!AK$2:'cleaned_data_Pittsburgh'!AK$828, MATCH(A2020, cleaned_data_Pittsburgh!I$2:'cleaned_data_Pittsburgh'!I$828,0))</f>
        <v>Sub-county</v>
      </c>
      <c r="G2020">
        <f t="shared" si="13"/>
        <v>0</v>
      </c>
    </row>
    <row r="2021" spans="1:7" x14ac:dyDescent="0.2">
      <c r="A2021">
        <v>221461720</v>
      </c>
      <c r="B2021">
        <v>178543982</v>
      </c>
      <c r="C2021" t="s">
        <v>3394</v>
      </c>
      <c r="D2021" t="str">
        <f>INDEX(cleaned_data_Pittsburgh!AF$2:'cleaned_data_Pittsburgh'!AF$828, MATCH(A2021, cleaned_data_Pittsburgh!I$2:'cleaned_data_Pittsburgh'!I$828,0))</f>
        <v>Pittsburgh</v>
      </c>
      <c r="E2021">
        <f>INDEX(cleaned_data_Pittsburgh!AG$2:'cleaned_data_Pittsburgh'!AG$828, MATCH(A2021, cleaned_data_Pittsburgh!I$2:'cleaned_data_Pittsburgh'!I$828,0))</f>
        <v>0</v>
      </c>
      <c r="F2021" t="str">
        <f>INDEX(cleaned_data_Pittsburgh!AK$2:'cleaned_data_Pittsburgh'!AK$828, MATCH(A2021, cleaned_data_Pittsburgh!I$2:'cleaned_data_Pittsburgh'!I$828,0))</f>
        <v>Sub-county</v>
      </c>
      <c r="G2021">
        <f t="shared" ref="G2021:G2056" si="14">IF(IFERROR(SEARCH(D2021, C2021), 0), 1, 0)</f>
        <v>0</v>
      </c>
    </row>
    <row r="2022" spans="1:7" x14ac:dyDescent="0.2">
      <c r="A2022">
        <v>222465164</v>
      </c>
      <c r="B2022">
        <v>188255014</v>
      </c>
      <c r="C2022" t="s">
        <v>3394</v>
      </c>
      <c r="D2022" t="str">
        <f>INDEX(cleaned_data_Pittsburgh!AF$2:'cleaned_data_Pittsburgh'!AF$828, MATCH(A2022, cleaned_data_Pittsburgh!I$2:'cleaned_data_Pittsburgh'!I$828,0))</f>
        <v>Pittsburgh</v>
      </c>
      <c r="E2022">
        <f>INDEX(cleaned_data_Pittsburgh!AG$2:'cleaned_data_Pittsburgh'!AG$828, MATCH(A2022, cleaned_data_Pittsburgh!I$2:'cleaned_data_Pittsburgh'!I$828,0))</f>
        <v>0</v>
      </c>
      <c r="F2022" t="str">
        <f>INDEX(cleaned_data_Pittsburgh!AK$2:'cleaned_data_Pittsburgh'!AK$828, MATCH(A2022, cleaned_data_Pittsburgh!I$2:'cleaned_data_Pittsburgh'!I$828,0))</f>
        <v>Sub-county</v>
      </c>
      <c r="G2022">
        <f t="shared" si="14"/>
        <v>0</v>
      </c>
    </row>
    <row r="2023" spans="1:7" x14ac:dyDescent="0.2">
      <c r="A2023">
        <v>222510459</v>
      </c>
      <c r="B2023">
        <v>92211742</v>
      </c>
      <c r="C2023" t="s">
        <v>3394</v>
      </c>
      <c r="D2023" t="str">
        <f>INDEX(cleaned_data_Pittsburgh!AF$2:'cleaned_data_Pittsburgh'!AF$828, MATCH(A2023, cleaned_data_Pittsburgh!I$2:'cleaned_data_Pittsburgh'!I$828,0))</f>
        <v>Greensburg</v>
      </c>
      <c r="E2023">
        <f>INDEX(cleaned_data_Pittsburgh!AG$2:'cleaned_data_Pittsburgh'!AG$828, MATCH(A2023, cleaned_data_Pittsburgh!I$2:'cleaned_data_Pittsburgh'!I$828,0))</f>
        <v>1</v>
      </c>
      <c r="F2023" t="str">
        <f>INDEX(cleaned_data_Pittsburgh!AK$2:'cleaned_data_Pittsburgh'!AK$828, MATCH(A2023, cleaned_data_Pittsburgh!I$2:'cleaned_data_Pittsburgh'!I$828,0))</f>
        <v>Sub-county</v>
      </c>
      <c r="G2023">
        <f t="shared" si="14"/>
        <v>1</v>
      </c>
    </row>
    <row r="2024" spans="1:7" x14ac:dyDescent="0.2">
      <c r="A2024">
        <v>222510459</v>
      </c>
      <c r="B2024">
        <v>55897132</v>
      </c>
      <c r="C2024" t="s">
        <v>3394</v>
      </c>
      <c r="D2024" t="str">
        <f>INDEX(cleaned_data_Pittsburgh!AF$2:'cleaned_data_Pittsburgh'!AF$828, MATCH(A2024, cleaned_data_Pittsburgh!I$2:'cleaned_data_Pittsburgh'!I$828,0))</f>
        <v>Greensburg</v>
      </c>
      <c r="E2024">
        <f>INDEX(cleaned_data_Pittsburgh!AG$2:'cleaned_data_Pittsburgh'!AG$828, MATCH(A2024, cleaned_data_Pittsburgh!I$2:'cleaned_data_Pittsburgh'!I$828,0))</f>
        <v>1</v>
      </c>
      <c r="F2024" t="str">
        <f>INDEX(cleaned_data_Pittsburgh!AK$2:'cleaned_data_Pittsburgh'!AK$828, MATCH(A2024, cleaned_data_Pittsburgh!I$2:'cleaned_data_Pittsburgh'!I$828,0))</f>
        <v>Sub-county</v>
      </c>
      <c r="G2024">
        <f t="shared" si="14"/>
        <v>1</v>
      </c>
    </row>
    <row r="2025" spans="1:7" x14ac:dyDescent="0.2">
      <c r="A2025">
        <v>222532852</v>
      </c>
      <c r="B2025">
        <v>152298442</v>
      </c>
      <c r="C2025" t="s">
        <v>3394</v>
      </c>
      <c r="D2025" t="str">
        <f>INDEX(cleaned_data_Pittsburgh!AF$2:'cleaned_data_Pittsburgh'!AF$828, MATCH(A2025, cleaned_data_Pittsburgh!I$2:'cleaned_data_Pittsburgh'!I$828,0))</f>
        <v>Pittsburgh</v>
      </c>
      <c r="E2025">
        <f>INDEX(cleaned_data_Pittsburgh!AG$2:'cleaned_data_Pittsburgh'!AG$828, MATCH(A2025, cleaned_data_Pittsburgh!I$2:'cleaned_data_Pittsburgh'!I$828,0))</f>
        <v>0</v>
      </c>
      <c r="F2025" t="str">
        <f>INDEX(cleaned_data_Pittsburgh!AK$2:'cleaned_data_Pittsburgh'!AK$828, MATCH(A2025, cleaned_data_Pittsburgh!I$2:'cleaned_data_Pittsburgh'!I$828,0))</f>
        <v>Sub-county</v>
      </c>
      <c r="G2025">
        <f t="shared" si="14"/>
        <v>0</v>
      </c>
    </row>
    <row r="2026" spans="1:7" x14ac:dyDescent="0.2">
      <c r="A2026">
        <v>223274145</v>
      </c>
      <c r="B2026">
        <v>183821876</v>
      </c>
      <c r="C2026" t="s">
        <v>3394</v>
      </c>
      <c r="D2026" t="str">
        <f>INDEX(cleaned_data_Pittsburgh!AF$2:'cleaned_data_Pittsburgh'!AF$828, MATCH(A2026, cleaned_data_Pittsburgh!I$2:'cleaned_data_Pittsburgh'!I$828,0))</f>
        <v>Greensburg</v>
      </c>
      <c r="E2026">
        <f>INDEX(cleaned_data_Pittsburgh!AG$2:'cleaned_data_Pittsburgh'!AG$828, MATCH(A2026, cleaned_data_Pittsburgh!I$2:'cleaned_data_Pittsburgh'!I$828,0))</f>
        <v>1</v>
      </c>
      <c r="F2026" t="str">
        <f>INDEX(cleaned_data_Pittsburgh!AK$2:'cleaned_data_Pittsburgh'!AK$828, MATCH(A2026, cleaned_data_Pittsburgh!I$2:'cleaned_data_Pittsburgh'!I$828,0))</f>
        <v>Sub-county</v>
      </c>
      <c r="G2026">
        <f t="shared" si="14"/>
        <v>1</v>
      </c>
    </row>
    <row r="2027" spans="1:7" x14ac:dyDescent="0.2">
      <c r="A2027">
        <v>223335639</v>
      </c>
      <c r="B2027">
        <v>129442472</v>
      </c>
      <c r="C2027" t="s">
        <v>3394</v>
      </c>
      <c r="D2027" t="str">
        <f>INDEX(cleaned_data_Pittsburgh!AF$2:'cleaned_data_Pittsburgh'!AF$828, MATCH(A2027, cleaned_data_Pittsburgh!I$2:'cleaned_data_Pittsburgh'!I$828,0))</f>
        <v>Greensburg</v>
      </c>
      <c r="E2027">
        <f>INDEX(cleaned_data_Pittsburgh!AG$2:'cleaned_data_Pittsburgh'!AG$828, MATCH(A2027, cleaned_data_Pittsburgh!I$2:'cleaned_data_Pittsburgh'!I$828,0))</f>
        <v>1</v>
      </c>
      <c r="F2027" t="str">
        <f>INDEX(cleaned_data_Pittsburgh!AK$2:'cleaned_data_Pittsburgh'!AK$828, MATCH(A2027, cleaned_data_Pittsburgh!I$2:'cleaned_data_Pittsburgh'!I$828,0))</f>
        <v>Sub-county</v>
      </c>
      <c r="G2027">
        <f t="shared" si="14"/>
        <v>1</v>
      </c>
    </row>
    <row r="2028" spans="1:7" x14ac:dyDescent="0.2">
      <c r="A2028">
        <v>223335639</v>
      </c>
      <c r="B2028">
        <v>55897132</v>
      </c>
      <c r="C2028" t="s">
        <v>3394</v>
      </c>
      <c r="D2028" t="str">
        <f>INDEX(cleaned_data_Pittsburgh!AF$2:'cleaned_data_Pittsburgh'!AF$828, MATCH(A2028, cleaned_data_Pittsburgh!I$2:'cleaned_data_Pittsburgh'!I$828,0))</f>
        <v>Greensburg</v>
      </c>
      <c r="E2028">
        <f>INDEX(cleaned_data_Pittsburgh!AG$2:'cleaned_data_Pittsburgh'!AG$828, MATCH(A2028, cleaned_data_Pittsburgh!I$2:'cleaned_data_Pittsburgh'!I$828,0))</f>
        <v>1</v>
      </c>
      <c r="F2028" t="str">
        <f>INDEX(cleaned_data_Pittsburgh!AK$2:'cleaned_data_Pittsburgh'!AK$828, MATCH(A2028, cleaned_data_Pittsburgh!I$2:'cleaned_data_Pittsburgh'!I$828,0))</f>
        <v>Sub-county</v>
      </c>
      <c r="G2028">
        <f t="shared" si="14"/>
        <v>1</v>
      </c>
    </row>
    <row r="2029" spans="1:7" x14ac:dyDescent="0.2">
      <c r="A2029">
        <v>223335639</v>
      </c>
      <c r="B2029">
        <v>183821876</v>
      </c>
      <c r="C2029" t="s">
        <v>3394</v>
      </c>
      <c r="D2029" t="str">
        <f>INDEX(cleaned_data_Pittsburgh!AF$2:'cleaned_data_Pittsburgh'!AF$828, MATCH(A2029, cleaned_data_Pittsburgh!I$2:'cleaned_data_Pittsburgh'!I$828,0))</f>
        <v>Greensburg</v>
      </c>
      <c r="E2029">
        <f>INDEX(cleaned_data_Pittsburgh!AG$2:'cleaned_data_Pittsburgh'!AG$828, MATCH(A2029, cleaned_data_Pittsburgh!I$2:'cleaned_data_Pittsburgh'!I$828,0))</f>
        <v>1</v>
      </c>
      <c r="F2029" t="str">
        <f>INDEX(cleaned_data_Pittsburgh!AK$2:'cleaned_data_Pittsburgh'!AK$828, MATCH(A2029, cleaned_data_Pittsburgh!I$2:'cleaned_data_Pittsburgh'!I$828,0))</f>
        <v>Sub-county</v>
      </c>
      <c r="G2029">
        <f t="shared" si="14"/>
        <v>1</v>
      </c>
    </row>
    <row r="2030" spans="1:7" x14ac:dyDescent="0.2">
      <c r="A2030">
        <v>223586961</v>
      </c>
      <c r="B2030">
        <v>183955698</v>
      </c>
      <c r="C2030" t="s">
        <v>3394</v>
      </c>
      <c r="D2030" t="str">
        <f>INDEX(cleaned_data_Pittsburgh!AF$2:'cleaned_data_Pittsburgh'!AF$828, MATCH(A2030, cleaned_data_Pittsburgh!I$2:'cleaned_data_Pittsburgh'!I$828,0))</f>
        <v>Pittsburgh</v>
      </c>
      <c r="E2030">
        <f>INDEX(cleaned_data_Pittsburgh!AG$2:'cleaned_data_Pittsburgh'!AG$828, MATCH(A2030, cleaned_data_Pittsburgh!I$2:'cleaned_data_Pittsburgh'!I$828,0))</f>
        <v>0</v>
      </c>
      <c r="F2030" t="str">
        <f>INDEX(cleaned_data_Pittsburgh!AK$2:'cleaned_data_Pittsburgh'!AK$828, MATCH(A2030, cleaned_data_Pittsburgh!I$2:'cleaned_data_Pittsburgh'!I$828,0))</f>
        <v>Sub-county</v>
      </c>
      <c r="G2030">
        <f t="shared" si="14"/>
        <v>0</v>
      </c>
    </row>
    <row r="2031" spans="1:7" x14ac:dyDescent="0.2">
      <c r="A2031">
        <v>223688319</v>
      </c>
      <c r="B2031">
        <v>186289878</v>
      </c>
      <c r="C2031" t="s">
        <v>3394</v>
      </c>
      <c r="D2031" t="str">
        <f>INDEX(cleaned_data_Pittsburgh!AF$2:'cleaned_data_Pittsburgh'!AF$828, MATCH(A2031, cleaned_data_Pittsburgh!I$2:'cleaned_data_Pittsburgh'!I$828,0))</f>
        <v>Pittsburgh</v>
      </c>
      <c r="E2031">
        <f>INDEX(cleaned_data_Pittsburgh!AG$2:'cleaned_data_Pittsburgh'!AG$828, MATCH(A2031, cleaned_data_Pittsburgh!I$2:'cleaned_data_Pittsburgh'!I$828,0))</f>
        <v>1</v>
      </c>
      <c r="F2031" t="str">
        <f>INDEX(cleaned_data_Pittsburgh!AK$2:'cleaned_data_Pittsburgh'!AK$828, MATCH(A2031, cleaned_data_Pittsburgh!I$2:'cleaned_data_Pittsburgh'!I$828,0))</f>
        <v>Sub-county</v>
      </c>
      <c r="G2031">
        <f t="shared" si="14"/>
        <v>0</v>
      </c>
    </row>
    <row r="2032" spans="1:7" x14ac:dyDescent="0.2">
      <c r="A2032">
        <v>223770928</v>
      </c>
      <c r="B2032">
        <v>46090642</v>
      </c>
      <c r="C2032" t="s">
        <v>3394</v>
      </c>
      <c r="D2032" t="str">
        <f>INDEX(cleaned_data_Pittsburgh!AF$2:'cleaned_data_Pittsburgh'!AF$828, MATCH(A2032, cleaned_data_Pittsburgh!I$2:'cleaned_data_Pittsburgh'!I$828,0))</f>
        <v>Pittsburgh</v>
      </c>
      <c r="E2032">
        <f>INDEX(cleaned_data_Pittsburgh!AG$2:'cleaned_data_Pittsburgh'!AG$828, MATCH(A2032, cleaned_data_Pittsburgh!I$2:'cleaned_data_Pittsburgh'!I$828,0))</f>
        <v>0</v>
      </c>
      <c r="F2032" t="str">
        <f>INDEX(cleaned_data_Pittsburgh!AK$2:'cleaned_data_Pittsburgh'!AK$828, MATCH(A2032, cleaned_data_Pittsburgh!I$2:'cleaned_data_Pittsburgh'!I$828,0))</f>
        <v>Sub-county</v>
      </c>
      <c r="G2032">
        <f t="shared" si="14"/>
        <v>0</v>
      </c>
    </row>
    <row r="2033" spans="1:7" x14ac:dyDescent="0.2">
      <c r="A2033">
        <v>223785168</v>
      </c>
      <c r="B2033">
        <v>188558663</v>
      </c>
      <c r="C2033" t="s">
        <v>3394</v>
      </c>
      <c r="D2033" t="str">
        <f>INDEX(cleaned_data_Pittsburgh!AF$2:'cleaned_data_Pittsburgh'!AF$828, MATCH(A2033, cleaned_data_Pittsburgh!I$2:'cleaned_data_Pittsburgh'!I$828,0))</f>
        <v>Pittsburgh</v>
      </c>
      <c r="E2033">
        <f>INDEX(cleaned_data_Pittsburgh!AG$2:'cleaned_data_Pittsburgh'!AG$828, MATCH(A2033, cleaned_data_Pittsburgh!I$2:'cleaned_data_Pittsburgh'!I$828,0))</f>
        <v>0</v>
      </c>
      <c r="F2033" t="str">
        <f>INDEX(cleaned_data_Pittsburgh!AK$2:'cleaned_data_Pittsburgh'!AK$828, MATCH(A2033, cleaned_data_Pittsburgh!I$2:'cleaned_data_Pittsburgh'!I$828,0))</f>
        <v>Sub-county</v>
      </c>
      <c r="G2033">
        <f t="shared" si="14"/>
        <v>0</v>
      </c>
    </row>
    <row r="2034" spans="1:7" x14ac:dyDescent="0.2">
      <c r="A2034">
        <v>224048853</v>
      </c>
      <c r="B2034">
        <v>92211742</v>
      </c>
      <c r="C2034" t="s">
        <v>3394</v>
      </c>
      <c r="D2034" t="str">
        <f>INDEX(cleaned_data_Pittsburgh!AF$2:'cleaned_data_Pittsburgh'!AF$828, MATCH(A2034, cleaned_data_Pittsburgh!I$2:'cleaned_data_Pittsburgh'!I$828,0))</f>
        <v>Greensburg</v>
      </c>
      <c r="E2034">
        <f>INDEX(cleaned_data_Pittsburgh!AG$2:'cleaned_data_Pittsburgh'!AG$828, MATCH(A2034, cleaned_data_Pittsburgh!I$2:'cleaned_data_Pittsburgh'!I$828,0))</f>
        <v>1</v>
      </c>
      <c r="F2034" t="str">
        <f>INDEX(cleaned_data_Pittsburgh!AK$2:'cleaned_data_Pittsburgh'!AK$828, MATCH(A2034, cleaned_data_Pittsburgh!I$2:'cleaned_data_Pittsburgh'!I$828,0))</f>
        <v>Sub-county</v>
      </c>
      <c r="G2034">
        <f t="shared" si="14"/>
        <v>1</v>
      </c>
    </row>
    <row r="2035" spans="1:7" x14ac:dyDescent="0.2">
      <c r="A2035">
        <v>224064004</v>
      </c>
      <c r="B2035">
        <v>9634627</v>
      </c>
      <c r="C2035" t="s">
        <v>3394</v>
      </c>
      <c r="D2035" t="str">
        <f>INDEX(cleaned_data_Pittsburgh!AF$2:'cleaned_data_Pittsburgh'!AF$828, MATCH(A2035, cleaned_data_Pittsburgh!I$2:'cleaned_data_Pittsburgh'!I$828,0))</f>
        <v>Pittsburgh</v>
      </c>
      <c r="E2035">
        <f>INDEX(cleaned_data_Pittsburgh!AG$2:'cleaned_data_Pittsburgh'!AG$828, MATCH(A2035, cleaned_data_Pittsburgh!I$2:'cleaned_data_Pittsburgh'!I$828,0))</f>
        <v>0</v>
      </c>
      <c r="F2035" t="str">
        <f>INDEX(cleaned_data_Pittsburgh!AK$2:'cleaned_data_Pittsburgh'!AK$828, MATCH(A2035, cleaned_data_Pittsburgh!I$2:'cleaned_data_Pittsburgh'!I$828,0))</f>
        <v>Sub-county</v>
      </c>
      <c r="G2035">
        <f t="shared" si="14"/>
        <v>0</v>
      </c>
    </row>
    <row r="2036" spans="1:7" x14ac:dyDescent="0.2">
      <c r="A2036">
        <v>224083346</v>
      </c>
      <c r="B2036">
        <v>107958772</v>
      </c>
      <c r="C2036" t="s">
        <v>3394</v>
      </c>
      <c r="D2036" t="str">
        <f>INDEX(cleaned_data_Pittsburgh!AF$2:'cleaned_data_Pittsburgh'!AF$828, MATCH(A2036, cleaned_data_Pittsburgh!I$2:'cleaned_data_Pittsburgh'!I$828,0))</f>
        <v>Pittsburgh</v>
      </c>
      <c r="E2036">
        <f>INDEX(cleaned_data_Pittsburgh!AG$2:'cleaned_data_Pittsburgh'!AG$828, MATCH(A2036, cleaned_data_Pittsburgh!I$2:'cleaned_data_Pittsburgh'!I$828,0))</f>
        <v>0</v>
      </c>
      <c r="F2036" t="str">
        <f>INDEX(cleaned_data_Pittsburgh!AK$2:'cleaned_data_Pittsburgh'!AK$828, MATCH(A2036, cleaned_data_Pittsburgh!I$2:'cleaned_data_Pittsburgh'!I$828,0))</f>
        <v>Sub-county</v>
      </c>
      <c r="G2036">
        <f t="shared" si="14"/>
        <v>0</v>
      </c>
    </row>
    <row r="2037" spans="1:7" x14ac:dyDescent="0.2">
      <c r="A2037">
        <v>224106146</v>
      </c>
      <c r="B2037">
        <v>183955698</v>
      </c>
      <c r="C2037" t="s">
        <v>3394</v>
      </c>
      <c r="D2037" t="str">
        <f>INDEX(cleaned_data_Pittsburgh!AF$2:'cleaned_data_Pittsburgh'!AF$828, MATCH(A2037, cleaned_data_Pittsburgh!I$2:'cleaned_data_Pittsburgh'!I$828,0))</f>
        <v>Pittsburgh</v>
      </c>
      <c r="E2037">
        <f>INDEX(cleaned_data_Pittsburgh!AG$2:'cleaned_data_Pittsburgh'!AG$828, MATCH(A2037, cleaned_data_Pittsburgh!I$2:'cleaned_data_Pittsburgh'!I$828,0))</f>
        <v>0</v>
      </c>
      <c r="F2037" t="str">
        <f>INDEX(cleaned_data_Pittsburgh!AK$2:'cleaned_data_Pittsburgh'!AK$828, MATCH(A2037, cleaned_data_Pittsburgh!I$2:'cleaned_data_Pittsburgh'!I$828,0))</f>
        <v>Sub-county</v>
      </c>
      <c r="G2037">
        <f t="shared" si="14"/>
        <v>0</v>
      </c>
    </row>
    <row r="2038" spans="1:7" x14ac:dyDescent="0.2">
      <c r="A2038">
        <v>224146172</v>
      </c>
      <c r="B2038">
        <v>55897132</v>
      </c>
      <c r="C2038" t="s">
        <v>3394</v>
      </c>
      <c r="D2038" t="str">
        <f>INDEX(cleaned_data_Pittsburgh!AF$2:'cleaned_data_Pittsburgh'!AF$828, MATCH(A2038, cleaned_data_Pittsburgh!I$2:'cleaned_data_Pittsburgh'!I$828,0))</f>
        <v>Greensburg</v>
      </c>
      <c r="E2038">
        <f>INDEX(cleaned_data_Pittsburgh!AG$2:'cleaned_data_Pittsburgh'!AG$828, MATCH(A2038, cleaned_data_Pittsburgh!I$2:'cleaned_data_Pittsburgh'!I$828,0))</f>
        <v>1</v>
      </c>
      <c r="F2038" t="str">
        <f>INDEX(cleaned_data_Pittsburgh!AK$2:'cleaned_data_Pittsburgh'!AK$828, MATCH(A2038, cleaned_data_Pittsburgh!I$2:'cleaned_data_Pittsburgh'!I$828,0))</f>
        <v>Sub-county</v>
      </c>
      <c r="G2038">
        <f t="shared" si="14"/>
        <v>1</v>
      </c>
    </row>
    <row r="2039" spans="1:7" x14ac:dyDescent="0.2">
      <c r="A2039">
        <v>224146172</v>
      </c>
      <c r="B2039">
        <v>92211742</v>
      </c>
      <c r="C2039" t="s">
        <v>3394</v>
      </c>
      <c r="D2039" t="str">
        <f>INDEX(cleaned_data_Pittsburgh!AF$2:'cleaned_data_Pittsburgh'!AF$828, MATCH(A2039, cleaned_data_Pittsburgh!I$2:'cleaned_data_Pittsburgh'!I$828,0))</f>
        <v>Greensburg</v>
      </c>
      <c r="E2039">
        <f>INDEX(cleaned_data_Pittsburgh!AG$2:'cleaned_data_Pittsburgh'!AG$828, MATCH(A2039, cleaned_data_Pittsburgh!I$2:'cleaned_data_Pittsburgh'!I$828,0))</f>
        <v>1</v>
      </c>
      <c r="F2039" t="str">
        <f>INDEX(cleaned_data_Pittsburgh!AK$2:'cleaned_data_Pittsburgh'!AK$828, MATCH(A2039, cleaned_data_Pittsburgh!I$2:'cleaned_data_Pittsburgh'!I$828,0))</f>
        <v>Sub-county</v>
      </c>
      <c r="G2039">
        <f t="shared" si="14"/>
        <v>1</v>
      </c>
    </row>
    <row r="2040" spans="1:7" x14ac:dyDescent="0.2">
      <c r="A2040">
        <v>224146172</v>
      </c>
      <c r="B2040">
        <v>183220289</v>
      </c>
      <c r="C2040" t="s">
        <v>3394</v>
      </c>
      <c r="D2040" t="str">
        <f>INDEX(cleaned_data_Pittsburgh!AF$2:'cleaned_data_Pittsburgh'!AF$828, MATCH(A2040, cleaned_data_Pittsburgh!I$2:'cleaned_data_Pittsburgh'!I$828,0))</f>
        <v>Greensburg</v>
      </c>
      <c r="E2040">
        <f>INDEX(cleaned_data_Pittsburgh!AG$2:'cleaned_data_Pittsburgh'!AG$828, MATCH(A2040, cleaned_data_Pittsburgh!I$2:'cleaned_data_Pittsburgh'!I$828,0))</f>
        <v>1</v>
      </c>
      <c r="F2040" t="str">
        <f>INDEX(cleaned_data_Pittsburgh!AK$2:'cleaned_data_Pittsburgh'!AK$828, MATCH(A2040, cleaned_data_Pittsburgh!I$2:'cleaned_data_Pittsburgh'!I$828,0))</f>
        <v>Sub-county</v>
      </c>
      <c r="G2040">
        <f t="shared" si="14"/>
        <v>1</v>
      </c>
    </row>
    <row r="2041" spans="1:7" x14ac:dyDescent="0.2">
      <c r="A2041">
        <v>224150584</v>
      </c>
      <c r="B2041">
        <v>130569552</v>
      </c>
      <c r="C2041" t="s">
        <v>3394</v>
      </c>
      <c r="D2041" t="str">
        <f>INDEX(cleaned_data_Pittsburgh!AF$2:'cleaned_data_Pittsburgh'!AF$828, MATCH(A2041, cleaned_data_Pittsburgh!I$2:'cleaned_data_Pittsburgh'!I$828,0))</f>
        <v>Pittsburgh</v>
      </c>
      <c r="E2041">
        <f>INDEX(cleaned_data_Pittsburgh!AG$2:'cleaned_data_Pittsburgh'!AG$828, MATCH(A2041, cleaned_data_Pittsburgh!I$2:'cleaned_data_Pittsburgh'!I$828,0))</f>
        <v>0</v>
      </c>
      <c r="F2041" t="str">
        <f>INDEX(cleaned_data_Pittsburgh!AK$2:'cleaned_data_Pittsburgh'!AK$828, MATCH(A2041, cleaned_data_Pittsburgh!I$2:'cleaned_data_Pittsburgh'!I$828,0))</f>
        <v>Sub-county</v>
      </c>
      <c r="G2041">
        <f t="shared" si="14"/>
        <v>0</v>
      </c>
    </row>
    <row r="2042" spans="1:7" x14ac:dyDescent="0.2">
      <c r="A2042">
        <v>224168591</v>
      </c>
      <c r="B2042">
        <v>189330247</v>
      </c>
      <c r="C2042" t="s">
        <v>3394</v>
      </c>
      <c r="D2042" t="str">
        <f>INDEX(cleaned_data_Pittsburgh!AF$2:'cleaned_data_Pittsburgh'!AF$828, MATCH(A2042, cleaned_data_Pittsburgh!I$2:'cleaned_data_Pittsburgh'!I$828,0))</f>
        <v>Pittsburgh</v>
      </c>
      <c r="E2042">
        <f>INDEX(cleaned_data_Pittsburgh!AG$2:'cleaned_data_Pittsburgh'!AG$828, MATCH(A2042, cleaned_data_Pittsburgh!I$2:'cleaned_data_Pittsburgh'!I$828,0))</f>
        <v>0</v>
      </c>
      <c r="F2042" t="str">
        <f>INDEX(cleaned_data_Pittsburgh!AK$2:'cleaned_data_Pittsburgh'!AK$828, MATCH(A2042, cleaned_data_Pittsburgh!I$2:'cleaned_data_Pittsburgh'!I$828,0))</f>
        <v>Sub-county</v>
      </c>
      <c r="G2042">
        <f t="shared" si="14"/>
        <v>0</v>
      </c>
    </row>
    <row r="2043" spans="1:7" x14ac:dyDescent="0.2">
      <c r="A2043">
        <v>224176641</v>
      </c>
      <c r="B2043">
        <v>131774782</v>
      </c>
      <c r="C2043" t="s">
        <v>3394</v>
      </c>
      <c r="D2043" t="str">
        <f>INDEX(cleaned_data_Pittsburgh!AF$2:'cleaned_data_Pittsburgh'!AF$828, MATCH(A2043, cleaned_data_Pittsburgh!I$2:'cleaned_data_Pittsburgh'!I$828,0))</f>
        <v>Pittsburgh</v>
      </c>
      <c r="E2043">
        <f>INDEX(cleaned_data_Pittsburgh!AG$2:'cleaned_data_Pittsburgh'!AG$828, MATCH(A2043, cleaned_data_Pittsburgh!I$2:'cleaned_data_Pittsburgh'!I$828,0))</f>
        <v>1</v>
      </c>
      <c r="F2043" t="str">
        <f>INDEX(cleaned_data_Pittsburgh!AK$2:'cleaned_data_Pittsburgh'!AK$828, MATCH(A2043, cleaned_data_Pittsburgh!I$2:'cleaned_data_Pittsburgh'!I$828,0))</f>
        <v>Sub-county</v>
      </c>
      <c r="G2043">
        <f t="shared" si="14"/>
        <v>0</v>
      </c>
    </row>
    <row r="2044" spans="1:7" x14ac:dyDescent="0.2">
      <c r="A2044">
        <v>224190220</v>
      </c>
      <c r="B2044">
        <v>152298442</v>
      </c>
      <c r="C2044" t="s">
        <v>3394</v>
      </c>
      <c r="D2044" t="str">
        <f>INDEX(cleaned_data_Pittsburgh!AF$2:'cleaned_data_Pittsburgh'!AF$828, MATCH(A2044, cleaned_data_Pittsburgh!I$2:'cleaned_data_Pittsburgh'!I$828,0))</f>
        <v>Pittsburgh</v>
      </c>
      <c r="E2044">
        <f>INDEX(cleaned_data_Pittsburgh!AG$2:'cleaned_data_Pittsburgh'!AG$828, MATCH(A2044, cleaned_data_Pittsburgh!I$2:'cleaned_data_Pittsburgh'!I$828,0))</f>
        <v>0</v>
      </c>
      <c r="F2044" t="str">
        <f>INDEX(cleaned_data_Pittsburgh!AK$2:'cleaned_data_Pittsburgh'!AK$828, MATCH(A2044, cleaned_data_Pittsburgh!I$2:'cleaned_data_Pittsburgh'!I$828,0))</f>
        <v>Sub-county</v>
      </c>
      <c r="G2044">
        <f t="shared" si="14"/>
        <v>0</v>
      </c>
    </row>
    <row r="2045" spans="1:7" x14ac:dyDescent="0.2">
      <c r="A2045">
        <v>224207929</v>
      </c>
      <c r="B2045">
        <v>37422772</v>
      </c>
      <c r="C2045" t="s">
        <v>3394</v>
      </c>
      <c r="D2045" t="str">
        <f>INDEX(cleaned_data_Pittsburgh!AF$2:'cleaned_data_Pittsburgh'!AF$828, MATCH(A2045, cleaned_data_Pittsburgh!I$2:'cleaned_data_Pittsburgh'!I$828,0))</f>
        <v>Pittsburgh</v>
      </c>
      <c r="E2045">
        <f>INDEX(cleaned_data_Pittsburgh!AG$2:'cleaned_data_Pittsburgh'!AG$828, MATCH(A2045, cleaned_data_Pittsburgh!I$2:'cleaned_data_Pittsburgh'!I$828,0))</f>
        <v>0</v>
      </c>
      <c r="F2045" t="str">
        <f>INDEX(cleaned_data_Pittsburgh!AK$2:'cleaned_data_Pittsburgh'!AK$828, MATCH(A2045, cleaned_data_Pittsburgh!I$2:'cleaned_data_Pittsburgh'!I$828,0))</f>
        <v>Sub-county</v>
      </c>
      <c r="G2045">
        <f t="shared" si="14"/>
        <v>0</v>
      </c>
    </row>
    <row r="2046" spans="1:7" x14ac:dyDescent="0.2">
      <c r="A2046">
        <v>224213045</v>
      </c>
      <c r="B2046">
        <v>186624821</v>
      </c>
      <c r="C2046" t="s">
        <v>3394</v>
      </c>
      <c r="D2046" t="str">
        <f>INDEX(cleaned_data_Pittsburgh!AF$2:'cleaned_data_Pittsburgh'!AF$828, MATCH(A2046, cleaned_data_Pittsburgh!I$2:'cleaned_data_Pittsburgh'!I$828,0))</f>
        <v>Pittsburgh</v>
      </c>
      <c r="E2046">
        <f>INDEX(cleaned_data_Pittsburgh!AG$2:'cleaned_data_Pittsburgh'!AG$828, MATCH(A2046, cleaned_data_Pittsburgh!I$2:'cleaned_data_Pittsburgh'!I$828,0))</f>
        <v>0</v>
      </c>
      <c r="F2046" t="str">
        <f>INDEX(cleaned_data_Pittsburgh!AK$2:'cleaned_data_Pittsburgh'!AK$828, MATCH(A2046, cleaned_data_Pittsburgh!I$2:'cleaned_data_Pittsburgh'!I$828,0))</f>
        <v>Sub-county</v>
      </c>
      <c r="G2046">
        <f t="shared" si="14"/>
        <v>0</v>
      </c>
    </row>
    <row r="2047" spans="1:7" x14ac:dyDescent="0.2">
      <c r="A2047">
        <v>224251695</v>
      </c>
      <c r="B2047">
        <v>85755812</v>
      </c>
      <c r="C2047" t="s">
        <v>3394</v>
      </c>
      <c r="D2047" t="str">
        <f>INDEX(cleaned_data_Pittsburgh!AF$2:'cleaned_data_Pittsburgh'!AF$828, MATCH(A2047, cleaned_data_Pittsburgh!I$2:'cleaned_data_Pittsburgh'!I$828,0))</f>
        <v>Pittsburgh</v>
      </c>
      <c r="E2047">
        <f>INDEX(cleaned_data_Pittsburgh!AG$2:'cleaned_data_Pittsburgh'!AG$828, MATCH(A2047, cleaned_data_Pittsburgh!I$2:'cleaned_data_Pittsburgh'!I$828,0))</f>
        <v>0</v>
      </c>
      <c r="F2047" t="str">
        <f>INDEX(cleaned_data_Pittsburgh!AK$2:'cleaned_data_Pittsburgh'!AK$828, MATCH(A2047, cleaned_data_Pittsburgh!I$2:'cleaned_data_Pittsburgh'!I$828,0))</f>
        <v>Sub-county</v>
      </c>
      <c r="G2047">
        <f t="shared" si="14"/>
        <v>0</v>
      </c>
    </row>
    <row r="2048" spans="1:7" x14ac:dyDescent="0.2">
      <c r="A2048">
        <v>224262020</v>
      </c>
      <c r="B2048">
        <v>107958772</v>
      </c>
      <c r="C2048" t="s">
        <v>3394</v>
      </c>
      <c r="D2048" t="str">
        <f>INDEX(cleaned_data_Pittsburgh!AF$2:'cleaned_data_Pittsburgh'!AF$828, MATCH(A2048, cleaned_data_Pittsburgh!I$2:'cleaned_data_Pittsburgh'!I$828,0))</f>
        <v>Pittsburgh</v>
      </c>
      <c r="E2048">
        <f>INDEX(cleaned_data_Pittsburgh!AG$2:'cleaned_data_Pittsburgh'!AG$828, MATCH(A2048, cleaned_data_Pittsburgh!I$2:'cleaned_data_Pittsburgh'!I$828,0))</f>
        <v>0</v>
      </c>
      <c r="F2048" t="str">
        <f>INDEX(cleaned_data_Pittsburgh!AK$2:'cleaned_data_Pittsburgh'!AK$828, MATCH(A2048, cleaned_data_Pittsburgh!I$2:'cleaned_data_Pittsburgh'!I$828,0))</f>
        <v>Sub-county</v>
      </c>
      <c r="G2048">
        <f t="shared" si="14"/>
        <v>0</v>
      </c>
    </row>
    <row r="2049" spans="1:7" x14ac:dyDescent="0.2">
      <c r="A2049">
        <v>224307150</v>
      </c>
      <c r="B2049">
        <v>104437322</v>
      </c>
      <c r="C2049" t="s">
        <v>3394</v>
      </c>
      <c r="D2049" t="str">
        <f>INDEX(cleaned_data_Pittsburgh!AF$2:'cleaned_data_Pittsburgh'!AF$828, MATCH(A2049, cleaned_data_Pittsburgh!I$2:'cleaned_data_Pittsburgh'!I$828,0))</f>
        <v>Pittsburgh</v>
      </c>
      <c r="E2049">
        <f>INDEX(cleaned_data_Pittsburgh!AG$2:'cleaned_data_Pittsburgh'!AG$828, MATCH(A2049, cleaned_data_Pittsburgh!I$2:'cleaned_data_Pittsburgh'!I$828,0))</f>
        <v>0</v>
      </c>
      <c r="F2049" t="str">
        <f>INDEX(cleaned_data_Pittsburgh!AK$2:'cleaned_data_Pittsburgh'!AK$828, MATCH(A2049, cleaned_data_Pittsburgh!I$2:'cleaned_data_Pittsburgh'!I$828,0))</f>
        <v>Sub-county</v>
      </c>
      <c r="G2049">
        <f t="shared" si="14"/>
        <v>0</v>
      </c>
    </row>
    <row r="2050" spans="1:7" x14ac:dyDescent="0.2">
      <c r="A2050">
        <v>224380273</v>
      </c>
      <c r="B2050">
        <v>55897132</v>
      </c>
      <c r="C2050" t="s">
        <v>3394</v>
      </c>
      <c r="D2050" t="str">
        <f>INDEX(cleaned_data_Pittsburgh!AF$2:'cleaned_data_Pittsburgh'!AF$828, MATCH(A2050, cleaned_data_Pittsburgh!I$2:'cleaned_data_Pittsburgh'!I$828,0))</f>
        <v>Greensburg</v>
      </c>
      <c r="E2050">
        <f>INDEX(cleaned_data_Pittsburgh!AG$2:'cleaned_data_Pittsburgh'!AG$828, MATCH(A2050, cleaned_data_Pittsburgh!I$2:'cleaned_data_Pittsburgh'!I$828,0))</f>
        <v>1</v>
      </c>
      <c r="F2050" t="str">
        <f>INDEX(cleaned_data_Pittsburgh!AK$2:'cleaned_data_Pittsburgh'!AK$828, MATCH(A2050, cleaned_data_Pittsburgh!I$2:'cleaned_data_Pittsburgh'!I$828,0))</f>
        <v>Sub-county</v>
      </c>
      <c r="G2050">
        <f t="shared" si="14"/>
        <v>1</v>
      </c>
    </row>
    <row r="2051" spans="1:7" x14ac:dyDescent="0.2">
      <c r="A2051">
        <v>224380273</v>
      </c>
      <c r="B2051">
        <v>92211742</v>
      </c>
      <c r="C2051" t="s">
        <v>3394</v>
      </c>
      <c r="D2051" t="str">
        <f>INDEX(cleaned_data_Pittsburgh!AF$2:'cleaned_data_Pittsburgh'!AF$828, MATCH(A2051, cleaned_data_Pittsburgh!I$2:'cleaned_data_Pittsburgh'!I$828,0))</f>
        <v>Greensburg</v>
      </c>
      <c r="E2051">
        <f>INDEX(cleaned_data_Pittsburgh!AG$2:'cleaned_data_Pittsburgh'!AG$828, MATCH(A2051, cleaned_data_Pittsburgh!I$2:'cleaned_data_Pittsburgh'!I$828,0))</f>
        <v>1</v>
      </c>
      <c r="F2051" t="str">
        <f>INDEX(cleaned_data_Pittsburgh!AK$2:'cleaned_data_Pittsburgh'!AK$828, MATCH(A2051, cleaned_data_Pittsburgh!I$2:'cleaned_data_Pittsburgh'!I$828,0))</f>
        <v>Sub-county</v>
      </c>
      <c r="G2051">
        <f t="shared" si="14"/>
        <v>1</v>
      </c>
    </row>
    <row r="2052" spans="1:7" x14ac:dyDescent="0.2">
      <c r="A2052">
        <v>224465418</v>
      </c>
      <c r="B2052">
        <v>108023702</v>
      </c>
      <c r="C2052" t="s">
        <v>3394</v>
      </c>
      <c r="D2052" t="str">
        <f>INDEX(cleaned_data_Pittsburgh!AF$2:'cleaned_data_Pittsburgh'!AF$828, MATCH(A2052, cleaned_data_Pittsburgh!I$2:'cleaned_data_Pittsburgh'!I$828,0))</f>
        <v>Pittsburgh</v>
      </c>
      <c r="E2052">
        <f>INDEX(cleaned_data_Pittsburgh!AG$2:'cleaned_data_Pittsburgh'!AG$828, MATCH(A2052, cleaned_data_Pittsburgh!I$2:'cleaned_data_Pittsburgh'!I$828,0))</f>
        <v>0</v>
      </c>
      <c r="F2052" t="str">
        <f>INDEX(cleaned_data_Pittsburgh!AK$2:'cleaned_data_Pittsburgh'!AK$828, MATCH(A2052, cleaned_data_Pittsburgh!I$2:'cleaned_data_Pittsburgh'!I$828,0))</f>
        <v>Sub-county</v>
      </c>
      <c r="G2052">
        <f t="shared" si="14"/>
        <v>0</v>
      </c>
    </row>
    <row r="2053" spans="1:7" x14ac:dyDescent="0.2">
      <c r="A2053">
        <v>224599580</v>
      </c>
      <c r="B2053">
        <v>187191896</v>
      </c>
      <c r="C2053" t="s">
        <v>3394</v>
      </c>
      <c r="D2053" t="str">
        <f>INDEX(cleaned_data_Pittsburgh!AF$2:'cleaned_data_Pittsburgh'!AF$828, MATCH(A2053, cleaned_data_Pittsburgh!I$2:'cleaned_data_Pittsburgh'!I$828,0))</f>
        <v>Pittsburgh</v>
      </c>
      <c r="E2053">
        <f>INDEX(cleaned_data_Pittsburgh!AG$2:'cleaned_data_Pittsburgh'!AG$828, MATCH(A2053, cleaned_data_Pittsburgh!I$2:'cleaned_data_Pittsburgh'!I$828,0))</f>
        <v>0</v>
      </c>
      <c r="F2053" t="str">
        <f>INDEX(cleaned_data_Pittsburgh!AK$2:'cleaned_data_Pittsburgh'!AK$828, MATCH(A2053, cleaned_data_Pittsburgh!I$2:'cleaned_data_Pittsburgh'!I$828,0))</f>
        <v>Sub-county</v>
      </c>
      <c r="G2053">
        <f t="shared" si="14"/>
        <v>0</v>
      </c>
    </row>
    <row r="2054" spans="1:7" x14ac:dyDescent="0.2">
      <c r="A2054">
        <v>224599580</v>
      </c>
      <c r="B2054">
        <v>98835642</v>
      </c>
      <c r="C2054" t="s">
        <v>3394</v>
      </c>
      <c r="D2054" t="str">
        <f>INDEX(cleaned_data_Pittsburgh!AF$2:'cleaned_data_Pittsburgh'!AF$828, MATCH(A2054, cleaned_data_Pittsburgh!I$2:'cleaned_data_Pittsburgh'!I$828,0))</f>
        <v>Pittsburgh</v>
      </c>
      <c r="E2054">
        <f>INDEX(cleaned_data_Pittsburgh!AG$2:'cleaned_data_Pittsburgh'!AG$828, MATCH(A2054, cleaned_data_Pittsburgh!I$2:'cleaned_data_Pittsburgh'!I$828,0))</f>
        <v>0</v>
      </c>
      <c r="F2054" t="str">
        <f>INDEX(cleaned_data_Pittsburgh!AK$2:'cleaned_data_Pittsburgh'!AK$828, MATCH(A2054, cleaned_data_Pittsburgh!I$2:'cleaned_data_Pittsburgh'!I$828,0))</f>
        <v>Sub-county</v>
      </c>
      <c r="G2054">
        <f t="shared" si="14"/>
        <v>0</v>
      </c>
    </row>
    <row r="2055" spans="1:7" x14ac:dyDescent="0.2">
      <c r="A2055">
        <v>224668069</v>
      </c>
      <c r="B2055">
        <v>85755812</v>
      </c>
      <c r="C2055" t="s">
        <v>3394</v>
      </c>
      <c r="D2055" t="str">
        <f>INDEX(cleaned_data_Pittsburgh!AF$2:'cleaned_data_Pittsburgh'!AF$828, MATCH(A2055, cleaned_data_Pittsburgh!I$2:'cleaned_data_Pittsburgh'!I$828,0))</f>
        <v>Pittsburgh</v>
      </c>
      <c r="E2055">
        <f>INDEX(cleaned_data_Pittsburgh!AG$2:'cleaned_data_Pittsburgh'!AG$828, MATCH(A2055, cleaned_data_Pittsburgh!I$2:'cleaned_data_Pittsburgh'!I$828,0))</f>
        <v>0</v>
      </c>
      <c r="F2055" t="str">
        <f>INDEX(cleaned_data_Pittsburgh!AK$2:'cleaned_data_Pittsburgh'!AK$828, MATCH(A2055, cleaned_data_Pittsburgh!I$2:'cleaned_data_Pittsburgh'!I$828,0))</f>
        <v>Sub-county</v>
      </c>
      <c r="G2055">
        <f t="shared" si="14"/>
        <v>0</v>
      </c>
    </row>
    <row r="2056" spans="1:7" x14ac:dyDescent="0.2">
      <c r="A2056">
        <v>224682684</v>
      </c>
      <c r="B2056">
        <v>190760549</v>
      </c>
      <c r="C2056" t="s">
        <v>3394</v>
      </c>
      <c r="D2056" t="str">
        <f>INDEX(cleaned_data_Pittsburgh!AF$2:'cleaned_data_Pittsburgh'!AF$828, MATCH(A2056, cleaned_data_Pittsburgh!I$2:'cleaned_data_Pittsburgh'!I$828,0))</f>
        <v>Pittsburgh</v>
      </c>
      <c r="E2056">
        <f>INDEX(cleaned_data_Pittsburgh!AG$2:'cleaned_data_Pittsburgh'!AG$828, MATCH(A2056, cleaned_data_Pittsburgh!I$2:'cleaned_data_Pittsburgh'!I$828,0))</f>
        <v>0</v>
      </c>
      <c r="F2056" t="str">
        <f>INDEX(cleaned_data_Pittsburgh!AK$2:'cleaned_data_Pittsburgh'!AK$828, MATCH(A2056, cleaned_data_Pittsburgh!I$2:'cleaned_data_Pittsburgh'!I$828,0))</f>
        <v>Sub-county</v>
      </c>
      <c r="G2056">
        <f t="shared" si="14"/>
        <v>0</v>
      </c>
    </row>
    <row r="2057" spans="1:7" x14ac:dyDescent="0.2">
      <c r="A2057" t="s">
        <v>3363</v>
      </c>
      <c r="B2057">
        <v>184860839</v>
      </c>
      <c r="C2057" t="s">
        <v>3394</v>
      </c>
      <c r="D2057" t="str">
        <f>INDEX(cleaned_data_Pittsburgh!AF$2:'cleaned_data_Pittsburgh'!AF$828, MATCH(A2057, cleaned_data_Pittsburgh!I$2:'cleaned_data_Pittsburgh'!I$828,0))</f>
        <v>Westmoreland</v>
      </c>
      <c r="E2057">
        <f>INDEX(cleaned_data_Pittsburgh!AG$2:'cleaned_data_Pittsburgh'!AG$828, MATCH(A2057, cleaned_data_Pittsburgh!I$2:'cleaned_data_Pittsburgh'!I$828,0))</f>
        <v>0</v>
      </c>
      <c r="F2057" t="str">
        <f>INDEX(cleaned_data_Pittsburgh!AK$2:'cleaned_data_Pittsburgh'!AK$828, MATCH(A2057, cleaned_data_Pittsburgh!I$2:'cleaned_data_Pittsburgh'!I$828,0))</f>
        <v>County</v>
      </c>
      <c r="G2057">
        <v>1</v>
      </c>
    </row>
    <row r="2058" spans="1:7" x14ac:dyDescent="0.2">
      <c r="A2058" t="s">
        <v>3363</v>
      </c>
      <c r="B2058">
        <v>186464680</v>
      </c>
      <c r="C2058" t="s">
        <v>3394</v>
      </c>
      <c r="D2058" t="str">
        <f>INDEX(cleaned_data_Pittsburgh!AF$2:'cleaned_data_Pittsburgh'!AF$828, MATCH(A2058, cleaned_data_Pittsburgh!I$2:'cleaned_data_Pittsburgh'!I$828,0))</f>
        <v>Westmoreland</v>
      </c>
      <c r="E2058">
        <f>INDEX(cleaned_data_Pittsburgh!AG$2:'cleaned_data_Pittsburgh'!AG$828, MATCH(A2058, cleaned_data_Pittsburgh!I$2:'cleaned_data_Pittsburgh'!I$828,0))</f>
        <v>0</v>
      </c>
      <c r="F2058" t="str">
        <f>INDEX(cleaned_data_Pittsburgh!AK$2:'cleaned_data_Pittsburgh'!AK$828, MATCH(A2058, cleaned_data_Pittsburgh!I$2:'cleaned_data_Pittsburgh'!I$828,0))</f>
        <v>County</v>
      </c>
      <c r="G2058">
        <v>1</v>
      </c>
    </row>
    <row r="2059" spans="1:7" x14ac:dyDescent="0.2">
      <c r="A2059">
        <v>224722839</v>
      </c>
      <c r="B2059">
        <v>107958772</v>
      </c>
      <c r="C2059" t="s">
        <v>3394</v>
      </c>
      <c r="D2059" t="str">
        <f>INDEX(cleaned_data_Pittsburgh!AF$2:'cleaned_data_Pittsburgh'!AF$828, MATCH(A2059, cleaned_data_Pittsburgh!I$2:'cleaned_data_Pittsburgh'!I$828,0))</f>
        <v>Pittsburgh</v>
      </c>
      <c r="E2059">
        <f>INDEX(cleaned_data_Pittsburgh!AG$2:'cleaned_data_Pittsburgh'!AG$828, MATCH(A2059, cleaned_data_Pittsburgh!I$2:'cleaned_data_Pittsburgh'!I$828,0))</f>
        <v>0</v>
      </c>
      <c r="F2059" t="str">
        <f>INDEX(cleaned_data_Pittsburgh!AK$2:'cleaned_data_Pittsburgh'!AK$828, MATCH(A2059, cleaned_data_Pittsburgh!I$2:'cleaned_data_Pittsburgh'!I$828,0))</f>
        <v>Sub-county</v>
      </c>
      <c r="G2059">
        <f t="shared" ref="G2059:G2122" si="15">IF(IFERROR(SEARCH(D2059, C2059), 0), 1, 0)</f>
        <v>0</v>
      </c>
    </row>
    <row r="2060" spans="1:7" x14ac:dyDescent="0.2">
      <c r="A2060" t="s">
        <v>3342</v>
      </c>
      <c r="B2060">
        <v>190170739</v>
      </c>
      <c r="C2060" t="s">
        <v>3394</v>
      </c>
      <c r="D2060" t="str">
        <f>INDEX(cleaned_data_Pittsburgh!AF$2:'cleaned_data_Pittsburgh'!AF$828, MATCH(A2060, cleaned_data_Pittsburgh!I$2:'cleaned_data_Pittsburgh'!I$828,0))</f>
        <v>Pittsburgh</v>
      </c>
      <c r="E2060">
        <f>INDEX(cleaned_data_Pittsburgh!AG$2:'cleaned_data_Pittsburgh'!AG$828, MATCH(A2060, cleaned_data_Pittsburgh!I$2:'cleaned_data_Pittsburgh'!I$828,0))</f>
        <v>0</v>
      </c>
      <c r="F2060" t="str">
        <f>INDEX(cleaned_data_Pittsburgh!AK$2:'cleaned_data_Pittsburgh'!AK$828, MATCH(A2060, cleaned_data_Pittsburgh!I$2:'cleaned_data_Pittsburgh'!I$828,0))</f>
        <v>Sub-county</v>
      </c>
      <c r="G2060">
        <f t="shared" si="15"/>
        <v>0</v>
      </c>
    </row>
    <row r="2061" spans="1:7" x14ac:dyDescent="0.2">
      <c r="A2061" t="s">
        <v>3123</v>
      </c>
      <c r="B2061">
        <v>190760549</v>
      </c>
      <c r="C2061" t="s">
        <v>3394</v>
      </c>
      <c r="D2061" t="str">
        <f>INDEX(cleaned_data_Pittsburgh!AF$2:'cleaned_data_Pittsburgh'!AF$828, MATCH(A2061, cleaned_data_Pittsburgh!I$2:'cleaned_data_Pittsburgh'!I$828,0))</f>
        <v>Pittsburgh</v>
      </c>
      <c r="E2061">
        <f>INDEX(cleaned_data_Pittsburgh!AG$2:'cleaned_data_Pittsburgh'!AG$828, MATCH(A2061, cleaned_data_Pittsburgh!I$2:'cleaned_data_Pittsburgh'!I$828,0))</f>
        <v>0</v>
      </c>
      <c r="F2061" t="str">
        <f>INDEX(cleaned_data_Pittsburgh!AK$2:'cleaned_data_Pittsburgh'!AK$828, MATCH(A2061, cleaned_data_Pittsburgh!I$2:'cleaned_data_Pittsburgh'!I$828,0))</f>
        <v>Sub-county</v>
      </c>
      <c r="G2061">
        <f t="shared" si="15"/>
        <v>0</v>
      </c>
    </row>
    <row r="2062" spans="1:7" x14ac:dyDescent="0.2">
      <c r="A2062" t="s">
        <v>3177</v>
      </c>
      <c r="B2062">
        <v>191178165</v>
      </c>
      <c r="C2062" t="s">
        <v>3394</v>
      </c>
      <c r="D2062" t="str">
        <f>INDEX(cleaned_data_Pittsburgh!AF$2:'cleaned_data_Pittsburgh'!AF$828, MATCH(A2062, cleaned_data_Pittsburgh!I$2:'cleaned_data_Pittsburgh'!I$828,0))</f>
        <v>Pittsburgh</v>
      </c>
      <c r="E2062">
        <f>INDEX(cleaned_data_Pittsburgh!AG$2:'cleaned_data_Pittsburgh'!AG$828, MATCH(A2062, cleaned_data_Pittsburgh!I$2:'cleaned_data_Pittsburgh'!I$828,0))</f>
        <v>0</v>
      </c>
      <c r="F2062" t="str">
        <f>INDEX(cleaned_data_Pittsburgh!AK$2:'cleaned_data_Pittsburgh'!AK$828, MATCH(A2062, cleaned_data_Pittsburgh!I$2:'cleaned_data_Pittsburgh'!I$828,0))</f>
        <v>Sub-county</v>
      </c>
      <c r="G2062">
        <f t="shared" si="15"/>
        <v>0</v>
      </c>
    </row>
    <row r="2063" spans="1:7" x14ac:dyDescent="0.2">
      <c r="A2063" t="s">
        <v>3177</v>
      </c>
      <c r="B2063">
        <v>104437322</v>
      </c>
      <c r="C2063" t="s">
        <v>3394</v>
      </c>
      <c r="D2063" t="str">
        <f>INDEX(cleaned_data_Pittsburgh!AF$2:'cleaned_data_Pittsburgh'!AF$828, MATCH(A2063, cleaned_data_Pittsburgh!I$2:'cleaned_data_Pittsburgh'!I$828,0))</f>
        <v>Pittsburgh</v>
      </c>
      <c r="E2063">
        <f>INDEX(cleaned_data_Pittsburgh!AG$2:'cleaned_data_Pittsburgh'!AG$828, MATCH(A2063, cleaned_data_Pittsburgh!I$2:'cleaned_data_Pittsburgh'!I$828,0))</f>
        <v>0</v>
      </c>
      <c r="F2063" t="str">
        <f>INDEX(cleaned_data_Pittsburgh!AK$2:'cleaned_data_Pittsburgh'!AK$828, MATCH(A2063, cleaned_data_Pittsburgh!I$2:'cleaned_data_Pittsburgh'!I$828,0))</f>
        <v>Sub-county</v>
      </c>
      <c r="G2063">
        <f t="shared" si="15"/>
        <v>0</v>
      </c>
    </row>
    <row r="2064" spans="1:7" x14ac:dyDescent="0.2">
      <c r="A2064" t="s">
        <v>3178</v>
      </c>
      <c r="B2064">
        <v>104437322</v>
      </c>
      <c r="C2064" t="s">
        <v>3394</v>
      </c>
      <c r="D2064" t="str">
        <f>INDEX(cleaned_data_Pittsburgh!AF$2:'cleaned_data_Pittsburgh'!AF$828, MATCH(A2064, cleaned_data_Pittsburgh!I$2:'cleaned_data_Pittsburgh'!I$828,0))</f>
        <v>Pittsburgh</v>
      </c>
      <c r="E2064">
        <f>INDEX(cleaned_data_Pittsburgh!AG$2:'cleaned_data_Pittsburgh'!AG$828, MATCH(A2064, cleaned_data_Pittsburgh!I$2:'cleaned_data_Pittsburgh'!I$828,0))</f>
        <v>0</v>
      </c>
      <c r="F2064" t="str">
        <f>INDEX(cleaned_data_Pittsburgh!AK$2:'cleaned_data_Pittsburgh'!AK$828, MATCH(A2064, cleaned_data_Pittsburgh!I$2:'cleaned_data_Pittsburgh'!I$828,0))</f>
        <v>Sub-county</v>
      </c>
      <c r="G2064">
        <f t="shared" si="15"/>
        <v>0</v>
      </c>
    </row>
    <row r="2065" spans="1:7" x14ac:dyDescent="0.2">
      <c r="A2065" t="s">
        <v>3176</v>
      </c>
      <c r="B2065">
        <v>104437322</v>
      </c>
      <c r="C2065" t="s">
        <v>3394</v>
      </c>
      <c r="D2065" t="str">
        <f>INDEX(cleaned_data_Pittsburgh!AF$2:'cleaned_data_Pittsburgh'!AF$828, MATCH(A2065, cleaned_data_Pittsburgh!I$2:'cleaned_data_Pittsburgh'!I$828,0))</f>
        <v>Pittsburgh</v>
      </c>
      <c r="E2065">
        <f>INDEX(cleaned_data_Pittsburgh!AG$2:'cleaned_data_Pittsburgh'!AG$828, MATCH(A2065, cleaned_data_Pittsburgh!I$2:'cleaned_data_Pittsburgh'!I$828,0))</f>
        <v>0</v>
      </c>
      <c r="F2065" t="str">
        <f>INDEX(cleaned_data_Pittsburgh!AK$2:'cleaned_data_Pittsburgh'!AK$828, MATCH(A2065, cleaned_data_Pittsburgh!I$2:'cleaned_data_Pittsburgh'!I$828,0))</f>
        <v>Sub-county</v>
      </c>
      <c r="G2065">
        <f t="shared" si="15"/>
        <v>0</v>
      </c>
    </row>
    <row r="2066" spans="1:7" x14ac:dyDescent="0.2">
      <c r="A2066">
        <v>222995096</v>
      </c>
      <c r="B2066">
        <v>42551082</v>
      </c>
      <c r="C2066" t="s">
        <v>3449</v>
      </c>
      <c r="D2066" t="str">
        <f>INDEX(cleaned_data_Pittsburgh!AF$2:'cleaned_data_Pittsburgh'!AF$828, MATCH(A2066, cleaned_data_Pittsburgh!I$2:'cleaned_data_Pittsburgh'!I$828,0))</f>
        <v>Pittsburgh</v>
      </c>
      <c r="E2066">
        <f>INDEX(cleaned_data_Pittsburgh!AG$2:'cleaned_data_Pittsburgh'!AG$828, MATCH(A2066, cleaned_data_Pittsburgh!I$2:'cleaned_data_Pittsburgh'!I$828,0))</f>
        <v>0</v>
      </c>
      <c r="F2066" t="str">
        <f>INDEX(cleaned_data_Pittsburgh!AK$2:'cleaned_data_Pittsburgh'!AK$828, MATCH(A2066, cleaned_data_Pittsburgh!I$2:'cleaned_data_Pittsburgh'!I$828,0))</f>
        <v>Sub-county</v>
      </c>
      <c r="G2066">
        <f t="shared" si="15"/>
        <v>0</v>
      </c>
    </row>
    <row r="2067" spans="1:7" x14ac:dyDescent="0.2">
      <c r="A2067">
        <v>222465145</v>
      </c>
      <c r="B2067">
        <v>96954282</v>
      </c>
      <c r="C2067" t="s">
        <v>3420</v>
      </c>
      <c r="D2067" t="str">
        <f>INDEX(cleaned_data_Pittsburgh!AF$2:'cleaned_data_Pittsburgh'!AF$828, MATCH(A2067, cleaned_data_Pittsburgh!I$2:'cleaned_data_Pittsburgh'!I$828,0))</f>
        <v>Pittsburgh</v>
      </c>
      <c r="E2067">
        <f>INDEX(cleaned_data_Pittsburgh!AG$2:'cleaned_data_Pittsburgh'!AG$828, MATCH(A2067, cleaned_data_Pittsburgh!I$2:'cleaned_data_Pittsburgh'!I$828,0))</f>
        <v>0</v>
      </c>
      <c r="F2067" t="str">
        <f>INDEX(cleaned_data_Pittsburgh!AK$2:'cleaned_data_Pittsburgh'!AK$828, MATCH(A2067, cleaned_data_Pittsburgh!I$2:'cleaned_data_Pittsburgh'!I$828,0))</f>
        <v>Sub-county</v>
      </c>
      <c r="G2067">
        <f t="shared" si="15"/>
        <v>0</v>
      </c>
    </row>
    <row r="2068" spans="1:7" x14ac:dyDescent="0.2">
      <c r="A2068">
        <v>222465225</v>
      </c>
      <c r="B2068">
        <v>96954282</v>
      </c>
      <c r="C2068" t="s">
        <v>3420</v>
      </c>
      <c r="D2068" t="str">
        <f>INDEX(cleaned_data_Pittsburgh!AF$2:'cleaned_data_Pittsburgh'!AF$828, MATCH(A2068, cleaned_data_Pittsburgh!I$2:'cleaned_data_Pittsburgh'!I$828,0))</f>
        <v>Pittsburgh</v>
      </c>
      <c r="E2068">
        <f>INDEX(cleaned_data_Pittsburgh!AG$2:'cleaned_data_Pittsburgh'!AG$828, MATCH(A2068, cleaned_data_Pittsburgh!I$2:'cleaned_data_Pittsburgh'!I$828,0))</f>
        <v>0</v>
      </c>
      <c r="F2068" t="str">
        <f>INDEX(cleaned_data_Pittsburgh!AK$2:'cleaned_data_Pittsburgh'!AK$828, MATCH(A2068, cleaned_data_Pittsburgh!I$2:'cleaned_data_Pittsburgh'!I$828,0))</f>
        <v>Sub-county</v>
      </c>
      <c r="G2068">
        <f t="shared" si="15"/>
        <v>0</v>
      </c>
    </row>
    <row r="2069" spans="1:7" x14ac:dyDescent="0.2">
      <c r="A2069">
        <v>224141871</v>
      </c>
      <c r="B2069">
        <v>186745571</v>
      </c>
      <c r="C2069" t="s">
        <v>3420</v>
      </c>
      <c r="D2069" t="str">
        <f>INDEX(cleaned_data_Pittsburgh!AF$2:'cleaned_data_Pittsburgh'!AF$828, MATCH(A2069, cleaned_data_Pittsburgh!I$2:'cleaned_data_Pittsburgh'!I$828,0))</f>
        <v>Pittsburgh</v>
      </c>
      <c r="E2069">
        <f>INDEX(cleaned_data_Pittsburgh!AG$2:'cleaned_data_Pittsburgh'!AG$828, MATCH(A2069, cleaned_data_Pittsburgh!I$2:'cleaned_data_Pittsburgh'!I$828,0))</f>
        <v>0</v>
      </c>
      <c r="F2069" t="str">
        <f>INDEX(cleaned_data_Pittsburgh!AK$2:'cleaned_data_Pittsburgh'!AK$828, MATCH(A2069, cleaned_data_Pittsburgh!I$2:'cleaned_data_Pittsburgh'!I$828,0))</f>
        <v>Sub-county</v>
      </c>
      <c r="G2069">
        <f t="shared" si="15"/>
        <v>0</v>
      </c>
    </row>
    <row r="2070" spans="1:7" x14ac:dyDescent="0.2">
      <c r="A2070">
        <v>224465418</v>
      </c>
      <c r="B2070">
        <v>186745571</v>
      </c>
      <c r="C2070" t="s">
        <v>3420</v>
      </c>
      <c r="D2070" t="str">
        <f>INDEX(cleaned_data_Pittsburgh!AF$2:'cleaned_data_Pittsburgh'!AF$828, MATCH(A2070, cleaned_data_Pittsburgh!I$2:'cleaned_data_Pittsburgh'!I$828,0))</f>
        <v>Pittsburgh</v>
      </c>
      <c r="E2070">
        <f>INDEX(cleaned_data_Pittsburgh!AG$2:'cleaned_data_Pittsburgh'!AG$828, MATCH(A2070, cleaned_data_Pittsburgh!I$2:'cleaned_data_Pittsburgh'!I$828,0))</f>
        <v>0</v>
      </c>
      <c r="F2070" t="str">
        <f>INDEX(cleaned_data_Pittsburgh!AK$2:'cleaned_data_Pittsburgh'!AK$828, MATCH(A2070, cleaned_data_Pittsburgh!I$2:'cleaned_data_Pittsburgh'!I$828,0))</f>
        <v>Sub-county</v>
      </c>
      <c r="G2070">
        <f t="shared" si="15"/>
        <v>0</v>
      </c>
    </row>
    <row r="2071" spans="1:7" x14ac:dyDescent="0.2">
      <c r="A2071">
        <v>224465418</v>
      </c>
      <c r="B2071">
        <v>96954282</v>
      </c>
      <c r="C2071" t="s">
        <v>3420</v>
      </c>
      <c r="D2071" t="str">
        <f>INDEX(cleaned_data_Pittsburgh!AF$2:'cleaned_data_Pittsburgh'!AF$828, MATCH(A2071, cleaned_data_Pittsburgh!I$2:'cleaned_data_Pittsburgh'!I$828,0))</f>
        <v>Pittsburgh</v>
      </c>
      <c r="E2071">
        <f>INDEX(cleaned_data_Pittsburgh!AG$2:'cleaned_data_Pittsburgh'!AG$828, MATCH(A2071, cleaned_data_Pittsburgh!I$2:'cleaned_data_Pittsburgh'!I$828,0))</f>
        <v>0</v>
      </c>
      <c r="F2071" t="str">
        <f>INDEX(cleaned_data_Pittsburgh!AK$2:'cleaned_data_Pittsburgh'!AK$828, MATCH(A2071, cleaned_data_Pittsburgh!I$2:'cleaned_data_Pittsburgh'!I$828,0))</f>
        <v>Sub-county</v>
      </c>
      <c r="G2071">
        <f t="shared" si="15"/>
        <v>0</v>
      </c>
    </row>
    <row r="2072" spans="1:7" x14ac:dyDescent="0.2">
      <c r="A2072">
        <v>224190220</v>
      </c>
      <c r="B2072">
        <v>94490582</v>
      </c>
      <c r="C2072" t="s">
        <v>3510</v>
      </c>
      <c r="D2072" t="str">
        <f>INDEX(cleaned_data_Pittsburgh!AF$2:'cleaned_data_Pittsburgh'!AF$828, MATCH(A2072, cleaned_data_Pittsburgh!I$2:'cleaned_data_Pittsburgh'!I$828,0))</f>
        <v>Pittsburgh</v>
      </c>
      <c r="E2072">
        <f>INDEX(cleaned_data_Pittsburgh!AG$2:'cleaned_data_Pittsburgh'!AG$828, MATCH(A2072, cleaned_data_Pittsburgh!I$2:'cleaned_data_Pittsburgh'!I$828,0))</f>
        <v>0</v>
      </c>
      <c r="F2072" t="str">
        <f>INDEX(cleaned_data_Pittsburgh!AK$2:'cleaned_data_Pittsburgh'!AK$828, MATCH(A2072, cleaned_data_Pittsburgh!I$2:'cleaned_data_Pittsburgh'!I$828,0))</f>
        <v>Sub-county</v>
      </c>
      <c r="G2072">
        <f t="shared" si="15"/>
        <v>0</v>
      </c>
    </row>
    <row r="2073" spans="1:7" x14ac:dyDescent="0.2">
      <c r="A2073">
        <v>224251695</v>
      </c>
      <c r="B2073">
        <v>94490582</v>
      </c>
      <c r="C2073" t="s">
        <v>3510</v>
      </c>
      <c r="D2073" t="str">
        <f>INDEX(cleaned_data_Pittsburgh!AF$2:'cleaned_data_Pittsburgh'!AF$828, MATCH(A2073, cleaned_data_Pittsburgh!I$2:'cleaned_data_Pittsburgh'!I$828,0))</f>
        <v>Pittsburgh</v>
      </c>
      <c r="E2073">
        <f>INDEX(cleaned_data_Pittsburgh!AG$2:'cleaned_data_Pittsburgh'!AG$828, MATCH(A2073, cleaned_data_Pittsburgh!I$2:'cleaned_data_Pittsburgh'!I$828,0))</f>
        <v>0</v>
      </c>
      <c r="F2073" t="str">
        <f>INDEX(cleaned_data_Pittsburgh!AK$2:'cleaned_data_Pittsburgh'!AK$828, MATCH(A2073, cleaned_data_Pittsburgh!I$2:'cleaned_data_Pittsburgh'!I$828,0))</f>
        <v>Sub-county</v>
      </c>
      <c r="G2073">
        <f t="shared" si="15"/>
        <v>0</v>
      </c>
    </row>
    <row r="2074" spans="1:7" x14ac:dyDescent="0.2">
      <c r="A2074">
        <v>224559734</v>
      </c>
      <c r="B2074">
        <v>142658572</v>
      </c>
      <c r="C2074" t="s">
        <v>3558</v>
      </c>
      <c r="D2074" t="str">
        <f>INDEX(cleaned_data_Pittsburgh!AF$2:'cleaned_data_Pittsburgh'!AF$828, MATCH(A2074, cleaned_data_Pittsburgh!I$2:'cleaned_data_Pittsburgh'!I$828,0))</f>
        <v>Pittsburgh</v>
      </c>
      <c r="E2074">
        <f>INDEX(cleaned_data_Pittsburgh!AG$2:'cleaned_data_Pittsburgh'!AG$828, MATCH(A2074, cleaned_data_Pittsburgh!I$2:'cleaned_data_Pittsburgh'!I$828,0))</f>
        <v>0</v>
      </c>
      <c r="F2074" t="str">
        <f>INDEX(cleaned_data_Pittsburgh!AK$2:'cleaned_data_Pittsburgh'!AK$828, MATCH(A2074, cleaned_data_Pittsburgh!I$2:'cleaned_data_Pittsburgh'!I$828,0))</f>
        <v>Sub-county</v>
      </c>
      <c r="G2074">
        <f t="shared" si="15"/>
        <v>0</v>
      </c>
    </row>
    <row r="2075" spans="1:7" x14ac:dyDescent="0.2">
      <c r="A2075">
        <v>224761339</v>
      </c>
      <c r="B2075">
        <v>142658572</v>
      </c>
      <c r="C2075" t="s">
        <v>3558</v>
      </c>
      <c r="D2075" t="str">
        <f>INDEX(cleaned_data_Pittsburgh!AF$2:'cleaned_data_Pittsburgh'!AF$828, MATCH(A2075, cleaned_data_Pittsburgh!I$2:'cleaned_data_Pittsburgh'!I$828,0))</f>
        <v>Pittsburgh</v>
      </c>
      <c r="E2075">
        <f>INDEX(cleaned_data_Pittsburgh!AG$2:'cleaned_data_Pittsburgh'!AG$828, MATCH(A2075, cleaned_data_Pittsburgh!I$2:'cleaned_data_Pittsburgh'!I$828,0))</f>
        <v>0</v>
      </c>
      <c r="F2075" t="str">
        <f>INDEX(cleaned_data_Pittsburgh!AK$2:'cleaned_data_Pittsburgh'!AK$828, MATCH(A2075, cleaned_data_Pittsburgh!I$2:'cleaned_data_Pittsburgh'!I$828,0))</f>
        <v>Sub-county</v>
      </c>
      <c r="G2075">
        <f t="shared" si="15"/>
        <v>0</v>
      </c>
    </row>
    <row r="2076" spans="1:7" x14ac:dyDescent="0.2">
      <c r="A2076" t="s">
        <v>3335</v>
      </c>
      <c r="B2076">
        <v>142658572</v>
      </c>
      <c r="C2076" t="s">
        <v>3558</v>
      </c>
      <c r="D2076" t="str">
        <f>INDEX(cleaned_data_Pittsburgh!AF$2:'cleaned_data_Pittsburgh'!AF$828, MATCH(A2076, cleaned_data_Pittsburgh!I$2:'cleaned_data_Pittsburgh'!I$828,0))</f>
        <v>Pittsburgh</v>
      </c>
      <c r="E2076">
        <f>INDEX(cleaned_data_Pittsburgh!AG$2:'cleaned_data_Pittsburgh'!AG$828, MATCH(A2076, cleaned_data_Pittsburgh!I$2:'cleaned_data_Pittsburgh'!I$828,0))</f>
        <v>0</v>
      </c>
      <c r="F2076" t="str">
        <f>INDEX(cleaned_data_Pittsburgh!AK$2:'cleaned_data_Pittsburgh'!AK$828, MATCH(A2076, cleaned_data_Pittsburgh!I$2:'cleaned_data_Pittsburgh'!I$828,0))</f>
        <v>Sub-county</v>
      </c>
      <c r="G2076">
        <f t="shared" si="15"/>
        <v>0</v>
      </c>
    </row>
    <row r="2077" spans="1:7" x14ac:dyDescent="0.2">
      <c r="A2077">
        <v>224740923</v>
      </c>
      <c r="B2077">
        <v>97657032</v>
      </c>
      <c r="C2077" t="s">
        <v>3388</v>
      </c>
      <c r="D2077" t="str">
        <f>INDEX(cleaned_data_Pittsburgh!AF$2:'cleaned_data_Pittsburgh'!AF$828, MATCH(A2077, cleaned_data_Pittsburgh!I$2:'cleaned_data_Pittsburgh'!I$828,0))</f>
        <v>Pittsburgh</v>
      </c>
      <c r="E2077">
        <f>INDEX(cleaned_data_Pittsburgh!AG$2:'cleaned_data_Pittsburgh'!AG$828, MATCH(A2077, cleaned_data_Pittsburgh!I$2:'cleaned_data_Pittsburgh'!I$828,0))</f>
        <v>0</v>
      </c>
      <c r="F2077" t="str">
        <f>INDEX(cleaned_data_Pittsburgh!AK$2:'cleaned_data_Pittsburgh'!AK$828, MATCH(A2077, cleaned_data_Pittsburgh!I$2:'cleaned_data_Pittsburgh'!I$828,0))</f>
        <v>Sub-county</v>
      </c>
      <c r="G2077">
        <f t="shared" si="15"/>
        <v>0</v>
      </c>
    </row>
    <row r="2078" spans="1:7" x14ac:dyDescent="0.2">
      <c r="A2078">
        <v>222995096</v>
      </c>
      <c r="B2078">
        <v>46201522</v>
      </c>
      <c r="C2078" t="s">
        <v>3448</v>
      </c>
      <c r="D2078" t="str">
        <f>INDEX(cleaned_data_Pittsburgh!AF$2:'cleaned_data_Pittsburgh'!AF$828, MATCH(A2078, cleaned_data_Pittsburgh!I$2:'cleaned_data_Pittsburgh'!I$828,0))</f>
        <v>Pittsburgh</v>
      </c>
      <c r="E2078">
        <f>INDEX(cleaned_data_Pittsburgh!AG$2:'cleaned_data_Pittsburgh'!AG$828, MATCH(A2078, cleaned_data_Pittsburgh!I$2:'cleaned_data_Pittsburgh'!I$828,0))</f>
        <v>0</v>
      </c>
      <c r="F2078" t="str">
        <f>INDEX(cleaned_data_Pittsburgh!AK$2:'cleaned_data_Pittsburgh'!AK$828, MATCH(A2078, cleaned_data_Pittsburgh!I$2:'cleaned_data_Pittsburgh'!I$828,0))</f>
        <v>Sub-county</v>
      </c>
      <c r="G2078">
        <f t="shared" si="15"/>
        <v>0</v>
      </c>
    </row>
    <row r="2079" spans="1:7" x14ac:dyDescent="0.2">
      <c r="A2079">
        <v>224208417</v>
      </c>
      <c r="B2079">
        <v>190347933</v>
      </c>
      <c r="C2079" t="s">
        <v>3448</v>
      </c>
      <c r="D2079" t="str">
        <f>INDEX(cleaned_data_Pittsburgh!AF$2:'cleaned_data_Pittsburgh'!AF$828, MATCH(A2079, cleaned_data_Pittsburgh!I$2:'cleaned_data_Pittsburgh'!I$828,0))</f>
        <v>Pittsburgh</v>
      </c>
      <c r="E2079">
        <f>INDEX(cleaned_data_Pittsburgh!AG$2:'cleaned_data_Pittsburgh'!AG$828, MATCH(A2079, cleaned_data_Pittsburgh!I$2:'cleaned_data_Pittsburgh'!I$828,0))</f>
        <v>0</v>
      </c>
      <c r="F2079" t="str">
        <f>INDEX(cleaned_data_Pittsburgh!AK$2:'cleaned_data_Pittsburgh'!AK$828, MATCH(A2079, cleaned_data_Pittsburgh!I$2:'cleaned_data_Pittsburgh'!I$828,0))</f>
        <v>Sub-county</v>
      </c>
      <c r="G2079">
        <f t="shared" si="15"/>
        <v>0</v>
      </c>
    </row>
    <row r="2080" spans="1:7" x14ac:dyDescent="0.2">
      <c r="A2080">
        <v>224213045</v>
      </c>
      <c r="B2080">
        <v>181874212</v>
      </c>
      <c r="C2080" t="s">
        <v>3448</v>
      </c>
      <c r="D2080" t="str">
        <f>INDEX(cleaned_data_Pittsburgh!AF$2:'cleaned_data_Pittsburgh'!AF$828, MATCH(A2080, cleaned_data_Pittsburgh!I$2:'cleaned_data_Pittsburgh'!I$828,0))</f>
        <v>Pittsburgh</v>
      </c>
      <c r="E2080">
        <f>INDEX(cleaned_data_Pittsburgh!AG$2:'cleaned_data_Pittsburgh'!AG$828, MATCH(A2080, cleaned_data_Pittsburgh!I$2:'cleaned_data_Pittsburgh'!I$828,0))</f>
        <v>0</v>
      </c>
      <c r="F2080" t="str">
        <f>INDEX(cleaned_data_Pittsburgh!AK$2:'cleaned_data_Pittsburgh'!AK$828, MATCH(A2080, cleaned_data_Pittsburgh!I$2:'cleaned_data_Pittsburgh'!I$828,0))</f>
        <v>Sub-county</v>
      </c>
      <c r="G2080">
        <f t="shared" si="15"/>
        <v>0</v>
      </c>
    </row>
    <row r="2081" spans="1:7" x14ac:dyDescent="0.2">
      <c r="A2081">
        <v>224606430</v>
      </c>
      <c r="B2081">
        <v>29927552</v>
      </c>
      <c r="C2081" t="s">
        <v>3448</v>
      </c>
      <c r="D2081" t="str">
        <f>INDEX(cleaned_data_Pittsburgh!AF$2:'cleaned_data_Pittsburgh'!AF$828, MATCH(A2081, cleaned_data_Pittsburgh!I$2:'cleaned_data_Pittsburgh'!I$828,0))</f>
        <v>Pittsburgh</v>
      </c>
      <c r="E2081">
        <f>INDEX(cleaned_data_Pittsburgh!AG$2:'cleaned_data_Pittsburgh'!AG$828, MATCH(A2081, cleaned_data_Pittsburgh!I$2:'cleaned_data_Pittsburgh'!I$828,0))</f>
        <v>0</v>
      </c>
      <c r="F2081" t="str">
        <f>INDEX(cleaned_data_Pittsburgh!AK$2:'cleaned_data_Pittsburgh'!AK$828, MATCH(A2081, cleaned_data_Pittsburgh!I$2:'cleaned_data_Pittsburgh'!I$828,0))</f>
        <v>Sub-county</v>
      </c>
      <c r="G2081">
        <f t="shared" si="15"/>
        <v>0</v>
      </c>
    </row>
    <row r="2082" spans="1:7" x14ac:dyDescent="0.2">
      <c r="A2082">
        <v>224610040</v>
      </c>
      <c r="B2082">
        <v>189079514</v>
      </c>
      <c r="C2082" t="s">
        <v>3448</v>
      </c>
      <c r="D2082" t="str">
        <f>INDEX(cleaned_data_Pittsburgh!AF$2:'cleaned_data_Pittsburgh'!AF$828, MATCH(A2082, cleaned_data_Pittsburgh!I$2:'cleaned_data_Pittsburgh'!I$828,0))</f>
        <v>Pittsburgh</v>
      </c>
      <c r="E2082">
        <f>INDEX(cleaned_data_Pittsburgh!AG$2:'cleaned_data_Pittsburgh'!AG$828, MATCH(A2082, cleaned_data_Pittsburgh!I$2:'cleaned_data_Pittsburgh'!I$828,0))</f>
        <v>0</v>
      </c>
      <c r="F2082" t="str">
        <f>INDEX(cleaned_data_Pittsburgh!AK$2:'cleaned_data_Pittsburgh'!AK$828, MATCH(A2082, cleaned_data_Pittsburgh!I$2:'cleaned_data_Pittsburgh'!I$828,0))</f>
        <v>Sub-county</v>
      </c>
      <c r="G2082">
        <f t="shared" si="15"/>
        <v>0</v>
      </c>
    </row>
    <row r="2083" spans="1:7" x14ac:dyDescent="0.2">
      <c r="A2083">
        <v>224905370</v>
      </c>
      <c r="B2083">
        <v>46201522</v>
      </c>
      <c r="C2083" t="s">
        <v>3448</v>
      </c>
      <c r="D2083" t="str">
        <f>INDEX(cleaned_data_Pittsburgh!AF$2:'cleaned_data_Pittsburgh'!AF$828, MATCH(A2083, cleaned_data_Pittsburgh!I$2:'cleaned_data_Pittsburgh'!I$828,0))</f>
        <v>Pittsburgh</v>
      </c>
      <c r="E2083">
        <f>INDEX(cleaned_data_Pittsburgh!AG$2:'cleaned_data_Pittsburgh'!AG$828, MATCH(A2083, cleaned_data_Pittsburgh!I$2:'cleaned_data_Pittsburgh'!I$828,0))</f>
        <v>0</v>
      </c>
      <c r="F2083" t="str">
        <f>INDEX(cleaned_data_Pittsburgh!AK$2:'cleaned_data_Pittsburgh'!AK$828, MATCH(A2083, cleaned_data_Pittsburgh!I$2:'cleaned_data_Pittsburgh'!I$828,0))</f>
        <v>Sub-county</v>
      </c>
      <c r="G2083">
        <f t="shared" si="15"/>
        <v>0</v>
      </c>
    </row>
    <row r="2084" spans="1:7" x14ac:dyDescent="0.2">
      <c r="A2084" t="s">
        <v>3355</v>
      </c>
      <c r="B2084">
        <v>9837770</v>
      </c>
      <c r="C2084" t="s">
        <v>3448</v>
      </c>
      <c r="D2084" t="str">
        <f>INDEX(cleaned_data_Pittsburgh!AF$2:'cleaned_data_Pittsburgh'!AF$828, MATCH(A2084, cleaned_data_Pittsburgh!I$2:'cleaned_data_Pittsburgh'!I$828,0))</f>
        <v>Pittsburgh</v>
      </c>
      <c r="E2084">
        <f>INDEX(cleaned_data_Pittsburgh!AG$2:'cleaned_data_Pittsburgh'!AG$828, MATCH(A2084, cleaned_data_Pittsburgh!I$2:'cleaned_data_Pittsburgh'!I$828,0))</f>
        <v>0</v>
      </c>
      <c r="F2084" t="str">
        <f>INDEX(cleaned_data_Pittsburgh!AK$2:'cleaned_data_Pittsburgh'!AK$828, MATCH(A2084, cleaned_data_Pittsburgh!I$2:'cleaned_data_Pittsburgh'!I$828,0))</f>
        <v>Sub-county</v>
      </c>
      <c r="G2084">
        <f t="shared" si="15"/>
        <v>0</v>
      </c>
    </row>
    <row r="2085" spans="1:7" x14ac:dyDescent="0.2">
      <c r="A2085" t="s">
        <v>3261</v>
      </c>
      <c r="B2085">
        <v>31601652</v>
      </c>
      <c r="C2085" t="s">
        <v>3448</v>
      </c>
      <c r="D2085" t="str">
        <f>INDEX(cleaned_data_Pittsburgh!AF$2:'cleaned_data_Pittsburgh'!AF$828, MATCH(A2085, cleaned_data_Pittsburgh!I$2:'cleaned_data_Pittsburgh'!I$828,0))</f>
        <v>Pittsburgh</v>
      </c>
      <c r="E2085">
        <f>INDEX(cleaned_data_Pittsburgh!AG$2:'cleaned_data_Pittsburgh'!AG$828, MATCH(A2085, cleaned_data_Pittsburgh!I$2:'cleaned_data_Pittsburgh'!I$828,0))</f>
        <v>0</v>
      </c>
      <c r="F2085" t="str">
        <f>INDEX(cleaned_data_Pittsburgh!AK$2:'cleaned_data_Pittsburgh'!AK$828, MATCH(A2085, cleaned_data_Pittsburgh!I$2:'cleaned_data_Pittsburgh'!I$828,0))</f>
        <v>Sub-county</v>
      </c>
      <c r="G2085">
        <f t="shared" si="15"/>
        <v>0</v>
      </c>
    </row>
    <row r="2086" spans="1:7" x14ac:dyDescent="0.2">
      <c r="A2086">
        <v>223141331</v>
      </c>
      <c r="B2086">
        <v>73716942</v>
      </c>
      <c r="C2086" t="s">
        <v>3455</v>
      </c>
      <c r="D2086" t="str">
        <f>INDEX(cleaned_data_Pittsburgh!AF$2:'cleaned_data_Pittsburgh'!AF$828, MATCH(A2086, cleaned_data_Pittsburgh!I$2:'cleaned_data_Pittsburgh'!I$828,0))</f>
        <v>Pittsburgh</v>
      </c>
      <c r="E2086">
        <f>INDEX(cleaned_data_Pittsburgh!AG$2:'cleaned_data_Pittsburgh'!AG$828, MATCH(A2086, cleaned_data_Pittsburgh!I$2:'cleaned_data_Pittsburgh'!I$828,0))</f>
        <v>0</v>
      </c>
      <c r="F2086" t="str">
        <f>INDEX(cleaned_data_Pittsburgh!AK$2:'cleaned_data_Pittsburgh'!AK$828, MATCH(A2086, cleaned_data_Pittsburgh!I$2:'cleaned_data_Pittsburgh'!I$828,0))</f>
        <v>Sub-county</v>
      </c>
      <c r="G2086">
        <f t="shared" si="15"/>
        <v>0</v>
      </c>
    </row>
    <row r="2087" spans="1:7" x14ac:dyDescent="0.2">
      <c r="A2087">
        <v>224365666</v>
      </c>
      <c r="B2087">
        <v>91101732</v>
      </c>
      <c r="C2087" t="s">
        <v>3547</v>
      </c>
      <c r="D2087" t="str">
        <f>INDEX(cleaned_data_Pittsburgh!AF$2:'cleaned_data_Pittsburgh'!AF$828, MATCH(A2087, cleaned_data_Pittsburgh!I$2:'cleaned_data_Pittsburgh'!I$828,0))</f>
        <v>Pittsburgh</v>
      </c>
      <c r="E2087">
        <f>INDEX(cleaned_data_Pittsburgh!AG$2:'cleaned_data_Pittsburgh'!AG$828, MATCH(A2087, cleaned_data_Pittsburgh!I$2:'cleaned_data_Pittsburgh'!I$828,0))</f>
        <v>0</v>
      </c>
      <c r="F2087" t="str">
        <f>INDEX(cleaned_data_Pittsburgh!AK$2:'cleaned_data_Pittsburgh'!AK$828, MATCH(A2087, cleaned_data_Pittsburgh!I$2:'cleaned_data_Pittsburgh'!I$828,0))</f>
        <v>Sub-county</v>
      </c>
      <c r="G2087">
        <f t="shared" si="15"/>
        <v>0</v>
      </c>
    </row>
    <row r="2088" spans="1:7" x14ac:dyDescent="0.2">
      <c r="A2088">
        <v>224599580</v>
      </c>
      <c r="B2088">
        <v>91101732</v>
      </c>
      <c r="C2088" t="s">
        <v>3547</v>
      </c>
      <c r="D2088" t="str">
        <f>INDEX(cleaned_data_Pittsburgh!AF$2:'cleaned_data_Pittsburgh'!AF$828, MATCH(A2088, cleaned_data_Pittsburgh!I$2:'cleaned_data_Pittsburgh'!I$828,0))</f>
        <v>Pittsburgh</v>
      </c>
      <c r="E2088">
        <f>INDEX(cleaned_data_Pittsburgh!AG$2:'cleaned_data_Pittsburgh'!AG$828, MATCH(A2088, cleaned_data_Pittsburgh!I$2:'cleaned_data_Pittsburgh'!I$828,0))</f>
        <v>0</v>
      </c>
      <c r="F2088" t="str">
        <f>INDEX(cleaned_data_Pittsburgh!AK$2:'cleaned_data_Pittsburgh'!AK$828, MATCH(A2088, cleaned_data_Pittsburgh!I$2:'cleaned_data_Pittsburgh'!I$828,0))</f>
        <v>Sub-county</v>
      </c>
      <c r="G2088">
        <f t="shared" si="15"/>
        <v>0</v>
      </c>
    </row>
    <row r="2089" spans="1:7" x14ac:dyDescent="0.2">
      <c r="A2089">
        <v>223573755</v>
      </c>
      <c r="B2089">
        <v>98821092</v>
      </c>
      <c r="C2089" t="s">
        <v>3483</v>
      </c>
      <c r="D2089" t="str">
        <f>INDEX(cleaned_data_Pittsburgh!AF$2:'cleaned_data_Pittsburgh'!AF$828, MATCH(A2089, cleaned_data_Pittsburgh!I$2:'cleaned_data_Pittsburgh'!I$828,0))</f>
        <v>Pittsburgh</v>
      </c>
      <c r="E2089">
        <f>INDEX(cleaned_data_Pittsburgh!AG$2:'cleaned_data_Pittsburgh'!AG$828, MATCH(A2089, cleaned_data_Pittsburgh!I$2:'cleaned_data_Pittsburgh'!I$828,0))</f>
        <v>0</v>
      </c>
      <c r="F2089" t="str">
        <f>INDEX(cleaned_data_Pittsburgh!AK$2:'cleaned_data_Pittsburgh'!AK$828, MATCH(A2089, cleaned_data_Pittsburgh!I$2:'cleaned_data_Pittsburgh'!I$828,0))</f>
        <v>Sub-county</v>
      </c>
      <c r="G2089">
        <f t="shared" si="15"/>
        <v>0</v>
      </c>
    </row>
    <row r="2090" spans="1:7" x14ac:dyDescent="0.2">
      <c r="A2090">
        <v>224269782</v>
      </c>
      <c r="B2090">
        <v>17045211</v>
      </c>
      <c r="C2090" t="s">
        <v>3483</v>
      </c>
      <c r="D2090" t="str">
        <f>INDEX(cleaned_data_Pittsburgh!AF$2:'cleaned_data_Pittsburgh'!AF$828, MATCH(A2090, cleaned_data_Pittsburgh!I$2:'cleaned_data_Pittsburgh'!I$828,0))</f>
        <v>Pittsburgh</v>
      </c>
      <c r="E2090">
        <f>INDEX(cleaned_data_Pittsburgh!AG$2:'cleaned_data_Pittsburgh'!AG$828, MATCH(A2090, cleaned_data_Pittsburgh!I$2:'cleaned_data_Pittsburgh'!I$828,0))</f>
        <v>0</v>
      </c>
      <c r="F2090" t="str">
        <f>INDEX(cleaned_data_Pittsburgh!AK$2:'cleaned_data_Pittsburgh'!AK$828, MATCH(A2090, cleaned_data_Pittsburgh!I$2:'cleaned_data_Pittsburgh'!I$828,0))</f>
        <v>Sub-county</v>
      </c>
      <c r="G2090">
        <f t="shared" si="15"/>
        <v>0</v>
      </c>
    </row>
    <row r="2091" spans="1:7" x14ac:dyDescent="0.2">
      <c r="A2091">
        <v>224392030</v>
      </c>
      <c r="B2091">
        <v>97120792</v>
      </c>
      <c r="C2091" t="s">
        <v>3483</v>
      </c>
      <c r="D2091" t="str">
        <f>INDEX(cleaned_data_Pittsburgh!AF$2:'cleaned_data_Pittsburgh'!AF$828, MATCH(A2091, cleaned_data_Pittsburgh!I$2:'cleaned_data_Pittsburgh'!I$828,0))</f>
        <v>Pittsburgh</v>
      </c>
      <c r="E2091">
        <f>INDEX(cleaned_data_Pittsburgh!AG$2:'cleaned_data_Pittsburgh'!AG$828, MATCH(A2091, cleaned_data_Pittsburgh!I$2:'cleaned_data_Pittsburgh'!I$828,0))</f>
        <v>0</v>
      </c>
      <c r="F2091" t="str">
        <f>INDEX(cleaned_data_Pittsburgh!AK$2:'cleaned_data_Pittsburgh'!AK$828, MATCH(A2091, cleaned_data_Pittsburgh!I$2:'cleaned_data_Pittsburgh'!I$828,0))</f>
        <v>Sub-county</v>
      </c>
      <c r="G2091">
        <f t="shared" si="15"/>
        <v>0</v>
      </c>
    </row>
    <row r="2092" spans="1:7" x14ac:dyDescent="0.2">
      <c r="A2092">
        <v>224599580</v>
      </c>
      <c r="B2092">
        <v>17045211</v>
      </c>
      <c r="C2092" t="s">
        <v>3483</v>
      </c>
      <c r="D2092" t="str">
        <f>INDEX(cleaned_data_Pittsburgh!AF$2:'cleaned_data_Pittsburgh'!AF$828, MATCH(A2092, cleaned_data_Pittsburgh!I$2:'cleaned_data_Pittsburgh'!I$828,0))</f>
        <v>Pittsburgh</v>
      </c>
      <c r="E2092">
        <f>INDEX(cleaned_data_Pittsburgh!AG$2:'cleaned_data_Pittsburgh'!AG$828, MATCH(A2092, cleaned_data_Pittsburgh!I$2:'cleaned_data_Pittsburgh'!I$828,0))</f>
        <v>0</v>
      </c>
      <c r="F2092" t="str">
        <f>INDEX(cleaned_data_Pittsburgh!AK$2:'cleaned_data_Pittsburgh'!AK$828, MATCH(A2092, cleaned_data_Pittsburgh!I$2:'cleaned_data_Pittsburgh'!I$828,0))</f>
        <v>Sub-county</v>
      </c>
      <c r="G2092">
        <f t="shared" si="15"/>
        <v>0</v>
      </c>
    </row>
    <row r="2093" spans="1:7" x14ac:dyDescent="0.2">
      <c r="A2093">
        <v>224709559</v>
      </c>
      <c r="B2093">
        <v>97120792</v>
      </c>
      <c r="C2093" t="s">
        <v>3483</v>
      </c>
      <c r="D2093" t="str">
        <f>INDEX(cleaned_data_Pittsburgh!AF$2:'cleaned_data_Pittsburgh'!AF$828, MATCH(A2093, cleaned_data_Pittsburgh!I$2:'cleaned_data_Pittsburgh'!I$828,0))</f>
        <v>Pittsburgh</v>
      </c>
      <c r="E2093">
        <f>INDEX(cleaned_data_Pittsburgh!AG$2:'cleaned_data_Pittsburgh'!AG$828, MATCH(A2093, cleaned_data_Pittsburgh!I$2:'cleaned_data_Pittsburgh'!I$828,0))</f>
        <v>0</v>
      </c>
      <c r="F2093" t="str">
        <f>INDEX(cleaned_data_Pittsburgh!AK$2:'cleaned_data_Pittsburgh'!AK$828, MATCH(A2093, cleaned_data_Pittsburgh!I$2:'cleaned_data_Pittsburgh'!I$828,0))</f>
        <v>Sub-county</v>
      </c>
      <c r="G2093">
        <f t="shared" si="15"/>
        <v>0</v>
      </c>
    </row>
    <row r="2094" spans="1:7" x14ac:dyDescent="0.2">
      <c r="A2094" t="s">
        <v>3222</v>
      </c>
      <c r="B2094">
        <v>13720556</v>
      </c>
      <c r="C2094" t="s">
        <v>3483</v>
      </c>
      <c r="D2094" t="str">
        <f>INDEX(cleaned_data_Pittsburgh!AF$2:'cleaned_data_Pittsburgh'!AF$828, MATCH(A2094, cleaned_data_Pittsburgh!I$2:'cleaned_data_Pittsburgh'!I$828,0))</f>
        <v>Pittsburgh</v>
      </c>
      <c r="E2094">
        <f>INDEX(cleaned_data_Pittsburgh!AG$2:'cleaned_data_Pittsburgh'!AG$828, MATCH(A2094, cleaned_data_Pittsburgh!I$2:'cleaned_data_Pittsburgh'!I$828,0))</f>
        <v>0</v>
      </c>
      <c r="F2094" t="str">
        <f>INDEX(cleaned_data_Pittsburgh!AK$2:'cleaned_data_Pittsburgh'!AK$828, MATCH(A2094, cleaned_data_Pittsburgh!I$2:'cleaned_data_Pittsburgh'!I$828,0))</f>
        <v>Sub-county</v>
      </c>
      <c r="G2094">
        <f t="shared" si="15"/>
        <v>0</v>
      </c>
    </row>
    <row r="2095" spans="1:7" x14ac:dyDescent="0.2">
      <c r="A2095">
        <v>224084614</v>
      </c>
      <c r="B2095">
        <v>190124596</v>
      </c>
      <c r="C2095" t="s">
        <v>3404</v>
      </c>
      <c r="D2095" t="str">
        <f>INDEX(cleaned_data_Pittsburgh!AF$2:'cleaned_data_Pittsburgh'!AF$828, MATCH(A2095, cleaned_data_Pittsburgh!I$2:'cleaned_data_Pittsburgh'!I$828,0))</f>
        <v>Pittsburgh</v>
      </c>
      <c r="E2095">
        <f>INDEX(cleaned_data_Pittsburgh!AG$2:'cleaned_data_Pittsburgh'!AG$828, MATCH(A2095, cleaned_data_Pittsburgh!I$2:'cleaned_data_Pittsburgh'!I$828,0))</f>
        <v>0</v>
      </c>
      <c r="F2095" t="str">
        <f>INDEX(cleaned_data_Pittsburgh!AK$2:'cleaned_data_Pittsburgh'!AK$828, MATCH(A2095, cleaned_data_Pittsburgh!I$2:'cleaned_data_Pittsburgh'!I$828,0))</f>
        <v>Sub-county</v>
      </c>
      <c r="G2095">
        <f t="shared" si="15"/>
        <v>0</v>
      </c>
    </row>
    <row r="2096" spans="1:7" x14ac:dyDescent="0.2">
      <c r="A2096">
        <v>224167603</v>
      </c>
      <c r="B2096">
        <v>98591432</v>
      </c>
      <c r="C2096" t="s">
        <v>3404</v>
      </c>
      <c r="D2096" t="str">
        <f>INDEX(cleaned_data_Pittsburgh!AF$2:'cleaned_data_Pittsburgh'!AF$828, MATCH(A2096, cleaned_data_Pittsburgh!I$2:'cleaned_data_Pittsburgh'!I$828,0))</f>
        <v>Pittsburgh</v>
      </c>
      <c r="E2096">
        <f>INDEX(cleaned_data_Pittsburgh!AG$2:'cleaned_data_Pittsburgh'!AG$828, MATCH(A2096, cleaned_data_Pittsburgh!I$2:'cleaned_data_Pittsburgh'!I$828,0))</f>
        <v>0</v>
      </c>
      <c r="F2096" t="str">
        <f>INDEX(cleaned_data_Pittsburgh!AK$2:'cleaned_data_Pittsburgh'!AK$828, MATCH(A2096, cleaned_data_Pittsburgh!I$2:'cleaned_data_Pittsburgh'!I$828,0))</f>
        <v>Sub-county</v>
      </c>
      <c r="G2096">
        <f t="shared" si="15"/>
        <v>0</v>
      </c>
    </row>
    <row r="2097" spans="1:7" x14ac:dyDescent="0.2">
      <c r="A2097">
        <v>219537970</v>
      </c>
      <c r="B2097">
        <v>8544889</v>
      </c>
      <c r="C2097" t="s">
        <v>3384</v>
      </c>
      <c r="D2097" t="str">
        <f>INDEX(cleaned_data_Pittsburgh!AF$2:'cleaned_data_Pittsburgh'!AF$828, MATCH(A2097, cleaned_data_Pittsburgh!I$2:'cleaned_data_Pittsburgh'!I$828,0))</f>
        <v>Pittsburgh</v>
      </c>
      <c r="E2097">
        <f>INDEX(cleaned_data_Pittsburgh!AG$2:'cleaned_data_Pittsburgh'!AG$828, MATCH(A2097, cleaned_data_Pittsburgh!I$2:'cleaned_data_Pittsburgh'!I$828,0))</f>
        <v>0</v>
      </c>
      <c r="F2097" t="str">
        <f>INDEX(cleaned_data_Pittsburgh!AK$2:'cleaned_data_Pittsburgh'!AK$828, MATCH(A2097, cleaned_data_Pittsburgh!I$2:'cleaned_data_Pittsburgh'!I$828,0))</f>
        <v>Sub-county</v>
      </c>
      <c r="G2097">
        <f t="shared" si="15"/>
        <v>0</v>
      </c>
    </row>
    <row r="2098" spans="1:7" x14ac:dyDescent="0.2">
      <c r="A2098">
        <v>219537970</v>
      </c>
      <c r="B2098">
        <v>191434454</v>
      </c>
      <c r="C2098" t="s">
        <v>3384</v>
      </c>
      <c r="D2098" t="str">
        <f>INDEX(cleaned_data_Pittsburgh!AF$2:'cleaned_data_Pittsburgh'!AF$828, MATCH(A2098, cleaned_data_Pittsburgh!I$2:'cleaned_data_Pittsburgh'!I$828,0))</f>
        <v>Pittsburgh</v>
      </c>
      <c r="E2098">
        <f>INDEX(cleaned_data_Pittsburgh!AG$2:'cleaned_data_Pittsburgh'!AG$828, MATCH(A2098, cleaned_data_Pittsburgh!I$2:'cleaned_data_Pittsburgh'!I$828,0))</f>
        <v>0</v>
      </c>
      <c r="F2098" t="str">
        <f>INDEX(cleaned_data_Pittsburgh!AK$2:'cleaned_data_Pittsburgh'!AK$828, MATCH(A2098, cleaned_data_Pittsburgh!I$2:'cleaned_data_Pittsburgh'!I$828,0))</f>
        <v>Sub-county</v>
      </c>
      <c r="G2098">
        <f t="shared" si="15"/>
        <v>0</v>
      </c>
    </row>
    <row r="2099" spans="1:7" x14ac:dyDescent="0.2">
      <c r="A2099">
        <v>220616702</v>
      </c>
      <c r="B2099">
        <v>15322541</v>
      </c>
      <c r="C2099" t="s">
        <v>3384</v>
      </c>
      <c r="D2099" t="str">
        <f>INDEX(cleaned_data_Pittsburgh!AF$2:'cleaned_data_Pittsburgh'!AF$828, MATCH(A2099, cleaned_data_Pittsburgh!I$2:'cleaned_data_Pittsburgh'!I$828,0))</f>
        <v>Pittsburgh</v>
      </c>
      <c r="E2099">
        <f>INDEX(cleaned_data_Pittsburgh!AG$2:'cleaned_data_Pittsburgh'!AG$828, MATCH(A2099, cleaned_data_Pittsburgh!I$2:'cleaned_data_Pittsburgh'!I$828,0))</f>
        <v>0</v>
      </c>
      <c r="F2099" t="str">
        <f>INDEX(cleaned_data_Pittsburgh!AK$2:'cleaned_data_Pittsburgh'!AK$828, MATCH(A2099, cleaned_data_Pittsburgh!I$2:'cleaned_data_Pittsburgh'!I$828,0))</f>
        <v>Sub-county</v>
      </c>
      <c r="G2099">
        <f t="shared" si="15"/>
        <v>0</v>
      </c>
    </row>
    <row r="2100" spans="1:7" x14ac:dyDescent="0.2">
      <c r="A2100">
        <v>223141331</v>
      </c>
      <c r="B2100">
        <v>188188010</v>
      </c>
      <c r="C2100" t="s">
        <v>3384</v>
      </c>
      <c r="D2100" t="str">
        <f>INDEX(cleaned_data_Pittsburgh!AF$2:'cleaned_data_Pittsburgh'!AF$828, MATCH(A2100, cleaned_data_Pittsburgh!I$2:'cleaned_data_Pittsburgh'!I$828,0))</f>
        <v>Pittsburgh</v>
      </c>
      <c r="E2100">
        <f>INDEX(cleaned_data_Pittsburgh!AG$2:'cleaned_data_Pittsburgh'!AG$828, MATCH(A2100, cleaned_data_Pittsburgh!I$2:'cleaned_data_Pittsburgh'!I$828,0))</f>
        <v>0</v>
      </c>
      <c r="F2100" t="str">
        <f>INDEX(cleaned_data_Pittsburgh!AK$2:'cleaned_data_Pittsburgh'!AK$828, MATCH(A2100, cleaned_data_Pittsburgh!I$2:'cleaned_data_Pittsburgh'!I$828,0))</f>
        <v>Sub-county</v>
      </c>
      <c r="G2100">
        <f t="shared" si="15"/>
        <v>0</v>
      </c>
    </row>
    <row r="2101" spans="1:7" x14ac:dyDescent="0.2">
      <c r="A2101">
        <v>223274145</v>
      </c>
      <c r="B2101">
        <v>24886722</v>
      </c>
      <c r="C2101" t="s">
        <v>3384</v>
      </c>
      <c r="D2101" t="str">
        <f>INDEX(cleaned_data_Pittsburgh!AF$2:'cleaned_data_Pittsburgh'!AF$828, MATCH(A2101, cleaned_data_Pittsburgh!I$2:'cleaned_data_Pittsburgh'!I$828,0))</f>
        <v>Greensburg</v>
      </c>
      <c r="E2101">
        <f>INDEX(cleaned_data_Pittsburgh!AG$2:'cleaned_data_Pittsburgh'!AG$828, MATCH(A2101, cleaned_data_Pittsburgh!I$2:'cleaned_data_Pittsburgh'!I$828,0))</f>
        <v>1</v>
      </c>
      <c r="F2101" t="str">
        <f>INDEX(cleaned_data_Pittsburgh!AK$2:'cleaned_data_Pittsburgh'!AK$828, MATCH(A2101, cleaned_data_Pittsburgh!I$2:'cleaned_data_Pittsburgh'!I$828,0))</f>
        <v>Sub-county</v>
      </c>
      <c r="G2101">
        <f t="shared" si="15"/>
        <v>0</v>
      </c>
    </row>
    <row r="2102" spans="1:7" x14ac:dyDescent="0.2">
      <c r="A2102">
        <v>223274145</v>
      </c>
      <c r="B2102">
        <v>191106601</v>
      </c>
      <c r="C2102" t="s">
        <v>3384</v>
      </c>
      <c r="D2102" t="str">
        <f>INDEX(cleaned_data_Pittsburgh!AF$2:'cleaned_data_Pittsburgh'!AF$828, MATCH(A2102, cleaned_data_Pittsburgh!I$2:'cleaned_data_Pittsburgh'!I$828,0))</f>
        <v>Greensburg</v>
      </c>
      <c r="E2102">
        <f>INDEX(cleaned_data_Pittsburgh!AG$2:'cleaned_data_Pittsburgh'!AG$828, MATCH(A2102, cleaned_data_Pittsburgh!I$2:'cleaned_data_Pittsburgh'!I$828,0))</f>
        <v>1</v>
      </c>
      <c r="F2102" t="str">
        <f>INDEX(cleaned_data_Pittsburgh!AK$2:'cleaned_data_Pittsburgh'!AK$828, MATCH(A2102, cleaned_data_Pittsburgh!I$2:'cleaned_data_Pittsburgh'!I$828,0))</f>
        <v>Sub-county</v>
      </c>
      <c r="G2102">
        <f t="shared" si="15"/>
        <v>0</v>
      </c>
    </row>
    <row r="2103" spans="1:7" x14ac:dyDescent="0.2">
      <c r="A2103">
        <v>223628783</v>
      </c>
      <c r="B2103">
        <v>184566382</v>
      </c>
      <c r="C2103" t="s">
        <v>3384</v>
      </c>
      <c r="D2103" t="str">
        <f>INDEX(cleaned_data_Pittsburgh!AF$2:'cleaned_data_Pittsburgh'!AF$828, MATCH(A2103, cleaned_data_Pittsburgh!I$2:'cleaned_data_Pittsburgh'!I$828,0))</f>
        <v>Pittsburgh</v>
      </c>
      <c r="E2103">
        <f>INDEX(cleaned_data_Pittsburgh!AG$2:'cleaned_data_Pittsburgh'!AG$828, MATCH(A2103, cleaned_data_Pittsburgh!I$2:'cleaned_data_Pittsburgh'!I$828,0))</f>
        <v>0</v>
      </c>
      <c r="F2103" t="str">
        <f>INDEX(cleaned_data_Pittsburgh!AK$2:'cleaned_data_Pittsburgh'!AK$828, MATCH(A2103, cleaned_data_Pittsburgh!I$2:'cleaned_data_Pittsburgh'!I$828,0))</f>
        <v>Sub-county</v>
      </c>
      <c r="G2103">
        <f t="shared" si="15"/>
        <v>0</v>
      </c>
    </row>
    <row r="2104" spans="1:7" x14ac:dyDescent="0.2">
      <c r="A2104">
        <v>223973539</v>
      </c>
      <c r="B2104">
        <v>184566382</v>
      </c>
      <c r="C2104" t="s">
        <v>3384</v>
      </c>
      <c r="D2104" t="str">
        <f>INDEX(cleaned_data_Pittsburgh!AF$2:'cleaned_data_Pittsburgh'!AF$828, MATCH(A2104, cleaned_data_Pittsburgh!I$2:'cleaned_data_Pittsburgh'!I$828,0))</f>
        <v>Pittsburgh</v>
      </c>
      <c r="E2104">
        <f>INDEX(cleaned_data_Pittsburgh!AG$2:'cleaned_data_Pittsburgh'!AG$828, MATCH(A2104, cleaned_data_Pittsburgh!I$2:'cleaned_data_Pittsburgh'!I$828,0))</f>
        <v>1</v>
      </c>
      <c r="F2104" t="str">
        <f>INDEX(cleaned_data_Pittsburgh!AK$2:'cleaned_data_Pittsburgh'!AK$828, MATCH(A2104, cleaned_data_Pittsburgh!I$2:'cleaned_data_Pittsburgh'!I$828,0))</f>
        <v>Sub-county</v>
      </c>
      <c r="G2104">
        <f t="shared" si="15"/>
        <v>0</v>
      </c>
    </row>
    <row r="2105" spans="1:7" x14ac:dyDescent="0.2">
      <c r="A2105">
        <v>223973539</v>
      </c>
      <c r="B2105">
        <v>73726712</v>
      </c>
      <c r="C2105" t="s">
        <v>3384</v>
      </c>
      <c r="D2105" t="str">
        <f>INDEX(cleaned_data_Pittsburgh!AF$2:'cleaned_data_Pittsburgh'!AF$828, MATCH(A2105, cleaned_data_Pittsburgh!I$2:'cleaned_data_Pittsburgh'!I$828,0))</f>
        <v>Pittsburgh</v>
      </c>
      <c r="E2105">
        <f>INDEX(cleaned_data_Pittsburgh!AG$2:'cleaned_data_Pittsburgh'!AG$828, MATCH(A2105, cleaned_data_Pittsburgh!I$2:'cleaned_data_Pittsburgh'!I$828,0))</f>
        <v>1</v>
      </c>
      <c r="F2105" t="str">
        <f>INDEX(cleaned_data_Pittsburgh!AK$2:'cleaned_data_Pittsburgh'!AK$828, MATCH(A2105, cleaned_data_Pittsburgh!I$2:'cleaned_data_Pittsburgh'!I$828,0))</f>
        <v>Sub-county</v>
      </c>
      <c r="G2105">
        <f t="shared" si="15"/>
        <v>0</v>
      </c>
    </row>
    <row r="2106" spans="1:7" x14ac:dyDescent="0.2">
      <c r="A2106">
        <v>224027233</v>
      </c>
      <c r="B2106">
        <v>191286282</v>
      </c>
      <c r="C2106" t="s">
        <v>3384</v>
      </c>
      <c r="D2106" t="str">
        <f>INDEX(cleaned_data_Pittsburgh!AF$2:'cleaned_data_Pittsburgh'!AF$828, MATCH(A2106, cleaned_data_Pittsburgh!I$2:'cleaned_data_Pittsburgh'!I$828,0))</f>
        <v>Pittsburgh</v>
      </c>
      <c r="E2106">
        <f>INDEX(cleaned_data_Pittsburgh!AG$2:'cleaned_data_Pittsburgh'!AG$828, MATCH(A2106, cleaned_data_Pittsburgh!I$2:'cleaned_data_Pittsburgh'!I$828,0))</f>
        <v>0</v>
      </c>
      <c r="F2106" t="str">
        <f>INDEX(cleaned_data_Pittsburgh!AK$2:'cleaned_data_Pittsburgh'!AK$828, MATCH(A2106, cleaned_data_Pittsburgh!I$2:'cleaned_data_Pittsburgh'!I$828,0))</f>
        <v>Sub-county</v>
      </c>
      <c r="G2106">
        <f t="shared" si="15"/>
        <v>0</v>
      </c>
    </row>
    <row r="2107" spans="1:7" x14ac:dyDescent="0.2">
      <c r="A2107">
        <v>224032167</v>
      </c>
      <c r="B2107">
        <v>73726712</v>
      </c>
      <c r="C2107" t="s">
        <v>3384</v>
      </c>
      <c r="D2107" t="str">
        <f>INDEX(cleaned_data_Pittsburgh!AF$2:'cleaned_data_Pittsburgh'!AF$828, MATCH(A2107, cleaned_data_Pittsburgh!I$2:'cleaned_data_Pittsburgh'!I$828,0))</f>
        <v>Pittsburgh</v>
      </c>
      <c r="E2107">
        <f>INDEX(cleaned_data_Pittsburgh!AG$2:'cleaned_data_Pittsburgh'!AG$828, MATCH(A2107, cleaned_data_Pittsburgh!I$2:'cleaned_data_Pittsburgh'!I$828,0))</f>
        <v>0</v>
      </c>
      <c r="F2107" t="str">
        <f>INDEX(cleaned_data_Pittsburgh!AK$2:'cleaned_data_Pittsburgh'!AK$828, MATCH(A2107, cleaned_data_Pittsburgh!I$2:'cleaned_data_Pittsburgh'!I$828,0))</f>
        <v>Sub-county</v>
      </c>
      <c r="G2107">
        <f t="shared" si="15"/>
        <v>0</v>
      </c>
    </row>
    <row r="2108" spans="1:7" x14ac:dyDescent="0.2">
      <c r="A2108">
        <v>224106146</v>
      </c>
      <c r="B2108">
        <v>8544889</v>
      </c>
      <c r="C2108" t="s">
        <v>3384</v>
      </c>
      <c r="D2108" t="str">
        <f>INDEX(cleaned_data_Pittsburgh!AF$2:'cleaned_data_Pittsburgh'!AF$828, MATCH(A2108, cleaned_data_Pittsburgh!I$2:'cleaned_data_Pittsburgh'!I$828,0))</f>
        <v>Pittsburgh</v>
      </c>
      <c r="E2108">
        <f>INDEX(cleaned_data_Pittsburgh!AG$2:'cleaned_data_Pittsburgh'!AG$828, MATCH(A2108, cleaned_data_Pittsburgh!I$2:'cleaned_data_Pittsburgh'!I$828,0))</f>
        <v>0</v>
      </c>
      <c r="F2108" t="str">
        <f>INDEX(cleaned_data_Pittsburgh!AK$2:'cleaned_data_Pittsburgh'!AK$828, MATCH(A2108, cleaned_data_Pittsburgh!I$2:'cleaned_data_Pittsburgh'!I$828,0))</f>
        <v>Sub-county</v>
      </c>
      <c r="G2108">
        <f t="shared" si="15"/>
        <v>0</v>
      </c>
    </row>
    <row r="2109" spans="1:7" x14ac:dyDescent="0.2">
      <c r="A2109">
        <v>224119569</v>
      </c>
      <c r="B2109">
        <v>190674634</v>
      </c>
      <c r="C2109" t="s">
        <v>3384</v>
      </c>
      <c r="D2109" t="str">
        <f>INDEX(cleaned_data_Pittsburgh!AF$2:'cleaned_data_Pittsburgh'!AF$828, MATCH(A2109, cleaned_data_Pittsburgh!I$2:'cleaned_data_Pittsburgh'!I$828,0))</f>
        <v>Pittsburgh</v>
      </c>
      <c r="E2109">
        <f>INDEX(cleaned_data_Pittsburgh!AG$2:'cleaned_data_Pittsburgh'!AG$828, MATCH(A2109, cleaned_data_Pittsburgh!I$2:'cleaned_data_Pittsburgh'!I$828,0))</f>
        <v>0</v>
      </c>
      <c r="F2109" t="str">
        <f>INDEX(cleaned_data_Pittsburgh!AK$2:'cleaned_data_Pittsburgh'!AK$828, MATCH(A2109, cleaned_data_Pittsburgh!I$2:'cleaned_data_Pittsburgh'!I$828,0))</f>
        <v>Sub-county</v>
      </c>
      <c r="G2109">
        <f t="shared" si="15"/>
        <v>0</v>
      </c>
    </row>
    <row r="2110" spans="1:7" x14ac:dyDescent="0.2">
      <c r="A2110">
        <v>224136565</v>
      </c>
      <c r="B2110">
        <v>132405962</v>
      </c>
      <c r="C2110" t="s">
        <v>3384</v>
      </c>
      <c r="D2110" t="str">
        <f>INDEX(cleaned_data_Pittsburgh!AF$2:'cleaned_data_Pittsburgh'!AF$828, MATCH(A2110, cleaned_data_Pittsburgh!I$2:'cleaned_data_Pittsburgh'!I$828,0))</f>
        <v>Pittsburgh</v>
      </c>
      <c r="E2110">
        <f>INDEX(cleaned_data_Pittsburgh!AG$2:'cleaned_data_Pittsburgh'!AG$828, MATCH(A2110, cleaned_data_Pittsburgh!I$2:'cleaned_data_Pittsburgh'!I$828,0))</f>
        <v>0</v>
      </c>
      <c r="F2110" t="str">
        <f>INDEX(cleaned_data_Pittsburgh!AK$2:'cleaned_data_Pittsburgh'!AK$828, MATCH(A2110, cleaned_data_Pittsburgh!I$2:'cleaned_data_Pittsburgh'!I$828,0))</f>
        <v>Sub-county</v>
      </c>
      <c r="G2110">
        <f t="shared" si="15"/>
        <v>0</v>
      </c>
    </row>
    <row r="2111" spans="1:7" x14ac:dyDescent="0.2">
      <c r="A2111">
        <v>224136597</v>
      </c>
      <c r="B2111">
        <v>187997258</v>
      </c>
      <c r="C2111" t="s">
        <v>3384</v>
      </c>
      <c r="D2111" t="str">
        <f>INDEX(cleaned_data_Pittsburgh!AF$2:'cleaned_data_Pittsburgh'!AF$828, MATCH(A2111, cleaned_data_Pittsburgh!I$2:'cleaned_data_Pittsburgh'!I$828,0))</f>
        <v>Pittsburgh</v>
      </c>
      <c r="E2111">
        <f>INDEX(cleaned_data_Pittsburgh!AG$2:'cleaned_data_Pittsburgh'!AG$828, MATCH(A2111, cleaned_data_Pittsburgh!I$2:'cleaned_data_Pittsburgh'!I$828,0))</f>
        <v>0</v>
      </c>
      <c r="F2111" t="str">
        <f>INDEX(cleaned_data_Pittsburgh!AK$2:'cleaned_data_Pittsburgh'!AK$828, MATCH(A2111, cleaned_data_Pittsburgh!I$2:'cleaned_data_Pittsburgh'!I$828,0))</f>
        <v>Sub-county</v>
      </c>
      <c r="G2111">
        <f t="shared" si="15"/>
        <v>0</v>
      </c>
    </row>
    <row r="2112" spans="1:7" x14ac:dyDescent="0.2">
      <c r="A2112">
        <v>224151018</v>
      </c>
      <c r="B2112">
        <v>184566382</v>
      </c>
      <c r="C2112" t="s">
        <v>3384</v>
      </c>
      <c r="D2112" t="str">
        <f>INDEX(cleaned_data_Pittsburgh!AF$2:'cleaned_data_Pittsburgh'!AF$828, MATCH(A2112, cleaned_data_Pittsburgh!I$2:'cleaned_data_Pittsburgh'!I$828,0))</f>
        <v>Pittsburgh</v>
      </c>
      <c r="E2112">
        <f>INDEX(cleaned_data_Pittsburgh!AG$2:'cleaned_data_Pittsburgh'!AG$828, MATCH(A2112, cleaned_data_Pittsburgh!I$2:'cleaned_data_Pittsburgh'!I$828,0))</f>
        <v>0</v>
      </c>
      <c r="F2112" t="str">
        <f>INDEX(cleaned_data_Pittsburgh!AK$2:'cleaned_data_Pittsburgh'!AK$828, MATCH(A2112, cleaned_data_Pittsburgh!I$2:'cleaned_data_Pittsburgh'!I$828,0))</f>
        <v>Sub-county</v>
      </c>
      <c r="G2112">
        <f t="shared" si="15"/>
        <v>0</v>
      </c>
    </row>
    <row r="2113" spans="1:7" x14ac:dyDescent="0.2">
      <c r="A2113">
        <v>224170688</v>
      </c>
      <c r="B2113">
        <v>8544889</v>
      </c>
      <c r="C2113" t="s">
        <v>3384</v>
      </c>
      <c r="D2113" t="str">
        <f>INDEX(cleaned_data_Pittsburgh!AF$2:'cleaned_data_Pittsburgh'!AF$828, MATCH(A2113, cleaned_data_Pittsburgh!I$2:'cleaned_data_Pittsburgh'!I$828,0))</f>
        <v>Pittsburgh</v>
      </c>
      <c r="E2113">
        <f>INDEX(cleaned_data_Pittsburgh!AG$2:'cleaned_data_Pittsburgh'!AG$828, MATCH(A2113, cleaned_data_Pittsburgh!I$2:'cleaned_data_Pittsburgh'!I$828,0))</f>
        <v>0</v>
      </c>
      <c r="F2113" t="str">
        <f>INDEX(cleaned_data_Pittsburgh!AK$2:'cleaned_data_Pittsburgh'!AK$828, MATCH(A2113, cleaned_data_Pittsburgh!I$2:'cleaned_data_Pittsburgh'!I$828,0))</f>
        <v>Sub-county</v>
      </c>
      <c r="G2113">
        <f t="shared" si="15"/>
        <v>0</v>
      </c>
    </row>
    <row r="2114" spans="1:7" x14ac:dyDescent="0.2">
      <c r="A2114">
        <v>224207296</v>
      </c>
      <c r="B2114">
        <v>184566382</v>
      </c>
      <c r="C2114" t="s">
        <v>3384</v>
      </c>
      <c r="D2114" t="str">
        <f>INDEX(cleaned_data_Pittsburgh!AF$2:'cleaned_data_Pittsburgh'!AF$828, MATCH(A2114, cleaned_data_Pittsburgh!I$2:'cleaned_data_Pittsburgh'!I$828,0))</f>
        <v>Pittsburgh</v>
      </c>
      <c r="E2114">
        <f>INDEX(cleaned_data_Pittsburgh!AG$2:'cleaned_data_Pittsburgh'!AG$828, MATCH(A2114, cleaned_data_Pittsburgh!I$2:'cleaned_data_Pittsburgh'!I$828,0))</f>
        <v>0</v>
      </c>
      <c r="F2114" t="str">
        <f>INDEX(cleaned_data_Pittsburgh!AK$2:'cleaned_data_Pittsburgh'!AK$828, MATCH(A2114, cleaned_data_Pittsburgh!I$2:'cleaned_data_Pittsburgh'!I$828,0))</f>
        <v>Sub-county</v>
      </c>
      <c r="G2114">
        <f t="shared" si="15"/>
        <v>0</v>
      </c>
    </row>
    <row r="2115" spans="1:7" x14ac:dyDescent="0.2">
      <c r="A2115">
        <v>224207429</v>
      </c>
      <c r="B2115">
        <v>184566382</v>
      </c>
      <c r="C2115" t="s">
        <v>3384</v>
      </c>
      <c r="D2115" t="str">
        <f>INDEX(cleaned_data_Pittsburgh!AF$2:'cleaned_data_Pittsburgh'!AF$828, MATCH(A2115, cleaned_data_Pittsburgh!I$2:'cleaned_data_Pittsburgh'!I$828,0))</f>
        <v>Pittsburgh</v>
      </c>
      <c r="E2115">
        <f>INDEX(cleaned_data_Pittsburgh!AG$2:'cleaned_data_Pittsburgh'!AG$828, MATCH(A2115, cleaned_data_Pittsburgh!I$2:'cleaned_data_Pittsburgh'!I$828,0))</f>
        <v>0</v>
      </c>
      <c r="F2115" t="str">
        <f>INDEX(cleaned_data_Pittsburgh!AK$2:'cleaned_data_Pittsburgh'!AK$828, MATCH(A2115, cleaned_data_Pittsburgh!I$2:'cleaned_data_Pittsburgh'!I$828,0))</f>
        <v>Sub-county</v>
      </c>
      <c r="G2115">
        <f t="shared" si="15"/>
        <v>0</v>
      </c>
    </row>
    <row r="2116" spans="1:7" x14ac:dyDescent="0.2">
      <c r="A2116">
        <v>224208034</v>
      </c>
      <c r="B2116">
        <v>8544889</v>
      </c>
      <c r="C2116" t="s">
        <v>3384</v>
      </c>
      <c r="D2116" t="str">
        <f>INDEX(cleaned_data_Pittsburgh!AF$2:'cleaned_data_Pittsburgh'!AF$828, MATCH(A2116, cleaned_data_Pittsburgh!I$2:'cleaned_data_Pittsburgh'!I$828,0))</f>
        <v>Pittsburgh</v>
      </c>
      <c r="E2116">
        <f>INDEX(cleaned_data_Pittsburgh!AG$2:'cleaned_data_Pittsburgh'!AG$828, MATCH(A2116, cleaned_data_Pittsburgh!I$2:'cleaned_data_Pittsburgh'!I$828,0))</f>
        <v>0</v>
      </c>
      <c r="F2116" t="str">
        <f>INDEX(cleaned_data_Pittsburgh!AK$2:'cleaned_data_Pittsburgh'!AK$828, MATCH(A2116, cleaned_data_Pittsburgh!I$2:'cleaned_data_Pittsburgh'!I$828,0))</f>
        <v>Sub-county</v>
      </c>
      <c r="G2116">
        <f t="shared" si="15"/>
        <v>0</v>
      </c>
    </row>
    <row r="2117" spans="1:7" x14ac:dyDescent="0.2">
      <c r="A2117">
        <v>224223436</v>
      </c>
      <c r="B2117">
        <v>132405962</v>
      </c>
      <c r="C2117" t="s">
        <v>3384</v>
      </c>
      <c r="D2117" t="str">
        <f>INDEX(cleaned_data_Pittsburgh!AF$2:'cleaned_data_Pittsburgh'!AF$828, MATCH(A2117, cleaned_data_Pittsburgh!I$2:'cleaned_data_Pittsburgh'!I$828,0))</f>
        <v>Pittsburgh</v>
      </c>
      <c r="E2117">
        <f>INDEX(cleaned_data_Pittsburgh!AG$2:'cleaned_data_Pittsburgh'!AG$828, MATCH(A2117, cleaned_data_Pittsburgh!I$2:'cleaned_data_Pittsburgh'!I$828,0))</f>
        <v>0</v>
      </c>
      <c r="F2117" t="str">
        <f>INDEX(cleaned_data_Pittsburgh!AK$2:'cleaned_data_Pittsburgh'!AK$828, MATCH(A2117, cleaned_data_Pittsburgh!I$2:'cleaned_data_Pittsburgh'!I$828,0))</f>
        <v>Sub-county</v>
      </c>
      <c r="G2117">
        <f t="shared" si="15"/>
        <v>0</v>
      </c>
    </row>
    <row r="2118" spans="1:7" x14ac:dyDescent="0.2">
      <c r="A2118">
        <v>224240843</v>
      </c>
      <c r="B2118">
        <v>183864614</v>
      </c>
      <c r="C2118" t="s">
        <v>3384</v>
      </c>
      <c r="D2118" t="str">
        <f>INDEX(cleaned_data_Pittsburgh!AF$2:'cleaned_data_Pittsburgh'!AF$828, MATCH(A2118, cleaned_data_Pittsburgh!I$2:'cleaned_data_Pittsburgh'!I$828,0))</f>
        <v>Pittsburgh</v>
      </c>
      <c r="E2118">
        <f>INDEX(cleaned_data_Pittsburgh!AG$2:'cleaned_data_Pittsburgh'!AG$828, MATCH(A2118, cleaned_data_Pittsburgh!I$2:'cleaned_data_Pittsburgh'!I$828,0))</f>
        <v>0</v>
      </c>
      <c r="F2118" t="str">
        <f>INDEX(cleaned_data_Pittsburgh!AK$2:'cleaned_data_Pittsburgh'!AK$828, MATCH(A2118, cleaned_data_Pittsburgh!I$2:'cleaned_data_Pittsburgh'!I$828,0))</f>
        <v>Sub-county</v>
      </c>
      <c r="G2118">
        <f t="shared" si="15"/>
        <v>0</v>
      </c>
    </row>
    <row r="2119" spans="1:7" x14ac:dyDescent="0.2">
      <c r="A2119">
        <v>224240843</v>
      </c>
      <c r="B2119">
        <v>40246742</v>
      </c>
      <c r="C2119" t="s">
        <v>3384</v>
      </c>
      <c r="D2119" t="str">
        <f>INDEX(cleaned_data_Pittsburgh!AF$2:'cleaned_data_Pittsburgh'!AF$828, MATCH(A2119, cleaned_data_Pittsburgh!I$2:'cleaned_data_Pittsburgh'!I$828,0))</f>
        <v>Pittsburgh</v>
      </c>
      <c r="E2119">
        <f>INDEX(cleaned_data_Pittsburgh!AG$2:'cleaned_data_Pittsburgh'!AG$828, MATCH(A2119, cleaned_data_Pittsburgh!I$2:'cleaned_data_Pittsburgh'!I$828,0))</f>
        <v>0</v>
      </c>
      <c r="F2119" t="str">
        <f>INDEX(cleaned_data_Pittsburgh!AK$2:'cleaned_data_Pittsburgh'!AK$828, MATCH(A2119, cleaned_data_Pittsburgh!I$2:'cleaned_data_Pittsburgh'!I$828,0))</f>
        <v>Sub-county</v>
      </c>
      <c r="G2119">
        <f t="shared" si="15"/>
        <v>0</v>
      </c>
    </row>
    <row r="2120" spans="1:7" x14ac:dyDescent="0.2">
      <c r="A2120">
        <v>224334292</v>
      </c>
      <c r="B2120">
        <v>132405962</v>
      </c>
      <c r="C2120" t="s">
        <v>3384</v>
      </c>
      <c r="D2120" t="str">
        <f>INDEX(cleaned_data_Pittsburgh!AF$2:'cleaned_data_Pittsburgh'!AF$828, MATCH(A2120, cleaned_data_Pittsburgh!I$2:'cleaned_data_Pittsburgh'!I$828,0))</f>
        <v>Pittsburgh</v>
      </c>
      <c r="E2120">
        <f>INDEX(cleaned_data_Pittsburgh!AG$2:'cleaned_data_Pittsburgh'!AG$828, MATCH(A2120, cleaned_data_Pittsburgh!I$2:'cleaned_data_Pittsburgh'!I$828,0))</f>
        <v>0</v>
      </c>
      <c r="F2120" t="str">
        <f>INDEX(cleaned_data_Pittsburgh!AK$2:'cleaned_data_Pittsburgh'!AK$828, MATCH(A2120, cleaned_data_Pittsburgh!I$2:'cleaned_data_Pittsburgh'!I$828,0))</f>
        <v>Sub-county</v>
      </c>
      <c r="G2120">
        <f t="shared" si="15"/>
        <v>0</v>
      </c>
    </row>
    <row r="2121" spans="1:7" x14ac:dyDescent="0.2">
      <c r="A2121">
        <v>224340276</v>
      </c>
      <c r="B2121">
        <v>117576362</v>
      </c>
      <c r="C2121" t="s">
        <v>3384</v>
      </c>
      <c r="D2121" t="str">
        <f>INDEX(cleaned_data_Pittsburgh!AF$2:'cleaned_data_Pittsburgh'!AF$828, MATCH(A2121, cleaned_data_Pittsburgh!I$2:'cleaned_data_Pittsburgh'!I$828,0))</f>
        <v>Pittsburgh</v>
      </c>
      <c r="E2121">
        <f>INDEX(cleaned_data_Pittsburgh!AG$2:'cleaned_data_Pittsburgh'!AG$828, MATCH(A2121, cleaned_data_Pittsburgh!I$2:'cleaned_data_Pittsburgh'!I$828,0))</f>
        <v>0</v>
      </c>
      <c r="F2121" t="str">
        <f>INDEX(cleaned_data_Pittsburgh!AK$2:'cleaned_data_Pittsburgh'!AK$828, MATCH(A2121, cleaned_data_Pittsburgh!I$2:'cleaned_data_Pittsburgh'!I$828,0))</f>
        <v>Sub-county</v>
      </c>
      <c r="G2121">
        <f t="shared" si="15"/>
        <v>0</v>
      </c>
    </row>
    <row r="2122" spans="1:7" x14ac:dyDescent="0.2">
      <c r="A2122">
        <v>224357183</v>
      </c>
      <c r="B2122">
        <v>184566382</v>
      </c>
      <c r="C2122" t="s">
        <v>3384</v>
      </c>
      <c r="D2122" t="str">
        <f>INDEX(cleaned_data_Pittsburgh!AF$2:'cleaned_data_Pittsburgh'!AF$828, MATCH(A2122, cleaned_data_Pittsburgh!I$2:'cleaned_data_Pittsburgh'!I$828,0))</f>
        <v>Pittsburgh</v>
      </c>
      <c r="E2122">
        <f>INDEX(cleaned_data_Pittsburgh!AG$2:'cleaned_data_Pittsburgh'!AG$828, MATCH(A2122, cleaned_data_Pittsburgh!I$2:'cleaned_data_Pittsburgh'!I$828,0))</f>
        <v>0</v>
      </c>
      <c r="F2122" t="str">
        <f>INDEX(cleaned_data_Pittsburgh!AK$2:'cleaned_data_Pittsburgh'!AK$828, MATCH(A2122, cleaned_data_Pittsburgh!I$2:'cleaned_data_Pittsburgh'!I$828,0))</f>
        <v>Sub-county</v>
      </c>
      <c r="G2122">
        <f t="shared" si="15"/>
        <v>0</v>
      </c>
    </row>
    <row r="2123" spans="1:7" x14ac:dyDescent="0.2">
      <c r="A2123">
        <v>224380273</v>
      </c>
      <c r="B2123">
        <v>191106601</v>
      </c>
      <c r="C2123" t="s">
        <v>3384</v>
      </c>
      <c r="D2123" t="str">
        <f>INDEX(cleaned_data_Pittsburgh!AF$2:'cleaned_data_Pittsburgh'!AF$828, MATCH(A2123, cleaned_data_Pittsburgh!I$2:'cleaned_data_Pittsburgh'!I$828,0))</f>
        <v>Greensburg</v>
      </c>
      <c r="E2123">
        <f>INDEX(cleaned_data_Pittsburgh!AG$2:'cleaned_data_Pittsburgh'!AG$828, MATCH(A2123, cleaned_data_Pittsburgh!I$2:'cleaned_data_Pittsburgh'!I$828,0))</f>
        <v>1</v>
      </c>
      <c r="F2123" t="str">
        <f>INDEX(cleaned_data_Pittsburgh!AK$2:'cleaned_data_Pittsburgh'!AK$828, MATCH(A2123, cleaned_data_Pittsburgh!I$2:'cleaned_data_Pittsburgh'!I$828,0))</f>
        <v>Sub-county</v>
      </c>
      <c r="G2123">
        <f t="shared" ref="G2123:G2186" si="16">IF(IFERROR(SEARCH(D2123, C2123), 0), 1, 0)</f>
        <v>0</v>
      </c>
    </row>
    <row r="2124" spans="1:7" x14ac:dyDescent="0.2">
      <c r="A2124">
        <v>224391412</v>
      </c>
      <c r="B2124">
        <v>73726712</v>
      </c>
      <c r="C2124" t="s">
        <v>3384</v>
      </c>
      <c r="D2124" t="str">
        <f>INDEX(cleaned_data_Pittsburgh!AF$2:'cleaned_data_Pittsburgh'!AF$828, MATCH(A2124, cleaned_data_Pittsburgh!I$2:'cleaned_data_Pittsburgh'!I$828,0))</f>
        <v>Pittsburgh</v>
      </c>
      <c r="E2124">
        <f>INDEX(cleaned_data_Pittsburgh!AG$2:'cleaned_data_Pittsburgh'!AG$828, MATCH(A2124, cleaned_data_Pittsburgh!I$2:'cleaned_data_Pittsburgh'!I$828,0))</f>
        <v>0</v>
      </c>
      <c r="F2124" t="str">
        <f>INDEX(cleaned_data_Pittsburgh!AK$2:'cleaned_data_Pittsburgh'!AK$828, MATCH(A2124, cleaned_data_Pittsburgh!I$2:'cleaned_data_Pittsburgh'!I$828,0))</f>
        <v>Sub-county</v>
      </c>
      <c r="G2124">
        <f t="shared" si="16"/>
        <v>0</v>
      </c>
    </row>
    <row r="2125" spans="1:7" x14ac:dyDescent="0.2">
      <c r="A2125">
        <v>224398770</v>
      </c>
      <c r="B2125">
        <v>184566382</v>
      </c>
      <c r="C2125" t="s">
        <v>3384</v>
      </c>
      <c r="D2125" t="str">
        <f>INDEX(cleaned_data_Pittsburgh!AF$2:'cleaned_data_Pittsburgh'!AF$828, MATCH(A2125, cleaned_data_Pittsburgh!I$2:'cleaned_data_Pittsburgh'!I$828,0))</f>
        <v>Pittsburgh</v>
      </c>
      <c r="E2125">
        <f>INDEX(cleaned_data_Pittsburgh!AG$2:'cleaned_data_Pittsburgh'!AG$828, MATCH(A2125, cleaned_data_Pittsburgh!I$2:'cleaned_data_Pittsburgh'!I$828,0))</f>
        <v>0</v>
      </c>
      <c r="F2125" t="str">
        <f>INDEX(cleaned_data_Pittsburgh!AK$2:'cleaned_data_Pittsburgh'!AK$828, MATCH(A2125, cleaned_data_Pittsburgh!I$2:'cleaned_data_Pittsburgh'!I$828,0))</f>
        <v>Sub-county</v>
      </c>
      <c r="G2125">
        <f t="shared" si="16"/>
        <v>0</v>
      </c>
    </row>
    <row r="2126" spans="1:7" x14ac:dyDescent="0.2">
      <c r="A2126">
        <v>224448821</v>
      </c>
      <c r="B2126">
        <v>88275362</v>
      </c>
      <c r="C2126" t="s">
        <v>3384</v>
      </c>
      <c r="D2126" t="str">
        <f>INDEX(cleaned_data_Pittsburgh!AF$2:'cleaned_data_Pittsburgh'!AF$828, MATCH(A2126, cleaned_data_Pittsburgh!I$2:'cleaned_data_Pittsburgh'!I$828,0))</f>
        <v>Pittsburgh</v>
      </c>
      <c r="E2126">
        <f>INDEX(cleaned_data_Pittsburgh!AG$2:'cleaned_data_Pittsburgh'!AG$828, MATCH(A2126, cleaned_data_Pittsburgh!I$2:'cleaned_data_Pittsburgh'!I$828,0))</f>
        <v>0</v>
      </c>
      <c r="F2126" t="str">
        <f>INDEX(cleaned_data_Pittsburgh!AK$2:'cleaned_data_Pittsburgh'!AK$828, MATCH(A2126, cleaned_data_Pittsburgh!I$2:'cleaned_data_Pittsburgh'!I$828,0))</f>
        <v>Sub-county</v>
      </c>
      <c r="G2126">
        <f t="shared" si="16"/>
        <v>0</v>
      </c>
    </row>
    <row r="2127" spans="1:7" x14ac:dyDescent="0.2">
      <c r="A2127">
        <v>224450835</v>
      </c>
      <c r="B2127">
        <v>184566382</v>
      </c>
      <c r="C2127" t="s">
        <v>3384</v>
      </c>
      <c r="D2127" t="str">
        <f>INDEX(cleaned_data_Pittsburgh!AF$2:'cleaned_data_Pittsburgh'!AF$828, MATCH(A2127, cleaned_data_Pittsburgh!I$2:'cleaned_data_Pittsburgh'!I$828,0))</f>
        <v>Pittsburgh</v>
      </c>
      <c r="E2127">
        <f>INDEX(cleaned_data_Pittsburgh!AG$2:'cleaned_data_Pittsburgh'!AG$828, MATCH(A2127, cleaned_data_Pittsburgh!I$2:'cleaned_data_Pittsburgh'!I$828,0))</f>
        <v>0</v>
      </c>
      <c r="F2127" t="str">
        <f>INDEX(cleaned_data_Pittsburgh!AK$2:'cleaned_data_Pittsburgh'!AK$828, MATCH(A2127, cleaned_data_Pittsburgh!I$2:'cleaned_data_Pittsburgh'!I$828,0))</f>
        <v>Sub-county</v>
      </c>
      <c r="G2127">
        <f t="shared" si="16"/>
        <v>0</v>
      </c>
    </row>
    <row r="2128" spans="1:7" x14ac:dyDescent="0.2">
      <c r="A2128">
        <v>224467382</v>
      </c>
      <c r="B2128">
        <v>8544889</v>
      </c>
      <c r="C2128" t="s">
        <v>3384</v>
      </c>
      <c r="D2128" t="str">
        <f>INDEX(cleaned_data_Pittsburgh!AF$2:'cleaned_data_Pittsburgh'!AF$828, MATCH(A2128, cleaned_data_Pittsburgh!I$2:'cleaned_data_Pittsburgh'!I$828,0))</f>
        <v>Pittsburgh</v>
      </c>
      <c r="E2128">
        <f>INDEX(cleaned_data_Pittsburgh!AG$2:'cleaned_data_Pittsburgh'!AG$828, MATCH(A2128, cleaned_data_Pittsburgh!I$2:'cleaned_data_Pittsburgh'!I$828,0))</f>
        <v>0</v>
      </c>
      <c r="F2128" t="str">
        <f>INDEX(cleaned_data_Pittsburgh!AK$2:'cleaned_data_Pittsburgh'!AK$828, MATCH(A2128, cleaned_data_Pittsburgh!I$2:'cleaned_data_Pittsburgh'!I$828,0))</f>
        <v>Sub-county</v>
      </c>
      <c r="G2128">
        <f t="shared" si="16"/>
        <v>0</v>
      </c>
    </row>
    <row r="2129" spans="1:7" x14ac:dyDescent="0.2">
      <c r="A2129">
        <v>224531545</v>
      </c>
      <c r="B2129">
        <v>8544889</v>
      </c>
      <c r="C2129" t="s">
        <v>3384</v>
      </c>
      <c r="D2129" t="str">
        <f>INDEX(cleaned_data_Pittsburgh!AF$2:'cleaned_data_Pittsburgh'!AF$828, MATCH(A2129, cleaned_data_Pittsburgh!I$2:'cleaned_data_Pittsburgh'!I$828,0))</f>
        <v>Pittsburgh</v>
      </c>
      <c r="E2129">
        <f>INDEX(cleaned_data_Pittsburgh!AG$2:'cleaned_data_Pittsburgh'!AG$828, MATCH(A2129, cleaned_data_Pittsburgh!I$2:'cleaned_data_Pittsburgh'!I$828,0))</f>
        <v>0</v>
      </c>
      <c r="F2129" t="str">
        <f>INDEX(cleaned_data_Pittsburgh!AK$2:'cleaned_data_Pittsburgh'!AK$828, MATCH(A2129, cleaned_data_Pittsburgh!I$2:'cleaned_data_Pittsburgh'!I$828,0))</f>
        <v>Sub-county</v>
      </c>
      <c r="G2129">
        <f t="shared" si="16"/>
        <v>0</v>
      </c>
    </row>
    <row r="2130" spans="1:7" x14ac:dyDescent="0.2">
      <c r="A2130">
        <v>224584925</v>
      </c>
      <c r="B2130">
        <v>184566382</v>
      </c>
      <c r="C2130" t="s">
        <v>3384</v>
      </c>
      <c r="D2130" t="str">
        <f>INDEX(cleaned_data_Pittsburgh!AF$2:'cleaned_data_Pittsburgh'!AF$828, MATCH(A2130, cleaned_data_Pittsburgh!I$2:'cleaned_data_Pittsburgh'!I$828,0))</f>
        <v>Pittsburgh</v>
      </c>
      <c r="E2130">
        <f>INDEX(cleaned_data_Pittsburgh!AG$2:'cleaned_data_Pittsburgh'!AG$828, MATCH(A2130, cleaned_data_Pittsburgh!I$2:'cleaned_data_Pittsburgh'!I$828,0))</f>
        <v>0</v>
      </c>
      <c r="F2130" t="str">
        <f>INDEX(cleaned_data_Pittsburgh!AK$2:'cleaned_data_Pittsburgh'!AK$828, MATCH(A2130, cleaned_data_Pittsburgh!I$2:'cleaned_data_Pittsburgh'!I$828,0))</f>
        <v>Sub-county</v>
      </c>
      <c r="G2130">
        <f t="shared" si="16"/>
        <v>0</v>
      </c>
    </row>
    <row r="2131" spans="1:7" x14ac:dyDescent="0.2">
      <c r="A2131">
        <v>224599580</v>
      </c>
      <c r="B2131">
        <v>2741890</v>
      </c>
      <c r="C2131" t="s">
        <v>3384</v>
      </c>
      <c r="D2131" t="str">
        <f>INDEX(cleaned_data_Pittsburgh!AF$2:'cleaned_data_Pittsburgh'!AF$828, MATCH(A2131, cleaned_data_Pittsburgh!I$2:'cleaned_data_Pittsburgh'!I$828,0))</f>
        <v>Pittsburgh</v>
      </c>
      <c r="E2131">
        <f>INDEX(cleaned_data_Pittsburgh!AG$2:'cleaned_data_Pittsburgh'!AG$828, MATCH(A2131, cleaned_data_Pittsburgh!I$2:'cleaned_data_Pittsburgh'!I$828,0))</f>
        <v>0</v>
      </c>
      <c r="F2131" t="str">
        <f>INDEX(cleaned_data_Pittsburgh!AK$2:'cleaned_data_Pittsburgh'!AK$828, MATCH(A2131, cleaned_data_Pittsburgh!I$2:'cleaned_data_Pittsburgh'!I$828,0))</f>
        <v>Sub-county</v>
      </c>
      <c r="G2131">
        <f t="shared" si="16"/>
        <v>0</v>
      </c>
    </row>
    <row r="2132" spans="1:7" x14ac:dyDescent="0.2">
      <c r="A2132">
        <v>224599580</v>
      </c>
      <c r="B2132">
        <v>190984872</v>
      </c>
      <c r="C2132" t="s">
        <v>3384</v>
      </c>
      <c r="D2132" t="str">
        <f>INDEX(cleaned_data_Pittsburgh!AF$2:'cleaned_data_Pittsburgh'!AF$828, MATCH(A2132, cleaned_data_Pittsburgh!I$2:'cleaned_data_Pittsburgh'!I$828,0))</f>
        <v>Pittsburgh</v>
      </c>
      <c r="E2132">
        <f>INDEX(cleaned_data_Pittsburgh!AG$2:'cleaned_data_Pittsburgh'!AG$828, MATCH(A2132, cleaned_data_Pittsburgh!I$2:'cleaned_data_Pittsburgh'!I$828,0))</f>
        <v>0</v>
      </c>
      <c r="F2132" t="str">
        <f>INDEX(cleaned_data_Pittsburgh!AK$2:'cleaned_data_Pittsburgh'!AK$828, MATCH(A2132, cleaned_data_Pittsburgh!I$2:'cleaned_data_Pittsburgh'!I$828,0))</f>
        <v>Sub-county</v>
      </c>
      <c r="G2132">
        <f t="shared" si="16"/>
        <v>0</v>
      </c>
    </row>
    <row r="2133" spans="1:7" x14ac:dyDescent="0.2">
      <c r="A2133">
        <v>224599619</v>
      </c>
      <c r="B2133">
        <v>13892022</v>
      </c>
      <c r="C2133" t="s">
        <v>3384</v>
      </c>
      <c r="D2133" t="str">
        <f>INDEX(cleaned_data_Pittsburgh!AF$2:'cleaned_data_Pittsburgh'!AF$828, MATCH(A2133, cleaned_data_Pittsburgh!I$2:'cleaned_data_Pittsburgh'!I$828,0))</f>
        <v>Pittsburgh</v>
      </c>
      <c r="E2133">
        <f>INDEX(cleaned_data_Pittsburgh!AG$2:'cleaned_data_Pittsburgh'!AG$828, MATCH(A2133, cleaned_data_Pittsburgh!I$2:'cleaned_data_Pittsburgh'!I$828,0))</f>
        <v>0</v>
      </c>
      <c r="F2133" t="str">
        <f>INDEX(cleaned_data_Pittsburgh!AK$2:'cleaned_data_Pittsburgh'!AK$828, MATCH(A2133, cleaned_data_Pittsburgh!I$2:'cleaned_data_Pittsburgh'!I$828,0))</f>
        <v>Sub-county</v>
      </c>
      <c r="G2133">
        <f t="shared" si="16"/>
        <v>0</v>
      </c>
    </row>
    <row r="2134" spans="1:7" x14ac:dyDescent="0.2">
      <c r="A2134">
        <v>224631814</v>
      </c>
      <c r="B2134">
        <v>184566382</v>
      </c>
      <c r="C2134" t="s">
        <v>3384</v>
      </c>
      <c r="D2134" t="str">
        <f>INDEX(cleaned_data_Pittsburgh!AF$2:'cleaned_data_Pittsburgh'!AF$828, MATCH(A2134, cleaned_data_Pittsburgh!I$2:'cleaned_data_Pittsburgh'!I$828,0))</f>
        <v>Pittsburgh</v>
      </c>
      <c r="E2134">
        <f>INDEX(cleaned_data_Pittsburgh!AG$2:'cleaned_data_Pittsburgh'!AG$828, MATCH(A2134, cleaned_data_Pittsburgh!I$2:'cleaned_data_Pittsburgh'!I$828,0))</f>
        <v>0</v>
      </c>
      <c r="F2134" t="str">
        <f>INDEX(cleaned_data_Pittsburgh!AK$2:'cleaned_data_Pittsburgh'!AK$828, MATCH(A2134, cleaned_data_Pittsburgh!I$2:'cleaned_data_Pittsburgh'!I$828,0))</f>
        <v>Sub-county</v>
      </c>
      <c r="G2134">
        <f t="shared" si="16"/>
        <v>0</v>
      </c>
    </row>
    <row r="2135" spans="1:7" x14ac:dyDescent="0.2">
      <c r="A2135">
        <v>224631944</v>
      </c>
      <c r="B2135">
        <v>184566382</v>
      </c>
      <c r="C2135" t="s">
        <v>3384</v>
      </c>
      <c r="D2135" t="str">
        <f>INDEX(cleaned_data_Pittsburgh!AF$2:'cleaned_data_Pittsburgh'!AF$828, MATCH(A2135, cleaned_data_Pittsburgh!I$2:'cleaned_data_Pittsburgh'!I$828,0))</f>
        <v>Pittsburgh</v>
      </c>
      <c r="E2135">
        <f>INDEX(cleaned_data_Pittsburgh!AG$2:'cleaned_data_Pittsburgh'!AG$828, MATCH(A2135, cleaned_data_Pittsburgh!I$2:'cleaned_data_Pittsburgh'!I$828,0))</f>
        <v>0</v>
      </c>
      <c r="F2135" t="str">
        <f>INDEX(cleaned_data_Pittsburgh!AK$2:'cleaned_data_Pittsburgh'!AK$828, MATCH(A2135, cleaned_data_Pittsburgh!I$2:'cleaned_data_Pittsburgh'!I$828,0))</f>
        <v>Sub-county</v>
      </c>
      <c r="G2135">
        <f t="shared" si="16"/>
        <v>0</v>
      </c>
    </row>
    <row r="2136" spans="1:7" x14ac:dyDescent="0.2">
      <c r="A2136">
        <v>224682746</v>
      </c>
      <c r="B2136">
        <v>184566382</v>
      </c>
      <c r="C2136" t="s">
        <v>3384</v>
      </c>
      <c r="D2136" t="str">
        <f>INDEX(cleaned_data_Pittsburgh!AF$2:'cleaned_data_Pittsburgh'!AF$828, MATCH(A2136, cleaned_data_Pittsburgh!I$2:'cleaned_data_Pittsburgh'!I$828,0))</f>
        <v>Pittsburgh</v>
      </c>
      <c r="E2136">
        <f>INDEX(cleaned_data_Pittsburgh!AG$2:'cleaned_data_Pittsburgh'!AG$828, MATCH(A2136, cleaned_data_Pittsburgh!I$2:'cleaned_data_Pittsburgh'!I$828,0))</f>
        <v>0</v>
      </c>
      <c r="F2136" t="str">
        <f>INDEX(cleaned_data_Pittsburgh!AK$2:'cleaned_data_Pittsburgh'!AK$828, MATCH(A2136, cleaned_data_Pittsburgh!I$2:'cleaned_data_Pittsburgh'!I$828,0))</f>
        <v>Sub-county</v>
      </c>
      <c r="G2136">
        <f t="shared" si="16"/>
        <v>0</v>
      </c>
    </row>
    <row r="2137" spans="1:7" x14ac:dyDescent="0.2">
      <c r="A2137">
        <v>224693238</v>
      </c>
      <c r="B2137">
        <v>73726712</v>
      </c>
      <c r="C2137" t="s">
        <v>3384</v>
      </c>
      <c r="D2137" t="str">
        <f>INDEX(cleaned_data_Pittsburgh!AF$2:'cleaned_data_Pittsburgh'!AF$828, MATCH(A2137, cleaned_data_Pittsburgh!I$2:'cleaned_data_Pittsburgh'!I$828,0))</f>
        <v>Pittsburgh</v>
      </c>
      <c r="E2137">
        <f>INDEX(cleaned_data_Pittsburgh!AG$2:'cleaned_data_Pittsburgh'!AG$828, MATCH(A2137, cleaned_data_Pittsburgh!I$2:'cleaned_data_Pittsburgh'!I$828,0))</f>
        <v>0</v>
      </c>
      <c r="F2137" t="str">
        <f>INDEX(cleaned_data_Pittsburgh!AK$2:'cleaned_data_Pittsburgh'!AK$828, MATCH(A2137, cleaned_data_Pittsburgh!I$2:'cleaned_data_Pittsburgh'!I$828,0))</f>
        <v>Sub-county</v>
      </c>
      <c r="G2137">
        <f t="shared" si="16"/>
        <v>0</v>
      </c>
    </row>
    <row r="2138" spans="1:7" x14ac:dyDescent="0.2">
      <c r="A2138" t="s">
        <v>3123</v>
      </c>
      <c r="B2138">
        <v>148146662</v>
      </c>
      <c r="C2138" t="s">
        <v>3384</v>
      </c>
      <c r="D2138" t="str">
        <f>INDEX(cleaned_data_Pittsburgh!AF$2:'cleaned_data_Pittsburgh'!AF$828, MATCH(A2138, cleaned_data_Pittsburgh!I$2:'cleaned_data_Pittsburgh'!I$828,0))</f>
        <v>Pittsburgh</v>
      </c>
      <c r="E2138">
        <f>INDEX(cleaned_data_Pittsburgh!AG$2:'cleaned_data_Pittsburgh'!AG$828, MATCH(A2138, cleaned_data_Pittsburgh!I$2:'cleaned_data_Pittsburgh'!I$828,0))</f>
        <v>0</v>
      </c>
      <c r="F2138" t="str">
        <f>INDEX(cleaned_data_Pittsburgh!AK$2:'cleaned_data_Pittsburgh'!AK$828, MATCH(A2138, cleaned_data_Pittsburgh!I$2:'cleaned_data_Pittsburgh'!I$828,0))</f>
        <v>Sub-county</v>
      </c>
      <c r="G2138">
        <f t="shared" si="16"/>
        <v>0</v>
      </c>
    </row>
    <row r="2139" spans="1:7" x14ac:dyDescent="0.2">
      <c r="A2139" t="s">
        <v>3180</v>
      </c>
      <c r="B2139">
        <v>184566382</v>
      </c>
      <c r="C2139" t="s">
        <v>3384</v>
      </c>
      <c r="D2139" t="str">
        <f>INDEX(cleaned_data_Pittsburgh!AF$2:'cleaned_data_Pittsburgh'!AF$828, MATCH(A2139, cleaned_data_Pittsburgh!I$2:'cleaned_data_Pittsburgh'!I$828,0))</f>
        <v>Pittsburgh</v>
      </c>
      <c r="E2139">
        <f>INDEX(cleaned_data_Pittsburgh!AG$2:'cleaned_data_Pittsburgh'!AG$828, MATCH(A2139, cleaned_data_Pittsburgh!I$2:'cleaned_data_Pittsburgh'!I$828,0))</f>
        <v>0</v>
      </c>
      <c r="F2139" t="str">
        <f>INDEX(cleaned_data_Pittsburgh!AK$2:'cleaned_data_Pittsburgh'!AK$828, MATCH(A2139, cleaned_data_Pittsburgh!I$2:'cleaned_data_Pittsburgh'!I$828,0))</f>
        <v>Sub-county</v>
      </c>
      <c r="G2139">
        <f t="shared" si="16"/>
        <v>0</v>
      </c>
    </row>
    <row r="2140" spans="1:7" x14ac:dyDescent="0.2">
      <c r="A2140" t="s">
        <v>3372</v>
      </c>
      <c r="B2140">
        <v>184566382</v>
      </c>
      <c r="C2140" t="s">
        <v>3384</v>
      </c>
      <c r="D2140" t="str">
        <f>INDEX(cleaned_data_Pittsburgh!AF$2:'cleaned_data_Pittsburgh'!AF$828, MATCH(A2140, cleaned_data_Pittsburgh!I$2:'cleaned_data_Pittsburgh'!I$828,0))</f>
        <v>Pittsburgh</v>
      </c>
      <c r="E2140">
        <f>INDEX(cleaned_data_Pittsburgh!AG$2:'cleaned_data_Pittsburgh'!AG$828, MATCH(A2140, cleaned_data_Pittsburgh!I$2:'cleaned_data_Pittsburgh'!I$828,0))</f>
        <v>0</v>
      </c>
      <c r="F2140" t="str">
        <f>INDEX(cleaned_data_Pittsburgh!AK$2:'cleaned_data_Pittsburgh'!AK$828, MATCH(A2140, cleaned_data_Pittsburgh!I$2:'cleaned_data_Pittsburgh'!I$828,0))</f>
        <v>Sub-county</v>
      </c>
      <c r="G2140">
        <f t="shared" si="16"/>
        <v>0</v>
      </c>
    </row>
    <row r="2141" spans="1:7" x14ac:dyDescent="0.2">
      <c r="A2141" t="s">
        <v>3141</v>
      </c>
      <c r="B2141">
        <v>148146662</v>
      </c>
      <c r="C2141" t="s">
        <v>3384</v>
      </c>
      <c r="D2141" t="str">
        <f>INDEX(cleaned_data_Pittsburgh!AF$2:'cleaned_data_Pittsburgh'!AF$828, MATCH(A2141, cleaned_data_Pittsburgh!I$2:'cleaned_data_Pittsburgh'!I$828,0))</f>
        <v>Pittsburgh</v>
      </c>
      <c r="E2141">
        <f>INDEX(cleaned_data_Pittsburgh!AG$2:'cleaned_data_Pittsburgh'!AG$828, MATCH(A2141, cleaned_data_Pittsburgh!I$2:'cleaned_data_Pittsburgh'!I$828,0))</f>
        <v>0</v>
      </c>
      <c r="F2141" t="str">
        <f>INDEX(cleaned_data_Pittsburgh!AK$2:'cleaned_data_Pittsburgh'!AK$828, MATCH(A2141, cleaned_data_Pittsburgh!I$2:'cleaned_data_Pittsburgh'!I$828,0))</f>
        <v>Sub-county</v>
      </c>
      <c r="G2141">
        <f t="shared" si="16"/>
        <v>0</v>
      </c>
    </row>
    <row r="2142" spans="1:7" x14ac:dyDescent="0.2">
      <c r="A2142">
        <v>222573507</v>
      </c>
      <c r="B2142">
        <v>191113285</v>
      </c>
      <c r="C2142" t="s">
        <v>3432</v>
      </c>
      <c r="D2142" t="str">
        <f>INDEX(cleaned_data_Pittsburgh!AF$2:'cleaned_data_Pittsburgh'!AF$828, MATCH(A2142, cleaned_data_Pittsburgh!I$2:'cleaned_data_Pittsburgh'!I$828,0))</f>
        <v>Pittsburgh</v>
      </c>
      <c r="E2142">
        <f>INDEX(cleaned_data_Pittsburgh!AG$2:'cleaned_data_Pittsburgh'!AG$828, MATCH(A2142, cleaned_data_Pittsburgh!I$2:'cleaned_data_Pittsburgh'!I$828,0))</f>
        <v>0</v>
      </c>
      <c r="F2142" t="str">
        <f>INDEX(cleaned_data_Pittsburgh!AK$2:'cleaned_data_Pittsburgh'!AK$828, MATCH(A2142, cleaned_data_Pittsburgh!I$2:'cleaned_data_Pittsburgh'!I$828,0))</f>
        <v>Sub-county</v>
      </c>
      <c r="G2142">
        <f t="shared" si="16"/>
        <v>0</v>
      </c>
    </row>
    <row r="2143" spans="1:7" x14ac:dyDescent="0.2">
      <c r="A2143">
        <v>222573514</v>
      </c>
      <c r="B2143">
        <v>191113285</v>
      </c>
      <c r="C2143" t="s">
        <v>3432</v>
      </c>
      <c r="D2143" t="str">
        <f>INDEX(cleaned_data_Pittsburgh!AF$2:'cleaned_data_Pittsburgh'!AF$828, MATCH(A2143, cleaned_data_Pittsburgh!I$2:'cleaned_data_Pittsburgh'!I$828,0))</f>
        <v>Pittsburgh</v>
      </c>
      <c r="E2143">
        <f>INDEX(cleaned_data_Pittsburgh!AG$2:'cleaned_data_Pittsburgh'!AG$828, MATCH(A2143, cleaned_data_Pittsburgh!I$2:'cleaned_data_Pittsburgh'!I$828,0))</f>
        <v>0</v>
      </c>
      <c r="F2143" t="str">
        <f>INDEX(cleaned_data_Pittsburgh!AK$2:'cleaned_data_Pittsburgh'!AK$828, MATCH(A2143, cleaned_data_Pittsburgh!I$2:'cleaned_data_Pittsburgh'!I$828,0))</f>
        <v>Sub-county</v>
      </c>
      <c r="G2143">
        <f t="shared" si="16"/>
        <v>0</v>
      </c>
    </row>
    <row r="2144" spans="1:7" x14ac:dyDescent="0.2">
      <c r="A2144">
        <v>223745022</v>
      </c>
      <c r="B2144">
        <v>146008992</v>
      </c>
      <c r="C2144" t="s">
        <v>3432</v>
      </c>
      <c r="D2144" t="str">
        <f>INDEX(cleaned_data_Pittsburgh!AF$2:'cleaned_data_Pittsburgh'!AF$828, MATCH(A2144, cleaned_data_Pittsburgh!I$2:'cleaned_data_Pittsburgh'!I$828,0))</f>
        <v>Pittsburgh</v>
      </c>
      <c r="E2144">
        <f>INDEX(cleaned_data_Pittsburgh!AG$2:'cleaned_data_Pittsburgh'!AG$828, MATCH(A2144, cleaned_data_Pittsburgh!I$2:'cleaned_data_Pittsburgh'!I$828,0))</f>
        <v>0</v>
      </c>
      <c r="F2144" t="str">
        <f>INDEX(cleaned_data_Pittsburgh!AK$2:'cleaned_data_Pittsburgh'!AK$828, MATCH(A2144, cleaned_data_Pittsburgh!I$2:'cleaned_data_Pittsburgh'!I$828,0))</f>
        <v>Sub-county</v>
      </c>
      <c r="G2144">
        <f t="shared" si="16"/>
        <v>0</v>
      </c>
    </row>
    <row r="2145" spans="1:7" x14ac:dyDescent="0.2">
      <c r="A2145">
        <v>223745352</v>
      </c>
      <c r="B2145">
        <v>146008992</v>
      </c>
      <c r="C2145" t="s">
        <v>3432</v>
      </c>
      <c r="D2145" t="str">
        <f>INDEX(cleaned_data_Pittsburgh!AF$2:'cleaned_data_Pittsburgh'!AF$828, MATCH(A2145, cleaned_data_Pittsburgh!I$2:'cleaned_data_Pittsburgh'!I$828,0))</f>
        <v>Pittsburgh</v>
      </c>
      <c r="E2145">
        <f>INDEX(cleaned_data_Pittsburgh!AG$2:'cleaned_data_Pittsburgh'!AG$828, MATCH(A2145, cleaned_data_Pittsburgh!I$2:'cleaned_data_Pittsburgh'!I$828,0))</f>
        <v>0</v>
      </c>
      <c r="F2145" t="str">
        <f>INDEX(cleaned_data_Pittsburgh!AK$2:'cleaned_data_Pittsburgh'!AK$828, MATCH(A2145, cleaned_data_Pittsburgh!I$2:'cleaned_data_Pittsburgh'!I$828,0))</f>
        <v>Sub-county</v>
      </c>
      <c r="G2145">
        <f t="shared" si="16"/>
        <v>0</v>
      </c>
    </row>
    <row r="2146" spans="1:7" x14ac:dyDescent="0.2">
      <c r="A2146">
        <v>224048853</v>
      </c>
      <c r="B2146">
        <v>146008992</v>
      </c>
      <c r="C2146" t="s">
        <v>3432</v>
      </c>
      <c r="D2146" t="str">
        <f>INDEX(cleaned_data_Pittsburgh!AF$2:'cleaned_data_Pittsburgh'!AF$828, MATCH(A2146, cleaned_data_Pittsburgh!I$2:'cleaned_data_Pittsburgh'!I$828,0))</f>
        <v>Greensburg</v>
      </c>
      <c r="E2146">
        <f>INDEX(cleaned_data_Pittsburgh!AG$2:'cleaned_data_Pittsburgh'!AG$828, MATCH(A2146, cleaned_data_Pittsburgh!I$2:'cleaned_data_Pittsburgh'!I$828,0))</f>
        <v>1</v>
      </c>
      <c r="F2146" t="str">
        <f>INDEX(cleaned_data_Pittsburgh!AK$2:'cleaned_data_Pittsburgh'!AK$828, MATCH(A2146, cleaned_data_Pittsburgh!I$2:'cleaned_data_Pittsburgh'!I$828,0))</f>
        <v>Sub-county</v>
      </c>
      <c r="G2146">
        <f t="shared" si="16"/>
        <v>0</v>
      </c>
    </row>
    <row r="2147" spans="1:7" x14ac:dyDescent="0.2">
      <c r="A2147">
        <v>224187177</v>
      </c>
      <c r="B2147">
        <v>146008992</v>
      </c>
      <c r="C2147" t="s">
        <v>3432</v>
      </c>
      <c r="D2147" t="str">
        <f>INDEX(cleaned_data_Pittsburgh!AF$2:'cleaned_data_Pittsburgh'!AF$828, MATCH(A2147, cleaned_data_Pittsburgh!I$2:'cleaned_data_Pittsburgh'!I$828,0))</f>
        <v>Pittsburgh</v>
      </c>
      <c r="E2147">
        <f>INDEX(cleaned_data_Pittsburgh!AG$2:'cleaned_data_Pittsburgh'!AG$828, MATCH(A2147, cleaned_data_Pittsburgh!I$2:'cleaned_data_Pittsburgh'!I$828,0))</f>
        <v>0</v>
      </c>
      <c r="F2147" t="str">
        <f>INDEX(cleaned_data_Pittsburgh!AK$2:'cleaned_data_Pittsburgh'!AK$828, MATCH(A2147, cleaned_data_Pittsburgh!I$2:'cleaned_data_Pittsburgh'!I$828,0))</f>
        <v>Sub-county</v>
      </c>
      <c r="G2147">
        <f t="shared" si="16"/>
        <v>0</v>
      </c>
    </row>
    <row r="2148" spans="1:7" x14ac:dyDescent="0.2">
      <c r="A2148">
        <v>224340276</v>
      </c>
      <c r="B2148">
        <v>146008992</v>
      </c>
      <c r="C2148" t="s">
        <v>3432</v>
      </c>
      <c r="D2148" t="str">
        <f>INDEX(cleaned_data_Pittsburgh!AF$2:'cleaned_data_Pittsburgh'!AF$828, MATCH(A2148, cleaned_data_Pittsburgh!I$2:'cleaned_data_Pittsburgh'!I$828,0))</f>
        <v>Pittsburgh</v>
      </c>
      <c r="E2148">
        <f>INDEX(cleaned_data_Pittsburgh!AG$2:'cleaned_data_Pittsburgh'!AG$828, MATCH(A2148, cleaned_data_Pittsburgh!I$2:'cleaned_data_Pittsburgh'!I$828,0))</f>
        <v>0</v>
      </c>
      <c r="F2148" t="str">
        <f>INDEX(cleaned_data_Pittsburgh!AK$2:'cleaned_data_Pittsburgh'!AK$828, MATCH(A2148, cleaned_data_Pittsburgh!I$2:'cleaned_data_Pittsburgh'!I$828,0))</f>
        <v>Sub-county</v>
      </c>
      <c r="G2148">
        <f t="shared" si="16"/>
        <v>0</v>
      </c>
    </row>
    <row r="2149" spans="1:7" x14ac:dyDescent="0.2">
      <c r="A2149">
        <v>224380273</v>
      </c>
      <c r="B2149">
        <v>146008992</v>
      </c>
      <c r="C2149" t="s">
        <v>3432</v>
      </c>
      <c r="D2149" t="str">
        <f>INDEX(cleaned_data_Pittsburgh!AF$2:'cleaned_data_Pittsburgh'!AF$828, MATCH(A2149, cleaned_data_Pittsburgh!I$2:'cleaned_data_Pittsburgh'!I$828,0))</f>
        <v>Greensburg</v>
      </c>
      <c r="E2149">
        <f>INDEX(cleaned_data_Pittsburgh!AG$2:'cleaned_data_Pittsburgh'!AG$828, MATCH(A2149, cleaned_data_Pittsburgh!I$2:'cleaned_data_Pittsburgh'!I$828,0))</f>
        <v>1</v>
      </c>
      <c r="F2149" t="str">
        <f>INDEX(cleaned_data_Pittsburgh!AK$2:'cleaned_data_Pittsburgh'!AK$828, MATCH(A2149, cleaned_data_Pittsburgh!I$2:'cleaned_data_Pittsburgh'!I$828,0))</f>
        <v>Sub-county</v>
      </c>
      <c r="G2149">
        <f t="shared" si="16"/>
        <v>0</v>
      </c>
    </row>
    <row r="2150" spans="1:7" x14ac:dyDescent="0.2">
      <c r="A2150" t="s">
        <v>3207</v>
      </c>
      <c r="B2150">
        <v>191113285</v>
      </c>
      <c r="C2150" t="s">
        <v>3432</v>
      </c>
      <c r="D2150" t="str">
        <f>INDEX(cleaned_data_Pittsburgh!AF$2:'cleaned_data_Pittsburgh'!AF$828, MATCH(A2150, cleaned_data_Pittsburgh!I$2:'cleaned_data_Pittsburgh'!I$828,0))</f>
        <v>Pittsburgh</v>
      </c>
      <c r="E2150">
        <f>INDEX(cleaned_data_Pittsburgh!AG$2:'cleaned_data_Pittsburgh'!AG$828, MATCH(A2150, cleaned_data_Pittsburgh!I$2:'cleaned_data_Pittsburgh'!I$828,0))</f>
        <v>0</v>
      </c>
      <c r="F2150" t="str">
        <f>INDEX(cleaned_data_Pittsburgh!AK$2:'cleaned_data_Pittsburgh'!AK$828, MATCH(A2150, cleaned_data_Pittsburgh!I$2:'cleaned_data_Pittsburgh'!I$828,0))</f>
        <v>Sub-county</v>
      </c>
      <c r="G2150">
        <f t="shared" si="16"/>
        <v>0</v>
      </c>
    </row>
    <row r="2151" spans="1:7" x14ac:dyDescent="0.2">
      <c r="A2151" t="s">
        <v>3176</v>
      </c>
      <c r="B2151">
        <v>191804098</v>
      </c>
      <c r="C2151" t="s">
        <v>3432</v>
      </c>
      <c r="D2151" t="str">
        <f>INDEX(cleaned_data_Pittsburgh!AF$2:'cleaned_data_Pittsburgh'!AF$828, MATCH(A2151, cleaned_data_Pittsburgh!I$2:'cleaned_data_Pittsburgh'!I$828,0))</f>
        <v>Pittsburgh</v>
      </c>
      <c r="E2151">
        <f>INDEX(cleaned_data_Pittsburgh!AG$2:'cleaned_data_Pittsburgh'!AG$828, MATCH(A2151, cleaned_data_Pittsburgh!I$2:'cleaned_data_Pittsburgh'!I$828,0))</f>
        <v>0</v>
      </c>
      <c r="F2151" t="str">
        <f>INDEX(cleaned_data_Pittsburgh!AK$2:'cleaned_data_Pittsburgh'!AK$828, MATCH(A2151, cleaned_data_Pittsburgh!I$2:'cleaned_data_Pittsburgh'!I$828,0))</f>
        <v>Sub-county</v>
      </c>
      <c r="G2151">
        <f t="shared" si="16"/>
        <v>0</v>
      </c>
    </row>
    <row r="2152" spans="1:7" x14ac:dyDescent="0.2">
      <c r="A2152">
        <v>223141331</v>
      </c>
      <c r="B2152">
        <v>185913642</v>
      </c>
      <c r="C2152" t="s">
        <v>3452</v>
      </c>
      <c r="D2152" t="str">
        <f>INDEX(cleaned_data_Pittsburgh!AF$2:'cleaned_data_Pittsburgh'!AF$828, MATCH(A2152, cleaned_data_Pittsburgh!I$2:'cleaned_data_Pittsburgh'!I$828,0))</f>
        <v>Pittsburgh</v>
      </c>
      <c r="E2152">
        <f>INDEX(cleaned_data_Pittsburgh!AG$2:'cleaned_data_Pittsburgh'!AG$828, MATCH(A2152, cleaned_data_Pittsburgh!I$2:'cleaned_data_Pittsburgh'!I$828,0))</f>
        <v>0</v>
      </c>
      <c r="F2152" t="str">
        <f>INDEX(cleaned_data_Pittsburgh!AK$2:'cleaned_data_Pittsburgh'!AK$828, MATCH(A2152, cleaned_data_Pittsburgh!I$2:'cleaned_data_Pittsburgh'!I$828,0))</f>
        <v>Sub-county</v>
      </c>
      <c r="G2152">
        <f t="shared" si="16"/>
        <v>0</v>
      </c>
    </row>
    <row r="2153" spans="1:7" x14ac:dyDescent="0.2">
      <c r="A2153" t="s">
        <v>3188</v>
      </c>
      <c r="B2153">
        <v>14126494</v>
      </c>
      <c r="C2153" t="s">
        <v>3452</v>
      </c>
      <c r="D2153" t="str">
        <f>INDEX(cleaned_data_Pittsburgh!AF$2:'cleaned_data_Pittsburgh'!AF$828, MATCH(A2153, cleaned_data_Pittsburgh!I$2:'cleaned_data_Pittsburgh'!I$828,0))</f>
        <v>Pittsburgh</v>
      </c>
      <c r="E2153">
        <f>INDEX(cleaned_data_Pittsburgh!AG$2:'cleaned_data_Pittsburgh'!AG$828, MATCH(A2153, cleaned_data_Pittsburgh!I$2:'cleaned_data_Pittsburgh'!I$828,0))</f>
        <v>0</v>
      </c>
      <c r="F2153" t="str">
        <f>INDEX(cleaned_data_Pittsburgh!AK$2:'cleaned_data_Pittsburgh'!AK$828, MATCH(A2153, cleaned_data_Pittsburgh!I$2:'cleaned_data_Pittsburgh'!I$828,0))</f>
        <v>Sub-county</v>
      </c>
      <c r="G2153">
        <f t="shared" si="16"/>
        <v>0</v>
      </c>
    </row>
    <row r="2154" spans="1:7" x14ac:dyDescent="0.2">
      <c r="A2154">
        <v>224064004</v>
      </c>
      <c r="B2154">
        <v>183955817</v>
      </c>
      <c r="C2154" t="s">
        <v>3515</v>
      </c>
      <c r="D2154" t="str">
        <f>INDEX(cleaned_data_Pittsburgh!AF$2:'cleaned_data_Pittsburgh'!AF$828, MATCH(A2154, cleaned_data_Pittsburgh!I$2:'cleaned_data_Pittsburgh'!I$828,0))</f>
        <v>Pittsburgh</v>
      </c>
      <c r="E2154">
        <f>INDEX(cleaned_data_Pittsburgh!AG$2:'cleaned_data_Pittsburgh'!AG$828, MATCH(A2154, cleaned_data_Pittsburgh!I$2:'cleaned_data_Pittsburgh'!I$828,0))</f>
        <v>0</v>
      </c>
      <c r="F2154" t="str">
        <f>INDEX(cleaned_data_Pittsburgh!AK$2:'cleaned_data_Pittsburgh'!AK$828, MATCH(A2154, cleaned_data_Pittsburgh!I$2:'cleaned_data_Pittsburgh'!I$828,0))</f>
        <v>Sub-county</v>
      </c>
      <c r="G2154">
        <f t="shared" si="16"/>
        <v>0</v>
      </c>
    </row>
    <row r="2155" spans="1:7" x14ac:dyDescent="0.2">
      <c r="A2155">
        <v>224165813</v>
      </c>
      <c r="B2155">
        <v>183955817</v>
      </c>
      <c r="C2155" t="s">
        <v>3515</v>
      </c>
      <c r="D2155" t="str">
        <f>INDEX(cleaned_data_Pittsburgh!AF$2:'cleaned_data_Pittsburgh'!AF$828, MATCH(A2155, cleaned_data_Pittsburgh!I$2:'cleaned_data_Pittsburgh'!I$828,0))</f>
        <v>Pittsburgh</v>
      </c>
      <c r="E2155">
        <f>INDEX(cleaned_data_Pittsburgh!AG$2:'cleaned_data_Pittsburgh'!AG$828, MATCH(A2155, cleaned_data_Pittsburgh!I$2:'cleaned_data_Pittsburgh'!I$828,0))</f>
        <v>0</v>
      </c>
      <c r="F2155" t="str">
        <f>INDEX(cleaned_data_Pittsburgh!AK$2:'cleaned_data_Pittsburgh'!AK$828, MATCH(A2155, cleaned_data_Pittsburgh!I$2:'cleaned_data_Pittsburgh'!I$828,0))</f>
        <v>Sub-county</v>
      </c>
      <c r="G2155">
        <f t="shared" si="16"/>
        <v>0</v>
      </c>
    </row>
    <row r="2156" spans="1:7" x14ac:dyDescent="0.2">
      <c r="A2156">
        <v>220616702</v>
      </c>
      <c r="B2156">
        <v>48189542</v>
      </c>
      <c r="C2156" t="s">
        <v>3390</v>
      </c>
      <c r="D2156" t="str">
        <f>INDEX(cleaned_data_Pittsburgh!AF$2:'cleaned_data_Pittsburgh'!AF$828, MATCH(A2156, cleaned_data_Pittsburgh!I$2:'cleaned_data_Pittsburgh'!I$828,0))</f>
        <v>Pittsburgh</v>
      </c>
      <c r="E2156">
        <f>INDEX(cleaned_data_Pittsburgh!AG$2:'cleaned_data_Pittsburgh'!AG$828, MATCH(A2156, cleaned_data_Pittsburgh!I$2:'cleaned_data_Pittsburgh'!I$828,0))</f>
        <v>0</v>
      </c>
      <c r="F2156" t="str">
        <f>INDEX(cleaned_data_Pittsburgh!AK$2:'cleaned_data_Pittsburgh'!AK$828, MATCH(A2156, cleaned_data_Pittsburgh!I$2:'cleaned_data_Pittsburgh'!I$828,0))</f>
        <v>Sub-county</v>
      </c>
      <c r="G2156">
        <f t="shared" si="16"/>
        <v>0</v>
      </c>
    </row>
    <row r="2157" spans="1:7" x14ac:dyDescent="0.2">
      <c r="A2157">
        <v>224448821</v>
      </c>
      <c r="B2157">
        <v>186463661</v>
      </c>
      <c r="C2157" t="s">
        <v>3551</v>
      </c>
      <c r="D2157" t="str">
        <f>INDEX(cleaned_data_Pittsburgh!AF$2:'cleaned_data_Pittsburgh'!AF$828, MATCH(A2157, cleaned_data_Pittsburgh!I$2:'cleaned_data_Pittsburgh'!I$828,0))</f>
        <v>Pittsburgh</v>
      </c>
      <c r="E2157">
        <f>INDEX(cleaned_data_Pittsburgh!AG$2:'cleaned_data_Pittsburgh'!AG$828, MATCH(A2157, cleaned_data_Pittsburgh!I$2:'cleaned_data_Pittsburgh'!I$828,0))</f>
        <v>0</v>
      </c>
      <c r="F2157" t="str">
        <f>INDEX(cleaned_data_Pittsburgh!AK$2:'cleaned_data_Pittsburgh'!AK$828, MATCH(A2157, cleaned_data_Pittsburgh!I$2:'cleaned_data_Pittsburgh'!I$828,0))</f>
        <v>Sub-county</v>
      </c>
      <c r="G2157">
        <f t="shared" si="16"/>
        <v>0</v>
      </c>
    </row>
    <row r="2158" spans="1:7" x14ac:dyDescent="0.2">
      <c r="A2158">
        <v>224101770</v>
      </c>
      <c r="B2158">
        <v>189100267</v>
      </c>
      <c r="C2158" t="s">
        <v>3522</v>
      </c>
      <c r="D2158" t="str">
        <f>INDEX(cleaned_data_Pittsburgh!AF$2:'cleaned_data_Pittsburgh'!AF$828, MATCH(A2158, cleaned_data_Pittsburgh!I$2:'cleaned_data_Pittsburgh'!I$828,0))</f>
        <v>Pittsburgh</v>
      </c>
      <c r="E2158">
        <f>INDEX(cleaned_data_Pittsburgh!AG$2:'cleaned_data_Pittsburgh'!AG$828, MATCH(A2158, cleaned_data_Pittsburgh!I$2:'cleaned_data_Pittsburgh'!I$828,0))</f>
        <v>0</v>
      </c>
      <c r="F2158" t="str">
        <f>INDEX(cleaned_data_Pittsburgh!AK$2:'cleaned_data_Pittsburgh'!AK$828, MATCH(A2158, cleaned_data_Pittsburgh!I$2:'cleaned_data_Pittsburgh'!I$828,0))</f>
        <v>Sub-county</v>
      </c>
      <c r="G2158">
        <f t="shared" si="16"/>
        <v>0</v>
      </c>
    </row>
    <row r="2159" spans="1:7" x14ac:dyDescent="0.2">
      <c r="A2159">
        <v>224374919</v>
      </c>
      <c r="B2159">
        <v>14904601</v>
      </c>
      <c r="C2159" t="s">
        <v>3522</v>
      </c>
      <c r="D2159" t="str">
        <f>INDEX(cleaned_data_Pittsburgh!AF$2:'cleaned_data_Pittsburgh'!AF$828, MATCH(A2159, cleaned_data_Pittsburgh!I$2:'cleaned_data_Pittsburgh'!I$828,0))</f>
        <v>Pittsburgh</v>
      </c>
      <c r="E2159">
        <f>INDEX(cleaned_data_Pittsburgh!AG$2:'cleaned_data_Pittsburgh'!AG$828, MATCH(A2159, cleaned_data_Pittsburgh!I$2:'cleaned_data_Pittsburgh'!I$828,0))</f>
        <v>0</v>
      </c>
      <c r="F2159" t="str">
        <f>INDEX(cleaned_data_Pittsburgh!AK$2:'cleaned_data_Pittsburgh'!AK$828, MATCH(A2159, cleaned_data_Pittsburgh!I$2:'cleaned_data_Pittsburgh'!I$828,0))</f>
        <v>Sub-county</v>
      </c>
      <c r="G2159">
        <f t="shared" si="16"/>
        <v>0</v>
      </c>
    </row>
    <row r="2160" spans="1:7" x14ac:dyDescent="0.2">
      <c r="A2160" t="s">
        <v>3131</v>
      </c>
      <c r="B2160">
        <v>188651210</v>
      </c>
      <c r="C2160" t="s">
        <v>3593</v>
      </c>
      <c r="D2160" t="str">
        <f>INDEX(cleaned_data_Pittsburgh!AF$2:'cleaned_data_Pittsburgh'!AF$828, MATCH(A2160, cleaned_data_Pittsburgh!I$2:'cleaned_data_Pittsburgh'!I$828,0))</f>
        <v>Pittsburgh</v>
      </c>
      <c r="E2160">
        <f>INDEX(cleaned_data_Pittsburgh!AG$2:'cleaned_data_Pittsburgh'!AG$828, MATCH(A2160, cleaned_data_Pittsburgh!I$2:'cleaned_data_Pittsburgh'!I$828,0))</f>
        <v>0</v>
      </c>
      <c r="F2160" t="str">
        <f>INDEX(cleaned_data_Pittsburgh!AK$2:'cleaned_data_Pittsburgh'!AK$828, MATCH(A2160, cleaned_data_Pittsburgh!I$2:'cleaned_data_Pittsburgh'!I$828,0))</f>
        <v>Sub-county</v>
      </c>
      <c r="G2160">
        <f t="shared" si="16"/>
        <v>0</v>
      </c>
    </row>
    <row r="2161" spans="1:7" x14ac:dyDescent="0.2">
      <c r="A2161" t="s">
        <v>3132</v>
      </c>
      <c r="B2161">
        <v>188651210</v>
      </c>
      <c r="C2161" t="s">
        <v>3593</v>
      </c>
      <c r="D2161" t="str">
        <f>INDEX(cleaned_data_Pittsburgh!AF$2:'cleaned_data_Pittsburgh'!AF$828, MATCH(A2161, cleaned_data_Pittsburgh!I$2:'cleaned_data_Pittsburgh'!I$828,0))</f>
        <v>Pittsburgh</v>
      </c>
      <c r="E2161">
        <f>INDEX(cleaned_data_Pittsburgh!AG$2:'cleaned_data_Pittsburgh'!AG$828, MATCH(A2161, cleaned_data_Pittsburgh!I$2:'cleaned_data_Pittsburgh'!I$828,0))</f>
        <v>0</v>
      </c>
      <c r="F2161" t="str">
        <f>INDEX(cleaned_data_Pittsburgh!AK$2:'cleaned_data_Pittsburgh'!AK$828, MATCH(A2161, cleaned_data_Pittsburgh!I$2:'cleaned_data_Pittsburgh'!I$828,0))</f>
        <v>Sub-county</v>
      </c>
      <c r="G2161">
        <f t="shared" si="16"/>
        <v>0</v>
      </c>
    </row>
    <row r="2162" spans="1:7" x14ac:dyDescent="0.2">
      <c r="A2162" t="s">
        <v>3143</v>
      </c>
      <c r="B2162">
        <v>188651210</v>
      </c>
      <c r="C2162" t="s">
        <v>3593</v>
      </c>
      <c r="D2162" t="str">
        <f>INDEX(cleaned_data_Pittsburgh!AF$2:'cleaned_data_Pittsburgh'!AF$828, MATCH(A2162, cleaned_data_Pittsburgh!I$2:'cleaned_data_Pittsburgh'!I$828,0))</f>
        <v>Pittsburgh</v>
      </c>
      <c r="E2162">
        <f>INDEX(cleaned_data_Pittsburgh!AG$2:'cleaned_data_Pittsburgh'!AG$828, MATCH(A2162, cleaned_data_Pittsburgh!I$2:'cleaned_data_Pittsburgh'!I$828,0))</f>
        <v>0</v>
      </c>
      <c r="F2162" t="str">
        <f>INDEX(cleaned_data_Pittsburgh!AK$2:'cleaned_data_Pittsburgh'!AK$828, MATCH(A2162, cleaned_data_Pittsburgh!I$2:'cleaned_data_Pittsburgh'!I$828,0))</f>
        <v>Sub-county</v>
      </c>
      <c r="G2162">
        <f t="shared" si="16"/>
        <v>0</v>
      </c>
    </row>
    <row r="2163" spans="1:7" x14ac:dyDescent="0.2">
      <c r="A2163" t="s">
        <v>3134</v>
      </c>
      <c r="B2163">
        <v>188651210</v>
      </c>
      <c r="C2163" t="s">
        <v>3593</v>
      </c>
      <c r="D2163" t="str">
        <f>INDEX(cleaned_data_Pittsburgh!AF$2:'cleaned_data_Pittsburgh'!AF$828, MATCH(A2163, cleaned_data_Pittsburgh!I$2:'cleaned_data_Pittsburgh'!I$828,0))</f>
        <v>Pittsburgh</v>
      </c>
      <c r="E2163">
        <f>INDEX(cleaned_data_Pittsburgh!AG$2:'cleaned_data_Pittsburgh'!AG$828, MATCH(A2163, cleaned_data_Pittsburgh!I$2:'cleaned_data_Pittsburgh'!I$828,0))</f>
        <v>0</v>
      </c>
      <c r="F2163" t="str">
        <f>INDEX(cleaned_data_Pittsburgh!AK$2:'cleaned_data_Pittsburgh'!AK$828, MATCH(A2163, cleaned_data_Pittsburgh!I$2:'cleaned_data_Pittsburgh'!I$828,0))</f>
        <v>Sub-county</v>
      </c>
      <c r="G2163">
        <f t="shared" si="16"/>
        <v>0</v>
      </c>
    </row>
    <row r="2164" spans="1:7" x14ac:dyDescent="0.2">
      <c r="A2164">
        <v>224558218</v>
      </c>
      <c r="B2164">
        <v>133218572</v>
      </c>
      <c r="C2164" t="s">
        <v>3557</v>
      </c>
      <c r="D2164" t="str">
        <f>INDEX(cleaned_data_Pittsburgh!AF$2:'cleaned_data_Pittsburgh'!AF$828, MATCH(A2164, cleaned_data_Pittsburgh!I$2:'cleaned_data_Pittsburgh'!I$828,0))</f>
        <v>Pittsburgh</v>
      </c>
      <c r="E2164">
        <f>INDEX(cleaned_data_Pittsburgh!AG$2:'cleaned_data_Pittsburgh'!AG$828, MATCH(A2164, cleaned_data_Pittsburgh!I$2:'cleaned_data_Pittsburgh'!I$828,0))</f>
        <v>0</v>
      </c>
      <c r="F2164" t="str">
        <f>INDEX(cleaned_data_Pittsburgh!AK$2:'cleaned_data_Pittsburgh'!AK$828, MATCH(A2164, cleaned_data_Pittsburgh!I$2:'cleaned_data_Pittsburgh'!I$828,0))</f>
        <v>Sub-county</v>
      </c>
      <c r="G2164">
        <f t="shared" si="16"/>
        <v>0</v>
      </c>
    </row>
    <row r="2165" spans="1:7" x14ac:dyDescent="0.2">
      <c r="A2165">
        <v>224738139</v>
      </c>
      <c r="B2165">
        <v>133218572</v>
      </c>
      <c r="C2165" t="s">
        <v>3557</v>
      </c>
      <c r="D2165" t="str">
        <f>INDEX(cleaned_data_Pittsburgh!AF$2:'cleaned_data_Pittsburgh'!AF$828, MATCH(A2165, cleaned_data_Pittsburgh!I$2:'cleaned_data_Pittsburgh'!I$828,0))</f>
        <v>Pittsburgh</v>
      </c>
      <c r="E2165">
        <f>INDEX(cleaned_data_Pittsburgh!AG$2:'cleaned_data_Pittsburgh'!AG$828, MATCH(A2165, cleaned_data_Pittsburgh!I$2:'cleaned_data_Pittsburgh'!I$828,0))</f>
        <v>0</v>
      </c>
      <c r="F2165" t="str">
        <f>INDEX(cleaned_data_Pittsburgh!AK$2:'cleaned_data_Pittsburgh'!AK$828, MATCH(A2165, cleaned_data_Pittsburgh!I$2:'cleaned_data_Pittsburgh'!I$828,0))</f>
        <v>Sub-county</v>
      </c>
      <c r="G2165">
        <f t="shared" si="16"/>
        <v>0</v>
      </c>
    </row>
    <row r="2166" spans="1:7" x14ac:dyDescent="0.2">
      <c r="A2166">
        <v>222816099</v>
      </c>
      <c r="B2166">
        <v>189808857</v>
      </c>
      <c r="C2166" t="s">
        <v>3439</v>
      </c>
      <c r="D2166" t="str">
        <f>INDEX(cleaned_data_Pittsburgh!AF$2:'cleaned_data_Pittsburgh'!AF$828, MATCH(A2166, cleaned_data_Pittsburgh!I$2:'cleaned_data_Pittsburgh'!I$828,0))</f>
        <v>Pittsburgh</v>
      </c>
      <c r="E2166">
        <f>INDEX(cleaned_data_Pittsburgh!AG$2:'cleaned_data_Pittsburgh'!AG$828, MATCH(A2166, cleaned_data_Pittsburgh!I$2:'cleaned_data_Pittsburgh'!I$828,0))</f>
        <v>0</v>
      </c>
      <c r="F2166" t="str">
        <f>INDEX(cleaned_data_Pittsburgh!AK$2:'cleaned_data_Pittsburgh'!AK$828, MATCH(A2166, cleaned_data_Pittsburgh!I$2:'cleaned_data_Pittsburgh'!I$828,0))</f>
        <v>Sub-county</v>
      </c>
      <c r="G2166">
        <f t="shared" si="16"/>
        <v>0</v>
      </c>
    </row>
    <row r="2167" spans="1:7" x14ac:dyDescent="0.2">
      <c r="A2167">
        <v>224374919</v>
      </c>
      <c r="B2167">
        <v>189808857</v>
      </c>
      <c r="C2167" t="s">
        <v>3439</v>
      </c>
      <c r="D2167" t="str">
        <f>INDEX(cleaned_data_Pittsburgh!AF$2:'cleaned_data_Pittsburgh'!AF$828, MATCH(A2167, cleaned_data_Pittsburgh!I$2:'cleaned_data_Pittsburgh'!I$828,0))</f>
        <v>Pittsburgh</v>
      </c>
      <c r="E2167">
        <f>INDEX(cleaned_data_Pittsburgh!AG$2:'cleaned_data_Pittsburgh'!AG$828, MATCH(A2167, cleaned_data_Pittsburgh!I$2:'cleaned_data_Pittsburgh'!I$828,0))</f>
        <v>0</v>
      </c>
      <c r="F2167" t="str">
        <f>INDEX(cleaned_data_Pittsburgh!AK$2:'cleaned_data_Pittsburgh'!AK$828, MATCH(A2167, cleaned_data_Pittsburgh!I$2:'cleaned_data_Pittsburgh'!I$828,0))</f>
        <v>Sub-county</v>
      </c>
      <c r="G2167">
        <f t="shared" si="16"/>
        <v>0</v>
      </c>
    </row>
    <row r="2168" spans="1:7" x14ac:dyDescent="0.2">
      <c r="A2168" t="s">
        <v>3122</v>
      </c>
      <c r="B2168">
        <v>189808857</v>
      </c>
      <c r="C2168" t="s">
        <v>3439</v>
      </c>
      <c r="D2168" t="str">
        <f>INDEX(cleaned_data_Pittsburgh!AF$2:'cleaned_data_Pittsburgh'!AF$828, MATCH(A2168, cleaned_data_Pittsburgh!I$2:'cleaned_data_Pittsburgh'!I$828,0))</f>
        <v>Pittsburgh</v>
      </c>
      <c r="E2168">
        <f>INDEX(cleaned_data_Pittsburgh!AG$2:'cleaned_data_Pittsburgh'!AG$828, MATCH(A2168, cleaned_data_Pittsburgh!I$2:'cleaned_data_Pittsburgh'!I$828,0))</f>
        <v>0</v>
      </c>
      <c r="F2168" t="str">
        <f>INDEX(cleaned_data_Pittsburgh!AK$2:'cleaned_data_Pittsburgh'!AK$828, MATCH(A2168, cleaned_data_Pittsburgh!I$2:'cleaned_data_Pittsburgh'!I$828,0))</f>
        <v>Sub-county</v>
      </c>
      <c r="G2168">
        <f t="shared" si="16"/>
        <v>0</v>
      </c>
    </row>
    <row r="2169" spans="1:7" x14ac:dyDescent="0.2">
      <c r="A2169" t="s">
        <v>3357</v>
      </c>
      <c r="B2169">
        <v>189808857</v>
      </c>
      <c r="C2169" t="s">
        <v>3439</v>
      </c>
      <c r="D2169" t="str">
        <f>INDEX(cleaned_data_Pittsburgh!AF$2:'cleaned_data_Pittsburgh'!AF$828, MATCH(A2169, cleaned_data_Pittsburgh!I$2:'cleaned_data_Pittsburgh'!I$828,0))</f>
        <v>Pittsburgh</v>
      </c>
      <c r="E2169">
        <f>INDEX(cleaned_data_Pittsburgh!AG$2:'cleaned_data_Pittsburgh'!AG$828, MATCH(A2169, cleaned_data_Pittsburgh!I$2:'cleaned_data_Pittsburgh'!I$828,0))</f>
        <v>0</v>
      </c>
      <c r="F2169" t="str">
        <f>INDEX(cleaned_data_Pittsburgh!AK$2:'cleaned_data_Pittsburgh'!AK$828, MATCH(A2169, cleaned_data_Pittsburgh!I$2:'cleaned_data_Pittsburgh'!I$828,0))</f>
        <v>Sub-county</v>
      </c>
      <c r="G2169">
        <f t="shared" si="16"/>
        <v>0</v>
      </c>
    </row>
    <row r="2170" spans="1:7" x14ac:dyDescent="0.2">
      <c r="A2170" t="s">
        <v>3356</v>
      </c>
      <c r="B2170">
        <v>189808857</v>
      </c>
      <c r="C2170" t="s">
        <v>3439</v>
      </c>
      <c r="D2170" t="str">
        <f>INDEX(cleaned_data_Pittsburgh!AF$2:'cleaned_data_Pittsburgh'!AF$828, MATCH(A2170, cleaned_data_Pittsburgh!I$2:'cleaned_data_Pittsburgh'!I$828,0))</f>
        <v>Pittsburgh</v>
      </c>
      <c r="E2170">
        <f>INDEX(cleaned_data_Pittsburgh!AG$2:'cleaned_data_Pittsburgh'!AG$828, MATCH(A2170, cleaned_data_Pittsburgh!I$2:'cleaned_data_Pittsburgh'!I$828,0))</f>
        <v>0</v>
      </c>
      <c r="F2170" t="str">
        <f>INDEX(cleaned_data_Pittsburgh!AK$2:'cleaned_data_Pittsburgh'!AK$828, MATCH(A2170, cleaned_data_Pittsburgh!I$2:'cleaned_data_Pittsburgh'!I$828,0))</f>
        <v>Sub-county</v>
      </c>
      <c r="G2170">
        <f t="shared" si="16"/>
        <v>0</v>
      </c>
    </row>
    <row r="2171" spans="1:7" x14ac:dyDescent="0.2">
      <c r="A2171" t="s">
        <v>3186</v>
      </c>
      <c r="B2171">
        <v>6190681</v>
      </c>
      <c r="C2171" t="s">
        <v>3495</v>
      </c>
      <c r="D2171" t="str">
        <f>INDEX(cleaned_data_Pittsburgh!AF$2:'cleaned_data_Pittsburgh'!AF$828, MATCH(A2171, cleaned_data_Pittsburgh!I$2:'cleaned_data_Pittsburgh'!I$828,0))</f>
        <v>Pittsburgh</v>
      </c>
      <c r="E2171">
        <f>INDEX(cleaned_data_Pittsburgh!AG$2:'cleaned_data_Pittsburgh'!AG$828, MATCH(A2171, cleaned_data_Pittsburgh!I$2:'cleaned_data_Pittsburgh'!I$828,0))</f>
        <v>0</v>
      </c>
      <c r="F2171" t="str">
        <f>INDEX(cleaned_data_Pittsburgh!AK$2:'cleaned_data_Pittsburgh'!AK$828, MATCH(A2171, cleaned_data_Pittsburgh!I$2:'cleaned_data_Pittsburgh'!I$828,0))</f>
        <v>Sub-county</v>
      </c>
      <c r="G2171">
        <f t="shared" si="16"/>
        <v>0</v>
      </c>
    </row>
    <row r="2172" spans="1:7" x14ac:dyDescent="0.2">
      <c r="A2172" t="s">
        <v>3184</v>
      </c>
      <c r="B2172">
        <v>6190681</v>
      </c>
      <c r="C2172" t="s">
        <v>3495</v>
      </c>
      <c r="D2172" t="str">
        <f>INDEX(cleaned_data_Pittsburgh!AF$2:'cleaned_data_Pittsburgh'!AF$828, MATCH(A2172, cleaned_data_Pittsburgh!I$2:'cleaned_data_Pittsburgh'!I$828,0))</f>
        <v>Pittsburgh</v>
      </c>
      <c r="E2172">
        <f>INDEX(cleaned_data_Pittsburgh!AG$2:'cleaned_data_Pittsburgh'!AG$828, MATCH(A2172, cleaned_data_Pittsburgh!I$2:'cleaned_data_Pittsburgh'!I$828,0))</f>
        <v>0</v>
      </c>
      <c r="F2172" t="str">
        <f>INDEX(cleaned_data_Pittsburgh!AK$2:'cleaned_data_Pittsburgh'!AK$828, MATCH(A2172, cleaned_data_Pittsburgh!I$2:'cleaned_data_Pittsburgh'!I$828,0))</f>
        <v>Sub-county</v>
      </c>
      <c r="G2172">
        <f t="shared" si="16"/>
        <v>0</v>
      </c>
    </row>
    <row r="2173" spans="1:7" x14ac:dyDescent="0.2">
      <c r="A2173" t="s">
        <v>3191</v>
      </c>
      <c r="B2173">
        <v>6190681</v>
      </c>
      <c r="C2173" t="s">
        <v>3495</v>
      </c>
      <c r="D2173" t="str">
        <f>INDEX(cleaned_data_Pittsburgh!AF$2:'cleaned_data_Pittsburgh'!AF$828, MATCH(A2173, cleaned_data_Pittsburgh!I$2:'cleaned_data_Pittsburgh'!I$828,0))</f>
        <v>Pittsburgh</v>
      </c>
      <c r="E2173">
        <f>INDEX(cleaned_data_Pittsburgh!AG$2:'cleaned_data_Pittsburgh'!AG$828, MATCH(A2173, cleaned_data_Pittsburgh!I$2:'cleaned_data_Pittsburgh'!I$828,0))</f>
        <v>0</v>
      </c>
      <c r="F2173" t="str">
        <f>INDEX(cleaned_data_Pittsburgh!AK$2:'cleaned_data_Pittsburgh'!AK$828, MATCH(A2173, cleaned_data_Pittsburgh!I$2:'cleaned_data_Pittsburgh'!I$828,0))</f>
        <v>Sub-county</v>
      </c>
      <c r="G2173">
        <f t="shared" si="16"/>
        <v>0</v>
      </c>
    </row>
    <row r="2174" spans="1:7" x14ac:dyDescent="0.2">
      <c r="A2174" t="s">
        <v>3177</v>
      </c>
      <c r="B2174">
        <v>152510912</v>
      </c>
      <c r="C2174" t="s">
        <v>3495</v>
      </c>
      <c r="D2174" t="str">
        <f>INDEX(cleaned_data_Pittsburgh!AF$2:'cleaned_data_Pittsburgh'!AF$828, MATCH(A2174, cleaned_data_Pittsburgh!I$2:'cleaned_data_Pittsburgh'!I$828,0))</f>
        <v>Pittsburgh</v>
      </c>
      <c r="E2174">
        <f>INDEX(cleaned_data_Pittsburgh!AG$2:'cleaned_data_Pittsburgh'!AG$828, MATCH(A2174, cleaned_data_Pittsburgh!I$2:'cleaned_data_Pittsburgh'!I$828,0))</f>
        <v>0</v>
      </c>
      <c r="F2174" t="str">
        <f>INDEX(cleaned_data_Pittsburgh!AK$2:'cleaned_data_Pittsburgh'!AK$828, MATCH(A2174, cleaned_data_Pittsburgh!I$2:'cleaned_data_Pittsburgh'!I$828,0))</f>
        <v>Sub-county</v>
      </c>
      <c r="G2174">
        <f t="shared" si="16"/>
        <v>0</v>
      </c>
    </row>
    <row r="2175" spans="1:7" x14ac:dyDescent="0.2">
      <c r="A2175" t="s">
        <v>3176</v>
      </c>
      <c r="B2175">
        <v>152510912</v>
      </c>
      <c r="C2175" t="s">
        <v>3495</v>
      </c>
      <c r="D2175" t="str">
        <f>INDEX(cleaned_data_Pittsburgh!AF$2:'cleaned_data_Pittsburgh'!AF$828, MATCH(A2175, cleaned_data_Pittsburgh!I$2:'cleaned_data_Pittsburgh'!I$828,0))</f>
        <v>Pittsburgh</v>
      </c>
      <c r="E2175">
        <f>INDEX(cleaned_data_Pittsburgh!AG$2:'cleaned_data_Pittsburgh'!AG$828, MATCH(A2175, cleaned_data_Pittsburgh!I$2:'cleaned_data_Pittsburgh'!I$828,0))</f>
        <v>0</v>
      </c>
      <c r="F2175" t="str">
        <f>INDEX(cleaned_data_Pittsburgh!AK$2:'cleaned_data_Pittsburgh'!AK$828, MATCH(A2175, cleaned_data_Pittsburgh!I$2:'cleaned_data_Pittsburgh'!I$828,0))</f>
        <v>Sub-county</v>
      </c>
      <c r="G2175">
        <f t="shared" si="16"/>
        <v>0</v>
      </c>
    </row>
    <row r="2176" spans="1:7" x14ac:dyDescent="0.2">
      <c r="A2176">
        <v>224133624</v>
      </c>
      <c r="B2176">
        <v>30326612</v>
      </c>
      <c r="C2176" t="s">
        <v>3527</v>
      </c>
      <c r="D2176" t="str">
        <f>INDEX(cleaned_data_Pittsburgh!AF$2:'cleaned_data_Pittsburgh'!AF$828, MATCH(A2176, cleaned_data_Pittsburgh!I$2:'cleaned_data_Pittsburgh'!I$828,0))</f>
        <v>Pittsburgh</v>
      </c>
      <c r="E2176">
        <f>INDEX(cleaned_data_Pittsburgh!AG$2:'cleaned_data_Pittsburgh'!AG$828, MATCH(A2176, cleaned_data_Pittsburgh!I$2:'cleaned_data_Pittsburgh'!I$828,0))</f>
        <v>0</v>
      </c>
      <c r="F2176" t="str">
        <f>INDEX(cleaned_data_Pittsburgh!AK$2:'cleaned_data_Pittsburgh'!AK$828, MATCH(A2176, cleaned_data_Pittsburgh!I$2:'cleaned_data_Pittsburgh'!I$828,0))</f>
        <v>Sub-county</v>
      </c>
      <c r="G2176">
        <f t="shared" si="16"/>
        <v>0</v>
      </c>
    </row>
    <row r="2177" spans="1:7" x14ac:dyDescent="0.2">
      <c r="A2177">
        <v>224017162</v>
      </c>
      <c r="B2177">
        <v>190593102</v>
      </c>
      <c r="C2177" t="s">
        <v>3512</v>
      </c>
      <c r="D2177" t="str">
        <f>INDEX(cleaned_data_Pittsburgh!AF$2:'cleaned_data_Pittsburgh'!AF$828, MATCH(A2177, cleaned_data_Pittsburgh!I$2:'cleaned_data_Pittsburgh'!I$828,0))</f>
        <v>Pittsburgh</v>
      </c>
      <c r="E2177">
        <f>INDEX(cleaned_data_Pittsburgh!AG$2:'cleaned_data_Pittsburgh'!AG$828, MATCH(A2177, cleaned_data_Pittsburgh!I$2:'cleaned_data_Pittsburgh'!I$828,0))</f>
        <v>0</v>
      </c>
      <c r="F2177" t="str">
        <f>INDEX(cleaned_data_Pittsburgh!AK$2:'cleaned_data_Pittsburgh'!AK$828, MATCH(A2177, cleaned_data_Pittsburgh!I$2:'cleaned_data_Pittsburgh'!I$828,0))</f>
        <v>Sub-county</v>
      </c>
      <c r="G2177">
        <f t="shared" si="16"/>
        <v>0</v>
      </c>
    </row>
    <row r="2178" spans="1:7" x14ac:dyDescent="0.2">
      <c r="A2178">
        <v>224448821</v>
      </c>
      <c r="B2178">
        <v>13701812</v>
      </c>
      <c r="C2178" t="s">
        <v>3552</v>
      </c>
      <c r="D2178" t="str">
        <f>INDEX(cleaned_data_Pittsburgh!AF$2:'cleaned_data_Pittsburgh'!AF$828, MATCH(A2178, cleaned_data_Pittsburgh!I$2:'cleaned_data_Pittsburgh'!I$828,0))</f>
        <v>Pittsburgh</v>
      </c>
      <c r="E2178">
        <f>INDEX(cleaned_data_Pittsburgh!AG$2:'cleaned_data_Pittsburgh'!AG$828, MATCH(A2178, cleaned_data_Pittsburgh!I$2:'cleaned_data_Pittsburgh'!I$828,0))</f>
        <v>0</v>
      </c>
      <c r="F2178" t="str">
        <f>INDEX(cleaned_data_Pittsburgh!AK$2:'cleaned_data_Pittsburgh'!AK$828, MATCH(A2178, cleaned_data_Pittsburgh!I$2:'cleaned_data_Pittsburgh'!I$828,0))</f>
        <v>Sub-county</v>
      </c>
      <c r="G2178">
        <f t="shared" si="16"/>
        <v>0</v>
      </c>
    </row>
    <row r="2179" spans="1:7" x14ac:dyDescent="0.2">
      <c r="A2179">
        <v>223273978</v>
      </c>
      <c r="B2179">
        <v>26010692</v>
      </c>
      <c r="C2179" t="s">
        <v>3471</v>
      </c>
      <c r="D2179" t="str">
        <f>INDEX(cleaned_data_Pittsburgh!AF$2:'cleaned_data_Pittsburgh'!AF$828, MATCH(A2179, cleaned_data_Pittsburgh!I$2:'cleaned_data_Pittsburgh'!I$828,0))</f>
        <v>Pittsburgh</v>
      </c>
      <c r="E2179">
        <f>INDEX(cleaned_data_Pittsburgh!AG$2:'cleaned_data_Pittsburgh'!AG$828, MATCH(A2179, cleaned_data_Pittsburgh!I$2:'cleaned_data_Pittsburgh'!I$828,0))</f>
        <v>0</v>
      </c>
      <c r="F2179" t="str">
        <f>INDEX(cleaned_data_Pittsburgh!AK$2:'cleaned_data_Pittsburgh'!AK$828, MATCH(A2179, cleaned_data_Pittsburgh!I$2:'cleaned_data_Pittsburgh'!I$828,0))</f>
        <v>Sub-county</v>
      </c>
      <c r="G2179">
        <f t="shared" si="16"/>
        <v>0</v>
      </c>
    </row>
    <row r="2180" spans="1:7" x14ac:dyDescent="0.2">
      <c r="A2180">
        <v>224672445</v>
      </c>
      <c r="B2180">
        <v>8010350</v>
      </c>
      <c r="C2180" t="s">
        <v>3571</v>
      </c>
      <c r="D2180" t="str">
        <f>INDEX(cleaned_data_Pittsburgh!AF$2:'cleaned_data_Pittsburgh'!AF$828, MATCH(A2180, cleaned_data_Pittsburgh!I$2:'cleaned_data_Pittsburgh'!I$828,0))</f>
        <v>Pittsburgh</v>
      </c>
      <c r="E2180">
        <f>INDEX(cleaned_data_Pittsburgh!AG$2:'cleaned_data_Pittsburgh'!AG$828, MATCH(A2180, cleaned_data_Pittsburgh!I$2:'cleaned_data_Pittsburgh'!I$828,0))</f>
        <v>0</v>
      </c>
      <c r="F2180" t="str">
        <f>INDEX(cleaned_data_Pittsburgh!AK$2:'cleaned_data_Pittsburgh'!AK$828, MATCH(A2180, cleaned_data_Pittsburgh!I$2:'cleaned_data_Pittsburgh'!I$828,0))</f>
        <v>Sub-county</v>
      </c>
      <c r="G2180">
        <f t="shared" si="16"/>
        <v>0</v>
      </c>
    </row>
    <row r="2181" spans="1:7" x14ac:dyDescent="0.2">
      <c r="A2181" t="s">
        <v>3263</v>
      </c>
      <c r="B2181">
        <v>185461061</v>
      </c>
      <c r="C2181" t="s">
        <v>3571</v>
      </c>
      <c r="D2181" t="str">
        <f>INDEX(cleaned_data_Pittsburgh!AF$2:'cleaned_data_Pittsburgh'!AF$828, MATCH(A2181, cleaned_data_Pittsburgh!I$2:'cleaned_data_Pittsburgh'!I$828,0))</f>
        <v>Pittsburgh</v>
      </c>
      <c r="E2181">
        <f>INDEX(cleaned_data_Pittsburgh!AG$2:'cleaned_data_Pittsburgh'!AG$828, MATCH(A2181, cleaned_data_Pittsburgh!I$2:'cleaned_data_Pittsburgh'!I$828,0))</f>
        <v>0</v>
      </c>
      <c r="F2181" t="str">
        <f>INDEX(cleaned_data_Pittsburgh!AK$2:'cleaned_data_Pittsburgh'!AK$828, MATCH(A2181, cleaned_data_Pittsburgh!I$2:'cleaned_data_Pittsburgh'!I$828,0))</f>
        <v>Sub-county</v>
      </c>
      <c r="G2181">
        <f t="shared" si="16"/>
        <v>0</v>
      </c>
    </row>
    <row r="2182" spans="1:7" x14ac:dyDescent="0.2">
      <c r="A2182" t="s">
        <v>3165</v>
      </c>
      <c r="B2182">
        <v>185461061</v>
      </c>
      <c r="C2182" t="s">
        <v>3571</v>
      </c>
      <c r="D2182" t="str">
        <f>INDEX(cleaned_data_Pittsburgh!AF$2:'cleaned_data_Pittsburgh'!AF$828, MATCH(A2182, cleaned_data_Pittsburgh!I$2:'cleaned_data_Pittsburgh'!I$828,0))</f>
        <v>Pittsburgh</v>
      </c>
      <c r="E2182">
        <f>INDEX(cleaned_data_Pittsburgh!AG$2:'cleaned_data_Pittsburgh'!AG$828, MATCH(A2182, cleaned_data_Pittsburgh!I$2:'cleaned_data_Pittsburgh'!I$828,0))</f>
        <v>0</v>
      </c>
      <c r="F2182" t="str">
        <f>INDEX(cleaned_data_Pittsburgh!AK$2:'cleaned_data_Pittsburgh'!AK$828, MATCH(A2182, cleaned_data_Pittsburgh!I$2:'cleaned_data_Pittsburgh'!I$828,0))</f>
        <v>Sub-county</v>
      </c>
      <c r="G2182">
        <f t="shared" si="16"/>
        <v>0</v>
      </c>
    </row>
    <row r="2183" spans="1:7" x14ac:dyDescent="0.2">
      <c r="A2183">
        <v>224374919</v>
      </c>
      <c r="B2183">
        <v>184151670</v>
      </c>
      <c r="C2183" t="s">
        <v>3442</v>
      </c>
      <c r="D2183" t="str">
        <f>INDEX(cleaned_data_Pittsburgh!AF$2:'cleaned_data_Pittsburgh'!AF$828, MATCH(A2183, cleaned_data_Pittsburgh!I$2:'cleaned_data_Pittsburgh'!I$828,0))</f>
        <v>Pittsburgh</v>
      </c>
      <c r="E2183">
        <f>INDEX(cleaned_data_Pittsburgh!AG$2:'cleaned_data_Pittsburgh'!AG$828, MATCH(A2183, cleaned_data_Pittsburgh!I$2:'cleaned_data_Pittsburgh'!I$828,0))</f>
        <v>0</v>
      </c>
      <c r="F2183" t="str">
        <f>INDEX(cleaned_data_Pittsburgh!AK$2:'cleaned_data_Pittsburgh'!AK$828, MATCH(A2183, cleaned_data_Pittsburgh!I$2:'cleaned_data_Pittsburgh'!I$828,0))</f>
        <v>Sub-county</v>
      </c>
      <c r="G2183">
        <f t="shared" si="16"/>
        <v>0</v>
      </c>
    </row>
    <row r="2184" spans="1:7" x14ac:dyDescent="0.2">
      <c r="A2184" t="s">
        <v>3337</v>
      </c>
      <c r="B2184">
        <v>103355442</v>
      </c>
      <c r="C2184" t="s">
        <v>3578</v>
      </c>
      <c r="D2184" t="str">
        <f>INDEX(cleaned_data_Pittsburgh!AF$2:'cleaned_data_Pittsburgh'!AF$828, MATCH(A2184, cleaned_data_Pittsburgh!I$2:'cleaned_data_Pittsburgh'!I$828,0))</f>
        <v>Pittsburgh</v>
      </c>
      <c r="E2184">
        <f>INDEX(cleaned_data_Pittsburgh!AG$2:'cleaned_data_Pittsburgh'!AG$828, MATCH(A2184, cleaned_data_Pittsburgh!I$2:'cleaned_data_Pittsburgh'!I$828,0))</f>
        <v>0</v>
      </c>
      <c r="F2184" t="str">
        <f>INDEX(cleaned_data_Pittsburgh!AK$2:'cleaned_data_Pittsburgh'!AK$828, MATCH(A2184, cleaned_data_Pittsburgh!I$2:'cleaned_data_Pittsburgh'!I$828,0))</f>
        <v>Sub-county</v>
      </c>
      <c r="G2184">
        <f t="shared" si="16"/>
        <v>0</v>
      </c>
    </row>
    <row r="2185" spans="1:7" x14ac:dyDescent="0.2">
      <c r="A2185" t="s">
        <v>3336</v>
      </c>
      <c r="B2185">
        <v>103355442</v>
      </c>
      <c r="C2185" t="s">
        <v>3578</v>
      </c>
      <c r="D2185" t="str">
        <f>INDEX(cleaned_data_Pittsburgh!AF$2:'cleaned_data_Pittsburgh'!AF$828, MATCH(A2185, cleaned_data_Pittsburgh!I$2:'cleaned_data_Pittsburgh'!I$828,0))</f>
        <v>Pittsburgh</v>
      </c>
      <c r="E2185">
        <f>INDEX(cleaned_data_Pittsburgh!AG$2:'cleaned_data_Pittsburgh'!AG$828, MATCH(A2185, cleaned_data_Pittsburgh!I$2:'cleaned_data_Pittsburgh'!I$828,0))</f>
        <v>0</v>
      </c>
      <c r="F2185" t="str">
        <f>INDEX(cleaned_data_Pittsburgh!AK$2:'cleaned_data_Pittsburgh'!AK$828, MATCH(A2185, cleaned_data_Pittsburgh!I$2:'cleaned_data_Pittsburgh'!I$828,0))</f>
        <v>Sub-county</v>
      </c>
      <c r="G2185">
        <f t="shared" si="16"/>
        <v>0</v>
      </c>
    </row>
    <row r="2186" spans="1:7" x14ac:dyDescent="0.2">
      <c r="A2186">
        <v>224771520</v>
      </c>
      <c r="B2186">
        <v>156943912</v>
      </c>
      <c r="C2186" t="s">
        <v>3584</v>
      </c>
      <c r="D2186" t="str">
        <f>INDEX(cleaned_data_Pittsburgh!AF$2:'cleaned_data_Pittsburgh'!AF$828, MATCH(A2186, cleaned_data_Pittsburgh!I$2:'cleaned_data_Pittsburgh'!I$828,0))</f>
        <v>Pittsburgh</v>
      </c>
      <c r="E2186">
        <f>INDEX(cleaned_data_Pittsburgh!AG$2:'cleaned_data_Pittsburgh'!AG$828, MATCH(A2186, cleaned_data_Pittsburgh!I$2:'cleaned_data_Pittsburgh'!I$828,0))</f>
        <v>0</v>
      </c>
      <c r="F2186" t="str">
        <f>INDEX(cleaned_data_Pittsburgh!AK$2:'cleaned_data_Pittsburgh'!AK$828, MATCH(A2186, cleaned_data_Pittsburgh!I$2:'cleaned_data_Pittsburgh'!I$828,0))</f>
        <v>Sub-county</v>
      </c>
      <c r="G2186">
        <f t="shared" si="16"/>
        <v>0</v>
      </c>
    </row>
    <row r="2187" spans="1:7" x14ac:dyDescent="0.2">
      <c r="A2187">
        <v>224599580</v>
      </c>
      <c r="B2187">
        <v>125156562</v>
      </c>
      <c r="C2187" t="s">
        <v>3564</v>
      </c>
      <c r="D2187" t="str">
        <f>INDEX(cleaned_data_Pittsburgh!AF$2:'cleaned_data_Pittsburgh'!AF$828, MATCH(A2187, cleaned_data_Pittsburgh!I$2:'cleaned_data_Pittsburgh'!I$828,0))</f>
        <v>Pittsburgh</v>
      </c>
      <c r="E2187">
        <f>INDEX(cleaned_data_Pittsburgh!AG$2:'cleaned_data_Pittsburgh'!AG$828, MATCH(A2187, cleaned_data_Pittsburgh!I$2:'cleaned_data_Pittsburgh'!I$828,0))</f>
        <v>0</v>
      </c>
      <c r="F2187" t="str">
        <f>INDEX(cleaned_data_Pittsburgh!AK$2:'cleaned_data_Pittsburgh'!AK$828, MATCH(A2187, cleaned_data_Pittsburgh!I$2:'cleaned_data_Pittsburgh'!I$828,0))</f>
        <v>Sub-county</v>
      </c>
      <c r="G2187">
        <f t="shared" ref="G2187:G2250" si="17">IF(IFERROR(SEARCH(D2187, C2187), 0), 1, 0)</f>
        <v>0</v>
      </c>
    </row>
    <row r="2188" spans="1:7" x14ac:dyDescent="0.2">
      <c r="A2188">
        <v>224374919</v>
      </c>
      <c r="B2188">
        <v>31492942</v>
      </c>
      <c r="C2188" t="s">
        <v>3548</v>
      </c>
      <c r="D2188" t="str">
        <f>INDEX(cleaned_data_Pittsburgh!AF$2:'cleaned_data_Pittsburgh'!AF$828, MATCH(A2188, cleaned_data_Pittsburgh!I$2:'cleaned_data_Pittsburgh'!I$828,0))</f>
        <v>Pittsburgh</v>
      </c>
      <c r="E2188">
        <f>INDEX(cleaned_data_Pittsburgh!AG$2:'cleaned_data_Pittsburgh'!AG$828, MATCH(A2188, cleaned_data_Pittsburgh!I$2:'cleaned_data_Pittsburgh'!I$828,0))</f>
        <v>0</v>
      </c>
      <c r="F2188" t="str">
        <f>INDEX(cleaned_data_Pittsburgh!AK$2:'cleaned_data_Pittsburgh'!AK$828, MATCH(A2188, cleaned_data_Pittsburgh!I$2:'cleaned_data_Pittsburgh'!I$828,0))</f>
        <v>Sub-county</v>
      </c>
      <c r="G2188">
        <f t="shared" si="17"/>
        <v>0</v>
      </c>
    </row>
    <row r="2189" spans="1:7" x14ac:dyDescent="0.2">
      <c r="A2189">
        <v>221461720</v>
      </c>
      <c r="B2189">
        <v>183308024</v>
      </c>
      <c r="C2189" t="s">
        <v>3398</v>
      </c>
      <c r="D2189" t="str">
        <f>INDEX(cleaned_data_Pittsburgh!AF$2:'cleaned_data_Pittsburgh'!AF$828, MATCH(A2189, cleaned_data_Pittsburgh!I$2:'cleaned_data_Pittsburgh'!I$828,0))</f>
        <v>Pittsburgh</v>
      </c>
      <c r="E2189">
        <f>INDEX(cleaned_data_Pittsburgh!AG$2:'cleaned_data_Pittsburgh'!AG$828, MATCH(A2189, cleaned_data_Pittsburgh!I$2:'cleaned_data_Pittsburgh'!I$828,0))</f>
        <v>0</v>
      </c>
      <c r="F2189" t="str">
        <f>INDEX(cleaned_data_Pittsburgh!AK$2:'cleaned_data_Pittsburgh'!AK$828, MATCH(A2189, cleaned_data_Pittsburgh!I$2:'cleaned_data_Pittsburgh'!I$828,0))</f>
        <v>Sub-county</v>
      </c>
      <c r="G2189">
        <f t="shared" si="17"/>
        <v>0</v>
      </c>
    </row>
    <row r="2190" spans="1:7" x14ac:dyDescent="0.2">
      <c r="A2190">
        <v>222465164</v>
      </c>
      <c r="B2190">
        <v>190523251</v>
      </c>
      <c r="C2190" t="s">
        <v>3398</v>
      </c>
      <c r="D2190" t="str">
        <f>INDEX(cleaned_data_Pittsburgh!AF$2:'cleaned_data_Pittsburgh'!AF$828, MATCH(A2190, cleaned_data_Pittsburgh!I$2:'cleaned_data_Pittsburgh'!I$828,0))</f>
        <v>Pittsburgh</v>
      </c>
      <c r="E2190">
        <f>INDEX(cleaned_data_Pittsburgh!AG$2:'cleaned_data_Pittsburgh'!AG$828, MATCH(A2190, cleaned_data_Pittsburgh!I$2:'cleaned_data_Pittsburgh'!I$828,0))</f>
        <v>0</v>
      </c>
      <c r="F2190" t="str">
        <f>INDEX(cleaned_data_Pittsburgh!AK$2:'cleaned_data_Pittsburgh'!AK$828, MATCH(A2190, cleaned_data_Pittsburgh!I$2:'cleaned_data_Pittsburgh'!I$828,0))</f>
        <v>Sub-county</v>
      </c>
      <c r="G2190">
        <f t="shared" si="17"/>
        <v>0</v>
      </c>
    </row>
    <row r="2191" spans="1:7" x14ac:dyDescent="0.2">
      <c r="A2191">
        <v>222994406</v>
      </c>
      <c r="B2191">
        <v>190810221</v>
      </c>
      <c r="C2191" t="s">
        <v>3398</v>
      </c>
      <c r="D2191" t="str">
        <f>INDEX(cleaned_data_Pittsburgh!AF$2:'cleaned_data_Pittsburgh'!AF$828, MATCH(A2191, cleaned_data_Pittsburgh!I$2:'cleaned_data_Pittsburgh'!I$828,0))</f>
        <v>Pittsburgh</v>
      </c>
      <c r="E2191">
        <f>INDEX(cleaned_data_Pittsburgh!AG$2:'cleaned_data_Pittsburgh'!AG$828, MATCH(A2191, cleaned_data_Pittsburgh!I$2:'cleaned_data_Pittsburgh'!I$828,0))</f>
        <v>0</v>
      </c>
      <c r="F2191" t="str">
        <f>INDEX(cleaned_data_Pittsburgh!AK$2:'cleaned_data_Pittsburgh'!AK$828, MATCH(A2191, cleaned_data_Pittsburgh!I$2:'cleaned_data_Pittsburgh'!I$828,0))</f>
        <v>Sub-county</v>
      </c>
      <c r="G2191">
        <f t="shared" si="17"/>
        <v>0</v>
      </c>
    </row>
    <row r="2192" spans="1:7" x14ac:dyDescent="0.2">
      <c r="A2192">
        <v>223141331</v>
      </c>
      <c r="B2192">
        <v>186962092</v>
      </c>
      <c r="C2192" t="s">
        <v>3398</v>
      </c>
      <c r="D2192" t="str">
        <f>INDEX(cleaned_data_Pittsburgh!AF$2:'cleaned_data_Pittsburgh'!AF$828, MATCH(A2192, cleaned_data_Pittsburgh!I$2:'cleaned_data_Pittsburgh'!I$828,0))</f>
        <v>Pittsburgh</v>
      </c>
      <c r="E2192">
        <f>INDEX(cleaned_data_Pittsburgh!AG$2:'cleaned_data_Pittsburgh'!AG$828, MATCH(A2192, cleaned_data_Pittsburgh!I$2:'cleaned_data_Pittsburgh'!I$828,0))</f>
        <v>0</v>
      </c>
      <c r="F2192" t="str">
        <f>INDEX(cleaned_data_Pittsburgh!AK$2:'cleaned_data_Pittsburgh'!AK$828, MATCH(A2192, cleaned_data_Pittsburgh!I$2:'cleaned_data_Pittsburgh'!I$828,0))</f>
        <v>Sub-county</v>
      </c>
      <c r="G2192">
        <f t="shared" si="17"/>
        <v>0</v>
      </c>
    </row>
    <row r="2193" spans="1:7" x14ac:dyDescent="0.2">
      <c r="A2193">
        <v>223612341</v>
      </c>
      <c r="B2193">
        <v>60325232</v>
      </c>
      <c r="C2193" t="s">
        <v>3398</v>
      </c>
      <c r="D2193" t="str">
        <f>INDEX(cleaned_data_Pittsburgh!AF$2:'cleaned_data_Pittsburgh'!AF$828, MATCH(A2193, cleaned_data_Pittsburgh!I$2:'cleaned_data_Pittsburgh'!I$828,0))</f>
        <v>Pittsburgh</v>
      </c>
      <c r="E2193">
        <f>INDEX(cleaned_data_Pittsburgh!AG$2:'cleaned_data_Pittsburgh'!AG$828, MATCH(A2193, cleaned_data_Pittsburgh!I$2:'cleaned_data_Pittsburgh'!I$828,0))</f>
        <v>0</v>
      </c>
      <c r="F2193" t="str">
        <f>INDEX(cleaned_data_Pittsburgh!AK$2:'cleaned_data_Pittsburgh'!AK$828, MATCH(A2193, cleaned_data_Pittsburgh!I$2:'cleaned_data_Pittsburgh'!I$828,0))</f>
        <v>Sub-county</v>
      </c>
      <c r="G2193">
        <f t="shared" si="17"/>
        <v>0</v>
      </c>
    </row>
    <row r="2194" spans="1:7" x14ac:dyDescent="0.2">
      <c r="A2194">
        <v>223793731</v>
      </c>
      <c r="B2194">
        <v>40931002</v>
      </c>
      <c r="C2194" t="s">
        <v>3398</v>
      </c>
      <c r="D2194" t="str">
        <f>INDEX(cleaned_data_Pittsburgh!AF$2:'cleaned_data_Pittsburgh'!AF$828, MATCH(A2194, cleaned_data_Pittsburgh!I$2:'cleaned_data_Pittsburgh'!I$828,0))</f>
        <v>Pittsburgh</v>
      </c>
      <c r="E2194">
        <f>INDEX(cleaned_data_Pittsburgh!AG$2:'cleaned_data_Pittsburgh'!AG$828, MATCH(A2194, cleaned_data_Pittsburgh!I$2:'cleaned_data_Pittsburgh'!I$828,0))</f>
        <v>0</v>
      </c>
      <c r="F2194" t="str">
        <f>INDEX(cleaned_data_Pittsburgh!AK$2:'cleaned_data_Pittsburgh'!AK$828, MATCH(A2194, cleaned_data_Pittsburgh!I$2:'cleaned_data_Pittsburgh'!I$828,0))</f>
        <v>Sub-county</v>
      </c>
      <c r="G2194">
        <f t="shared" si="17"/>
        <v>0</v>
      </c>
    </row>
    <row r="2195" spans="1:7" x14ac:dyDescent="0.2">
      <c r="A2195">
        <v>224109760</v>
      </c>
      <c r="B2195">
        <v>182626251</v>
      </c>
      <c r="C2195" t="s">
        <v>3398</v>
      </c>
      <c r="D2195" t="str">
        <f>INDEX(cleaned_data_Pittsburgh!AF$2:'cleaned_data_Pittsburgh'!AF$828, MATCH(A2195, cleaned_data_Pittsburgh!I$2:'cleaned_data_Pittsburgh'!I$828,0))</f>
        <v>Cranberry Twp</v>
      </c>
      <c r="E2195">
        <f>INDEX(cleaned_data_Pittsburgh!AG$2:'cleaned_data_Pittsburgh'!AG$828, MATCH(A2195, cleaned_data_Pittsburgh!I$2:'cleaned_data_Pittsburgh'!I$828,0))</f>
        <v>0</v>
      </c>
      <c r="F2195" t="str">
        <f>INDEX(cleaned_data_Pittsburgh!AK$2:'cleaned_data_Pittsburgh'!AK$828, MATCH(A2195, cleaned_data_Pittsburgh!I$2:'cleaned_data_Pittsburgh'!I$828,0))</f>
        <v>Sub-county</v>
      </c>
      <c r="G2195">
        <f t="shared" si="17"/>
        <v>0</v>
      </c>
    </row>
    <row r="2196" spans="1:7" x14ac:dyDescent="0.2">
      <c r="A2196">
        <v>224223457</v>
      </c>
      <c r="B2196">
        <v>186962092</v>
      </c>
      <c r="C2196" t="s">
        <v>3398</v>
      </c>
      <c r="D2196" t="str">
        <f>INDEX(cleaned_data_Pittsburgh!AF$2:'cleaned_data_Pittsburgh'!AF$828, MATCH(A2196, cleaned_data_Pittsburgh!I$2:'cleaned_data_Pittsburgh'!I$828,0))</f>
        <v>Pittsburgh</v>
      </c>
      <c r="E2196">
        <f>INDEX(cleaned_data_Pittsburgh!AG$2:'cleaned_data_Pittsburgh'!AG$828, MATCH(A2196, cleaned_data_Pittsburgh!I$2:'cleaned_data_Pittsburgh'!I$828,0))</f>
        <v>0</v>
      </c>
      <c r="F2196" t="str">
        <f>INDEX(cleaned_data_Pittsburgh!AK$2:'cleaned_data_Pittsburgh'!AK$828, MATCH(A2196, cleaned_data_Pittsburgh!I$2:'cleaned_data_Pittsburgh'!I$828,0))</f>
        <v>Sub-county</v>
      </c>
      <c r="G2196">
        <f t="shared" si="17"/>
        <v>0</v>
      </c>
    </row>
    <row r="2197" spans="1:7" x14ac:dyDescent="0.2">
      <c r="A2197">
        <v>224433652</v>
      </c>
      <c r="B2197">
        <v>190891464</v>
      </c>
      <c r="C2197" t="s">
        <v>3398</v>
      </c>
      <c r="D2197" t="str">
        <f>INDEX(cleaned_data_Pittsburgh!AF$2:'cleaned_data_Pittsburgh'!AF$828, MATCH(A2197, cleaned_data_Pittsburgh!I$2:'cleaned_data_Pittsburgh'!I$828,0))</f>
        <v>Pittsburgh</v>
      </c>
      <c r="E2197">
        <f>INDEX(cleaned_data_Pittsburgh!AG$2:'cleaned_data_Pittsburgh'!AG$828, MATCH(A2197, cleaned_data_Pittsburgh!I$2:'cleaned_data_Pittsburgh'!I$828,0))</f>
        <v>0</v>
      </c>
      <c r="F2197" t="str">
        <f>INDEX(cleaned_data_Pittsburgh!AK$2:'cleaned_data_Pittsburgh'!AK$828, MATCH(A2197, cleaned_data_Pittsburgh!I$2:'cleaned_data_Pittsburgh'!I$828,0))</f>
        <v>Sub-county</v>
      </c>
      <c r="G2197">
        <f t="shared" si="17"/>
        <v>0</v>
      </c>
    </row>
    <row r="2198" spans="1:7" x14ac:dyDescent="0.2">
      <c r="A2198">
        <v>224450835</v>
      </c>
      <c r="B2198">
        <v>190983454</v>
      </c>
      <c r="C2198" t="s">
        <v>3398</v>
      </c>
      <c r="D2198" t="str">
        <f>INDEX(cleaned_data_Pittsburgh!AF$2:'cleaned_data_Pittsburgh'!AF$828, MATCH(A2198, cleaned_data_Pittsburgh!I$2:'cleaned_data_Pittsburgh'!I$828,0))</f>
        <v>Pittsburgh</v>
      </c>
      <c r="E2198">
        <f>INDEX(cleaned_data_Pittsburgh!AG$2:'cleaned_data_Pittsburgh'!AG$828, MATCH(A2198, cleaned_data_Pittsburgh!I$2:'cleaned_data_Pittsburgh'!I$828,0))</f>
        <v>0</v>
      </c>
      <c r="F2198" t="str">
        <f>INDEX(cleaned_data_Pittsburgh!AK$2:'cleaned_data_Pittsburgh'!AK$828, MATCH(A2198, cleaned_data_Pittsburgh!I$2:'cleaned_data_Pittsburgh'!I$828,0))</f>
        <v>Sub-county</v>
      </c>
      <c r="G2198">
        <f t="shared" si="17"/>
        <v>0</v>
      </c>
    </row>
    <row r="2199" spans="1:7" x14ac:dyDescent="0.2">
      <c r="A2199">
        <v>224521263</v>
      </c>
      <c r="B2199">
        <v>188094788</v>
      </c>
      <c r="C2199" t="s">
        <v>3398</v>
      </c>
      <c r="D2199" t="str">
        <f>INDEX(cleaned_data_Pittsburgh!AF$2:'cleaned_data_Pittsburgh'!AF$828, MATCH(A2199, cleaned_data_Pittsburgh!I$2:'cleaned_data_Pittsburgh'!I$828,0))</f>
        <v>Cranberry Twp</v>
      </c>
      <c r="E2199">
        <f>INDEX(cleaned_data_Pittsburgh!AG$2:'cleaned_data_Pittsburgh'!AG$828, MATCH(A2199, cleaned_data_Pittsburgh!I$2:'cleaned_data_Pittsburgh'!I$828,0))</f>
        <v>0</v>
      </c>
      <c r="F2199" t="str">
        <f>INDEX(cleaned_data_Pittsburgh!AK$2:'cleaned_data_Pittsburgh'!AK$828, MATCH(A2199, cleaned_data_Pittsburgh!I$2:'cleaned_data_Pittsburgh'!I$828,0))</f>
        <v>Sub-county</v>
      </c>
      <c r="G2199">
        <f t="shared" si="17"/>
        <v>0</v>
      </c>
    </row>
    <row r="2200" spans="1:7" x14ac:dyDescent="0.2">
      <c r="A2200">
        <v>224521263</v>
      </c>
      <c r="B2200">
        <v>182626251</v>
      </c>
      <c r="C2200" t="s">
        <v>3398</v>
      </c>
      <c r="D2200" t="str">
        <f>INDEX(cleaned_data_Pittsburgh!AF$2:'cleaned_data_Pittsburgh'!AF$828, MATCH(A2200, cleaned_data_Pittsburgh!I$2:'cleaned_data_Pittsburgh'!I$828,0))</f>
        <v>Cranberry Twp</v>
      </c>
      <c r="E2200">
        <f>INDEX(cleaned_data_Pittsburgh!AG$2:'cleaned_data_Pittsburgh'!AG$828, MATCH(A2200, cleaned_data_Pittsburgh!I$2:'cleaned_data_Pittsburgh'!I$828,0))</f>
        <v>0</v>
      </c>
      <c r="F2200" t="str">
        <f>INDEX(cleaned_data_Pittsburgh!AK$2:'cleaned_data_Pittsburgh'!AK$828, MATCH(A2200, cleaned_data_Pittsburgh!I$2:'cleaned_data_Pittsburgh'!I$828,0))</f>
        <v>Sub-county</v>
      </c>
      <c r="G2200">
        <f t="shared" si="17"/>
        <v>0</v>
      </c>
    </row>
    <row r="2201" spans="1:7" x14ac:dyDescent="0.2">
      <c r="A2201">
        <v>224538641</v>
      </c>
      <c r="B2201">
        <v>182626251</v>
      </c>
      <c r="C2201" t="s">
        <v>3398</v>
      </c>
      <c r="D2201" t="str">
        <f>INDEX(cleaned_data_Pittsburgh!AF$2:'cleaned_data_Pittsburgh'!AF$828, MATCH(A2201, cleaned_data_Pittsburgh!I$2:'cleaned_data_Pittsburgh'!I$828,0))</f>
        <v>Cranberry Twp</v>
      </c>
      <c r="E2201">
        <f>INDEX(cleaned_data_Pittsburgh!AG$2:'cleaned_data_Pittsburgh'!AG$828, MATCH(A2201, cleaned_data_Pittsburgh!I$2:'cleaned_data_Pittsburgh'!I$828,0))</f>
        <v>0</v>
      </c>
      <c r="F2201" t="str">
        <f>INDEX(cleaned_data_Pittsburgh!AK$2:'cleaned_data_Pittsburgh'!AK$828, MATCH(A2201, cleaned_data_Pittsburgh!I$2:'cleaned_data_Pittsburgh'!I$828,0))</f>
        <v>Sub-county</v>
      </c>
      <c r="G2201">
        <f t="shared" si="17"/>
        <v>0</v>
      </c>
    </row>
    <row r="2202" spans="1:7" x14ac:dyDescent="0.2">
      <c r="A2202">
        <v>224598242</v>
      </c>
      <c r="B2202">
        <v>182626251</v>
      </c>
      <c r="C2202" t="s">
        <v>3398</v>
      </c>
      <c r="D2202" t="str">
        <f>INDEX(cleaned_data_Pittsburgh!AF$2:'cleaned_data_Pittsburgh'!AF$828, MATCH(A2202, cleaned_data_Pittsburgh!I$2:'cleaned_data_Pittsburgh'!I$828,0))</f>
        <v>Cranberry Twp</v>
      </c>
      <c r="E2202">
        <f>INDEX(cleaned_data_Pittsburgh!AG$2:'cleaned_data_Pittsburgh'!AG$828, MATCH(A2202, cleaned_data_Pittsburgh!I$2:'cleaned_data_Pittsburgh'!I$828,0))</f>
        <v>0</v>
      </c>
      <c r="F2202" t="str">
        <f>INDEX(cleaned_data_Pittsburgh!AK$2:'cleaned_data_Pittsburgh'!AK$828, MATCH(A2202, cleaned_data_Pittsburgh!I$2:'cleaned_data_Pittsburgh'!I$828,0))</f>
        <v>Sub-county</v>
      </c>
      <c r="G2202">
        <f t="shared" si="17"/>
        <v>0</v>
      </c>
    </row>
    <row r="2203" spans="1:7" x14ac:dyDescent="0.2">
      <c r="A2203">
        <v>224673412</v>
      </c>
      <c r="B2203">
        <v>182626251</v>
      </c>
      <c r="C2203" t="s">
        <v>3398</v>
      </c>
      <c r="D2203" t="str">
        <f>INDEX(cleaned_data_Pittsburgh!AF$2:'cleaned_data_Pittsburgh'!AF$828, MATCH(A2203, cleaned_data_Pittsburgh!I$2:'cleaned_data_Pittsburgh'!I$828,0))</f>
        <v>Cranberry Twp</v>
      </c>
      <c r="E2203">
        <f>INDEX(cleaned_data_Pittsburgh!AG$2:'cleaned_data_Pittsburgh'!AG$828, MATCH(A2203, cleaned_data_Pittsburgh!I$2:'cleaned_data_Pittsburgh'!I$828,0))</f>
        <v>0</v>
      </c>
      <c r="F2203" t="str">
        <f>INDEX(cleaned_data_Pittsburgh!AK$2:'cleaned_data_Pittsburgh'!AK$828, MATCH(A2203, cleaned_data_Pittsburgh!I$2:'cleaned_data_Pittsburgh'!I$828,0))</f>
        <v>Sub-county</v>
      </c>
      <c r="G2203">
        <f t="shared" si="17"/>
        <v>0</v>
      </c>
    </row>
    <row r="2204" spans="1:7" x14ac:dyDescent="0.2">
      <c r="A2204">
        <v>224695688</v>
      </c>
      <c r="B2204">
        <v>186962092</v>
      </c>
      <c r="C2204" t="s">
        <v>3398</v>
      </c>
      <c r="D2204" t="str">
        <f>INDEX(cleaned_data_Pittsburgh!AF$2:'cleaned_data_Pittsburgh'!AF$828, MATCH(A2204, cleaned_data_Pittsburgh!I$2:'cleaned_data_Pittsburgh'!I$828,0))</f>
        <v>Pittsburgh</v>
      </c>
      <c r="E2204">
        <f>INDEX(cleaned_data_Pittsburgh!AG$2:'cleaned_data_Pittsburgh'!AG$828, MATCH(A2204, cleaned_data_Pittsburgh!I$2:'cleaned_data_Pittsburgh'!I$828,0))</f>
        <v>0</v>
      </c>
      <c r="F2204" t="str">
        <f>INDEX(cleaned_data_Pittsburgh!AK$2:'cleaned_data_Pittsburgh'!AK$828, MATCH(A2204, cleaned_data_Pittsburgh!I$2:'cleaned_data_Pittsburgh'!I$828,0))</f>
        <v>Sub-county</v>
      </c>
      <c r="G2204">
        <f t="shared" si="17"/>
        <v>0</v>
      </c>
    </row>
    <row r="2205" spans="1:7" x14ac:dyDescent="0.2">
      <c r="A2205">
        <v>224769182</v>
      </c>
      <c r="B2205">
        <v>182626251</v>
      </c>
      <c r="C2205" t="s">
        <v>3398</v>
      </c>
      <c r="D2205" t="str">
        <f>INDEX(cleaned_data_Pittsburgh!AF$2:'cleaned_data_Pittsburgh'!AF$828, MATCH(A2205, cleaned_data_Pittsburgh!I$2:'cleaned_data_Pittsburgh'!I$828,0))</f>
        <v>Cranberry Twp</v>
      </c>
      <c r="E2205">
        <f>INDEX(cleaned_data_Pittsburgh!AG$2:'cleaned_data_Pittsburgh'!AG$828, MATCH(A2205, cleaned_data_Pittsburgh!I$2:'cleaned_data_Pittsburgh'!I$828,0))</f>
        <v>0</v>
      </c>
      <c r="F2205" t="str">
        <f>INDEX(cleaned_data_Pittsburgh!AK$2:'cleaned_data_Pittsburgh'!AK$828, MATCH(A2205, cleaned_data_Pittsburgh!I$2:'cleaned_data_Pittsburgh'!I$828,0))</f>
        <v>Sub-county</v>
      </c>
      <c r="G2205">
        <f t="shared" si="17"/>
        <v>0</v>
      </c>
    </row>
    <row r="2206" spans="1:7" x14ac:dyDescent="0.2">
      <c r="A2206" t="s">
        <v>3122</v>
      </c>
      <c r="B2206">
        <v>186962092</v>
      </c>
      <c r="C2206" t="s">
        <v>3398</v>
      </c>
      <c r="D2206" t="str">
        <f>INDEX(cleaned_data_Pittsburgh!AF$2:'cleaned_data_Pittsburgh'!AF$828, MATCH(A2206, cleaned_data_Pittsburgh!I$2:'cleaned_data_Pittsburgh'!I$828,0))</f>
        <v>Pittsburgh</v>
      </c>
      <c r="E2206">
        <f>INDEX(cleaned_data_Pittsburgh!AG$2:'cleaned_data_Pittsburgh'!AG$828, MATCH(A2206, cleaned_data_Pittsburgh!I$2:'cleaned_data_Pittsburgh'!I$828,0))</f>
        <v>0</v>
      </c>
      <c r="F2206" t="str">
        <f>INDEX(cleaned_data_Pittsburgh!AK$2:'cleaned_data_Pittsburgh'!AK$828, MATCH(A2206, cleaned_data_Pittsburgh!I$2:'cleaned_data_Pittsburgh'!I$828,0))</f>
        <v>Sub-county</v>
      </c>
      <c r="G2206">
        <f t="shared" si="17"/>
        <v>0</v>
      </c>
    </row>
    <row r="2207" spans="1:7" x14ac:dyDescent="0.2">
      <c r="A2207" t="s">
        <v>3181</v>
      </c>
      <c r="B2207">
        <v>139987302</v>
      </c>
      <c r="C2207" t="s">
        <v>3398</v>
      </c>
      <c r="D2207" t="str">
        <f>INDEX(cleaned_data_Pittsburgh!AF$2:'cleaned_data_Pittsburgh'!AF$828, MATCH(A2207, cleaned_data_Pittsburgh!I$2:'cleaned_data_Pittsburgh'!I$828,0))</f>
        <v>Cranberry Twp</v>
      </c>
      <c r="E2207">
        <f>INDEX(cleaned_data_Pittsburgh!AG$2:'cleaned_data_Pittsburgh'!AG$828, MATCH(A2207, cleaned_data_Pittsburgh!I$2:'cleaned_data_Pittsburgh'!I$828,0))</f>
        <v>0</v>
      </c>
      <c r="F2207" t="str">
        <f>INDEX(cleaned_data_Pittsburgh!AK$2:'cleaned_data_Pittsburgh'!AK$828, MATCH(A2207, cleaned_data_Pittsburgh!I$2:'cleaned_data_Pittsburgh'!I$828,0))</f>
        <v>Sub-county</v>
      </c>
      <c r="G2207">
        <f t="shared" si="17"/>
        <v>0</v>
      </c>
    </row>
    <row r="2208" spans="1:7" x14ac:dyDescent="0.2">
      <c r="A2208">
        <v>222535082</v>
      </c>
      <c r="B2208">
        <v>158935872</v>
      </c>
      <c r="C2208" t="s">
        <v>3431</v>
      </c>
      <c r="D2208" t="str">
        <f>INDEX(cleaned_data_Pittsburgh!AF$2:'cleaned_data_Pittsburgh'!AF$828, MATCH(A2208, cleaned_data_Pittsburgh!I$2:'cleaned_data_Pittsburgh'!I$828,0))</f>
        <v>Pittsburgh</v>
      </c>
      <c r="E2208">
        <f>INDEX(cleaned_data_Pittsburgh!AG$2:'cleaned_data_Pittsburgh'!AG$828, MATCH(A2208, cleaned_data_Pittsburgh!I$2:'cleaned_data_Pittsburgh'!I$828,0))</f>
        <v>0</v>
      </c>
      <c r="F2208" t="str">
        <f>INDEX(cleaned_data_Pittsburgh!AK$2:'cleaned_data_Pittsburgh'!AK$828, MATCH(A2208, cleaned_data_Pittsburgh!I$2:'cleaned_data_Pittsburgh'!I$828,0))</f>
        <v>Sub-county</v>
      </c>
      <c r="G2208">
        <f t="shared" si="17"/>
        <v>0</v>
      </c>
    </row>
    <row r="2209" spans="1:7" x14ac:dyDescent="0.2">
      <c r="A2209">
        <v>222994406</v>
      </c>
      <c r="B2209">
        <v>6686943</v>
      </c>
      <c r="C2209" t="s">
        <v>3431</v>
      </c>
      <c r="D2209" t="str">
        <f>INDEX(cleaned_data_Pittsburgh!AF$2:'cleaned_data_Pittsburgh'!AF$828, MATCH(A2209, cleaned_data_Pittsburgh!I$2:'cleaned_data_Pittsburgh'!I$828,0))</f>
        <v>Pittsburgh</v>
      </c>
      <c r="E2209">
        <f>INDEX(cleaned_data_Pittsburgh!AG$2:'cleaned_data_Pittsburgh'!AG$828, MATCH(A2209, cleaned_data_Pittsburgh!I$2:'cleaned_data_Pittsburgh'!I$828,0))</f>
        <v>0</v>
      </c>
      <c r="F2209" t="str">
        <f>INDEX(cleaned_data_Pittsburgh!AK$2:'cleaned_data_Pittsburgh'!AK$828, MATCH(A2209, cleaned_data_Pittsburgh!I$2:'cleaned_data_Pittsburgh'!I$828,0))</f>
        <v>Sub-county</v>
      </c>
      <c r="G2209">
        <f t="shared" si="17"/>
        <v>0</v>
      </c>
    </row>
    <row r="2210" spans="1:7" x14ac:dyDescent="0.2">
      <c r="A2210">
        <v>223890951</v>
      </c>
      <c r="B2210">
        <v>158935872</v>
      </c>
      <c r="C2210" t="s">
        <v>3431</v>
      </c>
      <c r="D2210" t="str">
        <f>INDEX(cleaned_data_Pittsburgh!AF$2:'cleaned_data_Pittsburgh'!AF$828, MATCH(A2210, cleaned_data_Pittsburgh!I$2:'cleaned_data_Pittsburgh'!I$828,0))</f>
        <v>Pittsburgh</v>
      </c>
      <c r="E2210">
        <f>INDEX(cleaned_data_Pittsburgh!AG$2:'cleaned_data_Pittsburgh'!AG$828, MATCH(A2210, cleaned_data_Pittsburgh!I$2:'cleaned_data_Pittsburgh'!I$828,0))</f>
        <v>0</v>
      </c>
      <c r="F2210" t="str">
        <f>INDEX(cleaned_data_Pittsburgh!AK$2:'cleaned_data_Pittsburgh'!AK$828, MATCH(A2210, cleaned_data_Pittsburgh!I$2:'cleaned_data_Pittsburgh'!I$828,0))</f>
        <v>Sub-county</v>
      </c>
      <c r="G2210">
        <f t="shared" si="17"/>
        <v>0</v>
      </c>
    </row>
    <row r="2211" spans="1:7" x14ac:dyDescent="0.2">
      <c r="A2211">
        <v>224101770</v>
      </c>
      <c r="B2211">
        <v>190302499</v>
      </c>
      <c r="C2211" t="s">
        <v>3431</v>
      </c>
      <c r="D2211" t="str">
        <f>INDEX(cleaned_data_Pittsburgh!AF$2:'cleaned_data_Pittsburgh'!AF$828, MATCH(A2211, cleaned_data_Pittsburgh!I$2:'cleaned_data_Pittsburgh'!I$828,0))</f>
        <v>Pittsburgh</v>
      </c>
      <c r="E2211">
        <f>INDEX(cleaned_data_Pittsburgh!AG$2:'cleaned_data_Pittsburgh'!AG$828, MATCH(A2211, cleaned_data_Pittsburgh!I$2:'cleaned_data_Pittsburgh'!I$828,0))</f>
        <v>0</v>
      </c>
      <c r="F2211" t="str">
        <f>INDEX(cleaned_data_Pittsburgh!AK$2:'cleaned_data_Pittsburgh'!AK$828, MATCH(A2211, cleaned_data_Pittsburgh!I$2:'cleaned_data_Pittsburgh'!I$828,0))</f>
        <v>Sub-county</v>
      </c>
      <c r="G2211">
        <f t="shared" si="17"/>
        <v>0</v>
      </c>
    </row>
    <row r="2212" spans="1:7" x14ac:dyDescent="0.2">
      <c r="A2212">
        <v>224262020</v>
      </c>
      <c r="B2212">
        <v>158935872</v>
      </c>
      <c r="C2212" t="s">
        <v>3431</v>
      </c>
      <c r="D2212" t="str">
        <f>INDEX(cleaned_data_Pittsburgh!AF$2:'cleaned_data_Pittsburgh'!AF$828, MATCH(A2212, cleaned_data_Pittsburgh!I$2:'cleaned_data_Pittsburgh'!I$828,0))</f>
        <v>Pittsburgh</v>
      </c>
      <c r="E2212">
        <f>INDEX(cleaned_data_Pittsburgh!AG$2:'cleaned_data_Pittsburgh'!AG$828, MATCH(A2212, cleaned_data_Pittsburgh!I$2:'cleaned_data_Pittsburgh'!I$828,0))</f>
        <v>0</v>
      </c>
      <c r="F2212" t="str">
        <f>INDEX(cleaned_data_Pittsburgh!AK$2:'cleaned_data_Pittsburgh'!AK$828, MATCH(A2212, cleaned_data_Pittsburgh!I$2:'cleaned_data_Pittsburgh'!I$828,0))</f>
        <v>Sub-county</v>
      </c>
      <c r="G2212">
        <f t="shared" si="17"/>
        <v>0</v>
      </c>
    </row>
    <row r="2213" spans="1:7" x14ac:dyDescent="0.2">
      <c r="A2213">
        <v>224581836</v>
      </c>
      <c r="B2213">
        <v>158935872</v>
      </c>
      <c r="C2213" t="s">
        <v>3431</v>
      </c>
      <c r="D2213" t="str">
        <f>INDEX(cleaned_data_Pittsburgh!AF$2:'cleaned_data_Pittsburgh'!AF$828, MATCH(A2213, cleaned_data_Pittsburgh!I$2:'cleaned_data_Pittsburgh'!I$828,0))</f>
        <v>Pittsburgh</v>
      </c>
      <c r="E2213">
        <f>INDEX(cleaned_data_Pittsburgh!AG$2:'cleaned_data_Pittsburgh'!AG$828, MATCH(A2213, cleaned_data_Pittsburgh!I$2:'cleaned_data_Pittsburgh'!I$828,0))</f>
        <v>0</v>
      </c>
      <c r="F2213" t="str">
        <f>INDEX(cleaned_data_Pittsburgh!AK$2:'cleaned_data_Pittsburgh'!AK$828, MATCH(A2213, cleaned_data_Pittsburgh!I$2:'cleaned_data_Pittsburgh'!I$828,0))</f>
        <v>Sub-county</v>
      </c>
      <c r="G2213">
        <f t="shared" si="17"/>
        <v>0</v>
      </c>
    </row>
    <row r="2214" spans="1:7" x14ac:dyDescent="0.2">
      <c r="A2214">
        <v>224701819</v>
      </c>
      <c r="B2214">
        <v>158935872</v>
      </c>
      <c r="C2214" t="s">
        <v>3431</v>
      </c>
      <c r="D2214" t="str">
        <f>INDEX(cleaned_data_Pittsburgh!AF$2:'cleaned_data_Pittsburgh'!AF$828, MATCH(A2214, cleaned_data_Pittsburgh!I$2:'cleaned_data_Pittsburgh'!I$828,0))</f>
        <v>Pittsburgh</v>
      </c>
      <c r="E2214">
        <f>INDEX(cleaned_data_Pittsburgh!AG$2:'cleaned_data_Pittsburgh'!AG$828, MATCH(A2214, cleaned_data_Pittsburgh!I$2:'cleaned_data_Pittsburgh'!I$828,0))</f>
        <v>0</v>
      </c>
      <c r="F2214" t="str">
        <f>INDEX(cleaned_data_Pittsburgh!AK$2:'cleaned_data_Pittsburgh'!AK$828, MATCH(A2214, cleaned_data_Pittsburgh!I$2:'cleaned_data_Pittsburgh'!I$828,0))</f>
        <v>Sub-county</v>
      </c>
      <c r="G2214">
        <f t="shared" si="17"/>
        <v>0</v>
      </c>
    </row>
    <row r="2215" spans="1:7" x14ac:dyDescent="0.2">
      <c r="A2215">
        <v>224722839</v>
      </c>
      <c r="B2215">
        <v>158935872</v>
      </c>
      <c r="C2215" t="s">
        <v>3431</v>
      </c>
      <c r="D2215" t="str">
        <f>INDEX(cleaned_data_Pittsburgh!AF$2:'cleaned_data_Pittsburgh'!AF$828, MATCH(A2215, cleaned_data_Pittsburgh!I$2:'cleaned_data_Pittsburgh'!I$828,0))</f>
        <v>Pittsburgh</v>
      </c>
      <c r="E2215">
        <f>INDEX(cleaned_data_Pittsburgh!AG$2:'cleaned_data_Pittsburgh'!AG$828, MATCH(A2215, cleaned_data_Pittsburgh!I$2:'cleaned_data_Pittsburgh'!I$828,0))</f>
        <v>0</v>
      </c>
      <c r="F2215" t="str">
        <f>INDEX(cleaned_data_Pittsburgh!AK$2:'cleaned_data_Pittsburgh'!AK$828, MATCH(A2215, cleaned_data_Pittsburgh!I$2:'cleaned_data_Pittsburgh'!I$828,0))</f>
        <v>Sub-county</v>
      </c>
      <c r="G2215">
        <f t="shared" si="17"/>
        <v>0</v>
      </c>
    </row>
    <row r="2216" spans="1:7" x14ac:dyDescent="0.2">
      <c r="A2216">
        <v>224740923</v>
      </c>
      <c r="B2216">
        <v>33998222</v>
      </c>
      <c r="C2216" t="s">
        <v>3431</v>
      </c>
      <c r="D2216" t="str">
        <f>INDEX(cleaned_data_Pittsburgh!AF$2:'cleaned_data_Pittsburgh'!AF$828, MATCH(A2216, cleaned_data_Pittsburgh!I$2:'cleaned_data_Pittsburgh'!I$828,0))</f>
        <v>Pittsburgh</v>
      </c>
      <c r="E2216">
        <f>INDEX(cleaned_data_Pittsburgh!AG$2:'cleaned_data_Pittsburgh'!AG$828, MATCH(A2216, cleaned_data_Pittsburgh!I$2:'cleaned_data_Pittsburgh'!I$828,0))</f>
        <v>0</v>
      </c>
      <c r="F2216" t="str">
        <f>INDEX(cleaned_data_Pittsburgh!AK$2:'cleaned_data_Pittsburgh'!AK$828, MATCH(A2216, cleaned_data_Pittsburgh!I$2:'cleaned_data_Pittsburgh'!I$828,0))</f>
        <v>Sub-county</v>
      </c>
      <c r="G2216">
        <f t="shared" si="17"/>
        <v>0</v>
      </c>
    </row>
    <row r="2217" spans="1:7" x14ac:dyDescent="0.2">
      <c r="A2217">
        <v>222989948</v>
      </c>
      <c r="B2217">
        <v>23907462</v>
      </c>
      <c r="C2217" t="s">
        <v>3443</v>
      </c>
      <c r="D2217" t="str">
        <f>INDEX(cleaned_data_Pittsburgh!AF$2:'cleaned_data_Pittsburgh'!AF$828, MATCH(A2217, cleaned_data_Pittsburgh!I$2:'cleaned_data_Pittsburgh'!I$828,0))</f>
        <v>Pittsburgh</v>
      </c>
      <c r="E2217">
        <f>INDEX(cleaned_data_Pittsburgh!AG$2:'cleaned_data_Pittsburgh'!AG$828, MATCH(A2217, cleaned_data_Pittsburgh!I$2:'cleaned_data_Pittsburgh'!I$828,0))</f>
        <v>0</v>
      </c>
      <c r="F2217" t="str">
        <f>INDEX(cleaned_data_Pittsburgh!AK$2:'cleaned_data_Pittsburgh'!AK$828, MATCH(A2217, cleaned_data_Pittsburgh!I$2:'cleaned_data_Pittsburgh'!I$828,0))</f>
        <v>Sub-county</v>
      </c>
      <c r="G2217">
        <f t="shared" si="17"/>
        <v>0</v>
      </c>
    </row>
    <row r="2218" spans="1:7" x14ac:dyDescent="0.2">
      <c r="A2218">
        <v>222989948</v>
      </c>
      <c r="B2218">
        <v>76813222</v>
      </c>
      <c r="C2218" t="s">
        <v>3443</v>
      </c>
      <c r="D2218" t="str">
        <f>INDEX(cleaned_data_Pittsburgh!AF$2:'cleaned_data_Pittsburgh'!AF$828, MATCH(A2218, cleaned_data_Pittsburgh!I$2:'cleaned_data_Pittsburgh'!I$828,0))</f>
        <v>Pittsburgh</v>
      </c>
      <c r="E2218">
        <f>INDEX(cleaned_data_Pittsburgh!AG$2:'cleaned_data_Pittsburgh'!AG$828, MATCH(A2218, cleaned_data_Pittsburgh!I$2:'cleaned_data_Pittsburgh'!I$828,0))</f>
        <v>0</v>
      </c>
      <c r="F2218" t="str">
        <f>INDEX(cleaned_data_Pittsburgh!AK$2:'cleaned_data_Pittsburgh'!AK$828, MATCH(A2218, cleaned_data_Pittsburgh!I$2:'cleaned_data_Pittsburgh'!I$828,0))</f>
        <v>Sub-county</v>
      </c>
      <c r="G2218">
        <f t="shared" si="17"/>
        <v>0</v>
      </c>
    </row>
    <row r="2219" spans="1:7" x14ac:dyDescent="0.2">
      <c r="A2219">
        <v>223544536</v>
      </c>
      <c r="B2219">
        <v>188519871</v>
      </c>
      <c r="C2219" t="s">
        <v>3443</v>
      </c>
      <c r="D2219" t="str">
        <f>INDEX(cleaned_data_Pittsburgh!AF$2:'cleaned_data_Pittsburgh'!AF$828, MATCH(A2219, cleaned_data_Pittsburgh!I$2:'cleaned_data_Pittsburgh'!I$828,0))</f>
        <v>Pittsburgh</v>
      </c>
      <c r="E2219">
        <f>INDEX(cleaned_data_Pittsburgh!AG$2:'cleaned_data_Pittsburgh'!AG$828, MATCH(A2219, cleaned_data_Pittsburgh!I$2:'cleaned_data_Pittsburgh'!I$828,0))</f>
        <v>0</v>
      </c>
      <c r="F2219" t="str">
        <f>INDEX(cleaned_data_Pittsburgh!AK$2:'cleaned_data_Pittsburgh'!AK$828, MATCH(A2219, cleaned_data_Pittsburgh!I$2:'cleaned_data_Pittsburgh'!I$828,0))</f>
        <v>Sub-county</v>
      </c>
      <c r="G2219">
        <f t="shared" si="17"/>
        <v>0</v>
      </c>
    </row>
    <row r="2220" spans="1:7" x14ac:dyDescent="0.2">
      <c r="A2220">
        <v>223586961</v>
      </c>
      <c r="B2220">
        <v>188519871</v>
      </c>
      <c r="C2220" t="s">
        <v>3443</v>
      </c>
      <c r="D2220" t="str">
        <f>INDEX(cleaned_data_Pittsburgh!AF$2:'cleaned_data_Pittsburgh'!AF$828, MATCH(A2220, cleaned_data_Pittsburgh!I$2:'cleaned_data_Pittsburgh'!I$828,0))</f>
        <v>Pittsburgh</v>
      </c>
      <c r="E2220">
        <f>INDEX(cleaned_data_Pittsburgh!AG$2:'cleaned_data_Pittsburgh'!AG$828, MATCH(A2220, cleaned_data_Pittsburgh!I$2:'cleaned_data_Pittsburgh'!I$828,0))</f>
        <v>0</v>
      </c>
      <c r="F2220" t="str">
        <f>INDEX(cleaned_data_Pittsburgh!AK$2:'cleaned_data_Pittsburgh'!AK$828, MATCH(A2220, cleaned_data_Pittsburgh!I$2:'cleaned_data_Pittsburgh'!I$828,0))</f>
        <v>Sub-county</v>
      </c>
      <c r="G2220">
        <f t="shared" si="17"/>
        <v>0</v>
      </c>
    </row>
    <row r="2221" spans="1:7" x14ac:dyDescent="0.2">
      <c r="A2221">
        <v>223716146</v>
      </c>
      <c r="B2221">
        <v>9891047</v>
      </c>
      <c r="C2221" t="s">
        <v>3443</v>
      </c>
      <c r="D2221" t="str">
        <f>INDEX(cleaned_data_Pittsburgh!AF$2:'cleaned_data_Pittsburgh'!AF$828, MATCH(A2221, cleaned_data_Pittsburgh!I$2:'cleaned_data_Pittsburgh'!I$828,0))</f>
        <v>Pittsburgh</v>
      </c>
      <c r="E2221">
        <f>INDEX(cleaned_data_Pittsburgh!AG$2:'cleaned_data_Pittsburgh'!AG$828, MATCH(A2221, cleaned_data_Pittsburgh!I$2:'cleaned_data_Pittsburgh'!I$828,0))</f>
        <v>0</v>
      </c>
      <c r="F2221" t="str">
        <f>INDEX(cleaned_data_Pittsburgh!AK$2:'cleaned_data_Pittsburgh'!AK$828, MATCH(A2221, cleaned_data_Pittsburgh!I$2:'cleaned_data_Pittsburgh'!I$828,0))</f>
        <v>Sub-county</v>
      </c>
      <c r="G2221">
        <f t="shared" si="17"/>
        <v>0</v>
      </c>
    </row>
    <row r="2222" spans="1:7" x14ac:dyDescent="0.2">
      <c r="A2222">
        <v>223735600</v>
      </c>
      <c r="B2222">
        <v>188519871</v>
      </c>
      <c r="C2222" t="s">
        <v>3443</v>
      </c>
      <c r="D2222" t="str">
        <f>INDEX(cleaned_data_Pittsburgh!AF$2:'cleaned_data_Pittsburgh'!AF$828, MATCH(A2222, cleaned_data_Pittsburgh!I$2:'cleaned_data_Pittsburgh'!I$828,0))</f>
        <v>Pittsburgh</v>
      </c>
      <c r="E2222">
        <f>INDEX(cleaned_data_Pittsburgh!AG$2:'cleaned_data_Pittsburgh'!AG$828, MATCH(A2222, cleaned_data_Pittsburgh!I$2:'cleaned_data_Pittsburgh'!I$828,0))</f>
        <v>0</v>
      </c>
      <c r="F2222" t="str">
        <f>INDEX(cleaned_data_Pittsburgh!AK$2:'cleaned_data_Pittsburgh'!AK$828, MATCH(A2222, cleaned_data_Pittsburgh!I$2:'cleaned_data_Pittsburgh'!I$828,0))</f>
        <v>Sub-county</v>
      </c>
      <c r="G2222">
        <f t="shared" si="17"/>
        <v>0</v>
      </c>
    </row>
    <row r="2223" spans="1:7" x14ac:dyDescent="0.2">
      <c r="A2223">
        <v>223736102</v>
      </c>
      <c r="B2223">
        <v>9891047</v>
      </c>
      <c r="C2223" t="s">
        <v>3443</v>
      </c>
      <c r="D2223" t="str">
        <f>INDEX(cleaned_data_Pittsburgh!AF$2:'cleaned_data_Pittsburgh'!AF$828, MATCH(A2223, cleaned_data_Pittsburgh!I$2:'cleaned_data_Pittsburgh'!I$828,0))</f>
        <v>Pittsburgh</v>
      </c>
      <c r="E2223">
        <f>INDEX(cleaned_data_Pittsburgh!AG$2:'cleaned_data_Pittsburgh'!AG$828, MATCH(A2223, cleaned_data_Pittsburgh!I$2:'cleaned_data_Pittsburgh'!I$828,0))</f>
        <v>0</v>
      </c>
      <c r="F2223" t="str">
        <f>INDEX(cleaned_data_Pittsburgh!AK$2:'cleaned_data_Pittsburgh'!AK$828, MATCH(A2223, cleaned_data_Pittsburgh!I$2:'cleaned_data_Pittsburgh'!I$828,0))</f>
        <v>Sub-county</v>
      </c>
      <c r="G2223">
        <f t="shared" si="17"/>
        <v>0</v>
      </c>
    </row>
    <row r="2224" spans="1:7" x14ac:dyDescent="0.2">
      <c r="A2224">
        <v>223744728</v>
      </c>
      <c r="B2224">
        <v>23907462</v>
      </c>
      <c r="C2224" t="s">
        <v>3443</v>
      </c>
      <c r="D2224" t="str">
        <f>INDEX(cleaned_data_Pittsburgh!AF$2:'cleaned_data_Pittsburgh'!AF$828, MATCH(A2224, cleaned_data_Pittsburgh!I$2:'cleaned_data_Pittsburgh'!I$828,0))</f>
        <v>Pittsburgh</v>
      </c>
      <c r="E2224">
        <f>INDEX(cleaned_data_Pittsburgh!AG$2:'cleaned_data_Pittsburgh'!AG$828, MATCH(A2224, cleaned_data_Pittsburgh!I$2:'cleaned_data_Pittsburgh'!I$828,0))</f>
        <v>0</v>
      </c>
      <c r="F2224" t="str">
        <f>INDEX(cleaned_data_Pittsburgh!AK$2:'cleaned_data_Pittsburgh'!AK$828, MATCH(A2224, cleaned_data_Pittsburgh!I$2:'cleaned_data_Pittsburgh'!I$828,0))</f>
        <v>Sub-county</v>
      </c>
      <c r="G2224">
        <f t="shared" si="17"/>
        <v>0</v>
      </c>
    </row>
    <row r="2225" spans="1:7" x14ac:dyDescent="0.2">
      <c r="A2225">
        <v>223898098</v>
      </c>
      <c r="B2225">
        <v>188519871</v>
      </c>
      <c r="C2225" t="s">
        <v>3443</v>
      </c>
      <c r="D2225" t="str">
        <f>INDEX(cleaned_data_Pittsburgh!AF$2:'cleaned_data_Pittsburgh'!AF$828, MATCH(A2225, cleaned_data_Pittsburgh!I$2:'cleaned_data_Pittsburgh'!I$828,0))</f>
        <v>Pittsburgh</v>
      </c>
      <c r="E2225">
        <f>INDEX(cleaned_data_Pittsburgh!AG$2:'cleaned_data_Pittsburgh'!AG$828, MATCH(A2225, cleaned_data_Pittsburgh!I$2:'cleaned_data_Pittsburgh'!I$828,0))</f>
        <v>0</v>
      </c>
      <c r="F2225" t="str">
        <f>INDEX(cleaned_data_Pittsburgh!AK$2:'cleaned_data_Pittsburgh'!AK$828, MATCH(A2225, cleaned_data_Pittsburgh!I$2:'cleaned_data_Pittsburgh'!I$828,0))</f>
        <v>Sub-county</v>
      </c>
      <c r="G2225">
        <f t="shared" si="17"/>
        <v>0</v>
      </c>
    </row>
    <row r="2226" spans="1:7" x14ac:dyDescent="0.2">
      <c r="A2226">
        <v>223973539</v>
      </c>
      <c r="B2226">
        <v>185048453</v>
      </c>
      <c r="C2226" t="s">
        <v>3443</v>
      </c>
      <c r="D2226" t="str">
        <f>INDEX(cleaned_data_Pittsburgh!AF$2:'cleaned_data_Pittsburgh'!AF$828, MATCH(A2226, cleaned_data_Pittsburgh!I$2:'cleaned_data_Pittsburgh'!I$828,0))</f>
        <v>Pittsburgh</v>
      </c>
      <c r="E2226">
        <f>INDEX(cleaned_data_Pittsburgh!AG$2:'cleaned_data_Pittsburgh'!AG$828, MATCH(A2226, cleaned_data_Pittsburgh!I$2:'cleaned_data_Pittsburgh'!I$828,0))</f>
        <v>1</v>
      </c>
      <c r="F2226" t="str">
        <f>INDEX(cleaned_data_Pittsburgh!AK$2:'cleaned_data_Pittsburgh'!AK$828, MATCH(A2226, cleaned_data_Pittsburgh!I$2:'cleaned_data_Pittsburgh'!I$828,0))</f>
        <v>Sub-county</v>
      </c>
      <c r="G2226">
        <f t="shared" si="17"/>
        <v>0</v>
      </c>
    </row>
    <row r="2227" spans="1:7" x14ac:dyDescent="0.2">
      <c r="A2227">
        <v>224168575</v>
      </c>
      <c r="B2227">
        <v>189751838</v>
      </c>
      <c r="C2227" t="s">
        <v>3443</v>
      </c>
      <c r="D2227" t="str">
        <f>INDEX(cleaned_data_Pittsburgh!AF$2:'cleaned_data_Pittsburgh'!AF$828, MATCH(A2227, cleaned_data_Pittsburgh!I$2:'cleaned_data_Pittsburgh'!I$828,0))</f>
        <v>Pittsburgh</v>
      </c>
      <c r="E2227">
        <f>INDEX(cleaned_data_Pittsburgh!AG$2:'cleaned_data_Pittsburgh'!AG$828, MATCH(A2227, cleaned_data_Pittsburgh!I$2:'cleaned_data_Pittsburgh'!I$828,0))</f>
        <v>0</v>
      </c>
      <c r="F2227" t="str">
        <f>INDEX(cleaned_data_Pittsburgh!AK$2:'cleaned_data_Pittsburgh'!AK$828, MATCH(A2227, cleaned_data_Pittsburgh!I$2:'cleaned_data_Pittsburgh'!I$828,0))</f>
        <v>Sub-county</v>
      </c>
      <c r="G2227">
        <f t="shared" si="17"/>
        <v>0</v>
      </c>
    </row>
    <row r="2228" spans="1:7" x14ac:dyDescent="0.2">
      <c r="A2228">
        <v>224223436</v>
      </c>
      <c r="B2228">
        <v>190647060</v>
      </c>
      <c r="C2228" t="s">
        <v>3443</v>
      </c>
      <c r="D2228" t="str">
        <f>INDEX(cleaned_data_Pittsburgh!AF$2:'cleaned_data_Pittsburgh'!AF$828, MATCH(A2228, cleaned_data_Pittsburgh!I$2:'cleaned_data_Pittsburgh'!I$828,0))</f>
        <v>Pittsburgh</v>
      </c>
      <c r="E2228">
        <f>INDEX(cleaned_data_Pittsburgh!AG$2:'cleaned_data_Pittsburgh'!AG$828, MATCH(A2228, cleaned_data_Pittsburgh!I$2:'cleaned_data_Pittsburgh'!I$828,0))</f>
        <v>0</v>
      </c>
      <c r="F2228" t="str">
        <f>INDEX(cleaned_data_Pittsburgh!AK$2:'cleaned_data_Pittsburgh'!AK$828, MATCH(A2228, cleaned_data_Pittsburgh!I$2:'cleaned_data_Pittsburgh'!I$828,0))</f>
        <v>Sub-county</v>
      </c>
      <c r="G2228">
        <f t="shared" si="17"/>
        <v>0</v>
      </c>
    </row>
    <row r="2229" spans="1:7" x14ac:dyDescent="0.2">
      <c r="A2229">
        <v>224258634</v>
      </c>
      <c r="B2229">
        <v>9891047</v>
      </c>
      <c r="C2229" t="s">
        <v>3443</v>
      </c>
      <c r="D2229" t="str">
        <f>INDEX(cleaned_data_Pittsburgh!AF$2:'cleaned_data_Pittsburgh'!AF$828, MATCH(A2229, cleaned_data_Pittsburgh!I$2:'cleaned_data_Pittsburgh'!I$828,0))</f>
        <v>Pittsburgh</v>
      </c>
      <c r="E2229">
        <f>INDEX(cleaned_data_Pittsburgh!AG$2:'cleaned_data_Pittsburgh'!AG$828, MATCH(A2229, cleaned_data_Pittsburgh!I$2:'cleaned_data_Pittsburgh'!I$828,0))</f>
        <v>0</v>
      </c>
      <c r="F2229" t="str">
        <f>INDEX(cleaned_data_Pittsburgh!AK$2:'cleaned_data_Pittsburgh'!AK$828, MATCH(A2229, cleaned_data_Pittsburgh!I$2:'cleaned_data_Pittsburgh'!I$828,0))</f>
        <v>Sub-county</v>
      </c>
      <c r="G2229">
        <f t="shared" si="17"/>
        <v>0</v>
      </c>
    </row>
    <row r="2230" spans="1:7" x14ac:dyDescent="0.2">
      <c r="A2230">
        <v>224422147</v>
      </c>
      <c r="B2230">
        <v>183339766</v>
      </c>
      <c r="C2230" t="s">
        <v>3443</v>
      </c>
      <c r="D2230" t="str">
        <f>INDEX(cleaned_data_Pittsburgh!AF$2:'cleaned_data_Pittsburgh'!AF$828, MATCH(A2230, cleaned_data_Pittsburgh!I$2:'cleaned_data_Pittsburgh'!I$828,0))</f>
        <v>Pittsburgh</v>
      </c>
      <c r="E2230">
        <f>INDEX(cleaned_data_Pittsburgh!AG$2:'cleaned_data_Pittsburgh'!AG$828, MATCH(A2230, cleaned_data_Pittsburgh!I$2:'cleaned_data_Pittsburgh'!I$828,0))</f>
        <v>0</v>
      </c>
      <c r="F2230" t="str">
        <f>INDEX(cleaned_data_Pittsburgh!AK$2:'cleaned_data_Pittsburgh'!AK$828, MATCH(A2230, cleaned_data_Pittsburgh!I$2:'cleaned_data_Pittsburgh'!I$828,0))</f>
        <v>Sub-county</v>
      </c>
      <c r="G2230">
        <f t="shared" si="17"/>
        <v>0</v>
      </c>
    </row>
    <row r="2231" spans="1:7" x14ac:dyDescent="0.2">
      <c r="A2231" t="s">
        <v>3275</v>
      </c>
      <c r="B2231">
        <v>9891047</v>
      </c>
      <c r="C2231" t="s">
        <v>3443</v>
      </c>
      <c r="D2231" t="str">
        <f>INDEX(cleaned_data_Pittsburgh!AF$2:'cleaned_data_Pittsburgh'!AF$828, MATCH(A2231, cleaned_data_Pittsburgh!I$2:'cleaned_data_Pittsburgh'!I$828,0))</f>
        <v>Pittsburgh</v>
      </c>
      <c r="E2231">
        <f>INDEX(cleaned_data_Pittsburgh!AG$2:'cleaned_data_Pittsburgh'!AG$828, MATCH(A2231, cleaned_data_Pittsburgh!I$2:'cleaned_data_Pittsburgh'!I$828,0))</f>
        <v>0</v>
      </c>
      <c r="F2231" t="str">
        <f>INDEX(cleaned_data_Pittsburgh!AK$2:'cleaned_data_Pittsburgh'!AK$828, MATCH(A2231, cleaned_data_Pittsburgh!I$2:'cleaned_data_Pittsburgh'!I$828,0))</f>
        <v>Sub-county</v>
      </c>
      <c r="G2231">
        <f t="shared" si="17"/>
        <v>0</v>
      </c>
    </row>
    <row r="2232" spans="1:7" x14ac:dyDescent="0.2">
      <c r="A2232" t="s">
        <v>3202</v>
      </c>
      <c r="B2232">
        <v>190074350</v>
      </c>
      <c r="C2232" t="s">
        <v>3443</v>
      </c>
      <c r="D2232" t="str">
        <f>INDEX(cleaned_data_Pittsburgh!AF$2:'cleaned_data_Pittsburgh'!AF$828, MATCH(A2232, cleaned_data_Pittsburgh!I$2:'cleaned_data_Pittsburgh'!I$828,0))</f>
        <v>Moon township</v>
      </c>
      <c r="E2232">
        <f>INDEX(cleaned_data_Pittsburgh!AG$2:'cleaned_data_Pittsburgh'!AG$828, MATCH(A2232, cleaned_data_Pittsburgh!I$2:'cleaned_data_Pittsburgh'!I$828,0))</f>
        <v>0</v>
      </c>
      <c r="F2232" t="str">
        <f>INDEX(cleaned_data_Pittsburgh!AK$2:'cleaned_data_Pittsburgh'!AK$828, MATCH(A2232, cleaned_data_Pittsburgh!I$2:'cleaned_data_Pittsburgh'!I$828,0))</f>
        <v>Sub-county</v>
      </c>
      <c r="G2232">
        <f t="shared" si="17"/>
        <v>0</v>
      </c>
    </row>
    <row r="2233" spans="1:7" x14ac:dyDescent="0.2">
      <c r="A2233">
        <v>224071825</v>
      </c>
      <c r="B2233">
        <v>188911380</v>
      </c>
      <c r="C2233" t="s">
        <v>3516</v>
      </c>
      <c r="D2233" t="str">
        <f>INDEX(cleaned_data_Pittsburgh!AF$2:'cleaned_data_Pittsburgh'!AF$828, MATCH(A2233, cleaned_data_Pittsburgh!I$2:'cleaned_data_Pittsburgh'!I$828,0))</f>
        <v>White Oak</v>
      </c>
      <c r="E2233">
        <f>INDEX(cleaned_data_Pittsburgh!AG$2:'cleaned_data_Pittsburgh'!AG$828, MATCH(A2233, cleaned_data_Pittsburgh!I$2:'cleaned_data_Pittsburgh'!I$828,0))</f>
        <v>0</v>
      </c>
      <c r="F2233" t="str">
        <f>INDEX(cleaned_data_Pittsburgh!AK$2:'cleaned_data_Pittsburgh'!AK$828, MATCH(A2233, cleaned_data_Pittsburgh!I$2:'cleaned_data_Pittsburgh'!I$828,0))</f>
        <v>Sub-county</v>
      </c>
      <c r="G2233">
        <f t="shared" si="17"/>
        <v>0</v>
      </c>
    </row>
    <row r="2234" spans="1:7" x14ac:dyDescent="0.2">
      <c r="A2234">
        <v>224071825</v>
      </c>
      <c r="B2234">
        <v>188973235</v>
      </c>
      <c r="C2234" t="s">
        <v>3516</v>
      </c>
      <c r="D2234" t="str">
        <f>INDEX(cleaned_data_Pittsburgh!AF$2:'cleaned_data_Pittsburgh'!AF$828, MATCH(A2234, cleaned_data_Pittsburgh!I$2:'cleaned_data_Pittsburgh'!I$828,0))</f>
        <v>White Oak</v>
      </c>
      <c r="E2234">
        <f>INDEX(cleaned_data_Pittsburgh!AG$2:'cleaned_data_Pittsburgh'!AG$828, MATCH(A2234, cleaned_data_Pittsburgh!I$2:'cleaned_data_Pittsburgh'!I$828,0))</f>
        <v>0</v>
      </c>
      <c r="F2234" t="str">
        <f>INDEX(cleaned_data_Pittsburgh!AK$2:'cleaned_data_Pittsburgh'!AK$828, MATCH(A2234, cleaned_data_Pittsburgh!I$2:'cleaned_data_Pittsburgh'!I$828,0))</f>
        <v>Sub-county</v>
      </c>
      <c r="G2234">
        <f t="shared" si="17"/>
        <v>0</v>
      </c>
    </row>
    <row r="2235" spans="1:7" x14ac:dyDescent="0.2">
      <c r="A2235">
        <v>224101770</v>
      </c>
      <c r="B2235">
        <v>183957083</v>
      </c>
      <c r="C2235" t="s">
        <v>3516</v>
      </c>
      <c r="D2235" t="str">
        <f>INDEX(cleaned_data_Pittsburgh!AF$2:'cleaned_data_Pittsburgh'!AF$828, MATCH(A2235, cleaned_data_Pittsburgh!I$2:'cleaned_data_Pittsburgh'!I$828,0))</f>
        <v>Pittsburgh</v>
      </c>
      <c r="E2235">
        <f>INDEX(cleaned_data_Pittsburgh!AG$2:'cleaned_data_Pittsburgh'!AG$828, MATCH(A2235, cleaned_data_Pittsburgh!I$2:'cleaned_data_Pittsburgh'!I$828,0))</f>
        <v>0</v>
      </c>
      <c r="F2235" t="str">
        <f>INDEX(cleaned_data_Pittsburgh!AK$2:'cleaned_data_Pittsburgh'!AK$828, MATCH(A2235, cleaned_data_Pittsburgh!I$2:'cleaned_data_Pittsburgh'!I$828,0))</f>
        <v>Sub-county</v>
      </c>
      <c r="G2235">
        <f t="shared" si="17"/>
        <v>0</v>
      </c>
    </row>
    <row r="2236" spans="1:7" x14ac:dyDescent="0.2">
      <c r="A2236">
        <v>224251695</v>
      </c>
      <c r="B2236">
        <v>13106857</v>
      </c>
      <c r="C2236" t="s">
        <v>3516</v>
      </c>
      <c r="D2236" t="str">
        <f>INDEX(cleaned_data_Pittsburgh!AF$2:'cleaned_data_Pittsburgh'!AF$828, MATCH(A2236, cleaned_data_Pittsburgh!I$2:'cleaned_data_Pittsburgh'!I$828,0))</f>
        <v>Pittsburgh</v>
      </c>
      <c r="E2236">
        <f>INDEX(cleaned_data_Pittsburgh!AG$2:'cleaned_data_Pittsburgh'!AG$828, MATCH(A2236, cleaned_data_Pittsburgh!I$2:'cleaned_data_Pittsburgh'!I$828,0))</f>
        <v>0</v>
      </c>
      <c r="F2236" t="str">
        <f>INDEX(cleaned_data_Pittsburgh!AK$2:'cleaned_data_Pittsburgh'!AK$828, MATCH(A2236, cleaned_data_Pittsburgh!I$2:'cleaned_data_Pittsburgh'!I$828,0))</f>
        <v>Sub-county</v>
      </c>
      <c r="G2236">
        <f t="shared" si="17"/>
        <v>0</v>
      </c>
    </row>
    <row r="2237" spans="1:7" x14ac:dyDescent="0.2">
      <c r="A2237">
        <v>224448033</v>
      </c>
      <c r="B2237">
        <v>13106857</v>
      </c>
      <c r="C2237" t="s">
        <v>3516</v>
      </c>
      <c r="D2237" t="str">
        <f>INDEX(cleaned_data_Pittsburgh!AF$2:'cleaned_data_Pittsburgh'!AF$828, MATCH(A2237, cleaned_data_Pittsburgh!I$2:'cleaned_data_Pittsburgh'!I$828,0))</f>
        <v>Pittsburgh</v>
      </c>
      <c r="E2237">
        <f>INDEX(cleaned_data_Pittsburgh!AG$2:'cleaned_data_Pittsburgh'!AG$828, MATCH(A2237, cleaned_data_Pittsburgh!I$2:'cleaned_data_Pittsburgh'!I$828,0))</f>
        <v>0</v>
      </c>
      <c r="F2237" t="str">
        <f>INDEX(cleaned_data_Pittsburgh!AK$2:'cleaned_data_Pittsburgh'!AK$828, MATCH(A2237, cleaned_data_Pittsburgh!I$2:'cleaned_data_Pittsburgh'!I$828,0))</f>
        <v>Sub-county</v>
      </c>
      <c r="G2237">
        <f t="shared" si="17"/>
        <v>0</v>
      </c>
    </row>
    <row r="2238" spans="1:7" x14ac:dyDescent="0.2">
      <c r="A2238">
        <v>224547416</v>
      </c>
      <c r="B2238">
        <v>188911380</v>
      </c>
      <c r="C2238" t="s">
        <v>3516</v>
      </c>
      <c r="D2238" t="str">
        <f>INDEX(cleaned_data_Pittsburgh!AF$2:'cleaned_data_Pittsburgh'!AF$828, MATCH(A2238, cleaned_data_Pittsburgh!I$2:'cleaned_data_Pittsburgh'!I$828,0))</f>
        <v>White Oak</v>
      </c>
      <c r="E2238">
        <f>INDEX(cleaned_data_Pittsburgh!AG$2:'cleaned_data_Pittsburgh'!AG$828, MATCH(A2238, cleaned_data_Pittsburgh!I$2:'cleaned_data_Pittsburgh'!I$828,0))</f>
        <v>0</v>
      </c>
      <c r="F2238" t="str">
        <f>INDEX(cleaned_data_Pittsburgh!AK$2:'cleaned_data_Pittsburgh'!AK$828, MATCH(A2238, cleaned_data_Pittsburgh!I$2:'cleaned_data_Pittsburgh'!I$828,0))</f>
        <v>Sub-county</v>
      </c>
      <c r="G2238">
        <f t="shared" si="17"/>
        <v>0</v>
      </c>
    </row>
    <row r="2239" spans="1:7" x14ac:dyDescent="0.2">
      <c r="A2239">
        <v>224547416</v>
      </c>
      <c r="B2239">
        <v>188973235</v>
      </c>
      <c r="C2239" t="s">
        <v>3516</v>
      </c>
      <c r="D2239" t="str">
        <f>INDEX(cleaned_data_Pittsburgh!AF$2:'cleaned_data_Pittsburgh'!AF$828, MATCH(A2239, cleaned_data_Pittsburgh!I$2:'cleaned_data_Pittsburgh'!I$828,0))</f>
        <v>White Oak</v>
      </c>
      <c r="E2239">
        <f>INDEX(cleaned_data_Pittsburgh!AG$2:'cleaned_data_Pittsburgh'!AG$828, MATCH(A2239, cleaned_data_Pittsburgh!I$2:'cleaned_data_Pittsburgh'!I$828,0))</f>
        <v>0</v>
      </c>
      <c r="F2239" t="str">
        <f>INDEX(cleaned_data_Pittsburgh!AK$2:'cleaned_data_Pittsburgh'!AK$828, MATCH(A2239, cleaned_data_Pittsburgh!I$2:'cleaned_data_Pittsburgh'!I$828,0))</f>
        <v>Sub-county</v>
      </c>
      <c r="G2239">
        <f t="shared" si="17"/>
        <v>0</v>
      </c>
    </row>
    <row r="2240" spans="1:7" x14ac:dyDescent="0.2">
      <c r="A2240">
        <v>224668069</v>
      </c>
      <c r="B2240">
        <v>184175098</v>
      </c>
      <c r="C2240" t="s">
        <v>3516</v>
      </c>
      <c r="D2240" t="str">
        <f>INDEX(cleaned_data_Pittsburgh!AF$2:'cleaned_data_Pittsburgh'!AF$828, MATCH(A2240, cleaned_data_Pittsburgh!I$2:'cleaned_data_Pittsburgh'!I$828,0))</f>
        <v>Pittsburgh</v>
      </c>
      <c r="E2240">
        <f>INDEX(cleaned_data_Pittsburgh!AG$2:'cleaned_data_Pittsburgh'!AG$828, MATCH(A2240, cleaned_data_Pittsburgh!I$2:'cleaned_data_Pittsburgh'!I$828,0))</f>
        <v>0</v>
      </c>
      <c r="F2240" t="str">
        <f>INDEX(cleaned_data_Pittsburgh!AK$2:'cleaned_data_Pittsburgh'!AK$828, MATCH(A2240, cleaned_data_Pittsburgh!I$2:'cleaned_data_Pittsburgh'!I$828,0))</f>
        <v>Sub-county</v>
      </c>
      <c r="G2240">
        <f t="shared" si="17"/>
        <v>0</v>
      </c>
    </row>
    <row r="2241" spans="1:7" x14ac:dyDescent="0.2">
      <c r="A2241" t="s">
        <v>3312</v>
      </c>
      <c r="B2241">
        <v>139809972</v>
      </c>
      <c r="C2241" t="s">
        <v>3516</v>
      </c>
      <c r="D2241" t="str">
        <f>INDEX(cleaned_data_Pittsburgh!AF$2:'cleaned_data_Pittsburgh'!AF$828, MATCH(A2241, cleaned_data_Pittsburgh!I$2:'cleaned_data_Pittsburgh'!I$828,0))</f>
        <v>Pittsburgh</v>
      </c>
      <c r="E2241">
        <f>INDEX(cleaned_data_Pittsburgh!AG$2:'cleaned_data_Pittsburgh'!AG$828, MATCH(A2241, cleaned_data_Pittsburgh!I$2:'cleaned_data_Pittsburgh'!I$828,0))</f>
        <v>0</v>
      </c>
      <c r="F2241" t="str">
        <f>INDEX(cleaned_data_Pittsburgh!AK$2:'cleaned_data_Pittsburgh'!AK$828, MATCH(A2241, cleaned_data_Pittsburgh!I$2:'cleaned_data_Pittsburgh'!I$828,0))</f>
        <v>Sub-county</v>
      </c>
      <c r="G2241">
        <f t="shared" si="17"/>
        <v>0</v>
      </c>
    </row>
    <row r="2242" spans="1:7" x14ac:dyDescent="0.2">
      <c r="A2242" t="s">
        <v>3360</v>
      </c>
      <c r="B2242">
        <v>13832643</v>
      </c>
      <c r="C2242" t="s">
        <v>3516</v>
      </c>
      <c r="D2242" t="str">
        <f>INDEX(cleaned_data_Pittsburgh!AF$2:'cleaned_data_Pittsburgh'!AF$828, MATCH(A2242, cleaned_data_Pittsburgh!I$2:'cleaned_data_Pittsburgh'!I$828,0))</f>
        <v>Pittsburgh</v>
      </c>
      <c r="E2242">
        <f>INDEX(cleaned_data_Pittsburgh!AG$2:'cleaned_data_Pittsburgh'!AG$828, MATCH(A2242, cleaned_data_Pittsburgh!I$2:'cleaned_data_Pittsburgh'!I$828,0))</f>
        <v>0</v>
      </c>
      <c r="F2242" t="str">
        <f>INDEX(cleaned_data_Pittsburgh!AK$2:'cleaned_data_Pittsburgh'!AK$828, MATCH(A2242, cleaned_data_Pittsburgh!I$2:'cleaned_data_Pittsburgh'!I$828,0))</f>
        <v>Sub-county</v>
      </c>
      <c r="G2242">
        <f t="shared" si="17"/>
        <v>0</v>
      </c>
    </row>
    <row r="2243" spans="1:7" x14ac:dyDescent="0.2">
      <c r="A2243" t="s">
        <v>3358</v>
      </c>
      <c r="B2243">
        <v>185661046</v>
      </c>
      <c r="C2243" t="s">
        <v>3598</v>
      </c>
      <c r="D2243" t="str">
        <f>INDEX(cleaned_data_Pittsburgh!AF$2:'cleaned_data_Pittsburgh'!AF$828, MATCH(A2243, cleaned_data_Pittsburgh!I$2:'cleaned_data_Pittsburgh'!I$828,0))</f>
        <v>Pittsburgh</v>
      </c>
      <c r="E2243">
        <f>INDEX(cleaned_data_Pittsburgh!AG$2:'cleaned_data_Pittsburgh'!AG$828, MATCH(A2243, cleaned_data_Pittsburgh!I$2:'cleaned_data_Pittsburgh'!I$828,0))</f>
        <v>0</v>
      </c>
      <c r="F2243" t="str">
        <f>INDEX(cleaned_data_Pittsburgh!AK$2:'cleaned_data_Pittsburgh'!AK$828, MATCH(A2243, cleaned_data_Pittsburgh!I$2:'cleaned_data_Pittsburgh'!I$828,0))</f>
        <v>Sub-county</v>
      </c>
      <c r="G2243">
        <f t="shared" si="17"/>
        <v>0</v>
      </c>
    </row>
    <row r="2244" spans="1:7" x14ac:dyDescent="0.2">
      <c r="A2244">
        <v>223973539</v>
      </c>
      <c r="B2244">
        <v>186844816</v>
      </c>
      <c r="C2244" t="s">
        <v>3507</v>
      </c>
      <c r="D2244" t="str">
        <f>INDEX(cleaned_data_Pittsburgh!AF$2:'cleaned_data_Pittsburgh'!AF$828, MATCH(A2244, cleaned_data_Pittsburgh!I$2:'cleaned_data_Pittsburgh'!I$828,0))</f>
        <v>Pittsburgh</v>
      </c>
      <c r="E2244">
        <f>INDEX(cleaned_data_Pittsburgh!AG$2:'cleaned_data_Pittsburgh'!AG$828, MATCH(A2244, cleaned_data_Pittsburgh!I$2:'cleaned_data_Pittsburgh'!I$828,0))</f>
        <v>1</v>
      </c>
      <c r="F2244" t="str">
        <f>INDEX(cleaned_data_Pittsburgh!AK$2:'cleaned_data_Pittsburgh'!AK$828, MATCH(A2244, cleaned_data_Pittsburgh!I$2:'cleaned_data_Pittsburgh'!I$828,0))</f>
        <v>Sub-county</v>
      </c>
      <c r="G2244">
        <f t="shared" si="17"/>
        <v>0</v>
      </c>
    </row>
    <row r="2245" spans="1:7" x14ac:dyDescent="0.2">
      <c r="A2245">
        <v>224204561</v>
      </c>
      <c r="B2245">
        <v>7413467</v>
      </c>
      <c r="C2245" t="s">
        <v>3533</v>
      </c>
      <c r="D2245" t="str">
        <f>INDEX(cleaned_data_Pittsburgh!AF$2:'cleaned_data_Pittsburgh'!AF$828, MATCH(A2245, cleaned_data_Pittsburgh!I$2:'cleaned_data_Pittsburgh'!I$828,0))</f>
        <v>Pittsburgh</v>
      </c>
      <c r="E2245">
        <f>INDEX(cleaned_data_Pittsburgh!AG$2:'cleaned_data_Pittsburgh'!AG$828, MATCH(A2245, cleaned_data_Pittsburgh!I$2:'cleaned_data_Pittsburgh'!I$828,0))</f>
        <v>0</v>
      </c>
      <c r="F2245" t="str">
        <f>INDEX(cleaned_data_Pittsburgh!AK$2:'cleaned_data_Pittsburgh'!AK$828, MATCH(A2245, cleaned_data_Pittsburgh!I$2:'cleaned_data_Pittsburgh'!I$828,0))</f>
        <v>Sub-county</v>
      </c>
      <c r="G2245">
        <f t="shared" si="17"/>
        <v>0</v>
      </c>
    </row>
    <row r="2246" spans="1:7" x14ac:dyDescent="0.2">
      <c r="A2246">
        <v>223344791</v>
      </c>
      <c r="B2246">
        <v>16538871</v>
      </c>
      <c r="C2246" t="s">
        <v>3478</v>
      </c>
      <c r="D2246" t="str">
        <f>INDEX(cleaned_data_Pittsburgh!AF$2:'cleaned_data_Pittsburgh'!AF$828, MATCH(A2246, cleaned_data_Pittsburgh!I$2:'cleaned_data_Pittsburgh'!I$828,0))</f>
        <v>Pittsburgh</v>
      </c>
      <c r="E2246">
        <f>INDEX(cleaned_data_Pittsburgh!AG$2:'cleaned_data_Pittsburgh'!AG$828, MATCH(A2246, cleaned_data_Pittsburgh!I$2:'cleaned_data_Pittsburgh'!I$828,0))</f>
        <v>0</v>
      </c>
      <c r="F2246" t="str">
        <f>INDEX(cleaned_data_Pittsburgh!AK$2:'cleaned_data_Pittsburgh'!AK$828, MATCH(A2246, cleaned_data_Pittsburgh!I$2:'cleaned_data_Pittsburgh'!I$828,0))</f>
        <v>Sub-county</v>
      </c>
      <c r="G2246">
        <f t="shared" si="17"/>
        <v>0</v>
      </c>
    </row>
    <row r="2247" spans="1:7" x14ac:dyDescent="0.2">
      <c r="A2247">
        <v>224008991</v>
      </c>
      <c r="B2247">
        <v>15738001</v>
      </c>
      <c r="C2247" t="s">
        <v>3478</v>
      </c>
      <c r="D2247" t="str">
        <f>INDEX(cleaned_data_Pittsburgh!AF$2:'cleaned_data_Pittsburgh'!AF$828, MATCH(A2247, cleaned_data_Pittsburgh!I$2:'cleaned_data_Pittsburgh'!I$828,0))</f>
        <v>Pittsburgh</v>
      </c>
      <c r="E2247">
        <f>INDEX(cleaned_data_Pittsburgh!AG$2:'cleaned_data_Pittsburgh'!AG$828, MATCH(A2247, cleaned_data_Pittsburgh!I$2:'cleaned_data_Pittsburgh'!I$828,0))</f>
        <v>0</v>
      </c>
      <c r="F2247" t="str">
        <f>INDEX(cleaned_data_Pittsburgh!AK$2:'cleaned_data_Pittsburgh'!AK$828, MATCH(A2247, cleaned_data_Pittsburgh!I$2:'cleaned_data_Pittsburgh'!I$828,0))</f>
        <v>Sub-county</v>
      </c>
      <c r="G2247">
        <f t="shared" si="17"/>
        <v>0</v>
      </c>
    </row>
    <row r="2248" spans="1:7" x14ac:dyDescent="0.2">
      <c r="A2248">
        <v>224165813</v>
      </c>
      <c r="B2248">
        <v>15738001</v>
      </c>
      <c r="C2248" t="s">
        <v>3478</v>
      </c>
      <c r="D2248" t="str">
        <f>INDEX(cleaned_data_Pittsburgh!AF$2:'cleaned_data_Pittsburgh'!AF$828, MATCH(A2248, cleaned_data_Pittsburgh!I$2:'cleaned_data_Pittsburgh'!I$828,0))</f>
        <v>Pittsburgh</v>
      </c>
      <c r="E2248">
        <f>INDEX(cleaned_data_Pittsburgh!AG$2:'cleaned_data_Pittsburgh'!AG$828, MATCH(A2248, cleaned_data_Pittsburgh!I$2:'cleaned_data_Pittsburgh'!I$828,0))</f>
        <v>0</v>
      </c>
      <c r="F2248" t="str">
        <f>INDEX(cleaned_data_Pittsburgh!AK$2:'cleaned_data_Pittsburgh'!AK$828, MATCH(A2248, cleaned_data_Pittsburgh!I$2:'cleaned_data_Pittsburgh'!I$828,0))</f>
        <v>Sub-county</v>
      </c>
      <c r="G2248">
        <f t="shared" si="17"/>
        <v>0</v>
      </c>
    </row>
    <row r="2249" spans="1:7" x14ac:dyDescent="0.2">
      <c r="A2249">
        <v>224595296</v>
      </c>
      <c r="B2249">
        <v>15738001</v>
      </c>
      <c r="C2249" t="s">
        <v>3478</v>
      </c>
      <c r="D2249" t="str">
        <f>INDEX(cleaned_data_Pittsburgh!AF$2:'cleaned_data_Pittsburgh'!AF$828, MATCH(A2249, cleaned_data_Pittsburgh!I$2:'cleaned_data_Pittsburgh'!I$828,0))</f>
        <v>Pittsburgh</v>
      </c>
      <c r="E2249">
        <f>INDEX(cleaned_data_Pittsburgh!AG$2:'cleaned_data_Pittsburgh'!AG$828, MATCH(A2249, cleaned_data_Pittsburgh!I$2:'cleaned_data_Pittsburgh'!I$828,0))</f>
        <v>0</v>
      </c>
      <c r="F2249" t="str">
        <f>INDEX(cleaned_data_Pittsburgh!AK$2:'cleaned_data_Pittsburgh'!AK$828, MATCH(A2249, cleaned_data_Pittsburgh!I$2:'cleaned_data_Pittsburgh'!I$828,0))</f>
        <v>Sub-county</v>
      </c>
      <c r="G2249">
        <f t="shared" si="17"/>
        <v>0</v>
      </c>
    </row>
    <row r="2250" spans="1:7" x14ac:dyDescent="0.2">
      <c r="A2250">
        <v>222465164</v>
      </c>
      <c r="B2250">
        <v>190958627</v>
      </c>
      <c r="C2250" t="s">
        <v>3423</v>
      </c>
      <c r="D2250" t="str">
        <f>INDEX(cleaned_data_Pittsburgh!AF$2:'cleaned_data_Pittsburgh'!AF$828, MATCH(A2250, cleaned_data_Pittsburgh!I$2:'cleaned_data_Pittsburgh'!I$828,0))</f>
        <v>Pittsburgh</v>
      </c>
      <c r="E2250">
        <f>INDEX(cleaned_data_Pittsburgh!AG$2:'cleaned_data_Pittsburgh'!AG$828, MATCH(A2250, cleaned_data_Pittsburgh!I$2:'cleaned_data_Pittsburgh'!I$828,0))</f>
        <v>0</v>
      </c>
      <c r="F2250" t="str">
        <f>INDEX(cleaned_data_Pittsburgh!AK$2:'cleaned_data_Pittsburgh'!AK$828, MATCH(A2250, cleaned_data_Pittsburgh!I$2:'cleaned_data_Pittsburgh'!I$828,0))</f>
        <v>Sub-county</v>
      </c>
      <c r="G2250">
        <f t="shared" si="17"/>
        <v>0</v>
      </c>
    </row>
    <row r="2251" spans="1:7" x14ac:dyDescent="0.2">
      <c r="A2251">
        <v>223688319</v>
      </c>
      <c r="B2251">
        <v>163764302</v>
      </c>
      <c r="C2251" t="s">
        <v>3423</v>
      </c>
      <c r="D2251" t="str">
        <f>INDEX(cleaned_data_Pittsburgh!AF$2:'cleaned_data_Pittsburgh'!AF$828, MATCH(A2251, cleaned_data_Pittsburgh!I$2:'cleaned_data_Pittsburgh'!I$828,0))</f>
        <v>Pittsburgh</v>
      </c>
      <c r="E2251">
        <f>INDEX(cleaned_data_Pittsburgh!AG$2:'cleaned_data_Pittsburgh'!AG$828, MATCH(A2251, cleaned_data_Pittsburgh!I$2:'cleaned_data_Pittsburgh'!I$828,0))</f>
        <v>1</v>
      </c>
      <c r="F2251" t="str">
        <f>INDEX(cleaned_data_Pittsburgh!AK$2:'cleaned_data_Pittsburgh'!AK$828, MATCH(A2251, cleaned_data_Pittsburgh!I$2:'cleaned_data_Pittsburgh'!I$828,0))</f>
        <v>Sub-county</v>
      </c>
      <c r="G2251">
        <f t="shared" ref="G2251:G2314" si="18">IF(IFERROR(SEARCH(D2251, C2251), 0), 1, 0)</f>
        <v>0</v>
      </c>
    </row>
    <row r="2252" spans="1:7" x14ac:dyDescent="0.2">
      <c r="A2252">
        <v>223973539</v>
      </c>
      <c r="B2252">
        <v>163764302</v>
      </c>
      <c r="C2252" t="s">
        <v>3423</v>
      </c>
      <c r="D2252" t="str">
        <f>INDEX(cleaned_data_Pittsburgh!AF$2:'cleaned_data_Pittsburgh'!AF$828, MATCH(A2252, cleaned_data_Pittsburgh!I$2:'cleaned_data_Pittsburgh'!I$828,0))</f>
        <v>Pittsburgh</v>
      </c>
      <c r="E2252">
        <f>INDEX(cleaned_data_Pittsburgh!AG$2:'cleaned_data_Pittsburgh'!AG$828, MATCH(A2252, cleaned_data_Pittsburgh!I$2:'cleaned_data_Pittsburgh'!I$828,0))</f>
        <v>1</v>
      </c>
      <c r="F2252" t="str">
        <f>INDEX(cleaned_data_Pittsburgh!AK$2:'cleaned_data_Pittsburgh'!AK$828, MATCH(A2252, cleaned_data_Pittsburgh!I$2:'cleaned_data_Pittsburgh'!I$828,0))</f>
        <v>Sub-county</v>
      </c>
      <c r="G2252">
        <f t="shared" si="18"/>
        <v>0</v>
      </c>
    </row>
    <row r="2253" spans="1:7" x14ac:dyDescent="0.2">
      <c r="A2253">
        <v>221461720</v>
      </c>
      <c r="B2253">
        <v>189607800</v>
      </c>
      <c r="C2253" t="s">
        <v>3400</v>
      </c>
      <c r="D2253" t="str">
        <f>INDEX(cleaned_data_Pittsburgh!AF$2:'cleaned_data_Pittsburgh'!AF$828, MATCH(A2253, cleaned_data_Pittsburgh!I$2:'cleaned_data_Pittsburgh'!I$828,0))</f>
        <v>Pittsburgh</v>
      </c>
      <c r="E2253">
        <f>INDEX(cleaned_data_Pittsburgh!AG$2:'cleaned_data_Pittsburgh'!AG$828, MATCH(A2253, cleaned_data_Pittsburgh!I$2:'cleaned_data_Pittsburgh'!I$828,0))</f>
        <v>0</v>
      </c>
      <c r="F2253" t="str">
        <f>INDEX(cleaned_data_Pittsburgh!AK$2:'cleaned_data_Pittsburgh'!AK$828, MATCH(A2253, cleaned_data_Pittsburgh!I$2:'cleaned_data_Pittsburgh'!I$828,0))</f>
        <v>Sub-county</v>
      </c>
      <c r="G2253">
        <f t="shared" si="18"/>
        <v>0</v>
      </c>
    </row>
    <row r="2254" spans="1:7" x14ac:dyDescent="0.2">
      <c r="A2254">
        <v>222465145</v>
      </c>
      <c r="B2254">
        <v>190521963</v>
      </c>
      <c r="C2254" t="s">
        <v>3400</v>
      </c>
      <c r="D2254" t="str">
        <f>INDEX(cleaned_data_Pittsburgh!AF$2:'cleaned_data_Pittsburgh'!AF$828, MATCH(A2254, cleaned_data_Pittsburgh!I$2:'cleaned_data_Pittsburgh'!I$828,0))</f>
        <v>Pittsburgh</v>
      </c>
      <c r="E2254">
        <f>INDEX(cleaned_data_Pittsburgh!AG$2:'cleaned_data_Pittsburgh'!AG$828, MATCH(A2254, cleaned_data_Pittsburgh!I$2:'cleaned_data_Pittsburgh'!I$828,0))</f>
        <v>0</v>
      </c>
      <c r="F2254" t="str">
        <f>INDEX(cleaned_data_Pittsburgh!AK$2:'cleaned_data_Pittsburgh'!AK$828, MATCH(A2254, cleaned_data_Pittsburgh!I$2:'cleaned_data_Pittsburgh'!I$828,0))</f>
        <v>Sub-county</v>
      </c>
      <c r="G2254">
        <f t="shared" si="18"/>
        <v>0</v>
      </c>
    </row>
    <row r="2255" spans="1:7" x14ac:dyDescent="0.2">
      <c r="A2255">
        <v>223251565</v>
      </c>
      <c r="B2255">
        <v>185476756</v>
      </c>
      <c r="C2255" t="s">
        <v>3400</v>
      </c>
      <c r="D2255" t="str">
        <f>INDEX(cleaned_data_Pittsburgh!AF$2:'cleaned_data_Pittsburgh'!AF$828, MATCH(A2255, cleaned_data_Pittsburgh!I$2:'cleaned_data_Pittsburgh'!I$828,0))</f>
        <v>Pittsburgh</v>
      </c>
      <c r="E2255">
        <f>INDEX(cleaned_data_Pittsburgh!AG$2:'cleaned_data_Pittsburgh'!AG$828, MATCH(A2255, cleaned_data_Pittsburgh!I$2:'cleaned_data_Pittsburgh'!I$828,0))</f>
        <v>0</v>
      </c>
      <c r="F2255" t="str">
        <f>INDEX(cleaned_data_Pittsburgh!AK$2:'cleaned_data_Pittsburgh'!AK$828, MATCH(A2255, cleaned_data_Pittsburgh!I$2:'cleaned_data_Pittsburgh'!I$828,0))</f>
        <v>Sub-county</v>
      </c>
      <c r="G2255">
        <f t="shared" si="18"/>
        <v>0</v>
      </c>
    </row>
    <row r="2256" spans="1:7" x14ac:dyDescent="0.2">
      <c r="A2256">
        <v>223973539</v>
      </c>
      <c r="B2256">
        <v>189607800</v>
      </c>
      <c r="C2256" t="s">
        <v>3400</v>
      </c>
      <c r="D2256" t="str">
        <f>INDEX(cleaned_data_Pittsburgh!AF$2:'cleaned_data_Pittsburgh'!AF$828, MATCH(A2256, cleaned_data_Pittsburgh!I$2:'cleaned_data_Pittsburgh'!I$828,0))</f>
        <v>Pittsburgh</v>
      </c>
      <c r="E2256">
        <f>INDEX(cleaned_data_Pittsburgh!AG$2:'cleaned_data_Pittsburgh'!AG$828, MATCH(A2256, cleaned_data_Pittsburgh!I$2:'cleaned_data_Pittsburgh'!I$828,0))</f>
        <v>1</v>
      </c>
      <c r="F2256" t="str">
        <f>INDEX(cleaned_data_Pittsburgh!AK$2:'cleaned_data_Pittsburgh'!AK$828, MATCH(A2256, cleaned_data_Pittsburgh!I$2:'cleaned_data_Pittsburgh'!I$828,0))</f>
        <v>Sub-county</v>
      </c>
      <c r="G2256">
        <f t="shared" si="18"/>
        <v>0</v>
      </c>
    </row>
    <row r="2257" spans="1:7" x14ac:dyDescent="0.2">
      <c r="A2257">
        <v>223973539</v>
      </c>
      <c r="B2257">
        <v>60331192</v>
      </c>
      <c r="C2257" t="s">
        <v>3400</v>
      </c>
      <c r="D2257" t="str">
        <f>INDEX(cleaned_data_Pittsburgh!AF$2:'cleaned_data_Pittsburgh'!AF$828, MATCH(A2257, cleaned_data_Pittsburgh!I$2:'cleaned_data_Pittsburgh'!I$828,0))</f>
        <v>Pittsburgh</v>
      </c>
      <c r="E2257">
        <f>INDEX(cleaned_data_Pittsburgh!AG$2:'cleaned_data_Pittsburgh'!AG$828, MATCH(A2257, cleaned_data_Pittsburgh!I$2:'cleaned_data_Pittsburgh'!I$828,0))</f>
        <v>1</v>
      </c>
      <c r="F2257" t="str">
        <f>INDEX(cleaned_data_Pittsburgh!AK$2:'cleaned_data_Pittsburgh'!AK$828, MATCH(A2257, cleaned_data_Pittsburgh!I$2:'cleaned_data_Pittsburgh'!I$828,0))</f>
        <v>Sub-county</v>
      </c>
      <c r="G2257">
        <f t="shared" si="18"/>
        <v>0</v>
      </c>
    </row>
    <row r="2258" spans="1:7" x14ac:dyDescent="0.2">
      <c r="A2258">
        <v>223992811</v>
      </c>
      <c r="B2258">
        <v>51880642</v>
      </c>
      <c r="C2258" t="s">
        <v>3400</v>
      </c>
      <c r="D2258" t="str">
        <f>INDEX(cleaned_data_Pittsburgh!AF$2:'cleaned_data_Pittsburgh'!AF$828, MATCH(A2258, cleaned_data_Pittsburgh!I$2:'cleaned_data_Pittsburgh'!I$828,0))</f>
        <v>Pittsburgh</v>
      </c>
      <c r="E2258">
        <f>INDEX(cleaned_data_Pittsburgh!AG$2:'cleaned_data_Pittsburgh'!AG$828, MATCH(A2258, cleaned_data_Pittsburgh!I$2:'cleaned_data_Pittsburgh'!I$828,0))</f>
        <v>0</v>
      </c>
      <c r="F2258" t="str">
        <f>INDEX(cleaned_data_Pittsburgh!AK$2:'cleaned_data_Pittsburgh'!AK$828, MATCH(A2258, cleaned_data_Pittsburgh!I$2:'cleaned_data_Pittsburgh'!I$828,0))</f>
        <v>Sub-county</v>
      </c>
      <c r="G2258">
        <f t="shared" si="18"/>
        <v>0</v>
      </c>
    </row>
    <row r="2259" spans="1:7" x14ac:dyDescent="0.2">
      <c r="A2259">
        <v>224008671</v>
      </c>
      <c r="B2259">
        <v>71144892</v>
      </c>
      <c r="C2259" t="s">
        <v>3400</v>
      </c>
      <c r="D2259" t="str">
        <f>INDEX(cleaned_data_Pittsburgh!AF$2:'cleaned_data_Pittsburgh'!AF$828, MATCH(A2259, cleaned_data_Pittsburgh!I$2:'cleaned_data_Pittsburgh'!I$828,0))</f>
        <v>Pittsburgh</v>
      </c>
      <c r="E2259">
        <f>INDEX(cleaned_data_Pittsburgh!AG$2:'cleaned_data_Pittsburgh'!AG$828, MATCH(A2259, cleaned_data_Pittsburgh!I$2:'cleaned_data_Pittsburgh'!I$828,0))</f>
        <v>0</v>
      </c>
      <c r="F2259" t="str">
        <f>INDEX(cleaned_data_Pittsburgh!AK$2:'cleaned_data_Pittsburgh'!AK$828, MATCH(A2259, cleaned_data_Pittsburgh!I$2:'cleaned_data_Pittsburgh'!I$828,0))</f>
        <v>Sub-county</v>
      </c>
      <c r="G2259">
        <f t="shared" si="18"/>
        <v>0</v>
      </c>
    </row>
    <row r="2260" spans="1:7" x14ac:dyDescent="0.2">
      <c r="A2260">
        <v>224037299</v>
      </c>
      <c r="B2260">
        <v>51880642</v>
      </c>
      <c r="C2260" t="s">
        <v>3400</v>
      </c>
      <c r="D2260" t="str">
        <f>INDEX(cleaned_data_Pittsburgh!AF$2:'cleaned_data_Pittsburgh'!AF$828, MATCH(A2260, cleaned_data_Pittsburgh!I$2:'cleaned_data_Pittsburgh'!I$828,0))</f>
        <v>Pittsburgh</v>
      </c>
      <c r="E2260">
        <f>INDEX(cleaned_data_Pittsburgh!AG$2:'cleaned_data_Pittsburgh'!AG$828, MATCH(A2260, cleaned_data_Pittsburgh!I$2:'cleaned_data_Pittsburgh'!I$828,0))</f>
        <v>0</v>
      </c>
      <c r="F2260" t="str">
        <f>INDEX(cleaned_data_Pittsburgh!AK$2:'cleaned_data_Pittsburgh'!AK$828, MATCH(A2260, cleaned_data_Pittsburgh!I$2:'cleaned_data_Pittsburgh'!I$828,0))</f>
        <v>Sub-county</v>
      </c>
      <c r="G2260">
        <f t="shared" si="18"/>
        <v>0</v>
      </c>
    </row>
    <row r="2261" spans="1:7" x14ac:dyDescent="0.2">
      <c r="A2261">
        <v>224037648</v>
      </c>
      <c r="B2261">
        <v>51880642</v>
      </c>
      <c r="C2261" t="s">
        <v>3400</v>
      </c>
      <c r="D2261" t="str">
        <f>INDEX(cleaned_data_Pittsburgh!AF$2:'cleaned_data_Pittsburgh'!AF$828, MATCH(A2261, cleaned_data_Pittsburgh!I$2:'cleaned_data_Pittsburgh'!I$828,0))</f>
        <v>Pittsburgh</v>
      </c>
      <c r="E2261">
        <f>INDEX(cleaned_data_Pittsburgh!AG$2:'cleaned_data_Pittsburgh'!AG$828, MATCH(A2261, cleaned_data_Pittsburgh!I$2:'cleaned_data_Pittsburgh'!I$828,0))</f>
        <v>0</v>
      </c>
      <c r="F2261" t="str">
        <f>INDEX(cleaned_data_Pittsburgh!AK$2:'cleaned_data_Pittsburgh'!AK$828, MATCH(A2261, cleaned_data_Pittsburgh!I$2:'cleaned_data_Pittsburgh'!I$828,0))</f>
        <v>Sub-county</v>
      </c>
      <c r="G2261">
        <f t="shared" si="18"/>
        <v>0</v>
      </c>
    </row>
    <row r="2262" spans="1:7" x14ac:dyDescent="0.2">
      <c r="A2262">
        <v>224044602</v>
      </c>
      <c r="B2262">
        <v>183179880</v>
      </c>
      <c r="C2262" t="s">
        <v>3400</v>
      </c>
      <c r="D2262" t="str">
        <f>INDEX(cleaned_data_Pittsburgh!AF$2:'cleaned_data_Pittsburgh'!AF$828, MATCH(A2262, cleaned_data_Pittsburgh!I$2:'cleaned_data_Pittsburgh'!I$828,0))</f>
        <v>Pittsburgh</v>
      </c>
      <c r="E2262">
        <f>INDEX(cleaned_data_Pittsburgh!AG$2:'cleaned_data_Pittsburgh'!AG$828, MATCH(A2262, cleaned_data_Pittsburgh!I$2:'cleaned_data_Pittsburgh'!I$828,0))</f>
        <v>0</v>
      </c>
      <c r="F2262" t="str">
        <f>INDEX(cleaned_data_Pittsburgh!AK$2:'cleaned_data_Pittsburgh'!AK$828, MATCH(A2262, cleaned_data_Pittsburgh!I$2:'cleaned_data_Pittsburgh'!I$828,0))</f>
        <v>Sub-county</v>
      </c>
      <c r="G2262">
        <f t="shared" si="18"/>
        <v>0</v>
      </c>
    </row>
    <row r="2263" spans="1:7" x14ac:dyDescent="0.2">
      <c r="A2263">
        <v>224072582</v>
      </c>
      <c r="B2263">
        <v>191405632</v>
      </c>
      <c r="C2263" t="s">
        <v>3400</v>
      </c>
      <c r="D2263" t="str">
        <f>INDEX(cleaned_data_Pittsburgh!AF$2:'cleaned_data_Pittsburgh'!AF$828, MATCH(A2263, cleaned_data_Pittsburgh!I$2:'cleaned_data_Pittsburgh'!I$828,0))</f>
        <v>Pittsburgh</v>
      </c>
      <c r="E2263">
        <f>INDEX(cleaned_data_Pittsburgh!AG$2:'cleaned_data_Pittsburgh'!AG$828, MATCH(A2263, cleaned_data_Pittsburgh!I$2:'cleaned_data_Pittsburgh'!I$828,0))</f>
        <v>0</v>
      </c>
      <c r="F2263" t="str">
        <f>INDEX(cleaned_data_Pittsburgh!AK$2:'cleaned_data_Pittsburgh'!AK$828, MATCH(A2263, cleaned_data_Pittsburgh!I$2:'cleaned_data_Pittsburgh'!I$828,0))</f>
        <v>Sub-county</v>
      </c>
      <c r="G2263">
        <f t="shared" si="18"/>
        <v>0</v>
      </c>
    </row>
    <row r="2264" spans="1:7" x14ac:dyDescent="0.2">
      <c r="A2264">
        <v>224100799</v>
      </c>
      <c r="B2264">
        <v>183179880</v>
      </c>
      <c r="C2264" t="s">
        <v>3400</v>
      </c>
      <c r="D2264" t="str">
        <f>INDEX(cleaned_data_Pittsburgh!AF$2:'cleaned_data_Pittsburgh'!AF$828, MATCH(A2264, cleaned_data_Pittsburgh!I$2:'cleaned_data_Pittsburgh'!I$828,0))</f>
        <v>Pittsburgh</v>
      </c>
      <c r="E2264">
        <f>INDEX(cleaned_data_Pittsburgh!AG$2:'cleaned_data_Pittsburgh'!AG$828, MATCH(A2264, cleaned_data_Pittsburgh!I$2:'cleaned_data_Pittsburgh'!I$828,0))</f>
        <v>0</v>
      </c>
      <c r="F2264" t="str">
        <f>INDEX(cleaned_data_Pittsburgh!AK$2:'cleaned_data_Pittsburgh'!AK$828, MATCH(A2264, cleaned_data_Pittsburgh!I$2:'cleaned_data_Pittsburgh'!I$828,0))</f>
        <v>Sub-county</v>
      </c>
      <c r="G2264">
        <f t="shared" si="18"/>
        <v>0</v>
      </c>
    </row>
    <row r="2265" spans="1:7" x14ac:dyDescent="0.2">
      <c r="A2265">
        <v>224119569</v>
      </c>
      <c r="B2265">
        <v>42360352</v>
      </c>
      <c r="C2265" t="s">
        <v>3400</v>
      </c>
      <c r="D2265" t="str">
        <f>INDEX(cleaned_data_Pittsburgh!AF$2:'cleaned_data_Pittsburgh'!AF$828, MATCH(A2265, cleaned_data_Pittsburgh!I$2:'cleaned_data_Pittsburgh'!I$828,0))</f>
        <v>Pittsburgh</v>
      </c>
      <c r="E2265">
        <f>INDEX(cleaned_data_Pittsburgh!AG$2:'cleaned_data_Pittsburgh'!AG$828, MATCH(A2265, cleaned_data_Pittsburgh!I$2:'cleaned_data_Pittsburgh'!I$828,0))</f>
        <v>0</v>
      </c>
      <c r="F2265" t="str">
        <f>INDEX(cleaned_data_Pittsburgh!AK$2:'cleaned_data_Pittsburgh'!AK$828, MATCH(A2265, cleaned_data_Pittsburgh!I$2:'cleaned_data_Pittsburgh'!I$828,0))</f>
        <v>Sub-county</v>
      </c>
      <c r="G2265">
        <f t="shared" si="18"/>
        <v>0</v>
      </c>
    </row>
    <row r="2266" spans="1:7" x14ac:dyDescent="0.2">
      <c r="A2266">
        <v>224184237</v>
      </c>
      <c r="B2266">
        <v>188607516</v>
      </c>
      <c r="C2266" t="s">
        <v>3400</v>
      </c>
      <c r="D2266" t="str">
        <f>INDEX(cleaned_data_Pittsburgh!AF$2:'cleaned_data_Pittsburgh'!AF$828, MATCH(A2266, cleaned_data_Pittsburgh!I$2:'cleaned_data_Pittsburgh'!I$828,0))</f>
        <v>Pittsburgh</v>
      </c>
      <c r="E2266">
        <f>INDEX(cleaned_data_Pittsburgh!AG$2:'cleaned_data_Pittsburgh'!AG$828, MATCH(A2266, cleaned_data_Pittsburgh!I$2:'cleaned_data_Pittsburgh'!I$828,0))</f>
        <v>0</v>
      </c>
      <c r="F2266" t="str">
        <f>INDEX(cleaned_data_Pittsburgh!AK$2:'cleaned_data_Pittsburgh'!AK$828, MATCH(A2266, cleaned_data_Pittsburgh!I$2:'cleaned_data_Pittsburgh'!I$828,0))</f>
        <v>Sub-county</v>
      </c>
      <c r="G2266">
        <f t="shared" si="18"/>
        <v>0</v>
      </c>
    </row>
    <row r="2267" spans="1:7" x14ac:dyDescent="0.2">
      <c r="A2267">
        <v>224207598</v>
      </c>
      <c r="B2267">
        <v>10642211</v>
      </c>
      <c r="C2267" t="s">
        <v>3400</v>
      </c>
      <c r="D2267" t="str">
        <f>INDEX(cleaned_data_Pittsburgh!AF$2:'cleaned_data_Pittsburgh'!AF$828, MATCH(A2267, cleaned_data_Pittsburgh!I$2:'cleaned_data_Pittsburgh'!I$828,0))</f>
        <v>Pittsburgh</v>
      </c>
      <c r="E2267">
        <f>INDEX(cleaned_data_Pittsburgh!AG$2:'cleaned_data_Pittsburgh'!AG$828, MATCH(A2267, cleaned_data_Pittsburgh!I$2:'cleaned_data_Pittsburgh'!I$828,0))</f>
        <v>0</v>
      </c>
      <c r="F2267" t="str">
        <f>INDEX(cleaned_data_Pittsburgh!AK$2:'cleaned_data_Pittsburgh'!AK$828, MATCH(A2267, cleaned_data_Pittsburgh!I$2:'cleaned_data_Pittsburgh'!I$828,0))</f>
        <v>Sub-county</v>
      </c>
      <c r="G2267">
        <f t="shared" si="18"/>
        <v>0</v>
      </c>
    </row>
    <row r="2268" spans="1:7" x14ac:dyDescent="0.2">
      <c r="A2268">
        <v>224207943</v>
      </c>
      <c r="B2268">
        <v>178174732</v>
      </c>
      <c r="C2268" t="s">
        <v>3400</v>
      </c>
      <c r="D2268" t="str">
        <f>INDEX(cleaned_data_Pittsburgh!AF$2:'cleaned_data_Pittsburgh'!AF$828, MATCH(A2268, cleaned_data_Pittsburgh!I$2:'cleaned_data_Pittsburgh'!I$828,0))</f>
        <v>Pittsburgh</v>
      </c>
      <c r="E2268">
        <f>INDEX(cleaned_data_Pittsburgh!AG$2:'cleaned_data_Pittsburgh'!AG$828, MATCH(A2268, cleaned_data_Pittsburgh!I$2:'cleaned_data_Pittsburgh'!I$828,0))</f>
        <v>0</v>
      </c>
      <c r="F2268" t="str">
        <f>INDEX(cleaned_data_Pittsburgh!AK$2:'cleaned_data_Pittsburgh'!AK$828, MATCH(A2268, cleaned_data_Pittsburgh!I$2:'cleaned_data_Pittsburgh'!I$828,0))</f>
        <v>Sub-county</v>
      </c>
      <c r="G2268">
        <f t="shared" si="18"/>
        <v>0</v>
      </c>
    </row>
    <row r="2269" spans="1:7" x14ac:dyDescent="0.2">
      <c r="A2269">
        <v>224223381</v>
      </c>
      <c r="B2269">
        <v>60331192</v>
      </c>
      <c r="C2269" t="s">
        <v>3400</v>
      </c>
      <c r="D2269" t="str">
        <f>INDEX(cleaned_data_Pittsburgh!AF$2:'cleaned_data_Pittsburgh'!AF$828, MATCH(A2269, cleaned_data_Pittsburgh!I$2:'cleaned_data_Pittsburgh'!I$828,0))</f>
        <v>Pittsburgh</v>
      </c>
      <c r="E2269">
        <f>INDEX(cleaned_data_Pittsburgh!AG$2:'cleaned_data_Pittsburgh'!AG$828, MATCH(A2269, cleaned_data_Pittsburgh!I$2:'cleaned_data_Pittsburgh'!I$828,0))</f>
        <v>0</v>
      </c>
      <c r="F2269" t="str">
        <f>INDEX(cleaned_data_Pittsburgh!AK$2:'cleaned_data_Pittsburgh'!AK$828, MATCH(A2269, cleaned_data_Pittsburgh!I$2:'cleaned_data_Pittsburgh'!I$828,0))</f>
        <v>Sub-county</v>
      </c>
      <c r="G2269">
        <f t="shared" si="18"/>
        <v>0</v>
      </c>
    </row>
    <row r="2270" spans="1:7" x14ac:dyDescent="0.2">
      <c r="A2270">
        <v>224251695</v>
      </c>
      <c r="B2270">
        <v>60331192</v>
      </c>
      <c r="C2270" t="s">
        <v>3400</v>
      </c>
      <c r="D2270" t="str">
        <f>INDEX(cleaned_data_Pittsburgh!AF$2:'cleaned_data_Pittsburgh'!AF$828, MATCH(A2270, cleaned_data_Pittsburgh!I$2:'cleaned_data_Pittsburgh'!I$828,0))</f>
        <v>Pittsburgh</v>
      </c>
      <c r="E2270">
        <f>INDEX(cleaned_data_Pittsburgh!AG$2:'cleaned_data_Pittsburgh'!AG$828, MATCH(A2270, cleaned_data_Pittsburgh!I$2:'cleaned_data_Pittsburgh'!I$828,0))</f>
        <v>0</v>
      </c>
      <c r="F2270" t="str">
        <f>INDEX(cleaned_data_Pittsburgh!AK$2:'cleaned_data_Pittsburgh'!AK$828, MATCH(A2270, cleaned_data_Pittsburgh!I$2:'cleaned_data_Pittsburgh'!I$828,0))</f>
        <v>Sub-county</v>
      </c>
      <c r="G2270">
        <f t="shared" si="18"/>
        <v>0</v>
      </c>
    </row>
    <row r="2271" spans="1:7" x14ac:dyDescent="0.2">
      <c r="A2271">
        <v>224251695</v>
      </c>
      <c r="B2271">
        <v>154048492</v>
      </c>
      <c r="C2271" t="s">
        <v>3400</v>
      </c>
      <c r="D2271" t="str">
        <f>INDEX(cleaned_data_Pittsburgh!AF$2:'cleaned_data_Pittsburgh'!AF$828, MATCH(A2271, cleaned_data_Pittsburgh!I$2:'cleaned_data_Pittsburgh'!I$828,0))</f>
        <v>Pittsburgh</v>
      </c>
      <c r="E2271">
        <f>INDEX(cleaned_data_Pittsburgh!AG$2:'cleaned_data_Pittsburgh'!AG$828, MATCH(A2271, cleaned_data_Pittsburgh!I$2:'cleaned_data_Pittsburgh'!I$828,0))</f>
        <v>0</v>
      </c>
      <c r="F2271" t="str">
        <f>INDEX(cleaned_data_Pittsburgh!AK$2:'cleaned_data_Pittsburgh'!AK$828, MATCH(A2271, cleaned_data_Pittsburgh!I$2:'cleaned_data_Pittsburgh'!I$828,0))</f>
        <v>Sub-county</v>
      </c>
      <c r="G2271">
        <f t="shared" si="18"/>
        <v>0</v>
      </c>
    </row>
    <row r="2272" spans="1:7" x14ac:dyDescent="0.2">
      <c r="A2272">
        <v>224258634</v>
      </c>
      <c r="B2272">
        <v>130150432</v>
      </c>
      <c r="C2272" t="s">
        <v>3400</v>
      </c>
      <c r="D2272" t="str">
        <f>INDEX(cleaned_data_Pittsburgh!AF$2:'cleaned_data_Pittsburgh'!AF$828, MATCH(A2272, cleaned_data_Pittsburgh!I$2:'cleaned_data_Pittsburgh'!I$828,0))</f>
        <v>Pittsburgh</v>
      </c>
      <c r="E2272">
        <f>INDEX(cleaned_data_Pittsburgh!AG$2:'cleaned_data_Pittsburgh'!AG$828, MATCH(A2272, cleaned_data_Pittsburgh!I$2:'cleaned_data_Pittsburgh'!I$828,0))</f>
        <v>0</v>
      </c>
      <c r="F2272" t="str">
        <f>INDEX(cleaned_data_Pittsburgh!AK$2:'cleaned_data_Pittsburgh'!AK$828, MATCH(A2272, cleaned_data_Pittsburgh!I$2:'cleaned_data_Pittsburgh'!I$828,0))</f>
        <v>Sub-county</v>
      </c>
      <c r="G2272">
        <f t="shared" si="18"/>
        <v>0</v>
      </c>
    </row>
    <row r="2273" spans="1:7" x14ac:dyDescent="0.2">
      <c r="A2273">
        <v>224352068</v>
      </c>
      <c r="B2273">
        <v>60331192</v>
      </c>
      <c r="C2273" t="s">
        <v>3400</v>
      </c>
      <c r="D2273" t="str">
        <f>INDEX(cleaned_data_Pittsburgh!AF$2:'cleaned_data_Pittsburgh'!AF$828, MATCH(A2273, cleaned_data_Pittsburgh!I$2:'cleaned_data_Pittsburgh'!I$828,0))</f>
        <v>Pittsburgh</v>
      </c>
      <c r="E2273">
        <f>INDEX(cleaned_data_Pittsburgh!AG$2:'cleaned_data_Pittsburgh'!AG$828, MATCH(A2273, cleaned_data_Pittsburgh!I$2:'cleaned_data_Pittsburgh'!I$828,0))</f>
        <v>0</v>
      </c>
      <c r="F2273" t="str">
        <f>INDEX(cleaned_data_Pittsburgh!AK$2:'cleaned_data_Pittsburgh'!AK$828, MATCH(A2273, cleaned_data_Pittsburgh!I$2:'cleaned_data_Pittsburgh'!I$828,0))</f>
        <v>Sub-county</v>
      </c>
      <c r="G2273">
        <f t="shared" si="18"/>
        <v>0</v>
      </c>
    </row>
    <row r="2274" spans="1:7" x14ac:dyDescent="0.2">
      <c r="A2274">
        <v>224360666</v>
      </c>
      <c r="B2274">
        <v>186580889</v>
      </c>
      <c r="C2274" t="s">
        <v>3400</v>
      </c>
      <c r="D2274" t="str">
        <f>INDEX(cleaned_data_Pittsburgh!AF$2:'cleaned_data_Pittsburgh'!AF$828, MATCH(A2274, cleaned_data_Pittsburgh!I$2:'cleaned_data_Pittsburgh'!I$828,0))</f>
        <v>Pittsburgh</v>
      </c>
      <c r="E2274">
        <f>INDEX(cleaned_data_Pittsburgh!AG$2:'cleaned_data_Pittsburgh'!AG$828, MATCH(A2274, cleaned_data_Pittsburgh!I$2:'cleaned_data_Pittsburgh'!I$828,0))</f>
        <v>0</v>
      </c>
      <c r="F2274" t="str">
        <f>INDEX(cleaned_data_Pittsburgh!AK$2:'cleaned_data_Pittsburgh'!AK$828, MATCH(A2274, cleaned_data_Pittsburgh!I$2:'cleaned_data_Pittsburgh'!I$828,0))</f>
        <v>Sub-county</v>
      </c>
      <c r="G2274">
        <f t="shared" si="18"/>
        <v>0</v>
      </c>
    </row>
    <row r="2275" spans="1:7" x14ac:dyDescent="0.2">
      <c r="A2275">
        <v>224425377</v>
      </c>
      <c r="B2275">
        <v>51880642</v>
      </c>
      <c r="C2275" t="s">
        <v>3400</v>
      </c>
      <c r="D2275" t="str">
        <f>INDEX(cleaned_data_Pittsburgh!AF$2:'cleaned_data_Pittsburgh'!AF$828, MATCH(A2275, cleaned_data_Pittsburgh!I$2:'cleaned_data_Pittsburgh'!I$828,0))</f>
        <v>Pittsburgh</v>
      </c>
      <c r="E2275">
        <f>INDEX(cleaned_data_Pittsburgh!AG$2:'cleaned_data_Pittsburgh'!AG$828, MATCH(A2275, cleaned_data_Pittsburgh!I$2:'cleaned_data_Pittsburgh'!I$828,0))</f>
        <v>0</v>
      </c>
      <c r="F2275" t="str">
        <f>INDEX(cleaned_data_Pittsburgh!AK$2:'cleaned_data_Pittsburgh'!AK$828, MATCH(A2275, cleaned_data_Pittsburgh!I$2:'cleaned_data_Pittsburgh'!I$828,0))</f>
        <v>Sub-county</v>
      </c>
      <c r="G2275">
        <f t="shared" si="18"/>
        <v>0</v>
      </c>
    </row>
    <row r="2276" spans="1:7" x14ac:dyDescent="0.2">
      <c r="A2276">
        <v>224425460</v>
      </c>
      <c r="B2276">
        <v>51880642</v>
      </c>
      <c r="C2276" t="s">
        <v>3400</v>
      </c>
      <c r="D2276" t="str">
        <f>INDEX(cleaned_data_Pittsburgh!AF$2:'cleaned_data_Pittsburgh'!AF$828, MATCH(A2276, cleaned_data_Pittsburgh!I$2:'cleaned_data_Pittsburgh'!I$828,0))</f>
        <v>Pittsburgh</v>
      </c>
      <c r="E2276">
        <f>INDEX(cleaned_data_Pittsburgh!AG$2:'cleaned_data_Pittsburgh'!AG$828, MATCH(A2276, cleaned_data_Pittsburgh!I$2:'cleaned_data_Pittsburgh'!I$828,0))</f>
        <v>0</v>
      </c>
      <c r="F2276" t="str">
        <f>INDEX(cleaned_data_Pittsburgh!AK$2:'cleaned_data_Pittsburgh'!AK$828, MATCH(A2276, cleaned_data_Pittsburgh!I$2:'cleaned_data_Pittsburgh'!I$828,0))</f>
        <v>Sub-county</v>
      </c>
      <c r="G2276">
        <f t="shared" si="18"/>
        <v>0</v>
      </c>
    </row>
    <row r="2277" spans="1:7" x14ac:dyDescent="0.2">
      <c r="A2277">
        <v>224430699</v>
      </c>
      <c r="B2277">
        <v>178174732</v>
      </c>
      <c r="C2277" t="s">
        <v>3400</v>
      </c>
      <c r="D2277" t="str">
        <f>INDEX(cleaned_data_Pittsburgh!AF$2:'cleaned_data_Pittsburgh'!AF$828, MATCH(A2277, cleaned_data_Pittsburgh!I$2:'cleaned_data_Pittsburgh'!I$828,0))</f>
        <v>Pittsburgh</v>
      </c>
      <c r="E2277">
        <f>INDEX(cleaned_data_Pittsburgh!AG$2:'cleaned_data_Pittsburgh'!AG$828, MATCH(A2277, cleaned_data_Pittsburgh!I$2:'cleaned_data_Pittsburgh'!I$828,0))</f>
        <v>0</v>
      </c>
      <c r="F2277" t="str">
        <f>INDEX(cleaned_data_Pittsburgh!AK$2:'cleaned_data_Pittsburgh'!AK$828, MATCH(A2277, cleaned_data_Pittsburgh!I$2:'cleaned_data_Pittsburgh'!I$828,0))</f>
        <v>Sub-county</v>
      </c>
      <c r="G2277">
        <f t="shared" si="18"/>
        <v>0</v>
      </c>
    </row>
    <row r="2278" spans="1:7" x14ac:dyDescent="0.2">
      <c r="A2278">
        <v>224440352</v>
      </c>
      <c r="B2278">
        <v>145721212</v>
      </c>
      <c r="C2278" t="s">
        <v>3400</v>
      </c>
      <c r="D2278" t="str">
        <f>INDEX(cleaned_data_Pittsburgh!AF$2:'cleaned_data_Pittsburgh'!AF$828, MATCH(A2278, cleaned_data_Pittsburgh!I$2:'cleaned_data_Pittsburgh'!I$828,0))</f>
        <v>Pittsburgh</v>
      </c>
      <c r="E2278">
        <f>INDEX(cleaned_data_Pittsburgh!AG$2:'cleaned_data_Pittsburgh'!AG$828, MATCH(A2278, cleaned_data_Pittsburgh!I$2:'cleaned_data_Pittsburgh'!I$828,0))</f>
        <v>0</v>
      </c>
      <c r="F2278" t="str">
        <f>INDEX(cleaned_data_Pittsburgh!AK$2:'cleaned_data_Pittsburgh'!AK$828, MATCH(A2278, cleaned_data_Pittsburgh!I$2:'cleaned_data_Pittsburgh'!I$828,0))</f>
        <v>Sub-county</v>
      </c>
      <c r="G2278">
        <f t="shared" si="18"/>
        <v>0</v>
      </c>
    </row>
    <row r="2279" spans="1:7" x14ac:dyDescent="0.2">
      <c r="A2279">
        <v>224441342</v>
      </c>
      <c r="B2279">
        <v>145721212</v>
      </c>
      <c r="C2279" t="s">
        <v>3400</v>
      </c>
      <c r="D2279" t="str">
        <f>INDEX(cleaned_data_Pittsburgh!AF$2:'cleaned_data_Pittsburgh'!AF$828, MATCH(A2279, cleaned_data_Pittsburgh!I$2:'cleaned_data_Pittsburgh'!I$828,0))</f>
        <v>Pittsburgh</v>
      </c>
      <c r="E2279">
        <f>INDEX(cleaned_data_Pittsburgh!AG$2:'cleaned_data_Pittsburgh'!AG$828, MATCH(A2279, cleaned_data_Pittsburgh!I$2:'cleaned_data_Pittsburgh'!I$828,0))</f>
        <v>0</v>
      </c>
      <c r="F2279" t="str">
        <f>INDEX(cleaned_data_Pittsburgh!AK$2:'cleaned_data_Pittsburgh'!AK$828, MATCH(A2279, cleaned_data_Pittsburgh!I$2:'cleaned_data_Pittsburgh'!I$828,0))</f>
        <v>Sub-county</v>
      </c>
      <c r="G2279">
        <f t="shared" si="18"/>
        <v>0</v>
      </c>
    </row>
    <row r="2280" spans="1:7" x14ac:dyDescent="0.2">
      <c r="A2280">
        <v>224465418</v>
      </c>
      <c r="B2280">
        <v>188542430</v>
      </c>
      <c r="C2280" t="s">
        <v>3400</v>
      </c>
      <c r="D2280" t="str">
        <f>INDEX(cleaned_data_Pittsburgh!AF$2:'cleaned_data_Pittsburgh'!AF$828, MATCH(A2280, cleaned_data_Pittsburgh!I$2:'cleaned_data_Pittsburgh'!I$828,0))</f>
        <v>Pittsburgh</v>
      </c>
      <c r="E2280">
        <f>INDEX(cleaned_data_Pittsburgh!AG$2:'cleaned_data_Pittsburgh'!AG$828, MATCH(A2280, cleaned_data_Pittsburgh!I$2:'cleaned_data_Pittsburgh'!I$828,0))</f>
        <v>0</v>
      </c>
      <c r="F2280" t="str">
        <f>INDEX(cleaned_data_Pittsburgh!AK$2:'cleaned_data_Pittsburgh'!AK$828, MATCH(A2280, cleaned_data_Pittsburgh!I$2:'cleaned_data_Pittsburgh'!I$828,0))</f>
        <v>Sub-county</v>
      </c>
      <c r="G2280">
        <f t="shared" si="18"/>
        <v>0</v>
      </c>
    </row>
    <row r="2281" spans="1:7" x14ac:dyDescent="0.2">
      <c r="A2281">
        <v>224520456</v>
      </c>
      <c r="B2281">
        <v>189199899</v>
      </c>
      <c r="C2281" t="s">
        <v>3400</v>
      </c>
      <c r="D2281" t="str">
        <f>INDEX(cleaned_data_Pittsburgh!AF$2:'cleaned_data_Pittsburgh'!AF$828, MATCH(A2281, cleaned_data_Pittsburgh!I$2:'cleaned_data_Pittsburgh'!I$828,0))</f>
        <v>Pittsburgh</v>
      </c>
      <c r="E2281">
        <f>INDEX(cleaned_data_Pittsburgh!AG$2:'cleaned_data_Pittsburgh'!AG$828, MATCH(A2281, cleaned_data_Pittsburgh!I$2:'cleaned_data_Pittsburgh'!I$828,0))</f>
        <v>0</v>
      </c>
      <c r="F2281" t="str">
        <f>INDEX(cleaned_data_Pittsburgh!AK$2:'cleaned_data_Pittsburgh'!AK$828, MATCH(A2281, cleaned_data_Pittsburgh!I$2:'cleaned_data_Pittsburgh'!I$828,0))</f>
        <v>Sub-county</v>
      </c>
      <c r="G2281">
        <f t="shared" si="18"/>
        <v>0</v>
      </c>
    </row>
    <row r="2282" spans="1:7" x14ac:dyDescent="0.2">
      <c r="A2282">
        <v>224583910</v>
      </c>
      <c r="B2282">
        <v>130150432</v>
      </c>
      <c r="C2282" t="s">
        <v>3400</v>
      </c>
      <c r="D2282" t="str">
        <f>INDEX(cleaned_data_Pittsburgh!AF$2:'cleaned_data_Pittsburgh'!AF$828, MATCH(A2282, cleaned_data_Pittsburgh!I$2:'cleaned_data_Pittsburgh'!I$828,0))</f>
        <v>Pittsburgh</v>
      </c>
      <c r="E2282">
        <f>INDEX(cleaned_data_Pittsburgh!AG$2:'cleaned_data_Pittsburgh'!AG$828, MATCH(A2282, cleaned_data_Pittsburgh!I$2:'cleaned_data_Pittsburgh'!I$828,0))</f>
        <v>0</v>
      </c>
      <c r="F2282" t="str">
        <f>INDEX(cleaned_data_Pittsburgh!AK$2:'cleaned_data_Pittsburgh'!AK$828, MATCH(A2282, cleaned_data_Pittsburgh!I$2:'cleaned_data_Pittsburgh'!I$828,0))</f>
        <v>Sub-county</v>
      </c>
      <c r="G2282">
        <f t="shared" si="18"/>
        <v>0</v>
      </c>
    </row>
    <row r="2283" spans="1:7" x14ac:dyDescent="0.2">
      <c r="A2283">
        <v>224648306</v>
      </c>
      <c r="B2283">
        <v>187524707</v>
      </c>
      <c r="C2283" t="s">
        <v>3400</v>
      </c>
      <c r="D2283" t="str">
        <f>INDEX(cleaned_data_Pittsburgh!AF$2:'cleaned_data_Pittsburgh'!AF$828, MATCH(A2283, cleaned_data_Pittsburgh!I$2:'cleaned_data_Pittsburgh'!I$828,0))</f>
        <v>Pittsburgh</v>
      </c>
      <c r="E2283">
        <f>INDEX(cleaned_data_Pittsburgh!AG$2:'cleaned_data_Pittsburgh'!AG$828, MATCH(A2283, cleaned_data_Pittsburgh!I$2:'cleaned_data_Pittsburgh'!I$828,0))</f>
        <v>0</v>
      </c>
      <c r="F2283" t="str">
        <f>INDEX(cleaned_data_Pittsburgh!AK$2:'cleaned_data_Pittsburgh'!AK$828, MATCH(A2283, cleaned_data_Pittsburgh!I$2:'cleaned_data_Pittsburgh'!I$828,0))</f>
        <v>Sub-county</v>
      </c>
      <c r="G2283">
        <f t="shared" si="18"/>
        <v>0</v>
      </c>
    </row>
    <row r="2284" spans="1:7" x14ac:dyDescent="0.2">
      <c r="A2284">
        <v>224668069</v>
      </c>
      <c r="B2284">
        <v>60331192</v>
      </c>
      <c r="C2284" t="s">
        <v>3400</v>
      </c>
      <c r="D2284" t="str">
        <f>INDEX(cleaned_data_Pittsburgh!AF$2:'cleaned_data_Pittsburgh'!AF$828, MATCH(A2284, cleaned_data_Pittsburgh!I$2:'cleaned_data_Pittsburgh'!I$828,0))</f>
        <v>Pittsburgh</v>
      </c>
      <c r="E2284">
        <f>INDEX(cleaned_data_Pittsburgh!AG$2:'cleaned_data_Pittsburgh'!AG$828, MATCH(A2284, cleaned_data_Pittsburgh!I$2:'cleaned_data_Pittsburgh'!I$828,0))</f>
        <v>0</v>
      </c>
      <c r="F2284" t="str">
        <f>INDEX(cleaned_data_Pittsburgh!AK$2:'cleaned_data_Pittsburgh'!AK$828, MATCH(A2284, cleaned_data_Pittsburgh!I$2:'cleaned_data_Pittsburgh'!I$828,0))</f>
        <v>Sub-county</v>
      </c>
      <c r="G2284">
        <f t="shared" si="18"/>
        <v>0</v>
      </c>
    </row>
    <row r="2285" spans="1:7" x14ac:dyDescent="0.2">
      <c r="A2285">
        <v>224682746</v>
      </c>
      <c r="B2285">
        <v>31908862</v>
      </c>
      <c r="C2285" t="s">
        <v>3400</v>
      </c>
      <c r="D2285" t="str">
        <f>INDEX(cleaned_data_Pittsburgh!AF$2:'cleaned_data_Pittsburgh'!AF$828, MATCH(A2285, cleaned_data_Pittsburgh!I$2:'cleaned_data_Pittsburgh'!I$828,0))</f>
        <v>Pittsburgh</v>
      </c>
      <c r="E2285">
        <f>INDEX(cleaned_data_Pittsburgh!AG$2:'cleaned_data_Pittsburgh'!AG$828, MATCH(A2285, cleaned_data_Pittsburgh!I$2:'cleaned_data_Pittsburgh'!I$828,0))</f>
        <v>0</v>
      </c>
      <c r="F2285" t="str">
        <f>INDEX(cleaned_data_Pittsburgh!AK$2:'cleaned_data_Pittsburgh'!AK$828, MATCH(A2285, cleaned_data_Pittsburgh!I$2:'cleaned_data_Pittsburgh'!I$828,0))</f>
        <v>Sub-county</v>
      </c>
      <c r="G2285">
        <f t="shared" si="18"/>
        <v>0</v>
      </c>
    </row>
    <row r="2286" spans="1:7" x14ac:dyDescent="0.2">
      <c r="A2286">
        <v>224690435</v>
      </c>
      <c r="B2286">
        <v>191546305</v>
      </c>
      <c r="C2286" t="s">
        <v>3400</v>
      </c>
      <c r="D2286" t="str">
        <f>INDEX(cleaned_data_Pittsburgh!AF$2:'cleaned_data_Pittsburgh'!AF$828, MATCH(A2286, cleaned_data_Pittsburgh!I$2:'cleaned_data_Pittsburgh'!I$828,0))</f>
        <v>Monroeville</v>
      </c>
      <c r="E2286">
        <f>INDEX(cleaned_data_Pittsburgh!AG$2:'cleaned_data_Pittsburgh'!AG$828, MATCH(A2286, cleaned_data_Pittsburgh!I$2:'cleaned_data_Pittsburgh'!I$828,0))</f>
        <v>0</v>
      </c>
      <c r="F2286" t="str">
        <f>INDEX(cleaned_data_Pittsburgh!AK$2:'cleaned_data_Pittsburgh'!AK$828, MATCH(A2286, cleaned_data_Pittsburgh!I$2:'cleaned_data_Pittsburgh'!I$828,0))</f>
        <v>Sub-county</v>
      </c>
      <c r="G2286">
        <f t="shared" si="18"/>
        <v>1</v>
      </c>
    </row>
    <row r="2287" spans="1:7" x14ac:dyDescent="0.2">
      <c r="A2287">
        <v>224693238</v>
      </c>
      <c r="B2287">
        <v>190565735</v>
      </c>
      <c r="C2287" t="s">
        <v>3400</v>
      </c>
      <c r="D2287" t="str">
        <f>INDEX(cleaned_data_Pittsburgh!AF$2:'cleaned_data_Pittsburgh'!AF$828, MATCH(A2287, cleaned_data_Pittsburgh!I$2:'cleaned_data_Pittsburgh'!I$828,0))</f>
        <v>Pittsburgh</v>
      </c>
      <c r="E2287">
        <f>INDEX(cleaned_data_Pittsburgh!AG$2:'cleaned_data_Pittsburgh'!AG$828, MATCH(A2287, cleaned_data_Pittsburgh!I$2:'cleaned_data_Pittsburgh'!I$828,0))</f>
        <v>0</v>
      </c>
      <c r="F2287" t="str">
        <f>INDEX(cleaned_data_Pittsburgh!AK$2:'cleaned_data_Pittsburgh'!AK$828, MATCH(A2287, cleaned_data_Pittsburgh!I$2:'cleaned_data_Pittsburgh'!I$828,0))</f>
        <v>Sub-county</v>
      </c>
      <c r="G2287">
        <f t="shared" si="18"/>
        <v>0</v>
      </c>
    </row>
    <row r="2288" spans="1:7" x14ac:dyDescent="0.2">
      <c r="A2288">
        <v>224709591</v>
      </c>
      <c r="B2288">
        <v>190572159</v>
      </c>
      <c r="C2288" t="s">
        <v>3400</v>
      </c>
      <c r="D2288" t="str">
        <f>INDEX(cleaned_data_Pittsburgh!AF$2:'cleaned_data_Pittsburgh'!AF$828, MATCH(A2288, cleaned_data_Pittsburgh!I$2:'cleaned_data_Pittsburgh'!I$828,0))</f>
        <v>Pittsburgh</v>
      </c>
      <c r="E2288">
        <f>INDEX(cleaned_data_Pittsburgh!AG$2:'cleaned_data_Pittsburgh'!AG$828, MATCH(A2288, cleaned_data_Pittsburgh!I$2:'cleaned_data_Pittsburgh'!I$828,0))</f>
        <v>0</v>
      </c>
      <c r="F2288" t="str">
        <f>INDEX(cleaned_data_Pittsburgh!AK$2:'cleaned_data_Pittsburgh'!AK$828, MATCH(A2288, cleaned_data_Pittsburgh!I$2:'cleaned_data_Pittsburgh'!I$828,0))</f>
        <v>Sub-county</v>
      </c>
      <c r="G2288">
        <f t="shared" si="18"/>
        <v>0</v>
      </c>
    </row>
    <row r="2289" spans="1:7" x14ac:dyDescent="0.2">
      <c r="A2289" t="s">
        <v>3207</v>
      </c>
      <c r="B2289">
        <v>178174732</v>
      </c>
      <c r="C2289" t="s">
        <v>3400</v>
      </c>
      <c r="D2289" t="str">
        <f>INDEX(cleaned_data_Pittsburgh!AF$2:'cleaned_data_Pittsburgh'!AF$828, MATCH(A2289, cleaned_data_Pittsburgh!I$2:'cleaned_data_Pittsburgh'!I$828,0))</f>
        <v>Pittsburgh</v>
      </c>
      <c r="E2289">
        <f>INDEX(cleaned_data_Pittsburgh!AG$2:'cleaned_data_Pittsburgh'!AG$828, MATCH(A2289, cleaned_data_Pittsburgh!I$2:'cleaned_data_Pittsburgh'!I$828,0))</f>
        <v>0</v>
      </c>
      <c r="F2289" t="str">
        <f>INDEX(cleaned_data_Pittsburgh!AK$2:'cleaned_data_Pittsburgh'!AK$828, MATCH(A2289, cleaned_data_Pittsburgh!I$2:'cleaned_data_Pittsburgh'!I$828,0))</f>
        <v>Sub-county</v>
      </c>
      <c r="G2289">
        <f t="shared" si="18"/>
        <v>0</v>
      </c>
    </row>
    <row r="2290" spans="1:7" x14ac:dyDescent="0.2">
      <c r="A2290" t="s">
        <v>3336</v>
      </c>
      <c r="B2290">
        <v>163343102</v>
      </c>
      <c r="C2290" t="s">
        <v>3400</v>
      </c>
      <c r="D2290" t="str">
        <f>INDEX(cleaned_data_Pittsburgh!AF$2:'cleaned_data_Pittsburgh'!AF$828, MATCH(A2290, cleaned_data_Pittsburgh!I$2:'cleaned_data_Pittsburgh'!I$828,0))</f>
        <v>Pittsburgh</v>
      </c>
      <c r="E2290">
        <f>INDEX(cleaned_data_Pittsburgh!AG$2:'cleaned_data_Pittsburgh'!AG$828, MATCH(A2290, cleaned_data_Pittsburgh!I$2:'cleaned_data_Pittsburgh'!I$828,0))</f>
        <v>0</v>
      </c>
      <c r="F2290" t="str">
        <f>INDEX(cleaned_data_Pittsburgh!AK$2:'cleaned_data_Pittsburgh'!AK$828, MATCH(A2290, cleaned_data_Pittsburgh!I$2:'cleaned_data_Pittsburgh'!I$828,0))</f>
        <v>Sub-county</v>
      </c>
      <c r="G2290">
        <f t="shared" si="18"/>
        <v>0</v>
      </c>
    </row>
    <row r="2291" spans="1:7" x14ac:dyDescent="0.2">
      <c r="A2291" t="s">
        <v>3184</v>
      </c>
      <c r="B2291">
        <v>130150432</v>
      </c>
      <c r="C2291" t="s">
        <v>3400</v>
      </c>
      <c r="D2291" t="str">
        <f>INDEX(cleaned_data_Pittsburgh!AF$2:'cleaned_data_Pittsburgh'!AF$828, MATCH(A2291, cleaned_data_Pittsburgh!I$2:'cleaned_data_Pittsburgh'!I$828,0))</f>
        <v>Pittsburgh</v>
      </c>
      <c r="E2291">
        <f>INDEX(cleaned_data_Pittsburgh!AG$2:'cleaned_data_Pittsburgh'!AG$828, MATCH(A2291, cleaned_data_Pittsburgh!I$2:'cleaned_data_Pittsburgh'!I$828,0))</f>
        <v>0</v>
      </c>
      <c r="F2291" t="str">
        <f>INDEX(cleaned_data_Pittsburgh!AK$2:'cleaned_data_Pittsburgh'!AK$828, MATCH(A2291, cleaned_data_Pittsburgh!I$2:'cleaned_data_Pittsburgh'!I$828,0))</f>
        <v>Sub-county</v>
      </c>
      <c r="G2291">
        <f t="shared" si="18"/>
        <v>0</v>
      </c>
    </row>
    <row r="2292" spans="1:7" x14ac:dyDescent="0.2">
      <c r="A2292">
        <v>224731812</v>
      </c>
      <c r="B2292">
        <v>190521963</v>
      </c>
      <c r="C2292" t="s">
        <v>3400</v>
      </c>
      <c r="D2292" t="str">
        <f>INDEX(cleaned_data_Pittsburgh!AF$2:'cleaned_data_Pittsburgh'!AF$828, MATCH(A2292, cleaned_data_Pittsburgh!I$2:'cleaned_data_Pittsburgh'!I$828,0))</f>
        <v>Monroeville</v>
      </c>
      <c r="E2292">
        <f>INDEX(cleaned_data_Pittsburgh!AG$2:'cleaned_data_Pittsburgh'!AG$828, MATCH(A2292, cleaned_data_Pittsburgh!I$2:'cleaned_data_Pittsburgh'!I$828,0))</f>
        <v>0</v>
      </c>
      <c r="F2292" t="str">
        <f>INDEX(cleaned_data_Pittsburgh!AK$2:'cleaned_data_Pittsburgh'!AK$828, MATCH(A2292, cleaned_data_Pittsburgh!I$2:'cleaned_data_Pittsburgh'!I$828,0))</f>
        <v>Sub-county</v>
      </c>
      <c r="G2292">
        <f t="shared" si="18"/>
        <v>1</v>
      </c>
    </row>
    <row r="2293" spans="1:7" x14ac:dyDescent="0.2">
      <c r="A2293">
        <v>224738139</v>
      </c>
      <c r="B2293">
        <v>4632839</v>
      </c>
      <c r="C2293" t="s">
        <v>3400</v>
      </c>
      <c r="D2293" t="str">
        <f>INDEX(cleaned_data_Pittsburgh!AF$2:'cleaned_data_Pittsburgh'!AF$828, MATCH(A2293, cleaned_data_Pittsburgh!I$2:'cleaned_data_Pittsburgh'!I$828,0))</f>
        <v>Pittsburgh</v>
      </c>
      <c r="E2293">
        <f>INDEX(cleaned_data_Pittsburgh!AG$2:'cleaned_data_Pittsburgh'!AG$828, MATCH(A2293, cleaned_data_Pittsburgh!I$2:'cleaned_data_Pittsburgh'!I$828,0))</f>
        <v>0</v>
      </c>
      <c r="F2293" t="str">
        <f>INDEX(cleaned_data_Pittsburgh!AK$2:'cleaned_data_Pittsburgh'!AK$828, MATCH(A2293, cleaned_data_Pittsburgh!I$2:'cleaned_data_Pittsburgh'!I$828,0))</f>
        <v>Sub-county</v>
      </c>
      <c r="G2293">
        <f t="shared" si="18"/>
        <v>0</v>
      </c>
    </row>
    <row r="2294" spans="1:7" x14ac:dyDescent="0.2">
      <c r="A2294">
        <v>224885386</v>
      </c>
      <c r="B2294">
        <v>188542430</v>
      </c>
      <c r="C2294" t="s">
        <v>3400</v>
      </c>
      <c r="D2294" t="str">
        <f>INDEX(cleaned_data_Pittsburgh!AF$2:'cleaned_data_Pittsburgh'!AF$828, MATCH(A2294, cleaned_data_Pittsburgh!I$2:'cleaned_data_Pittsburgh'!I$828,0))</f>
        <v>Pittsburgh</v>
      </c>
      <c r="E2294">
        <f>INDEX(cleaned_data_Pittsburgh!AG$2:'cleaned_data_Pittsburgh'!AG$828, MATCH(A2294, cleaned_data_Pittsburgh!I$2:'cleaned_data_Pittsburgh'!I$828,0))</f>
        <v>0</v>
      </c>
      <c r="F2294" t="str">
        <f>INDEX(cleaned_data_Pittsburgh!AK$2:'cleaned_data_Pittsburgh'!AK$828, MATCH(A2294, cleaned_data_Pittsburgh!I$2:'cleaned_data_Pittsburgh'!I$828,0))</f>
        <v>Sub-county</v>
      </c>
      <c r="G2294">
        <f t="shared" si="18"/>
        <v>0</v>
      </c>
    </row>
    <row r="2295" spans="1:7" x14ac:dyDescent="0.2">
      <c r="A2295" t="s">
        <v>3274</v>
      </c>
      <c r="B2295">
        <v>73477552</v>
      </c>
      <c r="C2295" t="s">
        <v>3400</v>
      </c>
      <c r="D2295" t="str">
        <f>INDEX(cleaned_data_Pittsburgh!AF$2:'cleaned_data_Pittsburgh'!AF$828, MATCH(A2295, cleaned_data_Pittsburgh!I$2:'cleaned_data_Pittsburgh'!I$828,0))</f>
        <v>Pittsburgh</v>
      </c>
      <c r="E2295">
        <f>INDEX(cleaned_data_Pittsburgh!AG$2:'cleaned_data_Pittsburgh'!AG$828, MATCH(A2295, cleaned_data_Pittsburgh!I$2:'cleaned_data_Pittsburgh'!I$828,0))</f>
        <v>0</v>
      </c>
      <c r="F2295" t="str">
        <f>INDEX(cleaned_data_Pittsburgh!AK$2:'cleaned_data_Pittsburgh'!AK$828, MATCH(A2295, cleaned_data_Pittsburgh!I$2:'cleaned_data_Pittsburgh'!I$828,0))</f>
        <v>Sub-county</v>
      </c>
      <c r="G2295">
        <f t="shared" si="18"/>
        <v>0</v>
      </c>
    </row>
    <row r="2296" spans="1:7" x14ac:dyDescent="0.2">
      <c r="A2296" t="s">
        <v>3128</v>
      </c>
      <c r="B2296">
        <v>187524707</v>
      </c>
      <c r="C2296" t="s">
        <v>3400</v>
      </c>
      <c r="D2296" t="str">
        <f>INDEX(cleaned_data_Pittsburgh!AF$2:'cleaned_data_Pittsburgh'!AF$828, MATCH(A2296, cleaned_data_Pittsburgh!I$2:'cleaned_data_Pittsburgh'!I$828,0))</f>
        <v>Pittsburgh</v>
      </c>
      <c r="E2296">
        <f>INDEX(cleaned_data_Pittsburgh!AG$2:'cleaned_data_Pittsburgh'!AG$828, MATCH(A2296, cleaned_data_Pittsburgh!I$2:'cleaned_data_Pittsburgh'!I$828,0))</f>
        <v>0</v>
      </c>
      <c r="F2296" t="str">
        <f>INDEX(cleaned_data_Pittsburgh!AK$2:'cleaned_data_Pittsburgh'!AK$828, MATCH(A2296, cleaned_data_Pittsburgh!I$2:'cleaned_data_Pittsburgh'!I$828,0))</f>
        <v>Sub-county</v>
      </c>
      <c r="G2296">
        <f t="shared" si="18"/>
        <v>0</v>
      </c>
    </row>
    <row r="2297" spans="1:7" x14ac:dyDescent="0.2">
      <c r="A2297">
        <v>221461720</v>
      </c>
      <c r="B2297">
        <v>10831907</v>
      </c>
      <c r="C2297" t="s">
        <v>3396</v>
      </c>
      <c r="D2297" t="str">
        <f>INDEX(cleaned_data_Pittsburgh!AF$2:'cleaned_data_Pittsburgh'!AF$828, MATCH(A2297, cleaned_data_Pittsburgh!I$2:'cleaned_data_Pittsburgh'!I$828,0))</f>
        <v>Pittsburgh</v>
      </c>
      <c r="E2297">
        <f>INDEX(cleaned_data_Pittsburgh!AG$2:'cleaned_data_Pittsburgh'!AG$828, MATCH(A2297, cleaned_data_Pittsburgh!I$2:'cleaned_data_Pittsburgh'!I$828,0))</f>
        <v>0</v>
      </c>
      <c r="F2297" t="str">
        <f>INDEX(cleaned_data_Pittsburgh!AK$2:'cleaned_data_Pittsburgh'!AK$828, MATCH(A2297, cleaned_data_Pittsburgh!I$2:'cleaned_data_Pittsburgh'!I$828,0))</f>
        <v>Sub-county</v>
      </c>
      <c r="G2297">
        <f t="shared" si="18"/>
        <v>0</v>
      </c>
    </row>
    <row r="2298" spans="1:7" x14ac:dyDescent="0.2">
      <c r="A2298">
        <v>223745022</v>
      </c>
      <c r="B2298">
        <v>39530242</v>
      </c>
      <c r="C2298" t="s">
        <v>3396</v>
      </c>
      <c r="D2298" t="str">
        <f>INDEX(cleaned_data_Pittsburgh!AF$2:'cleaned_data_Pittsburgh'!AF$828, MATCH(A2298, cleaned_data_Pittsburgh!I$2:'cleaned_data_Pittsburgh'!I$828,0))</f>
        <v>Pittsburgh</v>
      </c>
      <c r="E2298">
        <f>INDEX(cleaned_data_Pittsburgh!AG$2:'cleaned_data_Pittsburgh'!AG$828, MATCH(A2298, cleaned_data_Pittsburgh!I$2:'cleaned_data_Pittsburgh'!I$828,0))</f>
        <v>0</v>
      </c>
      <c r="F2298" t="str">
        <f>INDEX(cleaned_data_Pittsburgh!AK$2:'cleaned_data_Pittsburgh'!AK$828, MATCH(A2298, cleaned_data_Pittsburgh!I$2:'cleaned_data_Pittsburgh'!I$828,0))</f>
        <v>Sub-county</v>
      </c>
      <c r="G2298">
        <f t="shared" si="18"/>
        <v>0</v>
      </c>
    </row>
    <row r="2299" spans="1:7" x14ac:dyDescent="0.2">
      <c r="A2299">
        <v>223745022</v>
      </c>
      <c r="B2299">
        <v>39292572</v>
      </c>
      <c r="C2299" t="s">
        <v>3396</v>
      </c>
      <c r="D2299" t="str">
        <f>INDEX(cleaned_data_Pittsburgh!AF$2:'cleaned_data_Pittsburgh'!AF$828, MATCH(A2299, cleaned_data_Pittsburgh!I$2:'cleaned_data_Pittsburgh'!I$828,0))</f>
        <v>Pittsburgh</v>
      </c>
      <c r="E2299">
        <f>INDEX(cleaned_data_Pittsburgh!AG$2:'cleaned_data_Pittsburgh'!AG$828, MATCH(A2299, cleaned_data_Pittsburgh!I$2:'cleaned_data_Pittsburgh'!I$828,0))</f>
        <v>0</v>
      </c>
      <c r="F2299" t="str">
        <f>INDEX(cleaned_data_Pittsburgh!AK$2:'cleaned_data_Pittsburgh'!AK$828, MATCH(A2299, cleaned_data_Pittsburgh!I$2:'cleaned_data_Pittsburgh'!I$828,0))</f>
        <v>Sub-county</v>
      </c>
      <c r="G2299">
        <f t="shared" si="18"/>
        <v>0</v>
      </c>
    </row>
    <row r="2300" spans="1:7" x14ac:dyDescent="0.2">
      <c r="A2300">
        <v>224207598</v>
      </c>
      <c r="B2300">
        <v>108144882</v>
      </c>
      <c r="C2300" t="s">
        <v>3396</v>
      </c>
      <c r="D2300" t="str">
        <f>INDEX(cleaned_data_Pittsburgh!AF$2:'cleaned_data_Pittsburgh'!AF$828, MATCH(A2300, cleaned_data_Pittsburgh!I$2:'cleaned_data_Pittsburgh'!I$828,0))</f>
        <v>Pittsburgh</v>
      </c>
      <c r="E2300">
        <f>INDEX(cleaned_data_Pittsburgh!AG$2:'cleaned_data_Pittsburgh'!AG$828, MATCH(A2300, cleaned_data_Pittsburgh!I$2:'cleaned_data_Pittsburgh'!I$828,0))</f>
        <v>0</v>
      </c>
      <c r="F2300" t="str">
        <f>INDEX(cleaned_data_Pittsburgh!AK$2:'cleaned_data_Pittsburgh'!AK$828, MATCH(A2300, cleaned_data_Pittsburgh!I$2:'cleaned_data_Pittsburgh'!I$828,0))</f>
        <v>Sub-county</v>
      </c>
      <c r="G2300">
        <f t="shared" si="18"/>
        <v>0</v>
      </c>
    </row>
    <row r="2301" spans="1:7" x14ac:dyDescent="0.2">
      <c r="A2301">
        <v>224606838</v>
      </c>
      <c r="B2301">
        <v>108144882</v>
      </c>
      <c r="C2301" t="s">
        <v>3396</v>
      </c>
      <c r="D2301" t="str">
        <f>INDEX(cleaned_data_Pittsburgh!AF$2:'cleaned_data_Pittsburgh'!AF$828, MATCH(A2301, cleaned_data_Pittsburgh!I$2:'cleaned_data_Pittsburgh'!I$828,0))</f>
        <v>Pittsburgh</v>
      </c>
      <c r="E2301">
        <f>INDEX(cleaned_data_Pittsburgh!AG$2:'cleaned_data_Pittsburgh'!AG$828, MATCH(A2301, cleaned_data_Pittsburgh!I$2:'cleaned_data_Pittsburgh'!I$828,0))</f>
        <v>0</v>
      </c>
      <c r="F2301" t="str">
        <f>INDEX(cleaned_data_Pittsburgh!AK$2:'cleaned_data_Pittsburgh'!AK$828, MATCH(A2301, cleaned_data_Pittsburgh!I$2:'cleaned_data_Pittsburgh'!I$828,0))</f>
        <v>Sub-county</v>
      </c>
      <c r="G2301">
        <f t="shared" si="18"/>
        <v>0</v>
      </c>
    </row>
    <row r="2302" spans="1:7" x14ac:dyDescent="0.2">
      <c r="A2302" t="s">
        <v>3278</v>
      </c>
      <c r="B2302">
        <v>13099136</v>
      </c>
      <c r="C2302" t="s">
        <v>3396</v>
      </c>
      <c r="D2302" t="str">
        <f>INDEX(cleaned_data_Pittsburgh!AF$2:'cleaned_data_Pittsburgh'!AF$828, MATCH(A2302, cleaned_data_Pittsburgh!I$2:'cleaned_data_Pittsburgh'!I$828,0))</f>
        <v>Pittsburgh</v>
      </c>
      <c r="E2302">
        <f>INDEX(cleaned_data_Pittsburgh!AG$2:'cleaned_data_Pittsburgh'!AG$828, MATCH(A2302, cleaned_data_Pittsburgh!I$2:'cleaned_data_Pittsburgh'!I$828,0))</f>
        <v>0</v>
      </c>
      <c r="F2302" t="str">
        <f>INDEX(cleaned_data_Pittsburgh!AK$2:'cleaned_data_Pittsburgh'!AK$828, MATCH(A2302, cleaned_data_Pittsburgh!I$2:'cleaned_data_Pittsburgh'!I$828,0))</f>
        <v>Sub-county</v>
      </c>
      <c r="G2302">
        <f t="shared" si="18"/>
        <v>0</v>
      </c>
    </row>
    <row r="2303" spans="1:7" x14ac:dyDescent="0.2">
      <c r="A2303">
        <v>223973539</v>
      </c>
      <c r="B2303">
        <v>190901944</v>
      </c>
      <c r="C2303" t="s">
        <v>3508</v>
      </c>
      <c r="D2303" t="str">
        <f>INDEX(cleaned_data_Pittsburgh!AF$2:'cleaned_data_Pittsburgh'!AF$828, MATCH(A2303, cleaned_data_Pittsburgh!I$2:'cleaned_data_Pittsburgh'!I$828,0))</f>
        <v>Pittsburgh</v>
      </c>
      <c r="E2303">
        <f>INDEX(cleaned_data_Pittsburgh!AG$2:'cleaned_data_Pittsburgh'!AG$828, MATCH(A2303, cleaned_data_Pittsburgh!I$2:'cleaned_data_Pittsburgh'!I$828,0))</f>
        <v>1</v>
      </c>
      <c r="F2303" t="str">
        <f>INDEX(cleaned_data_Pittsburgh!AK$2:'cleaned_data_Pittsburgh'!AK$828, MATCH(A2303, cleaned_data_Pittsburgh!I$2:'cleaned_data_Pittsburgh'!I$828,0))</f>
        <v>Sub-county</v>
      </c>
      <c r="G2303">
        <f t="shared" si="18"/>
        <v>0</v>
      </c>
    </row>
    <row r="2304" spans="1:7" x14ac:dyDescent="0.2">
      <c r="A2304">
        <v>224398770</v>
      </c>
      <c r="B2304">
        <v>190901944</v>
      </c>
      <c r="C2304" t="s">
        <v>3508</v>
      </c>
      <c r="D2304" t="str">
        <f>INDEX(cleaned_data_Pittsburgh!AF$2:'cleaned_data_Pittsburgh'!AF$828, MATCH(A2304, cleaned_data_Pittsburgh!I$2:'cleaned_data_Pittsburgh'!I$828,0))</f>
        <v>Pittsburgh</v>
      </c>
      <c r="E2304">
        <f>INDEX(cleaned_data_Pittsburgh!AG$2:'cleaned_data_Pittsburgh'!AG$828, MATCH(A2304, cleaned_data_Pittsburgh!I$2:'cleaned_data_Pittsburgh'!I$828,0))</f>
        <v>0</v>
      </c>
      <c r="F2304" t="str">
        <f>INDEX(cleaned_data_Pittsburgh!AK$2:'cleaned_data_Pittsburgh'!AK$828, MATCH(A2304, cleaned_data_Pittsburgh!I$2:'cleaned_data_Pittsburgh'!I$828,0))</f>
        <v>Sub-county</v>
      </c>
      <c r="G2304">
        <f t="shared" si="18"/>
        <v>0</v>
      </c>
    </row>
    <row r="2305" spans="1:7" x14ac:dyDescent="0.2">
      <c r="A2305">
        <v>224190220</v>
      </c>
      <c r="B2305">
        <v>191009448</v>
      </c>
      <c r="C2305" t="s">
        <v>3532</v>
      </c>
      <c r="D2305" t="str">
        <f>INDEX(cleaned_data_Pittsburgh!AF$2:'cleaned_data_Pittsburgh'!AF$828, MATCH(A2305, cleaned_data_Pittsburgh!I$2:'cleaned_data_Pittsburgh'!I$828,0))</f>
        <v>Pittsburgh</v>
      </c>
      <c r="E2305">
        <f>INDEX(cleaned_data_Pittsburgh!AG$2:'cleaned_data_Pittsburgh'!AG$828, MATCH(A2305, cleaned_data_Pittsburgh!I$2:'cleaned_data_Pittsburgh'!I$828,0))</f>
        <v>0</v>
      </c>
      <c r="F2305" t="str">
        <f>INDEX(cleaned_data_Pittsburgh!AK$2:'cleaned_data_Pittsburgh'!AK$828, MATCH(A2305, cleaned_data_Pittsburgh!I$2:'cleaned_data_Pittsburgh'!I$828,0))</f>
        <v>Sub-county</v>
      </c>
      <c r="G2305">
        <f t="shared" si="18"/>
        <v>0</v>
      </c>
    </row>
    <row r="2306" spans="1:7" x14ac:dyDescent="0.2">
      <c r="A2306">
        <v>222816099</v>
      </c>
      <c r="B2306">
        <v>30498612</v>
      </c>
      <c r="C2306" t="s">
        <v>3440</v>
      </c>
      <c r="D2306" t="str">
        <f>INDEX(cleaned_data_Pittsburgh!AF$2:'cleaned_data_Pittsburgh'!AF$828, MATCH(A2306, cleaned_data_Pittsburgh!I$2:'cleaned_data_Pittsburgh'!I$828,0))</f>
        <v>Pittsburgh</v>
      </c>
      <c r="E2306">
        <f>INDEX(cleaned_data_Pittsburgh!AG$2:'cleaned_data_Pittsburgh'!AG$828, MATCH(A2306, cleaned_data_Pittsburgh!I$2:'cleaned_data_Pittsburgh'!I$828,0))</f>
        <v>0</v>
      </c>
      <c r="F2306" t="str">
        <f>INDEX(cleaned_data_Pittsburgh!AK$2:'cleaned_data_Pittsburgh'!AK$828, MATCH(A2306, cleaned_data_Pittsburgh!I$2:'cleaned_data_Pittsburgh'!I$828,0))</f>
        <v>Sub-county</v>
      </c>
      <c r="G2306">
        <f t="shared" si="18"/>
        <v>0</v>
      </c>
    </row>
    <row r="2307" spans="1:7" x14ac:dyDescent="0.2">
      <c r="A2307">
        <v>224064004</v>
      </c>
      <c r="B2307">
        <v>67068872</v>
      </c>
      <c r="C2307" t="s">
        <v>3440</v>
      </c>
      <c r="D2307" t="str">
        <f>INDEX(cleaned_data_Pittsburgh!AF$2:'cleaned_data_Pittsburgh'!AF$828, MATCH(A2307, cleaned_data_Pittsburgh!I$2:'cleaned_data_Pittsburgh'!I$828,0))</f>
        <v>Pittsburgh</v>
      </c>
      <c r="E2307">
        <f>INDEX(cleaned_data_Pittsburgh!AG$2:'cleaned_data_Pittsburgh'!AG$828, MATCH(A2307, cleaned_data_Pittsburgh!I$2:'cleaned_data_Pittsburgh'!I$828,0))</f>
        <v>0</v>
      </c>
      <c r="F2307" t="str">
        <f>INDEX(cleaned_data_Pittsburgh!AK$2:'cleaned_data_Pittsburgh'!AK$828, MATCH(A2307, cleaned_data_Pittsburgh!I$2:'cleaned_data_Pittsburgh'!I$828,0))</f>
        <v>Sub-county</v>
      </c>
      <c r="G2307">
        <f t="shared" si="18"/>
        <v>0</v>
      </c>
    </row>
    <row r="2308" spans="1:7" x14ac:dyDescent="0.2">
      <c r="A2308">
        <v>224165813</v>
      </c>
      <c r="B2308">
        <v>67068872</v>
      </c>
      <c r="C2308" t="s">
        <v>3440</v>
      </c>
      <c r="D2308" t="str">
        <f>INDEX(cleaned_data_Pittsburgh!AF$2:'cleaned_data_Pittsburgh'!AF$828, MATCH(A2308, cleaned_data_Pittsburgh!I$2:'cleaned_data_Pittsburgh'!I$828,0))</f>
        <v>Pittsburgh</v>
      </c>
      <c r="E2308">
        <f>INDEX(cleaned_data_Pittsburgh!AG$2:'cleaned_data_Pittsburgh'!AG$828, MATCH(A2308, cleaned_data_Pittsburgh!I$2:'cleaned_data_Pittsburgh'!I$828,0))</f>
        <v>0</v>
      </c>
      <c r="F2308" t="str">
        <f>INDEX(cleaned_data_Pittsburgh!AK$2:'cleaned_data_Pittsburgh'!AK$828, MATCH(A2308, cleaned_data_Pittsburgh!I$2:'cleaned_data_Pittsburgh'!I$828,0))</f>
        <v>Sub-county</v>
      </c>
      <c r="G2308">
        <f t="shared" si="18"/>
        <v>0</v>
      </c>
    </row>
    <row r="2309" spans="1:7" x14ac:dyDescent="0.2">
      <c r="A2309">
        <v>223251565</v>
      </c>
      <c r="B2309">
        <v>182844532</v>
      </c>
      <c r="C2309" t="s">
        <v>3468</v>
      </c>
      <c r="D2309" t="str">
        <f>INDEX(cleaned_data_Pittsburgh!AF$2:'cleaned_data_Pittsburgh'!AF$828, MATCH(A2309, cleaned_data_Pittsburgh!I$2:'cleaned_data_Pittsburgh'!I$828,0))</f>
        <v>Pittsburgh</v>
      </c>
      <c r="E2309">
        <f>INDEX(cleaned_data_Pittsburgh!AG$2:'cleaned_data_Pittsburgh'!AG$828, MATCH(A2309, cleaned_data_Pittsburgh!I$2:'cleaned_data_Pittsburgh'!I$828,0))</f>
        <v>0</v>
      </c>
      <c r="F2309" t="str">
        <f>INDEX(cleaned_data_Pittsburgh!AK$2:'cleaned_data_Pittsburgh'!AK$828, MATCH(A2309, cleaned_data_Pittsburgh!I$2:'cleaned_data_Pittsburgh'!I$828,0))</f>
        <v>Sub-county</v>
      </c>
      <c r="G2309">
        <f t="shared" si="18"/>
        <v>0</v>
      </c>
    </row>
    <row r="2310" spans="1:7" x14ac:dyDescent="0.2">
      <c r="A2310">
        <v>221461720</v>
      </c>
      <c r="B2310">
        <v>47111662</v>
      </c>
      <c r="C2310" t="s">
        <v>3399</v>
      </c>
      <c r="D2310" t="str">
        <f>INDEX(cleaned_data_Pittsburgh!AF$2:'cleaned_data_Pittsburgh'!AF$828, MATCH(A2310, cleaned_data_Pittsburgh!I$2:'cleaned_data_Pittsburgh'!I$828,0))</f>
        <v>Pittsburgh</v>
      </c>
      <c r="E2310">
        <f>INDEX(cleaned_data_Pittsburgh!AG$2:'cleaned_data_Pittsburgh'!AG$828, MATCH(A2310, cleaned_data_Pittsburgh!I$2:'cleaned_data_Pittsburgh'!I$828,0))</f>
        <v>0</v>
      </c>
      <c r="F2310" t="str">
        <f>INDEX(cleaned_data_Pittsburgh!AK$2:'cleaned_data_Pittsburgh'!AK$828, MATCH(A2310, cleaned_data_Pittsburgh!I$2:'cleaned_data_Pittsburgh'!I$828,0))</f>
        <v>Sub-county</v>
      </c>
      <c r="G2310">
        <f t="shared" si="18"/>
        <v>0</v>
      </c>
    </row>
    <row r="2311" spans="1:7" x14ac:dyDescent="0.2">
      <c r="A2311">
        <v>223992811</v>
      </c>
      <c r="B2311">
        <v>9560200</v>
      </c>
      <c r="C2311" t="s">
        <v>3399</v>
      </c>
      <c r="D2311" t="str">
        <f>INDEX(cleaned_data_Pittsburgh!AF$2:'cleaned_data_Pittsburgh'!AF$828, MATCH(A2311, cleaned_data_Pittsburgh!I$2:'cleaned_data_Pittsburgh'!I$828,0))</f>
        <v>Pittsburgh</v>
      </c>
      <c r="E2311">
        <f>INDEX(cleaned_data_Pittsburgh!AG$2:'cleaned_data_Pittsburgh'!AG$828, MATCH(A2311, cleaned_data_Pittsburgh!I$2:'cleaned_data_Pittsburgh'!I$828,0))</f>
        <v>0</v>
      </c>
      <c r="F2311" t="str">
        <f>INDEX(cleaned_data_Pittsburgh!AK$2:'cleaned_data_Pittsburgh'!AK$828, MATCH(A2311, cleaned_data_Pittsburgh!I$2:'cleaned_data_Pittsburgh'!I$828,0))</f>
        <v>Sub-county</v>
      </c>
      <c r="G2311">
        <f t="shared" si="18"/>
        <v>0</v>
      </c>
    </row>
    <row r="2312" spans="1:7" x14ac:dyDescent="0.2">
      <c r="A2312">
        <v>224136597</v>
      </c>
      <c r="B2312">
        <v>9560200</v>
      </c>
      <c r="C2312" t="s">
        <v>3399</v>
      </c>
      <c r="D2312" t="str">
        <f>INDEX(cleaned_data_Pittsburgh!AF$2:'cleaned_data_Pittsburgh'!AF$828, MATCH(A2312, cleaned_data_Pittsburgh!I$2:'cleaned_data_Pittsburgh'!I$828,0))</f>
        <v>Pittsburgh</v>
      </c>
      <c r="E2312">
        <f>INDEX(cleaned_data_Pittsburgh!AG$2:'cleaned_data_Pittsburgh'!AG$828, MATCH(A2312, cleaned_data_Pittsburgh!I$2:'cleaned_data_Pittsburgh'!I$828,0))</f>
        <v>0</v>
      </c>
      <c r="F2312" t="str">
        <f>INDEX(cleaned_data_Pittsburgh!AK$2:'cleaned_data_Pittsburgh'!AK$828, MATCH(A2312, cleaned_data_Pittsburgh!I$2:'cleaned_data_Pittsburgh'!I$828,0))</f>
        <v>Sub-county</v>
      </c>
      <c r="G2312">
        <f t="shared" si="18"/>
        <v>0</v>
      </c>
    </row>
    <row r="2313" spans="1:7" x14ac:dyDescent="0.2">
      <c r="A2313">
        <v>224207429</v>
      </c>
      <c r="B2313">
        <v>189797913</v>
      </c>
      <c r="C2313" t="s">
        <v>3399</v>
      </c>
      <c r="D2313" t="str">
        <f>INDEX(cleaned_data_Pittsburgh!AF$2:'cleaned_data_Pittsburgh'!AF$828, MATCH(A2313, cleaned_data_Pittsburgh!I$2:'cleaned_data_Pittsburgh'!I$828,0))</f>
        <v>Pittsburgh</v>
      </c>
      <c r="E2313">
        <f>INDEX(cleaned_data_Pittsburgh!AG$2:'cleaned_data_Pittsburgh'!AG$828, MATCH(A2313, cleaned_data_Pittsburgh!I$2:'cleaned_data_Pittsburgh'!I$828,0))</f>
        <v>0</v>
      </c>
      <c r="F2313" t="str">
        <f>INDEX(cleaned_data_Pittsburgh!AK$2:'cleaned_data_Pittsburgh'!AK$828, MATCH(A2313, cleaned_data_Pittsburgh!I$2:'cleaned_data_Pittsburgh'!I$828,0))</f>
        <v>Sub-county</v>
      </c>
      <c r="G2313">
        <f t="shared" si="18"/>
        <v>0</v>
      </c>
    </row>
    <row r="2314" spans="1:7" x14ac:dyDescent="0.2">
      <c r="A2314">
        <v>224207929</v>
      </c>
      <c r="B2314">
        <v>52647572</v>
      </c>
      <c r="C2314" t="s">
        <v>3399</v>
      </c>
      <c r="D2314" t="str">
        <f>INDEX(cleaned_data_Pittsburgh!AF$2:'cleaned_data_Pittsburgh'!AF$828, MATCH(A2314, cleaned_data_Pittsburgh!I$2:'cleaned_data_Pittsburgh'!I$828,0))</f>
        <v>Pittsburgh</v>
      </c>
      <c r="E2314">
        <f>INDEX(cleaned_data_Pittsburgh!AG$2:'cleaned_data_Pittsburgh'!AG$828, MATCH(A2314, cleaned_data_Pittsburgh!I$2:'cleaned_data_Pittsburgh'!I$828,0))</f>
        <v>0</v>
      </c>
      <c r="F2314" t="str">
        <f>INDEX(cleaned_data_Pittsburgh!AK$2:'cleaned_data_Pittsburgh'!AK$828, MATCH(A2314, cleaned_data_Pittsburgh!I$2:'cleaned_data_Pittsburgh'!I$828,0))</f>
        <v>Sub-county</v>
      </c>
      <c r="G2314">
        <f t="shared" si="18"/>
        <v>0</v>
      </c>
    </row>
    <row r="2315" spans="1:7" x14ac:dyDescent="0.2">
      <c r="A2315">
        <v>224228738</v>
      </c>
      <c r="B2315">
        <v>9560200</v>
      </c>
      <c r="C2315" t="s">
        <v>3399</v>
      </c>
      <c r="D2315" t="str">
        <f>INDEX(cleaned_data_Pittsburgh!AF$2:'cleaned_data_Pittsburgh'!AF$828, MATCH(A2315, cleaned_data_Pittsburgh!I$2:'cleaned_data_Pittsburgh'!I$828,0))</f>
        <v>Pittsburgh</v>
      </c>
      <c r="E2315">
        <f>INDEX(cleaned_data_Pittsburgh!AG$2:'cleaned_data_Pittsburgh'!AG$828, MATCH(A2315, cleaned_data_Pittsburgh!I$2:'cleaned_data_Pittsburgh'!I$828,0))</f>
        <v>0</v>
      </c>
      <c r="F2315" t="str">
        <f>INDEX(cleaned_data_Pittsburgh!AK$2:'cleaned_data_Pittsburgh'!AK$828, MATCH(A2315, cleaned_data_Pittsburgh!I$2:'cleaned_data_Pittsburgh'!I$828,0))</f>
        <v>Sub-county</v>
      </c>
      <c r="G2315">
        <f t="shared" ref="G2315:G2378" si="19">IF(IFERROR(SEARCH(D2315, C2315), 0), 1, 0)</f>
        <v>0</v>
      </c>
    </row>
    <row r="2316" spans="1:7" x14ac:dyDescent="0.2">
      <c r="A2316">
        <v>224269782</v>
      </c>
      <c r="B2316">
        <v>34504822</v>
      </c>
      <c r="C2316" t="s">
        <v>3399</v>
      </c>
      <c r="D2316" t="str">
        <f>INDEX(cleaned_data_Pittsburgh!AF$2:'cleaned_data_Pittsburgh'!AF$828, MATCH(A2316, cleaned_data_Pittsburgh!I$2:'cleaned_data_Pittsburgh'!I$828,0))</f>
        <v>Pittsburgh</v>
      </c>
      <c r="E2316">
        <f>INDEX(cleaned_data_Pittsburgh!AG$2:'cleaned_data_Pittsburgh'!AG$828, MATCH(A2316, cleaned_data_Pittsburgh!I$2:'cleaned_data_Pittsburgh'!I$828,0))</f>
        <v>0</v>
      </c>
      <c r="F2316" t="str">
        <f>INDEX(cleaned_data_Pittsburgh!AK$2:'cleaned_data_Pittsburgh'!AK$828, MATCH(A2316, cleaned_data_Pittsburgh!I$2:'cleaned_data_Pittsburgh'!I$828,0))</f>
        <v>Sub-county</v>
      </c>
      <c r="G2316">
        <f t="shared" si="19"/>
        <v>0</v>
      </c>
    </row>
    <row r="2317" spans="1:7" x14ac:dyDescent="0.2">
      <c r="A2317">
        <v>224269949</v>
      </c>
      <c r="B2317">
        <v>34504822</v>
      </c>
      <c r="C2317" t="s">
        <v>3399</v>
      </c>
      <c r="D2317" t="str">
        <f>INDEX(cleaned_data_Pittsburgh!AF$2:'cleaned_data_Pittsburgh'!AF$828, MATCH(A2317, cleaned_data_Pittsburgh!I$2:'cleaned_data_Pittsburgh'!I$828,0))</f>
        <v>Pittsburgh</v>
      </c>
      <c r="E2317">
        <f>INDEX(cleaned_data_Pittsburgh!AG$2:'cleaned_data_Pittsburgh'!AG$828, MATCH(A2317, cleaned_data_Pittsburgh!I$2:'cleaned_data_Pittsburgh'!I$828,0))</f>
        <v>0</v>
      </c>
      <c r="F2317" t="str">
        <f>INDEX(cleaned_data_Pittsburgh!AK$2:'cleaned_data_Pittsburgh'!AK$828, MATCH(A2317, cleaned_data_Pittsburgh!I$2:'cleaned_data_Pittsburgh'!I$828,0))</f>
        <v>Sub-county</v>
      </c>
      <c r="G2317">
        <f t="shared" si="19"/>
        <v>0</v>
      </c>
    </row>
    <row r="2318" spans="1:7" x14ac:dyDescent="0.2">
      <c r="A2318">
        <v>224270298</v>
      </c>
      <c r="B2318">
        <v>34504822</v>
      </c>
      <c r="C2318" t="s">
        <v>3399</v>
      </c>
      <c r="D2318" t="str">
        <f>INDEX(cleaned_data_Pittsburgh!AF$2:'cleaned_data_Pittsburgh'!AF$828, MATCH(A2318, cleaned_data_Pittsburgh!I$2:'cleaned_data_Pittsburgh'!I$828,0))</f>
        <v>Pittsburgh</v>
      </c>
      <c r="E2318">
        <f>INDEX(cleaned_data_Pittsburgh!AG$2:'cleaned_data_Pittsburgh'!AG$828, MATCH(A2318, cleaned_data_Pittsburgh!I$2:'cleaned_data_Pittsburgh'!I$828,0))</f>
        <v>0</v>
      </c>
      <c r="F2318" t="str">
        <f>INDEX(cleaned_data_Pittsburgh!AK$2:'cleaned_data_Pittsburgh'!AK$828, MATCH(A2318, cleaned_data_Pittsburgh!I$2:'cleaned_data_Pittsburgh'!I$828,0))</f>
        <v>Sub-county</v>
      </c>
      <c r="G2318">
        <f t="shared" si="19"/>
        <v>0</v>
      </c>
    </row>
    <row r="2319" spans="1:7" x14ac:dyDescent="0.2">
      <c r="A2319">
        <v>224270324</v>
      </c>
      <c r="B2319">
        <v>34504822</v>
      </c>
      <c r="C2319" t="s">
        <v>3399</v>
      </c>
      <c r="D2319" t="str">
        <f>INDEX(cleaned_data_Pittsburgh!AF$2:'cleaned_data_Pittsburgh'!AF$828, MATCH(A2319, cleaned_data_Pittsburgh!I$2:'cleaned_data_Pittsburgh'!I$828,0))</f>
        <v>Pittsburgh</v>
      </c>
      <c r="E2319">
        <f>INDEX(cleaned_data_Pittsburgh!AG$2:'cleaned_data_Pittsburgh'!AG$828, MATCH(A2319, cleaned_data_Pittsburgh!I$2:'cleaned_data_Pittsburgh'!I$828,0))</f>
        <v>0</v>
      </c>
      <c r="F2319" t="str">
        <f>INDEX(cleaned_data_Pittsburgh!AK$2:'cleaned_data_Pittsburgh'!AK$828, MATCH(A2319, cleaned_data_Pittsburgh!I$2:'cleaned_data_Pittsburgh'!I$828,0))</f>
        <v>Sub-county</v>
      </c>
      <c r="G2319">
        <f t="shared" si="19"/>
        <v>0</v>
      </c>
    </row>
    <row r="2320" spans="1:7" x14ac:dyDescent="0.2">
      <c r="A2320">
        <v>224270324</v>
      </c>
      <c r="B2320">
        <v>9560200</v>
      </c>
      <c r="C2320" t="s">
        <v>3399</v>
      </c>
      <c r="D2320" t="str">
        <f>INDEX(cleaned_data_Pittsburgh!AF$2:'cleaned_data_Pittsburgh'!AF$828, MATCH(A2320, cleaned_data_Pittsburgh!I$2:'cleaned_data_Pittsburgh'!I$828,0))</f>
        <v>Pittsburgh</v>
      </c>
      <c r="E2320">
        <f>INDEX(cleaned_data_Pittsburgh!AG$2:'cleaned_data_Pittsburgh'!AG$828, MATCH(A2320, cleaned_data_Pittsburgh!I$2:'cleaned_data_Pittsburgh'!I$828,0))</f>
        <v>0</v>
      </c>
      <c r="F2320" t="str">
        <f>INDEX(cleaned_data_Pittsburgh!AK$2:'cleaned_data_Pittsburgh'!AK$828, MATCH(A2320, cleaned_data_Pittsburgh!I$2:'cleaned_data_Pittsburgh'!I$828,0))</f>
        <v>Sub-county</v>
      </c>
      <c r="G2320">
        <f t="shared" si="19"/>
        <v>0</v>
      </c>
    </row>
    <row r="2321" spans="1:7" x14ac:dyDescent="0.2">
      <c r="A2321">
        <v>224312227</v>
      </c>
      <c r="B2321">
        <v>9560200</v>
      </c>
      <c r="C2321" t="s">
        <v>3399</v>
      </c>
      <c r="D2321" t="str">
        <f>INDEX(cleaned_data_Pittsburgh!AF$2:'cleaned_data_Pittsburgh'!AF$828, MATCH(A2321, cleaned_data_Pittsburgh!I$2:'cleaned_data_Pittsburgh'!I$828,0))</f>
        <v>Pittsburgh</v>
      </c>
      <c r="E2321">
        <f>INDEX(cleaned_data_Pittsburgh!AG$2:'cleaned_data_Pittsburgh'!AG$828, MATCH(A2321, cleaned_data_Pittsburgh!I$2:'cleaned_data_Pittsburgh'!I$828,0))</f>
        <v>0</v>
      </c>
      <c r="F2321" t="str">
        <f>INDEX(cleaned_data_Pittsburgh!AK$2:'cleaned_data_Pittsburgh'!AK$828, MATCH(A2321, cleaned_data_Pittsburgh!I$2:'cleaned_data_Pittsburgh'!I$828,0))</f>
        <v>Sub-county</v>
      </c>
      <c r="G2321">
        <f t="shared" si="19"/>
        <v>0</v>
      </c>
    </row>
    <row r="2322" spans="1:7" x14ac:dyDescent="0.2">
      <c r="A2322">
        <v>224374919</v>
      </c>
      <c r="B2322">
        <v>144465892</v>
      </c>
      <c r="C2322" t="s">
        <v>3399</v>
      </c>
      <c r="D2322" t="str">
        <f>INDEX(cleaned_data_Pittsburgh!AF$2:'cleaned_data_Pittsburgh'!AF$828, MATCH(A2322, cleaned_data_Pittsburgh!I$2:'cleaned_data_Pittsburgh'!I$828,0))</f>
        <v>Pittsburgh</v>
      </c>
      <c r="E2322">
        <f>INDEX(cleaned_data_Pittsburgh!AG$2:'cleaned_data_Pittsburgh'!AG$828, MATCH(A2322, cleaned_data_Pittsburgh!I$2:'cleaned_data_Pittsburgh'!I$828,0))</f>
        <v>0</v>
      </c>
      <c r="F2322" t="str">
        <f>INDEX(cleaned_data_Pittsburgh!AK$2:'cleaned_data_Pittsburgh'!AK$828, MATCH(A2322, cleaned_data_Pittsburgh!I$2:'cleaned_data_Pittsburgh'!I$828,0))</f>
        <v>Sub-county</v>
      </c>
      <c r="G2322">
        <f t="shared" si="19"/>
        <v>0</v>
      </c>
    </row>
    <row r="2323" spans="1:7" x14ac:dyDescent="0.2">
      <c r="A2323">
        <v>224433652</v>
      </c>
      <c r="B2323">
        <v>9560200</v>
      </c>
      <c r="C2323" t="s">
        <v>3399</v>
      </c>
      <c r="D2323" t="str">
        <f>INDEX(cleaned_data_Pittsburgh!AF$2:'cleaned_data_Pittsburgh'!AF$828, MATCH(A2323, cleaned_data_Pittsburgh!I$2:'cleaned_data_Pittsburgh'!I$828,0))</f>
        <v>Pittsburgh</v>
      </c>
      <c r="E2323">
        <f>INDEX(cleaned_data_Pittsburgh!AG$2:'cleaned_data_Pittsburgh'!AG$828, MATCH(A2323, cleaned_data_Pittsburgh!I$2:'cleaned_data_Pittsburgh'!I$828,0))</f>
        <v>0</v>
      </c>
      <c r="F2323" t="str">
        <f>INDEX(cleaned_data_Pittsburgh!AK$2:'cleaned_data_Pittsburgh'!AK$828, MATCH(A2323, cleaned_data_Pittsburgh!I$2:'cleaned_data_Pittsburgh'!I$828,0))</f>
        <v>Sub-county</v>
      </c>
      <c r="G2323">
        <f t="shared" si="19"/>
        <v>0</v>
      </c>
    </row>
    <row r="2324" spans="1:7" x14ac:dyDescent="0.2">
      <c r="A2324">
        <v>224440352</v>
      </c>
      <c r="B2324">
        <v>9560200</v>
      </c>
      <c r="C2324" t="s">
        <v>3399</v>
      </c>
      <c r="D2324" t="str">
        <f>INDEX(cleaned_data_Pittsburgh!AF$2:'cleaned_data_Pittsburgh'!AF$828, MATCH(A2324, cleaned_data_Pittsburgh!I$2:'cleaned_data_Pittsburgh'!I$828,0))</f>
        <v>Pittsburgh</v>
      </c>
      <c r="E2324">
        <f>INDEX(cleaned_data_Pittsburgh!AG$2:'cleaned_data_Pittsburgh'!AG$828, MATCH(A2324, cleaned_data_Pittsburgh!I$2:'cleaned_data_Pittsburgh'!I$828,0))</f>
        <v>0</v>
      </c>
      <c r="F2324" t="str">
        <f>INDEX(cleaned_data_Pittsburgh!AK$2:'cleaned_data_Pittsburgh'!AK$828, MATCH(A2324, cleaned_data_Pittsburgh!I$2:'cleaned_data_Pittsburgh'!I$828,0))</f>
        <v>Sub-county</v>
      </c>
      <c r="G2324">
        <f t="shared" si="19"/>
        <v>0</v>
      </c>
    </row>
    <row r="2325" spans="1:7" x14ac:dyDescent="0.2">
      <c r="A2325">
        <v>224441342</v>
      </c>
      <c r="B2325">
        <v>9560200</v>
      </c>
      <c r="C2325" t="s">
        <v>3399</v>
      </c>
      <c r="D2325" t="str">
        <f>INDEX(cleaned_data_Pittsburgh!AF$2:'cleaned_data_Pittsburgh'!AF$828, MATCH(A2325, cleaned_data_Pittsburgh!I$2:'cleaned_data_Pittsburgh'!I$828,0))</f>
        <v>Pittsburgh</v>
      </c>
      <c r="E2325">
        <f>INDEX(cleaned_data_Pittsburgh!AG$2:'cleaned_data_Pittsburgh'!AG$828, MATCH(A2325, cleaned_data_Pittsburgh!I$2:'cleaned_data_Pittsburgh'!I$828,0))</f>
        <v>0</v>
      </c>
      <c r="F2325" t="str">
        <f>INDEX(cleaned_data_Pittsburgh!AK$2:'cleaned_data_Pittsburgh'!AK$828, MATCH(A2325, cleaned_data_Pittsburgh!I$2:'cleaned_data_Pittsburgh'!I$828,0))</f>
        <v>Sub-county</v>
      </c>
      <c r="G2325">
        <f t="shared" si="19"/>
        <v>0</v>
      </c>
    </row>
    <row r="2326" spans="1:7" x14ac:dyDescent="0.2">
      <c r="A2326">
        <v>224567871</v>
      </c>
      <c r="B2326">
        <v>7882275</v>
      </c>
      <c r="C2326" t="s">
        <v>3399</v>
      </c>
      <c r="D2326" t="str">
        <f>INDEX(cleaned_data_Pittsburgh!AF$2:'cleaned_data_Pittsburgh'!AF$828, MATCH(A2326, cleaned_data_Pittsburgh!I$2:'cleaned_data_Pittsburgh'!I$828,0))</f>
        <v>Pittsburgh</v>
      </c>
      <c r="E2326">
        <f>INDEX(cleaned_data_Pittsburgh!AG$2:'cleaned_data_Pittsburgh'!AG$828, MATCH(A2326, cleaned_data_Pittsburgh!I$2:'cleaned_data_Pittsburgh'!I$828,0))</f>
        <v>0</v>
      </c>
      <c r="F2326" t="str">
        <f>INDEX(cleaned_data_Pittsburgh!AK$2:'cleaned_data_Pittsburgh'!AK$828, MATCH(A2326, cleaned_data_Pittsburgh!I$2:'cleaned_data_Pittsburgh'!I$828,0))</f>
        <v>Sub-county</v>
      </c>
      <c r="G2326">
        <f t="shared" si="19"/>
        <v>0</v>
      </c>
    </row>
    <row r="2327" spans="1:7" x14ac:dyDescent="0.2">
      <c r="A2327">
        <v>224599580</v>
      </c>
      <c r="B2327">
        <v>34504822</v>
      </c>
      <c r="C2327" t="s">
        <v>3399</v>
      </c>
      <c r="D2327" t="str">
        <f>INDEX(cleaned_data_Pittsburgh!AF$2:'cleaned_data_Pittsburgh'!AF$828, MATCH(A2327, cleaned_data_Pittsburgh!I$2:'cleaned_data_Pittsburgh'!I$828,0))</f>
        <v>Pittsburgh</v>
      </c>
      <c r="E2327">
        <f>INDEX(cleaned_data_Pittsburgh!AG$2:'cleaned_data_Pittsburgh'!AG$828, MATCH(A2327, cleaned_data_Pittsburgh!I$2:'cleaned_data_Pittsburgh'!I$828,0))</f>
        <v>0</v>
      </c>
      <c r="F2327" t="str">
        <f>INDEX(cleaned_data_Pittsburgh!AK$2:'cleaned_data_Pittsburgh'!AK$828, MATCH(A2327, cleaned_data_Pittsburgh!I$2:'cleaned_data_Pittsburgh'!I$828,0))</f>
        <v>Sub-county</v>
      </c>
      <c r="G2327">
        <f t="shared" si="19"/>
        <v>0</v>
      </c>
    </row>
    <row r="2328" spans="1:7" x14ac:dyDescent="0.2">
      <c r="A2328">
        <v>224599580</v>
      </c>
      <c r="B2328">
        <v>155137532</v>
      </c>
      <c r="C2328" t="s">
        <v>3399</v>
      </c>
      <c r="D2328" t="str">
        <f>INDEX(cleaned_data_Pittsburgh!AF$2:'cleaned_data_Pittsburgh'!AF$828, MATCH(A2328, cleaned_data_Pittsburgh!I$2:'cleaned_data_Pittsburgh'!I$828,0))</f>
        <v>Pittsburgh</v>
      </c>
      <c r="E2328">
        <f>INDEX(cleaned_data_Pittsburgh!AG$2:'cleaned_data_Pittsburgh'!AG$828, MATCH(A2328, cleaned_data_Pittsburgh!I$2:'cleaned_data_Pittsburgh'!I$828,0))</f>
        <v>0</v>
      </c>
      <c r="F2328" t="str">
        <f>INDEX(cleaned_data_Pittsburgh!AK$2:'cleaned_data_Pittsburgh'!AK$828, MATCH(A2328, cleaned_data_Pittsburgh!I$2:'cleaned_data_Pittsburgh'!I$828,0))</f>
        <v>Sub-county</v>
      </c>
      <c r="G2328">
        <f t="shared" si="19"/>
        <v>0</v>
      </c>
    </row>
    <row r="2329" spans="1:7" x14ac:dyDescent="0.2">
      <c r="A2329">
        <v>224739284</v>
      </c>
      <c r="B2329">
        <v>34504822</v>
      </c>
      <c r="C2329" t="s">
        <v>3399</v>
      </c>
      <c r="D2329" t="str">
        <f>INDEX(cleaned_data_Pittsburgh!AF$2:'cleaned_data_Pittsburgh'!AF$828, MATCH(A2329, cleaned_data_Pittsburgh!I$2:'cleaned_data_Pittsburgh'!I$828,0))</f>
        <v>Pittsburgh</v>
      </c>
      <c r="E2329">
        <f>INDEX(cleaned_data_Pittsburgh!AG$2:'cleaned_data_Pittsburgh'!AG$828, MATCH(A2329, cleaned_data_Pittsburgh!I$2:'cleaned_data_Pittsburgh'!I$828,0))</f>
        <v>0</v>
      </c>
      <c r="F2329" t="str">
        <f>INDEX(cleaned_data_Pittsburgh!AK$2:'cleaned_data_Pittsburgh'!AK$828, MATCH(A2329, cleaned_data_Pittsburgh!I$2:'cleaned_data_Pittsburgh'!I$828,0))</f>
        <v>Sub-county</v>
      </c>
      <c r="G2329">
        <f t="shared" si="19"/>
        <v>0</v>
      </c>
    </row>
    <row r="2330" spans="1:7" x14ac:dyDescent="0.2">
      <c r="A2330">
        <v>224754315</v>
      </c>
      <c r="B2330">
        <v>9560200</v>
      </c>
      <c r="C2330" t="s">
        <v>3399</v>
      </c>
      <c r="D2330" t="str">
        <f>INDEX(cleaned_data_Pittsburgh!AF$2:'cleaned_data_Pittsburgh'!AF$828, MATCH(A2330, cleaned_data_Pittsburgh!I$2:'cleaned_data_Pittsburgh'!I$828,0))</f>
        <v>Pittsburgh</v>
      </c>
      <c r="E2330">
        <f>INDEX(cleaned_data_Pittsburgh!AG$2:'cleaned_data_Pittsburgh'!AG$828, MATCH(A2330, cleaned_data_Pittsburgh!I$2:'cleaned_data_Pittsburgh'!I$828,0))</f>
        <v>0</v>
      </c>
      <c r="F2330" t="str">
        <f>INDEX(cleaned_data_Pittsburgh!AK$2:'cleaned_data_Pittsburgh'!AK$828, MATCH(A2330, cleaned_data_Pittsburgh!I$2:'cleaned_data_Pittsburgh'!I$828,0))</f>
        <v>Sub-county</v>
      </c>
      <c r="G2330">
        <f t="shared" si="19"/>
        <v>0</v>
      </c>
    </row>
    <row r="2331" spans="1:7" x14ac:dyDescent="0.2">
      <c r="A2331" t="s">
        <v>3294</v>
      </c>
      <c r="B2331">
        <v>126843652</v>
      </c>
      <c r="C2331" t="s">
        <v>3399</v>
      </c>
      <c r="D2331" t="str">
        <f>INDEX(cleaned_data_Pittsburgh!AF$2:'cleaned_data_Pittsburgh'!AF$828, MATCH(A2331, cleaned_data_Pittsburgh!I$2:'cleaned_data_Pittsburgh'!I$828,0))</f>
        <v>Pittsburgh</v>
      </c>
      <c r="E2331">
        <f>INDEX(cleaned_data_Pittsburgh!AG$2:'cleaned_data_Pittsburgh'!AG$828, MATCH(A2331, cleaned_data_Pittsburgh!I$2:'cleaned_data_Pittsburgh'!I$828,0))</f>
        <v>0</v>
      </c>
      <c r="F2331" t="str">
        <f>INDEX(cleaned_data_Pittsburgh!AK$2:'cleaned_data_Pittsburgh'!AK$828, MATCH(A2331, cleaned_data_Pittsburgh!I$2:'cleaned_data_Pittsburgh'!I$828,0))</f>
        <v>Sub-county</v>
      </c>
      <c r="G2331">
        <f t="shared" si="19"/>
        <v>0</v>
      </c>
    </row>
    <row r="2332" spans="1:7" x14ac:dyDescent="0.2">
      <c r="A2332" t="s">
        <v>3298</v>
      </c>
      <c r="B2332">
        <v>90885942</v>
      </c>
      <c r="C2332" t="s">
        <v>3399</v>
      </c>
      <c r="D2332" t="str">
        <f>INDEX(cleaned_data_Pittsburgh!AF$2:'cleaned_data_Pittsburgh'!AF$828, MATCH(A2332, cleaned_data_Pittsburgh!I$2:'cleaned_data_Pittsburgh'!I$828,0))</f>
        <v>Pittsburgh</v>
      </c>
      <c r="E2332">
        <f>INDEX(cleaned_data_Pittsburgh!AG$2:'cleaned_data_Pittsburgh'!AG$828, MATCH(A2332, cleaned_data_Pittsburgh!I$2:'cleaned_data_Pittsburgh'!I$828,0))</f>
        <v>0</v>
      </c>
      <c r="F2332" t="str">
        <f>INDEX(cleaned_data_Pittsburgh!AK$2:'cleaned_data_Pittsburgh'!AK$828, MATCH(A2332, cleaned_data_Pittsburgh!I$2:'cleaned_data_Pittsburgh'!I$828,0))</f>
        <v>Sub-county</v>
      </c>
      <c r="G2332">
        <f t="shared" si="19"/>
        <v>0</v>
      </c>
    </row>
    <row r="2333" spans="1:7" x14ac:dyDescent="0.2">
      <c r="A2333" t="s">
        <v>3298</v>
      </c>
      <c r="B2333">
        <v>90735032</v>
      </c>
      <c r="C2333" t="s">
        <v>3399</v>
      </c>
      <c r="D2333" t="str">
        <f>INDEX(cleaned_data_Pittsburgh!AF$2:'cleaned_data_Pittsburgh'!AF$828, MATCH(A2333, cleaned_data_Pittsburgh!I$2:'cleaned_data_Pittsburgh'!I$828,0))</f>
        <v>Pittsburgh</v>
      </c>
      <c r="E2333">
        <f>INDEX(cleaned_data_Pittsburgh!AG$2:'cleaned_data_Pittsburgh'!AG$828, MATCH(A2333, cleaned_data_Pittsburgh!I$2:'cleaned_data_Pittsburgh'!I$828,0))</f>
        <v>0</v>
      </c>
      <c r="F2333" t="str">
        <f>INDEX(cleaned_data_Pittsburgh!AK$2:'cleaned_data_Pittsburgh'!AK$828, MATCH(A2333, cleaned_data_Pittsburgh!I$2:'cleaned_data_Pittsburgh'!I$828,0))</f>
        <v>Sub-county</v>
      </c>
      <c r="G2333">
        <f t="shared" si="19"/>
        <v>0</v>
      </c>
    </row>
    <row r="2334" spans="1:7" x14ac:dyDescent="0.2">
      <c r="A2334" t="s">
        <v>3298</v>
      </c>
      <c r="B2334">
        <v>151071842</v>
      </c>
      <c r="C2334" t="s">
        <v>3399</v>
      </c>
      <c r="D2334" t="str">
        <f>INDEX(cleaned_data_Pittsburgh!AF$2:'cleaned_data_Pittsburgh'!AF$828, MATCH(A2334, cleaned_data_Pittsburgh!I$2:'cleaned_data_Pittsburgh'!I$828,0))</f>
        <v>Pittsburgh</v>
      </c>
      <c r="E2334">
        <f>INDEX(cleaned_data_Pittsburgh!AG$2:'cleaned_data_Pittsburgh'!AG$828, MATCH(A2334, cleaned_data_Pittsburgh!I$2:'cleaned_data_Pittsburgh'!I$828,0))</f>
        <v>0</v>
      </c>
      <c r="F2334" t="str">
        <f>INDEX(cleaned_data_Pittsburgh!AK$2:'cleaned_data_Pittsburgh'!AK$828, MATCH(A2334, cleaned_data_Pittsburgh!I$2:'cleaned_data_Pittsburgh'!I$828,0))</f>
        <v>Sub-county</v>
      </c>
      <c r="G2334">
        <f t="shared" si="19"/>
        <v>0</v>
      </c>
    </row>
    <row r="2335" spans="1:7" x14ac:dyDescent="0.2">
      <c r="A2335" t="s">
        <v>3298</v>
      </c>
      <c r="B2335">
        <v>162710152</v>
      </c>
      <c r="C2335" t="s">
        <v>3399</v>
      </c>
      <c r="D2335" t="str">
        <f>INDEX(cleaned_data_Pittsburgh!AF$2:'cleaned_data_Pittsburgh'!AF$828, MATCH(A2335, cleaned_data_Pittsburgh!I$2:'cleaned_data_Pittsburgh'!I$828,0))</f>
        <v>Pittsburgh</v>
      </c>
      <c r="E2335">
        <f>INDEX(cleaned_data_Pittsburgh!AG$2:'cleaned_data_Pittsburgh'!AG$828, MATCH(A2335, cleaned_data_Pittsburgh!I$2:'cleaned_data_Pittsburgh'!I$828,0))</f>
        <v>0</v>
      </c>
      <c r="F2335" t="str">
        <f>INDEX(cleaned_data_Pittsburgh!AK$2:'cleaned_data_Pittsburgh'!AK$828, MATCH(A2335, cleaned_data_Pittsburgh!I$2:'cleaned_data_Pittsburgh'!I$828,0))</f>
        <v>Sub-county</v>
      </c>
      <c r="G2335">
        <f t="shared" si="19"/>
        <v>0</v>
      </c>
    </row>
    <row r="2336" spans="1:7" x14ac:dyDescent="0.2">
      <c r="A2336">
        <v>219537970</v>
      </c>
      <c r="B2336">
        <v>190833984</v>
      </c>
      <c r="C2336" t="s">
        <v>3386</v>
      </c>
      <c r="D2336" t="str">
        <f>INDEX(cleaned_data_Pittsburgh!AF$2:'cleaned_data_Pittsburgh'!AF$828, MATCH(A2336, cleaned_data_Pittsburgh!I$2:'cleaned_data_Pittsburgh'!I$828,0))</f>
        <v>Pittsburgh</v>
      </c>
      <c r="E2336">
        <f>INDEX(cleaned_data_Pittsburgh!AG$2:'cleaned_data_Pittsburgh'!AG$828, MATCH(A2336, cleaned_data_Pittsburgh!I$2:'cleaned_data_Pittsburgh'!I$828,0))</f>
        <v>0</v>
      </c>
      <c r="F2336" t="str">
        <f>INDEX(cleaned_data_Pittsburgh!AK$2:'cleaned_data_Pittsburgh'!AK$828, MATCH(A2336, cleaned_data_Pittsburgh!I$2:'cleaned_data_Pittsburgh'!I$828,0))</f>
        <v>Sub-county</v>
      </c>
      <c r="G2336">
        <f t="shared" si="19"/>
        <v>0</v>
      </c>
    </row>
    <row r="2337" spans="1:7" x14ac:dyDescent="0.2">
      <c r="A2337">
        <v>222994406</v>
      </c>
      <c r="B2337">
        <v>152153532</v>
      </c>
      <c r="C2337" t="s">
        <v>3386</v>
      </c>
      <c r="D2337" t="str">
        <f>INDEX(cleaned_data_Pittsburgh!AF$2:'cleaned_data_Pittsburgh'!AF$828, MATCH(A2337, cleaned_data_Pittsburgh!I$2:'cleaned_data_Pittsburgh'!I$828,0))</f>
        <v>Pittsburgh</v>
      </c>
      <c r="E2337">
        <f>INDEX(cleaned_data_Pittsburgh!AG$2:'cleaned_data_Pittsburgh'!AG$828, MATCH(A2337, cleaned_data_Pittsburgh!I$2:'cleaned_data_Pittsburgh'!I$828,0))</f>
        <v>0</v>
      </c>
      <c r="F2337" t="str">
        <f>INDEX(cleaned_data_Pittsburgh!AK$2:'cleaned_data_Pittsburgh'!AK$828, MATCH(A2337, cleaned_data_Pittsburgh!I$2:'cleaned_data_Pittsburgh'!I$828,0))</f>
        <v>Sub-county</v>
      </c>
      <c r="G2337">
        <f t="shared" si="19"/>
        <v>0</v>
      </c>
    </row>
    <row r="2338" spans="1:7" x14ac:dyDescent="0.2">
      <c r="A2338">
        <v>223544536</v>
      </c>
      <c r="B2338">
        <v>12326584</v>
      </c>
      <c r="C2338" t="s">
        <v>3386</v>
      </c>
      <c r="D2338" t="str">
        <f>INDEX(cleaned_data_Pittsburgh!AF$2:'cleaned_data_Pittsburgh'!AF$828, MATCH(A2338, cleaned_data_Pittsburgh!I$2:'cleaned_data_Pittsburgh'!I$828,0))</f>
        <v>Pittsburgh</v>
      </c>
      <c r="E2338">
        <f>INDEX(cleaned_data_Pittsburgh!AG$2:'cleaned_data_Pittsburgh'!AG$828, MATCH(A2338, cleaned_data_Pittsburgh!I$2:'cleaned_data_Pittsburgh'!I$828,0))</f>
        <v>0</v>
      </c>
      <c r="F2338" t="str">
        <f>INDEX(cleaned_data_Pittsburgh!AK$2:'cleaned_data_Pittsburgh'!AK$828, MATCH(A2338, cleaned_data_Pittsburgh!I$2:'cleaned_data_Pittsburgh'!I$828,0))</f>
        <v>Sub-county</v>
      </c>
      <c r="G2338">
        <f t="shared" si="19"/>
        <v>0</v>
      </c>
    </row>
    <row r="2339" spans="1:7" x14ac:dyDescent="0.2">
      <c r="A2339">
        <v>223958580</v>
      </c>
      <c r="B2339">
        <v>12326584</v>
      </c>
      <c r="C2339" t="s">
        <v>3386</v>
      </c>
      <c r="D2339" t="str">
        <f>INDEX(cleaned_data_Pittsburgh!AF$2:'cleaned_data_Pittsburgh'!AF$828, MATCH(A2339, cleaned_data_Pittsburgh!I$2:'cleaned_data_Pittsburgh'!I$828,0))</f>
        <v>Pittsburgh</v>
      </c>
      <c r="E2339">
        <f>INDEX(cleaned_data_Pittsburgh!AG$2:'cleaned_data_Pittsburgh'!AG$828, MATCH(A2339, cleaned_data_Pittsburgh!I$2:'cleaned_data_Pittsburgh'!I$828,0))</f>
        <v>0</v>
      </c>
      <c r="F2339" t="str">
        <f>INDEX(cleaned_data_Pittsburgh!AK$2:'cleaned_data_Pittsburgh'!AK$828, MATCH(A2339, cleaned_data_Pittsburgh!I$2:'cleaned_data_Pittsburgh'!I$828,0))</f>
        <v>Sub-county</v>
      </c>
      <c r="G2339">
        <f t="shared" si="19"/>
        <v>0</v>
      </c>
    </row>
    <row r="2340" spans="1:7" x14ac:dyDescent="0.2">
      <c r="A2340">
        <v>224167603</v>
      </c>
      <c r="B2340">
        <v>100613642</v>
      </c>
      <c r="C2340" t="s">
        <v>3386</v>
      </c>
      <c r="D2340" t="str">
        <f>INDEX(cleaned_data_Pittsburgh!AF$2:'cleaned_data_Pittsburgh'!AF$828, MATCH(A2340, cleaned_data_Pittsburgh!I$2:'cleaned_data_Pittsburgh'!I$828,0))</f>
        <v>Pittsburgh</v>
      </c>
      <c r="E2340">
        <f>INDEX(cleaned_data_Pittsburgh!AG$2:'cleaned_data_Pittsburgh'!AG$828, MATCH(A2340, cleaned_data_Pittsburgh!I$2:'cleaned_data_Pittsburgh'!I$828,0))</f>
        <v>0</v>
      </c>
      <c r="F2340" t="str">
        <f>INDEX(cleaned_data_Pittsburgh!AK$2:'cleaned_data_Pittsburgh'!AK$828, MATCH(A2340, cleaned_data_Pittsburgh!I$2:'cleaned_data_Pittsburgh'!I$828,0))</f>
        <v>Sub-county</v>
      </c>
      <c r="G2340">
        <f t="shared" si="19"/>
        <v>0</v>
      </c>
    </row>
    <row r="2341" spans="1:7" x14ac:dyDescent="0.2">
      <c r="A2341">
        <v>224452097</v>
      </c>
      <c r="B2341">
        <v>190833984</v>
      </c>
      <c r="C2341" t="s">
        <v>3386</v>
      </c>
      <c r="D2341" t="str">
        <f>INDEX(cleaned_data_Pittsburgh!AF$2:'cleaned_data_Pittsburgh'!AF$828, MATCH(A2341, cleaned_data_Pittsburgh!I$2:'cleaned_data_Pittsburgh'!I$828,0))</f>
        <v>Pittsburgh</v>
      </c>
      <c r="E2341">
        <f>INDEX(cleaned_data_Pittsburgh!AG$2:'cleaned_data_Pittsburgh'!AG$828, MATCH(A2341, cleaned_data_Pittsburgh!I$2:'cleaned_data_Pittsburgh'!I$828,0))</f>
        <v>0</v>
      </c>
      <c r="F2341" t="str">
        <f>INDEX(cleaned_data_Pittsburgh!AK$2:'cleaned_data_Pittsburgh'!AK$828, MATCH(A2341, cleaned_data_Pittsburgh!I$2:'cleaned_data_Pittsburgh'!I$828,0))</f>
        <v>Sub-county</v>
      </c>
      <c r="G2341">
        <f t="shared" si="19"/>
        <v>0</v>
      </c>
    </row>
    <row r="2342" spans="1:7" x14ac:dyDescent="0.2">
      <c r="A2342" t="s">
        <v>3328</v>
      </c>
      <c r="B2342">
        <v>190662971</v>
      </c>
      <c r="C2342" t="s">
        <v>3386</v>
      </c>
      <c r="D2342" t="str">
        <f>INDEX(cleaned_data_Pittsburgh!AF$2:'cleaned_data_Pittsburgh'!AF$828, MATCH(A2342, cleaned_data_Pittsburgh!I$2:'cleaned_data_Pittsburgh'!I$828,0))</f>
        <v>Pittsburgh</v>
      </c>
      <c r="E2342">
        <f>INDEX(cleaned_data_Pittsburgh!AG$2:'cleaned_data_Pittsburgh'!AG$828, MATCH(A2342, cleaned_data_Pittsburgh!I$2:'cleaned_data_Pittsburgh'!I$828,0))</f>
        <v>0</v>
      </c>
      <c r="F2342" t="str">
        <f>INDEX(cleaned_data_Pittsburgh!AK$2:'cleaned_data_Pittsburgh'!AK$828, MATCH(A2342, cleaned_data_Pittsburgh!I$2:'cleaned_data_Pittsburgh'!I$828,0))</f>
        <v>Sub-county</v>
      </c>
      <c r="G2342">
        <f t="shared" si="19"/>
        <v>0</v>
      </c>
    </row>
    <row r="2343" spans="1:7" x14ac:dyDescent="0.2">
      <c r="A2343" t="s">
        <v>3330</v>
      </c>
      <c r="B2343">
        <v>190662971</v>
      </c>
      <c r="C2343" t="s">
        <v>3386</v>
      </c>
      <c r="D2343" t="str">
        <f>INDEX(cleaned_data_Pittsburgh!AF$2:'cleaned_data_Pittsburgh'!AF$828, MATCH(A2343, cleaned_data_Pittsburgh!I$2:'cleaned_data_Pittsburgh'!I$828,0))</f>
        <v>Pittsburgh</v>
      </c>
      <c r="E2343">
        <f>INDEX(cleaned_data_Pittsburgh!AG$2:'cleaned_data_Pittsburgh'!AG$828, MATCH(A2343, cleaned_data_Pittsburgh!I$2:'cleaned_data_Pittsburgh'!I$828,0))</f>
        <v>0</v>
      </c>
      <c r="F2343" t="str">
        <f>INDEX(cleaned_data_Pittsburgh!AK$2:'cleaned_data_Pittsburgh'!AK$828, MATCH(A2343, cleaned_data_Pittsburgh!I$2:'cleaned_data_Pittsburgh'!I$828,0))</f>
        <v>Sub-county</v>
      </c>
      <c r="G2343">
        <f t="shared" si="19"/>
        <v>0</v>
      </c>
    </row>
    <row r="2344" spans="1:7" x14ac:dyDescent="0.2">
      <c r="A2344" t="s">
        <v>3314</v>
      </c>
      <c r="B2344">
        <v>184162742</v>
      </c>
      <c r="C2344" t="s">
        <v>3386</v>
      </c>
      <c r="D2344" t="str">
        <f>INDEX(cleaned_data_Pittsburgh!AF$2:'cleaned_data_Pittsburgh'!AF$828, MATCH(A2344, cleaned_data_Pittsburgh!I$2:'cleaned_data_Pittsburgh'!I$828,0))</f>
        <v>Pittsburgh</v>
      </c>
      <c r="E2344">
        <f>INDEX(cleaned_data_Pittsburgh!AG$2:'cleaned_data_Pittsburgh'!AG$828, MATCH(A2344, cleaned_data_Pittsburgh!I$2:'cleaned_data_Pittsburgh'!I$828,0))</f>
        <v>0</v>
      </c>
      <c r="F2344" t="str">
        <f>INDEX(cleaned_data_Pittsburgh!AK$2:'cleaned_data_Pittsburgh'!AK$828, MATCH(A2344, cleaned_data_Pittsburgh!I$2:'cleaned_data_Pittsburgh'!I$828,0))</f>
        <v>Sub-county</v>
      </c>
      <c r="G2344">
        <f t="shared" si="19"/>
        <v>0</v>
      </c>
    </row>
    <row r="2345" spans="1:7" x14ac:dyDescent="0.2">
      <c r="A2345" t="s">
        <v>3315</v>
      </c>
      <c r="B2345">
        <v>184162742</v>
      </c>
      <c r="C2345" t="s">
        <v>3386</v>
      </c>
      <c r="D2345" t="str">
        <f>INDEX(cleaned_data_Pittsburgh!AF$2:'cleaned_data_Pittsburgh'!AF$828, MATCH(A2345, cleaned_data_Pittsburgh!I$2:'cleaned_data_Pittsburgh'!I$828,0))</f>
        <v>Pittsburgh</v>
      </c>
      <c r="E2345">
        <f>INDEX(cleaned_data_Pittsburgh!AG$2:'cleaned_data_Pittsburgh'!AG$828, MATCH(A2345, cleaned_data_Pittsburgh!I$2:'cleaned_data_Pittsburgh'!I$828,0))</f>
        <v>0</v>
      </c>
      <c r="F2345" t="str">
        <f>INDEX(cleaned_data_Pittsburgh!AK$2:'cleaned_data_Pittsburgh'!AK$828, MATCH(A2345, cleaned_data_Pittsburgh!I$2:'cleaned_data_Pittsburgh'!I$828,0))</f>
        <v>Sub-county</v>
      </c>
      <c r="G2345">
        <f t="shared" si="19"/>
        <v>0</v>
      </c>
    </row>
    <row r="2346" spans="1:7" x14ac:dyDescent="0.2">
      <c r="A2346" t="s">
        <v>3321</v>
      </c>
      <c r="B2346">
        <v>184162742</v>
      </c>
      <c r="C2346" t="s">
        <v>3386</v>
      </c>
      <c r="D2346" t="str">
        <f>INDEX(cleaned_data_Pittsburgh!AF$2:'cleaned_data_Pittsburgh'!AF$828, MATCH(A2346, cleaned_data_Pittsburgh!I$2:'cleaned_data_Pittsburgh'!I$828,0))</f>
        <v>Pittsburgh</v>
      </c>
      <c r="E2346">
        <f>INDEX(cleaned_data_Pittsburgh!AG$2:'cleaned_data_Pittsburgh'!AG$828, MATCH(A2346, cleaned_data_Pittsburgh!I$2:'cleaned_data_Pittsburgh'!I$828,0))</f>
        <v>0</v>
      </c>
      <c r="F2346" t="str">
        <f>INDEX(cleaned_data_Pittsburgh!AK$2:'cleaned_data_Pittsburgh'!AK$828, MATCH(A2346, cleaned_data_Pittsburgh!I$2:'cleaned_data_Pittsburgh'!I$828,0))</f>
        <v>Sub-county</v>
      </c>
      <c r="G2346">
        <f t="shared" si="19"/>
        <v>0</v>
      </c>
    </row>
    <row r="2347" spans="1:7" x14ac:dyDescent="0.2">
      <c r="A2347" t="s">
        <v>3322</v>
      </c>
      <c r="B2347">
        <v>184162742</v>
      </c>
      <c r="C2347" t="s">
        <v>3386</v>
      </c>
      <c r="D2347" t="str">
        <f>INDEX(cleaned_data_Pittsburgh!AF$2:'cleaned_data_Pittsburgh'!AF$828, MATCH(A2347, cleaned_data_Pittsburgh!I$2:'cleaned_data_Pittsburgh'!I$828,0))</f>
        <v>Pittsburgh</v>
      </c>
      <c r="E2347">
        <f>INDEX(cleaned_data_Pittsburgh!AG$2:'cleaned_data_Pittsburgh'!AG$828, MATCH(A2347, cleaned_data_Pittsburgh!I$2:'cleaned_data_Pittsburgh'!I$828,0))</f>
        <v>0</v>
      </c>
      <c r="F2347" t="str">
        <f>INDEX(cleaned_data_Pittsburgh!AK$2:'cleaned_data_Pittsburgh'!AK$828, MATCH(A2347, cleaned_data_Pittsburgh!I$2:'cleaned_data_Pittsburgh'!I$828,0))</f>
        <v>Sub-county</v>
      </c>
      <c r="G2347">
        <f t="shared" si="19"/>
        <v>0</v>
      </c>
    </row>
    <row r="2348" spans="1:7" x14ac:dyDescent="0.2">
      <c r="A2348" t="s">
        <v>3313</v>
      </c>
      <c r="B2348">
        <v>184162742</v>
      </c>
      <c r="C2348" t="s">
        <v>3386</v>
      </c>
      <c r="D2348" t="str">
        <f>INDEX(cleaned_data_Pittsburgh!AF$2:'cleaned_data_Pittsburgh'!AF$828, MATCH(A2348, cleaned_data_Pittsburgh!I$2:'cleaned_data_Pittsburgh'!I$828,0))</f>
        <v>Pittsburgh</v>
      </c>
      <c r="E2348">
        <f>INDEX(cleaned_data_Pittsburgh!AG$2:'cleaned_data_Pittsburgh'!AG$828, MATCH(A2348, cleaned_data_Pittsburgh!I$2:'cleaned_data_Pittsburgh'!I$828,0))</f>
        <v>0</v>
      </c>
      <c r="F2348" t="str">
        <f>INDEX(cleaned_data_Pittsburgh!AK$2:'cleaned_data_Pittsburgh'!AK$828, MATCH(A2348, cleaned_data_Pittsburgh!I$2:'cleaned_data_Pittsburgh'!I$828,0))</f>
        <v>Sub-county</v>
      </c>
      <c r="G2348">
        <f t="shared" si="19"/>
        <v>0</v>
      </c>
    </row>
    <row r="2349" spans="1:7" x14ac:dyDescent="0.2">
      <c r="A2349" t="s">
        <v>3312</v>
      </c>
      <c r="B2349">
        <v>184162742</v>
      </c>
      <c r="C2349" t="s">
        <v>3386</v>
      </c>
      <c r="D2349" t="str">
        <f>INDEX(cleaned_data_Pittsburgh!AF$2:'cleaned_data_Pittsburgh'!AF$828, MATCH(A2349, cleaned_data_Pittsburgh!I$2:'cleaned_data_Pittsburgh'!I$828,0))</f>
        <v>Pittsburgh</v>
      </c>
      <c r="E2349">
        <f>INDEX(cleaned_data_Pittsburgh!AG$2:'cleaned_data_Pittsburgh'!AG$828, MATCH(A2349, cleaned_data_Pittsburgh!I$2:'cleaned_data_Pittsburgh'!I$828,0))</f>
        <v>0</v>
      </c>
      <c r="F2349" t="str">
        <f>INDEX(cleaned_data_Pittsburgh!AK$2:'cleaned_data_Pittsburgh'!AK$828, MATCH(A2349, cleaned_data_Pittsburgh!I$2:'cleaned_data_Pittsburgh'!I$828,0))</f>
        <v>Sub-county</v>
      </c>
      <c r="G2349">
        <f t="shared" si="19"/>
        <v>0</v>
      </c>
    </row>
    <row r="2350" spans="1:7" x14ac:dyDescent="0.2">
      <c r="A2350">
        <v>223612341</v>
      </c>
      <c r="B2350">
        <v>59873342</v>
      </c>
      <c r="C2350" t="s">
        <v>3486</v>
      </c>
      <c r="D2350" t="str">
        <f>INDEX(cleaned_data_Pittsburgh!AF$2:'cleaned_data_Pittsburgh'!AF$828, MATCH(A2350, cleaned_data_Pittsburgh!I$2:'cleaned_data_Pittsburgh'!I$828,0))</f>
        <v>Pittsburgh</v>
      </c>
      <c r="E2350">
        <f>INDEX(cleaned_data_Pittsburgh!AG$2:'cleaned_data_Pittsburgh'!AG$828, MATCH(A2350, cleaned_data_Pittsburgh!I$2:'cleaned_data_Pittsburgh'!I$828,0))</f>
        <v>0</v>
      </c>
      <c r="F2350" t="str">
        <f>INDEX(cleaned_data_Pittsburgh!AK$2:'cleaned_data_Pittsburgh'!AK$828, MATCH(A2350, cleaned_data_Pittsburgh!I$2:'cleaned_data_Pittsburgh'!I$828,0))</f>
        <v>Sub-county</v>
      </c>
      <c r="G2350">
        <f t="shared" si="19"/>
        <v>0</v>
      </c>
    </row>
    <row r="2351" spans="1:7" x14ac:dyDescent="0.2">
      <c r="A2351">
        <v>224609329</v>
      </c>
      <c r="B2351">
        <v>68394372</v>
      </c>
      <c r="C2351" t="s">
        <v>3566</v>
      </c>
      <c r="D2351" t="str">
        <f>INDEX(cleaned_data_Pittsburgh!AF$2:'cleaned_data_Pittsburgh'!AF$828, MATCH(A2351, cleaned_data_Pittsburgh!I$2:'cleaned_data_Pittsburgh'!I$828,0))</f>
        <v>Pittsburgh</v>
      </c>
      <c r="E2351">
        <f>INDEX(cleaned_data_Pittsburgh!AG$2:'cleaned_data_Pittsburgh'!AG$828, MATCH(A2351, cleaned_data_Pittsburgh!I$2:'cleaned_data_Pittsburgh'!I$828,0))</f>
        <v>0</v>
      </c>
      <c r="F2351" t="str">
        <f>INDEX(cleaned_data_Pittsburgh!AK$2:'cleaned_data_Pittsburgh'!AK$828, MATCH(A2351, cleaned_data_Pittsburgh!I$2:'cleaned_data_Pittsburgh'!I$828,0))</f>
        <v>Sub-county</v>
      </c>
      <c r="G2351">
        <f t="shared" si="19"/>
        <v>0</v>
      </c>
    </row>
    <row r="2352" spans="1:7" x14ac:dyDescent="0.2">
      <c r="A2352">
        <v>224119569</v>
      </c>
      <c r="B2352">
        <v>73015662</v>
      </c>
      <c r="C2352" t="s">
        <v>3525</v>
      </c>
      <c r="D2352" t="str">
        <f>INDEX(cleaned_data_Pittsburgh!AF$2:'cleaned_data_Pittsburgh'!AF$828, MATCH(A2352, cleaned_data_Pittsburgh!I$2:'cleaned_data_Pittsburgh'!I$828,0))</f>
        <v>Pittsburgh</v>
      </c>
      <c r="E2352">
        <f>INDEX(cleaned_data_Pittsburgh!AG$2:'cleaned_data_Pittsburgh'!AG$828, MATCH(A2352, cleaned_data_Pittsburgh!I$2:'cleaned_data_Pittsburgh'!I$828,0))</f>
        <v>0</v>
      </c>
      <c r="F2352" t="str">
        <f>INDEX(cleaned_data_Pittsburgh!AK$2:'cleaned_data_Pittsburgh'!AK$828, MATCH(A2352, cleaned_data_Pittsburgh!I$2:'cleaned_data_Pittsburgh'!I$828,0))</f>
        <v>Sub-county</v>
      </c>
      <c r="G2352">
        <f t="shared" si="19"/>
        <v>0</v>
      </c>
    </row>
    <row r="2353" spans="1:7" x14ac:dyDescent="0.2">
      <c r="A2353">
        <v>224133624</v>
      </c>
      <c r="B2353">
        <v>10702207</v>
      </c>
      <c r="C2353" t="s">
        <v>3437</v>
      </c>
      <c r="D2353" t="str">
        <f>INDEX(cleaned_data_Pittsburgh!AF$2:'cleaned_data_Pittsburgh'!AF$828, MATCH(A2353, cleaned_data_Pittsburgh!I$2:'cleaned_data_Pittsburgh'!I$828,0))</f>
        <v>Pittsburgh</v>
      </c>
      <c r="E2353">
        <f>INDEX(cleaned_data_Pittsburgh!AG$2:'cleaned_data_Pittsburgh'!AG$828, MATCH(A2353, cleaned_data_Pittsburgh!I$2:'cleaned_data_Pittsburgh'!I$828,0))</f>
        <v>0</v>
      </c>
      <c r="F2353" t="str">
        <f>INDEX(cleaned_data_Pittsburgh!AK$2:'cleaned_data_Pittsburgh'!AK$828, MATCH(A2353, cleaned_data_Pittsburgh!I$2:'cleaned_data_Pittsburgh'!I$828,0))</f>
        <v>Sub-county</v>
      </c>
      <c r="G2353">
        <f t="shared" si="19"/>
        <v>0</v>
      </c>
    </row>
    <row r="2354" spans="1:7" x14ac:dyDescent="0.2">
      <c r="A2354">
        <v>224228582</v>
      </c>
      <c r="B2354">
        <v>10702207</v>
      </c>
      <c r="C2354" t="s">
        <v>3437</v>
      </c>
      <c r="D2354" t="str">
        <f>INDEX(cleaned_data_Pittsburgh!AF$2:'cleaned_data_Pittsburgh'!AF$828, MATCH(A2354, cleaned_data_Pittsburgh!I$2:'cleaned_data_Pittsburgh'!I$828,0))</f>
        <v>Pittsburgh</v>
      </c>
      <c r="E2354">
        <f>INDEX(cleaned_data_Pittsburgh!AG$2:'cleaned_data_Pittsburgh'!AG$828, MATCH(A2354, cleaned_data_Pittsburgh!I$2:'cleaned_data_Pittsburgh'!I$828,0))</f>
        <v>0</v>
      </c>
      <c r="F2354" t="str">
        <f>INDEX(cleaned_data_Pittsburgh!AK$2:'cleaned_data_Pittsburgh'!AK$828, MATCH(A2354, cleaned_data_Pittsburgh!I$2:'cleaned_data_Pittsburgh'!I$828,0))</f>
        <v>Sub-county</v>
      </c>
      <c r="G2354">
        <f t="shared" si="19"/>
        <v>0</v>
      </c>
    </row>
    <row r="2355" spans="1:7" x14ac:dyDescent="0.2">
      <c r="A2355">
        <v>224547416</v>
      </c>
      <c r="B2355">
        <v>191137981</v>
      </c>
      <c r="C2355" t="s">
        <v>3437</v>
      </c>
      <c r="D2355" t="str">
        <f>INDEX(cleaned_data_Pittsburgh!AF$2:'cleaned_data_Pittsburgh'!AF$828, MATCH(A2355, cleaned_data_Pittsburgh!I$2:'cleaned_data_Pittsburgh'!I$828,0))</f>
        <v>White Oak</v>
      </c>
      <c r="E2355">
        <f>INDEX(cleaned_data_Pittsburgh!AG$2:'cleaned_data_Pittsburgh'!AG$828, MATCH(A2355, cleaned_data_Pittsburgh!I$2:'cleaned_data_Pittsburgh'!I$828,0))</f>
        <v>0</v>
      </c>
      <c r="F2355" t="str">
        <f>INDEX(cleaned_data_Pittsburgh!AK$2:'cleaned_data_Pittsburgh'!AK$828, MATCH(A2355, cleaned_data_Pittsburgh!I$2:'cleaned_data_Pittsburgh'!I$828,0))</f>
        <v>Sub-county</v>
      </c>
      <c r="G2355">
        <f t="shared" si="19"/>
        <v>0</v>
      </c>
    </row>
    <row r="2356" spans="1:7" x14ac:dyDescent="0.2">
      <c r="A2356">
        <v>222532852</v>
      </c>
      <c r="B2356">
        <v>188654100</v>
      </c>
      <c r="C2356" t="s">
        <v>3430</v>
      </c>
      <c r="D2356" t="str">
        <f>INDEX(cleaned_data_Pittsburgh!AF$2:'cleaned_data_Pittsburgh'!AF$828, MATCH(A2356, cleaned_data_Pittsburgh!I$2:'cleaned_data_Pittsburgh'!I$828,0))</f>
        <v>Pittsburgh</v>
      </c>
      <c r="E2356">
        <f>INDEX(cleaned_data_Pittsburgh!AG$2:'cleaned_data_Pittsburgh'!AG$828, MATCH(A2356, cleaned_data_Pittsburgh!I$2:'cleaned_data_Pittsburgh'!I$828,0))</f>
        <v>0</v>
      </c>
      <c r="F2356" t="str">
        <f>INDEX(cleaned_data_Pittsburgh!AK$2:'cleaned_data_Pittsburgh'!AK$828, MATCH(A2356, cleaned_data_Pittsburgh!I$2:'cleaned_data_Pittsburgh'!I$828,0))</f>
        <v>Sub-county</v>
      </c>
      <c r="G2356">
        <f t="shared" si="19"/>
        <v>0</v>
      </c>
    </row>
    <row r="2357" spans="1:7" x14ac:dyDescent="0.2">
      <c r="A2357">
        <v>223839628</v>
      </c>
      <c r="B2357">
        <v>95590832</v>
      </c>
      <c r="C2357" t="s">
        <v>3430</v>
      </c>
      <c r="D2357" t="str">
        <f>INDEX(cleaned_data_Pittsburgh!AF$2:'cleaned_data_Pittsburgh'!AF$828, MATCH(A2357, cleaned_data_Pittsburgh!I$2:'cleaned_data_Pittsburgh'!I$828,0))</f>
        <v>Pittsburgh</v>
      </c>
      <c r="E2357">
        <f>INDEX(cleaned_data_Pittsburgh!AG$2:'cleaned_data_Pittsburgh'!AG$828, MATCH(A2357, cleaned_data_Pittsburgh!I$2:'cleaned_data_Pittsburgh'!I$828,0))</f>
        <v>0</v>
      </c>
      <c r="F2357" t="str">
        <f>INDEX(cleaned_data_Pittsburgh!AK$2:'cleaned_data_Pittsburgh'!AK$828, MATCH(A2357, cleaned_data_Pittsburgh!I$2:'cleaned_data_Pittsburgh'!I$828,0))</f>
        <v>Sub-county</v>
      </c>
      <c r="G2357">
        <f t="shared" si="19"/>
        <v>0</v>
      </c>
    </row>
    <row r="2358" spans="1:7" x14ac:dyDescent="0.2">
      <c r="A2358">
        <v>224179527</v>
      </c>
      <c r="B2358">
        <v>23865992</v>
      </c>
      <c r="C2358" t="s">
        <v>3430</v>
      </c>
      <c r="D2358" t="str">
        <f>INDEX(cleaned_data_Pittsburgh!AF$2:'cleaned_data_Pittsburgh'!AF$828, MATCH(A2358, cleaned_data_Pittsburgh!I$2:'cleaned_data_Pittsburgh'!I$828,0))</f>
        <v>Pittsburgh</v>
      </c>
      <c r="E2358">
        <f>INDEX(cleaned_data_Pittsburgh!AG$2:'cleaned_data_Pittsburgh'!AG$828, MATCH(A2358, cleaned_data_Pittsburgh!I$2:'cleaned_data_Pittsburgh'!I$828,0))</f>
        <v>1</v>
      </c>
      <c r="F2358" t="str">
        <f>INDEX(cleaned_data_Pittsburgh!AK$2:'cleaned_data_Pittsburgh'!AK$828, MATCH(A2358, cleaned_data_Pittsburgh!I$2:'cleaned_data_Pittsburgh'!I$828,0))</f>
        <v>Sub-county</v>
      </c>
      <c r="G2358">
        <f t="shared" si="19"/>
        <v>0</v>
      </c>
    </row>
    <row r="2359" spans="1:7" x14ac:dyDescent="0.2">
      <c r="A2359">
        <v>224179587</v>
      </c>
      <c r="B2359">
        <v>23865992</v>
      </c>
      <c r="C2359" t="s">
        <v>3430</v>
      </c>
      <c r="D2359" t="str">
        <f>INDEX(cleaned_data_Pittsburgh!AF$2:'cleaned_data_Pittsburgh'!AF$828, MATCH(A2359, cleaned_data_Pittsburgh!I$2:'cleaned_data_Pittsburgh'!I$828,0))</f>
        <v>Pittsburgh</v>
      </c>
      <c r="E2359">
        <f>INDEX(cleaned_data_Pittsburgh!AG$2:'cleaned_data_Pittsburgh'!AG$828, MATCH(A2359, cleaned_data_Pittsburgh!I$2:'cleaned_data_Pittsburgh'!I$828,0))</f>
        <v>1</v>
      </c>
      <c r="F2359" t="str">
        <f>INDEX(cleaned_data_Pittsburgh!AK$2:'cleaned_data_Pittsburgh'!AK$828, MATCH(A2359, cleaned_data_Pittsburgh!I$2:'cleaned_data_Pittsburgh'!I$828,0))</f>
        <v>Sub-county</v>
      </c>
      <c r="G2359">
        <f t="shared" si="19"/>
        <v>0</v>
      </c>
    </row>
    <row r="2360" spans="1:7" x14ac:dyDescent="0.2">
      <c r="A2360">
        <v>224213045</v>
      </c>
      <c r="B2360">
        <v>188654100</v>
      </c>
      <c r="C2360" t="s">
        <v>3430</v>
      </c>
      <c r="D2360" t="str">
        <f>INDEX(cleaned_data_Pittsburgh!AF$2:'cleaned_data_Pittsburgh'!AF$828, MATCH(A2360, cleaned_data_Pittsburgh!I$2:'cleaned_data_Pittsburgh'!I$828,0))</f>
        <v>Pittsburgh</v>
      </c>
      <c r="E2360">
        <f>INDEX(cleaned_data_Pittsburgh!AG$2:'cleaned_data_Pittsburgh'!AG$828, MATCH(A2360, cleaned_data_Pittsburgh!I$2:'cleaned_data_Pittsburgh'!I$828,0))</f>
        <v>0</v>
      </c>
      <c r="F2360" t="str">
        <f>INDEX(cleaned_data_Pittsburgh!AK$2:'cleaned_data_Pittsburgh'!AK$828, MATCH(A2360, cleaned_data_Pittsburgh!I$2:'cleaned_data_Pittsburgh'!I$828,0))</f>
        <v>Sub-county</v>
      </c>
      <c r="G2360">
        <f t="shared" si="19"/>
        <v>0</v>
      </c>
    </row>
    <row r="2361" spans="1:7" x14ac:dyDescent="0.2">
      <c r="A2361">
        <v>224251695</v>
      </c>
      <c r="B2361">
        <v>74565752</v>
      </c>
      <c r="C2361" t="s">
        <v>3430</v>
      </c>
      <c r="D2361" t="str">
        <f>INDEX(cleaned_data_Pittsburgh!AF$2:'cleaned_data_Pittsburgh'!AF$828, MATCH(A2361, cleaned_data_Pittsburgh!I$2:'cleaned_data_Pittsburgh'!I$828,0))</f>
        <v>Pittsburgh</v>
      </c>
      <c r="E2361">
        <f>INDEX(cleaned_data_Pittsburgh!AG$2:'cleaned_data_Pittsburgh'!AG$828, MATCH(A2361, cleaned_data_Pittsburgh!I$2:'cleaned_data_Pittsburgh'!I$828,0))</f>
        <v>0</v>
      </c>
      <c r="F2361" t="str">
        <f>INDEX(cleaned_data_Pittsburgh!AK$2:'cleaned_data_Pittsburgh'!AK$828, MATCH(A2361, cleaned_data_Pittsburgh!I$2:'cleaned_data_Pittsburgh'!I$828,0))</f>
        <v>Sub-county</v>
      </c>
      <c r="G2361">
        <f t="shared" si="19"/>
        <v>0</v>
      </c>
    </row>
    <row r="2362" spans="1:7" x14ac:dyDescent="0.2">
      <c r="A2362">
        <v>224636791</v>
      </c>
      <c r="B2362">
        <v>141223122</v>
      </c>
      <c r="C2362" t="s">
        <v>3430</v>
      </c>
      <c r="D2362" t="str">
        <f>INDEX(cleaned_data_Pittsburgh!AF$2:'cleaned_data_Pittsburgh'!AF$828, MATCH(A2362, cleaned_data_Pittsburgh!I$2:'cleaned_data_Pittsburgh'!I$828,0))</f>
        <v>Pittsburgh</v>
      </c>
      <c r="E2362">
        <f>INDEX(cleaned_data_Pittsburgh!AG$2:'cleaned_data_Pittsburgh'!AG$828, MATCH(A2362, cleaned_data_Pittsburgh!I$2:'cleaned_data_Pittsburgh'!I$828,0))</f>
        <v>0</v>
      </c>
      <c r="F2362" t="str">
        <f>INDEX(cleaned_data_Pittsburgh!AK$2:'cleaned_data_Pittsburgh'!AK$828, MATCH(A2362, cleaned_data_Pittsburgh!I$2:'cleaned_data_Pittsburgh'!I$828,0))</f>
        <v>Sub-county</v>
      </c>
      <c r="G2362">
        <f t="shared" si="19"/>
        <v>0</v>
      </c>
    </row>
    <row r="2363" spans="1:7" x14ac:dyDescent="0.2">
      <c r="A2363">
        <v>224668069</v>
      </c>
      <c r="B2363">
        <v>74565752</v>
      </c>
      <c r="C2363" t="s">
        <v>3430</v>
      </c>
      <c r="D2363" t="str">
        <f>INDEX(cleaned_data_Pittsburgh!AF$2:'cleaned_data_Pittsburgh'!AF$828, MATCH(A2363, cleaned_data_Pittsburgh!I$2:'cleaned_data_Pittsburgh'!I$828,0))</f>
        <v>Pittsburgh</v>
      </c>
      <c r="E2363">
        <f>INDEX(cleaned_data_Pittsburgh!AG$2:'cleaned_data_Pittsburgh'!AG$828, MATCH(A2363, cleaned_data_Pittsburgh!I$2:'cleaned_data_Pittsburgh'!I$828,0))</f>
        <v>0</v>
      </c>
      <c r="F2363" t="str">
        <f>INDEX(cleaned_data_Pittsburgh!AK$2:'cleaned_data_Pittsburgh'!AK$828, MATCH(A2363, cleaned_data_Pittsburgh!I$2:'cleaned_data_Pittsburgh'!I$828,0))</f>
        <v>Sub-county</v>
      </c>
      <c r="G2363">
        <f t="shared" si="19"/>
        <v>0</v>
      </c>
    </row>
    <row r="2364" spans="1:7" x14ac:dyDescent="0.2">
      <c r="A2364" t="s">
        <v>3133</v>
      </c>
      <c r="B2364">
        <v>162770712</v>
      </c>
      <c r="C2364" t="s">
        <v>3430</v>
      </c>
      <c r="D2364" t="str">
        <f>INDEX(cleaned_data_Pittsburgh!AF$2:'cleaned_data_Pittsburgh'!AF$828, MATCH(A2364, cleaned_data_Pittsburgh!I$2:'cleaned_data_Pittsburgh'!I$828,0))</f>
        <v>Pittsburgh</v>
      </c>
      <c r="E2364">
        <f>INDEX(cleaned_data_Pittsburgh!AG$2:'cleaned_data_Pittsburgh'!AG$828, MATCH(A2364, cleaned_data_Pittsburgh!I$2:'cleaned_data_Pittsburgh'!I$828,0))</f>
        <v>0</v>
      </c>
      <c r="F2364" t="str">
        <f>INDEX(cleaned_data_Pittsburgh!AK$2:'cleaned_data_Pittsburgh'!AK$828, MATCH(A2364, cleaned_data_Pittsburgh!I$2:'cleaned_data_Pittsburgh'!I$828,0))</f>
        <v>Sub-county</v>
      </c>
      <c r="G2364">
        <f t="shared" si="19"/>
        <v>0</v>
      </c>
    </row>
    <row r="2365" spans="1:7" x14ac:dyDescent="0.2">
      <c r="A2365">
        <v>223251565</v>
      </c>
      <c r="B2365">
        <v>176842802</v>
      </c>
      <c r="C2365" t="s">
        <v>3464</v>
      </c>
      <c r="D2365" t="str">
        <f>INDEX(cleaned_data_Pittsburgh!AF$2:'cleaned_data_Pittsburgh'!AF$828, MATCH(A2365, cleaned_data_Pittsburgh!I$2:'cleaned_data_Pittsburgh'!I$828,0))</f>
        <v>Pittsburgh</v>
      </c>
      <c r="E2365">
        <f>INDEX(cleaned_data_Pittsburgh!AG$2:'cleaned_data_Pittsburgh'!AG$828, MATCH(A2365, cleaned_data_Pittsburgh!I$2:'cleaned_data_Pittsburgh'!I$828,0))</f>
        <v>0</v>
      </c>
      <c r="F2365" t="str">
        <f>INDEX(cleaned_data_Pittsburgh!AK$2:'cleaned_data_Pittsburgh'!AK$828, MATCH(A2365, cleaned_data_Pittsburgh!I$2:'cleaned_data_Pittsburgh'!I$828,0))</f>
        <v>Sub-county</v>
      </c>
      <c r="G2365">
        <f t="shared" si="19"/>
        <v>0</v>
      </c>
    </row>
    <row r="2366" spans="1:7" x14ac:dyDescent="0.2">
      <c r="A2366">
        <v>223736102</v>
      </c>
      <c r="B2366">
        <v>5335213</v>
      </c>
      <c r="C2366" t="s">
        <v>3464</v>
      </c>
      <c r="D2366" t="str">
        <f>INDEX(cleaned_data_Pittsburgh!AF$2:'cleaned_data_Pittsburgh'!AF$828, MATCH(A2366, cleaned_data_Pittsburgh!I$2:'cleaned_data_Pittsburgh'!I$828,0))</f>
        <v>Pittsburgh</v>
      </c>
      <c r="E2366">
        <f>INDEX(cleaned_data_Pittsburgh!AG$2:'cleaned_data_Pittsburgh'!AG$828, MATCH(A2366, cleaned_data_Pittsburgh!I$2:'cleaned_data_Pittsburgh'!I$828,0))</f>
        <v>0</v>
      </c>
      <c r="F2366" t="str">
        <f>INDEX(cleaned_data_Pittsburgh!AK$2:'cleaned_data_Pittsburgh'!AK$828, MATCH(A2366, cleaned_data_Pittsburgh!I$2:'cleaned_data_Pittsburgh'!I$828,0))</f>
        <v>Sub-county</v>
      </c>
      <c r="G2366">
        <f t="shared" si="19"/>
        <v>0</v>
      </c>
    </row>
    <row r="2367" spans="1:7" x14ac:dyDescent="0.2">
      <c r="A2367">
        <v>224044602</v>
      </c>
      <c r="B2367">
        <v>154896032</v>
      </c>
      <c r="C2367" t="s">
        <v>3464</v>
      </c>
      <c r="D2367" t="str">
        <f>INDEX(cleaned_data_Pittsburgh!AF$2:'cleaned_data_Pittsburgh'!AF$828, MATCH(A2367, cleaned_data_Pittsburgh!I$2:'cleaned_data_Pittsburgh'!I$828,0))</f>
        <v>Pittsburgh</v>
      </c>
      <c r="E2367">
        <f>INDEX(cleaned_data_Pittsburgh!AG$2:'cleaned_data_Pittsburgh'!AG$828, MATCH(A2367, cleaned_data_Pittsburgh!I$2:'cleaned_data_Pittsburgh'!I$828,0))</f>
        <v>0</v>
      </c>
      <c r="F2367" t="str">
        <f>INDEX(cleaned_data_Pittsburgh!AK$2:'cleaned_data_Pittsburgh'!AK$828, MATCH(A2367, cleaned_data_Pittsburgh!I$2:'cleaned_data_Pittsburgh'!I$828,0))</f>
        <v>Sub-county</v>
      </c>
      <c r="G2367">
        <f t="shared" si="19"/>
        <v>0</v>
      </c>
    </row>
    <row r="2368" spans="1:7" x14ac:dyDescent="0.2">
      <c r="A2368">
        <v>224100799</v>
      </c>
      <c r="B2368">
        <v>154896032</v>
      </c>
      <c r="C2368" t="s">
        <v>3464</v>
      </c>
      <c r="D2368" t="str">
        <f>INDEX(cleaned_data_Pittsburgh!AF$2:'cleaned_data_Pittsburgh'!AF$828, MATCH(A2368, cleaned_data_Pittsburgh!I$2:'cleaned_data_Pittsburgh'!I$828,0))</f>
        <v>Pittsburgh</v>
      </c>
      <c r="E2368">
        <f>INDEX(cleaned_data_Pittsburgh!AG$2:'cleaned_data_Pittsburgh'!AG$828, MATCH(A2368, cleaned_data_Pittsburgh!I$2:'cleaned_data_Pittsburgh'!I$828,0))</f>
        <v>0</v>
      </c>
      <c r="F2368" t="str">
        <f>INDEX(cleaned_data_Pittsburgh!AK$2:'cleaned_data_Pittsburgh'!AK$828, MATCH(A2368, cleaned_data_Pittsburgh!I$2:'cleaned_data_Pittsburgh'!I$828,0))</f>
        <v>Sub-county</v>
      </c>
      <c r="G2368">
        <f t="shared" si="19"/>
        <v>0</v>
      </c>
    </row>
    <row r="2369" spans="1:7" x14ac:dyDescent="0.2">
      <c r="A2369">
        <v>224101770</v>
      </c>
      <c r="B2369">
        <v>143763542</v>
      </c>
      <c r="C2369" t="s">
        <v>3464</v>
      </c>
      <c r="D2369" t="str">
        <f>INDEX(cleaned_data_Pittsburgh!AF$2:'cleaned_data_Pittsburgh'!AF$828, MATCH(A2369, cleaned_data_Pittsburgh!I$2:'cleaned_data_Pittsburgh'!I$828,0))</f>
        <v>Pittsburgh</v>
      </c>
      <c r="E2369">
        <f>INDEX(cleaned_data_Pittsburgh!AG$2:'cleaned_data_Pittsburgh'!AG$828, MATCH(A2369, cleaned_data_Pittsburgh!I$2:'cleaned_data_Pittsburgh'!I$828,0))</f>
        <v>0</v>
      </c>
      <c r="F2369" t="str">
        <f>INDEX(cleaned_data_Pittsburgh!AK$2:'cleaned_data_Pittsburgh'!AK$828, MATCH(A2369, cleaned_data_Pittsburgh!I$2:'cleaned_data_Pittsburgh'!I$828,0))</f>
        <v>Sub-county</v>
      </c>
      <c r="G2369">
        <f t="shared" si="19"/>
        <v>0</v>
      </c>
    </row>
    <row r="2370" spans="1:7" x14ac:dyDescent="0.2">
      <c r="A2370">
        <v>224223436</v>
      </c>
      <c r="B2370">
        <v>173783542</v>
      </c>
      <c r="C2370" t="s">
        <v>3464</v>
      </c>
      <c r="D2370" t="str">
        <f>INDEX(cleaned_data_Pittsburgh!AF$2:'cleaned_data_Pittsburgh'!AF$828, MATCH(A2370, cleaned_data_Pittsburgh!I$2:'cleaned_data_Pittsburgh'!I$828,0))</f>
        <v>Pittsburgh</v>
      </c>
      <c r="E2370">
        <f>INDEX(cleaned_data_Pittsburgh!AG$2:'cleaned_data_Pittsburgh'!AG$828, MATCH(A2370, cleaned_data_Pittsburgh!I$2:'cleaned_data_Pittsburgh'!I$828,0))</f>
        <v>0</v>
      </c>
      <c r="F2370" t="str">
        <f>INDEX(cleaned_data_Pittsburgh!AK$2:'cleaned_data_Pittsburgh'!AK$828, MATCH(A2370, cleaned_data_Pittsburgh!I$2:'cleaned_data_Pittsburgh'!I$828,0))</f>
        <v>Sub-county</v>
      </c>
      <c r="G2370">
        <f t="shared" si="19"/>
        <v>0</v>
      </c>
    </row>
    <row r="2371" spans="1:7" x14ac:dyDescent="0.2">
      <c r="A2371">
        <v>224269782</v>
      </c>
      <c r="B2371">
        <v>110542042</v>
      </c>
      <c r="C2371" t="s">
        <v>3464</v>
      </c>
      <c r="D2371" t="str">
        <f>INDEX(cleaned_data_Pittsburgh!AF$2:'cleaned_data_Pittsburgh'!AF$828, MATCH(A2371, cleaned_data_Pittsburgh!I$2:'cleaned_data_Pittsburgh'!I$828,0))</f>
        <v>Pittsburgh</v>
      </c>
      <c r="E2371">
        <f>INDEX(cleaned_data_Pittsburgh!AG$2:'cleaned_data_Pittsburgh'!AG$828, MATCH(A2371, cleaned_data_Pittsburgh!I$2:'cleaned_data_Pittsburgh'!I$828,0))</f>
        <v>0</v>
      </c>
      <c r="F2371" t="str">
        <f>INDEX(cleaned_data_Pittsburgh!AK$2:'cleaned_data_Pittsburgh'!AK$828, MATCH(A2371, cleaned_data_Pittsburgh!I$2:'cleaned_data_Pittsburgh'!I$828,0))</f>
        <v>Sub-county</v>
      </c>
      <c r="G2371">
        <f t="shared" si="19"/>
        <v>0</v>
      </c>
    </row>
    <row r="2372" spans="1:7" x14ac:dyDescent="0.2">
      <c r="A2372">
        <v>224270324</v>
      </c>
      <c r="B2372">
        <v>40445792</v>
      </c>
      <c r="C2372" t="s">
        <v>3464</v>
      </c>
      <c r="D2372" t="str">
        <f>INDEX(cleaned_data_Pittsburgh!AF$2:'cleaned_data_Pittsburgh'!AF$828, MATCH(A2372, cleaned_data_Pittsburgh!I$2:'cleaned_data_Pittsburgh'!I$828,0))</f>
        <v>Pittsburgh</v>
      </c>
      <c r="E2372">
        <f>INDEX(cleaned_data_Pittsburgh!AG$2:'cleaned_data_Pittsburgh'!AG$828, MATCH(A2372, cleaned_data_Pittsburgh!I$2:'cleaned_data_Pittsburgh'!I$828,0))</f>
        <v>0</v>
      </c>
      <c r="F2372" t="str">
        <f>INDEX(cleaned_data_Pittsburgh!AK$2:'cleaned_data_Pittsburgh'!AK$828, MATCH(A2372, cleaned_data_Pittsburgh!I$2:'cleaned_data_Pittsburgh'!I$828,0))</f>
        <v>Sub-county</v>
      </c>
      <c r="G2372">
        <f t="shared" si="19"/>
        <v>0</v>
      </c>
    </row>
    <row r="2373" spans="1:7" x14ac:dyDescent="0.2">
      <c r="A2373">
        <v>224281840</v>
      </c>
      <c r="B2373">
        <v>40445792</v>
      </c>
      <c r="C2373" t="s">
        <v>3464</v>
      </c>
      <c r="D2373" t="str">
        <f>INDEX(cleaned_data_Pittsburgh!AF$2:'cleaned_data_Pittsburgh'!AF$828, MATCH(A2373, cleaned_data_Pittsburgh!I$2:'cleaned_data_Pittsburgh'!I$828,0))</f>
        <v>Pittsburgh</v>
      </c>
      <c r="E2373">
        <f>INDEX(cleaned_data_Pittsburgh!AG$2:'cleaned_data_Pittsburgh'!AG$828, MATCH(A2373, cleaned_data_Pittsburgh!I$2:'cleaned_data_Pittsburgh'!I$828,0))</f>
        <v>0</v>
      </c>
      <c r="F2373" t="str">
        <f>INDEX(cleaned_data_Pittsburgh!AK$2:'cleaned_data_Pittsburgh'!AK$828, MATCH(A2373, cleaned_data_Pittsburgh!I$2:'cleaned_data_Pittsburgh'!I$828,0))</f>
        <v>Sub-county</v>
      </c>
      <c r="G2373">
        <f t="shared" si="19"/>
        <v>0</v>
      </c>
    </row>
    <row r="2374" spans="1:7" x14ac:dyDescent="0.2">
      <c r="A2374">
        <v>224374919</v>
      </c>
      <c r="B2374">
        <v>183456949</v>
      </c>
      <c r="C2374" t="s">
        <v>3464</v>
      </c>
      <c r="D2374" t="str">
        <f>INDEX(cleaned_data_Pittsburgh!AF$2:'cleaned_data_Pittsburgh'!AF$828, MATCH(A2374, cleaned_data_Pittsburgh!I$2:'cleaned_data_Pittsburgh'!I$828,0))</f>
        <v>Pittsburgh</v>
      </c>
      <c r="E2374">
        <f>INDEX(cleaned_data_Pittsburgh!AG$2:'cleaned_data_Pittsburgh'!AG$828, MATCH(A2374, cleaned_data_Pittsburgh!I$2:'cleaned_data_Pittsburgh'!I$828,0))</f>
        <v>0</v>
      </c>
      <c r="F2374" t="str">
        <f>INDEX(cleaned_data_Pittsburgh!AK$2:'cleaned_data_Pittsburgh'!AK$828, MATCH(A2374, cleaned_data_Pittsburgh!I$2:'cleaned_data_Pittsburgh'!I$828,0))</f>
        <v>Sub-county</v>
      </c>
      <c r="G2374">
        <f t="shared" si="19"/>
        <v>0</v>
      </c>
    </row>
    <row r="2375" spans="1:7" x14ac:dyDescent="0.2">
      <c r="A2375">
        <v>224599580</v>
      </c>
      <c r="B2375">
        <v>110542042</v>
      </c>
      <c r="C2375" t="s">
        <v>3464</v>
      </c>
      <c r="D2375" t="str">
        <f>INDEX(cleaned_data_Pittsburgh!AF$2:'cleaned_data_Pittsburgh'!AF$828, MATCH(A2375, cleaned_data_Pittsburgh!I$2:'cleaned_data_Pittsburgh'!I$828,0))</f>
        <v>Pittsburgh</v>
      </c>
      <c r="E2375">
        <f>INDEX(cleaned_data_Pittsburgh!AG$2:'cleaned_data_Pittsburgh'!AG$828, MATCH(A2375, cleaned_data_Pittsburgh!I$2:'cleaned_data_Pittsburgh'!I$828,0))</f>
        <v>0</v>
      </c>
      <c r="F2375" t="str">
        <f>INDEX(cleaned_data_Pittsburgh!AK$2:'cleaned_data_Pittsburgh'!AK$828, MATCH(A2375, cleaned_data_Pittsburgh!I$2:'cleaned_data_Pittsburgh'!I$828,0))</f>
        <v>Sub-county</v>
      </c>
      <c r="G2375">
        <f t="shared" si="19"/>
        <v>0</v>
      </c>
    </row>
    <row r="2376" spans="1:7" x14ac:dyDescent="0.2">
      <c r="A2376" t="s">
        <v>3338</v>
      </c>
      <c r="B2376">
        <v>191062156</v>
      </c>
      <c r="C2376" t="s">
        <v>3464</v>
      </c>
      <c r="D2376" t="str">
        <f>INDEX(cleaned_data_Pittsburgh!AF$2:'cleaned_data_Pittsburgh'!AF$828, MATCH(A2376, cleaned_data_Pittsburgh!I$2:'cleaned_data_Pittsburgh'!I$828,0))</f>
        <v>Pittsburgh</v>
      </c>
      <c r="E2376">
        <f>INDEX(cleaned_data_Pittsburgh!AG$2:'cleaned_data_Pittsburgh'!AG$828, MATCH(A2376, cleaned_data_Pittsburgh!I$2:'cleaned_data_Pittsburgh'!I$828,0))</f>
        <v>0</v>
      </c>
      <c r="F2376" t="str">
        <f>INDEX(cleaned_data_Pittsburgh!AK$2:'cleaned_data_Pittsburgh'!AK$828, MATCH(A2376, cleaned_data_Pittsburgh!I$2:'cleaned_data_Pittsburgh'!I$828,0))</f>
        <v>Sub-county</v>
      </c>
      <c r="G2376">
        <f t="shared" si="19"/>
        <v>0</v>
      </c>
    </row>
    <row r="2377" spans="1:7" x14ac:dyDescent="0.2">
      <c r="A2377" t="s">
        <v>3339</v>
      </c>
      <c r="B2377">
        <v>191062156</v>
      </c>
      <c r="C2377" t="s">
        <v>3464</v>
      </c>
      <c r="D2377" t="str">
        <f>INDEX(cleaned_data_Pittsburgh!AF$2:'cleaned_data_Pittsburgh'!AF$828, MATCH(A2377, cleaned_data_Pittsburgh!I$2:'cleaned_data_Pittsburgh'!I$828,0))</f>
        <v>Pittsburgh</v>
      </c>
      <c r="E2377">
        <f>INDEX(cleaned_data_Pittsburgh!AG$2:'cleaned_data_Pittsburgh'!AG$828, MATCH(A2377, cleaned_data_Pittsburgh!I$2:'cleaned_data_Pittsburgh'!I$828,0))</f>
        <v>0</v>
      </c>
      <c r="F2377" t="str">
        <f>INDEX(cleaned_data_Pittsburgh!AK$2:'cleaned_data_Pittsburgh'!AK$828, MATCH(A2377, cleaned_data_Pittsburgh!I$2:'cleaned_data_Pittsburgh'!I$828,0))</f>
        <v>Sub-county</v>
      </c>
      <c r="G2377">
        <f t="shared" si="19"/>
        <v>0</v>
      </c>
    </row>
    <row r="2378" spans="1:7" x14ac:dyDescent="0.2">
      <c r="A2378">
        <v>222573507</v>
      </c>
      <c r="B2378">
        <v>66051722</v>
      </c>
      <c r="C2378" t="s">
        <v>3433</v>
      </c>
      <c r="D2378" t="str">
        <f>INDEX(cleaned_data_Pittsburgh!AF$2:'cleaned_data_Pittsburgh'!AF$828, MATCH(A2378, cleaned_data_Pittsburgh!I$2:'cleaned_data_Pittsburgh'!I$828,0))</f>
        <v>Pittsburgh</v>
      </c>
      <c r="E2378">
        <f>INDEX(cleaned_data_Pittsburgh!AG$2:'cleaned_data_Pittsburgh'!AG$828, MATCH(A2378, cleaned_data_Pittsburgh!I$2:'cleaned_data_Pittsburgh'!I$828,0))</f>
        <v>0</v>
      </c>
      <c r="F2378" t="str">
        <f>INDEX(cleaned_data_Pittsburgh!AK$2:'cleaned_data_Pittsburgh'!AK$828, MATCH(A2378, cleaned_data_Pittsburgh!I$2:'cleaned_data_Pittsburgh'!I$828,0))</f>
        <v>Sub-county</v>
      </c>
      <c r="G2378">
        <f t="shared" si="19"/>
        <v>0</v>
      </c>
    </row>
    <row r="2379" spans="1:7" x14ac:dyDescent="0.2">
      <c r="A2379">
        <v>223738597</v>
      </c>
      <c r="B2379">
        <v>185291132</v>
      </c>
      <c r="C2379" t="s">
        <v>3492</v>
      </c>
      <c r="D2379" t="str">
        <f>INDEX(cleaned_data_Pittsburgh!AF$2:'cleaned_data_Pittsburgh'!AF$828, MATCH(A2379, cleaned_data_Pittsburgh!I$2:'cleaned_data_Pittsburgh'!I$828,0))</f>
        <v>Pittsburgh</v>
      </c>
      <c r="E2379">
        <f>INDEX(cleaned_data_Pittsburgh!AG$2:'cleaned_data_Pittsburgh'!AG$828, MATCH(A2379, cleaned_data_Pittsburgh!I$2:'cleaned_data_Pittsburgh'!I$828,0))</f>
        <v>0</v>
      </c>
      <c r="F2379" t="str">
        <f>INDEX(cleaned_data_Pittsburgh!AK$2:'cleaned_data_Pittsburgh'!AK$828, MATCH(A2379, cleaned_data_Pittsburgh!I$2:'cleaned_data_Pittsburgh'!I$828,0))</f>
        <v>Sub-county</v>
      </c>
      <c r="G2379">
        <f t="shared" ref="G2379:G2442" si="20">IF(IFERROR(SEARCH(D2379, C2379), 0), 1, 0)</f>
        <v>0</v>
      </c>
    </row>
    <row r="2380" spans="1:7" x14ac:dyDescent="0.2">
      <c r="A2380">
        <v>222532646</v>
      </c>
      <c r="B2380">
        <v>59656722</v>
      </c>
      <c r="C2380" t="s">
        <v>3428</v>
      </c>
      <c r="D2380" t="str">
        <f>INDEX(cleaned_data_Pittsburgh!AF$2:'cleaned_data_Pittsburgh'!AF$828, MATCH(A2380, cleaned_data_Pittsburgh!I$2:'cleaned_data_Pittsburgh'!I$828,0))</f>
        <v>Pittsburgh</v>
      </c>
      <c r="E2380">
        <f>INDEX(cleaned_data_Pittsburgh!AG$2:'cleaned_data_Pittsburgh'!AG$828, MATCH(A2380, cleaned_data_Pittsburgh!I$2:'cleaned_data_Pittsburgh'!I$828,0))</f>
        <v>0</v>
      </c>
      <c r="F2380" t="str">
        <f>INDEX(cleaned_data_Pittsburgh!AK$2:'cleaned_data_Pittsburgh'!AK$828, MATCH(A2380, cleaned_data_Pittsburgh!I$2:'cleaned_data_Pittsburgh'!I$828,0))</f>
        <v>Sub-county</v>
      </c>
      <c r="G2380">
        <f t="shared" si="20"/>
        <v>0</v>
      </c>
    </row>
    <row r="2381" spans="1:7" x14ac:dyDescent="0.2">
      <c r="A2381" t="s">
        <v>3280</v>
      </c>
      <c r="B2381">
        <v>59656722</v>
      </c>
      <c r="C2381" t="s">
        <v>3428</v>
      </c>
      <c r="D2381" t="str">
        <f>INDEX(cleaned_data_Pittsburgh!AF$2:'cleaned_data_Pittsburgh'!AF$828, MATCH(A2381, cleaned_data_Pittsburgh!I$2:'cleaned_data_Pittsburgh'!I$828,0))</f>
        <v>Pittsburgh</v>
      </c>
      <c r="E2381">
        <f>INDEX(cleaned_data_Pittsburgh!AG$2:'cleaned_data_Pittsburgh'!AG$828, MATCH(A2381, cleaned_data_Pittsburgh!I$2:'cleaned_data_Pittsburgh'!I$828,0))</f>
        <v>0</v>
      </c>
      <c r="F2381" t="str">
        <f>INDEX(cleaned_data_Pittsburgh!AK$2:'cleaned_data_Pittsburgh'!AK$828, MATCH(A2381, cleaned_data_Pittsburgh!I$2:'cleaned_data_Pittsburgh'!I$828,0))</f>
        <v>Sub-county</v>
      </c>
      <c r="G2381">
        <f t="shared" si="20"/>
        <v>0</v>
      </c>
    </row>
    <row r="2382" spans="1:7" x14ac:dyDescent="0.2">
      <c r="A2382">
        <v>224095996</v>
      </c>
      <c r="B2382">
        <v>100186532</v>
      </c>
      <c r="C2382" t="s">
        <v>3521</v>
      </c>
      <c r="D2382" t="str">
        <f>INDEX(cleaned_data_Pittsburgh!AF$2:'cleaned_data_Pittsburgh'!AF$828, MATCH(A2382, cleaned_data_Pittsburgh!I$2:'cleaned_data_Pittsburgh'!I$828,0))</f>
        <v>Pittsburgh</v>
      </c>
      <c r="E2382">
        <f>INDEX(cleaned_data_Pittsburgh!AG$2:'cleaned_data_Pittsburgh'!AG$828, MATCH(A2382, cleaned_data_Pittsburgh!I$2:'cleaned_data_Pittsburgh'!I$828,0))</f>
        <v>1</v>
      </c>
      <c r="F2382" t="str">
        <f>INDEX(cleaned_data_Pittsburgh!AK$2:'cleaned_data_Pittsburgh'!AK$828, MATCH(A2382, cleaned_data_Pittsburgh!I$2:'cleaned_data_Pittsburgh'!I$828,0))</f>
        <v>Sub-county</v>
      </c>
      <c r="G2382">
        <f t="shared" si="20"/>
        <v>0</v>
      </c>
    </row>
    <row r="2383" spans="1:7" x14ac:dyDescent="0.2">
      <c r="A2383">
        <v>224179476</v>
      </c>
      <c r="B2383">
        <v>100186532</v>
      </c>
      <c r="C2383" t="s">
        <v>3521</v>
      </c>
      <c r="D2383" t="str">
        <f>INDEX(cleaned_data_Pittsburgh!AF$2:'cleaned_data_Pittsburgh'!AF$828, MATCH(A2383, cleaned_data_Pittsburgh!I$2:'cleaned_data_Pittsburgh'!I$828,0))</f>
        <v>Pittsburgh</v>
      </c>
      <c r="E2383">
        <f>INDEX(cleaned_data_Pittsburgh!AG$2:'cleaned_data_Pittsburgh'!AG$828, MATCH(A2383, cleaned_data_Pittsburgh!I$2:'cleaned_data_Pittsburgh'!I$828,0))</f>
        <v>1</v>
      </c>
      <c r="F2383" t="str">
        <f>INDEX(cleaned_data_Pittsburgh!AK$2:'cleaned_data_Pittsburgh'!AK$828, MATCH(A2383, cleaned_data_Pittsburgh!I$2:'cleaned_data_Pittsburgh'!I$828,0))</f>
        <v>Sub-county</v>
      </c>
      <c r="G2383">
        <f t="shared" si="20"/>
        <v>0</v>
      </c>
    </row>
    <row r="2384" spans="1:7" x14ac:dyDescent="0.2">
      <c r="A2384">
        <v>224179488</v>
      </c>
      <c r="B2384">
        <v>100186532</v>
      </c>
      <c r="C2384" t="s">
        <v>3521</v>
      </c>
      <c r="D2384" t="str">
        <f>INDEX(cleaned_data_Pittsburgh!AF$2:'cleaned_data_Pittsburgh'!AF$828, MATCH(A2384, cleaned_data_Pittsburgh!I$2:'cleaned_data_Pittsburgh'!I$828,0))</f>
        <v>Pittsburgh</v>
      </c>
      <c r="E2384">
        <f>INDEX(cleaned_data_Pittsburgh!AG$2:'cleaned_data_Pittsburgh'!AG$828, MATCH(A2384, cleaned_data_Pittsburgh!I$2:'cleaned_data_Pittsburgh'!I$828,0))</f>
        <v>1</v>
      </c>
      <c r="F2384" t="str">
        <f>INDEX(cleaned_data_Pittsburgh!AK$2:'cleaned_data_Pittsburgh'!AK$828, MATCH(A2384, cleaned_data_Pittsburgh!I$2:'cleaned_data_Pittsburgh'!I$828,0))</f>
        <v>Sub-county</v>
      </c>
      <c r="G2384">
        <f t="shared" si="20"/>
        <v>0</v>
      </c>
    </row>
    <row r="2385" spans="1:7" x14ac:dyDescent="0.2">
      <c r="A2385">
        <v>224179527</v>
      </c>
      <c r="B2385">
        <v>100186532</v>
      </c>
      <c r="C2385" t="s">
        <v>3521</v>
      </c>
      <c r="D2385" t="str">
        <f>INDEX(cleaned_data_Pittsburgh!AF$2:'cleaned_data_Pittsburgh'!AF$828, MATCH(A2385, cleaned_data_Pittsburgh!I$2:'cleaned_data_Pittsburgh'!I$828,0))</f>
        <v>Pittsburgh</v>
      </c>
      <c r="E2385">
        <f>INDEX(cleaned_data_Pittsburgh!AG$2:'cleaned_data_Pittsburgh'!AG$828, MATCH(A2385, cleaned_data_Pittsburgh!I$2:'cleaned_data_Pittsburgh'!I$828,0))</f>
        <v>1</v>
      </c>
      <c r="F2385" t="str">
        <f>INDEX(cleaned_data_Pittsburgh!AK$2:'cleaned_data_Pittsburgh'!AK$828, MATCH(A2385, cleaned_data_Pittsburgh!I$2:'cleaned_data_Pittsburgh'!I$828,0))</f>
        <v>Sub-county</v>
      </c>
      <c r="G2385">
        <f t="shared" si="20"/>
        <v>0</v>
      </c>
    </row>
    <row r="2386" spans="1:7" x14ac:dyDescent="0.2">
      <c r="A2386">
        <v>224179587</v>
      </c>
      <c r="B2386">
        <v>100186532</v>
      </c>
      <c r="C2386" t="s">
        <v>3521</v>
      </c>
      <c r="D2386" t="str">
        <f>INDEX(cleaned_data_Pittsburgh!AF$2:'cleaned_data_Pittsburgh'!AF$828, MATCH(A2386, cleaned_data_Pittsburgh!I$2:'cleaned_data_Pittsburgh'!I$828,0))</f>
        <v>Pittsburgh</v>
      </c>
      <c r="E2386">
        <f>INDEX(cleaned_data_Pittsburgh!AG$2:'cleaned_data_Pittsburgh'!AG$828, MATCH(A2386, cleaned_data_Pittsburgh!I$2:'cleaned_data_Pittsburgh'!I$828,0))</f>
        <v>1</v>
      </c>
      <c r="F2386" t="str">
        <f>INDEX(cleaned_data_Pittsburgh!AK$2:'cleaned_data_Pittsburgh'!AK$828, MATCH(A2386, cleaned_data_Pittsburgh!I$2:'cleaned_data_Pittsburgh'!I$828,0))</f>
        <v>Sub-county</v>
      </c>
      <c r="G2386">
        <f t="shared" si="20"/>
        <v>0</v>
      </c>
    </row>
    <row r="2387" spans="1:7" x14ac:dyDescent="0.2">
      <c r="A2387">
        <v>224378735</v>
      </c>
      <c r="B2387">
        <v>6571443</v>
      </c>
      <c r="C2387" t="s">
        <v>3521</v>
      </c>
      <c r="D2387" t="str">
        <f>INDEX(cleaned_data_Pittsburgh!AF$2:'cleaned_data_Pittsburgh'!AF$828, MATCH(A2387, cleaned_data_Pittsburgh!I$2:'cleaned_data_Pittsburgh'!I$828,0))</f>
        <v>Pittsburgh</v>
      </c>
      <c r="E2387">
        <f>INDEX(cleaned_data_Pittsburgh!AG$2:'cleaned_data_Pittsburgh'!AG$828, MATCH(A2387, cleaned_data_Pittsburgh!I$2:'cleaned_data_Pittsburgh'!I$828,0))</f>
        <v>0</v>
      </c>
      <c r="F2387" t="str">
        <f>INDEX(cleaned_data_Pittsburgh!AK$2:'cleaned_data_Pittsburgh'!AK$828, MATCH(A2387, cleaned_data_Pittsburgh!I$2:'cleaned_data_Pittsburgh'!I$828,0))</f>
        <v>Sub-county</v>
      </c>
      <c r="G2387">
        <f t="shared" si="20"/>
        <v>0</v>
      </c>
    </row>
    <row r="2388" spans="1:7" x14ac:dyDescent="0.2">
      <c r="A2388">
        <v>224840300</v>
      </c>
      <c r="B2388">
        <v>73244082</v>
      </c>
      <c r="C2388" t="s">
        <v>3521</v>
      </c>
      <c r="D2388" t="str">
        <f>INDEX(cleaned_data_Pittsburgh!AF$2:'cleaned_data_Pittsburgh'!AF$828, MATCH(A2388, cleaned_data_Pittsburgh!I$2:'cleaned_data_Pittsburgh'!I$828,0))</f>
        <v>Pittsburgh</v>
      </c>
      <c r="E2388">
        <f>INDEX(cleaned_data_Pittsburgh!AG$2:'cleaned_data_Pittsburgh'!AG$828, MATCH(A2388, cleaned_data_Pittsburgh!I$2:'cleaned_data_Pittsburgh'!I$828,0))</f>
        <v>0</v>
      </c>
      <c r="F2388" t="str">
        <f>INDEX(cleaned_data_Pittsburgh!AK$2:'cleaned_data_Pittsburgh'!AK$828, MATCH(A2388, cleaned_data_Pittsburgh!I$2:'cleaned_data_Pittsburgh'!I$828,0))</f>
        <v>Sub-county</v>
      </c>
      <c r="G2388">
        <f t="shared" si="20"/>
        <v>0</v>
      </c>
    </row>
    <row r="2389" spans="1:7" x14ac:dyDescent="0.2">
      <c r="A2389" t="s">
        <v>3218</v>
      </c>
      <c r="B2389">
        <v>191411940</v>
      </c>
      <c r="C2389" t="s">
        <v>3521</v>
      </c>
      <c r="D2389" t="str">
        <f>INDEX(cleaned_data_Pittsburgh!AF$2:'cleaned_data_Pittsburgh'!AF$828, MATCH(A2389, cleaned_data_Pittsburgh!I$2:'cleaned_data_Pittsburgh'!I$828,0))</f>
        <v>Pittsburgh</v>
      </c>
      <c r="E2389">
        <f>INDEX(cleaned_data_Pittsburgh!AG$2:'cleaned_data_Pittsburgh'!AG$828, MATCH(A2389, cleaned_data_Pittsburgh!I$2:'cleaned_data_Pittsburgh'!I$828,0))</f>
        <v>0</v>
      </c>
      <c r="F2389" t="str">
        <f>INDEX(cleaned_data_Pittsburgh!AK$2:'cleaned_data_Pittsburgh'!AK$828, MATCH(A2389, cleaned_data_Pittsburgh!I$2:'cleaned_data_Pittsburgh'!I$828,0))</f>
        <v>Sub-county</v>
      </c>
      <c r="G2389">
        <f t="shared" si="20"/>
        <v>0</v>
      </c>
    </row>
    <row r="2390" spans="1:7" x14ac:dyDescent="0.2">
      <c r="A2390">
        <v>223527142</v>
      </c>
      <c r="B2390">
        <v>186829125</v>
      </c>
      <c r="C2390" t="s">
        <v>3480</v>
      </c>
      <c r="D2390" t="str">
        <f>INDEX(cleaned_data_Pittsburgh!AF$2:'cleaned_data_Pittsburgh'!AF$828, MATCH(A2390, cleaned_data_Pittsburgh!I$2:'cleaned_data_Pittsburgh'!I$828,0))</f>
        <v>Pittsburgh</v>
      </c>
      <c r="E2390">
        <f>INDEX(cleaned_data_Pittsburgh!AG$2:'cleaned_data_Pittsburgh'!AG$828, MATCH(A2390, cleaned_data_Pittsburgh!I$2:'cleaned_data_Pittsburgh'!I$828,0))</f>
        <v>0</v>
      </c>
      <c r="F2390" t="str">
        <f>INDEX(cleaned_data_Pittsburgh!AK$2:'cleaned_data_Pittsburgh'!AK$828, MATCH(A2390, cleaned_data_Pittsburgh!I$2:'cleaned_data_Pittsburgh'!I$828,0))</f>
        <v>Sub-county</v>
      </c>
      <c r="G2390">
        <f t="shared" si="20"/>
        <v>0</v>
      </c>
    </row>
    <row r="2391" spans="1:7" x14ac:dyDescent="0.2">
      <c r="A2391">
        <v>223622978</v>
      </c>
      <c r="B2391">
        <v>8248252</v>
      </c>
      <c r="C2391" t="s">
        <v>3480</v>
      </c>
      <c r="D2391" t="str">
        <f>INDEX(cleaned_data_Pittsburgh!AF$2:'cleaned_data_Pittsburgh'!AF$828, MATCH(A2391, cleaned_data_Pittsburgh!I$2:'cleaned_data_Pittsburgh'!I$828,0))</f>
        <v>Pittsburgh</v>
      </c>
      <c r="E2391">
        <f>INDEX(cleaned_data_Pittsburgh!AG$2:'cleaned_data_Pittsburgh'!AG$828, MATCH(A2391, cleaned_data_Pittsburgh!I$2:'cleaned_data_Pittsburgh'!I$828,0))</f>
        <v>0</v>
      </c>
      <c r="F2391" t="str">
        <f>INDEX(cleaned_data_Pittsburgh!AK$2:'cleaned_data_Pittsburgh'!AK$828, MATCH(A2391, cleaned_data_Pittsburgh!I$2:'cleaned_data_Pittsburgh'!I$828,0))</f>
        <v>Sub-county</v>
      </c>
      <c r="G2391">
        <f t="shared" si="20"/>
        <v>0</v>
      </c>
    </row>
    <row r="2392" spans="1:7" x14ac:dyDescent="0.2">
      <c r="A2392">
        <v>224251695</v>
      </c>
      <c r="B2392">
        <v>14416233</v>
      </c>
      <c r="C2392" t="s">
        <v>3480</v>
      </c>
      <c r="D2392" t="str">
        <f>INDEX(cleaned_data_Pittsburgh!AF$2:'cleaned_data_Pittsburgh'!AF$828, MATCH(A2392, cleaned_data_Pittsburgh!I$2:'cleaned_data_Pittsburgh'!I$828,0))</f>
        <v>Pittsburgh</v>
      </c>
      <c r="E2392">
        <f>INDEX(cleaned_data_Pittsburgh!AG$2:'cleaned_data_Pittsburgh'!AG$828, MATCH(A2392, cleaned_data_Pittsburgh!I$2:'cleaned_data_Pittsburgh'!I$828,0))</f>
        <v>0</v>
      </c>
      <c r="F2392" t="str">
        <f>INDEX(cleaned_data_Pittsburgh!AK$2:'cleaned_data_Pittsburgh'!AK$828, MATCH(A2392, cleaned_data_Pittsburgh!I$2:'cleaned_data_Pittsburgh'!I$828,0))</f>
        <v>Sub-county</v>
      </c>
      <c r="G2392">
        <f t="shared" si="20"/>
        <v>0</v>
      </c>
    </row>
    <row r="2393" spans="1:7" x14ac:dyDescent="0.2">
      <c r="A2393">
        <v>224337591</v>
      </c>
      <c r="B2393">
        <v>186829125</v>
      </c>
      <c r="C2393" t="s">
        <v>3480</v>
      </c>
      <c r="D2393" t="str">
        <f>INDEX(cleaned_data_Pittsburgh!AF$2:'cleaned_data_Pittsburgh'!AF$828, MATCH(A2393, cleaned_data_Pittsburgh!I$2:'cleaned_data_Pittsburgh'!I$828,0))</f>
        <v>Pittsburgh</v>
      </c>
      <c r="E2393">
        <f>INDEX(cleaned_data_Pittsburgh!AG$2:'cleaned_data_Pittsburgh'!AG$828, MATCH(A2393, cleaned_data_Pittsburgh!I$2:'cleaned_data_Pittsburgh'!I$828,0))</f>
        <v>0</v>
      </c>
      <c r="F2393" t="str">
        <f>INDEX(cleaned_data_Pittsburgh!AK$2:'cleaned_data_Pittsburgh'!AK$828, MATCH(A2393, cleaned_data_Pittsburgh!I$2:'cleaned_data_Pittsburgh'!I$828,0))</f>
        <v>Sub-county</v>
      </c>
      <c r="G2393">
        <f t="shared" si="20"/>
        <v>0</v>
      </c>
    </row>
    <row r="2394" spans="1:7" x14ac:dyDescent="0.2">
      <c r="A2394">
        <v>224673498</v>
      </c>
      <c r="B2394">
        <v>191453993</v>
      </c>
      <c r="C2394" t="s">
        <v>3480</v>
      </c>
      <c r="D2394" t="str">
        <f>INDEX(cleaned_data_Pittsburgh!AF$2:'cleaned_data_Pittsburgh'!AF$828, MATCH(A2394, cleaned_data_Pittsburgh!I$2:'cleaned_data_Pittsburgh'!I$828,0))</f>
        <v>Pittsburgh</v>
      </c>
      <c r="E2394">
        <f>INDEX(cleaned_data_Pittsburgh!AG$2:'cleaned_data_Pittsburgh'!AG$828, MATCH(A2394, cleaned_data_Pittsburgh!I$2:'cleaned_data_Pittsburgh'!I$828,0))</f>
        <v>0</v>
      </c>
      <c r="F2394" t="str">
        <f>INDEX(cleaned_data_Pittsburgh!AK$2:'cleaned_data_Pittsburgh'!AK$828, MATCH(A2394, cleaned_data_Pittsburgh!I$2:'cleaned_data_Pittsburgh'!I$828,0))</f>
        <v>Sub-county</v>
      </c>
      <c r="G2394">
        <f t="shared" si="20"/>
        <v>0</v>
      </c>
    </row>
    <row r="2395" spans="1:7" x14ac:dyDescent="0.2">
      <c r="A2395" t="s">
        <v>3362</v>
      </c>
      <c r="B2395">
        <v>188807512</v>
      </c>
      <c r="C2395" t="s">
        <v>3480</v>
      </c>
      <c r="D2395" t="str">
        <f>INDEX(cleaned_data_Pittsburgh!AF$2:'cleaned_data_Pittsburgh'!AF$828, MATCH(A2395, cleaned_data_Pittsburgh!I$2:'cleaned_data_Pittsburgh'!I$828,0))</f>
        <v>Pittsburgh</v>
      </c>
      <c r="E2395">
        <f>INDEX(cleaned_data_Pittsburgh!AG$2:'cleaned_data_Pittsburgh'!AG$828, MATCH(A2395, cleaned_data_Pittsburgh!I$2:'cleaned_data_Pittsburgh'!I$828,0))</f>
        <v>0</v>
      </c>
      <c r="F2395" t="str">
        <f>INDEX(cleaned_data_Pittsburgh!AK$2:'cleaned_data_Pittsburgh'!AK$828, MATCH(A2395, cleaned_data_Pittsburgh!I$2:'cleaned_data_Pittsburgh'!I$828,0))</f>
        <v>Sub-county</v>
      </c>
      <c r="G2395">
        <f t="shared" si="20"/>
        <v>0</v>
      </c>
    </row>
    <row r="2396" spans="1:7" x14ac:dyDescent="0.2">
      <c r="A2396" t="s">
        <v>3359</v>
      </c>
      <c r="B2396">
        <v>3689793</v>
      </c>
      <c r="C2396" t="s">
        <v>3480</v>
      </c>
      <c r="D2396" t="str">
        <f>INDEX(cleaned_data_Pittsburgh!AF$2:'cleaned_data_Pittsburgh'!AF$828, MATCH(A2396, cleaned_data_Pittsburgh!I$2:'cleaned_data_Pittsburgh'!I$828,0))</f>
        <v>Pittsburgh</v>
      </c>
      <c r="E2396">
        <f>INDEX(cleaned_data_Pittsburgh!AG$2:'cleaned_data_Pittsburgh'!AG$828, MATCH(A2396, cleaned_data_Pittsburgh!I$2:'cleaned_data_Pittsburgh'!I$828,0))</f>
        <v>0</v>
      </c>
      <c r="F2396" t="str">
        <f>INDEX(cleaned_data_Pittsburgh!AK$2:'cleaned_data_Pittsburgh'!AK$828, MATCH(A2396, cleaned_data_Pittsburgh!I$2:'cleaned_data_Pittsburgh'!I$828,0))</f>
        <v>Sub-county</v>
      </c>
      <c r="G2396">
        <f t="shared" si="20"/>
        <v>0</v>
      </c>
    </row>
    <row r="2397" spans="1:7" x14ac:dyDescent="0.2">
      <c r="A2397">
        <v>224119569</v>
      </c>
      <c r="B2397">
        <v>190785464</v>
      </c>
      <c r="C2397" t="s">
        <v>3526</v>
      </c>
      <c r="D2397" t="str">
        <f>INDEX(cleaned_data_Pittsburgh!AF$2:'cleaned_data_Pittsburgh'!AF$828, MATCH(A2397, cleaned_data_Pittsburgh!I$2:'cleaned_data_Pittsburgh'!I$828,0))</f>
        <v>Pittsburgh</v>
      </c>
      <c r="E2397">
        <f>INDEX(cleaned_data_Pittsburgh!AG$2:'cleaned_data_Pittsburgh'!AG$828, MATCH(A2397, cleaned_data_Pittsburgh!I$2:'cleaned_data_Pittsburgh'!I$828,0))</f>
        <v>0</v>
      </c>
      <c r="F2397" t="str">
        <f>INDEX(cleaned_data_Pittsburgh!AK$2:'cleaned_data_Pittsburgh'!AK$828, MATCH(A2397, cleaned_data_Pittsburgh!I$2:'cleaned_data_Pittsburgh'!I$828,0))</f>
        <v>Sub-county</v>
      </c>
      <c r="G2397">
        <f t="shared" si="20"/>
        <v>0</v>
      </c>
    </row>
    <row r="2398" spans="1:7" x14ac:dyDescent="0.2">
      <c r="A2398">
        <v>224262020</v>
      </c>
      <c r="B2398">
        <v>190785464</v>
      </c>
      <c r="C2398" t="s">
        <v>3526</v>
      </c>
      <c r="D2398" t="str">
        <f>INDEX(cleaned_data_Pittsburgh!AF$2:'cleaned_data_Pittsburgh'!AF$828, MATCH(A2398, cleaned_data_Pittsburgh!I$2:'cleaned_data_Pittsburgh'!I$828,0))</f>
        <v>Pittsburgh</v>
      </c>
      <c r="E2398">
        <f>INDEX(cleaned_data_Pittsburgh!AG$2:'cleaned_data_Pittsburgh'!AG$828, MATCH(A2398, cleaned_data_Pittsburgh!I$2:'cleaned_data_Pittsburgh'!I$828,0))</f>
        <v>0</v>
      </c>
      <c r="F2398" t="str">
        <f>INDEX(cleaned_data_Pittsburgh!AK$2:'cleaned_data_Pittsburgh'!AK$828, MATCH(A2398, cleaned_data_Pittsburgh!I$2:'cleaned_data_Pittsburgh'!I$828,0))</f>
        <v>Sub-county</v>
      </c>
      <c r="G2398">
        <f t="shared" si="20"/>
        <v>0</v>
      </c>
    </row>
    <row r="2399" spans="1:7" x14ac:dyDescent="0.2">
      <c r="A2399">
        <v>224668069</v>
      </c>
      <c r="B2399">
        <v>57358302</v>
      </c>
      <c r="C2399" t="s">
        <v>3530</v>
      </c>
      <c r="D2399" t="str">
        <f>INDEX(cleaned_data_Pittsburgh!AF$2:'cleaned_data_Pittsburgh'!AF$828, MATCH(A2399, cleaned_data_Pittsburgh!I$2:'cleaned_data_Pittsburgh'!I$828,0))</f>
        <v>Pittsburgh</v>
      </c>
      <c r="E2399">
        <f>INDEX(cleaned_data_Pittsburgh!AG$2:'cleaned_data_Pittsburgh'!AG$828, MATCH(A2399, cleaned_data_Pittsburgh!I$2:'cleaned_data_Pittsburgh'!I$828,0))</f>
        <v>0</v>
      </c>
      <c r="F2399" t="str">
        <f>INDEX(cleaned_data_Pittsburgh!AK$2:'cleaned_data_Pittsburgh'!AK$828, MATCH(A2399, cleaned_data_Pittsburgh!I$2:'cleaned_data_Pittsburgh'!I$828,0))</f>
        <v>Sub-county</v>
      </c>
      <c r="G2399">
        <f t="shared" si="20"/>
        <v>0</v>
      </c>
    </row>
    <row r="2400" spans="1:7" x14ac:dyDescent="0.2">
      <c r="A2400">
        <v>224333684</v>
      </c>
      <c r="B2400">
        <v>190527655</v>
      </c>
      <c r="C2400" t="s">
        <v>3545</v>
      </c>
      <c r="D2400" t="str">
        <f>INDEX(cleaned_data_Pittsburgh!AF$2:'cleaned_data_Pittsburgh'!AF$828, MATCH(A2400, cleaned_data_Pittsburgh!I$2:'cleaned_data_Pittsburgh'!I$828,0))</f>
        <v>Pittsburgh</v>
      </c>
      <c r="E2400">
        <f>INDEX(cleaned_data_Pittsburgh!AG$2:'cleaned_data_Pittsburgh'!AG$828, MATCH(A2400, cleaned_data_Pittsburgh!I$2:'cleaned_data_Pittsburgh'!I$828,0))</f>
        <v>0</v>
      </c>
      <c r="F2400" t="str">
        <f>INDEX(cleaned_data_Pittsburgh!AK$2:'cleaned_data_Pittsburgh'!AK$828, MATCH(A2400, cleaned_data_Pittsburgh!I$2:'cleaned_data_Pittsburgh'!I$828,0))</f>
        <v>Sub-county</v>
      </c>
      <c r="G2400">
        <f t="shared" si="20"/>
        <v>0</v>
      </c>
    </row>
    <row r="2401" spans="1:7" x14ac:dyDescent="0.2">
      <c r="A2401" t="s">
        <v>3294</v>
      </c>
      <c r="B2401">
        <v>6633313</v>
      </c>
      <c r="C2401" t="s">
        <v>3545</v>
      </c>
      <c r="D2401" t="str">
        <f>INDEX(cleaned_data_Pittsburgh!AF$2:'cleaned_data_Pittsburgh'!AF$828, MATCH(A2401, cleaned_data_Pittsburgh!I$2:'cleaned_data_Pittsburgh'!I$828,0))</f>
        <v>Pittsburgh</v>
      </c>
      <c r="E2401">
        <f>INDEX(cleaned_data_Pittsburgh!AG$2:'cleaned_data_Pittsburgh'!AG$828, MATCH(A2401, cleaned_data_Pittsburgh!I$2:'cleaned_data_Pittsburgh'!I$828,0))</f>
        <v>0</v>
      </c>
      <c r="F2401" t="str">
        <f>INDEX(cleaned_data_Pittsburgh!AK$2:'cleaned_data_Pittsburgh'!AK$828, MATCH(A2401, cleaned_data_Pittsburgh!I$2:'cleaned_data_Pittsburgh'!I$828,0))</f>
        <v>Sub-county</v>
      </c>
      <c r="G2401">
        <f t="shared" si="20"/>
        <v>0</v>
      </c>
    </row>
    <row r="2402" spans="1:7" x14ac:dyDescent="0.2">
      <c r="A2402">
        <v>223251565</v>
      </c>
      <c r="B2402">
        <v>184596074</v>
      </c>
      <c r="C2402" t="s">
        <v>3467</v>
      </c>
      <c r="D2402" t="str">
        <f>INDEX(cleaned_data_Pittsburgh!AF$2:'cleaned_data_Pittsburgh'!AF$828, MATCH(A2402, cleaned_data_Pittsburgh!I$2:'cleaned_data_Pittsburgh'!I$828,0))</f>
        <v>Pittsburgh</v>
      </c>
      <c r="E2402">
        <f>INDEX(cleaned_data_Pittsburgh!AG$2:'cleaned_data_Pittsburgh'!AG$828, MATCH(A2402, cleaned_data_Pittsburgh!I$2:'cleaned_data_Pittsburgh'!I$828,0))</f>
        <v>0</v>
      </c>
      <c r="F2402" t="str">
        <f>INDEX(cleaned_data_Pittsburgh!AK$2:'cleaned_data_Pittsburgh'!AK$828, MATCH(A2402, cleaned_data_Pittsburgh!I$2:'cleaned_data_Pittsburgh'!I$828,0))</f>
        <v>Sub-county</v>
      </c>
      <c r="G2402">
        <f t="shared" si="20"/>
        <v>0</v>
      </c>
    </row>
    <row r="2403" spans="1:7" x14ac:dyDescent="0.2">
      <c r="A2403">
        <v>223744728</v>
      </c>
      <c r="B2403">
        <v>172512982</v>
      </c>
      <c r="C2403" t="s">
        <v>3467</v>
      </c>
      <c r="D2403" t="str">
        <f>INDEX(cleaned_data_Pittsburgh!AF$2:'cleaned_data_Pittsburgh'!AF$828, MATCH(A2403, cleaned_data_Pittsburgh!I$2:'cleaned_data_Pittsburgh'!I$828,0))</f>
        <v>Pittsburgh</v>
      </c>
      <c r="E2403">
        <f>INDEX(cleaned_data_Pittsburgh!AG$2:'cleaned_data_Pittsburgh'!AG$828, MATCH(A2403, cleaned_data_Pittsburgh!I$2:'cleaned_data_Pittsburgh'!I$828,0))</f>
        <v>0</v>
      </c>
      <c r="F2403" t="str">
        <f>INDEX(cleaned_data_Pittsburgh!AK$2:'cleaned_data_Pittsburgh'!AK$828, MATCH(A2403, cleaned_data_Pittsburgh!I$2:'cleaned_data_Pittsburgh'!I$828,0))</f>
        <v>Sub-county</v>
      </c>
      <c r="G2403">
        <f t="shared" si="20"/>
        <v>0</v>
      </c>
    </row>
    <row r="2404" spans="1:7" x14ac:dyDescent="0.2">
      <c r="A2404">
        <v>224422147</v>
      </c>
      <c r="B2404">
        <v>74500572</v>
      </c>
      <c r="C2404" t="s">
        <v>3467</v>
      </c>
      <c r="D2404" t="str">
        <f>INDEX(cleaned_data_Pittsburgh!AF$2:'cleaned_data_Pittsburgh'!AF$828, MATCH(A2404, cleaned_data_Pittsburgh!I$2:'cleaned_data_Pittsburgh'!I$828,0))</f>
        <v>Pittsburgh</v>
      </c>
      <c r="E2404">
        <f>INDEX(cleaned_data_Pittsburgh!AG$2:'cleaned_data_Pittsburgh'!AG$828, MATCH(A2404, cleaned_data_Pittsburgh!I$2:'cleaned_data_Pittsburgh'!I$828,0))</f>
        <v>0</v>
      </c>
      <c r="F2404" t="str">
        <f>INDEX(cleaned_data_Pittsburgh!AK$2:'cleaned_data_Pittsburgh'!AK$828, MATCH(A2404, cleaned_data_Pittsburgh!I$2:'cleaned_data_Pittsburgh'!I$828,0))</f>
        <v>Sub-county</v>
      </c>
      <c r="G2404">
        <f t="shared" si="20"/>
        <v>0</v>
      </c>
    </row>
    <row r="2405" spans="1:7" x14ac:dyDescent="0.2">
      <c r="A2405">
        <v>224644625</v>
      </c>
      <c r="B2405">
        <v>46916732</v>
      </c>
      <c r="C2405" t="s">
        <v>3467</v>
      </c>
      <c r="D2405" t="str">
        <f>INDEX(cleaned_data_Pittsburgh!AF$2:'cleaned_data_Pittsburgh'!AF$828, MATCH(A2405, cleaned_data_Pittsburgh!I$2:'cleaned_data_Pittsburgh'!I$828,0))</f>
        <v>Pittsburgh</v>
      </c>
      <c r="E2405">
        <f>INDEX(cleaned_data_Pittsburgh!AG$2:'cleaned_data_Pittsburgh'!AG$828, MATCH(A2405, cleaned_data_Pittsburgh!I$2:'cleaned_data_Pittsburgh'!I$828,0))</f>
        <v>0</v>
      </c>
      <c r="F2405" t="str">
        <f>INDEX(cleaned_data_Pittsburgh!AK$2:'cleaned_data_Pittsburgh'!AK$828, MATCH(A2405, cleaned_data_Pittsburgh!I$2:'cleaned_data_Pittsburgh'!I$828,0))</f>
        <v>Sub-county</v>
      </c>
      <c r="G2405">
        <f t="shared" si="20"/>
        <v>0</v>
      </c>
    </row>
    <row r="2406" spans="1:7" x14ac:dyDescent="0.2">
      <c r="A2406" t="s">
        <v>3263</v>
      </c>
      <c r="B2406">
        <v>172512982</v>
      </c>
      <c r="C2406" t="s">
        <v>3467</v>
      </c>
      <c r="D2406" t="str">
        <f>INDEX(cleaned_data_Pittsburgh!AF$2:'cleaned_data_Pittsburgh'!AF$828, MATCH(A2406, cleaned_data_Pittsburgh!I$2:'cleaned_data_Pittsburgh'!I$828,0))</f>
        <v>Pittsburgh</v>
      </c>
      <c r="E2406">
        <f>INDEX(cleaned_data_Pittsburgh!AG$2:'cleaned_data_Pittsburgh'!AG$828, MATCH(A2406, cleaned_data_Pittsburgh!I$2:'cleaned_data_Pittsburgh'!I$828,0))</f>
        <v>0</v>
      </c>
      <c r="F2406" t="str">
        <f>INDEX(cleaned_data_Pittsburgh!AK$2:'cleaned_data_Pittsburgh'!AK$828, MATCH(A2406, cleaned_data_Pittsburgh!I$2:'cleaned_data_Pittsburgh'!I$828,0))</f>
        <v>Sub-county</v>
      </c>
      <c r="G2406">
        <f t="shared" si="20"/>
        <v>0</v>
      </c>
    </row>
    <row r="2407" spans="1:7" x14ac:dyDescent="0.2">
      <c r="A2407" t="s">
        <v>3240</v>
      </c>
      <c r="B2407">
        <v>46916732</v>
      </c>
      <c r="C2407" t="s">
        <v>3467</v>
      </c>
      <c r="D2407" t="str">
        <f>INDEX(cleaned_data_Pittsburgh!AF$2:'cleaned_data_Pittsburgh'!AF$828, MATCH(A2407, cleaned_data_Pittsburgh!I$2:'cleaned_data_Pittsburgh'!I$828,0))</f>
        <v>Pittsburgh</v>
      </c>
      <c r="E2407">
        <f>INDEX(cleaned_data_Pittsburgh!AG$2:'cleaned_data_Pittsburgh'!AG$828, MATCH(A2407, cleaned_data_Pittsburgh!I$2:'cleaned_data_Pittsburgh'!I$828,0))</f>
        <v>0</v>
      </c>
      <c r="F2407" t="str">
        <f>INDEX(cleaned_data_Pittsburgh!AK$2:'cleaned_data_Pittsburgh'!AK$828, MATCH(A2407, cleaned_data_Pittsburgh!I$2:'cleaned_data_Pittsburgh'!I$828,0))</f>
        <v>Sub-county</v>
      </c>
      <c r="G2407">
        <f t="shared" si="20"/>
        <v>0</v>
      </c>
    </row>
    <row r="2408" spans="1:7" x14ac:dyDescent="0.2">
      <c r="A2408" t="s">
        <v>3244</v>
      </c>
      <c r="B2408">
        <v>46916732</v>
      </c>
      <c r="C2408" t="s">
        <v>3467</v>
      </c>
      <c r="D2408" t="str">
        <f>INDEX(cleaned_data_Pittsburgh!AF$2:'cleaned_data_Pittsburgh'!AF$828, MATCH(A2408, cleaned_data_Pittsburgh!I$2:'cleaned_data_Pittsburgh'!I$828,0))</f>
        <v>Pittsburgh</v>
      </c>
      <c r="E2408">
        <f>INDEX(cleaned_data_Pittsburgh!AG$2:'cleaned_data_Pittsburgh'!AG$828, MATCH(A2408, cleaned_data_Pittsburgh!I$2:'cleaned_data_Pittsburgh'!I$828,0))</f>
        <v>0</v>
      </c>
      <c r="F2408" t="str">
        <f>INDEX(cleaned_data_Pittsburgh!AK$2:'cleaned_data_Pittsburgh'!AK$828, MATCH(A2408, cleaned_data_Pittsburgh!I$2:'cleaned_data_Pittsburgh'!I$828,0))</f>
        <v>Sub-county</v>
      </c>
      <c r="G2408">
        <f t="shared" si="20"/>
        <v>0</v>
      </c>
    </row>
    <row r="2409" spans="1:7" x14ac:dyDescent="0.2">
      <c r="A2409" t="s">
        <v>3248</v>
      </c>
      <c r="B2409">
        <v>46916732</v>
      </c>
      <c r="C2409" t="s">
        <v>3467</v>
      </c>
      <c r="D2409" t="str">
        <f>INDEX(cleaned_data_Pittsburgh!AF$2:'cleaned_data_Pittsburgh'!AF$828, MATCH(A2409, cleaned_data_Pittsburgh!I$2:'cleaned_data_Pittsburgh'!I$828,0))</f>
        <v>Pittsburgh</v>
      </c>
      <c r="E2409">
        <f>INDEX(cleaned_data_Pittsburgh!AG$2:'cleaned_data_Pittsburgh'!AG$828, MATCH(A2409, cleaned_data_Pittsburgh!I$2:'cleaned_data_Pittsburgh'!I$828,0))</f>
        <v>0</v>
      </c>
      <c r="F2409" t="str">
        <f>INDEX(cleaned_data_Pittsburgh!AK$2:'cleaned_data_Pittsburgh'!AK$828, MATCH(A2409, cleaned_data_Pittsburgh!I$2:'cleaned_data_Pittsburgh'!I$828,0))</f>
        <v>Sub-county</v>
      </c>
      <c r="G2409">
        <f t="shared" si="20"/>
        <v>0</v>
      </c>
    </row>
    <row r="2410" spans="1:7" x14ac:dyDescent="0.2">
      <c r="A2410" t="s">
        <v>3247</v>
      </c>
      <c r="B2410">
        <v>46916732</v>
      </c>
      <c r="C2410" t="s">
        <v>3467</v>
      </c>
      <c r="D2410" t="str">
        <f>INDEX(cleaned_data_Pittsburgh!AF$2:'cleaned_data_Pittsburgh'!AF$828, MATCH(A2410, cleaned_data_Pittsburgh!I$2:'cleaned_data_Pittsburgh'!I$828,0))</f>
        <v>Pittsburgh</v>
      </c>
      <c r="E2410">
        <f>INDEX(cleaned_data_Pittsburgh!AG$2:'cleaned_data_Pittsburgh'!AG$828, MATCH(A2410, cleaned_data_Pittsburgh!I$2:'cleaned_data_Pittsburgh'!I$828,0))</f>
        <v>0</v>
      </c>
      <c r="F2410" t="str">
        <f>INDEX(cleaned_data_Pittsburgh!AK$2:'cleaned_data_Pittsburgh'!AK$828, MATCH(A2410, cleaned_data_Pittsburgh!I$2:'cleaned_data_Pittsburgh'!I$828,0))</f>
        <v>Sub-county</v>
      </c>
      <c r="G2410">
        <f t="shared" si="20"/>
        <v>0</v>
      </c>
    </row>
    <row r="2411" spans="1:7" x14ac:dyDescent="0.2">
      <c r="A2411" t="s">
        <v>3371</v>
      </c>
      <c r="B2411">
        <v>191676885</v>
      </c>
      <c r="C2411" t="s">
        <v>3467</v>
      </c>
      <c r="D2411" t="str">
        <f>INDEX(cleaned_data_Pittsburgh!AF$2:'cleaned_data_Pittsburgh'!AF$828, MATCH(A2411, cleaned_data_Pittsburgh!I$2:'cleaned_data_Pittsburgh'!I$828,0))</f>
        <v>Pittsburgh</v>
      </c>
      <c r="E2411">
        <f>INDEX(cleaned_data_Pittsburgh!AG$2:'cleaned_data_Pittsburgh'!AG$828, MATCH(A2411, cleaned_data_Pittsburgh!I$2:'cleaned_data_Pittsburgh'!I$828,0))</f>
        <v>0</v>
      </c>
      <c r="F2411" t="str">
        <f>INDEX(cleaned_data_Pittsburgh!AK$2:'cleaned_data_Pittsburgh'!AK$828, MATCH(A2411, cleaned_data_Pittsburgh!I$2:'cleaned_data_Pittsburgh'!I$828,0))</f>
        <v>Sub-county</v>
      </c>
      <c r="G2411">
        <f t="shared" si="20"/>
        <v>0</v>
      </c>
    </row>
    <row r="2412" spans="1:7" x14ac:dyDescent="0.2">
      <c r="A2412">
        <v>214629162</v>
      </c>
      <c r="B2412">
        <v>150092852</v>
      </c>
      <c r="C2412" t="s">
        <v>3380</v>
      </c>
      <c r="D2412" t="str">
        <f>INDEX(cleaned_data_Pittsburgh!AF$2:'cleaned_data_Pittsburgh'!AF$828, MATCH(A2412, cleaned_data_Pittsburgh!I$2:'cleaned_data_Pittsburgh'!I$828,0))</f>
        <v>Pittsburgh</v>
      </c>
      <c r="E2412">
        <f>INDEX(cleaned_data_Pittsburgh!AG$2:'cleaned_data_Pittsburgh'!AG$828, MATCH(A2412, cleaned_data_Pittsburgh!I$2:'cleaned_data_Pittsburgh'!I$828,0))</f>
        <v>0</v>
      </c>
      <c r="F2412" t="str">
        <f>INDEX(cleaned_data_Pittsburgh!AK$2:'cleaned_data_Pittsburgh'!AK$828, MATCH(A2412, cleaned_data_Pittsburgh!I$2:'cleaned_data_Pittsburgh'!I$828,0))</f>
        <v>Sub-county</v>
      </c>
      <c r="G2412">
        <f t="shared" si="20"/>
        <v>1</v>
      </c>
    </row>
    <row r="2413" spans="1:7" x14ac:dyDescent="0.2">
      <c r="A2413">
        <v>214629162</v>
      </c>
      <c r="B2413">
        <v>11715358</v>
      </c>
      <c r="C2413" t="s">
        <v>3380</v>
      </c>
      <c r="D2413" t="str">
        <f>INDEX(cleaned_data_Pittsburgh!AF$2:'cleaned_data_Pittsburgh'!AF$828, MATCH(A2413, cleaned_data_Pittsburgh!I$2:'cleaned_data_Pittsburgh'!I$828,0))</f>
        <v>Pittsburgh</v>
      </c>
      <c r="E2413">
        <f>INDEX(cleaned_data_Pittsburgh!AG$2:'cleaned_data_Pittsburgh'!AG$828, MATCH(A2413, cleaned_data_Pittsburgh!I$2:'cleaned_data_Pittsburgh'!I$828,0))</f>
        <v>0</v>
      </c>
      <c r="F2413" t="str">
        <f>INDEX(cleaned_data_Pittsburgh!AK$2:'cleaned_data_Pittsburgh'!AK$828, MATCH(A2413, cleaned_data_Pittsburgh!I$2:'cleaned_data_Pittsburgh'!I$828,0))</f>
        <v>Sub-county</v>
      </c>
      <c r="G2413">
        <f t="shared" si="20"/>
        <v>1</v>
      </c>
    </row>
    <row r="2414" spans="1:7" x14ac:dyDescent="0.2">
      <c r="A2414">
        <v>214629162</v>
      </c>
      <c r="B2414">
        <v>68421572</v>
      </c>
      <c r="C2414" t="s">
        <v>3380</v>
      </c>
      <c r="D2414" t="str">
        <f>INDEX(cleaned_data_Pittsburgh!AF$2:'cleaned_data_Pittsburgh'!AF$828, MATCH(A2414, cleaned_data_Pittsburgh!I$2:'cleaned_data_Pittsburgh'!I$828,0))</f>
        <v>Pittsburgh</v>
      </c>
      <c r="E2414">
        <f>INDEX(cleaned_data_Pittsburgh!AG$2:'cleaned_data_Pittsburgh'!AG$828, MATCH(A2414, cleaned_data_Pittsburgh!I$2:'cleaned_data_Pittsburgh'!I$828,0))</f>
        <v>0</v>
      </c>
      <c r="F2414" t="str">
        <f>INDEX(cleaned_data_Pittsburgh!AK$2:'cleaned_data_Pittsburgh'!AK$828, MATCH(A2414, cleaned_data_Pittsburgh!I$2:'cleaned_data_Pittsburgh'!I$828,0))</f>
        <v>Sub-county</v>
      </c>
      <c r="G2414">
        <f t="shared" si="20"/>
        <v>1</v>
      </c>
    </row>
    <row r="2415" spans="1:7" x14ac:dyDescent="0.2">
      <c r="A2415">
        <v>214629162</v>
      </c>
      <c r="B2415">
        <v>10065646</v>
      </c>
      <c r="C2415" t="s">
        <v>3380</v>
      </c>
      <c r="D2415" t="str">
        <f>INDEX(cleaned_data_Pittsburgh!AF$2:'cleaned_data_Pittsburgh'!AF$828, MATCH(A2415, cleaned_data_Pittsburgh!I$2:'cleaned_data_Pittsburgh'!I$828,0))</f>
        <v>Pittsburgh</v>
      </c>
      <c r="E2415">
        <f>INDEX(cleaned_data_Pittsburgh!AG$2:'cleaned_data_Pittsburgh'!AG$828, MATCH(A2415, cleaned_data_Pittsburgh!I$2:'cleaned_data_Pittsburgh'!I$828,0))</f>
        <v>0</v>
      </c>
      <c r="F2415" t="str">
        <f>INDEX(cleaned_data_Pittsburgh!AK$2:'cleaned_data_Pittsburgh'!AK$828, MATCH(A2415, cleaned_data_Pittsburgh!I$2:'cleaned_data_Pittsburgh'!I$828,0))</f>
        <v>Sub-county</v>
      </c>
      <c r="G2415">
        <f t="shared" si="20"/>
        <v>1</v>
      </c>
    </row>
    <row r="2416" spans="1:7" x14ac:dyDescent="0.2">
      <c r="A2416">
        <v>214629162</v>
      </c>
      <c r="B2416">
        <v>6051049</v>
      </c>
      <c r="C2416" t="s">
        <v>3380</v>
      </c>
      <c r="D2416" t="str">
        <f>INDEX(cleaned_data_Pittsburgh!AF$2:'cleaned_data_Pittsburgh'!AF$828, MATCH(A2416, cleaned_data_Pittsburgh!I$2:'cleaned_data_Pittsburgh'!I$828,0))</f>
        <v>Pittsburgh</v>
      </c>
      <c r="E2416">
        <f>INDEX(cleaned_data_Pittsburgh!AG$2:'cleaned_data_Pittsburgh'!AG$828, MATCH(A2416, cleaned_data_Pittsburgh!I$2:'cleaned_data_Pittsburgh'!I$828,0))</f>
        <v>0</v>
      </c>
      <c r="F2416" t="str">
        <f>INDEX(cleaned_data_Pittsburgh!AK$2:'cleaned_data_Pittsburgh'!AK$828, MATCH(A2416, cleaned_data_Pittsburgh!I$2:'cleaned_data_Pittsburgh'!I$828,0))</f>
        <v>Sub-county</v>
      </c>
      <c r="G2416">
        <f t="shared" si="20"/>
        <v>1</v>
      </c>
    </row>
    <row r="2417" spans="1:7" x14ac:dyDescent="0.2">
      <c r="A2417">
        <v>214629162</v>
      </c>
      <c r="B2417">
        <v>73443922</v>
      </c>
      <c r="C2417" t="s">
        <v>3380</v>
      </c>
      <c r="D2417" t="str">
        <f>INDEX(cleaned_data_Pittsburgh!AF$2:'cleaned_data_Pittsburgh'!AF$828, MATCH(A2417, cleaned_data_Pittsburgh!I$2:'cleaned_data_Pittsburgh'!I$828,0))</f>
        <v>Pittsburgh</v>
      </c>
      <c r="E2417">
        <f>INDEX(cleaned_data_Pittsburgh!AG$2:'cleaned_data_Pittsburgh'!AG$828, MATCH(A2417, cleaned_data_Pittsburgh!I$2:'cleaned_data_Pittsburgh'!I$828,0))</f>
        <v>0</v>
      </c>
      <c r="F2417" t="str">
        <f>INDEX(cleaned_data_Pittsburgh!AK$2:'cleaned_data_Pittsburgh'!AK$828, MATCH(A2417, cleaned_data_Pittsburgh!I$2:'cleaned_data_Pittsburgh'!I$828,0))</f>
        <v>Sub-county</v>
      </c>
      <c r="G2417">
        <f t="shared" si="20"/>
        <v>1</v>
      </c>
    </row>
    <row r="2418" spans="1:7" x14ac:dyDescent="0.2">
      <c r="A2418">
        <v>214629162</v>
      </c>
      <c r="B2418">
        <v>66476212</v>
      </c>
      <c r="C2418" t="s">
        <v>3380</v>
      </c>
      <c r="D2418" t="str">
        <f>INDEX(cleaned_data_Pittsburgh!AF$2:'cleaned_data_Pittsburgh'!AF$828, MATCH(A2418, cleaned_data_Pittsburgh!I$2:'cleaned_data_Pittsburgh'!I$828,0))</f>
        <v>Pittsburgh</v>
      </c>
      <c r="E2418">
        <f>INDEX(cleaned_data_Pittsburgh!AG$2:'cleaned_data_Pittsburgh'!AG$828, MATCH(A2418, cleaned_data_Pittsburgh!I$2:'cleaned_data_Pittsburgh'!I$828,0))</f>
        <v>0</v>
      </c>
      <c r="F2418" t="str">
        <f>INDEX(cleaned_data_Pittsburgh!AK$2:'cleaned_data_Pittsburgh'!AK$828, MATCH(A2418, cleaned_data_Pittsburgh!I$2:'cleaned_data_Pittsburgh'!I$828,0))</f>
        <v>Sub-county</v>
      </c>
      <c r="G2418">
        <f t="shared" si="20"/>
        <v>1</v>
      </c>
    </row>
    <row r="2419" spans="1:7" x14ac:dyDescent="0.2">
      <c r="A2419">
        <v>214629162</v>
      </c>
      <c r="B2419">
        <v>13872223</v>
      </c>
      <c r="C2419" t="s">
        <v>3380</v>
      </c>
      <c r="D2419" t="str">
        <f>INDEX(cleaned_data_Pittsburgh!AF$2:'cleaned_data_Pittsburgh'!AF$828, MATCH(A2419, cleaned_data_Pittsburgh!I$2:'cleaned_data_Pittsburgh'!I$828,0))</f>
        <v>Pittsburgh</v>
      </c>
      <c r="E2419">
        <f>INDEX(cleaned_data_Pittsburgh!AG$2:'cleaned_data_Pittsburgh'!AG$828, MATCH(A2419, cleaned_data_Pittsburgh!I$2:'cleaned_data_Pittsburgh'!I$828,0))</f>
        <v>0</v>
      </c>
      <c r="F2419" t="str">
        <f>INDEX(cleaned_data_Pittsburgh!AK$2:'cleaned_data_Pittsburgh'!AK$828, MATCH(A2419, cleaned_data_Pittsburgh!I$2:'cleaned_data_Pittsburgh'!I$828,0))</f>
        <v>Sub-county</v>
      </c>
      <c r="G2419">
        <f t="shared" si="20"/>
        <v>1</v>
      </c>
    </row>
    <row r="2420" spans="1:7" x14ac:dyDescent="0.2">
      <c r="A2420">
        <v>219537970</v>
      </c>
      <c r="B2420">
        <v>182731013</v>
      </c>
      <c r="C2420" t="s">
        <v>3380</v>
      </c>
      <c r="D2420" t="str">
        <f>INDEX(cleaned_data_Pittsburgh!AF$2:'cleaned_data_Pittsburgh'!AF$828, MATCH(A2420, cleaned_data_Pittsburgh!I$2:'cleaned_data_Pittsburgh'!I$828,0))</f>
        <v>Pittsburgh</v>
      </c>
      <c r="E2420">
        <f>INDEX(cleaned_data_Pittsburgh!AG$2:'cleaned_data_Pittsburgh'!AG$828, MATCH(A2420, cleaned_data_Pittsburgh!I$2:'cleaned_data_Pittsburgh'!I$828,0))</f>
        <v>0</v>
      </c>
      <c r="F2420" t="str">
        <f>INDEX(cleaned_data_Pittsburgh!AK$2:'cleaned_data_Pittsburgh'!AK$828, MATCH(A2420, cleaned_data_Pittsburgh!I$2:'cleaned_data_Pittsburgh'!I$828,0))</f>
        <v>Sub-county</v>
      </c>
      <c r="G2420">
        <f t="shared" si="20"/>
        <v>1</v>
      </c>
    </row>
    <row r="2421" spans="1:7" x14ac:dyDescent="0.2">
      <c r="A2421">
        <v>219537970</v>
      </c>
      <c r="B2421">
        <v>115371482</v>
      </c>
      <c r="C2421" t="s">
        <v>3380</v>
      </c>
      <c r="D2421" t="str">
        <f>INDEX(cleaned_data_Pittsburgh!AF$2:'cleaned_data_Pittsburgh'!AF$828, MATCH(A2421, cleaned_data_Pittsburgh!I$2:'cleaned_data_Pittsburgh'!I$828,0))</f>
        <v>Pittsburgh</v>
      </c>
      <c r="E2421">
        <f>INDEX(cleaned_data_Pittsburgh!AG$2:'cleaned_data_Pittsburgh'!AG$828, MATCH(A2421, cleaned_data_Pittsburgh!I$2:'cleaned_data_Pittsburgh'!I$828,0))</f>
        <v>0</v>
      </c>
      <c r="F2421" t="str">
        <f>INDEX(cleaned_data_Pittsburgh!AK$2:'cleaned_data_Pittsburgh'!AK$828, MATCH(A2421, cleaned_data_Pittsburgh!I$2:'cleaned_data_Pittsburgh'!I$828,0))</f>
        <v>Sub-county</v>
      </c>
      <c r="G2421">
        <f t="shared" si="20"/>
        <v>1</v>
      </c>
    </row>
    <row r="2422" spans="1:7" x14ac:dyDescent="0.2">
      <c r="A2422">
        <v>219537970</v>
      </c>
      <c r="B2422">
        <v>183590134</v>
      </c>
      <c r="C2422" t="s">
        <v>3380</v>
      </c>
      <c r="D2422" t="str">
        <f>INDEX(cleaned_data_Pittsburgh!AF$2:'cleaned_data_Pittsburgh'!AF$828, MATCH(A2422, cleaned_data_Pittsburgh!I$2:'cleaned_data_Pittsburgh'!I$828,0))</f>
        <v>Pittsburgh</v>
      </c>
      <c r="E2422">
        <f>INDEX(cleaned_data_Pittsburgh!AG$2:'cleaned_data_Pittsburgh'!AG$828, MATCH(A2422, cleaned_data_Pittsburgh!I$2:'cleaned_data_Pittsburgh'!I$828,0))</f>
        <v>0</v>
      </c>
      <c r="F2422" t="str">
        <f>INDEX(cleaned_data_Pittsburgh!AK$2:'cleaned_data_Pittsburgh'!AK$828, MATCH(A2422, cleaned_data_Pittsburgh!I$2:'cleaned_data_Pittsburgh'!I$828,0))</f>
        <v>Sub-county</v>
      </c>
      <c r="G2422">
        <f t="shared" si="20"/>
        <v>1</v>
      </c>
    </row>
    <row r="2423" spans="1:7" x14ac:dyDescent="0.2">
      <c r="A2423">
        <v>219537970</v>
      </c>
      <c r="B2423">
        <v>150092852</v>
      </c>
      <c r="C2423" t="s">
        <v>3380</v>
      </c>
      <c r="D2423" t="str">
        <f>INDEX(cleaned_data_Pittsburgh!AF$2:'cleaned_data_Pittsburgh'!AF$828, MATCH(A2423, cleaned_data_Pittsburgh!I$2:'cleaned_data_Pittsburgh'!I$828,0))</f>
        <v>Pittsburgh</v>
      </c>
      <c r="E2423">
        <f>INDEX(cleaned_data_Pittsburgh!AG$2:'cleaned_data_Pittsburgh'!AG$828, MATCH(A2423, cleaned_data_Pittsburgh!I$2:'cleaned_data_Pittsburgh'!I$828,0))</f>
        <v>0</v>
      </c>
      <c r="F2423" t="str">
        <f>INDEX(cleaned_data_Pittsburgh!AK$2:'cleaned_data_Pittsburgh'!AK$828, MATCH(A2423, cleaned_data_Pittsburgh!I$2:'cleaned_data_Pittsburgh'!I$828,0))</f>
        <v>Sub-county</v>
      </c>
      <c r="G2423">
        <f t="shared" si="20"/>
        <v>1</v>
      </c>
    </row>
    <row r="2424" spans="1:7" x14ac:dyDescent="0.2">
      <c r="A2424">
        <v>219537970</v>
      </c>
      <c r="B2424">
        <v>99422482</v>
      </c>
      <c r="C2424" t="s">
        <v>3380</v>
      </c>
      <c r="D2424" t="str">
        <f>INDEX(cleaned_data_Pittsburgh!AF$2:'cleaned_data_Pittsburgh'!AF$828, MATCH(A2424, cleaned_data_Pittsburgh!I$2:'cleaned_data_Pittsburgh'!I$828,0))</f>
        <v>Pittsburgh</v>
      </c>
      <c r="E2424">
        <f>INDEX(cleaned_data_Pittsburgh!AG$2:'cleaned_data_Pittsburgh'!AG$828, MATCH(A2424, cleaned_data_Pittsburgh!I$2:'cleaned_data_Pittsburgh'!I$828,0))</f>
        <v>0</v>
      </c>
      <c r="F2424" t="str">
        <f>INDEX(cleaned_data_Pittsburgh!AK$2:'cleaned_data_Pittsburgh'!AK$828, MATCH(A2424, cleaned_data_Pittsburgh!I$2:'cleaned_data_Pittsburgh'!I$828,0))</f>
        <v>Sub-county</v>
      </c>
      <c r="G2424">
        <f t="shared" si="20"/>
        <v>1</v>
      </c>
    </row>
    <row r="2425" spans="1:7" x14ac:dyDescent="0.2">
      <c r="A2425">
        <v>219537970</v>
      </c>
      <c r="B2425">
        <v>189077086</v>
      </c>
      <c r="C2425" t="s">
        <v>3380</v>
      </c>
      <c r="D2425" t="str">
        <f>INDEX(cleaned_data_Pittsburgh!AF$2:'cleaned_data_Pittsburgh'!AF$828, MATCH(A2425, cleaned_data_Pittsburgh!I$2:'cleaned_data_Pittsburgh'!I$828,0))</f>
        <v>Pittsburgh</v>
      </c>
      <c r="E2425">
        <f>INDEX(cleaned_data_Pittsburgh!AG$2:'cleaned_data_Pittsburgh'!AG$828, MATCH(A2425, cleaned_data_Pittsburgh!I$2:'cleaned_data_Pittsburgh'!I$828,0))</f>
        <v>0</v>
      </c>
      <c r="F2425" t="str">
        <f>INDEX(cleaned_data_Pittsburgh!AK$2:'cleaned_data_Pittsburgh'!AK$828, MATCH(A2425, cleaned_data_Pittsburgh!I$2:'cleaned_data_Pittsburgh'!I$828,0))</f>
        <v>Sub-county</v>
      </c>
      <c r="G2425">
        <f t="shared" si="20"/>
        <v>1</v>
      </c>
    </row>
    <row r="2426" spans="1:7" x14ac:dyDescent="0.2">
      <c r="A2426">
        <v>219537970</v>
      </c>
      <c r="B2426">
        <v>135270732</v>
      </c>
      <c r="C2426" t="s">
        <v>3380</v>
      </c>
      <c r="D2426" t="str">
        <f>INDEX(cleaned_data_Pittsburgh!AF$2:'cleaned_data_Pittsburgh'!AF$828, MATCH(A2426, cleaned_data_Pittsburgh!I$2:'cleaned_data_Pittsburgh'!I$828,0))</f>
        <v>Pittsburgh</v>
      </c>
      <c r="E2426">
        <f>INDEX(cleaned_data_Pittsburgh!AG$2:'cleaned_data_Pittsburgh'!AG$828, MATCH(A2426, cleaned_data_Pittsburgh!I$2:'cleaned_data_Pittsburgh'!I$828,0))</f>
        <v>0</v>
      </c>
      <c r="F2426" t="str">
        <f>INDEX(cleaned_data_Pittsburgh!AK$2:'cleaned_data_Pittsburgh'!AK$828, MATCH(A2426, cleaned_data_Pittsburgh!I$2:'cleaned_data_Pittsburgh'!I$828,0))</f>
        <v>Sub-county</v>
      </c>
      <c r="G2426">
        <f t="shared" si="20"/>
        <v>1</v>
      </c>
    </row>
    <row r="2427" spans="1:7" x14ac:dyDescent="0.2">
      <c r="A2427">
        <v>219537970</v>
      </c>
      <c r="B2427">
        <v>8333103</v>
      </c>
      <c r="C2427" t="s">
        <v>3380</v>
      </c>
      <c r="D2427" t="str">
        <f>INDEX(cleaned_data_Pittsburgh!AF$2:'cleaned_data_Pittsburgh'!AF$828, MATCH(A2427, cleaned_data_Pittsburgh!I$2:'cleaned_data_Pittsburgh'!I$828,0))</f>
        <v>Pittsburgh</v>
      </c>
      <c r="E2427">
        <f>INDEX(cleaned_data_Pittsburgh!AG$2:'cleaned_data_Pittsburgh'!AG$828, MATCH(A2427, cleaned_data_Pittsburgh!I$2:'cleaned_data_Pittsburgh'!I$828,0))</f>
        <v>0</v>
      </c>
      <c r="F2427" t="str">
        <f>INDEX(cleaned_data_Pittsburgh!AK$2:'cleaned_data_Pittsburgh'!AK$828, MATCH(A2427, cleaned_data_Pittsburgh!I$2:'cleaned_data_Pittsburgh'!I$828,0))</f>
        <v>Sub-county</v>
      </c>
      <c r="G2427">
        <f t="shared" si="20"/>
        <v>1</v>
      </c>
    </row>
    <row r="2428" spans="1:7" x14ac:dyDescent="0.2">
      <c r="A2428">
        <v>219537970</v>
      </c>
      <c r="B2428">
        <v>129655832</v>
      </c>
      <c r="C2428" t="s">
        <v>3380</v>
      </c>
      <c r="D2428" t="str">
        <f>INDEX(cleaned_data_Pittsburgh!AF$2:'cleaned_data_Pittsburgh'!AF$828, MATCH(A2428, cleaned_data_Pittsburgh!I$2:'cleaned_data_Pittsburgh'!I$828,0))</f>
        <v>Pittsburgh</v>
      </c>
      <c r="E2428">
        <f>INDEX(cleaned_data_Pittsburgh!AG$2:'cleaned_data_Pittsburgh'!AG$828, MATCH(A2428, cleaned_data_Pittsburgh!I$2:'cleaned_data_Pittsburgh'!I$828,0))</f>
        <v>0</v>
      </c>
      <c r="F2428" t="str">
        <f>INDEX(cleaned_data_Pittsburgh!AK$2:'cleaned_data_Pittsburgh'!AK$828, MATCH(A2428, cleaned_data_Pittsburgh!I$2:'cleaned_data_Pittsburgh'!I$828,0))</f>
        <v>Sub-county</v>
      </c>
      <c r="G2428">
        <f t="shared" si="20"/>
        <v>1</v>
      </c>
    </row>
    <row r="2429" spans="1:7" x14ac:dyDescent="0.2">
      <c r="A2429">
        <v>219537970</v>
      </c>
      <c r="B2429">
        <v>70163612</v>
      </c>
      <c r="C2429" t="s">
        <v>3380</v>
      </c>
      <c r="D2429" t="str">
        <f>INDEX(cleaned_data_Pittsburgh!AF$2:'cleaned_data_Pittsburgh'!AF$828, MATCH(A2429, cleaned_data_Pittsburgh!I$2:'cleaned_data_Pittsburgh'!I$828,0))</f>
        <v>Pittsburgh</v>
      </c>
      <c r="E2429">
        <f>INDEX(cleaned_data_Pittsburgh!AG$2:'cleaned_data_Pittsburgh'!AG$828, MATCH(A2429, cleaned_data_Pittsburgh!I$2:'cleaned_data_Pittsburgh'!I$828,0))</f>
        <v>0</v>
      </c>
      <c r="F2429" t="str">
        <f>INDEX(cleaned_data_Pittsburgh!AK$2:'cleaned_data_Pittsburgh'!AK$828, MATCH(A2429, cleaned_data_Pittsburgh!I$2:'cleaned_data_Pittsburgh'!I$828,0))</f>
        <v>Sub-county</v>
      </c>
      <c r="G2429">
        <f t="shared" si="20"/>
        <v>1</v>
      </c>
    </row>
    <row r="2430" spans="1:7" x14ac:dyDescent="0.2">
      <c r="A2430">
        <v>219537970</v>
      </c>
      <c r="B2430">
        <v>12452751</v>
      </c>
      <c r="C2430" t="s">
        <v>3380</v>
      </c>
      <c r="D2430" t="str">
        <f>INDEX(cleaned_data_Pittsburgh!AF$2:'cleaned_data_Pittsburgh'!AF$828, MATCH(A2430, cleaned_data_Pittsburgh!I$2:'cleaned_data_Pittsburgh'!I$828,0))</f>
        <v>Pittsburgh</v>
      </c>
      <c r="E2430">
        <f>INDEX(cleaned_data_Pittsburgh!AG$2:'cleaned_data_Pittsburgh'!AG$828, MATCH(A2430, cleaned_data_Pittsburgh!I$2:'cleaned_data_Pittsburgh'!I$828,0))</f>
        <v>0</v>
      </c>
      <c r="F2430" t="str">
        <f>INDEX(cleaned_data_Pittsburgh!AK$2:'cleaned_data_Pittsburgh'!AK$828, MATCH(A2430, cleaned_data_Pittsburgh!I$2:'cleaned_data_Pittsburgh'!I$828,0))</f>
        <v>Sub-county</v>
      </c>
      <c r="G2430">
        <f t="shared" si="20"/>
        <v>1</v>
      </c>
    </row>
    <row r="2431" spans="1:7" x14ac:dyDescent="0.2">
      <c r="A2431">
        <v>219537970</v>
      </c>
      <c r="B2431">
        <v>7636650</v>
      </c>
      <c r="C2431" t="s">
        <v>3380</v>
      </c>
      <c r="D2431" t="str">
        <f>INDEX(cleaned_data_Pittsburgh!AF$2:'cleaned_data_Pittsburgh'!AF$828, MATCH(A2431, cleaned_data_Pittsburgh!I$2:'cleaned_data_Pittsburgh'!I$828,0))</f>
        <v>Pittsburgh</v>
      </c>
      <c r="E2431">
        <f>INDEX(cleaned_data_Pittsburgh!AG$2:'cleaned_data_Pittsburgh'!AG$828, MATCH(A2431, cleaned_data_Pittsburgh!I$2:'cleaned_data_Pittsburgh'!I$828,0))</f>
        <v>0</v>
      </c>
      <c r="F2431" t="str">
        <f>INDEX(cleaned_data_Pittsburgh!AK$2:'cleaned_data_Pittsburgh'!AK$828, MATCH(A2431, cleaned_data_Pittsburgh!I$2:'cleaned_data_Pittsburgh'!I$828,0))</f>
        <v>Sub-county</v>
      </c>
      <c r="G2431">
        <f t="shared" si="20"/>
        <v>1</v>
      </c>
    </row>
    <row r="2432" spans="1:7" x14ac:dyDescent="0.2">
      <c r="A2432">
        <v>219537970</v>
      </c>
      <c r="B2432">
        <v>11660869</v>
      </c>
      <c r="C2432" t="s">
        <v>3380</v>
      </c>
      <c r="D2432" t="str">
        <f>INDEX(cleaned_data_Pittsburgh!AF$2:'cleaned_data_Pittsburgh'!AF$828, MATCH(A2432, cleaned_data_Pittsburgh!I$2:'cleaned_data_Pittsburgh'!I$828,0))</f>
        <v>Pittsburgh</v>
      </c>
      <c r="E2432">
        <f>INDEX(cleaned_data_Pittsburgh!AG$2:'cleaned_data_Pittsburgh'!AG$828, MATCH(A2432, cleaned_data_Pittsburgh!I$2:'cleaned_data_Pittsburgh'!I$828,0))</f>
        <v>0</v>
      </c>
      <c r="F2432" t="str">
        <f>INDEX(cleaned_data_Pittsburgh!AK$2:'cleaned_data_Pittsburgh'!AK$828, MATCH(A2432, cleaned_data_Pittsburgh!I$2:'cleaned_data_Pittsburgh'!I$828,0))</f>
        <v>Sub-county</v>
      </c>
      <c r="G2432">
        <f t="shared" si="20"/>
        <v>1</v>
      </c>
    </row>
    <row r="2433" spans="1:7" x14ac:dyDescent="0.2">
      <c r="A2433">
        <v>219537970</v>
      </c>
      <c r="B2433">
        <v>13387848</v>
      </c>
      <c r="C2433" t="s">
        <v>3380</v>
      </c>
      <c r="D2433" t="str">
        <f>INDEX(cleaned_data_Pittsburgh!AF$2:'cleaned_data_Pittsburgh'!AF$828, MATCH(A2433, cleaned_data_Pittsburgh!I$2:'cleaned_data_Pittsburgh'!I$828,0))</f>
        <v>Pittsburgh</v>
      </c>
      <c r="E2433">
        <f>INDEX(cleaned_data_Pittsburgh!AG$2:'cleaned_data_Pittsburgh'!AG$828, MATCH(A2433, cleaned_data_Pittsburgh!I$2:'cleaned_data_Pittsburgh'!I$828,0))</f>
        <v>0</v>
      </c>
      <c r="F2433" t="str">
        <f>INDEX(cleaned_data_Pittsburgh!AK$2:'cleaned_data_Pittsburgh'!AK$828, MATCH(A2433, cleaned_data_Pittsburgh!I$2:'cleaned_data_Pittsburgh'!I$828,0))</f>
        <v>Sub-county</v>
      </c>
      <c r="G2433">
        <f t="shared" si="20"/>
        <v>1</v>
      </c>
    </row>
    <row r="2434" spans="1:7" x14ac:dyDescent="0.2">
      <c r="A2434">
        <v>219537970</v>
      </c>
      <c r="B2434">
        <v>60610742</v>
      </c>
      <c r="C2434" t="s">
        <v>3380</v>
      </c>
      <c r="D2434" t="str">
        <f>INDEX(cleaned_data_Pittsburgh!AF$2:'cleaned_data_Pittsburgh'!AF$828, MATCH(A2434, cleaned_data_Pittsburgh!I$2:'cleaned_data_Pittsburgh'!I$828,0))</f>
        <v>Pittsburgh</v>
      </c>
      <c r="E2434">
        <f>INDEX(cleaned_data_Pittsburgh!AG$2:'cleaned_data_Pittsburgh'!AG$828, MATCH(A2434, cleaned_data_Pittsburgh!I$2:'cleaned_data_Pittsburgh'!I$828,0))</f>
        <v>0</v>
      </c>
      <c r="F2434" t="str">
        <f>INDEX(cleaned_data_Pittsburgh!AK$2:'cleaned_data_Pittsburgh'!AK$828, MATCH(A2434, cleaned_data_Pittsburgh!I$2:'cleaned_data_Pittsburgh'!I$828,0))</f>
        <v>Sub-county</v>
      </c>
      <c r="G2434">
        <f t="shared" si="20"/>
        <v>1</v>
      </c>
    </row>
    <row r="2435" spans="1:7" x14ac:dyDescent="0.2">
      <c r="A2435">
        <v>219537970</v>
      </c>
      <c r="B2435">
        <v>147542422</v>
      </c>
      <c r="C2435" t="s">
        <v>3380</v>
      </c>
      <c r="D2435" t="str">
        <f>INDEX(cleaned_data_Pittsburgh!AF$2:'cleaned_data_Pittsburgh'!AF$828, MATCH(A2435, cleaned_data_Pittsburgh!I$2:'cleaned_data_Pittsburgh'!I$828,0))</f>
        <v>Pittsburgh</v>
      </c>
      <c r="E2435">
        <f>INDEX(cleaned_data_Pittsburgh!AG$2:'cleaned_data_Pittsburgh'!AG$828, MATCH(A2435, cleaned_data_Pittsburgh!I$2:'cleaned_data_Pittsburgh'!I$828,0))</f>
        <v>0</v>
      </c>
      <c r="F2435" t="str">
        <f>INDEX(cleaned_data_Pittsburgh!AK$2:'cleaned_data_Pittsburgh'!AK$828, MATCH(A2435, cleaned_data_Pittsburgh!I$2:'cleaned_data_Pittsburgh'!I$828,0))</f>
        <v>Sub-county</v>
      </c>
      <c r="G2435">
        <f t="shared" si="20"/>
        <v>1</v>
      </c>
    </row>
    <row r="2436" spans="1:7" x14ac:dyDescent="0.2">
      <c r="A2436">
        <v>219537970</v>
      </c>
      <c r="B2436">
        <v>11901370</v>
      </c>
      <c r="C2436" t="s">
        <v>3380</v>
      </c>
      <c r="D2436" t="str">
        <f>INDEX(cleaned_data_Pittsburgh!AF$2:'cleaned_data_Pittsburgh'!AF$828, MATCH(A2436, cleaned_data_Pittsburgh!I$2:'cleaned_data_Pittsburgh'!I$828,0))</f>
        <v>Pittsburgh</v>
      </c>
      <c r="E2436">
        <f>INDEX(cleaned_data_Pittsburgh!AG$2:'cleaned_data_Pittsburgh'!AG$828, MATCH(A2436, cleaned_data_Pittsburgh!I$2:'cleaned_data_Pittsburgh'!I$828,0))</f>
        <v>0</v>
      </c>
      <c r="F2436" t="str">
        <f>INDEX(cleaned_data_Pittsburgh!AK$2:'cleaned_data_Pittsburgh'!AK$828, MATCH(A2436, cleaned_data_Pittsburgh!I$2:'cleaned_data_Pittsburgh'!I$828,0))</f>
        <v>Sub-county</v>
      </c>
      <c r="G2436">
        <f t="shared" si="20"/>
        <v>1</v>
      </c>
    </row>
    <row r="2437" spans="1:7" x14ac:dyDescent="0.2">
      <c r="A2437">
        <v>219537970</v>
      </c>
      <c r="B2437">
        <v>191308012</v>
      </c>
      <c r="C2437" t="s">
        <v>3380</v>
      </c>
      <c r="D2437" t="str">
        <f>INDEX(cleaned_data_Pittsburgh!AF$2:'cleaned_data_Pittsburgh'!AF$828, MATCH(A2437, cleaned_data_Pittsburgh!I$2:'cleaned_data_Pittsburgh'!I$828,0))</f>
        <v>Pittsburgh</v>
      </c>
      <c r="E2437">
        <f>INDEX(cleaned_data_Pittsburgh!AG$2:'cleaned_data_Pittsburgh'!AG$828, MATCH(A2437, cleaned_data_Pittsburgh!I$2:'cleaned_data_Pittsburgh'!I$828,0))</f>
        <v>0</v>
      </c>
      <c r="F2437" t="str">
        <f>INDEX(cleaned_data_Pittsburgh!AK$2:'cleaned_data_Pittsburgh'!AK$828, MATCH(A2437, cleaned_data_Pittsburgh!I$2:'cleaned_data_Pittsburgh'!I$828,0))</f>
        <v>Sub-county</v>
      </c>
      <c r="G2437">
        <f t="shared" si="20"/>
        <v>1</v>
      </c>
    </row>
    <row r="2438" spans="1:7" x14ac:dyDescent="0.2">
      <c r="A2438">
        <v>219537970</v>
      </c>
      <c r="B2438">
        <v>191372920</v>
      </c>
      <c r="C2438" t="s">
        <v>3380</v>
      </c>
      <c r="D2438" t="str">
        <f>INDEX(cleaned_data_Pittsburgh!AF$2:'cleaned_data_Pittsburgh'!AF$828, MATCH(A2438, cleaned_data_Pittsburgh!I$2:'cleaned_data_Pittsburgh'!I$828,0))</f>
        <v>Pittsburgh</v>
      </c>
      <c r="E2438">
        <f>INDEX(cleaned_data_Pittsburgh!AG$2:'cleaned_data_Pittsburgh'!AG$828, MATCH(A2438, cleaned_data_Pittsburgh!I$2:'cleaned_data_Pittsburgh'!I$828,0))</f>
        <v>0</v>
      </c>
      <c r="F2438" t="str">
        <f>INDEX(cleaned_data_Pittsburgh!AK$2:'cleaned_data_Pittsburgh'!AK$828, MATCH(A2438, cleaned_data_Pittsburgh!I$2:'cleaned_data_Pittsburgh'!I$828,0))</f>
        <v>Sub-county</v>
      </c>
      <c r="G2438">
        <f t="shared" si="20"/>
        <v>1</v>
      </c>
    </row>
    <row r="2439" spans="1:7" x14ac:dyDescent="0.2">
      <c r="A2439">
        <v>219537970</v>
      </c>
      <c r="B2439">
        <v>120054602</v>
      </c>
      <c r="C2439" t="s">
        <v>3380</v>
      </c>
      <c r="D2439" t="str">
        <f>INDEX(cleaned_data_Pittsburgh!AF$2:'cleaned_data_Pittsburgh'!AF$828, MATCH(A2439, cleaned_data_Pittsburgh!I$2:'cleaned_data_Pittsburgh'!I$828,0))</f>
        <v>Pittsburgh</v>
      </c>
      <c r="E2439">
        <f>INDEX(cleaned_data_Pittsburgh!AG$2:'cleaned_data_Pittsburgh'!AG$828, MATCH(A2439, cleaned_data_Pittsburgh!I$2:'cleaned_data_Pittsburgh'!I$828,0))</f>
        <v>0</v>
      </c>
      <c r="F2439" t="str">
        <f>INDEX(cleaned_data_Pittsburgh!AK$2:'cleaned_data_Pittsburgh'!AK$828, MATCH(A2439, cleaned_data_Pittsburgh!I$2:'cleaned_data_Pittsburgh'!I$828,0))</f>
        <v>Sub-county</v>
      </c>
      <c r="G2439">
        <f t="shared" si="20"/>
        <v>1</v>
      </c>
    </row>
    <row r="2440" spans="1:7" x14ac:dyDescent="0.2">
      <c r="A2440">
        <v>219537970</v>
      </c>
      <c r="B2440">
        <v>48434802</v>
      </c>
      <c r="C2440" t="s">
        <v>3380</v>
      </c>
      <c r="D2440" t="str">
        <f>INDEX(cleaned_data_Pittsburgh!AF$2:'cleaned_data_Pittsburgh'!AF$828, MATCH(A2440, cleaned_data_Pittsburgh!I$2:'cleaned_data_Pittsburgh'!I$828,0))</f>
        <v>Pittsburgh</v>
      </c>
      <c r="E2440">
        <f>INDEX(cleaned_data_Pittsburgh!AG$2:'cleaned_data_Pittsburgh'!AG$828, MATCH(A2440, cleaned_data_Pittsburgh!I$2:'cleaned_data_Pittsburgh'!I$828,0))</f>
        <v>0</v>
      </c>
      <c r="F2440" t="str">
        <f>INDEX(cleaned_data_Pittsburgh!AK$2:'cleaned_data_Pittsburgh'!AK$828, MATCH(A2440, cleaned_data_Pittsburgh!I$2:'cleaned_data_Pittsburgh'!I$828,0))</f>
        <v>Sub-county</v>
      </c>
      <c r="G2440">
        <f t="shared" si="20"/>
        <v>1</v>
      </c>
    </row>
    <row r="2441" spans="1:7" x14ac:dyDescent="0.2">
      <c r="A2441">
        <v>219537970</v>
      </c>
      <c r="B2441">
        <v>1595992</v>
      </c>
      <c r="C2441" t="s">
        <v>3380</v>
      </c>
      <c r="D2441" t="str">
        <f>INDEX(cleaned_data_Pittsburgh!AF$2:'cleaned_data_Pittsburgh'!AF$828, MATCH(A2441, cleaned_data_Pittsburgh!I$2:'cleaned_data_Pittsburgh'!I$828,0))</f>
        <v>Pittsburgh</v>
      </c>
      <c r="E2441">
        <f>INDEX(cleaned_data_Pittsburgh!AG$2:'cleaned_data_Pittsburgh'!AG$828, MATCH(A2441, cleaned_data_Pittsburgh!I$2:'cleaned_data_Pittsburgh'!I$828,0))</f>
        <v>0</v>
      </c>
      <c r="F2441" t="str">
        <f>INDEX(cleaned_data_Pittsburgh!AK$2:'cleaned_data_Pittsburgh'!AK$828, MATCH(A2441, cleaned_data_Pittsburgh!I$2:'cleaned_data_Pittsburgh'!I$828,0))</f>
        <v>Sub-county</v>
      </c>
      <c r="G2441">
        <f t="shared" si="20"/>
        <v>1</v>
      </c>
    </row>
    <row r="2442" spans="1:7" x14ac:dyDescent="0.2">
      <c r="A2442">
        <v>219537970</v>
      </c>
      <c r="B2442">
        <v>183256363</v>
      </c>
      <c r="C2442" t="s">
        <v>3380</v>
      </c>
      <c r="D2442" t="str">
        <f>INDEX(cleaned_data_Pittsburgh!AF$2:'cleaned_data_Pittsburgh'!AF$828, MATCH(A2442, cleaned_data_Pittsburgh!I$2:'cleaned_data_Pittsburgh'!I$828,0))</f>
        <v>Pittsburgh</v>
      </c>
      <c r="E2442">
        <f>INDEX(cleaned_data_Pittsburgh!AG$2:'cleaned_data_Pittsburgh'!AG$828, MATCH(A2442, cleaned_data_Pittsburgh!I$2:'cleaned_data_Pittsburgh'!I$828,0))</f>
        <v>0</v>
      </c>
      <c r="F2442" t="str">
        <f>INDEX(cleaned_data_Pittsburgh!AK$2:'cleaned_data_Pittsburgh'!AK$828, MATCH(A2442, cleaned_data_Pittsburgh!I$2:'cleaned_data_Pittsburgh'!I$828,0))</f>
        <v>Sub-county</v>
      </c>
      <c r="G2442">
        <f t="shared" si="20"/>
        <v>1</v>
      </c>
    </row>
    <row r="2443" spans="1:7" x14ac:dyDescent="0.2">
      <c r="A2443">
        <v>219537970</v>
      </c>
      <c r="B2443">
        <v>13058454</v>
      </c>
      <c r="C2443" t="s">
        <v>3380</v>
      </c>
      <c r="D2443" t="str">
        <f>INDEX(cleaned_data_Pittsburgh!AF$2:'cleaned_data_Pittsburgh'!AF$828, MATCH(A2443, cleaned_data_Pittsburgh!I$2:'cleaned_data_Pittsburgh'!I$828,0))</f>
        <v>Pittsburgh</v>
      </c>
      <c r="E2443">
        <f>INDEX(cleaned_data_Pittsburgh!AG$2:'cleaned_data_Pittsburgh'!AG$828, MATCH(A2443, cleaned_data_Pittsburgh!I$2:'cleaned_data_Pittsburgh'!I$828,0))</f>
        <v>0</v>
      </c>
      <c r="F2443" t="str">
        <f>INDEX(cleaned_data_Pittsburgh!AK$2:'cleaned_data_Pittsburgh'!AK$828, MATCH(A2443, cleaned_data_Pittsburgh!I$2:'cleaned_data_Pittsburgh'!I$828,0))</f>
        <v>Sub-county</v>
      </c>
      <c r="G2443">
        <f t="shared" ref="G2443:G2506" si="21">IF(IFERROR(SEARCH(D2443, C2443), 0), 1, 0)</f>
        <v>1</v>
      </c>
    </row>
    <row r="2444" spans="1:7" x14ac:dyDescent="0.2">
      <c r="A2444">
        <v>219537970</v>
      </c>
      <c r="B2444">
        <v>118432622</v>
      </c>
      <c r="C2444" t="s">
        <v>3380</v>
      </c>
      <c r="D2444" t="str">
        <f>INDEX(cleaned_data_Pittsburgh!AF$2:'cleaned_data_Pittsburgh'!AF$828, MATCH(A2444, cleaned_data_Pittsburgh!I$2:'cleaned_data_Pittsburgh'!I$828,0))</f>
        <v>Pittsburgh</v>
      </c>
      <c r="E2444">
        <f>INDEX(cleaned_data_Pittsburgh!AG$2:'cleaned_data_Pittsburgh'!AG$828, MATCH(A2444, cleaned_data_Pittsburgh!I$2:'cleaned_data_Pittsburgh'!I$828,0))</f>
        <v>0</v>
      </c>
      <c r="F2444" t="str">
        <f>INDEX(cleaned_data_Pittsburgh!AK$2:'cleaned_data_Pittsburgh'!AK$828, MATCH(A2444, cleaned_data_Pittsburgh!I$2:'cleaned_data_Pittsburgh'!I$828,0))</f>
        <v>Sub-county</v>
      </c>
      <c r="G2444">
        <f t="shared" si="21"/>
        <v>1</v>
      </c>
    </row>
    <row r="2445" spans="1:7" x14ac:dyDescent="0.2">
      <c r="A2445">
        <v>219537970</v>
      </c>
      <c r="B2445">
        <v>14318995</v>
      </c>
      <c r="C2445" t="s">
        <v>3380</v>
      </c>
      <c r="D2445" t="str">
        <f>INDEX(cleaned_data_Pittsburgh!AF$2:'cleaned_data_Pittsburgh'!AF$828, MATCH(A2445, cleaned_data_Pittsburgh!I$2:'cleaned_data_Pittsburgh'!I$828,0))</f>
        <v>Pittsburgh</v>
      </c>
      <c r="E2445">
        <f>INDEX(cleaned_data_Pittsburgh!AG$2:'cleaned_data_Pittsburgh'!AG$828, MATCH(A2445, cleaned_data_Pittsburgh!I$2:'cleaned_data_Pittsburgh'!I$828,0))</f>
        <v>0</v>
      </c>
      <c r="F2445" t="str">
        <f>INDEX(cleaned_data_Pittsburgh!AK$2:'cleaned_data_Pittsburgh'!AK$828, MATCH(A2445, cleaned_data_Pittsburgh!I$2:'cleaned_data_Pittsburgh'!I$828,0))</f>
        <v>Sub-county</v>
      </c>
      <c r="G2445">
        <f t="shared" si="21"/>
        <v>1</v>
      </c>
    </row>
    <row r="2446" spans="1:7" x14ac:dyDescent="0.2">
      <c r="A2446">
        <v>219537970</v>
      </c>
      <c r="B2446">
        <v>103763912</v>
      </c>
      <c r="C2446" t="s">
        <v>3380</v>
      </c>
      <c r="D2446" t="str">
        <f>INDEX(cleaned_data_Pittsburgh!AF$2:'cleaned_data_Pittsburgh'!AF$828, MATCH(A2446, cleaned_data_Pittsburgh!I$2:'cleaned_data_Pittsburgh'!I$828,0))</f>
        <v>Pittsburgh</v>
      </c>
      <c r="E2446">
        <f>INDEX(cleaned_data_Pittsburgh!AG$2:'cleaned_data_Pittsburgh'!AG$828, MATCH(A2446, cleaned_data_Pittsburgh!I$2:'cleaned_data_Pittsburgh'!I$828,0))</f>
        <v>0</v>
      </c>
      <c r="F2446" t="str">
        <f>INDEX(cleaned_data_Pittsburgh!AK$2:'cleaned_data_Pittsburgh'!AK$828, MATCH(A2446, cleaned_data_Pittsburgh!I$2:'cleaned_data_Pittsburgh'!I$828,0))</f>
        <v>Sub-county</v>
      </c>
      <c r="G2446">
        <f t="shared" si="21"/>
        <v>1</v>
      </c>
    </row>
    <row r="2447" spans="1:7" x14ac:dyDescent="0.2">
      <c r="A2447">
        <v>219537970</v>
      </c>
      <c r="B2447">
        <v>55314132</v>
      </c>
      <c r="C2447" t="s">
        <v>3380</v>
      </c>
      <c r="D2447" t="str">
        <f>INDEX(cleaned_data_Pittsburgh!AF$2:'cleaned_data_Pittsburgh'!AF$828, MATCH(A2447, cleaned_data_Pittsburgh!I$2:'cleaned_data_Pittsburgh'!I$828,0))</f>
        <v>Pittsburgh</v>
      </c>
      <c r="E2447">
        <f>INDEX(cleaned_data_Pittsburgh!AG$2:'cleaned_data_Pittsburgh'!AG$828, MATCH(A2447, cleaned_data_Pittsburgh!I$2:'cleaned_data_Pittsburgh'!I$828,0))</f>
        <v>0</v>
      </c>
      <c r="F2447" t="str">
        <f>INDEX(cleaned_data_Pittsburgh!AK$2:'cleaned_data_Pittsburgh'!AK$828, MATCH(A2447, cleaned_data_Pittsburgh!I$2:'cleaned_data_Pittsburgh'!I$828,0))</f>
        <v>Sub-county</v>
      </c>
      <c r="G2447">
        <f t="shared" si="21"/>
        <v>1</v>
      </c>
    </row>
    <row r="2448" spans="1:7" x14ac:dyDescent="0.2">
      <c r="A2448">
        <v>219537970</v>
      </c>
      <c r="B2448">
        <v>73756072</v>
      </c>
      <c r="C2448" t="s">
        <v>3380</v>
      </c>
      <c r="D2448" t="str">
        <f>INDEX(cleaned_data_Pittsburgh!AF$2:'cleaned_data_Pittsburgh'!AF$828, MATCH(A2448, cleaned_data_Pittsburgh!I$2:'cleaned_data_Pittsburgh'!I$828,0))</f>
        <v>Pittsburgh</v>
      </c>
      <c r="E2448">
        <f>INDEX(cleaned_data_Pittsburgh!AG$2:'cleaned_data_Pittsburgh'!AG$828, MATCH(A2448, cleaned_data_Pittsburgh!I$2:'cleaned_data_Pittsburgh'!I$828,0))</f>
        <v>0</v>
      </c>
      <c r="F2448" t="str">
        <f>INDEX(cleaned_data_Pittsburgh!AK$2:'cleaned_data_Pittsburgh'!AK$828, MATCH(A2448, cleaned_data_Pittsburgh!I$2:'cleaned_data_Pittsburgh'!I$828,0))</f>
        <v>Sub-county</v>
      </c>
      <c r="G2448">
        <f t="shared" si="21"/>
        <v>1</v>
      </c>
    </row>
    <row r="2449" spans="1:7" x14ac:dyDescent="0.2">
      <c r="A2449">
        <v>219537970</v>
      </c>
      <c r="B2449">
        <v>184245393</v>
      </c>
      <c r="C2449" t="s">
        <v>3380</v>
      </c>
      <c r="D2449" t="str">
        <f>INDEX(cleaned_data_Pittsburgh!AF$2:'cleaned_data_Pittsburgh'!AF$828, MATCH(A2449, cleaned_data_Pittsburgh!I$2:'cleaned_data_Pittsburgh'!I$828,0))</f>
        <v>Pittsburgh</v>
      </c>
      <c r="E2449">
        <f>INDEX(cleaned_data_Pittsburgh!AG$2:'cleaned_data_Pittsburgh'!AG$828, MATCH(A2449, cleaned_data_Pittsburgh!I$2:'cleaned_data_Pittsburgh'!I$828,0))</f>
        <v>0</v>
      </c>
      <c r="F2449" t="str">
        <f>INDEX(cleaned_data_Pittsburgh!AK$2:'cleaned_data_Pittsburgh'!AK$828, MATCH(A2449, cleaned_data_Pittsburgh!I$2:'cleaned_data_Pittsburgh'!I$828,0))</f>
        <v>Sub-county</v>
      </c>
      <c r="G2449">
        <f t="shared" si="21"/>
        <v>1</v>
      </c>
    </row>
    <row r="2450" spans="1:7" x14ac:dyDescent="0.2">
      <c r="A2450">
        <v>219537970</v>
      </c>
      <c r="B2450">
        <v>191751097</v>
      </c>
      <c r="C2450" t="s">
        <v>3380</v>
      </c>
      <c r="D2450" t="str">
        <f>INDEX(cleaned_data_Pittsburgh!AF$2:'cleaned_data_Pittsburgh'!AF$828, MATCH(A2450, cleaned_data_Pittsburgh!I$2:'cleaned_data_Pittsburgh'!I$828,0))</f>
        <v>Pittsburgh</v>
      </c>
      <c r="E2450">
        <f>INDEX(cleaned_data_Pittsburgh!AG$2:'cleaned_data_Pittsburgh'!AG$828, MATCH(A2450, cleaned_data_Pittsburgh!I$2:'cleaned_data_Pittsburgh'!I$828,0))</f>
        <v>0</v>
      </c>
      <c r="F2450" t="str">
        <f>INDEX(cleaned_data_Pittsburgh!AK$2:'cleaned_data_Pittsburgh'!AK$828, MATCH(A2450, cleaned_data_Pittsburgh!I$2:'cleaned_data_Pittsburgh'!I$828,0))</f>
        <v>Sub-county</v>
      </c>
      <c r="G2450">
        <f t="shared" si="21"/>
        <v>1</v>
      </c>
    </row>
    <row r="2451" spans="1:7" x14ac:dyDescent="0.2">
      <c r="A2451">
        <v>219537970</v>
      </c>
      <c r="B2451">
        <v>114415412</v>
      </c>
      <c r="C2451" t="s">
        <v>3380</v>
      </c>
      <c r="D2451" t="str">
        <f>INDEX(cleaned_data_Pittsburgh!AF$2:'cleaned_data_Pittsburgh'!AF$828, MATCH(A2451, cleaned_data_Pittsburgh!I$2:'cleaned_data_Pittsburgh'!I$828,0))</f>
        <v>Pittsburgh</v>
      </c>
      <c r="E2451">
        <f>INDEX(cleaned_data_Pittsburgh!AG$2:'cleaned_data_Pittsburgh'!AG$828, MATCH(A2451, cleaned_data_Pittsburgh!I$2:'cleaned_data_Pittsburgh'!I$828,0))</f>
        <v>0</v>
      </c>
      <c r="F2451" t="str">
        <f>INDEX(cleaned_data_Pittsburgh!AK$2:'cleaned_data_Pittsburgh'!AK$828, MATCH(A2451, cleaned_data_Pittsburgh!I$2:'cleaned_data_Pittsburgh'!I$828,0))</f>
        <v>Sub-county</v>
      </c>
      <c r="G2451">
        <f t="shared" si="21"/>
        <v>1</v>
      </c>
    </row>
    <row r="2452" spans="1:7" x14ac:dyDescent="0.2">
      <c r="A2452">
        <v>219803070</v>
      </c>
      <c r="B2452">
        <v>188829035</v>
      </c>
      <c r="C2452" t="s">
        <v>3380</v>
      </c>
      <c r="D2452" t="str">
        <f>INDEX(cleaned_data_Pittsburgh!AF$2:'cleaned_data_Pittsburgh'!AF$828, MATCH(A2452, cleaned_data_Pittsburgh!I$2:'cleaned_data_Pittsburgh'!I$828,0))</f>
        <v>Pittsburgh</v>
      </c>
      <c r="E2452">
        <f>INDEX(cleaned_data_Pittsburgh!AG$2:'cleaned_data_Pittsburgh'!AG$828, MATCH(A2452, cleaned_data_Pittsburgh!I$2:'cleaned_data_Pittsburgh'!I$828,0))</f>
        <v>0</v>
      </c>
      <c r="F2452" t="str">
        <f>INDEX(cleaned_data_Pittsburgh!AK$2:'cleaned_data_Pittsburgh'!AK$828, MATCH(A2452, cleaned_data_Pittsburgh!I$2:'cleaned_data_Pittsburgh'!I$828,0))</f>
        <v>Sub-county</v>
      </c>
      <c r="G2452">
        <f t="shared" si="21"/>
        <v>1</v>
      </c>
    </row>
    <row r="2453" spans="1:7" x14ac:dyDescent="0.2">
      <c r="A2453">
        <v>219803070</v>
      </c>
      <c r="B2453">
        <v>139408272</v>
      </c>
      <c r="C2453" t="s">
        <v>3380</v>
      </c>
      <c r="D2453" t="str">
        <f>INDEX(cleaned_data_Pittsburgh!AF$2:'cleaned_data_Pittsburgh'!AF$828, MATCH(A2453, cleaned_data_Pittsburgh!I$2:'cleaned_data_Pittsburgh'!I$828,0))</f>
        <v>Pittsburgh</v>
      </c>
      <c r="E2453">
        <f>INDEX(cleaned_data_Pittsburgh!AG$2:'cleaned_data_Pittsburgh'!AG$828, MATCH(A2453, cleaned_data_Pittsburgh!I$2:'cleaned_data_Pittsburgh'!I$828,0))</f>
        <v>0</v>
      </c>
      <c r="F2453" t="str">
        <f>INDEX(cleaned_data_Pittsburgh!AK$2:'cleaned_data_Pittsburgh'!AK$828, MATCH(A2453, cleaned_data_Pittsburgh!I$2:'cleaned_data_Pittsburgh'!I$828,0))</f>
        <v>Sub-county</v>
      </c>
      <c r="G2453">
        <f t="shared" si="21"/>
        <v>1</v>
      </c>
    </row>
    <row r="2454" spans="1:7" x14ac:dyDescent="0.2">
      <c r="A2454">
        <v>219803070</v>
      </c>
      <c r="B2454">
        <v>96833492</v>
      </c>
      <c r="C2454" t="s">
        <v>3380</v>
      </c>
      <c r="D2454" t="str">
        <f>INDEX(cleaned_data_Pittsburgh!AF$2:'cleaned_data_Pittsburgh'!AF$828, MATCH(A2454, cleaned_data_Pittsburgh!I$2:'cleaned_data_Pittsburgh'!I$828,0))</f>
        <v>Pittsburgh</v>
      </c>
      <c r="E2454">
        <f>INDEX(cleaned_data_Pittsburgh!AG$2:'cleaned_data_Pittsburgh'!AG$828, MATCH(A2454, cleaned_data_Pittsburgh!I$2:'cleaned_data_Pittsburgh'!I$828,0))</f>
        <v>0</v>
      </c>
      <c r="F2454" t="str">
        <f>INDEX(cleaned_data_Pittsburgh!AK$2:'cleaned_data_Pittsburgh'!AK$828, MATCH(A2454, cleaned_data_Pittsburgh!I$2:'cleaned_data_Pittsburgh'!I$828,0))</f>
        <v>Sub-county</v>
      </c>
      <c r="G2454">
        <f t="shared" si="21"/>
        <v>1</v>
      </c>
    </row>
    <row r="2455" spans="1:7" x14ac:dyDescent="0.2">
      <c r="A2455">
        <v>219803070</v>
      </c>
      <c r="B2455">
        <v>184254558</v>
      </c>
      <c r="C2455" t="s">
        <v>3380</v>
      </c>
      <c r="D2455" t="str">
        <f>INDEX(cleaned_data_Pittsburgh!AF$2:'cleaned_data_Pittsburgh'!AF$828, MATCH(A2455, cleaned_data_Pittsburgh!I$2:'cleaned_data_Pittsburgh'!I$828,0))</f>
        <v>Pittsburgh</v>
      </c>
      <c r="E2455">
        <f>INDEX(cleaned_data_Pittsburgh!AG$2:'cleaned_data_Pittsburgh'!AG$828, MATCH(A2455, cleaned_data_Pittsburgh!I$2:'cleaned_data_Pittsburgh'!I$828,0))</f>
        <v>0</v>
      </c>
      <c r="F2455" t="str">
        <f>INDEX(cleaned_data_Pittsburgh!AK$2:'cleaned_data_Pittsburgh'!AK$828, MATCH(A2455, cleaned_data_Pittsburgh!I$2:'cleaned_data_Pittsburgh'!I$828,0))</f>
        <v>Sub-county</v>
      </c>
      <c r="G2455">
        <f t="shared" si="21"/>
        <v>1</v>
      </c>
    </row>
    <row r="2456" spans="1:7" x14ac:dyDescent="0.2">
      <c r="A2456">
        <v>220616702</v>
      </c>
      <c r="B2456">
        <v>106729352</v>
      </c>
      <c r="C2456" t="s">
        <v>3380</v>
      </c>
      <c r="D2456" t="str">
        <f>INDEX(cleaned_data_Pittsburgh!AF$2:'cleaned_data_Pittsburgh'!AF$828, MATCH(A2456, cleaned_data_Pittsburgh!I$2:'cleaned_data_Pittsburgh'!I$828,0))</f>
        <v>Pittsburgh</v>
      </c>
      <c r="E2456">
        <f>INDEX(cleaned_data_Pittsburgh!AG$2:'cleaned_data_Pittsburgh'!AG$828, MATCH(A2456, cleaned_data_Pittsburgh!I$2:'cleaned_data_Pittsburgh'!I$828,0))</f>
        <v>0</v>
      </c>
      <c r="F2456" t="str">
        <f>INDEX(cleaned_data_Pittsburgh!AK$2:'cleaned_data_Pittsburgh'!AK$828, MATCH(A2456, cleaned_data_Pittsburgh!I$2:'cleaned_data_Pittsburgh'!I$828,0))</f>
        <v>Sub-county</v>
      </c>
      <c r="G2456">
        <f t="shared" si="21"/>
        <v>1</v>
      </c>
    </row>
    <row r="2457" spans="1:7" x14ac:dyDescent="0.2">
      <c r="A2457">
        <v>220616702</v>
      </c>
      <c r="B2457">
        <v>11355325</v>
      </c>
      <c r="C2457" t="s">
        <v>3380</v>
      </c>
      <c r="D2457" t="str">
        <f>INDEX(cleaned_data_Pittsburgh!AF$2:'cleaned_data_Pittsburgh'!AF$828, MATCH(A2457, cleaned_data_Pittsburgh!I$2:'cleaned_data_Pittsburgh'!I$828,0))</f>
        <v>Pittsburgh</v>
      </c>
      <c r="E2457">
        <f>INDEX(cleaned_data_Pittsburgh!AG$2:'cleaned_data_Pittsburgh'!AG$828, MATCH(A2457, cleaned_data_Pittsburgh!I$2:'cleaned_data_Pittsburgh'!I$828,0))</f>
        <v>0</v>
      </c>
      <c r="F2457" t="str">
        <f>INDEX(cleaned_data_Pittsburgh!AK$2:'cleaned_data_Pittsburgh'!AK$828, MATCH(A2457, cleaned_data_Pittsburgh!I$2:'cleaned_data_Pittsburgh'!I$828,0))</f>
        <v>Sub-county</v>
      </c>
      <c r="G2457">
        <f t="shared" si="21"/>
        <v>1</v>
      </c>
    </row>
    <row r="2458" spans="1:7" x14ac:dyDescent="0.2">
      <c r="A2458">
        <v>220616702</v>
      </c>
      <c r="B2458">
        <v>106729662</v>
      </c>
      <c r="C2458" t="s">
        <v>3380</v>
      </c>
      <c r="D2458" t="str">
        <f>INDEX(cleaned_data_Pittsburgh!AF$2:'cleaned_data_Pittsburgh'!AF$828, MATCH(A2458, cleaned_data_Pittsburgh!I$2:'cleaned_data_Pittsburgh'!I$828,0))</f>
        <v>Pittsburgh</v>
      </c>
      <c r="E2458">
        <f>INDEX(cleaned_data_Pittsburgh!AG$2:'cleaned_data_Pittsburgh'!AG$828, MATCH(A2458, cleaned_data_Pittsburgh!I$2:'cleaned_data_Pittsburgh'!I$828,0))</f>
        <v>0</v>
      </c>
      <c r="F2458" t="str">
        <f>INDEX(cleaned_data_Pittsburgh!AK$2:'cleaned_data_Pittsburgh'!AK$828, MATCH(A2458, cleaned_data_Pittsburgh!I$2:'cleaned_data_Pittsburgh'!I$828,0))</f>
        <v>Sub-county</v>
      </c>
      <c r="G2458">
        <f t="shared" si="21"/>
        <v>1</v>
      </c>
    </row>
    <row r="2459" spans="1:7" x14ac:dyDescent="0.2">
      <c r="A2459">
        <v>220616702</v>
      </c>
      <c r="B2459">
        <v>4267913</v>
      </c>
      <c r="C2459" t="s">
        <v>3380</v>
      </c>
      <c r="D2459" t="str">
        <f>INDEX(cleaned_data_Pittsburgh!AF$2:'cleaned_data_Pittsburgh'!AF$828, MATCH(A2459, cleaned_data_Pittsburgh!I$2:'cleaned_data_Pittsburgh'!I$828,0))</f>
        <v>Pittsburgh</v>
      </c>
      <c r="E2459">
        <f>INDEX(cleaned_data_Pittsburgh!AG$2:'cleaned_data_Pittsburgh'!AG$828, MATCH(A2459, cleaned_data_Pittsburgh!I$2:'cleaned_data_Pittsburgh'!I$828,0))</f>
        <v>0</v>
      </c>
      <c r="F2459" t="str">
        <f>INDEX(cleaned_data_Pittsburgh!AK$2:'cleaned_data_Pittsburgh'!AK$828, MATCH(A2459, cleaned_data_Pittsburgh!I$2:'cleaned_data_Pittsburgh'!I$828,0))</f>
        <v>Sub-county</v>
      </c>
      <c r="G2459">
        <f t="shared" si="21"/>
        <v>1</v>
      </c>
    </row>
    <row r="2460" spans="1:7" x14ac:dyDescent="0.2">
      <c r="A2460">
        <v>220616702</v>
      </c>
      <c r="B2460">
        <v>134944752</v>
      </c>
      <c r="C2460" t="s">
        <v>3380</v>
      </c>
      <c r="D2460" t="str">
        <f>INDEX(cleaned_data_Pittsburgh!AF$2:'cleaned_data_Pittsburgh'!AF$828, MATCH(A2460, cleaned_data_Pittsburgh!I$2:'cleaned_data_Pittsburgh'!I$828,0))</f>
        <v>Pittsburgh</v>
      </c>
      <c r="E2460">
        <f>INDEX(cleaned_data_Pittsburgh!AG$2:'cleaned_data_Pittsburgh'!AG$828, MATCH(A2460, cleaned_data_Pittsburgh!I$2:'cleaned_data_Pittsburgh'!I$828,0))</f>
        <v>0</v>
      </c>
      <c r="F2460" t="str">
        <f>INDEX(cleaned_data_Pittsburgh!AK$2:'cleaned_data_Pittsburgh'!AK$828, MATCH(A2460, cleaned_data_Pittsburgh!I$2:'cleaned_data_Pittsburgh'!I$828,0))</f>
        <v>Sub-county</v>
      </c>
      <c r="G2460">
        <f t="shared" si="21"/>
        <v>1</v>
      </c>
    </row>
    <row r="2461" spans="1:7" x14ac:dyDescent="0.2">
      <c r="A2461">
        <v>220616702</v>
      </c>
      <c r="B2461">
        <v>116398072</v>
      </c>
      <c r="C2461" t="s">
        <v>3380</v>
      </c>
      <c r="D2461" t="str">
        <f>INDEX(cleaned_data_Pittsburgh!AF$2:'cleaned_data_Pittsburgh'!AF$828, MATCH(A2461, cleaned_data_Pittsburgh!I$2:'cleaned_data_Pittsburgh'!I$828,0))</f>
        <v>Pittsburgh</v>
      </c>
      <c r="E2461">
        <f>INDEX(cleaned_data_Pittsburgh!AG$2:'cleaned_data_Pittsburgh'!AG$828, MATCH(A2461, cleaned_data_Pittsburgh!I$2:'cleaned_data_Pittsburgh'!I$828,0))</f>
        <v>0</v>
      </c>
      <c r="F2461" t="str">
        <f>INDEX(cleaned_data_Pittsburgh!AK$2:'cleaned_data_Pittsburgh'!AK$828, MATCH(A2461, cleaned_data_Pittsburgh!I$2:'cleaned_data_Pittsburgh'!I$828,0))</f>
        <v>Sub-county</v>
      </c>
      <c r="G2461">
        <f t="shared" si="21"/>
        <v>1</v>
      </c>
    </row>
    <row r="2462" spans="1:7" x14ac:dyDescent="0.2">
      <c r="A2462">
        <v>220616702</v>
      </c>
      <c r="B2462">
        <v>58719802</v>
      </c>
      <c r="C2462" t="s">
        <v>3380</v>
      </c>
      <c r="D2462" t="str">
        <f>INDEX(cleaned_data_Pittsburgh!AF$2:'cleaned_data_Pittsburgh'!AF$828, MATCH(A2462, cleaned_data_Pittsburgh!I$2:'cleaned_data_Pittsburgh'!I$828,0))</f>
        <v>Pittsburgh</v>
      </c>
      <c r="E2462">
        <f>INDEX(cleaned_data_Pittsburgh!AG$2:'cleaned_data_Pittsburgh'!AG$828, MATCH(A2462, cleaned_data_Pittsburgh!I$2:'cleaned_data_Pittsburgh'!I$828,0))</f>
        <v>0</v>
      </c>
      <c r="F2462" t="str">
        <f>INDEX(cleaned_data_Pittsburgh!AK$2:'cleaned_data_Pittsburgh'!AK$828, MATCH(A2462, cleaned_data_Pittsburgh!I$2:'cleaned_data_Pittsburgh'!I$828,0))</f>
        <v>Sub-county</v>
      </c>
      <c r="G2462">
        <f t="shared" si="21"/>
        <v>1</v>
      </c>
    </row>
    <row r="2463" spans="1:7" x14ac:dyDescent="0.2">
      <c r="A2463">
        <v>220616702</v>
      </c>
      <c r="B2463">
        <v>7768539</v>
      </c>
      <c r="C2463" t="s">
        <v>3380</v>
      </c>
      <c r="D2463" t="str">
        <f>INDEX(cleaned_data_Pittsburgh!AF$2:'cleaned_data_Pittsburgh'!AF$828, MATCH(A2463, cleaned_data_Pittsburgh!I$2:'cleaned_data_Pittsburgh'!I$828,0))</f>
        <v>Pittsburgh</v>
      </c>
      <c r="E2463">
        <f>INDEX(cleaned_data_Pittsburgh!AG$2:'cleaned_data_Pittsburgh'!AG$828, MATCH(A2463, cleaned_data_Pittsburgh!I$2:'cleaned_data_Pittsburgh'!I$828,0))</f>
        <v>0</v>
      </c>
      <c r="F2463" t="str">
        <f>INDEX(cleaned_data_Pittsburgh!AK$2:'cleaned_data_Pittsburgh'!AK$828, MATCH(A2463, cleaned_data_Pittsburgh!I$2:'cleaned_data_Pittsburgh'!I$828,0))</f>
        <v>Sub-county</v>
      </c>
      <c r="G2463">
        <f t="shared" si="21"/>
        <v>1</v>
      </c>
    </row>
    <row r="2464" spans="1:7" x14ac:dyDescent="0.2">
      <c r="A2464">
        <v>220616702</v>
      </c>
      <c r="B2464">
        <v>190002171</v>
      </c>
      <c r="C2464" t="s">
        <v>3380</v>
      </c>
      <c r="D2464" t="str">
        <f>INDEX(cleaned_data_Pittsburgh!AF$2:'cleaned_data_Pittsburgh'!AF$828, MATCH(A2464, cleaned_data_Pittsburgh!I$2:'cleaned_data_Pittsburgh'!I$828,0))</f>
        <v>Pittsburgh</v>
      </c>
      <c r="E2464">
        <f>INDEX(cleaned_data_Pittsburgh!AG$2:'cleaned_data_Pittsburgh'!AG$828, MATCH(A2464, cleaned_data_Pittsburgh!I$2:'cleaned_data_Pittsburgh'!I$828,0))</f>
        <v>0</v>
      </c>
      <c r="F2464" t="str">
        <f>INDEX(cleaned_data_Pittsburgh!AK$2:'cleaned_data_Pittsburgh'!AK$828, MATCH(A2464, cleaned_data_Pittsburgh!I$2:'cleaned_data_Pittsburgh'!I$828,0))</f>
        <v>Sub-county</v>
      </c>
      <c r="G2464">
        <f t="shared" si="21"/>
        <v>1</v>
      </c>
    </row>
    <row r="2465" spans="1:7" x14ac:dyDescent="0.2">
      <c r="A2465">
        <v>220616702</v>
      </c>
      <c r="B2465">
        <v>190022752</v>
      </c>
      <c r="C2465" t="s">
        <v>3380</v>
      </c>
      <c r="D2465" t="str">
        <f>INDEX(cleaned_data_Pittsburgh!AF$2:'cleaned_data_Pittsburgh'!AF$828, MATCH(A2465, cleaned_data_Pittsburgh!I$2:'cleaned_data_Pittsburgh'!I$828,0))</f>
        <v>Pittsburgh</v>
      </c>
      <c r="E2465">
        <f>INDEX(cleaned_data_Pittsburgh!AG$2:'cleaned_data_Pittsburgh'!AG$828, MATCH(A2465, cleaned_data_Pittsburgh!I$2:'cleaned_data_Pittsburgh'!I$828,0))</f>
        <v>0</v>
      </c>
      <c r="F2465" t="str">
        <f>INDEX(cleaned_data_Pittsburgh!AK$2:'cleaned_data_Pittsburgh'!AK$828, MATCH(A2465, cleaned_data_Pittsburgh!I$2:'cleaned_data_Pittsburgh'!I$828,0))</f>
        <v>Sub-county</v>
      </c>
      <c r="G2465">
        <f t="shared" si="21"/>
        <v>1</v>
      </c>
    </row>
    <row r="2466" spans="1:7" x14ac:dyDescent="0.2">
      <c r="A2466">
        <v>220616702</v>
      </c>
      <c r="B2466">
        <v>155349902</v>
      </c>
      <c r="C2466" t="s">
        <v>3380</v>
      </c>
      <c r="D2466" t="str">
        <f>INDEX(cleaned_data_Pittsburgh!AF$2:'cleaned_data_Pittsburgh'!AF$828, MATCH(A2466, cleaned_data_Pittsburgh!I$2:'cleaned_data_Pittsburgh'!I$828,0))</f>
        <v>Pittsburgh</v>
      </c>
      <c r="E2466">
        <f>INDEX(cleaned_data_Pittsburgh!AG$2:'cleaned_data_Pittsburgh'!AG$828, MATCH(A2466, cleaned_data_Pittsburgh!I$2:'cleaned_data_Pittsburgh'!I$828,0))</f>
        <v>0</v>
      </c>
      <c r="F2466" t="str">
        <f>INDEX(cleaned_data_Pittsburgh!AK$2:'cleaned_data_Pittsburgh'!AK$828, MATCH(A2466, cleaned_data_Pittsburgh!I$2:'cleaned_data_Pittsburgh'!I$828,0))</f>
        <v>Sub-county</v>
      </c>
      <c r="G2466">
        <f t="shared" si="21"/>
        <v>1</v>
      </c>
    </row>
    <row r="2467" spans="1:7" x14ac:dyDescent="0.2">
      <c r="A2467">
        <v>220616702</v>
      </c>
      <c r="B2467">
        <v>143575572</v>
      </c>
      <c r="C2467" t="s">
        <v>3380</v>
      </c>
      <c r="D2467" t="str">
        <f>INDEX(cleaned_data_Pittsburgh!AF$2:'cleaned_data_Pittsburgh'!AF$828, MATCH(A2467, cleaned_data_Pittsburgh!I$2:'cleaned_data_Pittsburgh'!I$828,0))</f>
        <v>Pittsburgh</v>
      </c>
      <c r="E2467">
        <f>INDEX(cleaned_data_Pittsburgh!AG$2:'cleaned_data_Pittsburgh'!AG$828, MATCH(A2467, cleaned_data_Pittsburgh!I$2:'cleaned_data_Pittsburgh'!I$828,0))</f>
        <v>0</v>
      </c>
      <c r="F2467" t="str">
        <f>INDEX(cleaned_data_Pittsburgh!AK$2:'cleaned_data_Pittsburgh'!AK$828, MATCH(A2467, cleaned_data_Pittsburgh!I$2:'cleaned_data_Pittsburgh'!I$828,0))</f>
        <v>Sub-county</v>
      </c>
      <c r="G2467">
        <f t="shared" si="21"/>
        <v>1</v>
      </c>
    </row>
    <row r="2468" spans="1:7" x14ac:dyDescent="0.2">
      <c r="A2468">
        <v>220616702</v>
      </c>
      <c r="B2468">
        <v>149030712</v>
      </c>
      <c r="C2468" t="s">
        <v>3380</v>
      </c>
      <c r="D2468" t="str">
        <f>INDEX(cleaned_data_Pittsburgh!AF$2:'cleaned_data_Pittsburgh'!AF$828, MATCH(A2468, cleaned_data_Pittsburgh!I$2:'cleaned_data_Pittsburgh'!I$828,0))</f>
        <v>Pittsburgh</v>
      </c>
      <c r="E2468">
        <f>INDEX(cleaned_data_Pittsburgh!AG$2:'cleaned_data_Pittsburgh'!AG$828, MATCH(A2468, cleaned_data_Pittsburgh!I$2:'cleaned_data_Pittsburgh'!I$828,0))</f>
        <v>0</v>
      </c>
      <c r="F2468" t="str">
        <f>INDEX(cleaned_data_Pittsburgh!AK$2:'cleaned_data_Pittsburgh'!AK$828, MATCH(A2468, cleaned_data_Pittsburgh!I$2:'cleaned_data_Pittsburgh'!I$828,0))</f>
        <v>Sub-county</v>
      </c>
      <c r="G2468">
        <f t="shared" si="21"/>
        <v>1</v>
      </c>
    </row>
    <row r="2469" spans="1:7" x14ac:dyDescent="0.2">
      <c r="A2469">
        <v>220616702</v>
      </c>
      <c r="B2469">
        <v>114743652</v>
      </c>
      <c r="C2469" t="s">
        <v>3380</v>
      </c>
      <c r="D2469" t="str">
        <f>INDEX(cleaned_data_Pittsburgh!AF$2:'cleaned_data_Pittsburgh'!AF$828, MATCH(A2469, cleaned_data_Pittsburgh!I$2:'cleaned_data_Pittsburgh'!I$828,0))</f>
        <v>Pittsburgh</v>
      </c>
      <c r="E2469">
        <f>INDEX(cleaned_data_Pittsburgh!AG$2:'cleaned_data_Pittsburgh'!AG$828, MATCH(A2469, cleaned_data_Pittsburgh!I$2:'cleaned_data_Pittsburgh'!I$828,0))</f>
        <v>0</v>
      </c>
      <c r="F2469" t="str">
        <f>INDEX(cleaned_data_Pittsburgh!AK$2:'cleaned_data_Pittsburgh'!AK$828, MATCH(A2469, cleaned_data_Pittsburgh!I$2:'cleaned_data_Pittsburgh'!I$828,0))</f>
        <v>Sub-county</v>
      </c>
      <c r="G2469">
        <f t="shared" si="21"/>
        <v>1</v>
      </c>
    </row>
    <row r="2470" spans="1:7" x14ac:dyDescent="0.2">
      <c r="A2470">
        <v>220616702</v>
      </c>
      <c r="B2470">
        <v>4760932</v>
      </c>
      <c r="C2470" t="s">
        <v>3380</v>
      </c>
      <c r="D2470" t="str">
        <f>INDEX(cleaned_data_Pittsburgh!AF$2:'cleaned_data_Pittsburgh'!AF$828, MATCH(A2470, cleaned_data_Pittsburgh!I$2:'cleaned_data_Pittsburgh'!I$828,0))</f>
        <v>Pittsburgh</v>
      </c>
      <c r="E2470">
        <f>INDEX(cleaned_data_Pittsburgh!AG$2:'cleaned_data_Pittsburgh'!AG$828, MATCH(A2470, cleaned_data_Pittsburgh!I$2:'cleaned_data_Pittsburgh'!I$828,0))</f>
        <v>0</v>
      </c>
      <c r="F2470" t="str">
        <f>INDEX(cleaned_data_Pittsburgh!AK$2:'cleaned_data_Pittsburgh'!AK$828, MATCH(A2470, cleaned_data_Pittsburgh!I$2:'cleaned_data_Pittsburgh'!I$828,0))</f>
        <v>Sub-county</v>
      </c>
      <c r="G2470">
        <f t="shared" si="21"/>
        <v>1</v>
      </c>
    </row>
    <row r="2471" spans="1:7" x14ac:dyDescent="0.2">
      <c r="A2471">
        <v>220616702</v>
      </c>
      <c r="B2471">
        <v>85356822</v>
      </c>
      <c r="C2471" t="s">
        <v>3380</v>
      </c>
      <c r="D2471" t="str">
        <f>INDEX(cleaned_data_Pittsburgh!AF$2:'cleaned_data_Pittsburgh'!AF$828, MATCH(A2471, cleaned_data_Pittsburgh!I$2:'cleaned_data_Pittsburgh'!I$828,0))</f>
        <v>Pittsburgh</v>
      </c>
      <c r="E2471">
        <f>INDEX(cleaned_data_Pittsburgh!AG$2:'cleaned_data_Pittsburgh'!AG$828, MATCH(A2471, cleaned_data_Pittsburgh!I$2:'cleaned_data_Pittsburgh'!I$828,0))</f>
        <v>0</v>
      </c>
      <c r="F2471" t="str">
        <f>INDEX(cleaned_data_Pittsburgh!AK$2:'cleaned_data_Pittsburgh'!AK$828, MATCH(A2471, cleaned_data_Pittsburgh!I$2:'cleaned_data_Pittsburgh'!I$828,0))</f>
        <v>Sub-county</v>
      </c>
      <c r="G2471">
        <f t="shared" si="21"/>
        <v>1</v>
      </c>
    </row>
    <row r="2472" spans="1:7" x14ac:dyDescent="0.2">
      <c r="A2472">
        <v>220616702</v>
      </c>
      <c r="B2472">
        <v>127042882</v>
      </c>
      <c r="C2472" t="s">
        <v>3380</v>
      </c>
      <c r="D2472" t="str">
        <f>INDEX(cleaned_data_Pittsburgh!AF$2:'cleaned_data_Pittsburgh'!AF$828, MATCH(A2472, cleaned_data_Pittsburgh!I$2:'cleaned_data_Pittsburgh'!I$828,0))</f>
        <v>Pittsburgh</v>
      </c>
      <c r="E2472">
        <f>INDEX(cleaned_data_Pittsburgh!AG$2:'cleaned_data_Pittsburgh'!AG$828, MATCH(A2472, cleaned_data_Pittsburgh!I$2:'cleaned_data_Pittsburgh'!I$828,0))</f>
        <v>0</v>
      </c>
      <c r="F2472" t="str">
        <f>INDEX(cleaned_data_Pittsburgh!AK$2:'cleaned_data_Pittsburgh'!AK$828, MATCH(A2472, cleaned_data_Pittsburgh!I$2:'cleaned_data_Pittsburgh'!I$828,0))</f>
        <v>Sub-county</v>
      </c>
      <c r="G2472">
        <f t="shared" si="21"/>
        <v>1</v>
      </c>
    </row>
    <row r="2473" spans="1:7" x14ac:dyDescent="0.2">
      <c r="A2473">
        <v>220616702</v>
      </c>
      <c r="B2473">
        <v>141516392</v>
      </c>
      <c r="C2473" t="s">
        <v>3380</v>
      </c>
      <c r="D2473" t="str">
        <f>INDEX(cleaned_data_Pittsburgh!AF$2:'cleaned_data_Pittsburgh'!AF$828, MATCH(A2473, cleaned_data_Pittsburgh!I$2:'cleaned_data_Pittsburgh'!I$828,0))</f>
        <v>Pittsburgh</v>
      </c>
      <c r="E2473">
        <f>INDEX(cleaned_data_Pittsburgh!AG$2:'cleaned_data_Pittsburgh'!AG$828, MATCH(A2473, cleaned_data_Pittsburgh!I$2:'cleaned_data_Pittsburgh'!I$828,0))</f>
        <v>0</v>
      </c>
      <c r="F2473" t="str">
        <f>INDEX(cleaned_data_Pittsburgh!AK$2:'cleaned_data_Pittsburgh'!AK$828, MATCH(A2473, cleaned_data_Pittsburgh!I$2:'cleaned_data_Pittsburgh'!I$828,0))</f>
        <v>Sub-county</v>
      </c>
      <c r="G2473">
        <f t="shared" si="21"/>
        <v>1</v>
      </c>
    </row>
    <row r="2474" spans="1:7" x14ac:dyDescent="0.2">
      <c r="A2474">
        <v>220616702</v>
      </c>
      <c r="B2474">
        <v>186635478</v>
      </c>
      <c r="C2474" t="s">
        <v>3380</v>
      </c>
      <c r="D2474" t="str">
        <f>INDEX(cleaned_data_Pittsburgh!AF$2:'cleaned_data_Pittsburgh'!AF$828, MATCH(A2474, cleaned_data_Pittsburgh!I$2:'cleaned_data_Pittsburgh'!I$828,0))</f>
        <v>Pittsburgh</v>
      </c>
      <c r="E2474">
        <f>INDEX(cleaned_data_Pittsburgh!AG$2:'cleaned_data_Pittsburgh'!AG$828, MATCH(A2474, cleaned_data_Pittsburgh!I$2:'cleaned_data_Pittsburgh'!I$828,0))</f>
        <v>0</v>
      </c>
      <c r="F2474" t="str">
        <f>INDEX(cleaned_data_Pittsburgh!AK$2:'cleaned_data_Pittsburgh'!AK$828, MATCH(A2474, cleaned_data_Pittsburgh!I$2:'cleaned_data_Pittsburgh'!I$828,0))</f>
        <v>Sub-county</v>
      </c>
      <c r="G2474">
        <f t="shared" si="21"/>
        <v>1</v>
      </c>
    </row>
    <row r="2475" spans="1:7" x14ac:dyDescent="0.2">
      <c r="A2475">
        <v>220616702</v>
      </c>
      <c r="B2475">
        <v>136103582</v>
      </c>
      <c r="C2475" t="s">
        <v>3380</v>
      </c>
      <c r="D2475" t="str">
        <f>INDEX(cleaned_data_Pittsburgh!AF$2:'cleaned_data_Pittsburgh'!AF$828, MATCH(A2475, cleaned_data_Pittsburgh!I$2:'cleaned_data_Pittsburgh'!I$828,0))</f>
        <v>Pittsburgh</v>
      </c>
      <c r="E2475">
        <f>INDEX(cleaned_data_Pittsburgh!AG$2:'cleaned_data_Pittsburgh'!AG$828, MATCH(A2475, cleaned_data_Pittsburgh!I$2:'cleaned_data_Pittsburgh'!I$828,0))</f>
        <v>0</v>
      </c>
      <c r="F2475" t="str">
        <f>INDEX(cleaned_data_Pittsburgh!AK$2:'cleaned_data_Pittsburgh'!AK$828, MATCH(A2475, cleaned_data_Pittsburgh!I$2:'cleaned_data_Pittsburgh'!I$828,0))</f>
        <v>Sub-county</v>
      </c>
      <c r="G2475">
        <f t="shared" si="21"/>
        <v>1</v>
      </c>
    </row>
    <row r="2476" spans="1:7" x14ac:dyDescent="0.2">
      <c r="A2476">
        <v>220616702</v>
      </c>
      <c r="B2476">
        <v>26545572</v>
      </c>
      <c r="C2476" t="s">
        <v>3380</v>
      </c>
      <c r="D2476" t="str">
        <f>INDEX(cleaned_data_Pittsburgh!AF$2:'cleaned_data_Pittsburgh'!AF$828, MATCH(A2476, cleaned_data_Pittsburgh!I$2:'cleaned_data_Pittsburgh'!I$828,0))</f>
        <v>Pittsburgh</v>
      </c>
      <c r="E2476">
        <f>INDEX(cleaned_data_Pittsburgh!AG$2:'cleaned_data_Pittsburgh'!AG$828, MATCH(A2476, cleaned_data_Pittsburgh!I$2:'cleaned_data_Pittsburgh'!I$828,0))</f>
        <v>0</v>
      </c>
      <c r="F2476" t="str">
        <f>INDEX(cleaned_data_Pittsburgh!AK$2:'cleaned_data_Pittsburgh'!AK$828, MATCH(A2476, cleaned_data_Pittsburgh!I$2:'cleaned_data_Pittsburgh'!I$828,0))</f>
        <v>Sub-county</v>
      </c>
      <c r="G2476">
        <f t="shared" si="21"/>
        <v>1</v>
      </c>
    </row>
    <row r="2477" spans="1:7" x14ac:dyDescent="0.2">
      <c r="A2477">
        <v>220616702</v>
      </c>
      <c r="B2477">
        <v>13963951</v>
      </c>
      <c r="C2477" t="s">
        <v>3380</v>
      </c>
      <c r="D2477" t="str">
        <f>INDEX(cleaned_data_Pittsburgh!AF$2:'cleaned_data_Pittsburgh'!AF$828, MATCH(A2477, cleaned_data_Pittsburgh!I$2:'cleaned_data_Pittsburgh'!I$828,0))</f>
        <v>Pittsburgh</v>
      </c>
      <c r="E2477">
        <f>INDEX(cleaned_data_Pittsburgh!AG$2:'cleaned_data_Pittsburgh'!AG$828, MATCH(A2477, cleaned_data_Pittsburgh!I$2:'cleaned_data_Pittsburgh'!I$828,0))</f>
        <v>0</v>
      </c>
      <c r="F2477" t="str">
        <f>INDEX(cleaned_data_Pittsburgh!AK$2:'cleaned_data_Pittsburgh'!AK$828, MATCH(A2477, cleaned_data_Pittsburgh!I$2:'cleaned_data_Pittsburgh'!I$828,0))</f>
        <v>Sub-county</v>
      </c>
      <c r="G2477">
        <f t="shared" si="21"/>
        <v>1</v>
      </c>
    </row>
    <row r="2478" spans="1:7" x14ac:dyDescent="0.2">
      <c r="A2478">
        <v>220616702</v>
      </c>
      <c r="B2478">
        <v>41915032</v>
      </c>
      <c r="C2478" t="s">
        <v>3380</v>
      </c>
      <c r="D2478" t="str">
        <f>INDEX(cleaned_data_Pittsburgh!AF$2:'cleaned_data_Pittsburgh'!AF$828, MATCH(A2478, cleaned_data_Pittsburgh!I$2:'cleaned_data_Pittsburgh'!I$828,0))</f>
        <v>Pittsburgh</v>
      </c>
      <c r="E2478">
        <f>INDEX(cleaned_data_Pittsburgh!AG$2:'cleaned_data_Pittsburgh'!AG$828, MATCH(A2478, cleaned_data_Pittsburgh!I$2:'cleaned_data_Pittsburgh'!I$828,0))</f>
        <v>0</v>
      </c>
      <c r="F2478" t="str">
        <f>INDEX(cleaned_data_Pittsburgh!AK$2:'cleaned_data_Pittsburgh'!AK$828, MATCH(A2478, cleaned_data_Pittsburgh!I$2:'cleaned_data_Pittsburgh'!I$828,0))</f>
        <v>Sub-county</v>
      </c>
      <c r="G2478">
        <f t="shared" si="21"/>
        <v>1</v>
      </c>
    </row>
    <row r="2479" spans="1:7" x14ac:dyDescent="0.2">
      <c r="A2479">
        <v>220616702</v>
      </c>
      <c r="B2479">
        <v>12690196</v>
      </c>
      <c r="C2479" t="s">
        <v>3380</v>
      </c>
      <c r="D2479" t="str">
        <f>INDEX(cleaned_data_Pittsburgh!AF$2:'cleaned_data_Pittsburgh'!AF$828, MATCH(A2479, cleaned_data_Pittsburgh!I$2:'cleaned_data_Pittsburgh'!I$828,0))</f>
        <v>Pittsburgh</v>
      </c>
      <c r="E2479">
        <f>INDEX(cleaned_data_Pittsburgh!AG$2:'cleaned_data_Pittsburgh'!AG$828, MATCH(A2479, cleaned_data_Pittsburgh!I$2:'cleaned_data_Pittsburgh'!I$828,0))</f>
        <v>0</v>
      </c>
      <c r="F2479" t="str">
        <f>INDEX(cleaned_data_Pittsburgh!AK$2:'cleaned_data_Pittsburgh'!AK$828, MATCH(A2479, cleaned_data_Pittsburgh!I$2:'cleaned_data_Pittsburgh'!I$828,0))</f>
        <v>Sub-county</v>
      </c>
      <c r="G2479">
        <f t="shared" si="21"/>
        <v>1</v>
      </c>
    </row>
    <row r="2480" spans="1:7" x14ac:dyDescent="0.2">
      <c r="A2480">
        <v>220616702</v>
      </c>
      <c r="B2480">
        <v>185701988</v>
      </c>
      <c r="C2480" t="s">
        <v>3380</v>
      </c>
      <c r="D2480" t="str">
        <f>INDEX(cleaned_data_Pittsburgh!AF$2:'cleaned_data_Pittsburgh'!AF$828, MATCH(A2480, cleaned_data_Pittsburgh!I$2:'cleaned_data_Pittsburgh'!I$828,0))</f>
        <v>Pittsburgh</v>
      </c>
      <c r="E2480">
        <f>INDEX(cleaned_data_Pittsburgh!AG$2:'cleaned_data_Pittsburgh'!AG$828, MATCH(A2480, cleaned_data_Pittsburgh!I$2:'cleaned_data_Pittsburgh'!I$828,0))</f>
        <v>0</v>
      </c>
      <c r="F2480" t="str">
        <f>INDEX(cleaned_data_Pittsburgh!AK$2:'cleaned_data_Pittsburgh'!AK$828, MATCH(A2480, cleaned_data_Pittsburgh!I$2:'cleaned_data_Pittsburgh'!I$828,0))</f>
        <v>Sub-county</v>
      </c>
      <c r="G2480">
        <f t="shared" si="21"/>
        <v>1</v>
      </c>
    </row>
    <row r="2481" spans="1:7" x14ac:dyDescent="0.2">
      <c r="A2481">
        <v>220616702</v>
      </c>
      <c r="B2481">
        <v>188599265</v>
      </c>
      <c r="C2481" t="s">
        <v>3380</v>
      </c>
      <c r="D2481" t="str">
        <f>INDEX(cleaned_data_Pittsburgh!AF$2:'cleaned_data_Pittsburgh'!AF$828, MATCH(A2481, cleaned_data_Pittsburgh!I$2:'cleaned_data_Pittsburgh'!I$828,0))</f>
        <v>Pittsburgh</v>
      </c>
      <c r="E2481">
        <f>INDEX(cleaned_data_Pittsburgh!AG$2:'cleaned_data_Pittsburgh'!AG$828, MATCH(A2481, cleaned_data_Pittsburgh!I$2:'cleaned_data_Pittsburgh'!I$828,0))</f>
        <v>0</v>
      </c>
      <c r="F2481" t="str">
        <f>INDEX(cleaned_data_Pittsburgh!AK$2:'cleaned_data_Pittsburgh'!AK$828, MATCH(A2481, cleaned_data_Pittsburgh!I$2:'cleaned_data_Pittsburgh'!I$828,0))</f>
        <v>Sub-county</v>
      </c>
      <c r="G2481">
        <f t="shared" si="21"/>
        <v>1</v>
      </c>
    </row>
    <row r="2482" spans="1:7" x14ac:dyDescent="0.2">
      <c r="A2482">
        <v>221461720</v>
      </c>
      <c r="B2482">
        <v>162458792</v>
      </c>
      <c r="C2482" t="s">
        <v>3380</v>
      </c>
      <c r="D2482" t="str">
        <f>INDEX(cleaned_data_Pittsburgh!AF$2:'cleaned_data_Pittsburgh'!AF$828, MATCH(A2482, cleaned_data_Pittsburgh!I$2:'cleaned_data_Pittsburgh'!I$828,0))</f>
        <v>Pittsburgh</v>
      </c>
      <c r="E2482">
        <f>INDEX(cleaned_data_Pittsburgh!AG$2:'cleaned_data_Pittsburgh'!AG$828, MATCH(A2482, cleaned_data_Pittsburgh!I$2:'cleaned_data_Pittsburgh'!I$828,0))</f>
        <v>0</v>
      </c>
      <c r="F2482" t="str">
        <f>INDEX(cleaned_data_Pittsburgh!AK$2:'cleaned_data_Pittsburgh'!AK$828, MATCH(A2482, cleaned_data_Pittsburgh!I$2:'cleaned_data_Pittsburgh'!I$828,0))</f>
        <v>Sub-county</v>
      </c>
      <c r="G2482">
        <f t="shared" si="21"/>
        <v>1</v>
      </c>
    </row>
    <row r="2483" spans="1:7" x14ac:dyDescent="0.2">
      <c r="A2483">
        <v>221461720</v>
      </c>
      <c r="B2483">
        <v>78623212</v>
      </c>
      <c r="C2483" t="s">
        <v>3380</v>
      </c>
      <c r="D2483" t="str">
        <f>INDEX(cleaned_data_Pittsburgh!AF$2:'cleaned_data_Pittsburgh'!AF$828, MATCH(A2483, cleaned_data_Pittsburgh!I$2:'cleaned_data_Pittsburgh'!I$828,0))</f>
        <v>Pittsburgh</v>
      </c>
      <c r="E2483">
        <f>INDEX(cleaned_data_Pittsburgh!AG$2:'cleaned_data_Pittsburgh'!AG$828, MATCH(A2483, cleaned_data_Pittsburgh!I$2:'cleaned_data_Pittsburgh'!I$828,0))</f>
        <v>0</v>
      </c>
      <c r="F2483" t="str">
        <f>INDEX(cleaned_data_Pittsburgh!AK$2:'cleaned_data_Pittsburgh'!AK$828, MATCH(A2483, cleaned_data_Pittsburgh!I$2:'cleaned_data_Pittsburgh'!I$828,0))</f>
        <v>Sub-county</v>
      </c>
      <c r="G2483">
        <f t="shared" si="21"/>
        <v>1</v>
      </c>
    </row>
    <row r="2484" spans="1:7" x14ac:dyDescent="0.2">
      <c r="A2484">
        <v>221461720</v>
      </c>
      <c r="B2484">
        <v>87806132</v>
      </c>
      <c r="C2484" t="s">
        <v>3380</v>
      </c>
      <c r="D2484" t="str">
        <f>INDEX(cleaned_data_Pittsburgh!AF$2:'cleaned_data_Pittsburgh'!AF$828, MATCH(A2484, cleaned_data_Pittsburgh!I$2:'cleaned_data_Pittsburgh'!I$828,0))</f>
        <v>Pittsburgh</v>
      </c>
      <c r="E2484">
        <f>INDEX(cleaned_data_Pittsburgh!AG$2:'cleaned_data_Pittsburgh'!AG$828, MATCH(A2484, cleaned_data_Pittsburgh!I$2:'cleaned_data_Pittsburgh'!I$828,0))</f>
        <v>0</v>
      </c>
      <c r="F2484" t="str">
        <f>INDEX(cleaned_data_Pittsburgh!AK$2:'cleaned_data_Pittsburgh'!AK$828, MATCH(A2484, cleaned_data_Pittsburgh!I$2:'cleaned_data_Pittsburgh'!I$828,0))</f>
        <v>Sub-county</v>
      </c>
      <c r="G2484">
        <f t="shared" si="21"/>
        <v>1</v>
      </c>
    </row>
    <row r="2485" spans="1:7" x14ac:dyDescent="0.2">
      <c r="A2485">
        <v>221461720</v>
      </c>
      <c r="B2485">
        <v>51439282</v>
      </c>
      <c r="C2485" t="s">
        <v>3380</v>
      </c>
      <c r="D2485" t="str">
        <f>INDEX(cleaned_data_Pittsburgh!AF$2:'cleaned_data_Pittsburgh'!AF$828, MATCH(A2485, cleaned_data_Pittsburgh!I$2:'cleaned_data_Pittsburgh'!I$828,0))</f>
        <v>Pittsburgh</v>
      </c>
      <c r="E2485">
        <f>INDEX(cleaned_data_Pittsburgh!AG$2:'cleaned_data_Pittsburgh'!AG$828, MATCH(A2485, cleaned_data_Pittsburgh!I$2:'cleaned_data_Pittsburgh'!I$828,0))</f>
        <v>0</v>
      </c>
      <c r="F2485" t="str">
        <f>INDEX(cleaned_data_Pittsburgh!AK$2:'cleaned_data_Pittsburgh'!AK$828, MATCH(A2485, cleaned_data_Pittsburgh!I$2:'cleaned_data_Pittsburgh'!I$828,0))</f>
        <v>Sub-county</v>
      </c>
      <c r="G2485">
        <f t="shared" si="21"/>
        <v>1</v>
      </c>
    </row>
    <row r="2486" spans="1:7" x14ac:dyDescent="0.2">
      <c r="A2486">
        <v>221461720</v>
      </c>
      <c r="B2486">
        <v>65607412</v>
      </c>
      <c r="C2486" t="s">
        <v>3380</v>
      </c>
      <c r="D2486" t="str">
        <f>INDEX(cleaned_data_Pittsburgh!AF$2:'cleaned_data_Pittsburgh'!AF$828, MATCH(A2486, cleaned_data_Pittsburgh!I$2:'cleaned_data_Pittsburgh'!I$828,0))</f>
        <v>Pittsburgh</v>
      </c>
      <c r="E2486">
        <f>INDEX(cleaned_data_Pittsburgh!AG$2:'cleaned_data_Pittsburgh'!AG$828, MATCH(A2486, cleaned_data_Pittsburgh!I$2:'cleaned_data_Pittsburgh'!I$828,0))</f>
        <v>0</v>
      </c>
      <c r="F2486" t="str">
        <f>INDEX(cleaned_data_Pittsburgh!AK$2:'cleaned_data_Pittsburgh'!AK$828, MATCH(A2486, cleaned_data_Pittsburgh!I$2:'cleaned_data_Pittsburgh'!I$828,0))</f>
        <v>Sub-county</v>
      </c>
      <c r="G2486">
        <f t="shared" si="21"/>
        <v>1</v>
      </c>
    </row>
    <row r="2487" spans="1:7" x14ac:dyDescent="0.2">
      <c r="A2487">
        <v>221461720</v>
      </c>
      <c r="B2487">
        <v>179490122</v>
      </c>
      <c r="C2487" t="s">
        <v>3380</v>
      </c>
      <c r="D2487" t="str">
        <f>INDEX(cleaned_data_Pittsburgh!AF$2:'cleaned_data_Pittsburgh'!AF$828, MATCH(A2487, cleaned_data_Pittsburgh!I$2:'cleaned_data_Pittsburgh'!I$828,0))</f>
        <v>Pittsburgh</v>
      </c>
      <c r="E2487">
        <f>INDEX(cleaned_data_Pittsburgh!AG$2:'cleaned_data_Pittsburgh'!AG$828, MATCH(A2487, cleaned_data_Pittsburgh!I$2:'cleaned_data_Pittsburgh'!I$828,0))</f>
        <v>0</v>
      </c>
      <c r="F2487" t="str">
        <f>INDEX(cleaned_data_Pittsburgh!AK$2:'cleaned_data_Pittsburgh'!AK$828, MATCH(A2487, cleaned_data_Pittsburgh!I$2:'cleaned_data_Pittsburgh'!I$828,0))</f>
        <v>Sub-county</v>
      </c>
      <c r="G2487">
        <f t="shared" si="21"/>
        <v>1</v>
      </c>
    </row>
    <row r="2488" spans="1:7" x14ac:dyDescent="0.2">
      <c r="A2488">
        <v>221461720</v>
      </c>
      <c r="B2488">
        <v>187168981</v>
      </c>
      <c r="C2488" t="s">
        <v>3380</v>
      </c>
      <c r="D2488" t="str">
        <f>INDEX(cleaned_data_Pittsburgh!AF$2:'cleaned_data_Pittsburgh'!AF$828, MATCH(A2488, cleaned_data_Pittsburgh!I$2:'cleaned_data_Pittsburgh'!I$828,0))</f>
        <v>Pittsburgh</v>
      </c>
      <c r="E2488">
        <f>INDEX(cleaned_data_Pittsburgh!AG$2:'cleaned_data_Pittsburgh'!AG$828, MATCH(A2488, cleaned_data_Pittsburgh!I$2:'cleaned_data_Pittsburgh'!I$828,0))</f>
        <v>0</v>
      </c>
      <c r="F2488" t="str">
        <f>INDEX(cleaned_data_Pittsburgh!AK$2:'cleaned_data_Pittsburgh'!AK$828, MATCH(A2488, cleaned_data_Pittsburgh!I$2:'cleaned_data_Pittsburgh'!I$828,0))</f>
        <v>Sub-county</v>
      </c>
      <c r="G2488">
        <f t="shared" si="21"/>
        <v>1</v>
      </c>
    </row>
    <row r="2489" spans="1:7" x14ac:dyDescent="0.2">
      <c r="A2489">
        <v>221461720</v>
      </c>
      <c r="B2489">
        <v>217933</v>
      </c>
      <c r="C2489" t="s">
        <v>3380</v>
      </c>
      <c r="D2489" t="str">
        <f>INDEX(cleaned_data_Pittsburgh!AF$2:'cleaned_data_Pittsburgh'!AF$828, MATCH(A2489, cleaned_data_Pittsburgh!I$2:'cleaned_data_Pittsburgh'!I$828,0))</f>
        <v>Pittsburgh</v>
      </c>
      <c r="E2489">
        <f>INDEX(cleaned_data_Pittsburgh!AG$2:'cleaned_data_Pittsburgh'!AG$828, MATCH(A2489, cleaned_data_Pittsburgh!I$2:'cleaned_data_Pittsburgh'!I$828,0))</f>
        <v>0</v>
      </c>
      <c r="F2489" t="str">
        <f>INDEX(cleaned_data_Pittsburgh!AK$2:'cleaned_data_Pittsburgh'!AK$828, MATCH(A2489, cleaned_data_Pittsburgh!I$2:'cleaned_data_Pittsburgh'!I$828,0))</f>
        <v>Sub-county</v>
      </c>
      <c r="G2489">
        <f t="shared" si="21"/>
        <v>1</v>
      </c>
    </row>
    <row r="2490" spans="1:7" x14ac:dyDescent="0.2">
      <c r="A2490">
        <v>221461720</v>
      </c>
      <c r="B2490">
        <v>187960593</v>
      </c>
      <c r="C2490" t="s">
        <v>3380</v>
      </c>
      <c r="D2490" t="str">
        <f>INDEX(cleaned_data_Pittsburgh!AF$2:'cleaned_data_Pittsburgh'!AF$828, MATCH(A2490, cleaned_data_Pittsburgh!I$2:'cleaned_data_Pittsburgh'!I$828,0))</f>
        <v>Pittsburgh</v>
      </c>
      <c r="E2490">
        <f>INDEX(cleaned_data_Pittsburgh!AG$2:'cleaned_data_Pittsburgh'!AG$828, MATCH(A2490, cleaned_data_Pittsburgh!I$2:'cleaned_data_Pittsburgh'!I$828,0))</f>
        <v>0</v>
      </c>
      <c r="F2490" t="str">
        <f>INDEX(cleaned_data_Pittsburgh!AK$2:'cleaned_data_Pittsburgh'!AK$828, MATCH(A2490, cleaned_data_Pittsburgh!I$2:'cleaned_data_Pittsburgh'!I$828,0))</f>
        <v>Sub-county</v>
      </c>
      <c r="G2490">
        <f t="shared" si="21"/>
        <v>1</v>
      </c>
    </row>
    <row r="2491" spans="1:7" x14ac:dyDescent="0.2">
      <c r="A2491">
        <v>221461720</v>
      </c>
      <c r="B2491">
        <v>159677282</v>
      </c>
      <c r="C2491" t="s">
        <v>3380</v>
      </c>
      <c r="D2491" t="str">
        <f>INDEX(cleaned_data_Pittsburgh!AF$2:'cleaned_data_Pittsburgh'!AF$828, MATCH(A2491, cleaned_data_Pittsburgh!I$2:'cleaned_data_Pittsburgh'!I$828,0))</f>
        <v>Pittsburgh</v>
      </c>
      <c r="E2491">
        <f>INDEX(cleaned_data_Pittsburgh!AG$2:'cleaned_data_Pittsburgh'!AG$828, MATCH(A2491, cleaned_data_Pittsburgh!I$2:'cleaned_data_Pittsburgh'!I$828,0))</f>
        <v>0</v>
      </c>
      <c r="F2491" t="str">
        <f>INDEX(cleaned_data_Pittsburgh!AK$2:'cleaned_data_Pittsburgh'!AK$828, MATCH(A2491, cleaned_data_Pittsburgh!I$2:'cleaned_data_Pittsburgh'!I$828,0))</f>
        <v>Sub-county</v>
      </c>
      <c r="G2491">
        <f t="shared" si="21"/>
        <v>1</v>
      </c>
    </row>
    <row r="2492" spans="1:7" x14ac:dyDescent="0.2">
      <c r="A2492">
        <v>221461720</v>
      </c>
      <c r="B2492">
        <v>152212932</v>
      </c>
      <c r="C2492" t="s">
        <v>3380</v>
      </c>
      <c r="D2492" t="str">
        <f>INDEX(cleaned_data_Pittsburgh!AF$2:'cleaned_data_Pittsburgh'!AF$828, MATCH(A2492, cleaned_data_Pittsburgh!I$2:'cleaned_data_Pittsburgh'!I$828,0))</f>
        <v>Pittsburgh</v>
      </c>
      <c r="E2492">
        <f>INDEX(cleaned_data_Pittsburgh!AG$2:'cleaned_data_Pittsburgh'!AG$828, MATCH(A2492, cleaned_data_Pittsburgh!I$2:'cleaned_data_Pittsburgh'!I$828,0))</f>
        <v>0</v>
      </c>
      <c r="F2492" t="str">
        <f>INDEX(cleaned_data_Pittsburgh!AK$2:'cleaned_data_Pittsburgh'!AK$828, MATCH(A2492, cleaned_data_Pittsburgh!I$2:'cleaned_data_Pittsburgh'!I$828,0))</f>
        <v>Sub-county</v>
      </c>
      <c r="G2492">
        <f t="shared" si="21"/>
        <v>1</v>
      </c>
    </row>
    <row r="2493" spans="1:7" x14ac:dyDescent="0.2">
      <c r="A2493">
        <v>221461720</v>
      </c>
      <c r="B2493">
        <v>131931952</v>
      </c>
      <c r="C2493" t="s">
        <v>3380</v>
      </c>
      <c r="D2493" t="str">
        <f>INDEX(cleaned_data_Pittsburgh!AF$2:'cleaned_data_Pittsburgh'!AF$828, MATCH(A2493, cleaned_data_Pittsburgh!I$2:'cleaned_data_Pittsburgh'!I$828,0))</f>
        <v>Pittsburgh</v>
      </c>
      <c r="E2493">
        <f>INDEX(cleaned_data_Pittsburgh!AG$2:'cleaned_data_Pittsburgh'!AG$828, MATCH(A2493, cleaned_data_Pittsburgh!I$2:'cleaned_data_Pittsburgh'!I$828,0))</f>
        <v>0</v>
      </c>
      <c r="F2493" t="str">
        <f>INDEX(cleaned_data_Pittsburgh!AK$2:'cleaned_data_Pittsburgh'!AK$828, MATCH(A2493, cleaned_data_Pittsburgh!I$2:'cleaned_data_Pittsburgh'!I$828,0))</f>
        <v>Sub-county</v>
      </c>
      <c r="G2493">
        <f t="shared" si="21"/>
        <v>1</v>
      </c>
    </row>
    <row r="2494" spans="1:7" x14ac:dyDescent="0.2">
      <c r="A2494">
        <v>221714734</v>
      </c>
      <c r="B2494">
        <v>134784462</v>
      </c>
      <c r="C2494" t="s">
        <v>3380</v>
      </c>
      <c r="D2494" t="str">
        <f>INDEX(cleaned_data_Pittsburgh!AF$2:'cleaned_data_Pittsburgh'!AF$828, MATCH(A2494, cleaned_data_Pittsburgh!I$2:'cleaned_data_Pittsburgh'!I$828,0))</f>
        <v>Pittsburgh</v>
      </c>
      <c r="E2494">
        <f>INDEX(cleaned_data_Pittsburgh!AG$2:'cleaned_data_Pittsburgh'!AG$828, MATCH(A2494, cleaned_data_Pittsburgh!I$2:'cleaned_data_Pittsburgh'!I$828,0))</f>
        <v>0</v>
      </c>
      <c r="F2494" t="str">
        <f>INDEX(cleaned_data_Pittsburgh!AK$2:'cleaned_data_Pittsburgh'!AK$828, MATCH(A2494, cleaned_data_Pittsburgh!I$2:'cleaned_data_Pittsburgh'!I$828,0))</f>
        <v>Sub-county</v>
      </c>
      <c r="G2494">
        <f t="shared" si="21"/>
        <v>1</v>
      </c>
    </row>
    <row r="2495" spans="1:7" x14ac:dyDescent="0.2">
      <c r="A2495">
        <v>221714734</v>
      </c>
      <c r="B2495">
        <v>49813702</v>
      </c>
      <c r="C2495" t="s">
        <v>3380</v>
      </c>
      <c r="D2495" t="str">
        <f>INDEX(cleaned_data_Pittsburgh!AF$2:'cleaned_data_Pittsburgh'!AF$828, MATCH(A2495, cleaned_data_Pittsburgh!I$2:'cleaned_data_Pittsburgh'!I$828,0))</f>
        <v>Pittsburgh</v>
      </c>
      <c r="E2495">
        <f>INDEX(cleaned_data_Pittsburgh!AG$2:'cleaned_data_Pittsburgh'!AG$828, MATCH(A2495, cleaned_data_Pittsburgh!I$2:'cleaned_data_Pittsburgh'!I$828,0))</f>
        <v>0</v>
      </c>
      <c r="F2495" t="str">
        <f>INDEX(cleaned_data_Pittsburgh!AK$2:'cleaned_data_Pittsburgh'!AK$828, MATCH(A2495, cleaned_data_Pittsburgh!I$2:'cleaned_data_Pittsburgh'!I$828,0))</f>
        <v>Sub-county</v>
      </c>
      <c r="G2495">
        <f t="shared" si="21"/>
        <v>1</v>
      </c>
    </row>
    <row r="2496" spans="1:7" x14ac:dyDescent="0.2">
      <c r="A2496">
        <v>221714734</v>
      </c>
      <c r="B2496">
        <v>52545892</v>
      </c>
      <c r="C2496" t="s">
        <v>3380</v>
      </c>
      <c r="D2496" t="str">
        <f>INDEX(cleaned_data_Pittsburgh!AF$2:'cleaned_data_Pittsburgh'!AF$828, MATCH(A2496, cleaned_data_Pittsburgh!I$2:'cleaned_data_Pittsburgh'!I$828,0))</f>
        <v>Pittsburgh</v>
      </c>
      <c r="E2496">
        <f>INDEX(cleaned_data_Pittsburgh!AG$2:'cleaned_data_Pittsburgh'!AG$828, MATCH(A2496, cleaned_data_Pittsburgh!I$2:'cleaned_data_Pittsburgh'!I$828,0))</f>
        <v>0</v>
      </c>
      <c r="F2496" t="str">
        <f>INDEX(cleaned_data_Pittsburgh!AK$2:'cleaned_data_Pittsburgh'!AK$828, MATCH(A2496, cleaned_data_Pittsburgh!I$2:'cleaned_data_Pittsburgh'!I$828,0))</f>
        <v>Sub-county</v>
      </c>
      <c r="G2496">
        <f t="shared" si="21"/>
        <v>1</v>
      </c>
    </row>
    <row r="2497" spans="1:7" x14ac:dyDescent="0.2">
      <c r="A2497">
        <v>221714734</v>
      </c>
      <c r="B2497">
        <v>181584212</v>
      </c>
      <c r="C2497" t="s">
        <v>3380</v>
      </c>
      <c r="D2497" t="str">
        <f>INDEX(cleaned_data_Pittsburgh!AF$2:'cleaned_data_Pittsburgh'!AF$828, MATCH(A2497, cleaned_data_Pittsburgh!I$2:'cleaned_data_Pittsburgh'!I$828,0))</f>
        <v>Pittsburgh</v>
      </c>
      <c r="E2497">
        <f>INDEX(cleaned_data_Pittsburgh!AG$2:'cleaned_data_Pittsburgh'!AG$828, MATCH(A2497, cleaned_data_Pittsburgh!I$2:'cleaned_data_Pittsburgh'!I$828,0))</f>
        <v>0</v>
      </c>
      <c r="F2497" t="str">
        <f>INDEX(cleaned_data_Pittsburgh!AK$2:'cleaned_data_Pittsburgh'!AK$828, MATCH(A2497, cleaned_data_Pittsburgh!I$2:'cleaned_data_Pittsburgh'!I$828,0))</f>
        <v>Sub-county</v>
      </c>
      <c r="G2497">
        <f t="shared" si="21"/>
        <v>1</v>
      </c>
    </row>
    <row r="2498" spans="1:7" x14ac:dyDescent="0.2">
      <c r="A2498">
        <v>222380665</v>
      </c>
      <c r="B2498">
        <v>9283917</v>
      </c>
      <c r="C2498" t="s">
        <v>3380</v>
      </c>
      <c r="D2498" t="str">
        <f>INDEX(cleaned_data_Pittsburgh!AF$2:'cleaned_data_Pittsburgh'!AF$828, MATCH(A2498, cleaned_data_Pittsburgh!I$2:'cleaned_data_Pittsburgh'!I$828,0))</f>
        <v>Pittsburgh</v>
      </c>
      <c r="E2498">
        <f>INDEX(cleaned_data_Pittsburgh!AG$2:'cleaned_data_Pittsburgh'!AG$828, MATCH(A2498, cleaned_data_Pittsburgh!I$2:'cleaned_data_Pittsburgh'!I$828,0))</f>
        <v>0</v>
      </c>
      <c r="F2498" t="str">
        <f>INDEX(cleaned_data_Pittsburgh!AK$2:'cleaned_data_Pittsburgh'!AK$828, MATCH(A2498, cleaned_data_Pittsburgh!I$2:'cleaned_data_Pittsburgh'!I$828,0))</f>
        <v>Sub-county</v>
      </c>
      <c r="G2498">
        <f t="shared" si="21"/>
        <v>1</v>
      </c>
    </row>
    <row r="2499" spans="1:7" x14ac:dyDescent="0.2">
      <c r="A2499">
        <v>222380665</v>
      </c>
      <c r="B2499">
        <v>161950062</v>
      </c>
      <c r="C2499" t="s">
        <v>3380</v>
      </c>
      <c r="D2499" t="str">
        <f>INDEX(cleaned_data_Pittsburgh!AF$2:'cleaned_data_Pittsburgh'!AF$828, MATCH(A2499, cleaned_data_Pittsburgh!I$2:'cleaned_data_Pittsburgh'!I$828,0))</f>
        <v>Pittsburgh</v>
      </c>
      <c r="E2499">
        <f>INDEX(cleaned_data_Pittsburgh!AG$2:'cleaned_data_Pittsburgh'!AG$828, MATCH(A2499, cleaned_data_Pittsburgh!I$2:'cleaned_data_Pittsburgh'!I$828,0))</f>
        <v>0</v>
      </c>
      <c r="F2499" t="str">
        <f>INDEX(cleaned_data_Pittsburgh!AK$2:'cleaned_data_Pittsburgh'!AK$828, MATCH(A2499, cleaned_data_Pittsburgh!I$2:'cleaned_data_Pittsburgh'!I$828,0))</f>
        <v>Sub-county</v>
      </c>
      <c r="G2499">
        <f t="shared" si="21"/>
        <v>1</v>
      </c>
    </row>
    <row r="2500" spans="1:7" x14ac:dyDescent="0.2">
      <c r="A2500">
        <v>222380665</v>
      </c>
      <c r="B2500">
        <v>60868092</v>
      </c>
      <c r="C2500" t="s">
        <v>3380</v>
      </c>
      <c r="D2500" t="str">
        <f>INDEX(cleaned_data_Pittsburgh!AF$2:'cleaned_data_Pittsburgh'!AF$828, MATCH(A2500, cleaned_data_Pittsburgh!I$2:'cleaned_data_Pittsburgh'!I$828,0))</f>
        <v>Pittsburgh</v>
      </c>
      <c r="E2500">
        <f>INDEX(cleaned_data_Pittsburgh!AG$2:'cleaned_data_Pittsburgh'!AG$828, MATCH(A2500, cleaned_data_Pittsburgh!I$2:'cleaned_data_Pittsburgh'!I$828,0))</f>
        <v>0</v>
      </c>
      <c r="F2500" t="str">
        <f>INDEX(cleaned_data_Pittsburgh!AK$2:'cleaned_data_Pittsburgh'!AK$828, MATCH(A2500, cleaned_data_Pittsburgh!I$2:'cleaned_data_Pittsburgh'!I$828,0))</f>
        <v>Sub-county</v>
      </c>
      <c r="G2500">
        <f t="shared" si="21"/>
        <v>1</v>
      </c>
    </row>
    <row r="2501" spans="1:7" x14ac:dyDescent="0.2">
      <c r="A2501">
        <v>222380665</v>
      </c>
      <c r="B2501">
        <v>106891862</v>
      </c>
      <c r="C2501" t="s">
        <v>3380</v>
      </c>
      <c r="D2501" t="str">
        <f>INDEX(cleaned_data_Pittsburgh!AF$2:'cleaned_data_Pittsburgh'!AF$828, MATCH(A2501, cleaned_data_Pittsburgh!I$2:'cleaned_data_Pittsburgh'!I$828,0))</f>
        <v>Pittsburgh</v>
      </c>
      <c r="E2501">
        <f>INDEX(cleaned_data_Pittsburgh!AG$2:'cleaned_data_Pittsburgh'!AG$828, MATCH(A2501, cleaned_data_Pittsburgh!I$2:'cleaned_data_Pittsburgh'!I$828,0))</f>
        <v>0</v>
      </c>
      <c r="F2501" t="str">
        <f>INDEX(cleaned_data_Pittsburgh!AK$2:'cleaned_data_Pittsburgh'!AK$828, MATCH(A2501, cleaned_data_Pittsburgh!I$2:'cleaned_data_Pittsburgh'!I$828,0))</f>
        <v>Sub-county</v>
      </c>
      <c r="G2501">
        <f t="shared" si="21"/>
        <v>1</v>
      </c>
    </row>
    <row r="2502" spans="1:7" x14ac:dyDescent="0.2">
      <c r="A2502">
        <v>222380693</v>
      </c>
      <c r="B2502">
        <v>9283917</v>
      </c>
      <c r="C2502" t="s">
        <v>3380</v>
      </c>
      <c r="D2502" t="str">
        <f>INDEX(cleaned_data_Pittsburgh!AF$2:'cleaned_data_Pittsburgh'!AF$828, MATCH(A2502, cleaned_data_Pittsburgh!I$2:'cleaned_data_Pittsburgh'!I$828,0))</f>
        <v>Pittsburgh</v>
      </c>
      <c r="E2502">
        <f>INDEX(cleaned_data_Pittsburgh!AG$2:'cleaned_data_Pittsburgh'!AG$828, MATCH(A2502, cleaned_data_Pittsburgh!I$2:'cleaned_data_Pittsburgh'!I$828,0))</f>
        <v>0</v>
      </c>
      <c r="F2502" t="str">
        <f>INDEX(cleaned_data_Pittsburgh!AK$2:'cleaned_data_Pittsburgh'!AK$828, MATCH(A2502, cleaned_data_Pittsburgh!I$2:'cleaned_data_Pittsburgh'!I$828,0))</f>
        <v>Sub-county</v>
      </c>
      <c r="G2502">
        <f t="shared" si="21"/>
        <v>1</v>
      </c>
    </row>
    <row r="2503" spans="1:7" x14ac:dyDescent="0.2">
      <c r="A2503">
        <v>222380693</v>
      </c>
      <c r="B2503">
        <v>190746608</v>
      </c>
      <c r="C2503" t="s">
        <v>3380</v>
      </c>
      <c r="D2503" t="str">
        <f>INDEX(cleaned_data_Pittsburgh!AF$2:'cleaned_data_Pittsburgh'!AF$828, MATCH(A2503, cleaned_data_Pittsburgh!I$2:'cleaned_data_Pittsburgh'!I$828,0))</f>
        <v>Pittsburgh</v>
      </c>
      <c r="E2503">
        <f>INDEX(cleaned_data_Pittsburgh!AG$2:'cleaned_data_Pittsburgh'!AG$828, MATCH(A2503, cleaned_data_Pittsburgh!I$2:'cleaned_data_Pittsburgh'!I$828,0))</f>
        <v>0</v>
      </c>
      <c r="F2503" t="str">
        <f>INDEX(cleaned_data_Pittsburgh!AK$2:'cleaned_data_Pittsburgh'!AK$828, MATCH(A2503, cleaned_data_Pittsburgh!I$2:'cleaned_data_Pittsburgh'!I$828,0))</f>
        <v>Sub-county</v>
      </c>
      <c r="G2503">
        <f t="shared" si="21"/>
        <v>1</v>
      </c>
    </row>
    <row r="2504" spans="1:7" x14ac:dyDescent="0.2">
      <c r="A2504">
        <v>222380693</v>
      </c>
      <c r="B2504">
        <v>98198432</v>
      </c>
      <c r="C2504" t="s">
        <v>3380</v>
      </c>
      <c r="D2504" t="str">
        <f>INDEX(cleaned_data_Pittsburgh!AF$2:'cleaned_data_Pittsburgh'!AF$828, MATCH(A2504, cleaned_data_Pittsburgh!I$2:'cleaned_data_Pittsburgh'!I$828,0))</f>
        <v>Pittsburgh</v>
      </c>
      <c r="E2504">
        <f>INDEX(cleaned_data_Pittsburgh!AG$2:'cleaned_data_Pittsburgh'!AG$828, MATCH(A2504, cleaned_data_Pittsburgh!I$2:'cleaned_data_Pittsburgh'!I$828,0))</f>
        <v>0</v>
      </c>
      <c r="F2504" t="str">
        <f>INDEX(cleaned_data_Pittsburgh!AK$2:'cleaned_data_Pittsburgh'!AK$828, MATCH(A2504, cleaned_data_Pittsburgh!I$2:'cleaned_data_Pittsburgh'!I$828,0))</f>
        <v>Sub-county</v>
      </c>
      <c r="G2504">
        <f t="shared" si="21"/>
        <v>1</v>
      </c>
    </row>
    <row r="2505" spans="1:7" x14ac:dyDescent="0.2">
      <c r="A2505">
        <v>222380693</v>
      </c>
      <c r="B2505">
        <v>141202572</v>
      </c>
      <c r="C2505" t="s">
        <v>3380</v>
      </c>
      <c r="D2505" t="str">
        <f>INDEX(cleaned_data_Pittsburgh!AF$2:'cleaned_data_Pittsburgh'!AF$828, MATCH(A2505, cleaned_data_Pittsburgh!I$2:'cleaned_data_Pittsburgh'!I$828,0))</f>
        <v>Pittsburgh</v>
      </c>
      <c r="E2505">
        <f>INDEX(cleaned_data_Pittsburgh!AG$2:'cleaned_data_Pittsburgh'!AG$828, MATCH(A2505, cleaned_data_Pittsburgh!I$2:'cleaned_data_Pittsburgh'!I$828,0))</f>
        <v>0</v>
      </c>
      <c r="F2505" t="str">
        <f>INDEX(cleaned_data_Pittsburgh!AK$2:'cleaned_data_Pittsburgh'!AK$828, MATCH(A2505, cleaned_data_Pittsburgh!I$2:'cleaned_data_Pittsburgh'!I$828,0))</f>
        <v>Sub-county</v>
      </c>
      <c r="G2505">
        <f t="shared" si="21"/>
        <v>1</v>
      </c>
    </row>
    <row r="2506" spans="1:7" x14ac:dyDescent="0.2">
      <c r="A2506">
        <v>222380693</v>
      </c>
      <c r="B2506">
        <v>4546837</v>
      </c>
      <c r="C2506" t="s">
        <v>3380</v>
      </c>
      <c r="D2506" t="str">
        <f>INDEX(cleaned_data_Pittsburgh!AF$2:'cleaned_data_Pittsburgh'!AF$828, MATCH(A2506, cleaned_data_Pittsburgh!I$2:'cleaned_data_Pittsburgh'!I$828,0))</f>
        <v>Pittsburgh</v>
      </c>
      <c r="E2506">
        <f>INDEX(cleaned_data_Pittsburgh!AG$2:'cleaned_data_Pittsburgh'!AG$828, MATCH(A2506, cleaned_data_Pittsburgh!I$2:'cleaned_data_Pittsburgh'!I$828,0))</f>
        <v>0</v>
      </c>
      <c r="F2506" t="str">
        <f>INDEX(cleaned_data_Pittsburgh!AK$2:'cleaned_data_Pittsburgh'!AK$828, MATCH(A2506, cleaned_data_Pittsburgh!I$2:'cleaned_data_Pittsburgh'!I$828,0))</f>
        <v>Sub-county</v>
      </c>
      <c r="G2506">
        <f t="shared" si="21"/>
        <v>1</v>
      </c>
    </row>
    <row r="2507" spans="1:7" x14ac:dyDescent="0.2">
      <c r="A2507">
        <v>222380710</v>
      </c>
      <c r="B2507">
        <v>9283917</v>
      </c>
      <c r="C2507" t="s">
        <v>3380</v>
      </c>
      <c r="D2507" t="str">
        <f>INDEX(cleaned_data_Pittsburgh!AF$2:'cleaned_data_Pittsburgh'!AF$828, MATCH(A2507, cleaned_data_Pittsburgh!I$2:'cleaned_data_Pittsburgh'!I$828,0))</f>
        <v>Pittsburgh</v>
      </c>
      <c r="E2507">
        <f>INDEX(cleaned_data_Pittsburgh!AG$2:'cleaned_data_Pittsburgh'!AG$828, MATCH(A2507, cleaned_data_Pittsburgh!I$2:'cleaned_data_Pittsburgh'!I$828,0))</f>
        <v>0</v>
      </c>
      <c r="F2507" t="str">
        <f>INDEX(cleaned_data_Pittsburgh!AK$2:'cleaned_data_Pittsburgh'!AK$828, MATCH(A2507, cleaned_data_Pittsburgh!I$2:'cleaned_data_Pittsburgh'!I$828,0))</f>
        <v>Sub-county</v>
      </c>
      <c r="G2507">
        <f t="shared" ref="G2507:G2570" si="22">IF(IFERROR(SEARCH(D2507, C2507), 0), 1, 0)</f>
        <v>1</v>
      </c>
    </row>
    <row r="2508" spans="1:7" x14ac:dyDescent="0.2">
      <c r="A2508">
        <v>222380710</v>
      </c>
      <c r="B2508">
        <v>79731102</v>
      </c>
      <c r="C2508" t="s">
        <v>3380</v>
      </c>
      <c r="D2508" t="str">
        <f>INDEX(cleaned_data_Pittsburgh!AF$2:'cleaned_data_Pittsburgh'!AF$828, MATCH(A2508, cleaned_data_Pittsburgh!I$2:'cleaned_data_Pittsburgh'!I$828,0))</f>
        <v>Pittsburgh</v>
      </c>
      <c r="E2508">
        <f>INDEX(cleaned_data_Pittsburgh!AG$2:'cleaned_data_Pittsburgh'!AG$828, MATCH(A2508, cleaned_data_Pittsburgh!I$2:'cleaned_data_Pittsburgh'!I$828,0))</f>
        <v>0</v>
      </c>
      <c r="F2508" t="str">
        <f>INDEX(cleaned_data_Pittsburgh!AK$2:'cleaned_data_Pittsburgh'!AK$828, MATCH(A2508, cleaned_data_Pittsburgh!I$2:'cleaned_data_Pittsburgh'!I$828,0))</f>
        <v>Sub-county</v>
      </c>
      <c r="G2508">
        <f t="shared" si="22"/>
        <v>1</v>
      </c>
    </row>
    <row r="2509" spans="1:7" x14ac:dyDescent="0.2">
      <c r="A2509">
        <v>222380710</v>
      </c>
      <c r="B2509">
        <v>52545892</v>
      </c>
      <c r="C2509" t="s">
        <v>3380</v>
      </c>
      <c r="D2509" t="str">
        <f>INDEX(cleaned_data_Pittsburgh!AF$2:'cleaned_data_Pittsburgh'!AF$828, MATCH(A2509, cleaned_data_Pittsburgh!I$2:'cleaned_data_Pittsburgh'!I$828,0))</f>
        <v>Pittsburgh</v>
      </c>
      <c r="E2509">
        <f>INDEX(cleaned_data_Pittsburgh!AG$2:'cleaned_data_Pittsburgh'!AG$828, MATCH(A2509, cleaned_data_Pittsburgh!I$2:'cleaned_data_Pittsburgh'!I$828,0))</f>
        <v>0</v>
      </c>
      <c r="F2509" t="str">
        <f>INDEX(cleaned_data_Pittsburgh!AK$2:'cleaned_data_Pittsburgh'!AK$828, MATCH(A2509, cleaned_data_Pittsburgh!I$2:'cleaned_data_Pittsburgh'!I$828,0))</f>
        <v>Sub-county</v>
      </c>
      <c r="G2509">
        <f t="shared" si="22"/>
        <v>1</v>
      </c>
    </row>
    <row r="2510" spans="1:7" x14ac:dyDescent="0.2">
      <c r="A2510">
        <v>222380710</v>
      </c>
      <c r="B2510">
        <v>120054602</v>
      </c>
      <c r="C2510" t="s">
        <v>3380</v>
      </c>
      <c r="D2510" t="str">
        <f>INDEX(cleaned_data_Pittsburgh!AF$2:'cleaned_data_Pittsburgh'!AF$828, MATCH(A2510, cleaned_data_Pittsburgh!I$2:'cleaned_data_Pittsburgh'!I$828,0))</f>
        <v>Pittsburgh</v>
      </c>
      <c r="E2510">
        <f>INDEX(cleaned_data_Pittsburgh!AG$2:'cleaned_data_Pittsburgh'!AG$828, MATCH(A2510, cleaned_data_Pittsburgh!I$2:'cleaned_data_Pittsburgh'!I$828,0))</f>
        <v>0</v>
      </c>
      <c r="F2510" t="str">
        <f>INDEX(cleaned_data_Pittsburgh!AK$2:'cleaned_data_Pittsburgh'!AK$828, MATCH(A2510, cleaned_data_Pittsburgh!I$2:'cleaned_data_Pittsburgh'!I$828,0))</f>
        <v>Sub-county</v>
      </c>
      <c r="G2510">
        <f t="shared" si="22"/>
        <v>1</v>
      </c>
    </row>
    <row r="2511" spans="1:7" x14ac:dyDescent="0.2">
      <c r="A2511">
        <v>222380710</v>
      </c>
      <c r="B2511">
        <v>191284948</v>
      </c>
      <c r="C2511" t="s">
        <v>3380</v>
      </c>
      <c r="D2511" t="str">
        <f>INDEX(cleaned_data_Pittsburgh!AF$2:'cleaned_data_Pittsburgh'!AF$828, MATCH(A2511, cleaned_data_Pittsburgh!I$2:'cleaned_data_Pittsburgh'!I$828,0))</f>
        <v>Pittsburgh</v>
      </c>
      <c r="E2511">
        <f>INDEX(cleaned_data_Pittsburgh!AG$2:'cleaned_data_Pittsburgh'!AG$828, MATCH(A2511, cleaned_data_Pittsburgh!I$2:'cleaned_data_Pittsburgh'!I$828,0))</f>
        <v>0</v>
      </c>
      <c r="F2511" t="str">
        <f>INDEX(cleaned_data_Pittsburgh!AK$2:'cleaned_data_Pittsburgh'!AK$828, MATCH(A2511, cleaned_data_Pittsburgh!I$2:'cleaned_data_Pittsburgh'!I$828,0))</f>
        <v>Sub-county</v>
      </c>
      <c r="G2511">
        <f t="shared" si="22"/>
        <v>1</v>
      </c>
    </row>
    <row r="2512" spans="1:7" x14ac:dyDescent="0.2">
      <c r="A2512">
        <v>222380710</v>
      </c>
      <c r="B2512">
        <v>114743652</v>
      </c>
      <c r="C2512" t="s">
        <v>3380</v>
      </c>
      <c r="D2512" t="str">
        <f>INDEX(cleaned_data_Pittsburgh!AF$2:'cleaned_data_Pittsburgh'!AF$828, MATCH(A2512, cleaned_data_Pittsburgh!I$2:'cleaned_data_Pittsburgh'!I$828,0))</f>
        <v>Pittsburgh</v>
      </c>
      <c r="E2512">
        <f>INDEX(cleaned_data_Pittsburgh!AG$2:'cleaned_data_Pittsburgh'!AG$828, MATCH(A2512, cleaned_data_Pittsburgh!I$2:'cleaned_data_Pittsburgh'!I$828,0))</f>
        <v>0</v>
      </c>
      <c r="F2512" t="str">
        <f>INDEX(cleaned_data_Pittsburgh!AK$2:'cleaned_data_Pittsburgh'!AK$828, MATCH(A2512, cleaned_data_Pittsburgh!I$2:'cleaned_data_Pittsburgh'!I$828,0))</f>
        <v>Sub-county</v>
      </c>
      <c r="G2512">
        <f t="shared" si="22"/>
        <v>1</v>
      </c>
    </row>
    <row r="2513" spans="1:7" x14ac:dyDescent="0.2">
      <c r="A2513">
        <v>222380710</v>
      </c>
      <c r="B2513">
        <v>187719373</v>
      </c>
      <c r="C2513" t="s">
        <v>3380</v>
      </c>
      <c r="D2513" t="str">
        <f>INDEX(cleaned_data_Pittsburgh!AF$2:'cleaned_data_Pittsburgh'!AF$828, MATCH(A2513, cleaned_data_Pittsburgh!I$2:'cleaned_data_Pittsburgh'!I$828,0))</f>
        <v>Pittsburgh</v>
      </c>
      <c r="E2513">
        <f>INDEX(cleaned_data_Pittsburgh!AG$2:'cleaned_data_Pittsburgh'!AG$828, MATCH(A2513, cleaned_data_Pittsburgh!I$2:'cleaned_data_Pittsburgh'!I$828,0))</f>
        <v>0</v>
      </c>
      <c r="F2513" t="str">
        <f>INDEX(cleaned_data_Pittsburgh!AK$2:'cleaned_data_Pittsburgh'!AK$828, MATCH(A2513, cleaned_data_Pittsburgh!I$2:'cleaned_data_Pittsburgh'!I$828,0))</f>
        <v>Sub-county</v>
      </c>
      <c r="G2513">
        <f t="shared" si="22"/>
        <v>1</v>
      </c>
    </row>
    <row r="2514" spans="1:7" x14ac:dyDescent="0.2">
      <c r="A2514">
        <v>222380729</v>
      </c>
      <c r="B2514">
        <v>9283917</v>
      </c>
      <c r="C2514" t="s">
        <v>3380</v>
      </c>
      <c r="D2514" t="str">
        <f>INDEX(cleaned_data_Pittsburgh!AF$2:'cleaned_data_Pittsburgh'!AF$828, MATCH(A2514, cleaned_data_Pittsburgh!I$2:'cleaned_data_Pittsburgh'!I$828,0))</f>
        <v>Pittsburgh</v>
      </c>
      <c r="E2514">
        <f>INDEX(cleaned_data_Pittsburgh!AG$2:'cleaned_data_Pittsburgh'!AG$828, MATCH(A2514, cleaned_data_Pittsburgh!I$2:'cleaned_data_Pittsburgh'!I$828,0))</f>
        <v>0</v>
      </c>
      <c r="F2514" t="str">
        <f>INDEX(cleaned_data_Pittsburgh!AK$2:'cleaned_data_Pittsburgh'!AK$828, MATCH(A2514, cleaned_data_Pittsburgh!I$2:'cleaned_data_Pittsburgh'!I$828,0))</f>
        <v>Sub-county</v>
      </c>
      <c r="G2514">
        <f t="shared" si="22"/>
        <v>1</v>
      </c>
    </row>
    <row r="2515" spans="1:7" x14ac:dyDescent="0.2">
      <c r="A2515">
        <v>222380729</v>
      </c>
      <c r="B2515">
        <v>52545892</v>
      </c>
      <c r="C2515" t="s">
        <v>3380</v>
      </c>
      <c r="D2515" t="str">
        <f>INDEX(cleaned_data_Pittsburgh!AF$2:'cleaned_data_Pittsburgh'!AF$828, MATCH(A2515, cleaned_data_Pittsburgh!I$2:'cleaned_data_Pittsburgh'!I$828,0))</f>
        <v>Pittsburgh</v>
      </c>
      <c r="E2515">
        <f>INDEX(cleaned_data_Pittsburgh!AG$2:'cleaned_data_Pittsburgh'!AG$828, MATCH(A2515, cleaned_data_Pittsburgh!I$2:'cleaned_data_Pittsburgh'!I$828,0))</f>
        <v>0</v>
      </c>
      <c r="F2515" t="str">
        <f>INDEX(cleaned_data_Pittsburgh!AK$2:'cleaned_data_Pittsburgh'!AK$828, MATCH(A2515, cleaned_data_Pittsburgh!I$2:'cleaned_data_Pittsburgh'!I$828,0))</f>
        <v>Sub-county</v>
      </c>
      <c r="G2515">
        <f t="shared" si="22"/>
        <v>1</v>
      </c>
    </row>
    <row r="2516" spans="1:7" x14ac:dyDescent="0.2">
      <c r="A2516">
        <v>222380729</v>
      </c>
      <c r="B2516">
        <v>11292534</v>
      </c>
      <c r="C2516" t="s">
        <v>3380</v>
      </c>
      <c r="D2516" t="str">
        <f>INDEX(cleaned_data_Pittsburgh!AF$2:'cleaned_data_Pittsburgh'!AF$828, MATCH(A2516, cleaned_data_Pittsburgh!I$2:'cleaned_data_Pittsburgh'!I$828,0))</f>
        <v>Pittsburgh</v>
      </c>
      <c r="E2516">
        <f>INDEX(cleaned_data_Pittsburgh!AG$2:'cleaned_data_Pittsburgh'!AG$828, MATCH(A2516, cleaned_data_Pittsburgh!I$2:'cleaned_data_Pittsburgh'!I$828,0))</f>
        <v>0</v>
      </c>
      <c r="F2516" t="str">
        <f>INDEX(cleaned_data_Pittsburgh!AK$2:'cleaned_data_Pittsburgh'!AK$828, MATCH(A2516, cleaned_data_Pittsburgh!I$2:'cleaned_data_Pittsburgh'!I$828,0))</f>
        <v>Sub-county</v>
      </c>
      <c r="G2516">
        <f t="shared" si="22"/>
        <v>1</v>
      </c>
    </row>
    <row r="2517" spans="1:7" x14ac:dyDescent="0.2">
      <c r="A2517">
        <v>222380729</v>
      </c>
      <c r="B2517">
        <v>6612795</v>
      </c>
      <c r="C2517" t="s">
        <v>3380</v>
      </c>
      <c r="D2517" t="str">
        <f>INDEX(cleaned_data_Pittsburgh!AF$2:'cleaned_data_Pittsburgh'!AF$828, MATCH(A2517, cleaned_data_Pittsburgh!I$2:'cleaned_data_Pittsburgh'!I$828,0))</f>
        <v>Pittsburgh</v>
      </c>
      <c r="E2517">
        <f>INDEX(cleaned_data_Pittsburgh!AG$2:'cleaned_data_Pittsburgh'!AG$828, MATCH(A2517, cleaned_data_Pittsburgh!I$2:'cleaned_data_Pittsburgh'!I$828,0))</f>
        <v>0</v>
      </c>
      <c r="F2517" t="str">
        <f>INDEX(cleaned_data_Pittsburgh!AK$2:'cleaned_data_Pittsburgh'!AK$828, MATCH(A2517, cleaned_data_Pittsburgh!I$2:'cleaned_data_Pittsburgh'!I$828,0))</f>
        <v>Sub-county</v>
      </c>
      <c r="G2517">
        <f t="shared" si="22"/>
        <v>1</v>
      </c>
    </row>
    <row r="2518" spans="1:7" x14ac:dyDescent="0.2">
      <c r="A2518">
        <v>222380729</v>
      </c>
      <c r="B2518">
        <v>13058454</v>
      </c>
      <c r="C2518" t="s">
        <v>3380</v>
      </c>
      <c r="D2518" t="str">
        <f>INDEX(cleaned_data_Pittsburgh!AF$2:'cleaned_data_Pittsburgh'!AF$828, MATCH(A2518, cleaned_data_Pittsburgh!I$2:'cleaned_data_Pittsburgh'!I$828,0))</f>
        <v>Pittsburgh</v>
      </c>
      <c r="E2518">
        <f>INDEX(cleaned_data_Pittsburgh!AG$2:'cleaned_data_Pittsburgh'!AG$828, MATCH(A2518, cleaned_data_Pittsburgh!I$2:'cleaned_data_Pittsburgh'!I$828,0))</f>
        <v>0</v>
      </c>
      <c r="F2518" t="str">
        <f>INDEX(cleaned_data_Pittsburgh!AK$2:'cleaned_data_Pittsburgh'!AK$828, MATCH(A2518, cleaned_data_Pittsburgh!I$2:'cleaned_data_Pittsburgh'!I$828,0))</f>
        <v>Sub-county</v>
      </c>
      <c r="G2518">
        <f t="shared" si="22"/>
        <v>1</v>
      </c>
    </row>
    <row r="2519" spans="1:7" x14ac:dyDescent="0.2">
      <c r="A2519">
        <v>222380729</v>
      </c>
      <c r="B2519">
        <v>106891862</v>
      </c>
      <c r="C2519" t="s">
        <v>3380</v>
      </c>
      <c r="D2519" t="str">
        <f>INDEX(cleaned_data_Pittsburgh!AF$2:'cleaned_data_Pittsburgh'!AF$828, MATCH(A2519, cleaned_data_Pittsburgh!I$2:'cleaned_data_Pittsburgh'!I$828,0))</f>
        <v>Pittsburgh</v>
      </c>
      <c r="E2519">
        <f>INDEX(cleaned_data_Pittsburgh!AG$2:'cleaned_data_Pittsburgh'!AG$828, MATCH(A2519, cleaned_data_Pittsburgh!I$2:'cleaned_data_Pittsburgh'!I$828,0))</f>
        <v>0</v>
      </c>
      <c r="F2519" t="str">
        <f>INDEX(cleaned_data_Pittsburgh!AK$2:'cleaned_data_Pittsburgh'!AK$828, MATCH(A2519, cleaned_data_Pittsburgh!I$2:'cleaned_data_Pittsburgh'!I$828,0))</f>
        <v>Sub-county</v>
      </c>
      <c r="G2519">
        <f t="shared" si="22"/>
        <v>1</v>
      </c>
    </row>
    <row r="2520" spans="1:7" x14ac:dyDescent="0.2">
      <c r="A2520">
        <v>222380729</v>
      </c>
      <c r="B2520">
        <v>187719373</v>
      </c>
      <c r="C2520" t="s">
        <v>3380</v>
      </c>
      <c r="D2520" t="str">
        <f>INDEX(cleaned_data_Pittsburgh!AF$2:'cleaned_data_Pittsburgh'!AF$828, MATCH(A2520, cleaned_data_Pittsburgh!I$2:'cleaned_data_Pittsburgh'!I$828,0))</f>
        <v>Pittsburgh</v>
      </c>
      <c r="E2520">
        <f>INDEX(cleaned_data_Pittsburgh!AG$2:'cleaned_data_Pittsburgh'!AG$828, MATCH(A2520, cleaned_data_Pittsburgh!I$2:'cleaned_data_Pittsburgh'!I$828,0))</f>
        <v>0</v>
      </c>
      <c r="F2520" t="str">
        <f>INDEX(cleaned_data_Pittsburgh!AK$2:'cleaned_data_Pittsburgh'!AK$828, MATCH(A2520, cleaned_data_Pittsburgh!I$2:'cleaned_data_Pittsburgh'!I$828,0))</f>
        <v>Sub-county</v>
      </c>
      <c r="G2520">
        <f t="shared" si="22"/>
        <v>1</v>
      </c>
    </row>
    <row r="2521" spans="1:7" x14ac:dyDescent="0.2">
      <c r="A2521">
        <v>222465123</v>
      </c>
      <c r="B2521">
        <v>9283917</v>
      </c>
      <c r="C2521" t="s">
        <v>3380</v>
      </c>
      <c r="D2521" t="str">
        <f>INDEX(cleaned_data_Pittsburgh!AF$2:'cleaned_data_Pittsburgh'!AF$828, MATCH(A2521, cleaned_data_Pittsburgh!I$2:'cleaned_data_Pittsburgh'!I$828,0))</f>
        <v>Pittsburgh</v>
      </c>
      <c r="E2521">
        <f>INDEX(cleaned_data_Pittsburgh!AG$2:'cleaned_data_Pittsburgh'!AG$828, MATCH(A2521, cleaned_data_Pittsburgh!I$2:'cleaned_data_Pittsburgh'!I$828,0))</f>
        <v>0</v>
      </c>
      <c r="F2521" t="str">
        <f>INDEX(cleaned_data_Pittsburgh!AK$2:'cleaned_data_Pittsburgh'!AK$828, MATCH(A2521, cleaned_data_Pittsburgh!I$2:'cleaned_data_Pittsburgh'!I$828,0))</f>
        <v>Sub-county</v>
      </c>
      <c r="G2521">
        <f t="shared" si="22"/>
        <v>1</v>
      </c>
    </row>
    <row r="2522" spans="1:7" x14ac:dyDescent="0.2">
      <c r="A2522">
        <v>222465123</v>
      </c>
      <c r="B2522">
        <v>139646632</v>
      </c>
      <c r="C2522" t="s">
        <v>3380</v>
      </c>
      <c r="D2522" t="str">
        <f>INDEX(cleaned_data_Pittsburgh!AF$2:'cleaned_data_Pittsburgh'!AF$828, MATCH(A2522, cleaned_data_Pittsburgh!I$2:'cleaned_data_Pittsburgh'!I$828,0))</f>
        <v>Pittsburgh</v>
      </c>
      <c r="E2522">
        <f>INDEX(cleaned_data_Pittsburgh!AG$2:'cleaned_data_Pittsburgh'!AG$828, MATCH(A2522, cleaned_data_Pittsburgh!I$2:'cleaned_data_Pittsburgh'!I$828,0))</f>
        <v>0</v>
      </c>
      <c r="F2522" t="str">
        <f>INDEX(cleaned_data_Pittsburgh!AK$2:'cleaned_data_Pittsburgh'!AK$828, MATCH(A2522, cleaned_data_Pittsburgh!I$2:'cleaned_data_Pittsburgh'!I$828,0))</f>
        <v>Sub-county</v>
      </c>
      <c r="G2522">
        <f t="shared" si="22"/>
        <v>1</v>
      </c>
    </row>
    <row r="2523" spans="1:7" x14ac:dyDescent="0.2">
      <c r="A2523">
        <v>222465123</v>
      </c>
      <c r="B2523">
        <v>52545892</v>
      </c>
      <c r="C2523" t="s">
        <v>3380</v>
      </c>
      <c r="D2523" t="str">
        <f>INDEX(cleaned_data_Pittsburgh!AF$2:'cleaned_data_Pittsburgh'!AF$828, MATCH(A2523, cleaned_data_Pittsburgh!I$2:'cleaned_data_Pittsburgh'!I$828,0))</f>
        <v>Pittsburgh</v>
      </c>
      <c r="E2523">
        <f>INDEX(cleaned_data_Pittsburgh!AG$2:'cleaned_data_Pittsburgh'!AG$828, MATCH(A2523, cleaned_data_Pittsburgh!I$2:'cleaned_data_Pittsburgh'!I$828,0))</f>
        <v>0</v>
      </c>
      <c r="F2523" t="str">
        <f>INDEX(cleaned_data_Pittsburgh!AK$2:'cleaned_data_Pittsburgh'!AK$828, MATCH(A2523, cleaned_data_Pittsburgh!I$2:'cleaned_data_Pittsburgh'!I$828,0))</f>
        <v>Sub-county</v>
      </c>
      <c r="G2523">
        <f t="shared" si="22"/>
        <v>1</v>
      </c>
    </row>
    <row r="2524" spans="1:7" x14ac:dyDescent="0.2">
      <c r="A2524">
        <v>222465123</v>
      </c>
      <c r="B2524">
        <v>9339681</v>
      </c>
      <c r="C2524" t="s">
        <v>3380</v>
      </c>
      <c r="D2524" t="str">
        <f>INDEX(cleaned_data_Pittsburgh!AF$2:'cleaned_data_Pittsburgh'!AF$828, MATCH(A2524, cleaned_data_Pittsburgh!I$2:'cleaned_data_Pittsburgh'!I$828,0))</f>
        <v>Pittsburgh</v>
      </c>
      <c r="E2524">
        <f>INDEX(cleaned_data_Pittsburgh!AG$2:'cleaned_data_Pittsburgh'!AG$828, MATCH(A2524, cleaned_data_Pittsburgh!I$2:'cleaned_data_Pittsburgh'!I$828,0))</f>
        <v>0</v>
      </c>
      <c r="F2524" t="str">
        <f>INDEX(cleaned_data_Pittsburgh!AK$2:'cleaned_data_Pittsburgh'!AK$828, MATCH(A2524, cleaned_data_Pittsburgh!I$2:'cleaned_data_Pittsburgh'!I$828,0))</f>
        <v>Sub-county</v>
      </c>
      <c r="G2524">
        <f t="shared" si="22"/>
        <v>1</v>
      </c>
    </row>
    <row r="2525" spans="1:7" x14ac:dyDescent="0.2">
      <c r="A2525">
        <v>222465123</v>
      </c>
      <c r="B2525">
        <v>31497642</v>
      </c>
      <c r="C2525" t="s">
        <v>3380</v>
      </c>
      <c r="D2525" t="str">
        <f>INDEX(cleaned_data_Pittsburgh!AF$2:'cleaned_data_Pittsburgh'!AF$828, MATCH(A2525, cleaned_data_Pittsburgh!I$2:'cleaned_data_Pittsburgh'!I$828,0))</f>
        <v>Pittsburgh</v>
      </c>
      <c r="E2525">
        <f>INDEX(cleaned_data_Pittsburgh!AG$2:'cleaned_data_Pittsburgh'!AG$828, MATCH(A2525, cleaned_data_Pittsburgh!I$2:'cleaned_data_Pittsburgh'!I$828,0))</f>
        <v>0</v>
      </c>
      <c r="F2525" t="str">
        <f>INDEX(cleaned_data_Pittsburgh!AK$2:'cleaned_data_Pittsburgh'!AK$828, MATCH(A2525, cleaned_data_Pittsburgh!I$2:'cleaned_data_Pittsburgh'!I$828,0))</f>
        <v>Sub-county</v>
      </c>
      <c r="G2525">
        <f t="shared" si="22"/>
        <v>1</v>
      </c>
    </row>
    <row r="2526" spans="1:7" x14ac:dyDescent="0.2">
      <c r="A2526">
        <v>222465123</v>
      </c>
      <c r="B2526">
        <v>114415412</v>
      </c>
      <c r="C2526" t="s">
        <v>3380</v>
      </c>
      <c r="D2526" t="str">
        <f>INDEX(cleaned_data_Pittsburgh!AF$2:'cleaned_data_Pittsburgh'!AF$828, MATCH(A2526, cleaned_data_Pittsburgh!I$2:'cleaned_data_Pittsburgh'!I$828,0))</f>
        <v>Pittsburgh</v>
      </c>
      <c r="E2526">
        <f>INDEX(cleaned_data_Pittsburgh!AG$2:'cleaned_data_Pittsburgh'!AG$828, MATCH(A2526, cleaned_data_Pittsburgh!I$2:'cleaned_data_Pittsburgh'!I$828,0))</f>
        <v>0</v>
      </c>
      <c r="F2526" t="str">
        <f>INDEX(cleaned_data_Pittsburgh!AK$2:'cleaned_data_Pittsburgh'!AK$828, MATCH(A2526, cleaned_data_Pittsburgh!I$2:'cleaned_data_Pittsburgh'!I$828,0))</f>
        <v>Sub-county</v>
      </c>
      <c r="G2526">
        <f t="shared" si="22"/>
        <v>1</v>
      </c>
    </row>
    <row r="2527" spans="1:7" x14ac:dyDescent="0.2">
      <c r="A2527">
        <v>222465123</v>
      </c>
      <c r="B2527">
        <v>84225912</v>
      </c>
      <c r="C2527" t="s">
        <v>3380</v>
      </c>
      <c r="D2527" t="str">
        <f>INDEX(cleaned_data_Pittsburgh!AF$2:'cleaned_data_Pittsburgh'!AF$828, MATCH(A2527, cleaned_data_Pittsburgh!I$2:'cleaned_data_Pittsburgh'!I$828,0))</f>
        <v>Pittsburgh</v>
      </c>
      <c r="E2527">
        <f>INDEX(cleaned_data_Pittsburgh!AG$2:'cleaned_data_Pittsburgh'!AG$828, MATCH(A2527, cleaned_data_Pittsburgh!I$2:'cleaned_data_Pittsburgh'!I$828,0))</f>
        <v>0</v>
      </c>
      <c r="F2527" t="str">
        <f>INDEX(cleaned_data_Pittsburgh!AK$2:'cleaned_data_Pittsburgh'!AK$828, MATCH(A2527, cleaned_data_Pittsburgh!I$2:'cleaned_data_Pittsburgh'!I$828,0))</f>
        <v>Sub-county</v>
      </c>
      <c r="G2527">
        <f t="shared" si="22"/>
        <v>1</v>
      </c>
    </row>
    <row r="2528" spans="1:7" x14ac:dyDescent="0.2">
      <c r="A2528">
        <v>222465123</v>
      </c>
      <c r="B2528">
        <v>4718656</v>
      </c>
      <c r="C2528" t="s">
        <v>3380</v>
      </c>
      <c r="D2528" t="str">
        <f>INDEX(cleaned_data_Pittsburgh!AF$2:'cleaned_data_Pittsburgh'!AF$828, MATCH(A2528, cleaned_data_Pittsburgh!I$2:'cleaned_data_Pittsburgh'!I$828,0))</f>
        <v>Pittsburgh</v>
      </c>
      <c r="E2528">
        <f>INDEX(cleaned_data_Pittsburgh!AG$2:'cleaned_data_Pittsburgh'!AG$828, MATCH(A2528, cleaned_data_Pittsburgh!I$2:'cleaned_data_Pittsburgh'!I$828,0))</f>
        <v>0</v>
      </c>
      <c r="F2528" t="str">
        <f>INDEX(cleaned_data_Pittsburgh!AK$2:'cleaned_data_Pittsburgh'!AK$828, MATCH(A2528, cleaned_data_Pittsburgh!I$2:'cleaned_data_Pittsburgh'!I$828,0))</f>
        <v>Sub-county</v>
      </c>
      <c r="G2528">
        <f t="shared" si="22"/>
        <v>1</v>
      </c>
    </row>
    <row r="2529" spans="1:7" x14ac:dyDescent="0.2">
      <c r="A2529">
        <v>222465145</v>
      </c>
      <c r="B2529">
        <v>9283917</v>
      </c>
      <c r="C2529" t="s">
        <v>3380</v>
      </c>
      <c r="D2529" t="str">
        <f>INDEX(cleaned_data_Pittsburgh!AF$2:'cleaned_data_Pittsburgh'!AF$828, MATCH(A2529, cleaned_data_Pittsburgh!I$2:'cleaned_data_Pittsburgh'!I$828,0))</f>
        <v>Pittsburgh</v>
      </c>
      <c r="E2529">
        <f>INDEX(cleaned_data_Pittsburgh!AG$2:'cleaned_data_Pittsburgh'!AG$828, MATCH(A2529, cleaned_data_Pittsburgh!I$2:'cleaned_data_Pittsburgh'!I$828,0))</f>
        <v>0</v>
      </c>
      <c r="F2529" t="str">
        <f>INDEX(cleaned_data_Pittsburgh!AK$2:'cleaned_data_Pittsburgh'!AK$828, MATCH(A2529, cleaned_data_Pittsburgh!I$2:'cleaned_data_Pittsburgh'!I$828,0))</f>
        <v>Sub-county</v>
      </c>
      <c r="G2529">
        <f t="shared" si="22"/>
        <v>1</v>
      </c>
    </row>
    <row r="2530" spans="1:7" x14ac:dyDescent="0.2">
      <c r="A2530">
        <v>222465145</v>
      </c>
      <c r="B2530">
        <v>108481672</v>
      </c>
      <c r="C2530" t="s">
        <v>3380</v>
      </c>
      <c r="D2530" t="str">
        <f>INDEX(cleaned_data_Pittsburgh!AF$2:'cleaned_data_Pittsburgh'!AF$828, MATCH(A2530, cleaned_data_Pittsburgh!I$2:'cleaned_data_Pittsburgh'!I$828,0))</f>
        <v>Pittsburgh</v>
      </c>
      <c r="E2530">
        <f>INDEX(cleaned_data_Pittsburgh!AG$2:'cleaned_data_Pittsburgh'!AG$828, MATCH(A2530, cleaned_data_Pittsburgh!I$2:'cleaned_data_Pittsburgh'!I$828,0))</f>
        <v>0</v>
      </c>
      <c r="F2530" t="str">
        <f>INDEX(cleaned_data_Pittsburgh!AK$2:'cleaned_data_Pittsburgh'!AK$828, MATCH(A2530, cleaned_data_Pittsburgh!I$2:'cleaned_data_Pittsburgh'!I$828,0))</f>
        <v>Sub-county</v>
      </c>
      <c r="G2530">
        <f t="shared" si="22"/>
        <v>1</v>
      </c>
    </row>
    <row r="2531" spans="1:7" x14ac:dyDescent="0.2">
      <c r="A2531">
        <v>222465145</v>
      </c>
      <c r="B2531">
        <v>190405194</v>
      </c>
      <c r="C2531" t="s">
        <v>3380</v>
      </c>
      <c r="D2531" t="str">
        <f>INDEX(cleaned_data_Pittsburgh!AF$2:'cleaned_data_Pittsburgh'!AF$828, MATCH(A2531, cleaned_data_Pittsburgh!I$2:'cleaned_data_Pittsburgh'!I$828,0))</f>
        <v>Pittsburgh</v>
      </c>
      <c r="E2531">
        <f>INDEX(cleaned_data_Pittsburgh!AG$2:'cleaned_data_Pittsburgh'!AG$828, MATCH(A2531, cleaned_data_Pittsburgh!I$2:'cleaned_data_Pittsburgh'!I$828,0))</f>
        <v>0</v>
      </c>
      <c r="F2531" t="str">
        <f>INDEX(cleaned_data_Pittsburgh!AK$2:'cleaned_data_Pittsburgh'!AK$828, MATCH(A2531, cleaned_data_Pittsburgh!I$2:'cleaned_data_Pittsburgh'!I$828,0))</f>
        <v>Sub-county</v>
      </c>
      <c r="G2531">
        <f t="shared" si="22"/>
        <v>1</v>
      </c>
    </row>
    <row r="2532" spans="1:7" x14ac:dyDescent="0.2">
      <c r="A2532">
        <v>222465145</v>
      </c>
      <c r="B2532">
        <v>60868092</v>
      </c>
      <c r="C2532" t="s">
        <v>3380</v>
      </c>
      <c r="D2532" t="str">
        <f>INDEX(cleaned_data_Pittsburgh!AF$2:'cleaned_data_Pittsburgh'!AF$828, MATCH(A2532, cleaned_data_Pittsburgh!I$2:'cleaned_data_Pittsburgh'!I$828,0))</f>
        <v>Pittsburgh</v>
      </c>
      <c r="E2532">
        <f>INDEX(cleaned_data_Pittsburgh!AG$2:'cleaned_data_Pittsburgh'!AG$828, MATCH(A2532, cleaned_data_Pittsburgh!I$2:'cleaned_data_Pittsburgh'!I$828,0))</f>
        <v>0</v>
      </c>
      <c r="F2532" t="str">
        <f>INDEX(cleaned_data_Pittsburgh!AK$2:'cleaned_data_Pittsburgh'!AK$828, MATCH(A2532, cleaned_data_Pittsburgh!I$2:'cleaned_data_Pittsburgh'!I$828,0))</f>
        <v>Sub-county</v>
      </c>
      <c r="G2532">
        <f t="shared" si="22"/>
        <v>1</v>
      </c>
    </row>
    <row r="2533" spans="1:7" x14ac:dyDescent="0.2">
      <c r="A2533">
        <v>222465164</v>
      </c>
      <c r="B2533">
        <v>9283917</v>
      </c>
      <c r="C2533" t="s">
        <v>3380</v>
      </c>
      <c r="D2533" t="str">
        <f>INDEX(cleaned_data_Pittsburgh!AF$2:'cleaned_data_Pittsburgh'!AF$828, MATCH(A2533, cleaned_data_Pittsburgh!I$2:'cleaned_data_Pittsburgh'!I$828,0))</f>
        <v>Pittsburgh</v>
      </c>
      <c r="E2533">
        <f>INDEX(cleaned_data_Pittsburgh!AG$2:'cleaned_data_Pittsburgh'!AG$828, MATCH(A2533, cleaned_data_Pittsburgh!I$2:'cleaned_data_Pittsburgh'!I$828,0))</f>
        <v>0</v>
      </c>
      <c r="F2533" t="str">
        <f>INDEX(cleaned_data_Pittsburgh!AK$2:'cleaned_data_Pittsburgh'!AK$828, MATCH(A2533, cleaned_data_Pittsburgh!I$2:'cleaned_data_Pittsburgh'!I$828,0))</f>
        <v>Sub-county</v>
      </c>
      <c r="G2533">
        <f t="shared" si="22"/>
        <v>1</v>
      </c>
    </row>
    <row r="2534" spans="1:7" x14ac:dyDescent="0.2">
      <c r="A2534">
        <v>222465164</v>
      </c>
      <c r="B2534">
        <v>135270732</v>
      </c>
      <c r="C2534" t="s">
        <v>3380</v>
      </c>
      <c r="D2534" t="str">
        <f>INDEX(cleaned_data_Pittsburgh!AF$2:'cleaned_data_Pittsburgh'!AF$828, MATCH(A2534, cleaned_data_Pittsburgh!I$2:'cleaned_data_Pittsburgh'!I$828,0))</f>
        <v>Pittsburgh</v>
      </c>
      <c r="E2534">
        <f>INDEX(cleaned_data_Pittsburgh!AG$2:'cleaned_data_Pittsburgh'!AG$828, MATCH(A2534, cleaned_data_Pittsburgh!I$2:'cleaned_data_Pittsburgh'!I$828,0))</f>
        <v>0</v>
      </c>
      <c r="F2534" t="str">
        <f>INDEX(cleaned_data_Pittsburgh!AK$2:'cleaned_data_Pittsburgh'!AK$828, MATCH(A2534, cleaned_data_Pittsburgh!I$2:'cleaned_data_Pittsburgh'!I$828,0))</f>
        <v>Sub-county</v>
      </c>
      <c r="G2534">
        <f t="shared" si="22"/>
        <v>1</v>
      </c>
    </row>
    <row r="2535" spans="1:7" x14ac:dyDescent="0.2">
      <c r="A2535">
        <v>222465164</v>
      </c>
      <c r="B2535">
        <v>12564438</v>
      </c>
      <c r="C2535" t="s">
        <v>3380</v>
      </c>
      <c r="D2535" t="str">
        <f>INDEX(cleaned_data_Pittsburgh!AF$2:'cleaned_data_Pittsburgh'!AF$828, MATCH(A2535, cleaned_data_Pittsburgh!I$2:'cleaned_data_Pittsburgh'!I$828,0))</f>
        <v>Pittsburgh</v>
      </c>
      <c r="E2535">
        <f>INDEX(cleaned_data_Pittsburgh!AG$2:'cleaned_data_Pittsburgh'!AG$828, MATCH(A2535, cleaned_data_Pittsburgh!I$2:'cleaned_data_Pittsburgh'!I$828,0))</f>
        <v>0</v>
      </c>
      <c r="F2535" t="str">
        <f>INDEX(cleaned_data_Pittsburgh!AK$2:'cleaned_data_Pittsburgh'!AK$828, MATCH(A2535, cleaned_data_Pittsburgh!I$2:'cleaned_data_Pittsburgh'!I$828,0))</f>
        <v>Sub-county</v>
      </c>
      <c r="G2535">
        <f t="shared" si="22"/>
        <v>1</v>
      </c>
    </row>
    <row r="2536" spans="1:7" x14ac:dyDescent="0.2">
      <c r="A2536">
        <v>222465164</v>
      </c>
      <c r="B2536">
        <v>52545892</v>
      </c>
      <c r="C2536" t="s">
        <v>3380</v>
      </c>
      <c r="D2536" t="str">
        <f>INDEX(cleaned_data_Pittsburgh!AF$2:'cleaned_data_Pittsburgh'!AF$828, MATCH(A2536, cleaned_data_Pittsburgh!I$2:'cleaned_data_Pittsburgh'!I$828,0))</f>
        <v>Pittsburgh</v>
      </c>
      <c r="E2536">
        <f>INDEX(cleaned_data_Pittsburgh!AG$2:'cleaned_data_Pittsburgh'!AG$828, MATCH(A2536, cleaned_data_Pittsburgh!I$2:'cleaned_data_Pittsburgh'!I$828,0))</f>
        <v>0</v>
      </c>
      <c r="F2536" t="str">
        <f>INDEX(cleaned_data_Pittsburgh!AK$2:'cleaned_data_Pittsburgh'!AK$828, MATCH(A2536, cleaned_data_Pittsburgh!I$2:'cleaned_data_Pittsburgh'!I$828,0))</f>
        <v>Sub-county</v>
      </c>
      <c r="G2536">
        <f t="shared" si="22"/>
        <v>1</v>
      </c>
    </row>
    <row r="2537" spans="1:7" x14ac:dyDescent="0.2">
      <c r="A2537">
        <v>222465164</v>
      </c>
      <c r="B2537">
        <v>55399742</v>
      </c>
      <c r="C2537" t="s">
        <v>3380</v>
      </c>
      <c r="D2537" t="str">
        <f>INDEX(cleaned_data_Pittsburgh!AF$2:'cleaned_data_Pittsburgh'!AF$828, MATCH(A2537, cleaned_data_Pittsburgh!I$2:'cleaned_data_Pittsburgh'!I$828,0))</f>
        <v>Pittsburgh</v>
      </c>
      <c r="E2537">
        <f>INDEX(cleaned_data_Pittsburgh!AG$2:'cleaned_data_Pittsburgh'!AG$828, MATCH(A2537, cleaned_data_Pittsburgh!I$2:'cleaned_data_Pittsburgh'!I$828,0))</f>
        <v>0</v>
      </c>
      <c r="F2537" t="str">
        <f>INDEX(cleaned_data_Pittsburgh!AK$2:'cleaned_data_Pittsburgh'!AK$828, MATCH(A2537, cleaned_data_Pittsburgh!I$2:'cleaned_data_Pittsburgh'!I$828,0))</f>
        <v>Sub-county</v>
      </c>
      <c r="G2537">
        <f t="shared" si="22"/>
        <v>1</v>
      </c>
    </row>
    <row r="2538" spans="1:7" x14ac:dyDescent="0.2">
      <c r="A2538">
        <v>222465164</v>
      </c>
      <c r="B2538">
        <v>6612795</v>
      </c>
      <c r="C2538" t="s">
        <v>3380</v>
      </c>
      <c r="D2538" t="str">
        <f>INDEX(cleaned_data_Pittsburgh!AF$2:'cleaned_data_Pittsburgh'!AF$828, MATCH(A2538, cleaned_data_Pittsburgh!I$2:'cleaned_data_Pittsburgh'!I$828,0))</f>
        <v>Pittsburgh</v>
      </c>
      <c r="E2538">
        <f>INDEX(cleaned_data_Pittsburgh!AG$2:'cleaned_data_Pittsburgh'!AG$828, MATCH(A2538, cleaned_data_Pittsburgh!I$2:'cleaned_data_Pittsburgh'!I$828,0))</f>
        <v>0</v>
      </c>
      <c r="F2538" t="str">
        <f>INDEX(cleaned_data_Pittsburgh!AK$2:'cleaned_data_Pittsburgh'!AK$828, MATCH(A2538, cleaned_data_Pittsburgh!I$2:'cleaned_data_Pittsburgh'!I$828,0))</f>
        <v>Sub-county</v>
      </c>
      <c r="G2538">
        <f t="shared" si="22"/>
        <v>1</v>
      </c>
    </row>
    <row r="2539" spans="1:7" x14ac:dyDescent="0.2">
      <c r="A2539">
        <v>222465164</v>
      </c>
      <c r="B2539">
        <v>108481672</v>
      </c>
      <c r="C2539" t="s">
        <v>3380</v>
      </c>
      <c r="D2539" t="str">
        <f>INDEX(cleaned_data_Pittsburgh!AF$2:'cleaned_data_Pittsburgh'!AF$828, MATCH(A2539, cleaned_data_Pittsburgh!I$2:'cleaned_data_Pittsburgh'!I$828,0))</f>
        <v>Pittsburgh</v>
      </c>
      <c r="E2539">
        <f>INDEX(cleaned_data_Pittsburgh!AG$2:'cleaned_data_Pittsburgh'!AG$828, MATCH(A2539, cleaned_data_Pittsburgh!I$2:'cleaned_data_Pittsburgh'!I$828,0))</f>
        <v>0</v>
      </c>
      <c r="F2539" t="str">
        <f>INDEX(cleaned_data_Pittsburgh!AK$2:'cleaned_data_Pittsburgh'!AK$828, MATCH(A2539, cleaned_data_Pittsburgh!I$2:'cleaned_data_Pittsburgh'!I$828,0))</f>
        <v>Sub-county</v>
      </c>
      <c r="G2539">
        <f t="shared" si="22"/>
        <v>1</v>
      </c>
    </row>
    <row r="2540" spans="1:7" x14ac:dyDescent="0.2">
      <c r="A2540">
        <v>222465164</v>
      </c>
      <c r="B2540">
        <v>183551036</v>
      </c>
      <c r="C2540" t="s">
        <v>3380</v>
      </c>
      <c r="D2540" t="str">
        <f>INDEX(cleaned_data_Pittsburgh!AF$2:'cleaned_data_Pittsburgh'!AF$828, MATCH(A2540, cleaned_data_Pittsburgh!I$2:'cleaned_data_Pittsburgh'!I$828,0))</f>
        <v>Pittsburgh</v>
      </c>
      <c r="E2540">
        <f>INDEX(cleaned_data_Pittsburgh!AG$2:'cleaned_data_Pittsburgh'!AG$828, MATCH(A2540, cleaned_data_Pittsburgh!I$2:'cleaned_data_Pittsburgh'!I$828,0))</f>
        <v>0</v>
      </c>
      <c r="F2540" t="str">
        <f>INDEX(cleaned_data_Pittsburgh!AK$2:'cleaned_data_Pittsburgh'!AK$828, MATCH(A2540, cleaned_data_Pittsburgh!I$2:'cleaned_data_Pittsburgh'!I$828,0))</f>
        <v>Sub-county</v>
      </c>
      <c r="G2540">
        <f t="shared" si="22"/>
        <v>1</v>
      </c>
    </row>
    <row r="2541" spans="1:7" x14ac:dyDescent="0.2">
      <c r="A2541">
        <v>222465164</v>
      </c>
      <c r="B2541">
        <v>185610975</v>
      </c>
      <c r="C2541" t="s">
        <v>3380</v>
      </c>
      <c r="D2541" t="str">
        <f>INDEX(cleaned_data_Pittsburgh!AF$2:'cleaned_data_Pittsburgh'!AF$828, MATCH(A2541, cleaned_data_Pittsburgh!I$2:'cleaned_data_Pittsburgh'!I$828,0))</f>
        <v>Pittsburgh</v>
      </c>
      <c r="E2541">
        <f>INDEX(cleaned_data_Pittsburgh!AG$2:'cleaned_data_Pittsburgh'!AG$828, MATCH(A2541, cleaned_data_Pittsburgh!I$2:'cleaned_data_Pittsburgh'!I$828,0))</f>
        <v>0</v>
      </c>
      <c r="F2541" t="str">
        <f>INDEX(cleaned_data_Pittsburgh!AK$2:'cleaned_data_Pittsburgh'!AK$828, MATCH(A2541, cleaned_data_Pittsburgh!I$2:'cleaned_data_Pittsburgh'!I$828,0))</f>
        <v>Sub-county</v>
      </c>
      <c r="G2541">
        <f t="shared" si="22"/>
        <v>1</v>
      </c>
    </row>
    <row r="2542" spans="1:7" x14ac:dyDescent="0.2">
      <c r="A2542">
        <v>222465164</v>
      </c>
      <c r="B2542">
        <v>191284948</v>
      </c>
      <c r="C2542" t="s">
        <v>3380</v>
      </c>
      <c r="D2542" t="str">
        <f>INDEX(cleaned_data_Pittsburgh!AF$2:'cleaned_data_Pittsburgh'!AF$828, MATCH(A2542, cleaned_data_Pittsburgh!I$2:'cleaned_data_Pittsburgh'!I$828,0))</f>
        <v>Pittsburgh</v>
      </c>
      <c r="E2542">
        <f>INDEX(cleaned_data_Pittsburgh!AG$2:'cleaned_data_Pittsburgh'!AG$828, MATCH(A2542, cleaned_data_Pittsburgh!I$2:'cleaned_data_Pittsburgh'!I$828,0))</f>
        <v>0</v>
      </c>
      <c r="F2542" t="str">
        <f>INDEX(cleaned_data_Pittsburgh!AK$2:'cleaned_data_Pittsburgh'!AK$828, MATCH(A2542, cleaned_data_Pittsburgh!I$2:'cleaned_data_Pittsburgh'!I$828,0))</f>
        <v>Sub-county</v>
      </c>
      <c r="G2542">
        <f t="shared" si="22"/>
        <v>1</v>
      </c>
    </row>
    <row r="2543" spans="1:7" x14ac:dyDescent="0.2">
      <c r="A2543">
        <v>222465164</v>
      </c>
      <c r="B2543">
        <v>39899032</v>
      </c>
      <c r="C2543" t="s">
        <v>3380</v>
      </c>
      <c r="D2543" t="str">
        <f>INDEX(cleaned_data_Pittsburgh!AF$2:'cleaned_data_Pittsburgh'!AF$828, MATCH(A2543, cleaned_data_Pittsburgh!I$2:'cleaned_data_Pittsburgh'!I$828,0))</f>
        <v>Pittsburgh</v>
      </c>
      <c r="E2543">
        <f>INDEX(cleaned_data_Pittsburgh!AG$2:'cleaned_data_Pittsburgh'!AG$828, MATCH(A2543, cleaned_data_Pittsburgh!I$2:'cleaned_data_Pittsburgh'!I$828,0))</f>
        <v>0</v>
      </c>
      <c r="F2543" t="str">
        <f>INDEX(cleaned_data_Pittsburgh!AK$2:'cleaned_data_Pittsburgh'!AK$828, MATCH(A2543, cleaned_data_Pittsburgh!I$2:'cleaned_data_Pittsburgh'!I$828,0))</f>
        <v>Sub-county</v>
      </c>
      <c r="G2543">
        <f t="shared" si="22"/>
        <v>1</v>
      </c>
    </row>
    <row r="2544" spans="1:7" x14ac:dyDescent="0.2">
      <c r="A2544">
        <v>222465164</v>
      </c>
      <c r="B2544">
        <v>74059882</v>
      </c>
      <c r="C2544" t="s">
        <v>3380</v>
      </c>
      <c r="D2544" t="str">
        <f>INDEX(cleaned_data_Pittsburgh!AF$2:'cleaned_data_Pittsburgh'!AF$828, MATCH(A2544, cleaned_data_Pittsburgh!I$2:'cleaned_data_Pittsburgh'!I$828,0))</f>
        <v>Pittsburgh</v>
      </c>
      <c r="E2544">
        <f>INDEX(cleaned_data_Pittsburgh!AG$2:'cleaned_data_Pittsburgh'!AG$828, MATCH(A2544, cleaned_data_Pittsburgh!I$2:'cleaned_data_Pittsburgh'!I$828,0))</f>
        <v>0</v>
      </c>
      <c r="F2544" t="str">
        <f>INDEX(cleaned_data_Pittsburgh!AK$2:'cleaned_data_Pittsburgh'!AK$828, MATCH(A2544, cleaned_data_Pittsburgh!I$2:'cleaned_data_Pittsburgh'!I$828,0))</f>
        <v>Sub-county</v>
      </c>
      <c r="G2544">
        <f t="shared" si="22"/>
        <v>1</v>
      </c>
    </row>
    <row r="2545" spans="1:7" x14ac:dyDescent="0.2">
      <c r="A2545">
        <v>222465191</v>
      </c>
      <c r="B2545">
        <v>9283917</v>
      </c>
      <c r="C2545" t="s">
        <v>3380</v>
      </c>
      <c r="D2545" t="str">
        <f>INDEX(cleaned_data_Pittsburgh!AF$2:'cleaned_data_Pittsburgh'!AF$828, MATCH(A2545, cleaned_data_Pittsburgh!I$2:'cleaned_data_Pittsburgh'!I$828,0))</f>
        <v>Pittsburgh</v>
      </c>
      <c r="E2545">
        <f>INDEX(cleaned_data_Pittsburgh!AG$2:'cleaned_data_Pittsburgh'!AG$828, MATCH(A2545, cleaned_data_Pittsburgh!I$2:'cleaned_data_Pittsburgh'!I$828,0))</f>
        <v>0</v>
      </c>
      <c r="F2545" t="str">
        <f>INDEX(cleaned_data_Pittsburgh!AK$2:'cleaned_data_Pittsburgh'!AK$828, MATCH(A2545, cleaned_data_Pittsburgh!I$2:'cleaned_data_Pittsburgh'!I$828,0))</f>
        <v>Sub-county</v>
      </c>
      <c r="G2545">
        <f t="shared" si="22"/>
        <v>1</v>
      </c>
    </row>
    <row r="2546" spans="1:7" x14ac:dyDescent="0.2">
      <c r="A2546">
        <v>222465191</v>
      </c>
      <c r="B2546">
        <v>52545892</v>
      </c>
      <c r="C2546" t="s">
        <v>3380</v>
      </c>
      <c r="D2546" t="str">
        <f>INDEX(cleaned_data_Pittsburgh!AF$2:'cleaned_data_Pittsburgh'!AF$828, MATCH(A2546, cleaned_data_Pittsburgh!I$2:'cleaned_data_Pittsburgh'!I$828,0))</f>
        <v>Pittsburgh</v>
      </c>
      <c r="E2546">
        <f>INDEX(cleaned_data_Pittsburgh!AG$2:'cleaned_data_Pittsburgh'!AG$828, MATCH(A2546, cleaned_data_Pittsburgh!I$2:'cleaned_data_Pittsburgh'!I$828,0))</f>
        <v>0</v>
      </c>
      <c r="F2546" t="str">
        <f>INDEX(cleaned_data_Pittsburgh!AK$2:'cleaned_data_Pittsburgh'!AK$828, MATCH(A2546, cleaned_data_Pittsburgh!I$2:'cleaned_data_Pittsburgh'!I$828,0))</f>
        <v>Sub-county</v>
      </c>
      <c r="G2546">
        <f t="shared" si="22"/>
        <v>1</v>
      </c>
    </row>
    <row r="2547" spans="1:7" x14ac:dyDescent="0.2">
      <c r="A2547">
        <v>222465191</v>
      </c>
      <c r="B2547">
        <v>6612795</v>
      </c>
      <c r="C2547" t="s">
        <v>3380</v>
      </c>
      <c r="D2547" t="str">
        <f>INDEX(cleaned_data_Pittsburgh!AF$2:'cleaned_data_Pittsburgh'!AF$828, MATCH(A2547, cleaned_data_Pittsburgh!I$2:'cleaned_data_Pittsburgh'!I$828,0))</f>
        <v>Pittsburgh</v>
      </c>
      <c r="E2547">
        <f>INDEX(cleaned_data_Pittsburgh!AG$2:'cleaned_data_Pittsburgh'!AG$828, MATCH(A2547, cleaned_data_Pittsburgh!I$2:'cleaned_data_Pittsburgh'!I$828,0))</f>
        <v>0</v>
      </c>
      <c r="F2547" t="str">
        <f>INDEX(cleaned_data_Pittsburgh!AK$2:'cleaned_data_Pittsburgh'!AK$828, MATCH(A2547, cleaned_data_Pittsburgh!I$2:'cleaned_data_Pittsburgh'!I$828,0))</f>
        <v>Sub-county</v>
      </c>
      <c r="G2547">
        <f t="shared" si="22"/>
        <v>1</v>
      </c>
    </row>
    <row r="2548" spans="1:7" x14ac:dyDescent="0.2">
      <c r="A2548">
        <v>222465191</v>
      </c>
      <c r="B2548">
        <v>115419882</v>
      </c>
      <c r="C2548" t="s">
        <v>3380</v>
      </c>
      <c r="D2548" t="str">
        <f>INDEX(cleaned_data_Pittsburgh!AF$2:'cleaned_data_Pittsburgh'!AF$828, MATCH(A2548, cleaned_data_Pittsburgh!I$2:'cleaned_data_Pittsburgh'!I$828,0))</f>
        <v>Pittsburgh</v>
      </c>
      <c r="E2548">
        <f>INDEX(cleaned_data_Pittsburgh!AG$2:'cleaned_data_Pittsburgh'!AG$828, MATCH(A2548, cleaned_data_Pittsburgh!I$2:'cleaned_data_Pittsburgh'!I$828,0))</f>
        <v>0</v>
      </c>
      <c r="F2548" t="str">
        <f>INDEX(cleaned_data_Pittsburgh!AK$2:'cleaned_data_Pittsburgh'!AK$828, MATCH(A2548, cleaned_data_Pittsburgh!I$2:'cleaned_data_Pittsburgh'!I$828,0))</f>
        <v>Sub-county</v>
      </c>
      <c r="G2548">
        <f t="shared" si="22"/>
        <v>1</v>
      </c>
    </row>
    <row r="2549" spans="1:7" x14ac:dyDescent="0.2">
      <c r="A2549">
        <v>222465191</v>
      </c>
      <c r="B2549">
        <v>130790282</v>
      </c>
      <c r="C2549" t="s">
        <v>3380</v>
      </c>
      <c r="D2549" t="str">
        <f>INDEX(cleaned_data_Pittsburgh!AF$2:'cleaned_data_Pittsburgh'!AF$828, MATCH(A2549, cleaned_data_Pittsburgh!I$2:'cleaned_data_Pittsburgh'!I$828,0))</f>
        <v>Pittsburgh</v>
      </c>
      <c r="E2549">
        <f>INDEX(cleaned_data_Pittsburgh!AG$2:'cleaned_data_Pittsburgh'!AG$828, MATCH(A2549, cleaned_data_Pittsburgh!I$2:'cleaned_data_Pittsburgh'!I$828,0))</f>
        <v>0</v>
      </c>
      <c r="F2549" t="str">
        <f>INDEX(cleaned_data_Pittsburgh!AK$2:'cleaned_data_Pittsburgh'!AK$828, MATCH(A2549, cleaned_data_Pittsburgh!I$2:'cleaned_data_Pittsburgh'!I$828,0))</f>
        <v>Sub-county</v>
      </c>
      <c r="G2549">
        <f t="shared" si="22"/>
        <v>1</v>
      </c>
    </row>
    <row r="2550" spans="1:7" x14ac:dyDescent="0.2">
      <c r="A2550">
        <v>222465225</v>
      </c>
      <c r="B2550">
        <v>9283917</v>
      </c>
      <c r="C2550" t="s">
        <v>3380</v>
      </c>
      <c r="D2550" t="str">
        <f>INDEX(cleaned_data_Pittsburgh!AF$2:'cleaned_data_Pittsburgh'!AF$828, MATCH(A2550, cleaned_data_Pittsburgh!I$2:'cleaned_data_Pittsburgh'!I$828,0))</f>
        <v>Pittsburgh</v>
      </c>
      <c r="E2550">
        <f>INDEX(cleaned_data_Pittsburgh!AG$2:'cleaned_data_Pittsburgh'!AG$828, MATCH(A2550, cleaned_data_Pittsburgh!I$2:'cleaned_data_Pittsburgh'!I$828,0))</f>
        <v>0</v>
      </c>
      <c r="F2550" t="str">
        <f>INDEX(cleaned_data_Pittsburgh!AK$2:'cleaned_data_Pittsburgh'!AK$828, MATCH(A2550, cleaned_data_Pittsburgh!I$2:'cleaned_data_Pittsburgh'!I$828,0))</f>
        <v>Sub-county</v>
      </c>
      <c r="G2550">
        <f t="shared" si="22"/>
        <v>1</v>
      </c>
    </row>
    <row r="2551" spans="1:7" x14ac:dyDescent="0.2">
      <c r="A2551">
        <v>222465225</v>
      </c>
      <c r="B2551">
        <v>135270732</v>
      </c>
      <c r="C2551" t="s">
        <v>3380</v>
      </c>
      <c r="D2551" t="str">
        <f>INDEX(cleaned_data_Pittsburgh!AF$2:'cleaned_data_Pittsburgh'!AF$828, MATCH(A2551, cleaned_data_Pittsburgh!I$2:'cleaned_data_Pittsburgh'!I$828,0))</f>
        <v>Pittsburgh</v>
      </c>
      <c r="E2551">
        <f>INDEX(cleaned_data_Pittsburgh!AG$2:'cleaned_data_Pittsburgh'!AG$828, MATCH(A2551, cleaned_data_Pittsburgh!I$2:'cleaned_data_Pittsburgh'!I$828,0))</f>
        <v>0</v>
      </c>
      <c r="F2551" t="str">
        <f>INDEX(cleaned_data_Pittsburgh!AK$2:'cleaned_data_Pittsburgh'!AK$828, MATCH(A2551, cleaned_data_Pittsburgh!I$2:'cleaned_data_Pittsburgh'!I$828,0))</f>
        <v>Sub-county</v>
      </c>
      <c r="G2551">
        <f t="shared" si="22"/>
        <v>1</v>
      </c>
    </row>
    <row r="2552" spans="1:7" x14ac:dyDescent="0.2">
      <c r="A2552">
        <v>222465225</v>
      </c>
      <c r="B2552">
        <v>12564438</v>
      </c>
      <c r="C2552" t="s">
        <v>3380</v>
      </c>
      <c r="D2552" t="str">
        <f>INDEX(cleaned_data_Pittsburgh!AF$2:'cleaned_data_Pittsburgh'!AF$828, MATCH(A2552, cleaned_data_Pittsburgh!I$2:'cleaned_data_Pittsburgh'!I$828,0))</f>
        <v>Pittsburgh</v>
      </c>
      <c r="E2552">
        <f>INDEX(cleaned_data_Pittsburgh!AG$2:'cleaned_data_Pittsburgh'!AG$828, MATCH(A2552, cleaned_data_Pittsburgh!I$2:'cleaned_data_Pittsburgh'!I$828,0))</f>
        <v>0</v>
      </c>
      <c r="F2552" t="str">
        <f>INDEX(cleaned_data_Pittsburgh!AK$2:'cleaned_data_Pittsburgh'!AK$828, MATCH(A2552, cleaned_data_Pittsburgh!I$2:'cleaned_data_Pittsburgh'!I$828,0))</f>
        <v>Sub-county</v>
      </c>
      <c r="G2552">
        <f t="shared" si="22"/>
        <v>1</v>
      </c>
    </row>
    <row r="2553" spans="1:7" x14ac:dyDescent="0.2">
      <c r="A2553">
        <v>222465225</v>
      </c>
      <c r="B2553">
        <v>138109182</v>
      </c>
      <c r="C2553" t="s">
        <v>3380</v>
      </c>
      <c r="D2553" t="str">
        <f>INDEX(cleaned_data_Pittsburgh!AF$2:'cleaned_data_Pittsburgh'!AF$828, MATCH(A2553, cleaned_data_Pittsburgh!I$2:'cleaned_data_Pittsburgh'!I$828,0))</f>
        <v>Pittsburgh</v>
      </c>
      <c r="E2553">
        <f>INDEX(cleaned_data_Pittsburgh!AG$2:'cleaned_data_Pittsburgh'!AG$828, MATCH(A2553, cleaned_data_Pittsburgh!I$2:'cleaned_data_Pittsburgh'!I$828,0))</f>
        <v>0</v>
      </c>
      <c r="F2553" t="str">
        <f>INDEX(cleaned_data_Pittsburgh!AK$2:'cleaned_data_Pittsburgh'!AK$828, MATCH(A2553, cleaned_data_Pittsburgh!I$2:'cleaned_data_Pittsburgh'!I$828,0))</f>
        <v>Sub-county</v>
      </c>
      <c r="G2553">
        <f t="shared" si="22"/>
        <v>1</v>
      </c>
    </row>
    <row r="2554" spans="1:7" x14ac:dyDescent="0.2">
      <c r="A2554">
        <v>222465225</v>
      </c>
      <c r="B2554">
        <v>190126753</v>
      </c>
      <c r="C2554" t="s">
        <v>3380</v>
      </c>
      <c r="D2554" t="str">
        <f>INDEX(cleaned_data_Pittsburgh!AF$2:'cleaned_data_Pittsburgh'!AF$828, MATCH(A2554, cleaned_data_Pittsburgh!I$2:'cleaned_data_Pittsburgh'!I$828,0))</f>
        <v>Pittsburgh</v>
      </c>
      <c r="E2554">
        <f>INDEX(cleaned_data_Pittsburgh!AG$2:'cleaned_data_Pittsburgh'!AG$828, MATCH(A2554, cleaned_data_Pittsburgh!I$2:'cleaned_data_Pittsburgh'!I$828,0))</f>
        <v>0</v>
      </c>
      <c r="F2554" t="str">
        <f>INDEX(cleaned_data_Pittsburgh!AK$2:'cleaned_data_Pittsburgh'!AK$828, MATCH(A2554, cleaned_data_Pittsburgh!I$2:'cleaned_data_Pittsburgh'!I$828,0))</f>
        <v>Sub-county</v>
      </c>
      <c r="G2554">
        <f t="shared" si="22"/>
        <v>1</v>
      </c>
    </row>
    <row r="2555" spans="1:7" x14ac:dyDescent="0.2">
      <c r="A2555">
        <v>222465225</v>
      </c>
      <c r="B2555">
        <v>118432622</v>
      </c>
      <c r="C2555" t="s">
        <v>3380</v>
      </c>
      <c r="D2555" t="str">
        <f>INDEX(cleaned_data_Pittsburgh!AF$2:'cleaned_data_Pittsburgh'!AF$828, MATCH(A2555, cleaned_data_Pittsburgh!I$2:'cleaned_data_Pittsburgh'!I$828,0))</f>
        <v>Pittsburgh</v>
      </c>
      <c r="E2555">
        <f>INDEX(cleaned_data_Pittsburgh!AG$2:'cleaned_data_Pittsburgh'!AG$828, MATCH(A2555, cleaned_data_Pittsburgh!I$2:'cleaned_data_Pittsburgh'!I$828,0))</f>
        <v>0</v>
      </c>
      <c r="F2555" t="str">
        <f>INDEX(cleaned_data_Pittsburgh!AK$2:'cleaned_data_Pittsburgh'!AK$828, MATCH(A2555, cleaned_data_Pittsburgh!I$2:'cleaned_data_Pittsburgh'!I$828,0))</f>
        <v>Sub-county</v>
      </c>
      <c r="G2555">
        <f t="shared" si="22"/>
        <v>1</v>
      </c>
    </row>
    <row r="2556" spans="1:7" x14ac:dyDescent="0.2">
      <c r="A2556">
        <v>222465225</v>
      </c>
      <c r="B2556">
        <v>8127807</v>
      </c>
      <c r="C2556" t="s">
        <v>3380</v>
      </c>
      <c r="D2556" t="str">
        <f>INDEX(cleaned_data_Pittsburgh!AF$2:'cleaned_data_Pittsburgh'!AF$828, MATCH(A2556, cleaned_data_Pittsburgh!I$2:'cleaned_data_Pittsburgh'!I$828,0))</f>
        <v>Pittsburgh</v>
      </c>
      <c r="E2556">
        <f>INDEX(cleaned_data_Pittsburgh!AG$2:'cleaned_data_Pittsburgh'!AG$828, MATCH(A2556, cleaned_data_Pittsburgh!I$2:'cleaned_data_Pittsburgh'!I$828,0))</f>
        <v>0</v>
      </c>
      <c r="F2556" t="str">
        <f>INDEX(cleaned_data_Pittsburgh!AK$2:'cleaned_data_Pittsburgh'!AK$828, MATCH(A2556, cleaned_data_Pittsburgh!I$2:'cleaned_data_Pittsburgh'!I$828,0))</f>
        <v>Sub-county</v>
      </c>
      <c r="G2556">
        <f t="shared" si="22"/>
        <v>1</v>
      </c>
    </row>
    <row r="2557" spans="1:7" x14ac:dyDescent="0.2">
      <c r="A2557">
        <v>222465225</v>
      </c>
      <c r="B2557">
        <v>40600502</v>
      </c>
      <c r="C2557" t="s">
        <v>3380</v>
      </c>
      <c r="D2557" t="str">
        <f>INDEX(cleaned_data_Pittsburgh!AF$2:'cleaned_data_Pittsburgh'!AF$828, MATCH(A2557, cleaned_data_Pittsburgh!I$2:'cleaned_data_Pittsburgh'!I$828,0))</f>
        <v>Pittsburgh</v>
      </c>
      <c r="E2557">
        <f>INDEX(cleaned_data_Pittsburgh!AG$2:'cleaned_data_Pittsburgh'!AG$828, MATCH(A2557, cleaned_data_Pittsburgh!I$2:'cleaned_data_Pittsburgh'!I$828,0))</f>
        <v>0</v>
      </c>
      <c r="F2557" t="str">
        <f>INDEX(cleaned_data_Pittsburgh!AK$2:'cleaned_data_Pittsburgh'!AK$828, MATCH(A2557, cleaned_data_Pittsburgh!I$2:'cleaned_data_Pittsburgh'!I$828,0))</f>
        <v>Sub-county</v>
      </c>
      <c r="G2557">
        <f t="shared" si="22"/>
        <v>1</v>
      </c>
    </row>
    <row r="2558" spans="1:7" x14ac:dyDescent="0.2">
      <c r="A2558">
        <v>222465225</v>
      </c>
      <c r="B2558">
        <v>180197962</v>
      </c>
      <c r="C2558" t="s">
        <v>3380</v>
      </c>
      <c r="D2558" t="str">
        <f>INDEX(cleaned_data_Pittsburgh!AF$2:'cleaned_data_Pittsburgh'!AF$828, MATCH(A2558, cleaned_data_Pittsburgh!I$2:'cleaned_data_Pittsburgh'!I$828,0))</f>
        <v>Pittsburgh</v>
      </c>
      <c r="E2558">
        <f>INDEX(cleaned_data_Pittsburgh!AG$2:'cleaned_data_Pittsburgh'!AG$828, MATCH(A2558, cleaned_data_Pittsburgh!I$2:'cleaned_data_Pittsburgh'!I$828,0))</f>
        <v>0</v>
      </c>
      <c r="F2558" t="str">
        <f>INDEX(cleaned_data_Pittsburgh!AK$2:'cleaned_data_Pittsburgh'!AK$828, MATCH(A2558, cleaned_data_Pittsburgh!I$2:'cleaned_data_Pittsburgh'!I$828,0))</f>
        <v>Sub-county</v>
      </c>
      <c r="G2558">
        <f t="shared" si="22"/>
        <v>1</v>
      </c>
    </row>
    <row r="2559" spans="1:7" x14ac:dyDescent="0.2">
      <c r="A2559">
        <v>222465225</v>
      </c>
      <c r="B2559">
        <v>143454562</v>
      </c>
      <c r="C2559" t="s">
        <v>3380</v>
      </c>
      <c r="D2559" t="str">
        <f>INDEX(cleaned_data_Pittsburgh!AF$2:'cleaned_data_Pittsburgh'!AF$828, MATCH(A2559, cleaned_data_Pittsburgh!I$2:'cleaned_data_Pittsburgh'!I$828,0))</f>
        <v>Pittsburgh</v>
      </c>
      <c r="E2559">
        <f>INDEX(cleaned_data_Pittsburgh!AG$2:'cleaned_data_Pittsburgh'!AG$828, MATCH(A2559, cleaned_data_Pittsburgh!I$2:'cleaned_data_Pittsburgh'!I$828,0))</f>
        <v>0</v>
      </c>
      <c r="F2559" t="str">
        <f>INDEX(cleaned_data_Pittsburgh!AK$2:'cleaned_data_Pittsburgh'!AK$828, MATCH(A2559, cleaned_data_Pittsburgh!I$2:'cleaned_data_Pittsburgh'!I$828,0))</f>
        <v>Sub-county</v>
      </c>
      <c r="G2559">
        <f t="shared" si="22"/>
        <v>1</v>
      </c>
    </row>
    <row r="2560" spans="1:7" x14ac:dyDescent="0.2">
      <c r="A2560">
        <v>222481729</v>
      </c>
      <c r="B2560">
        <v>60196902</v>
      </c>
      <c r="C2560" t="s">
        <v>3380</v>
      </c>
      <c r="D2560" t="str">
        <f>INDEX(cleaned_data_Pittsburgh!AF$2:'cleaned_data_Pittsburgh'!AF$828, MATCH(A2560, cleaned_data_Pittsburgh!I$2:'cleaned_data_Pittsburgh'!I$828,0))</f>
        <v>Pittsburgh</v>
      </c>
      <c r="E2560">
        <f>INDEX(cleaned_data_Pittsburgh!AG$2:'cleaned_data_Pittsburgh'!AG$828, MATCH(A2560, cleaned_data_Pittsburgh!I$2:'cleaned_data_Pittsburgh'!I$828,0))</f>
        <v>0</v>
      </c>
      <c r="F2560" t="str">
        <f>INDEX(cleaned_data_Pittsburgh!AK$2:'cleaned_data_Pittsburgh'!AK$828, MATCH(A2560, cleaned_data_Pittsburgh!I$2:'cleaned_data_Pittsburgh'!I$828,0))</f>
        <v>Sub-county</v>
      </c>
      <c r="G2560">
        <f t="shared" si="22"/>
        <v>1</v>
      </c>
    </row>
    <row r="2561" spans="1:7" x14ac:dyDescent="0.2">
      <c r="A2561">
        <v>222481729</v>
      </c>
      <c r="B2561">
        <v>186138188</v>
      </c>
      <c r="C2561" t="s">
        <v>3380</v>
      </c>
      <c r="D2561" t="str">
        <f>INDEX(cleaned_data_Pittsburgh!AF$2:'cleaned_data_Pittsburgh'!AF$828, MATCH(A2561, cleaned_data_Pittsburgh!I$2:'cleaned_data_Pittsburgh'!I$828,0))</f>
        <v>Pittsburgh</v>
      </c>
      <c r="E2561">
        <f>INDEX(cleaned_data_Pittsburgh!AG$2:'cleaned_data_Pittsburgh'!AG$828, MATCH(A2561, cleaned_data_Pittsburgh!I$2:'cleaned_data_Pittsburgh'!I$828,0))</f>
        <v>0</v>
      </c>
      <c r="F2561" t="str">
        <f>INDEX(cleaned_data_Pittsburgh!AK$2:'cleaned_data_Pittsburgh'!AK$828, MATCH(A2561, cleaned_data_Pittsburgh!I$2:'cleaned_data_Pittsburgh'!I$828,0))</f>
        <v>Sub-county</v>
      </c>
      <c r="G2561">
        <f t="shared" si="22"/>
        <v>1</v>
      </c>
    </row>
    <row r="2562" spans="1:7" x14ac:dyDescent="0.2">
      <c r="A2562">
        <v>222481729</v>
      </c>
      <c r="B2562">
        <v>12162809</v>
      </c>
      <c r="C2562" t="s">
        <v>3380</v>
      </c>
      <c r="D2562" t="str">
        <f>INDEX(cleaned_data_Pittsburgh!AF$2:'cleaned_data_Pittsburgh'!AF$828, MATCH(A2562, cleaned_data_Pittsburgh!I$2:'cleaned_data_Pittsburgh'!I$828,0))</f>
        <v>Pittsburgh</v>
      </c>
      <c r="E2562">
        <f>INDEX(cleaned_data_Pittsburgh!AG$2:'cleaned_data_Pittsburgh'!AG$828, MATCH(A2562, cleaned_data_Pittsburgh!I$2:'cleaned_data_Pittsburgh'!I$828,0))</f>
        <v>0</v>
      </c>
      <c r="F2562" t="str">
        <f>INDEX(cleaned_data_Pittsburgh!AK$2:'cleaned_data_Pittsburgh'!AK$828, MATCH(A2562, cleaned_data_Pittsburgh!I$2:'cleaned_data_Pittsburgh'!I$828,0))</f>
        <v>Sub-county</v>
      </c>
      <c r="G2562">
        <f t="shared" si="22"/>
        <v>1</v>
      </c>
    </row>
    <row r="2563" spans="1:7" x14ac:dyDescent="0.2">
      <c r="A2563">
        <v>222481729</v>
      </c>
      <c r="B2563">
        <v>149968152</v>
      </c>
      <c r="C2563" t="s">
        <v>3380</v>
      </c>
      <c r="D2563" t="str">
        <f>INDEX(cleaned_data_Pittsburgh!AF$2:'cleaned_data_Pittsburgh'!AF$828, MATCH(A2563, cleaned_data_Pittsburgh!I$2:'cleaned_data_Pittsburgh'!I$828,0))</f>
        <v>Pittsburgh</v>
      </c>
      <c r="E2563">
        <f>INDEX(cleaned_data_Pittsburgh!AG$2:'cleaned_data_Pittsburgh'!AG$828, MATCH(A2563, cleaned_data_Pittsburgh!I$2:'cleaned_data_Pittsburgh'!I$828,0))</f>
        <v>0</v>
      </c>
      <c r="F2563" t="str">
        <f>INDEX(cleaned_data_Pittsburgh!AK$2:'cleaned_data_Pittsburgh'!AK$828, MATCH(A2563, cleaned_data_Pittsburgh!I$2:'cleaned_data_Pittsburgh'!I$828,0))</f>
        <v>Sub-county</v>
      </c>
      <c r="G2563">
        <f t="shared" si="22"/>
        <v>1</v>
      </c>
    </row>
    <row r="2564" spans="1:7" x14ac:dyDescent="0.2">
      <c r="A2564">
        <v>222481729</v>
      </c>
      <c r="B2564">
        <v>183635336</v>
      </c>
      <c r="C2564" t="s">
        <v>3380</v>
      </c>
      <c r="D2564" t="str">
        <f>INDEX(cleaned_data_Pittsburgh!AF$2:'cleaned_data_Pittsburgh'!AF$828, MATCH(A2564, cleaned_data_Pittsburgh!I$2:'cleaned_data_Pittsburgh'!I$828,0))</f>
        <v>Pittsburgh</v>
      </c>
      <c r="E2564">
        <f>INDEX(cleaned_data_Pittsburgh!AG$2:'cleaned_data_Pittsburgh'!AG$828, MATCH(A2564, cleaned_data_Pittsburgh!I$2:'cleaned_data_Pittsburgh'!I$828,0))</f>
        <v>0</v>
      </c>
      <c r="F2564" t="str">
        <f>INDEX(cleaned_data_Pittsburgh!AK$2:'cleaned_data_Pittsburgh'!AK$828, MATCH(A2564, cleaned_data_Pittsburgh!I$2:'cleaned_data_Pittsburgh'!I$828,0))</f>
        <v>Sub-county</v>
      </c>
      <c r="G2564">
        <f t="shared" si="22"/>
        <v>1</v>
      </c>
    </row>
    <row r="2565" spans="1:7" x14ac:dyDescent="0.2">
      <c r="A2565">
        <v>222481729</v>
      </c>
      <c r="B2565">
        <v>137716122</v>
      </c>
      <c r="C2565" t="s">
        <v>3380</v>
      </c>
      <c r="D2565" t="str">
        <f>INDEX(cleaned_data_Pittsburgh!AF$2:'cleaned_data_Pittsburgh'!AF$828, MATCH(A2565, cleaned_data_Pittsburgh!I$2:'cleaned_data_Pittsburgh'!I$828,0))</f>
        <v>Pittsburgh</v>
      </c>
      <c r="E2565">
        <f>INDEX(cleaned_data_Pittsburgh!AG$2:'cleaned_data_Pittsburgh'!AG$828, MATCH(A2565, cleaned_data_Pittsburgh!I$2:'cleaned_data_Pittsburgh'!I$828,0))</f>
        <v>0</v>
      </c>
      <c r="F2565" t="str">
        <f>INDEX(cleaned_data_Pittsburgh!AK$2:'cleaned_data_Pittsburgh'!AK$828, MATCH(A2565, cleaned_data_Pittsburgh!I$2:'cleaned_data_Pittsburgh'!I$828,0))</f>
        <v>Sub-county</v>
      </c>
      <c r="G2565">
        <f t="shared" si="22"/>
        <v>1</v>
      </c>
    </row>
    <row r="2566" spans="1:7" x14ac:dyDescent="0.2">
      <c r="A2566">
        <v>222481729</v>
      </c>
      <c r="B2566">
        <v>2698166</v>
      </c>
      <c r="C2566" t="s">
        <v>3380</v>
      </c>
      <c r="D2566" t="str">
        <f>INDEX(cleaned_data_Pittsburgh!AF$2:'cleaned_data_Pittsburgh'!AF$828, MATCH(A2566, cleaned_data_Pittsburgh!I$2:'cleaned_data_Pittsburgh'!I$828,0))</f>
        <v>Pittsburgh</v>
      </c>
      <c r="E2566">
        <f>INDEX(cleaned_data_Pittsburgh!AG$2:'cleaned_data_Pittsburgh'!AG$828, MATCH(A2566, cleaned_data_Pittsburgh!I$2:'cleaned_data_Pittsburgh'!I$828,0))</f>
        <v>0</v>
      </c>
      <c r="F2566" t="str">
        <f>INDEX(cleaned_data_Pittsburgh!AK$2:'cleaned_data_Pittsburgh'!AK$828, MATCH(A2566, cleaned_data_Pittsburgh!I$2:'cleaned_data_Pittsburgh'!I$828,0))</f>
        <v>Sub-county</v>
      </c>
      <c r="G2566">
        <f t="shared" si="22"/>
        <v>1</v>
      </c>
    </row>
    <row r="2567" spans="1:7" x14ac:dyDescent="0.2">
      <c r="A2567">
        <v>222481729</v>
      </c>
      <c r="B2567">
        <v>55712502</v>
      </c>
      <c r="C2567" t="s">
        <v>3380</v>
      </c>
      <c r="D2567" t="str">
        <f>INDEX(cleaned_data_Pittsburgh!AF$2:'cleaned_data_Pittsburgh'!AF$828, MATCH(A2567, cleaned_data_Pittsburgh!I$2:'cleaned_data_Pittsburgh'!I$828,0))</f>
        <v>Pittsburgh</v>
      </c>
      <c r="E2567">
        <f>INDEX(cleaned_data_Pittsburgh!AG$2:'cleaned_data_Pittsburgh'!AG$828, MATCH(A2567, cleaned_data_Pittsburgh!I$2:'cleaned_data_Pittsburgh'!I$828,0))</f>
        <v>0</v>
      </c>
      <c r="F2567" t="str">
        <f>INDEX(cleaned_data_Pittsburgh!AK$2:'cleaned_data_Pittsburgh'!AK$828, MATCH(A2567, cleaned_data_Pittsburgh!I$2:'cleaned_data_Pittsburgh'!I$828,0))</f>
        <v>Sub-county</v>
      </c>
      <c r="G2567">
        <f t="shared" si="22"/>
        <v>1</v>
      </c>
    </row>
    <row r="2568" spans="1:7" x14ac:dyDescent="0.2">
      <c r="A2568">
        <v>222481729</v>
      </c>
      <c r="B2568">
        <v>13118167</v>
      </c>
      <c r="C2568" t="s">
        <v>3380</v>
      </c>
      <c r="D2568" t="str">
        <f>INDEX(cleaned_data_Pittsburgh!AF$2:'cleaned_data_Pittsburgh'!AF$828, MATCH(A2568, cleaned_data_Pittsburgh!I$2:'cleaned_data_Pittsburgh'!I$828,0))</f>
        <v>Pittsburgh</v>
      </c>
      <c r="E2568">
        <f>INDEX(cleaned_data_Pittsburgh!AG$2:'cleaned_data_Pittsburgh'!AG$828, MATCH(A2568, cleaned_data_Pittsburgh!I$2:'cleaned_data_Pittsburgh'!I$828,0))</f>
        <v>0</v>
      </c>
      <c r="F2568" t="str">
        <f>INDEX(cleaned_data_Pittsburgh!AK$2:'cleaned_data_Pittsburgh'!AK$828, MATCH(A2568, cleaned_data_Pittsburgh!I$2:'cleaned_data_Pittsburgh'!I$828,0))</f>
        <v>Sub-county</v>
      </c>
      <c r="G2568">
        <f t="shared" si="22"/>
        <v>1</v>
      </c>
    </row>
    <row r="2569" spans="1:7" x14ac:dyDescent="0.2">
      <c r="A2569">
        <v>222481729</v>
      </c>
      <c r="B2569">
        <v>73462702</v>
      </c>
      <c r="C2569" t="s">
        <v>3380</v>
      </c>
      <c r="D2569" t="str">
        <f>INDEX(cleaned_data_Pittsburgh!AF$2:'cleaned_data_Pittsburgh'!AF$828, MATCH(A2569, cleaned_data_Pittsburgh!I$2:'cleaned_data_Pittsburgh'!I$828,0))</f>
        <v>Pittsburgh</v>
      </c>
      <c r="E2569">
        <f>INDEX(cleaned_data_Pittsburgh!AG$2:'cleaned_data_Pittsburgh'!AG$828, MATCH(A2569, cleaned_data_Pittsburgh!I$2:'cleaned_data_Pittsburgh'!I$828,0))</f>
        <v>0</v>
      </c>
      <c r="F2569" t="str">
        <f>INDEX(cleaned_data_Pittsburgh!AK$2:'cleaned_data_Pittsburgh'!AK$828, MATCH(A2569, cleaned_data_Pittsburgh!I$2:'cleaned_data_Pittsburgh'!I$828,0))</f>
        <v>Sub-county</v>
      </c>
      <c r="G2569">
        <f t="shared" si="22"/>
        <v>1</v>
      </c>
    </row>
    <row r="2570" spans="1:7" x14ac:dyDescent="0.2">
      <c r="A2570">
        <v>222481729</v>
      </c>
      <c r="B2570">
        <v>182791828</v>
      </c>
      <c r="C2570" t="s">
        <v>3380</v>
      </c>
      <c r="D2570" t="str">
        <f>INDEX(cleaned_data_Pittsburgh!AF$2:'cleaned_data_Pittsburgh'!AF$828, MATCH(A2570, cleaned_data_Pittsburgh!I$2:'cleaned_data_Pittsburgh'!I$828,0))</f>
        <v>Pittsburgh</v>
      </c>
      <c r="E2570">
        <f>INDEX(cleaned_data_Pittsburgh!AG$2:'cleaned_data_Pittsburgh'!AG$828, MATCH(A2570, cleaned_data_Pittsburgh!I$2:'cleaned_data_Pittsburgh'!I$828,0))</f>
        <v>0</v>
      </c>
      <c r="F2570" t="str">
        <f>INDEX(cleaned_data_Pittsburgh!AK$2:'cleaned_data_Pittsburgh'!AK$828, MATCH(A2570, cleaned_data_Pittsburgh!I$2:'cleaned_data_Pittsburgh'!I$828,0))</f>
        <v>Sub-county</v>
      </c>
      <c r="G2570">
        <f t="shared" si="22"/>
        <v>1</v>
      </c>
    </row>
    <row r="2571" spans="1:7" x14ac:dyDescent="0.2">
      <c r="A2571">
        <v>222481729</v>
      </c>
      <c r="B2571">
        <v>58492122</v>
      </c>
      <c r="C2571" t="s">
        <v>3380</v>
      </c>
      <c r="D2571" t="str">
        <f>INDEX(cleaned_data_Pittsburgh!AF$2:'cleaned_data_Pittsburgh'!AF$828, MATCH(A2571, cleaned_data_Pittsburgh!I$2:'cleaned_data_Pittsburgh'!I$828,0))</f>
        <v>Pittsburgh</v>
      </c>
      <c r="E2571">
        <f>INDEX(cleaned_data_Pittsburgh!AG$2:'cleaned_data_Pittsburgh'!AG$828, MATCH(A2571, cleaned_data_Pittsburgh!I$2:'cleaned_data_Pittsburgh'!I$828,0))</f>
        <v>0</v>
      </c>
      <c r="F2571" t="str">
        <f>INDEX(cleaned_data_Pittsburgh!AK$2:'cleaned_data_Pittsburgh'!AK$828, MATCH(A2571, cleaned_data_Pittsburgh!I$2:'cleaned_data_Pittsburgh'!I$828,0))</f>
        <v>Sub-county</v>
      </c>
      <c r="G2571">
        <f t="shared" ref="G2571:G2634" si="23">IF(IFERROR(SEARCH(D2571, C2571), 0), 1, 0)</f>
        <v>1</v>
      </c>
    </row>
    <row r="2572" spans="1:7" x14ac:dyDescent="0.2">
      <c r="A2572">
        <v>222532456</v>
      </c>
      <c r="B2572">
        <v>9283917</v>
      </c>
      <c r="C2572" t="s">
        <v>3380</v>
      </c>
      <c r="D2572" t="str">
        <f>INDEX(cleaned_data_Pittsburgh!AF$2:'cleaned_data_Pittsburgh'!AF$828, MATCH(A2572, cleaned_data_Pittsburgh!I$2:'cleaned_data_Pittsburgh'!I$828,0))</f>
        <v>Pittsburgh</v>
      </c>
      <c r="E2572">
        <f>INDEX(cleaned_data_Pittsburgh!AG$2:'cleaned_data_Pittsburgh'!AG$828, MATCH(A2572, cleaned_data_Pittsburgh!I$2:'cleaned_data_Pittsburgh'!I$828,0))</f>
        <v>0</v>
      </c>
      <c r="F2572" t="str">
        <f>INDEX(cleaned_data_Pittsburgh!AK$2:'cleaned_data_Pittsburgh'!AK$828, MATCH(A2572, cleaned_data_Pittsburgh!I$2:'cleaned_data_Pittsburgh'!I$828,0))</f>
        <v>Sub-county</v>
      </c>
      <c r="G2572">
        <f t="shared" si="23"/>
        <v>1</v>
      </c>
    </row>
    <row r="2573" spans="1:7" x14ac:dyDescent="0.2">
      <c r="A2573">
        <v>222532456</v>
      </c>
      <c r="B2573">
        <v>10214849</v>
      </c>
      <c r="C2573" t="s">
        <v>3380</v>
      </c>
      <c r="D2573" t="str">
        <f>INDEX(cleaned_data_Pittsburgh!AF$2:'cleaned_data_Pittsburgh'!AF$828, MATCH(A2573, cleaned_data_Pittsburgh!I$2:'cleaned_data_Pittsburgh'!I$828,0))</f>
        <v>Pittsburgh</v>
      </c>
      <c r="E2573">
        <f>INDEX(cleaned_data_Pittsburgh!AG$2:'cleaned_data_Pittsburgh'!AG$828, MATCH(A2573, cleaned_data_Pittsburgh!I$2:'cleaned_data_Pittsburgh'!I$828,0))</f>
        <v>0</v>
      </c>
      <c r="F2573" t="str">
        <f>INDEX(cleaned_data_Pittsburgh!AK$2:'cleaned_data_Pittsburgh'!AK$828, MATCH(A2573, cleaned_data_Pittsburgh!I$2:'cleaned_data_Pittsburgh'!I$828,0))</f>
        <v>Sub-county</v>
      </c>
      <c r="G2573">
        <f t="shared" si="23"/>
        <v>1</v>
      </c>
    </row>
    <row r="2574" spans="1:7" x14ac:dyDescent="0.2">
      <c r="A2574">
        <v>222532456</v>
      </c>
      <c r="B2574">
        <v>190752805</v>
      </c>
      <c r="C2574" t="s">
        <v>3380</v>
      </c>
      <c r="D2574" t="str">
        <f>INDEX(cleaned_data_Pittsburgh!AF$2:'cleaned_data_Pittsburgh'!AF$828, MATCH(A2574, cleaned_data_Pittsburgh!I$2:'cleaned_data_Pittsburgh'!I$828,0))</f>
        <v>Pittsburgh</v>
      </c>
      <c r="E2574">
        <f>INDEX(cleaned_data_Pittsburgh!AG$2:'cleaned_data_Pittsburgh'!AG$828, MATCH(A2574, cleaned_data_Pittsburgh!I$2:'cleaned_data_Pittsburgh'!I$828,0))</f>
        <v>0</v>
      </c>
      <c r="F2574" t="str">
        <f>INDEX(cleaned_data_Pittsburgh!AK$2:'cleaned_data_Pittsburgh'!AK$828, MATCH(A2574, cleaned_data_Pittsburgh!I$2:'cleaned_data_Pittsburgh'!I$828,0))</f>
        <v>Sub-county</v>
      </c>
      <c r="G2574">
        <f t="shared" si="23"/>
        <v>1</v>
      </c>
    </row>
    <row r="2575" spans="1:7" x14ac:dyDescent="0.2">
      <c r="A2575">
        <v>222532488</v>
      </c>
      <c r="B2575">
        <v>9283917</v>
      </c>
      <c r="C2575" t="s">
        <v>3380</v>
      </c>
      <c r="D2575" t="str">
        <f>INDEX(cleaned_data_Pittsburgh!AF$2:'cleaned_data_Pittsburgh'!AF$828, MATCH(A2575, cleaned_data_Pittsburgh!I$2:'cleaned_data_Pittsburgh'!I$828,0))</f>
        <v>Pittsburgh</v>
      </c>
      <c r="E2575">
        <f>INDEX(cleaned_data_Pittsburgh!AG$2:'cleaned_data_Pittsburgh'!AG$828, MATCH(A2575, cleaned_data_Pittsburgh!I$2:'cleaned_data_Pittsburgh'!I$828,0))</f>
        <v>0</v>
      </c>
      <c r="F2575" t="str">
        <f>INDEX(cleaned_data_Pittsburgh!AK$2:'cleaned_data_Pittsburgh'!AK$828, MATCH(A2575, cleaned_data_Pittsburgh!I$2:'cleaned_data_Pittsburgh'!I$828,0))</f>
        <v>Sub-county</v>
      </c>
      <c r="G2575">
        <f t="shared" si="23"/>
        <v>1</v>
      </c>
    </row>
    <row r="2576" spans="1:7" x14ac:dyDescent="0.2">
      <c r="A2576">
        <v>222532488</v>
      </c>
      <c r="B2576">
        <v>79731102</v>
      </c>
      <c r="C2576" t="s">
        <v>3380</v>
      </c>
      <c r="D2576" t="str">
        <f>INDEX(cleaned_data_Pittsburgh!AF$2:'cleaned_data_Pittsburgh'!AF$828, MATCH(A2576, cleaned_data_Pittsburgh!I$2:'cleaned_data_Pittsburgh'!I$828,0))</f>
        <v>Pittsburgh</v>
      </c>
      <c r="E2576">
        <f>INDEX(cleaned_data_Pittsburgh!AG$2:'cleaned_data_Pittsburgh'!AG$828, MATCH(A2576, cleaned_data_Pittsburgh!I$2:'cleaned_data_Pittsburgh'!I$828,0))</f>
        <v>0</v>
      </c>
      <c r="F2576" t="str">
        <f>INDEX(cleaned_data_Pittsburgh!AK$2:'cleaned_data_Pittsburgh'!AK$828, MATCH(A2576, cleaned_data_Pittsburgh!I$2:'cleaned_data_Pittsburgh'!I$828,0))</f>
        <v>Sub-county</v>
      </c>
      <c r="G2576">
        <f t="shared" si="23"/>
        <v>1</v>
      </c>
    </row>
    <row r="2577" spans="1:7" x14ac:dyDescent="0.2">
      <c r="A2577">
        <v>222532488</v>
      </c>
      <c r="B2577">
        <v>135270732</v>
      </c>
      <c r="C2577" t="s">
        <v>3380</v>
      </c>
      <c r="D2577" t="str">
        <f>INDEX(cleaned_data_Pittsburgh!AF$2:'cleaned_data_Pittsburgh'!AF$828, MATCH(A2577, cleaned_data_Pittsburgh!I$2:'cleaned_data_Pittsburgh'!I$828,0))</f>
        <v>Pittsburgh</v>
      </c>
      <c r="E2577">
        <f>INDEX(cleaned_data_Pittsburgh!AG$2:'cleaned_data_Pittsburgh'!AG$828, MATCH(A2577, cleaned_data_Pittsburgh!I$2:'cleaned_data_Pittsburgh'!I$828,0))</f>
        <v>0</v>
      </c>
      <c r="F2577" t="str">
        <f>INDEX(cleaned_data_Pittsburgh!AK$2:'cleaned_data_Pittsburgh'!AK$828, MATCH(A2577, cleaned_data_Pittsburgh!I$2:'cleaned_data_Pittsburgh'!I$828,0))</f>
        <v>Sub-county</v>
      </c>
      <c r="G2577">
        <f t="shared" si="23"/>
        <v>1</v>
      </c>
    </row>
    <row r="2578" spans="1:7" x14ac:dyDescent="0.2">
      <c r="A2578">
        <v>222532488</v>
      </c>
      <c r="B2578">
        <v>190006867</v>
      </c>
      <c r="C2578" t="s">
        <v>3380</v>
      </c>
      <c r="D2578" t="str">
        <f>INDEX(cleaned_data_Pittsburgh!AF$2:'cleaned_data_Pittsburgh'!AF$828, MATCH(A2578, cleaned_data_Pittsburgh!I$2:'cleaned_data_Pittsburgh'!I$828,0))</f>
        <v>Pittsburgh</v>
      </c>
      <c r="E2578">
        <f>INDEX(cleaned_data_Pittsburgh!AG$2:'cleaned_data_Pittsburgh'!AG$828, MATCH(A2578, cleaned_data_Pittsburgh!I$2:'cleaned_data_Pittsburgh'!I$828,0))</f>
        <v>0</v>
      </c>
      <c r="F2578" t="str">
        <f>INDEX(cleaned_data_Pittsburgh!AK$2:'cleaned_data_Pittsburgh'!AK$828, MATCH(A2578, cleaned_data_Pittsburgh!I$2:'cleaned_data_Pittsburgh'!I$828,0))</f>
        <v>Sub-county</v>
      </c>
      <c r="G2578">
        <f t="shared" si="23"/>
        <v>1</v>
      </c>
    </row>
    <row r="2579" spans="1:7" x14ac:dyDescent="0.2">
      <c r="A2579">
        <v>222532488</v>
      </c>
      <c r="B2579">
        <v>953538</v>
      </c>
      <c r="C2579" t="s">
        <v>3380</v>
      </c>
      <c r="D2579" t="str">
        <f>INDEX(cleaned_data_Pittsburgh!AF$2:'cleaned_data_Pittsburgh'!AF$828, MATCH(A2579, cleaned_data_Pittsburgh!I$2:'cleaned_data_Pittsburgh'!I$828,0))</f>
        <v>Pittsburgh</v>
      </c>
      <c r="E2579">
        <f>INDEX(cleaned_data_Pittsburgh!AG$2:'cleaned_data_Pittsburgh'!AG$828, MATCH(A2579, cleaned_data_Pittsburgh!I$2:'cleaned_data_Pittsburgh'!I$828,0))</f>
        <v>0</v>
      </c>
      <c r="F2579" t="str">
        <f>INDEX(cleaned_data_Pittsburgh!AK$2:'cleaned_data_Pittsburgh'!AK$828, MATCH(A2579, cleaned_data_Pittsburgh!I$2:'cleaned_data_Pittsburgh'!I$828,0))</f>
        <v>Sub-county</v>
      </c>
      <c r="G2579">
        <f t="shared" si="23"/>
        <v>1</v>
      </c>
    </row>
    <row r="2580" spans="1:7" x14ac:dyDescent="0.2">
      <c r="A2580">
        <v>222532488</v>
      </c>
      <c r="B2580">
        <v>188982899</v>
      </c>
      <c r="C2580" t="s">
        <v>3380</v>
      </c>
      <c r="D2580" t="str">
        <f>INDEX(cleaned_data_Pittsburgh!AF$2:'cleaned_data_Pittsburgh'!AF$828, MATCH(A2580, cleaned_data_Pittsburgh!I$2:'cleaned_data_Pittsburgh'!I$828,0))</f>
        <v>Pittsburgh</v>
      </c>
      <c r="E2580">
        <f>INDEX(cleaned_data_Pittsburgh!AG$2:'cleaned_data_Pittsburgh'!AG$828, MATCH(A2580, cleaned_data_Pittsburgh!I$2:'cleaned_data_Pittsburgh'!I$828,0))</f>
        <v>0</v>
      </c>
      <c r="F2580" t="str">
        <f>INDEX(cleaned_data_Pittsburgh!AK$2:'cleaned_data_Pittsburgh'!AK$828, MATCH(A2580, cleaned_data_Pittsburgh!I$2:'cleaned_data_Pittsburgh'!I$828,0))</f>
        <v>Sub-county</v>
      </c>
      <c r="G2580">
        <f t="shared" si="23"/>
        <v>1</v>
      </c>
    </row>
    <row r="2581" spans="1:7" x14ac:dyDescent="0.2">
      <c r="A2581">
        <v>222532488</v>
      </c>
      <c r="B2581">
        <v>31497642</v>
      </c>
      <c r="C2581" t="s">
        <v>3380</v>
      </c>
      <c r="D2581" t="str">
        <f>INDEX(cleaned_data_Pittsburgh!AF$2:'cleaned_data_Pittsburgh'!AF$828, MATCH(A2581, cleaned_data_Pittsburgh!I$2:'cleaned_data_Pittsburgh'!I$828,0))</f>
        <v>Pittsburgh</v>
      </c>
      <c r="E2581">
        <f>INDEX(cleaned_data_Pittsburgh!AG$2:'cleaned_data_Pittsburgh'!AG$828, MATCH(A2581, cleaned_data_Pittsburgh!I$2:'cleaned_data_Pittsburgh'!I$828,0))</f>
        <v>0</v>
      </c>
      <c r="F2581" t="str">
        <f>INDEX(cleaned_data_Pittsburgh!AK$2:'cleaned_data_Pittsburgh'!AK$828, MATCH(A2581, cleaned_data_Pittsburgh!I$2:'cleaned_data_Pittsburgh'!I$828,0))</f>
        <v>Sub-county</v>
      </c>
      <c r="G2581">
        <f t="shared" si="23"/>
        <v>1</v>
      </c>
    </row>
    <row r="2582" spans="1:7" x14ac:dyDescent="0.2">
      <c r="A2582">
        <v>222532488</v>
      </c>
      <c r="B2582">
        <v>139065132</v>
      </c>
      <c r="C2582" t="s">
        <v>3380</v>
      </c>
      <c r="D2582" t="str">
        <f>INDEX(cleaned_data_Pittsburgh!AF$2:'cleaned_data_Pittsburgh'!AF$828, MATCH(A2582, cleaned_data_Pittsburgh!I$2:'cleaned_data_Pittsburgh'!I$828,0))</f>
        <v>Pittsburgh</v>
      </c>
      <c r="E2582">
        <f>INDEX(cleaned_data_Pittsburgh!AG$2:'cleaned_data_Pittsburgh'!AG$828, MATCH(A2582, cleaned_data_Pittsburgh!I$2:'cleaned_data_Pittsburgh'!I$828,0))</f>
        <v>0</v>
      </c>
      <c r="F2582" t="str">
        <f>INDEX(cleaned_data_Pittsburgh!AK$2:'cleaned_data_Pittsburgh'!AK$828, MATCH(A2582, cleaned_data_Pittsburgh!I$2:'cleaned_data_Pittsburgh'!I$828,0))</f>
        <v>Sub-county</v>
      </c>
      <c r="G2582">
        <f t="shared" si="23"/>
        <v>1</v>
      </c>
    </row>
    <row r="2583" spans="1:7" x14ac:dyDescent="0.2">
      <c r="A2583">
        <v>222532488</v>
      </c>
      <c r="B2583">
        <v>94045792</v>
      </c>
      <c r="C2583" t="s">
        <v>3380</v>
      </c>
      <c r="D2583" t="str">
        <f>INDEX(cleaned_data_Pittsburgh!AF$2:'cleaned_data_Pittsburgh'!AF$828, MATCH(A2583, cleaned_data_Pittsburgh!I$2:'cleaned_data_Pittsburgh'!I$828,0))</f>
        <v>Pittsburgh</v>
      </c>
      <c r="E2583">
        <f>INDEX(cleaned_data_Pittsburgh!AG$2:'cleaned_data_Pittsburgh'!AG$828, MATCH(A2583, cleaned_data_Pittsburgh!I$2:'cleaned_data_Pittsburgh'!I$828,0))</f>
        <v>0</v>
      </c>
      <c r="F2583" t="str">
        <f>INDEX(cleaned_data_Pittsburgh!AK$2:'cleaned_data_Pittsburgh'!AK$828, MATCH(A2583, cleaned_data_Pittsburgh!I$2:'cleaned_data_Pittsburgh'!I$828,0))</f>
        <v>Sub-county</v>
      </c>
      <c r="G2583">
        <f t="shared" si="23"/>
        <v>1</v>
      </c>
    </row>
    <row r="2584" spans="1:7" x14ac:dyDescent="0.2">
      <c r="A2584">
        <v>222532488</v>
      </c>
      <c r="B2584">
        <v>13776615</v>
      </c>
      <c r="C2584" t="s">
        <v>3380</v>
      </c>
      <c r="D2584" t="str">
        <f>INDEX(cleaned_data_Pittsburgh!AF$2:'cleaned_data_Pittsburgh'!AF$828, MATCH(A2584, cleaned_data_Pittsburgh!I$2:'cleaned_data_Pittsburgh'!I$828,0))</f>
        <v>Pittsburgh</v>
      </c>
      <c r="E2584">
        <f>INDEX(cleaned_data_Pittsburgh!AG$2:'cleaned_data_Pittsburgh'!AG$828, MATCH(A2584, cleaned_data_Pittsburgh!I$2:'cleaned_data_Pittsburgh'!I$828,0))</f>
        <v>0</v>
      </c>
      <c r="F2584" t="str">
        <f>INDEX(cleaned_data_Pittsburgh!AK$2:'cleaned_data_Pittsburgh'!AK$828, MATCH(A2584, cleaned_data_Pittsburgh!I$2:'cleaned_data_Pittsburgh'!I$828,0))</f>
        <v>Sub-county</v>
      </c>
      <c r="G2584">
        <f t="shared" si="23"/>
        <v>1</v>
      </c>
    </row>
    <row r="2585" spans="1:7" x14ac:dyDescent="0.2">
      <c r="A2585">
        <v>222532488</v>
      </c>
      <c r="B2585">
        <v>141262332</v>
      </c>
      <c r="C2585" t="s">
        <v>3380</v>
      </c>
      <c r="D2585" t="str">
        <f>INDEX(cleaned_data_Pittsburgh!AF$2:'cleaned_data_Pittsburgh'!AF$828, MATCH(A2585, cleaned_data_Pittsburgh!I$2:'cleaned_data_Pittsburgh'!I$828,0))</f>
        <v>Pittsburgh</v>
      </c>
      <c r="E2585">
        <f>INDEX(cleaned_data_Pittsburgh!AG$2:'cleaned_data_Pittsburgh'!AG$828, MATCH(A2585, cleaned_data_Pittsburgh!I$2:'cleaned_data_Pittsburgh'!I$828,0))</f>
        <v>0</v>
      </c>
      <c r="F2585" t="str">
        <f>INDEX(cleaned_data_Pittsburgh!AK$2:'cleaned_data_Pittsburgh'!AK$828, MATCH(A2585, cleaned_data_Pittsburgh!I$2:'cleaned_data_Pittsburgh'!I$828,0))</f>
        <v>Sub-county</v>
      </c>
      <c r="G2585">
        <f t="shared" si="23"/>
        <v>1</v>
      </c>
    </row>
    <row r="2586" spans="1:7" x14ac:dyDescent="0.2">
      <c r="A2586">
        <v>222532488</v>
      </c>
      <c r="B2586">
        <v>106663912</v>
      </c>
      <c r="C2586" t="s">
        <v>3380</v>
      </c>
      <c r="D2586" t="str">
        <f>INDEX(cleaned_data_Pittsburgh!AF$2:'cleaned_data_Pittsburgh'!AF$828, MATCH(A2586, cleaned_data_Pittsburgh!I$2:'cleaned_data_Pittsburgh'!I$828,0))</f>
        <v>Pittsburgh</v>
      </c>
      <c r="E2586">
        <f>INDEX(cleaned_data_Pittsburgh!AG$2:'cleaned_data_Pittsburgh'!AG$828, MATCH(A2586, cleaned_data_Pittsburgh!I$2:'cleaned_data_Pittsburgh'!I$828,0))</f>
        <v>0</v>
      </c>
      <c r="F2586" t="str">
        <f>INDEX(cleaned_data_Pittsburgh!AK$2:'cleaned_data_Pittsburgh'!AK$828, MATCH(A2586, cleaned_data_Pittsburgh!I$2:'cleaned_data_Pittsburgh'!I$828,0))</f>
        <v>Sub-county</v>
      </c>
      <c r="G2586">
        <f t="shared" si="23"/>
        <v>1</v>
      </c>
    </row>
    <row r="2587" spans="1:7" x14ac:dyDescent="0.2">
      <c r="A2587">
        <v>222532488</v>
      </c>
      <c r="B2587">
        <v>182732493</v>
      </c>
      <c r="C2587" t="s">
        <v>3380</v>
      </c>
      <c r="D2587" t="str">
        <f>INDEX(cleaned_data_Pittsburgh!AF$2:'cleaned_data_Pittsburgh'!AF$828, MATCH(A2587, cleaned_data_Pittsburgh!I$2:'cleaned_data_Pittsburgh'!I$828,0))</f>
        <v>Pittsburgh</v>
      </c>
      <c r="E2587">
        <f>INDEX(cleaned_data_Pittsburgh!AG$2:'cleaned_data_Pittsburgh'!AG$828, MATCH(A2587, cleaned_data_Pittsburgh!I$2:'cleaned_data_Pittsburgh'!I$828,0))</f>
        <v>0</v>
      </c>
      <c r="F2587" t="str">
        <f>INDEX(cleaned_data_Pittsburgh!AK$2:'cleaned_data_Pittsburgh'!AK$828, MATCH(A2587, cleaned_data_Pittsburgh!I$2:'cleaned_data_Pittsburgh'!I$828,0))</f>
        <v>Sub-county</v>
      </c>
      <c r="G2587">
        <f t="shared" si="23"/>
        <v>1</v>
      </c>
    </row>
    <row r="2588" spans="1:7" x14ac:dyDescent="0.2">
      <c r="A2588">
        <v>222532488</v>
      </c>
      <c r="B2588">
        <v>183952708</v>
      </c>
      <c r="C2588" t="s">
        <v>3380</v>
      </c>
      <c r="D2588" t="str">
        <f>INDEX(cleaned_data_Pittsburgh!AF$2:'cleaned_data_Pittsburgh'!AF$828, MATCH(A2588, cleaned_data_Pittsburgh!I$2:'cleaned_data_Pittsburgh'!I$828,0))</f>
        <v>Pittsburgh</v>
      </c>
      <c r="E2588">
        <f>INDEX(cleaned_data_Pittsburgh!AG$2:'cleaned_data_Pittsburgh'!AG$828, MATCH(A2588, cleaned_data_Pittsburgh!I$2:'cleaned_data_Pittsburgh'!I$828,0))</f>
        <v>0</v>
      </c>
      <c r="F2588" t="str">
        <f>INDEX(cleaned_data_Pittsburgh!AK$2:'cleaned_data_Pittsburgh'!AK$828, MATCH(A2588, cleaned_data_Pittsburgh!I$2:'cleaned_data_Pittsburgh'!I$828,0))</f>
        <v>Sub-county</v>
      </c>
      <c r="G2588">
        <f t="shared" si="23"/>
        <v>1</v>
      </c>
    </row>
    <row r="2589" spans="1:7" x14ac:dyDescent="0.2">
      <c r="A2589">
        <v>222532548</v>
      </c>
      <c r="B2589">
        <v>9283917</v>
      </c>
      <c r="C2589" t="s">
        <v>3380</v>
      </c>
      <c r="D2589" t="str">
        <f>INDEX(cleaned_data_Pittsburgh!AF$2:'cleaned_data_Pittsburgh'!AF$828, MATCH(A2589, cleaned_data_Pittsburgh!I$2:'cleaned_data_Pittsburgh'!I$828,0))</f>
        <v>Pittsburgh</v>
      </c>
      <c r="E2589">
        <f>INDEX(cleaned_data_Pittsburgh!AG$2:'cleaned_data_Pittsburgh'!AG$828, MATCH(A2589, cleaned_data_Pittsburgh!I$2:'cleaned_data_Pittsburgh'!I$828,0))</f>
        <v>0</v>
      </c>
      <c r="F2589" t="str">
        <f>INDEX(cleaned_data_Pittsburgh!AK$2:'cleaned_data_Pittsburgh'!AK$828, MATCH(A2589, cleaned_data_Pittsburgh!I$2:'cleaned_data_Pittsburgh'!I$828,0))</f>
        <v>Sub-county</v>
      </c>
      <c r="G2589">
        <f t="shared" si="23"/>
        <v>1</v>
      </c>
    </row>
    <row r="2590" spans="1:7" x14ac:dyDescent="0.2">
      <c r="A2590">
        <v>222532548</v>
      </c>
      <c r="B2590">
        <v>11258882</v>
      </c>
      <c r="C2590" t="s">
        <v>3380</v>
      </c>
      <c r="D2590" t="str">
        <f>INDEX(cleaned_data_Pittsburgh!AF$2:'cleaned_data_Pittsburgh'!AF$828, MATCH(A2590, cleaned_data_Pittsburgh!I$2:'cleaned_data_Pittsburgh'!I$828,0))</f>
        <v>Pittsburgh</v>
      </c>
      <c r="E2590">
        <f>INDEX(cleaned_data_Pittsburgh!AG$2:'cleaned_data_Pittsburgh'!AG$828, MATCH(A2590, cleaned_data_Pittsburgh!I$2:'cleaned_data_Pittsburgh'!I$828,0))</f>
        <v>0</v>
      </c>
      <c r="F2590" t="str">
        <f>INDEX(cleaned_data_Pittsburgh!AK$2:'cleaned_data_Pittsburgh'!AK$828, MATCH(A2590, cleaned_data_Pittsburgh!I$2:'cleaned_data_Pittsburgh'!I$828,0))</f>
        <v>Sub-county</v>
      </c>
      <c r="G2590">
        <f t="shared" si="23"/>
        <v>1</v>
      </c>
    </row>
    <row r="2591" spans="1:7" x14ac:dyDescent="0.2">
      <c r="A2591">
        <v>222532548</v>
      </c>
      <c r="B2591">
        <v>43917502</v>
      </c>
      <c r="C2591" t="s">
        <v>3380</v>
      </c>
      <c r="D2591" t="str">
        <f>INDEX(cleaned_data_Pittsburgh!AF$2:'cleaned_data_Pittsburgh'!AF$828, MATCH(A2591, cleaned_data_Pittsburgh!I$2:'cleaned_data_Pittsburgh'!I$828,0))</f>
        <v>Pittsburgh</v>
      </c>
      <c r="E2591">
        <f>INDEX(cleaned_data_Pittsburgh!AG$2:'cleaned_data_Pittsburgh'!AG$828, MATCH(A2591, cleaned_data_Pittsburgh!I$2:'cleaned_data_Pittsburgh'!I$828,0))</f>
        <v>0</v>
      </c>
      <c r="F2591" t="str">
        <f>INDEX(cleaned_data_Pittsburgh!AK$2:'cleaned_data_Pittsburgh'!AK$828, MATCH(A2591, cleaned_data_Pittsburgh!I$2:'cleaned_data_Pittsburgh'!I$828,0))</f>
        <v>Sub-county</v>
      </c>
      <c r="G2591">
        <f t="shared" si="23"/>
        <v>1</v>
      </c>
    </row>
    <row r="2592" spans="1:7" x14ac:dyDescent="0.2">
      <c r="A2592">
        <v>222532548</v>
      </c>
      <c r="B2592">
        <v>181580562</v>
      </c>
      <c r="C2592" t="s">
        <v>3380</v>
      </c>
      <c r="D2592" t="str">
        <f>INDEX(cleaned_data_Pittsburgh!AF$2:'cleaned_data_Pittsburgh'!AF$828, MATCH(A2592, cleaned_data_Pittsburgh!I$2:'cleaned_data_Pittsburgh'!I$828,0))</f>
        <v>Pittsburgh</v>
      </c>
      <c r="E2592">
        <f>INDEX(cleaned_data_Pittsburgh!AG$2:'cleaned_data_Pittsburgh'!AG$828, MATCH(A2592, cleaned_data_Pittsburgh!I$2:'cleaned_data_Pittsburgh'!I$828,0))</f>
        <v>0</v>
      </c>
      <c r="F2592" t="str">
        <f>INDEX(cleaned_data_Pittsburgh!AK$2:'cleaned_data_Pittsburgh'!AK$828, MATCH(A2592, cleaned_data_Pittsburgh!I$2:'cleaned_data_Pittsburgh'!I$828,0))</f>
        <v>Sub-county</v>
      </c>
      <c r="G2592">
        <f t="shared" si="23"/>
        <v>1</v>
      </c>
    </row>
    <row r="2593" spans="1:7" x14ac:dyDescent="0.2">
      <c r="A2593">
        <v>222532548</v>
      </c>
      <c r="B2593">
        <v>27364692</v>
      </c>
      <c r="C2593" t="s">
        <v>3380</v>
      </c>
      <c r="D2593" t="str">
        <f>INDEX(cleaned_data_Pittsburgh!AF$2:'cleaned_data_Pittsburgh'!AF$828, MATCH(A2593, cleaned_data_Pittsburgh!I$2:'cleaned_data_Pittsburgh'!I$828,0))</f>
        <v>Pittsburgh</v>
      </c>
      <c r="E2593">
        <f>INDEX(cleaned_data_Pittsburgh!AG$2:'cleaned_data_Pittsburgh'!AG$828, MATCH(A2593, cleaned_data_Pittsburgh!I$2:'cleaned_data_Pittsburgh'!I$828,0))</f>
        <v>0</v>
      </c>
      <c r="F2593" t="str">
        <f>INDEX(cleaned_data_Pittsburgh!AK$2:'cleaned_data_Pittsburgh'!AK$828, MATCH(A2593, cleaned_data_Pittsburgh!I$2:'cleaned_data_Pittsburgh'!I$828,0))</f>
        <v>Sub-county</v>
      </c>
      <c r="G2593">
        <f t="shared" si="23"/>
        <v>1</v>
      </c>
    </row>
    <row r="2594" spans="1:7" x14ac:dyDescent="0.2">
      <c r="A2594">
        <v>222532548</v>
      </c>
      <c r="B2594">
        <v>132246102</v>
      </c>
      <c r="C2594" t="s">
        <v>3380</v>
      </c>
      <c r="D2594" t="str">
        <f>INDEX(cleaned_data_Pittsburgh!AF$2:'cleaned_data_Pittsburgh'!AF$828, MATCH(A2594, cleaned_data_Pittsburgh!I$2:'cleaned_data_Pittsburgh'!I$828,0))</f>
        <v>Pittsburgh</v>
      </c>
      <c r="E2594">
        <f>INDEX(cleaned_data_Pittsburgh!AG$2:'cleaned_data_Pittsburgh'!AG$828, MATCH(A2594, cleaned_data_Pittsburgh!I$2:'cleaned_data_Pittsburgh'!I$828,0))</f>
        <v>0</v>
      </c>
      <c r="F2594" t="str">
        <f>INDEX(cleaned_data_Pittsburgh!AK$2:'cleaned_data_Pittsburgh'!AK$828, MATCH(A2594, cleaned_data_Pittsburgh!I$2:'cleaned_data_Pittsburgh'!I$828,0))</f>
        <v>Sub-county</v>
      </c>
      <c r="G2594">
        <f t="shared" si="23"/>
        <v>1</v>
      </c>
    </row>
    <row r="2595" spans="1:7" x14ac:dyDescent="0.2">
      <c r="A2595">
        <v>222532548</v>
      </c>
      <c r="B2595">
        <v>184089306</v>
      </c>
      <c r="C2595" t="s">
        <v>3380</v>
      </c>
      <c r="D2595" t="str">
        <f>INDEX(cleaned_data_Pittsburgh!AF$2:'cleaned_data_Pittsburgh'!AF$828, MATCH(A2595, cleaned_data_Pittsburgh!I$2:'cleaned_data_Pittsburgh'!I$828,0))</f>
        <v>Pittsburgh</v>
      </c>
      <c r="E2595">
        <f>INDEX(cleaned_data_Pittsburgh!AG$2:'cleaned_data_Pittsburgh'!AG$828, MATCH(A2595, cleaned_data_Pittsburgh!I$2:'cleaned_data_Pittsburgh'!I$828,0))</f>
        <v>0</v>
      </c>
      <c r="F2595" t="str">
        <f>INDEX(cleaned_data_Pittsburgh!AK$2:'cleaned_data_Pittsburgh'!AK$828, MATCH(A2595, cleaned_data_Pittsburgh!I$2:'cleaned_data_Pittsburgh'!I$828,0))</f>
        <v>Sub-county</v>
      </c>
      <c r="G2595">
        <f t="shared" si="23"/>
        <v>1</v>
      </c>
    </row>
    <row r="2596" spans="1:7" x14ac:dyDescent="0.2">
      <c r="A2596">
        <v>222532548</v>
      </c>
      <c r="B2596">
        <v>86253922</v>
      </c>
      <c r="C2596" t="s">
        <v>3380</v>
      </c>
      <c r="D2596" t="str">
        <f>INDEX(cleaned_data_Pittsburgh!AF$2:'cleaned_data_Pittsburgh'!AF$828, MATCH(A2596, cleaned_data_Pittsburgh!I$2:'cleaned_data_Pittsburgh'!I$828,0))</f>
        <v>Pittsburgh</v>
      </c>
      <c r="E2596">
        <f>INDEX(cleaned_data_Pittsburgh!AG$2:'cleaned_data_Pittsburgh'!AG$828, MATCH(A2596, cleaned_data_Pittsburgh!I$2:'cleaned_data_Pittsburgh'!I$828,0))</f>
        <v>0</v>
      </c>
      <c r="F2596" t="str">
        <f>INDEX(cleaned_data_Pittsburgh!AK$2:'cleaned_data_Pittsburgh'!AK$828, MATCH(A2596, cleaned_data_Pittsburgh!I$2:'cleaned_data_Pittsburgh'!I$828,0))</f>
        <v>Sub-county</v>
      </c>
      <c r="G2596">
        <f t="shared" si="23"/>
        <v>1</v>
      </c>
    </row>
    <row r="2597" spans="1:7" x14ac:dyDescent="0.2">
      <c r="A2597">
        <v>222532548</v>
      </c>
      <c r="B2597">
        <v>87079092</v>
      </c>
      <c r="C2597" t="s">
        <v>3380</v>
      </c>
      <c r="D2597" t="str">
        <f>INDEX(cleaned_data_Pittsburgh!AF$2:'cleaned_data_Pittsburgh'!AF$828, MATCH(A2597, cleaned_data_Pittsburgh!I$2:'cleaned_data_Pittsburgh'!I$828,0))</f>
        <v>Pittsburgh</v>
      </c>
      <c r="E2597">
        <f>INDEX(cleaned_data_Pittsburgh!AG$2:'cleaned_data_Pittsburgh'!AG$828, MATCH(A2597, cleaned_data_Pittsburgh!I$2:'cleaned_data_Pittsburgh'!I$828,0))</f>
        <v>0</v>
      </c>
      <c r="F2597" t="str">
        <f>INDEX(cleaned_data_Pittsburgh!AK$2:'cleaned_data_Pittsburgh'!AK$828, MATCH(A2597, cleaned_data_Pittsburgh!I$2:'cleaned_data_Pittsburgh'!I$828,0))</f>
        <v>Sub-county</v>
      </c>
      <c r="G2597">
        <f t="shared" si="23"/>
        <v>1</v>
      </c>
    </row>
    <row r="2598" spans="1:7" x14ac:dyDescent="0.2">
      <c r="A2598">
        <v>222532548</v>
      </c>
      <c r="B2598">
        <v>105641672</v>
      </c>
      <c r="C2598" t="s">
        <v>3380</v>
      </c>
      <c r="D2598" t="str">
        <f>INDEX(cleaned_data_Pittsburgh!AF$2:'cleaned_data_Pittsburgh'!AF$828, MATCH(A2598, cleaned_data_Pittsburgh!I$2:'cleaned_data_Pittsburgh'!I$828,0))</f>
        <v>Pittsburgh</v>
      </c>
      <c r="E2598">
        <f>INDEX(cleaned_data_Pittsburgh!AG$2:'cleaned_data_Pittsburgh'!AG$828, MATCH(A2598, cleaned_data_Pittsburgh!I$2:'cleaned_data_Pittsburgh'!I$828,0))</f>
        <v>0</v>
      </c>
      <c r="F2598" t="str">
        <f>INDEX(cleaned_data_Pittsburgh!AK$2:'cleaned_data_Pittsburgh'!AK$828, MATCH(A2598, cleaned_data_Pittsburgh!I$2:'cleaned_data_Pittsburgh'!I$828,0))</f>
        <v>Sub-county</v>
      </c>
      <c r="G2598">
        <f t="shared" si="23"/>
        <v>1</v>
      </c>
    </row>
    <row r="2599" spans="1:7" x14ac:dyDescent="0.2">
      <c r="A2599">
        <v>222532548</v>
      </c>
      <c r="B2599">
        <v>52545892</v>
      </c>
      <c r="C2599" t="s">
        <v>3380</v>
      </c>
      <c r="D2599" t="str">
        <f>INDEX(cleaned_data_Pittsburgh!AF$2:'cleaned_data_Pittsburgh'!AF$828, MATCH(A2599, cleaned_data_Pittsburgh!I$2:'cleaned_data_Pittsburgh'!I$828,0))</f>
        <v>Pittsburgh</v>
      </c>
      <c r="E2599">
        <f>INDEX(cleaned_data_Pittsburgh!AG$2:'cleaned_data_Pittsburgh'!AG$828, MATCH(A2599, cleaned_data_Pittsburgh!I$2:'cleaned_data_Pittsburgh'!I$828,0))</f>
        <v>0</v>
      </c>
      <c r="F2599" t="str">
        <f>INDEX(cleaned_data_Pittsburgh!AK$2:'cleaned_data_Pittsburgh'!AK$828, MATCH(A2599, cleaned_data_Pittsburgh!I$2:'cleaned_data_Pittsburgh'!I$828,0))</f>
        <v>Sub-county</v>
      </c>
      <c r="G2599">
        <f t="shared" si="23"/>
        <v>1</v>
      </c>
    </row>
    <row r="2600" spans="1:7" x14ac:dyDescent="0.2">
      <c r="A2600">
        <v>222532548</v>
      </c>
      <c r="B2600">
        <v>141262332</v>
      </c>
      <c r="C2600" t="s">
        <v>3380</v>
      </c>
      <c r="D2600" t="str">
        <f>INDEX(cleaned_data_Pittsburgh!AF$2:'cleaned_data_Pittsburgh'!AF$828, MATCH(A2600, cleaned_data_Pittsburgh!I$2:'cleaned_data_Pittsburgh'!I$828,0))</f>
        <v>Pittsburgh</v>
      </c>
      <c r="E2600">
        <f>INDEX(cleaned_data_Pittsburgh!AG$2:'cleaned_data_Pittsburgh'!AG$828, MATCH(A2600, cleaned_data_Pittsburgh!I$2:'cleaned_data_Pittsburgh'!I$828,0))</f>
        <v>0</v>
      </c>
      <c r="F2600" t="str">
        <f>INDEX(cleaned_data_Pittsburgh!AK$2:'cleaned_data_Pittsburgh'!AK$828, MATCH(A2600, cleaned_data_Pittsburgh!I$2:'cleaned_data_Pittsburgh'!I$828,0))</f>
        <v>Sub-county</v>
      </c>
      <c r="G2600">
        <f t="shared" si="23"/>
        <v>1</v>
      </c>
    </row>
    <row r="2601" spans="1:7" x14ac:dyDescent="0.2">
      <c r="A2601">
        <v>222532548</v>
      </c>
      <c r="B2601">
        <v>60868092</v>
      </c>
      <c r="C2601" t="s">
        <v>3380</v>
      </c>
      <c r="D2601" t="str">
        <f>INDEX(cleaned_data_Pittsburgh!AF$2:'cleaned_data_Pittsburgh'!AF$828, MATCH(A2601, cleaned_data_Pittsburgh!I$2:'cleaned_data_Pittsburgh'!I$828,0))</f>
        <v>Pittsburgh</v>
      </c>
      <c r="E2601">
        <f>INDEX(cleaned_data_Pittsburgh!AG$2:'cleaned_data_Pittsburgh'!AG$828, MATCH(A2601, cleaned_data_Pittsburgh!I$2:'cleaned_data_Pittsburgh'!I$828,0))</f>
        <v>0</v>
      </c>
      <c r="F2601" t="str">
        <f>INDEX(cleaned_data_Pittsburgh!AK$2:'cleaned_data_Pittsburgh'!AK$828, MATCH(A2601, cleaned_data_Pittsburgh!I$2:'cleaned_data_Pittsburgh'!I$828,0))</f>
        <v>Sub-county</v>
      </c>
      <c r="G2601">
        <f t="shared" si="23"/>
        <v>1</v>
      </c>
    </row>
    <row r="2602" spans="1:7" x14ac:dyDescent="0.2">
      <c r="A2602">
        <v>222532548</v>
      </c>
      <c r="B2602">
        <v>4546837</v>
      </c>
      <c r="C2602" t="s">
        <v>3380</v>
      </c>
      <c r="D2602" t="str">
        <f>INDEX(cleaned_data_Pittsburgh!AF$2:'cleaned_data_Pittsburgh'!AF$828, MATCH(A2602, cleaned_data_Pittsburgh!I$2:'cleaned_data_Pittsburgh'!I$828,0))</f>
        <v>Pittsburgh</v>
      </c>
      <c r="E2602">
        <f>INDEX(cleaned_data_Pittsburgh!AG$2:'cleaned_data_Pittsburgh'!AG$828, MATCH(A2602, cleaned_data_Pittsburgh!I$2:'cleaned_data_Pittsburgh'!I$828,0))</f>
        <v>0</v>
      </c>
      <c r="F2602" t="str">
        <f>INDEX(cleaned_data_Pittsburgh!AK$2:'cleaned_data_Pittsburgh'!AK$828, MATCH(A2602, cleaned_data_Pittsburgh!I$2:'cleaned_data_Pittsburgh'!I$828,0))</f>
        <v>Sub-county</v>
      </c>
      <c r="G2602">
        <f t="shared" si="23"/>
        <v>1</v>
      </c>
    </row>
    <row r="2603" spans="1:7" x14ac:dyDescent="0.2">
      <c r="A2603">
        <v>222532548</v>
      </c>
      <c r="B2603">
        <v>184081726</v>
      </c>
      <c r="C2603" t="s">
        <v>3380</v>
      </c>
      <c r="D2603" t="str">
        <f>INDEX(cleaned_data_Pittsburgh!AF$2:'cleaned_data_Pittsburgh'!AF$828, MATCH(A2603, cleaned_data_Pittsburgh!I$2:'cleaned_data_Pittsburgh'!I$828,0))</f>
        <v>Pittsburgh</v>
      </c>
      <c r="E2603">
        <f>INDEX(cleaned_data_Pittsburgh!AG$2:'cleaned_data_Pittsburgh'!AG$828, MATCH(A2603, cleaned_data_Pittsburgh!I$2:'cleaned_data_Pittsburgh'!I$828,0))</f>
        <v>0</v>
      </c>
      <c r="F2603" t="str">
        <f>INDEX(cleaned_data_Pittsburgh!AK$2:'cleaned_data_Pittsburgh'!AK$828, MATCH(A2603, cleaned_data_Pittsburgh!I$2:'cleaned_data_Pittsburgh'!I$828,0))</f>
        <v>Sub-county</v>
      </c>
      <c r="G2603">
        <f t="shared" si="23"/>
        <v>1</v>
      </c>
    </row>
    <row r="2604" spans="1:7" x14ac:dyDescent="0.2">
      <c r="A2604">
        <v>222532548</v>
      </c>
      <c r="B2604">
        <v>52790712</v>
      </c>
      <c r="C2604" t="s">
        <v>3380</v>
      </c>
      <c r="D2604" t="str">
        <f>INDEX(cleaned_data_Pittsburgh!AF$2:'cleaned_data_Pittsburgh'!AF$828, MATCH(A2604, cleaned_data_Pittsburgh!I$2:'cleaned_data_Pittsburgh'!I$828,0))</f>
        <v>Pittsburgh</v>
      </c>
      <c r="E2604">
        <f>INDEX(cleaned_data_Pittsburgh!AG$2:'cleaned_data_Pittsburgh'!AG$828, MATCH(A2604, cleaned_data_Pittsburgh!I$2:'cleaned_data_Pittsburgh'!I$828,0))</f>
        <v>0</v>
      </c>
      <c r="F2604" t="str">
        <f>INDEX(cleaned_data_Pittsburgh!AK$2:'cleaned_data_Pittsburgh'!AK$828, MATCH(A2604, cleaned_data_Pittsburgh!I$2:'cleaned_data_Pittsburgh'!I$828,0))</f>
        <v>Sub-county</v>
      </c>
      <c r="G2604">
        <f t="shared" si="23"/>
        <v>1</v>
      </c>
    </row>
    <row r="2605" spans="1:7" x14ac:dyDescent="0.2">
      <c r="A2605">
        <v>222532548</v>
      </c>
      <c r="B2605">
        <v>127340762</v>
      </c>
      <c r="C2605" t="s">
        <v>3380</v>
      </c>
      <c r="D2605" t="str">
        <f>INDEX(cleaned_data_Pittsburgh!AF$2:'cleaned_data_Pittsburgh'!AF$828, MATCH(A2605, cleaned_data_Pittsburgh!I$2:'cleaned_data_Pittsburgh'!I$828,0))</f>
        <v>Pittsburgh</v>
      </c>
      <c r="E2605">
        <f>INDEX(cleaned_data_Pittsburgh!AG$2:'cleaned_data_Pittsburgh'!AG$828, MATCH(A2605, cleaned_data_Pittsburgh!I$2:'cleaned_data_Pittsburgh'!I$828,0))</f>
        <v>0</v>
      </c>
      <c r="F2605" t="str">
        <f>INDEX(cleaned_data_Pittsburgh!AK$2:'cleaned_data_Pittsburgh'!AK$828, MATCH(A2605, cleaned_data_Pittsburgh!I$2:'cleaned_data_Pittsburgh'!I$828,0))</f>
        <v>Sub-county</v>
      </c>
      <c r="G2605">
        <f t="shared" si="23"/>
        <v>1</v>
      </c>
    </row>
    <row r="2606" spans="1:7" x14ac:dyDescent="0.2">
      <c r="A2606">
        <v>222532646</v>
      </c>
      <c r="B2606">
        <v>9283917</v>
      </c>
      <c r="C2606" t="s">
        <v>3380</v>
      </c>
      <c r="D2606" t="str">
        <f>INDEX(cleaned_data_Pittsburgh!AF$2:'cleaned_data_Pittsburgh'!AF$828, MATCH(A2606, cleaned_data_Pittsburgh!I$2:'cleaned_data_Pittsburgh'!I$828,0))</f>
        <v>Pittsburgh</v>
      </c>
      <c r="E2606">
        <f>INDEX(cleaned_data_Pittsburgh!AG$2:'cleaned_data_Pittsburgh'!AG$828, MATCH(A2606, cleaned_data_Pittsburgh!I$2:'cleaned_data_Pittsburgh'!I$828,0))</f>
        <v>0</v>
      </c>
      <c r="F2606" t="str">
        <f>INDEX(cleaned_data_Pittsburgh!AK$2:'cleaned_data_Pittsburgh'!AK$828, MATCH(A2606, cleaned_data_Pittsburgh!I$2:'cleaned_data_Pittsburgh'!I$828,0))</f>
        <v>Sub-county</v>
      </c>
      <c r="G2606">
        <f t="shared" si="23"/>
        <v>1</v>
      </c>
    </row>
    <row r="2607" spans="1:7" x14ac:dyDescent="0.2">
      <c r="A2607">
        <v>222532646</v>
      </c>
      <c r="B2607">
        <v>99422482</v>
      </c>
      <c r="C2607" t="s">
        <v>3380</v>
      </c>
      <c r="D2607" t="str">
        <f>INDEX(cleaned_data_Pittsburgh!AF$2:'cleaned_data_Pittsburgh'!AF$828, MATCH(A2607, cleaned_data_Pittsburgh!I$2:'cleaned_data_Pittsburgh'!I$828,0))</f>
        <v>Pittsburgh</v>
      </c>
      <c r="E2607">
        <f>INDEX(cleaned_data_Pittsburgh!AG$2:'cleaned_data_Pittsburgh'!AG$828, MATCH(A2607, cleaned_data_Pittsburgh!I$2:'cleaned_data_Pittsburgh'!I$828,0))</f>
        <v>0</v>
      </c>
      <c r="F2607" t="str">
        <f>INDEX(cleaned_data_Pittsburgh!AK$2:'cleaned_data_Pittsburgh'!AK$828, MATCH(A2607, cleaned_data_Pittsburgh!I$2:'cleaned_data_Pittsburgh'!I$828,0))</f>
        <v>Sub-county</v>
      </c>
      <c r="G2607">
        <f t="shared" si="23"/>
        <v>1</v>
      </c>
    </row>
    <row r="2608" spans="1:7" x14ac:dyDescent="0.2">
      <c r="A2608">
        <v>222532774</v>
      </c>
      <c r="B2608">
        <v>9283917</v>
      </c>
      <c r="C2608" t="s">
        <v>3380</v>
      </c>
      <c r="D2608" t="str">
        <f>INDEX(cleaned_data_Pittsburgh!AF$2:'cleaned_data_Pittsburgh'!AF$828, MATCH(A2608, cleaned_data_Pittsburgh!I$2:'cleaned_data_Pittsburgh'!I$828,0))</f>
        <v>Pittsburgh</v>
      </c>
      <c r="E2608">
        <f>INDEX(cleaned_data_Pittsburgh!AG$2:'cleaned_data_Pittsburgh'!AG$828, MATCH(A2608, cleaned_data_Pittsburgh!I$2:'cleaned_data_Pittsburgh'!I$828,0))</f>
        <v>0</v>
      </c>
      <c r="F2608" t="str">
        <f>INDEX(cleaned_data_Pittsburgh!AK$2:'cleaned_data_Pittsburgh'!AK$828, MATCH(A2608, cleaned_data_Pittsburgh!I$2:'cleaned_data_Pittsburgh'!I$828,0))</f>
        <v>Sub-county</v>
      </c>
      <c r="G2608">
        <f t="shared" si="23"/>
        <v>1</v>
      </c>
    </row>
    <row r="2609" spans="1:7" x14ac:dyDescent="0.2">
      <c r="A2609">
        <v>222532774</v>
      </c>
      <c r="B2609">
        <v>185915635</v>
      </c>
      <c r="C2609" t="s">
        <v>3380</v>
      </c>
      <c r="D2609" t="str">
        <f>INDEX(cleaned_data_Pittsburgh!AF$2:'cleaned_data_Pittsburgh'!AF$828, MATCH(A2609, cleaned_data_Pittsburgh!I$2:'cleaned_data_Pittsburgh'!I$828,0))</f>
        <v>Pittsburgh</v>
      </c>
      <c r="E2609">
        <f>INDEX(cleaned_data_Pittsburgh!AG$2:'cleaned_data_Pittsburgh'!AG$828, MATCH(A2609, cleaned_data_Pittsburgh!I$2:'cleaned_data_Pittsburgh'!I$828,0))</f>
        <v>0</v>
      </c>
      <c r="F2609" t="str">
        <f>INDEX(cleaned_data_Pittsburgh!AK$2:'cleaned_data_Pittsburgh'!AK$828, MATCH(A2609, cleaned_data_Pittsburgh!I$2:'cleaned_data_Pittsburgh'!I$828,0))</f>
        <v>Sub-county</v>
      </c>
      <c r="G2609">
        <f t="shared" si="23"/>
        <v>1</v>
      </c>
    </row>
    <row r="2610" spans="1:7" x14ac:dyDescent="0.2">
      <c r="A2610">
        <v>222532774</v>
      </c>
      <c r="B2610">
        <v>184081726</v>
      </c>
      <c r="C2610" t="s">
        <v>3380</v>
      </c>
      <c r="D2610" t="str">
        <f>INDEX(cleaned_data_Pittsburgh!AF$2:'cleaned_data_Pittsburgh'!AF$828, MATCH(A2610, cleaned_data_Pittsburgh!I$2:'cleaned_data_Pittsburgh'!I$828,0))</f>
        <v>Pittsburgh</v>
      </c>
      <c r="E2610">
        <f>INDEX(cleaned_data_Pittsburgh!AG$2:'cleaned_data_Pittsburgh'!AG$828, MATCH(A2610, cleaned_data_Pittsburgh!I$2:'cleaned_data_Pittsburgh'!I$828,0))</f>
        <v>0</v>
      </c>
      <c r="F2610" t="str">
        <f>INDEX(cleaned_data_Pittsburgh!AK$2:'cleaned_data_Pittsburgh'!AK$828, MATCH(A2610, cleaned_data_Pittsburgh!I$2:'cleaned_data_Pittsburgh'!I$828,0))</f>
        <v>Sub-county</v>
      </c>
      <c r="G2610">
        <f t="shared" si="23"/>
        <v>1</v>
      </c>
    </row>
    <row r="2611" spans="1:7" x14ac:dyDescent="0.2">
      <c r="A2611">
        <v>222532774</v>
      </c>
      <c r="B2611">
        <v>154126182</v>
      </c>
      <c r="C2611" t="s">
        <v>3380</v>
      </c>
      <c r="D2611" t="str">
        <f>INDEX(cleaned_data_Pittsburgh!AF$2:'cleaned_data_Pittsburgh'!AF$828, MATCH(A2611, cleaned_data_Pittsburgh!I$2:'cleaned_data_Pittsburgh'!I$828,0))</f>
        <v>Pittsburgh</v>
      </c>
      <c r="E2611">
        <f>INDEX(cleaned_data_Pittsburgh!AG$2:'cleaned_data_Pittsburgh'!AG$828, MATCH(A2611, cleaned_data_Pittsburgh!I$2:'cleaned_data_Pittsburgh'!I$828,0))</f>
        <v>0</v>
      </c>
      <c r="F2611" t="str">
        <f>INDEX(cleaned_data_Pittsburgh!AK$2:'cleaned_data_Pittsburgh'!AK$828, MATCH(A2611, cleaned_data_Pittsburgh!I$2:'cleaned_data_Pittsburgh'!I$828,0))</f>
        <v>Sub-county</v>
      </c>
      <c r="G2611">
        <f t="shared" si="23"/>
        <v>1</v>
      </c>
    </row>
    <row r="2612" spans="1:7" x14ac:dyDescent="0.2">
      <c r="A2612">
        <v>222532774</v>
      </c>
      <c r="B2612">
        <v>185606716</v>
      </c>
      <c r="C2612" t="s">
        <v>3380</v>
      </c>
      <c r="D2612" t="str">
        <f>INDEX(cleaned_data_Pittsburgh!AF$2:'cleaned_data_Pittsburgh'!AF$828, MATCH(A2612, cleaned_data_Pittsburgh!I$2:'cleaned_data_Pittsburgh'!I$828,0))</f>
        <v>Pittsburgh</v>
      </c>
      <c r="E2612">
        <f>INDEX(cleaned_data_Pittsburgh!AG$2:'cleaned_data_Pittsburgh'!AG$828, MATCH(A2612, cleaned_data_Pittsburgh!I$2:'cleaned_data_Pittsburgh'!I$828,0))</f>
        <v>0</v>
      </c>
      <c r="F2612" t="str">
        <f>INDEX(cleaned_data_Pittsburgh!AK$2:'cleaned_data_Pittsburgh'!AK$828, MATCH(A2612, cleaned_data_Pittsburgh!I$2:'cleaned_data_Pittsburgh'!I$828,0))</f>
        <v>Sub-county</v>
      </c>
      <c r="G2612">
        <f t="shared" si="23"/>
        <v>1</v>
      </c>
    </row>
    <row r="2613" spans="1:7" x14ac:dyDescent="0.2">
      <c r="A2613">
        <v>222532774</v>
      </c>
      <c r="B2613">
        <v>106663912</v>
      </c>
      <c r="C2613" t="s">
        <v>3380</v>
      </c>
      <c r="D2613" t="str">
        <f>INDEX(cleaned_data_Pittsburgh!AF$2:'cleaned_data_Pittsburgh'!AF$828, MATCH(A2613, cleaned_data_Pittsburgh!I$2:'cleaned_data_Pittsburgh'!I$828,0))</f>
        <v>Pittsburgh</v>
      </c>
      <c r="E2613">
        <f>INDEX(cleaned_data_Pittsburgh!AG$2:'cleaned_data_Pittsburgh'!AG$828, MATCH(A2613, cleaned_data_Pittsburgh!I$2:'cleaned_data_Pittsburgh'!I$828,0))</f>
        <v>0</v>
      </c>
      <c r="F2613" t="str">
        <f>INDEX(cleaned_data_Pittsburgh!AK$2:'cleaned_data_Pittsburgh'!AK$828, MATCH(A2613, cleaned_data_Pittsburgh!I$2:'cleaned_data_Pittsburgh'!I$828,0))</f>
        <v>Sub-county</v>
      </c>
      <c r="G2613">
        <f t="shared" si="23"/>
        <v>1</v>
      </c>
    </row>
    <row r="2614" spans="1:7" x14ac:dyDescent="0.2">
      <c r="A2614">
        <v>222532804</v>
      </c>
      <c r="B2614">
        <v>9283917</v>
      </c>
      <c r="C2614" t="s">
        <v>3380</v>
      </c>
      <c r="D2614" t="str">
        <f>INDEX(cleaned_data_Pittsburgh!AF$2:'cleaned_data_Pittsburgh'!AF$828, MATCH(A2614, cleaned_data_Pittsburgh!I$2:'cleaned_data_Pittsburgh'!I$828,0))</f>
        <v>Pittsburgh</v>
      </c>
      <c r="E2614">
        <f>INDEX(cleaned_data_Pittsburgh!AG$2:'cleaned_data_Pittsburgh'!AG$828, MATCH(A2614, cleaned_data_Pittsburgh!I$2:'cleaned_data_Pittsburgh'!I$828,0))</f>
        <v>0</v>
      </c>
      <c r="F2614" t="str">
        <f>INDEX(cleaned_data_Pittsburgh!AK$2:'cleaned_data_Pittsburgh'!AK$828, MATCH(A2614, cleaned_data_Pittsburgh!I$2:'cleaned_data_Pittsburgh'!I$828,0))</f>
        <v>Sub-county</v>
      </c>
      <c r="G2614">
        <f t="shared" si="23"/>
        <v>1</v>
      </c>
    </row>
    <row r="2615" spans="1:7" x14ac:dyDescent="0.2">
      <c r="A2615">
        <v>222532804</v>
      </c>
      <c r="B2615">
        <v>52545892</v>
      </c>
      <c r="C2615" t="s">
        <v>3380</v>
      </c>
      <c r="D2615" t="str">
        <f>INDEX(cleaned_data_Pittsburgh!AF$2:'cleaned_data_Pittsburgh'!AF$828, MATCH(A2615, cleaned_data_Pittsburgh!I$2:'cleaned_data_Pittsburgh'!I$828,0))</f>
        <v>Pittsburgh</v>
      </c>
      <c r="E2615">
        <f>INDEX(cleaned_data_Pittsburgh!AG$2:'cleaned_data_Pittsburgh'!AG$828, MATCH(A2615, cleaned_data_Pittsburgh!I$2:'cleaned_data_Pittsburgh'!I$828,0))</f>
        <v>0</v>
      </c>
      <c r="F2615" t="str">
        <f>INDEX(cleaned_data_Pittsburgh!AK$2:'cleaned_data_Pittsburgh'!AK$828, MATCH(A2615, cleaned_data_Pittsburgh!I$2:'cleaned_data_Pittsburgh'!I$828,0))</f>
        <v>Sub-county</v>
      </c>
      <c r="G2615">
        <f t="shared" si="23"/>
        <v>1</v>
      </c>
    </row>
    <row r="2616" spans="1:7" x14ac:dyDescent="0.2">
      <c r="A2616">
        <v>222532804</v>
      </c>
      <c r="B2616">
        <v>134063492</v>
      </c>
      <c r="C2616" t="s">
        <v>3380</v>
      </c>
      <c r="D2616" t="str">
        <f>INDEX(cleaned_data_Pittsburgh!AF$2:'cleaned_data_Pittsburgh'!AF$828, MATCH(A2616, cleaned_data_Pittsburgh!I$2:'cleaned_data_Pittsburgh'!I$828,0))</f>
        <v>Pittsburgh</v>
      </c>
      <c r="E2616">
        <f>INDEX(cleaned_data_Pittsburgh!AG$2:'cleaned_data_Pittsburgh'!AG$828, MATCH(A2616, cleaned_data_Pittsburgh!I$2:'cleaned_data_Pittsburgh'!I$828,0))</f>
        <v>0</v>
      </c>
      <c r="F2616" t="str">
        <f>INDEX(cleaned_data_Pittsburgh!AK$2:'cleaned_data_Pittsburgh'!AK$828, MATCH(A2616, cleaned_data_Pittsburgh!I$2:'cleaned_data_Pittsburgh'!I$828,0))</f>
        <v>Sub-county</v>
      </c>
      <c r="G2616">
        <f t="shared" si="23"/>
        <v>1</v>
      </c>
    </row>
    <row r="2617" spans="1:7" x14ac:dyDescent="0.2">
      <c r="A2617">
        <v>222532804</v>
      </c>
      <c r="B2617">
        <v>127340762</v>
      </c>
      <c r="C2617" t="s">
        <v>3380</v>
      </c>
      <c r="D2617" t="str">
        <f>INDEX(cleaned_data_Pittsburgh!AF$2:'cleaned_data_Pittsburgh'!AF$828, MATCH(A2617, cleaned_data_Pittsburgh!I$2:'cleaned_data_Pittsburgh'!I$828,0))</f>
        <v>Pittsburgh</v>
      </c>
      <c r="E2617">
        <f>INDEX(cleaned_data_Pittsburgh!AG$2:'cleaned_data_Pittsburgh'!AG$828, MATCH(A2617, cleaned_data_Pittsburgh!I$2:'cleaned_data_Pittsburgh'!I$828,0))</f>
        <v>0</v>
      </c>
      <c r="F2617" t="str">
        <f>INDEX(cleaned_data_Pittsburgh!AK$2:'cleaned_data_Pittsburgh'!AK$828, MATCH(A2617, cleaned_data_Pittsburgh!I$2:'cleaned_data_Pittsburgh'!I$828,0))</f>
        <v>Sub-county</v>
      </c>
      <c r="G2617">
        <f t="shared" si="23"/>
        <v>1</v>
      </c>
    </row>
    <row r="2618" spans="1:7" x14ac:dyDescent="0.2">
      <c r="A2618">
        <v>222532804</v>
      </c>
      <c r="B2618">
        <v>14180373</v>
      </c>
      <c r="C2618" t="s">
        <v>3380</v>
      </c>
      <c r="D2618" t="str">
        <f>INDEX(cleaned_data_Pittsburgh!AF$2:'cleaned_data_Pittsburgh'!AF$828, MATCH(A2618, cleaned_data_Pittsburgh!I$2:'cleaned_data_Pittsburgh'!I$828,0))</f>
        <v>Pittsburgh</v>
      </c>
      <c r="E2618">
        <f>INDEX(cleaned_data_Pittsburgh!AG$2:'cleaned_data_Pittsburgh'!AG$828, MATCH(A2618, cleaned_data_Pittsburgh!I$2:'cleaned_data_Pittsburgh'!I$828,0))</f>
        <v>0</v>
      </c>
      <c r="F2618" t="str">
        <f>INDEX(cleaned_data_Pittsburgh!AK$2:'cleaned_data_Pittsburgh'!AK$828, MATCH(A2618, cleaned_data_Pittsburgh!I$2:'cleaned_data_Pittsburgh'!I$828,0))</f>
        <v>Sub-county</v>
      </c>
      <c r="G2618">
        <f t="shared" si="23"/>
        <v>1</v>
      </c>
    </row>
    <row r="2619" spans="1:7" x14ac:dyDescent="0.2">
      <c r="A2619">
        <v>222532852</v>
      </c>
      <c r="B2619">
        <v>9283917</v>
      </c>
      <c r="C2619" t="s">
        <v>3380</v>
      </c>
      <c r="D2619" t="str">
        <f>INDEX(cleaned_data_Pittsburgh!AF$2:'cleaned_data_Pittsburgh'!AF$828, MATCH(A2619, cleaned_data_Pittsburgh!I$2:'cleaned_data_Pittsburgh'!I$828,0))</f>
        <v>Pittsburgh</v>
      </c>
      <c r="E2619">
        <f>INDEX(cleaned_data_Pittsburgh!AG$2:'cleaned_data_Pittsburgh'!AG$828, MATCH(A2619, cleaned_data_Pittsburgh!I$2:'cleaned_data_Pittsburgh'!I$828,0))</f>
        <v>0</v>
      </c>
      <c r="F2619" t="str">
        <f>INDEX(cleaned_data_Pittsburgh!AK$2:'cleaned_data_Pittsburgh'!AK$828, MATCH(A2619, cleaned_data_Pittsburgh!I$2:'cleaned_data_Pittsburgh'!I$828,0))</f>
        <v>Sub-county</v>
      </c>
      <c r="G2619">
        <f t="shared" si="23"/>
        <v>1</v>
      </c>
    </row>
    <row r="2620" spans="1:7" x14ac:dyDescent="0.2">
      <c r="A2620">
        <v>222532852</v>
      </c>
      <c r="B2620">
        <v>185915635</v>
      </c>
      <c r="C2620" t="s">
        <v>3380</v>
      </c>
      <c r="D2620" t="str">
        <f>INDEX(cleaned_data_Pittsburgh!AF$2:'cleaned_data_Pittsburgh'!AF$828, MATCH(A2620, cleaned_data_Pittsburgh!I$2:'cleaned_data_Pittsburgh'!I$828,0))</f>
        <v>Pittsburgh</v>
      </c>
      <c r="E2620">
        <f>INDEX(cleaned_data_Pittsburgh!AG$2:'cleaned_data_Pittsburgh'!AG$828, MATCH(A2620, cleaned_data_Pittsburgh!I$2:'cleaned_data_Pittsburgh'!I$828,0))</f>
        <v>0</v>
      </c>
      <c r="F2620" t="str">
        <f>INDEX(cleaned_data_Pittsburgh!AK$2:'cleaned_data_Pittsburgh'!AK$828, MATCH(A2620, cleaned_data_Pittsburgh!I$2:'cleaned_data_Pittsburgh'!I$828,0))</f>
        <v>Sub-county</v>
      </c>
      <c r="G2620">
        <f t="shared" si="23"/>
        <v>1</v>
      </c>
    </row>
    <row r="2621" spans="1:7" x14ac:dyDescent="0.2">
      <c r="A2621">
        <v>222532852</v>
      </c>
      <c r="B2621">
        <v>49960812</v>
      </c>
      <c r="C2621" t="s">
        <v>3380</v>
      </c>
      <c r="D2621" t="str">
        <f>INDEX(cleaned_data_Pittsburgh!AF$2:'cleaned_data_Pittsburgh'!AF$828, MATCH(A2621, cleaned_data_Pittsburgh!I$2:'cleaned_data_Pittsburgh'!I$828,0))</f>
        <v>Pittsburgh</v>
      </c>
      <c r="E2621">
        <f>INDEX(cleaned_data_Pittsburgh!AG$2:'cleaned_data_Pittsburgh'!AG$828, MATCH(A2621, cleaned_data_Pittsburgh!I$2:'cleaned_data_Pittsburgh'!I$828,0))</f>
        <v>0</v>
      </c>
      <c r="F2621" t="str">
        <f>INDEX(cleaned_data_Pittsburgh!AK$2:'cleaned_data_Pittsburgh'!AK$828, MATCH(A2621, cleaned_data_Pittsburgh!I$2:'cleaned_data_Pittsburgh'!I$828,0))</f>
        <v>Sub-county</v>
      </c>
      <c r="G2621">
        <f t="shared" si="23"/>
        <v>1</v>
      </c>
    </row>
    <row r="2622" spans="1:7" x14ac:dyDescent="0.2">
      <c r="A2622">
        <v>222532852</v>
      </c>
      <c r="B2622">
        <v>63868822</v>
      </c>
      <c r="C2622" t="s">
        <v>3380</v>
      </c>
      <c r="D2622" t="str">
        <f>INDEX(cleaned_data_Pittsburgh!AF$2:'cleaned_data_Pittsburgh'!AF$828, MATCH(A2622, cleaned_data_Pittsburgh!I$2:'cleaned_data_Pittsburgh'!I$828,0))</f>
        <v>Pittsburgh</v>
      </c>
      <c r="E2622">
        <f>INDEX(cleaned_data_Pittsburgh!AG$2:'cleaned_data_Pittsburgh'!AG$828, MATCH(A2622, cleaned_data_Pittsburgh!I$2:'cleaned_data_Pittsburgh'!I$828,0))</f>
        <v>0</v>
      </c>
      <c r="F2622" t="str">
        <f>INDEX(cleaned_data_Pittsburgh!AK$2:'cleaned_data_Pittsburgh'!AK$828, MATCH(A2622, cleaned_data_Pittsburgh!I$2:'cleaned_data_Pittsburgh'!I$828,0))</f>
        <v>Sub-county</v>
      </c>
      <c r="G2622">
        <f t="shared" si="23"/>
        <v>1</v>
      </c>
    </row>
    <row r="2623" spans="1:7" x14ac:dyDescent="0.2">
      <c r="A2623">
        <v>222532852</v>
      </c>
      <c r="B2623">
        <v>40896</v>
      </c>
      <c r="C2623" t="s">
        <v>3380</v>
      </c>
      <c r="D2623" t="str">
        <f>INDEX(cleaned_data_Pittsburgh!AF$2:'cleaned_data_Pittsburgh'!AF$828, MATCH(A2623, cleaned_data_Pittsburgh!I$2:'cleaned_data_Pittsburgh'!I$828,0))</f>
        <v>Pittsburgh</v>
      </c>
      <c r="E2623">
        <f>INDEX(cleaned_data_Pittsburgh!AG$2:'cleaned_data_Pittsburgh'!AG$828, MATCH(A2623, cleaned_data_Pittsburgh!I$2:'cleaned_data_Pittsburgh'!I$828,0))</f>
        <v>0</v>
      </c>
      <c r="F2623" t="str">
        <f>INDEX(cleaned_data_Pittsburgh!AK$2:'cleaned_data_Pittsburgh'!AK$828, MATCH(A2623, cleaned_data_Pittsburgh!I$2:'cleaned_data_Pittsburgh'!I$828,0))</f>
        <v>Sub-county</v>
      </c>
      <c r="G2623">
        <f t="shared" si="23"/>
        <v>1</v>
      </c>
    </row>
    <row r="2624" spans="1:7" x14ac:dyDescent="0.2">
      <c r="A2624">
        <v>222532852</v>
      </c>
      <c r="B2624">
        <v>16173411</v>
      </c>
      <c r="C2624" t="s">
        <v>3380</v>
      </c>
      <c r="D2624" t="str">
        <f>INDEX(cleaned_data_Pittsburgh!AF$2:'cleaned_data_Pittsburgh'!AF$828, MATCH(A2624, cleaned_data_Pittsburgh!I$2:'cleaned_data_Pittsburgh'!I$828,0))</f>
        <v>Pittsburgh</v>
      </c>
      <c r="E2624">
        <f>INDEX(cleaned_data_Pittsburgh!AG$2:'cleaned_data_Pittsburgh'!AG$828, MATCH(A2624, cleaned_data_Pittsburgh!I$2:'cleaned_data_Pittsburgh'!I$828,0))</f>
        <v>0</v>
      </c>
      <c r="F2624" t="str">
        <f>INDEX(cleaned_data_Pittsburgh!AK$2:'cleaned_data_Pittsburgh'!AK$828, MATCH(A2624, cleaned_data_Pittsburgh!I$2:'cleaned_data_Pittsburgh'!I$828,0))</f>
        <v>Sub-county</v>
      </c>
      <c r="G2624">
        <f t="shared" si="23"/>
        <v>1</v>
      </c>
    </row>
    <row r="2625" spans="1:7" x14ac:dyDescent="0.2">
      <c r="A2625">
        <v>222532852</v>
      </c>
      <c r="B2625">
        <v>98154402</v>
      </c>
      <c r="C2625" t="s">
        <v>3380</v>
      </c>
      <c r="D2625" t="str">
        <f>INDEX(cleaned_data_Pittsburgh!AF$2:'cleaned_data_Pittsburgh'!AF$828, MATCH(A2625, cleaned_data_Pittsburgh!I$2:'cleaned_data_Pittsburgh'!I$828,0))</f>
        <v>Pittsburgh</v>
      </c>
      <c r="E2625">
        <f>INDEX(cleaned_data_Pittsburgh!AG$2:'cleaned_data_Pittsburgh'!AG$828, MATCH(A2625, cleaned_data_Pittsburgh!I$2:'cleaned_data_Pittsburgh'!I$828,0))</f>
        <v>0</v>
      </c>
      <c r="F2625" t="str">
        <f>INDEX(cleaned_data_Pittsburgh!AK$2:'cleaned_data_Pittsburgh'!AK$828, MATCH(A2625, cleaned_data_Pittsburgh!I$2:'cleaned_data_Pittsburgh'!I$828,0))</f>
        <v>Sub-county</v>
      </c>
      <c r="G2625">
        <f t="shared" si="23"/>
        <v>1</v>
      </c>
    </row>
    <row r="2626" spans="1:7" x14ac:dyDescent="0.2">
      <c r="A2626">
        <v>222532852</v>
      </c>
      <c r="B2626">
        <v>190494785</v>
      </c>
      <c r="C2626" t="s">
        <v>3380</v>
      </c>
      <c r="D2626" t="str">
        <f>INDEX(cleaned_data_Pittsburgh!AF$2:'cleaned_data_Pittsburgh'!AF$828, MATCH(A2626, cleaned_data_Pittsburgh!I$2:'cleaned_data_Pittsburgh'!I$828,0))</f>
        <v>Pittsburgh</v>
      </c>
      <c r="E2626">
        <f>INDEX(cleaned_data_Pittsburgh!AG$2:'cleaned_data_Pittsburgh'!AG$828, MATCH(A2626, cleaned_data_Pittsburgh!I$2:'cleaned_data_Pittsburgh'!I$828,0))</f>
        <v>0</v>
      </c>
      <c r="F2626" t="str">
        <f>INDEX(cleaned_data_Pittsburgh!AK$2:'cleaned_data_Pittsburgh'!AK$828, MATCH(A2626, cleaned_data_Pittsburgh!I$2:'cleaned_data_Pittsburgh'!I$828,0))</f>
        <v>Sub-county</v>
      </c>
      <c r="G2626">
        <f t="shared" si="23"/>
        <v>1</v>
      </c>
    </row>
    <row r="2627" spans="1:7" x14ac:dyDescent="0.2">
      <c r="A2627">
        <v>222532852</v>
      </c>
      <c r="B2627">
        <v>191658119</v>
      </c>
      <c r="C2627" t="s">
        <v>3380</v>
      </c>
      <c r="D2627" t="str">
        <f>INDEX(cleaned_data_Pittsburgh!AF$2:'cleaned_data_Pittsburgh'!AF$828, MATCH(A2627, cleaned_data_Pittsburgh!I$2:'cleaned_data_Pittsburgh'!I$828,0))</f>
        <v>Pittsburgh</v>
      </c>
      <c r="E2627">
        <f>INDEX(cleaned_data_Pittsburgh!AG$2:'cleaned_data_Pittsburgh'!AG$828, MATCH(A2627, cleaned_data_Pittsburgh!I$2:'cleaned_data_Pittsburgh'!I$828,0))</f>
        <v>0</v>
      </c>
      <c r="F2627" t="str">
        <f>INDEX(cleaned_data_Pittsburgh!AK$2:'cleaned_data_Pittsburgh'!AK$828, MATCH(A2627, cleaned_data_Pittsburgh!I$2:'cleaned_data_Pittsburgh'!I$828,0))</f>
        <v>Sub-county</v>
      </c>
      <c r="G2627">
        <f t="shared" si="23"/>
        <v>1</v>
      </c>
    </row>
    <row r="2628" spans="1:7" x14ac:dyDescent="0.2">
      <c r="A2628">
        <v>222532852</v>
      </c>
      <c r="B2628">
        <v>118432622</v>
      </c>
      <c r="C2628" t="s">
        <v>3380</v>
      </c>
      <c r="D2628" t="str">
        <f>INDEX(cleaned_data_Pittsburgh!AF$2:'cleaned_data_Pittsburgh'!AF$828, MATCH(A2628, cleaned_data_Pittsburgh!I$2:'cleaned_data_Pittsburgh'!I$828,0))</f>
        <v>Pittsburgh</v>
      </c>
      <c r="E2628">
        <f>INDEX(cleaned_data_Pittsburgh!AG$2:'cleaned_data_Pittsburgh'!AG$828, MATCH(A2628, cleaned_data_Pittsburgh!I$2:'cleaned_data_Pittsburgh'!I$828,0))</f>
        <v>0</v>
      </c>
      <c r="F2628" t="str">
        <f>INDEX(cleaned_data_Pittsburgh!AK$2:'cleaned_data_Pittsburgh'!AK$828, MATCH(A2628, cleaned_data_Pittsburgh!I$2:'cleaned_data_Pittsburgh'!I$828,0))</f>
        <v>Sub-county</v>
      </c>
      <c r="G2628">
        <f t="shared" si="23"/>
        <v>1</v>
      </c>
    </row>
    <row r="2629" spans="1:7" x14ac:dyDescent="0.2">
      <c r="A2629">
        <v>222532852</v>
      </c>
      <c r="B2629">
        <v>17022411</v>
      </c>
      <c r="C2629" t="s">
        <v>3380</v>
      </c>
      <c r="D2629" t="str">
        <f>INDEX(cleaned_data_Pittsburgh!AF$2:'cleaned_data_Pittsburgh'!AF$828, MATCH(A2629, cleaned_data_Pittsburgh!I$2:'cleaned_data_Pittsburgh'!I$828,0))</f>
        <v>Pittsburgh</v>
      </c>
      <c r="E2629">
        <f>INDEX(cleaned_data_Pittsburgh!AG$2:'cleaned_data_Pittsburgh'!AG$828, MATCH(A2629, cleaned_data_Pittsburgh!I$2:'cleaned_data_Pittsburgh'!I$828,0))</f>
        <v>0</v>
      </c>
      <c r="F2629" t="str">
        <f>INDEX(cleaned_data_Pittsburgh!AK$2:'cleaned_data_Pittsburgh'!AK$828, MATCH(A2629, cleaned_data_Pittsburgh!I$2:'cleaned_data_Pittsburgh'!I$828,0))</f>
        <v>Sub-county</v>
      </c>
      <c r="G2629">
        <f t="shared" si="23"/>
        <v>1</v>
      </c>
    </row>
    <row r="2630" spans="1:7" x14ac:dyDescent="0.2">
      <c r="A2630">
        <v>222532852</v>
      </c>
      <c r="B2630">
        <v>6419039</v>
      </c>
      <c r="C2630" t="s">
        <v>3380</v>
      </c>
      <c r="D2630" t="str">
        <f>INDEX(cleaned_data_Pittsburgh!AF$2:'cleaned_data_Pittsburgh'!AF$828, MATCH(A2630, cleaned_data_Pittsburgh!I$2:'cleaned_data_Pittsburgh'!I$828,0))</f>
        <v>Pittsburgh</v>
      </c>
      <c r="E2630">
        <f>INDEX(cleaned_data_Pittsburgh!AG$2:'cleaned_data_Pittsburgh'!AG$828, MATCH(A2630, cleaned_data_Pittsburgh!I$2:'cleaned_data_Pittsburgh'!I$828,0))</f>
        <v>0</v>
      </c>
      <c r="F2630" t="str">
        <f>INDEX(cleaned_data_Pittsburgh!AK$2:'cleaned_data_Pittsburgh'!AK$828, MATCH(A2630, cleaned_data_Pittsburgh!I$2:'cleaned_data_Pittsburgh'!I$828,0))</f>
        <v>Sub-county</v>
      </c>
      <c r="G2630">
        <f t="shared" si="23"/>
        <v>1</v>
      </c>
    </row>
    <row r="2631" spans="1:7" x14ac:dyDescent="0.2">
      <c r="A2631">
        <v>222535082</v>
      </c>
      <c r="B2631">
        <v>187324757</v>
      </c>
      <c r="C2631" t="s">
        <v>3380</v>
      </c>
      <c r="D2631" t="str">
        <f>INDEX(cleaned_data_Pittsburgh!AF$2:'cleaned_data_Pittsburgh'!AF$828, MATCH(A2631, cleaned_data_Pittsburgh!I$2:'cleaned_data_Pittsburgh'!I$828,0))</f>
        <v>Pittsburgh</v>
      </c>
      <c r="E2631">
        <f>INDEX(cleaned_data_Pittsburgh!AG$2:'cleaned_data_Pittsburgh'!AG$828, MATCH(A2631, cleaned_data_Pittsburgh!I$2:'cleaned_data_Pittsburgh'!I$828,0))</f>
        <v>0</v>
      </c>
      <c r="F2631" t="str">
        <f>INDEX(cleaned_data_Pittsburgh!AK$2:'cleaned_data_Pittsburgh'!AK$828, MATCH(A2631, cleaned_data_Pittsburgh!I$2:'cleaned_data_Pittsburgh'!I$828,0))</f>
        <v>Sub-county</v>
      </c>
      <c r="G2631">
        <f t="shared" si="23"/>
        <v>1</v>
      </c>
    </row>
    <row r="2632" spans="1:7" x14ac:dyDescent="0.2">
      <c r="A2632">
        <v>222535082</v>
      </c>
      <c r="B2632">
        <v>184089306</v>
      </c>
      <c r="C2632" t="s">
        <v>3380</v>
      </c>
      <c r="D2632" t="str">
        <f>INDEX(cleaned_data_Pittsburgh!AF$2:'cleaned_data_Pittsburgh'!AF$828, MATCH(A2632, cleaned_data_Pittsburgh!I$2:'cleaned_data_Pittsburgh'!I$828,0))</f>
        <v>Pittsburgh</v>
      </c>
      <c r="E2632">
        <f>INDEX(cleaned_data_Pittsburgh!AG$2:'cleaned_data_Pittsburgh'!AG$828, MATCH(A2632, cleaned_data_Pittsburgh!I$2:'cleaned_data_Pittsburgh'!I$828,0))</f>
        <v>0</v>
      </c>
      <c r="F2632" t="str">
        <f>INDEX(cleaned_data_Pittsburgh!AK$2:'cleaned_data_Pittsburgh'!AK$828, MATCH(A2632, cleaned_data_Pittsburgh!I$2:'cleaned_data_Pittsburgh'!I$828,0))</f>
        <v>Sub-county</v>
      </c>
      <c r="G2632">
        <f t="shared" si="23"/>
        <v>1</v>
      </c>
    </row>
    <row r="2633" spans="1:7" x14ac:dyDescent="0.2">
      <c r="A2633">
        <v>222535082</v>
      </c>
      <c r="B2633">
        <v>52545892</v>
      </c>
      <c r="C2633" t="s">
        <v>3380</v>
      </c>
      <c r="D2633" t="str">
        <f>INDEX(cleaned_data_Pittsburgh!AF$2:'cleaned_data_Pittsburgh'!AF$828, MATCH(A2633, cleaned_data_Pittsburgh!I$2:'cleaned_data_Pittsburgh'!I$828,0))</f>
        <v>Pittsburgh</v>
      </c>
      <c r="E2633">
        <f>INDEX(cleaned_data_Pittsburgh!AG$2:'cleaned_data_Pittsburgh'!AG$828, MATCH(A2633, cleaned_data_Pittsburgh!I$2:'cleaned_data_Pittsburgh'!I$828,0))</f>
        <v>0</v>
      </c>
      <c r="F2633" t="str">
        <f>INDEX(cleaned_data_Pittsburgh!AK$2:'cleaned_data_Pittsburgh'!AK$828, MATCH(A2633, cleaned_data_Pittsburgh!I$2:'cleaned_data_Pittsburgh'!I$828,0))</f>
        <v>Sub-county</v>
      </c>
      <c r="G2633">
        <f t="shared" si="23"/>
        <v>1</v>
      </c>
    </row>
    <row r="2634" spans="1:7" x14ac:dyDescent="0.2">
      <c r="A2634">
        <v>222535082</v>
      </c>
      <c r="B2634">
        <v>113621812</v>
      </c>
      <c r="C2634" t="s">
        <v>3380</v>
      </c>
      <c r="D2634" t="str">
        <f>INDEX(cleaned_data_Pittsburgh!AF$2:'cleaned_data_Pittsburgh'!AF$828, MATCH(A2634, cleaned_data_Pittsburgh!I$2:'cleaned_data_Pittsburgh'!I$828,0))</f>
        <v>Pittsburgh</v>
      </c>
      <c r="E2634">
        <f>INDEX(cleaned_data_Pittsburgh!AG$2:'cleaned_data_Pittsburgh'!AG$828, MATCH(A2634, cleaned_data_Pittsburgh!I$2:'cleaned_data_Pittsburgh'!I$828,0))</f>
        <v>0</v>
      </c>
      <c r="F2634" t="str">
        <f>INDEX(cleaned_data_Pittsburgh!AK$2:'cleaned_data_Pittsburgh'!AK$828, MATCH(A2634, cleaned_data_Pittsburgh!I$2:'cleaned_data_Pittsburgh'!I$828,0))</f>
        <v>Sub-county</v>
      </c>
      <c r="G2634">
        <f t="shared" si="23"/>
        <v>1</v>
      </c>
    </row>
    <row r="2635" spans="1:7" x14ac:dyDescent="0.2">
      <c r="A2635">
        <v>222535082</v>
      </c>
      <c r="B2635">
        <v>6612795</v>
      </c>
      <c r="C2635" t="s">
        <v>3380</v>
      </c>
      <c r="D2635" t="str">
        <f>INDEX(cleaned_data_Pittsburgh!AF$2:'cleaned_data_Pittsburgh'!AF$828, MATCH(A2635, cleaned_data_Pittsburgh!I$2:'cleaned_data_Pittsburgh'!I$828,0))</f>
        <v>Pittsburgh</v>
      </c>
      <c r="E2635">
        <f>INDEX(cleaned_data_Pittsburgh!AG$2:'cleaned_data_Pittsburgh'!AG$828, MATCH(A2635, cleaned_data_Pittsburgh!I$2:'cleaned_data_Pittsburgh'!I$828,0))</f>
        <v>0</v>
      </c>
      <c r="F2635" t="str">
        <f>INDEX(cleaned_data_Pittsburgh!AK$2:'cleaned_data_Pittsburgh'!AK$828, MATCH(A2635, cleaned_data_Pittsburgh!I$2:'cleaned_data_Pittsburgh'!I$828,0))</f>
        <v>Sub-county</v>
      </c>
      <c r="G2635">
        <f t="shared" ref="G2635:G2698" si="24">IF(IFERROR(SEARCH(D2635, C2635), 0), 1, 0)</f>
        <v>1</v>
      </c>
    </row>
    <row r="2636" spans="1:7" x14ac:dyDescent="0.2">
      <c r="A2636">
        <v>222535082</v>
      </c>
      <c r="B2636">
        <v>12205308</v>
      </c>
      <c r="C2636" t="s">
        <v>3380</v>
      </c>
      <c r="D2636" t="str">
        <f>INDEX(cleaned_data_Pittsburgh!AF$2:'cleaned_data_Pittsburgh'!AF$828, MATCH(A2636, cleaned_data_Pittsburgh!I$2:'cleaned_data_Pittsburgh'!I$828,0))</f>
        <v>Pittsburgh</v>
      </c>
      <c r="E2636">
        <f>INDEX(cleaned_data_Pittsburgh!AG$2:'cleaned_data_Pittsburgh'!AG$828, MATCH(A2636, cleaned_data_Pittsburgh!I$2:'cleaned_data_Pittsburgh'!I$828,0))</f>
        <v>0</v>
      </c>
      <c r="F2636" t="str">
        <f>INDEX(cleaned_data_Pittsburgh!AK$2:'cleaned_data_Pittsburgh'!AK$828, MATCH(A2636, cleaned_data_Pittsburgh!I$2:'cleaned_data_Pittsburgh'!I$828,0))</f>
        <v>Sub-county</v>
      </c>
      <c r="G2636">
        <f t="shared" si="24"/>
        <v>1</v>
      </c>
    </row>
    <row r="2637" spans="1:7" x14ac:dyDescent="0.2">
      <c r="A2637">
        <v>222535082</v>
      </c>
      <c r="B2637">
        <v>187045093</v>
      </c>
      <c r="C2637" t="s">
        <v>3380</v>
      </c>
      <c r="D2637" t="str">
        <f>INDEX(cleaned_data_Pittsburgh!AF$2:'cleaned_data_Pittsburgh'!AF$828, MATCH(A2637, cleaned_data_Pittsburgh!I$2:'cleaned_data_Pittsburgh'!I$828,0))</f>
        <v>Pittsburgh</v>
      </c>
      <c r="E2637">
        <f>INDEX(cleaned_data_Pittsburgh!AG$2:'cleaned_data_Pittsburgh'!AG$828, MATCH(A2637, cleaned_data_Pittsburgh!I$2:'cleaned_data_Pittsburgh'!I$828,0))</f>
        <v>0</v>
      </c>
      <c r="F2637" t="str">
        <f>INDEX(cleaned_data_Pittsburgh!AK$2:'cleaned_data_Pittsburgh'!AK$828, MATCH(A2637, cleaned_data_Pittsburgh!I$2:'cleaned_data_Pittsburgh'!I$828,0))</f>
        <v>Sub-county</v>
      </c>
      <c r="G2637">
        <f t="shared" si="24"/>
        <v>1</v>
      </c>
    </row>
    <row r="2638" spans="1:7" x14ac:dyDescent="0.2">
      <c r="A2638">
        <v>222535082</v>
      </c>
      <c r="B2638">
        <v>2436038</v>
      </c>
      <c r="C2638" t="s">
        <v>3380</v>
      </c>
      <c r="D2638" t="str">
        <f>INDEX(cleaned_data_Pittsburgh!AF$2:'cleaned_data_Pittsburgh'!AF$828, MATCH(A2638, cleaned_data_Pittsburgh!I$2:'cleaned_data_Pittsburgh'!I$828,0))</f>
        <v>Pittsburgh</v>
      </c>
      <c r="E2638">
        <f>INDEX(cleaned_data_Pittsburgh!AG$2:'cleaned_data_Pittsburgh'!AG$828, MATCH(A2638, cleaned_data_Pittsburgh!I$2:'cleaned_data_Pittsburgh'!I$828,0))</f>
        <v>0</v>
      </c>
      <c r="F2638" t="str">
        <f>INDEX(cleaned_data_Pittsburgh!AK$2:'cleaned_data_Pittsburgh'!AK$828, MATCH(A2638, cleaned_data_Pittsburgh!I$2:'cleaned_data_Pittsburgh'!I$828,0))</f>
        <v>Sub-county</v>
      </c>
      <c r="G2638">
        <f t="shared" si="24"/>
        <v>1</v>
      </c>
    </row>
    <row r="2639" spans="1:7" x14ac:dyDescent="0.2">
      <c r="A2639">
        <v>222535082</v>
      </c>
      <c r="B2639">
        <v>4546837</v>
      </c>
      <c r="C2639" t="s">
        <v>3380</v>
      </c>
      <c r="D2639" t="str">
        <f>INDEX(cleaned_data_Pittsburgh!AF$2:'cleaned_data_Pittsburgh'!AF$828, MATCH(A2639, cleaned_data_Pittsburgh!I$2:'cleaned_data_Pittsburgh'!I$828,0))</f>
        <v>Pittsburgh</v>
      </c>
      <c r="E2639">
        <f>INDEX(cleaned_data_Pittsburgh!AG$2:'cleaned_data_Pittsburgh'!AG$828, MATCH(A2639, cleaned_data_Pittsburgh!I$2:'cleaned_data_Pittsburgh'!I$828,0))</f>
        <v>0</v>
      </c>
      <c r="F2639" t="str">
        <f>INDEX(cleaned_data_Pittsburgh!AK$2:'cleaned_data_Pittsburgh'!AK$828, MATCH(A2639, cleaned_data_Pittsburgh!I$2:'cleaned_data_Pittsburgh'!I$828,0))</f>
        <v>Sub-county</v>
      </c>
      <c r="G2639">
        <f t="shared" si="24"/>
        <v>1</v>
      </c>
    </row>
    <row r="2640" spans="1:7" x14ac:dyDescent="0.2">
      <c r="A2640">
        <v>222535082</v>
      </c>
      <c r="B2640">
        <v>40276552</v>
      </c>
      <c r="C2640" t="s">
        <v>3380</v>
      </c>
      <c r="D2640" t="str">
        <f>INDEX(cleaned_data_Pittsburgh!AF$2:'cleaned_data_Pittsburgh'!AF$828, MATCH(A2640, cleaned_data_Pittsburgh!I$2:'cleaned_data_Pittsburgh'!I$828,0))</f>
        <v>Pittsburgh</v>
      </c>
      <c r="E2640">
        <f>INDEX(cleaned_data_Pittsburgh!AG$2:'cleaned_data_Pittsburgh'!AG$828, MATCH(A2640, cleaned_data_Pittsburgh!I$2:'cleaned_data_Pittsburgh'!I$828,0))</f>
        <v>0</v>
      </c>
      <c r="F2640" t="str">
        <f>INDEX(cleaned_data_Pittsburgh!AK$2:'cleaned_data_Pittsburgh'!AK$828, MATCH(A2640, cleaned_data_Pittsburgh!I$2:'cleaned_data_Pittsburgh'!I$828,0))</f>
        <v>Sub-county</v>
      </c>
      <c r="G2640">
        <f t="shared" si="24"/>
        <v>1</v>
      </c>
    </row>
    <row r="2641" spans="1:7" x14ac:dyDescent="0.2">
      <c r="A2641">
        <v>222573371</v>
      </c>
      <c r="B2641">
        <v>9283917</v>
      </c>
      <c r="C2641" t="s">
        <v>3380</v>
      </c>
      <c r="D2641" t="str">
        <f>INDEX(cleaned_data_Pittsburgh!AF$2:'cleaned_data_Pittsburgh'!AF$828, MATCH(A2641, cleaned_data_Pittsburgh!I$2:'cleaned_data_Pittsburgh'!I$828,0))</f>
        <v>Pittsburgh</v>
      </c>
      <c r="E2641">
        <f>INDEX(cleaned_data_Pittsburgh!AG$2:'cleaned_data_Pittsburgh'!AG$828, MATCH(A2641, cleaned_data_Pittsburgh!I$2:'cleaned_data_Pittsburgh'!I$828,0))</f>
        <v>0</v>
      </c>
      <c r="F2641" t="str">
        <f>INDEX(cleaned_data_Pittsburgh!AK$2:'cleaned_data_Pittsburgh'!AK$828, MATCH(A2641, cleaned_data_Pittsburgh!I$2:'cleaned_data_Pittsburgh'!I$828,0))</f>
        <v>Sub-county</v>
      </c>
      <c r="G2641">
        <f t="shared" si="24"/>
        <v>1</v>
      </c>
    </row>
    <row r="2642" spans="1:7" x14ac:dyDescent="0.2">
      <c r="A2642">
        <v>222573371</v>
      </c>
      <c r="B2642">
        <v>52545892</v>
      </c>
      <c r="C2642" t="s">
        <v>3380</v>
      </c>
      <c r="D2642" t="str">
        <f>INDEX(cleaned_data_Pittsburgh!AF$2:'cleaned_data_Pittsburgh'!AF$828, MATCH(A2642, cleaned_data_Pittsburgh!I$2:'cleaned_data_Pittsburgh'!I$828,0))</f>
        <v>Pittsburgh</v>
      </c>
      <c r="E2642">
        <f>INDEX(cleaned_data_Pittsburgh!AG$2:'cleaned_data_Pittsburgh'!AG$828, MATCH(A2642, cleaned_data_Pittsburgh!I$2:'cleaned_data_Pittsburgh'!I$828,0))</f>
        <v>0</v>
      </c>
      <c r="F2642" t="str">
        <f>INDEX(cleaned_data_Pittsburgh!AK$2:'cleaned_data_Pittsburgh'!AK$828, MATCH(A2642, cleaned_data_Pittsburgh!I$2:'cleaned_data_Pittsburgh'!I$828,0))</f>
        <v>Sub-county</v>
      </c>
      <c r="G2642">
        <f t="shared" si="24"/>
        <v>1</v>
      </c>
    </row>
    <row r="2643" spans="1:7" x14ac:dyDescent="0.2">
      <c r="A2643">
        <v>222573371</v>
      </c>
      <c r="B2643">
        <v>55914422</v>
      </c>
      <c r="C2643" t="s">
        <v>3380</v>
      </c>
      <c r="D2643" t="str">
        <f>INDEX(cleaned_data_Pittsburgh!AF$2:'cleaned_data_Pittsburgh'!AF$828, MATCH(A2643, cleaned_data_Pittsburgh!I$2:'cleaned_data_Pittsburgh'!I$828,0))</f>
        <v>Pittsburgh</v>
      </c>
      <c r="E2643">
        <f>INDEX(cleaned_data_Pittsburgh!AG$2:'cleaned_data_Pittsburgh'!AG$828, MATCH(A2643, cleaned_data_Pittsburgh!I$2:'cleaned_data_Pittsburgh'!I$828,0))</f>
        <v>0</v>
      </c>
      <c r="F2643" t="str">
        <f>INDEX(cleaned_data_Pittsburgh!AK$2:'cleaned_data_Pittsburgh'!AK$828, MATCH(A2643, cleaned_data_Pittsburgh!I$2:'cleaned_data_Pittsburgh'!I$828,0))</f>
        <v>Sub-county</v>
      </c>
      <c r="G2643">
        <f t="shared" si="24"/>
        <v>1</v>
      </c>
    </row>
    <row r="2644" spans="1:7" x14ac:dyDescent="0.2">
      <c r="A2644">
        <v>222573371</v>
      </c>
      <c r="B2644">
        <v>6051049</v>
      </c>
      <c r="C2644" t="s">
        <v>3380</v>
      </c>
      <c r="D2644" t="str">
        <f>INDEX(cleaned_data_Pittsburgh!AF$2:'cleaned_data_Pittsburgh'!AF$828, MATCH(A2644, cleaned_data_Pittsburgh!I$2:'cleaned_data_Pittsburgh'!I$828,0))</f>
        <v>Pittsburgh</v>
      </c>
      <c r="E2644">
        <f>INDEX(cleaned_data_Pittsburgh!AG$2:'cleaned_data_Pittsburgh'!AG$828, MATCH(A2644, cleaned_data_Pittsburgh!I$2:'cleaned_data_Pittsburgh'!I$828,0))</f>
        <v>0</v>
      </c>
      <c r="F2644" t="str">
        <f>INDEX(cleaned_data_Pittsburgh!AK$2:'cleaned_data_Pittsburgh'!AK$828, MATCH(A2644, cleaned_data_Pittsburgh!I$2:'cleaned_data_Pittsburgh'!I$828,0))</f>
        <v>Sub-county</v>
      </c>
      <c r="G2644">
        <f t="shared" si="24"/>
        <v>1</v>
      </c>
    </row>
    <row r="2645" spans="1:7" x14ac:dyDescent="0.2">
      <c r="A2645">
        <v>222573371</v>
      </c>
      <c r="B2645">
        <v>9339681</v>
      </c>
      <c r="C2645" t="s">
        <v>3380</v>
      </c>
      <c r="D2645" t="str">
        <f>INDEX(cleaned_data_Pittsburgh!AF$2:'cleaned_data_Pittsburgh'!AF$828, MATCH(A2645, cleaned_data_Pittsburgh!I$2:'cleaned_data_Pittsburgh'!I$828,0))</f>
        <v>Pittsburgh</v>
      </c>
      <c r="E2645">
        <f>INDEX(cleaned_data_Pittsburgh!AG$2:'cleaned_data_Pittsburgh'!AG$828, MATCH(A2645, cleaned_data_Pittsburgh!I$2:'cleaned_data_Pittsburgh'!I$828,0))</f>
        <v>0</v>
      </c>
      <c r="F2645" t="str">
        <f>INDEX(cleaned_data_Pittsburgh!AK$2:'cleaned_data_Pittsburgh'!AK$828, MATCH(A2645, cleaned_data_Pittsburgh!I$2:'cleaned_data_Pittsburgh'!I$828,0))</f>
        <v>Sub-county</v>
      </c>
      <c r="G2645">
        <f t="shared" si="24"/>
        <v>1</v>
      </c>
    </row>
    <row r="2646" spans="1:7" x14ac:dyDescent="0.2">
      <c r="A2646">
        <v>222573399</v>
      </c>
      <c r="B2646">
        <v>9283917</v>
      </c>
      <c r="C2646" t="s">
        <v>3380</v>
      </c>
      <c r="D2646" t="str">
        <f>INDEX(cleaned_data_Pittsburgh!AF$2:'cleaned_data_Pittsburgh'!AF$828, MATCH(A2646, cleaned_data_Pittsburgh!I$2:'cleaned_data_Pittsburgh'!I$828,0))</f>
        <v>Pittsburgh</v>
      </c>
      <c r="E2646">
        <f>INDEX(cleaned_data_Pittsburgh!AG$2:'cleaned_data_Pittsburgh'!AG$828, MATCH(A2646, cleaned_data_Pittsburgh!I$2:'cleaned_data_Pittsburgh'!I$828,0))</f>
        <v>0</v>
      </c>
      <c r="F2646" t="str">
        <f>INDEX(cleaned_data_Pittsburgh!AK$2:'cleaned_data_Pittsburgh'!AK$828, MATCH(A2646, cleaned_data_Pittsburgh!I$2:'cleaned_data_Pittsburgh'!I$828,0))</f>
        <v>Sub-county</v>
      </c>
      <c r="G2646">
        <f t="shared" si="24"/>
        <v>1</v>
      </c>
    </row>
    <row r="2647" spans="1:7" x14ac:dyDescent="0.2">
      <c r="A2647">
        <v>222573399</v>
      </c>
      <c r="B2647">
        <v>52545892</v>
      </c>
      <c r="C2647" t="s">
        <v>3380</v>
      </c>
      <c r="D2647" t="str">
        <f>INDEX(cleaned_data_Pittsburgh!AF$2:'cleaned_data_Pittsburgh'!AF$828, MATCH(A2647, cleaned_data_Pittsburgh!I$2:'cleaned_data_Pittsburgh'!I$828,0))</f>
        <v>Pittsburgh</v>
      </c>
      <c r="E2647">
        <f>INDEX(cleaned_data_Pittsburgh!AG$2:'cleaned_data_Pittsburgh'!AG$828, MATCH(A2647, cleaned_data_Pittsburgh!I$2:'cleaned_data_Pittsburgh'!I$828,0))</f>
        <v>0</v>
      </c>
      <c r="F2647" t="str">
        <f>INDEX(cleaned_data_Pittsburgh!AK$2:'cleaned_data_Pittsburgh'!AK$828, MATCH(A2647, cleaned_data_Pittsburgh!I$2:'cleaned_data_Pittsburgh'!I$828,0))</f>
        <v>Sub-county</v>
      </c>
      <c r="G2647">
        <f t="shared" si="24"/>
        <v>1</v>
      </c>
    </row>
    <row r="2648" spans="1:7" x14ac:dyDescent="0.2">
      <c r="A2648">
        <v>222573399</v>
      </c>
      <c r="B2648">
        <v>9339681</v>
      </c>
      <c r="C2648" t="s">
        <v>3380</v>
      </c>
      <c r="D2648" t="str">
        <f>INDEX(cleaned_data_Pittsburgh!AF$2:'cleaned_data_Pittsburgh'!AF$828, MATCH(A2648, cleaned_data_Pittsburgh!I$2:'cleaned_data_Pittsburgh'!I$828,0))</f>
        <v>Pittsburgh</v>
      </c>
      <c r="E2648">
        <f>INDEX(cleaned_data_Pittsburgh!AG$2:'cleaned_data_Pittsburgh'!AG$828, MATCH(A2648, cleaned_data_Pittsburgh!I$2:'cleaned_data_Pittsburgh'!I$828,0))</f>
        <v>0</v>
      </c>
      <c r="F2648" t="str">
        <f>INDEX(cleaned_data_Pittsburgh!AK$2:'cleaned_data_Pittsburgh'!AK$828, MATCH(A2648, cleaned_data_Pittsburgh!I$2:'cleaned_data_Pittsburgh'!I$828,0))</f>
        <v>Sub-county</v>
      </c>
      <c r="G2648">
        <f t="shared" si="24"/>
        <v>1</v>
      </c>
    </row>
    <row r="2649" spans="1:7" x14ac:dyDescent="0.2">
      <c r="A2649">
        <v>222573399</v>
      </c>
      <c r="B2649">
        <v>33589122</v>
      </c>
      <c r="C2649" t="s">
        <v>3380</v>
      </c>
      <c r="D2649" t="str">
        <f>INDEX(cleaned_data_Pittsburgh!AF$2:'cleaned_data_Pittsburgh'!AF$828, MATCH(A2649, cleaned_data_Pittsburgh!I$2:'cleaned_data_Pittsburgh'!I$828,0))</f>
        <v>Pittsburgh</v>
      </c>
      <c r="E2649">
        <f>INDEX(cleaned_data_Pittsburgh!AG$2:'cleaned_data_Pittsburgh'!AG$828, MATCH(A2649, cleaned_data_Pittsburgh!I$2:'cleaned_data_Pittsburgh'!I$828,0))</f>
        <v>0</v>
      </c>
      <c r="F2649" t="str">
        <f>INDEX(cleaned_data_Pittsburgh!AK$2:'cleaned_data_Pittsburgh'!AK$828, MATCH(A2649, cleaned_data_Pittsburgh!I$2:'cleaned_data_Pittsburgh'!I$828,0))</f>
        <v>Sub-county</v>
      </c>
      <c r="G2649">
        <f t="shared" si="24"/>
        <v>1</v>
      </c>
    </row>
    <row r="2650" spans="1:7" x14ac:dyDescent="0.2">
      <c r="A2650">
        <v>222573399</v>
      </c>
      <c r="B2650">
        <v>58286922</v>
      </c>
      <c r="C2650" t="s">
        <v>3380</v>
      </c>
      <c r="D2650" t="str">
        <f>INDEX(cleaned_data_Pittsburgh!AF$2:'cleaned_data_Pittsburgh'!AF$828, MATCH(A2650, cleaned_data_Pittsburgh!I$2:'cleaned_data_Pittsburgh'!I$828,0))</f>
        <v>Pittsburgh</v>
      </c>
      <c r="E2650">
        <f>INDEX(cleaned_data_Pittsburgh!AG$2:'cleaned_data_Pittsburgh'!AG$828, MATCH(A2650, cleaned_data_Pittsburgh!I$2:'cleaned_data_Pittsburgh'!I$828,0))</f>
        <v>0</v>
      </c>
      <c r="F2650" t="str">
        <f>INDEX(cleaned_data_Pittsburgh!AK$2:'cleaned_data_Pittsburgh'!AK$828, MATCH(A2650, cleaned_data_Pittsburgh!I$2:'cleaned_data_Pittsburgh'!I$828,0))</f>
        <v>Sub-county</v>
      </c>
      <c r="G2650">
        <f t="shared" si="24"/>
        <v>1</v>
      </c>
    </row>
    <row r="2651" spans="1:7" x14ac:dyDescent="0.2">
      <c r="A2651">
        <v>222573428</v>
      </c>
      <c r="B2651">
        <v>9283917</v>
      </c>
      <c r="C2651" t="s">
        <v>3380</v>
      </c>
      <c r="D2651" t="str">
        <f>INDEX(cleaned_data_Pittsburgh!AF$2:'cleaned_data_Pittsburgh'!AF$828, MATCH(A2651, cleaned_data_Pittsburgh!I$2:'cleaned_data_Pittsburgh'!I$828,0))</f>
        <v>Pittsburgh</v>
      </c>
      <c r="E2651">
        <f>INDEX(cleaned_data_Pittsburgh!AG$2:'cleaned_data_Pittsburgh'!AG$828, MATCH(A2651, cleaned_data_Pittsburgh!I$2:'cleaned_data_Pittsburgh'!I$828,0))</f>
        <v>0</v>
      </c>
      <c r="F2651" t="str">
        <f>INDEX(cleaned_data_Pittsburgh!AK$2:'cleaned_data_Pittsburgh'!AK$828, MATCH(A2651, cleaned_data_Pittsburgh!I$2:'cleaned_data_Pittsburgh'!I$828,0))</f>
        <v>Sub-county</v>
      </c>
      <c r="G2651">
        <f t="shared" si="24"/>
        <v>1</v>
      </c>
    </row>
    <row r="2652" spans="1:7" x14ac:dyDescent="0.2">
      <c r="A2652">
        <v>222573428</v>
      </c>
      <c r="B2652">
        <v>52545892</v>
      </c>
      <c r="C2652" t="s">
        <v>3380</v>
      </c>
      <c r="D2652" t="str">
        <f>INDEX(cleaned_data_Pittsburgh!AF$2:'cleaned_data_Pittsburgh'!AF$828, MATCH(A2652, cleaned_data_Pittsburgh!I$2:'cleaned_data_Pittsburgh'!I$828,0))</f>
        <v>Pittsburgh</v>
      </c>
      <c r="E2652">
        <f>INDEX(cleaned_data_Pittsburgh!AG$2:'cleaned_data_Pittsburgh'!AG$828, MATCH(A2652, cleaned_data_Pittsburgh!I$2:'cleaned_data_Pittsburgh'!I$828,0))</f>
        <v>0</v>
      </c>
      <c r="F2652" t="str">
        <f>INDEX(cleaned_data_Pittsburgh!AK$2:'cleaned_data_Pittsburgh'!AK$828, MATCH(A2652, cleaned_data_Pittsburgh!I$2:'cleaned_data_Pittsburgh'!I$828,0))</f>
        <v>Sub-county</v>
      </c>
      <c r="G2652">
        <f t="shared" si="24"/>
        <v>1</v>
      </c>
    </row>
    <row r="2653" spans="1:7" x14ac:dyDescent="0.2">
      <c r="A2653">
        <v>222573428</v>
      </c>
      <c r="B2653">
        <v>17022411</v>
      </c>
      <c r="C2653" t="s">
        <v>3380</v>
      </c>
      <c r="D2653" t="str">
        <f>INDEX(cleaned_data_Pittsburgh!AF$2:'cleaned_data_Pittsburgh'!AF$828, MATCH(A2653, cleaned_data_Pittsburgh!I$2:'cleaned_data_Pittsburgh'!I$828,0))</f>
        <v>Pittsburgh</v>
      </c>
      <c r="E2653">
        <f>INDEX(cleaned_data_Pittsburgh!AG$2:'cleaned_data_Pittsburgh'!AG$828, MATCH(A2653, cleaned_data_Pittsburgh!I$2:'cleaned_data_Pittsburgh'!I$828,0))</f>
        <v>0</v>
      </c>
      <c r="F2653" t="str">
        <f>INDEX(cleaned_data_Pittsburgh!AK$2:'cleaned_data_Pittsburgh'!AK$828, MATCH(A2653, cleaned_data_Pittsburgh!I$2:'cleaned_data_Pittsburgh'!I$828,0))</f>
        <v>Sub-county</v>
      </c>
      <c r="G2653">
        <f t="shared" si="24"/>
        <v>1</v>
      </c>
    </row>
    <row r="2654" spans="1:7" x14ac:dyDescent="0.2">
      <c r="A2654">
        <v>222573428</v>
      </c>
      <c r="B2654">
        <v>148666852</v>
      </c>
      <c r="C2654" t="s">
        <v>3380</v>
      </c>
      <c r="D2654" t="str">
        <f>INDEX(cleaned_data_Pittsburgh!AF$2:'cleaned_data_Pittsburgh'!AF$828, MATCH(A2654, cleaned_data_Pittsburgh!I$2:'cleaned_data_Pittsburgh'!I$828,0))</f>
        <v>Pittsburgh</v>
      </c>
      <c r="E2654">
        <f>INDEX(cleaned_data_Pittsburgh!AG$2:'cleaned_data_Pittsburgh'!AG$828, MATCH(A2654, cleaned_data_Pittsburgh!I$2:'cleaned_data_Pittsburgh'!I$828,0))</f>
        <v>0</v>
      </c>
      <c r="F2654" t="str">
        <f>INDEX(cleaned_data_Pittsburgh!AK$2:'cleaned_data_Pittsburgh'!AK$828, MATCH(A2654, cleaned_data_Pittsburgh!I$2:'cleaned_data_Pittsburgh'!I$828,0))</f>
        <v>Sub-county</v>
      </c>
      <c r="G2654">
        <f t="shared" si="24"/>
        <v>1</v>
      </c>
    </row>
    <row r="2655" spans="1:7" x14ac:dyDescent="0.2">
      <c r="A2655">
        <v>222573428</v>
      </c>
      <c r="B2655">
        <v>4059111</v>
      </c>
      <c r="C2655" t="s">
        <v>3380</v>
      </c>
      <c r="D2655" t="str">
        <f>INDEX(cleaned_data_Pittsburgh!AF$2:'cleaned_data_Pittsburgh'!AF$828, MATCH(A2655, cleaned_data_Pittsburgh!I$2:'cleaned_data_Pittsburgh'!I$828,0))</f>
        <v>Pittsburgh</v>
      </c>
      <c r="E2655">
        <f>INDEX(cleaned_data_Pittsburgh!AG$2:'cleaned_data_Pittsburgh'!AG$828, MATCH(A2655, cleaned_data_Pittsburgh!I$2:'cleaned_data_Pittsburgh'!I$828,0))</f>
        <v>0</v>
      </c>
      <c r="F2655" t="str">
        <f>INDEX(cleaned_data_Pittsburgh!AK$2:'cleaned_data_Pittsburgh'!AK$828, MATCH(A2655, cleaned_data_Pittsburgh!I$2:'cleaned_data_Pittsburgh'!I$828,0))</f>
        <v>Sub-county</v>
      </c>
      <c r="G2655">
        <f t="shared" si="24"/>
        <v>1</v>
      </c>
    </row>
    <row r="2656" spans="1:7" x14ac:dyDescent="0.2">
      <c r="A2656">
        <v>222573507</v>
      </c>
      <c r="B2656">
        <v>9283917</v>
      </c>
      <c r="C2656" t="s">
        <v>3380</v>
      </c>
      <c r="D2656" t="str">
        <f>INDEX(cleaned_data_Pittsburgh!AF$2:'cleaned_data_Pittsburgh'!AF$828, MATCH(A2656, cleaned_data_Pittsburgh!I$2:'cleaned_data_Pittsburgh'!I$828,0))</f>
        <v>Pittsburgh</v>
      </c>
      <c r="E2656">
        <f>INDEX(cleaned_data_Pittsburgh!AG$2:'cleaned_data_Pittsburgh'!AG$828, MATCH(A2656, cleaned_data_Pittsburgh!I$2:'cleaned_data_Pittsburgh'!I$828,0))</f>
        <v>0</v>
      </c>
      <c r="F2656" t="str">
        <f>INDEX(cleaned_data_Pittsburgh!AK$2:'cleaned_data_Pittsburgh'!AK$828, MATCH(A2656, cleaned_data_Pittsburgh!I$2:'cleaned_data_Pittsburgh'!I$828,0))</f>
        <v>Sub-county</v>
      </c>
      <c r="G2656">
        <f t="shared" si="24"/>
        <v>1</v>
      </c>
    </row>
    <row r="2657" spans="1:7" x14ac:dyDescent="0.2">
      <c r="A2657">
        <v>222573507</v>
      </c>
      <c r="B2657">
        <v>52545892</v>
      </c>
      <c r="C2657" t="s">
        <v>3380</v>
      </c>
      <c r="D2657" t="str">
        <f>INDEX(cleaned_data_Pittsburgh!AF$2:'cleaned_data_Pittsburgh'!AF$828, MATCH(A2657, cleaned_data_Pittsburgh!I$2:'cleaned_data_Pittsburgh'!I$828,0))</f>
        <v>Pittsburgh</v>
      </c>
      <c r="E2657">
        <f>INDEX(cleaned_data_Pittsburgh!AG$2:'cleaned_data_Pittsburgh'!AG$828, MATCH(A2657, cleaned_data_Pittsburgh!I$2:'cleaned_data_Pittsburgh'!I$828,0))</f>
        <v>0</v>
      </c>
      <c r="F2657" t="str">
        <f>INDEX(cleaned_data_Pittsburgh!AK$2:'cleaned_data_Pittsburgh'!AK$828, MATCH(A2657, cleaned_data_Pittsburgh!I$2:'cleaned_data_Pittsburgh'!I$828,0))</f>
        <v>Sub-county</v>
      </c>
      <c r="G2657">
        <f t="shared" si="24"/>
        <v>1</v>
      </c>
    </row>
    <row r="2658" spans="1:7" x14ac:dyDescent="0.2">
      <c r="A2658">
        <v>222573507</v>
      </c>
      <c r="B2658">
        <v>14431460</v>
      </c>
      <c r="C2658" t="s">
        <v>3380</v>
      </c>
      <c r="D2658" t="str">
        <f>INDEX(cleaned_data_Pittsburgh!AF$2:'cleaned_data_Pittsburgh'!AF$828, MATCH(A2658, cleaned_data_Pittsburgh!I$2:'cleaned_data_Pittsburgh'!I$828,0))</f>
        <v>Pittsburgh</v>
      </c>
      <c r="E2658">
        <f>INDEX(cleaned_data_Pittsburgh!AG$2:'cleaned_data_Pittsburgh'!AG$828, MATCH(A2658, cleaned_data_Pittsburgh!I$2:'cleaned_data_Pittsburgh'!I$828,0))</f>
        <v>0</v>
      </c>
      <c r="F2658" t="str">
        <f>INDEX(cleaned_data_Pittsburgh!AK$2:'cleaned_data_Pittsburgh'!AK$828, MATCH(A2658, cleaned_data_Pittsburgh!I$2:'cleaned_data_Pittsburgh'!I$828,0))</f>
        <v>Sub-county</v>
      </c>
      <c r="G2658">
        <f t="shared" si="24"/>
        <v>1</v>
      </c>
    </row>
    <row r="2659" spans="1:7" x14ac:dyDescent="0.2">
      <c r="A2659">
        <v>222573507</v>
      </c>
      <c r="B2659">
        <v>42675852</v>
      </c>
      <c r="C2659" t="s">
        <v>3380</v>
      </c>
      <c r="D2659" t="str">
        <f>INDEX(cleaned_data_Pittsburgh!AF$2:'cleaned_data_Pittsburgh'!AF$828, MATCH(A2659, cleaned_data_Pittsburgh!I$2:'cleaned_data_Pittsburgh'!I$828,0))</f>
        <v>Pittsburgh</v>
      </c>
      <c r="E2659">
        <f>INDEX(cleaned_data_Pittsburgh!AG$2:'cleaned_data_Pittsburgh'!AG$828, MATCH(A2659, cleaned_data_Pittsburgh!I$2:'cleaned_data_Pittsburgh'!I$828,0))</f>
        <v>0</v>
      </c>
      <c r="F2659" t="str">
        <f>INDEX(cleaned_data_Pittsburgh!AK$2:'cleaned_data_Pittsburgh'!AK$828, MATCH(A2659, cleaned_data_Pittsburgh!I$2:'cleaned_data_Pittsburgh'!I$828,0))</f>
        <v>Sub-county</v>
      </c>
      <c r="G2659">
        <f t="shared" si="24"/>
        <v>1</v>
      </c>
    </row>
    <row r="2660" spans="1:7" x14ac:dyDescent="0.2">
      <c r="A2660">
        <v>222573514</v>
      </c>
      <c r="B2660">
        <v>9283917</v>
      </c>
      <c r="C2660" t="s">
        <v>3380</v>
      </c>
      <c r="D2660" t="str">
        <f>INDEX(cleaned_data_Pittsburgh!AF$2:'cleaned_data_Pittsburgh'!AF$828, MATCH(A2660, cleaned_data_Pittsburgh!I$2:'cleaned_data_Pittsburgh'!I$828,0))</f>
        <v>Pittsburgh</v>
      </c>
      <c r="E2660">
        <f>INDEX(cleaned_data_Pittsburgh!AG$2:'cleaned_data_Pittsburgh'!AG$828, MATCH(A2660, cleaned_data_Pittsburgh!I$2:'cleaned_data_Pittsburgh'!I$828,0))</f>
        <v>0</v>
      </c>
      <c r="F2660" t="str">
        <f>INDEX(cleaned_data_Pittsburgh!AK$2:'cleaned_data_Pittsburgh'!AK$828, MATCH(A2660, cleaned_data_Pittsburgh!I$2:'cleaned_data_Pittsburgh'!I$828,0))</f>
        <v>Sub-county</v>
      </c>
      <c r="G2660">
        <f t="shared" si="24"/>
        <v>1</v>
      </c>
    </row>
    <row r="2661" spans="1:7" x14ac:dyDescent="0.2">
      <c r="A2661">
        <v>222573514</v>
      </c>
      <c r="B2661">
        <v>52545892</v>
      </c>
      <c r="C2661" t="s">
        <v>3380</v>
      </c>
      <c r="D2661" t="str">
        <f>INDEX(cleaned_data_Pittsburgh!AF$2:'cleaned_data_Pittsburgh'!AF$828, MATCH(A2661, cleaned_data_Pittsburgh!I$2:'cleaned_data_Pittsburgh'!I$828,0))</f>
        <v>Pittsburgh</v>
      </c>
      <c r="E2661">
        <f>INDEX(cleaned_data_Pittsburgh!AG$2:'cleaned_data_Pittsburgh'!AG$828, MATCH(A2661, cleaned_data_Pittsburgh!I$2:'cleaned_data_Pittsburgh'!I$828,0))</f>
        <v>0</v>
      </c>
      <c r="F2661" t="str">
        <f>INDEX(cleaned_data_Pittsburgh!AK$2:'cleaned_data_Pittsburgh'!AK$828, MATCH(A2661, cleaned_data_Pittsburgh!I$2:'cleaned_data_Pittsburgh'!I$828,0))</f>
        <v>Sub-county</v>
      </c>
      <c r="G2661">
        <f t="shared" si="24"/>
        <v>1</v>
      </c>
    </row>
    <row r="2662" spans="1:7" x14ac:dyDescent="0.2">
      <c r="A2662">
        <v>222573514</v>
      </c>
      <c r="B2662">
        <v>104353972</v>
      </c>
      <c r="C2662" t="s">
        <v>3380</v>
      </c>
      <c r="D2662" t="str">
        <f>INDEX(cleaned_data_Pittsburgh!AF$2:'cleaned_data_Pittsburgh'!AF$828, MATCH(A2662, cleaned_data_Pittsburgh!I$2:'cleaned_data_Pittsburgh'!I$828,0))</f>
        <v>Pittsburgh</v>
      </c>
      <c r="E2662">
        <f>INDEX(cleaned_data_Pittsburgh!AG$2:'cleaned_data_Pittsburgh'!AG$828, MATCH(A2662, cleaned_data_Pittsburgh!I$2:'cleaned_data_Pittsburgh'!I$828,0))</f>
        <v>0</v>
      </c>
      <c r="F2662" t="str">
        <f>INDEX(cleaned_data_Pittsburgh!AK$2:'cleaned_data_Pittsburgh'!AK$828, MATCH(A2662, cleaned_data_Pittsburgh!I$2:'cleaned_data_Pittsburgh'!I$828,0))</f>
        <v>Sub-county</v>
      </c>
      <c r="G2662">
        <f t="shared" si="24"/>
        <v>1</v>
      </c>
    </row>
    <row r="2663" spans="1:7" x14ac:dyDescent="0.2">
      <c r="A2663">
        <v>222573514</v>
      </c>
      <c r="B2663">
        <v>134063492</v>
      </c>
      <c r="C2663" t="s">
        <v>3380</v>
      </c>
      <c r="D2663" t="str">
        <f>INDEX(cleaned_data_Pittsburgh!AF$2:'cleaned_data_Pittsburgh'!AF$828, MATCH(A2663, cleaned_data_Pittsburgh!I$2:'cleaned_data_Pittsburgh'!I$828,0))</f>
        <v>Pittsburgh</v>
      </c>
      <c r="E2663">
        <f>INDEX(cleaned_data_Pittsburgh!AG$2:'cleaned_data_Pittsburgh'!AG$828, MATCH(A2663, cleaned_data_Pittsburgh!I$2:'cleaned_data_Pittsburgh'!I$828,0))</f>
        <v>0</v>
      </c>
      <c r="F2663" t="str">
        <f>INDEX(cleaned_data_Pittsburgh!AK$2:'cleaned_data_Pittsburgh'!AK$828, MATCH(A2663, cleaned_data_Pittsburgh!I$2:'cleaned_data_Pittsburgh'!I$828,0))</f>
        <v>Sub-county</v>
      </c>
      <c r="G2663">
        <f t="shared" si="24"/>
        <v>1</v>
      </c>
    </row>
    <row r="2664" spans="1:7" x14ac:dyDescent="0.2">
      <c r="A2664">
        <v>222573514</v>
      </c>
      <c r="B2664">
        <v>166978612</v>
      </c>
      <c r="C2664" t="s">
        <v>3380</v>
      </c>
      <c r="D2664" t="str">
        <f>INDEX(cleaned_data_Pittsburgh!AF$2:'cleaned_data_Pittsburgh'!AF$828, MATCH(A2664, cleaned_data_Pittsburgh!I$2:'cleaned_data_Pittsburgh'!I$828,0))</f>
        <v>Pittsburgh</v>
      </c>
      <c r="E2664">
        <f>INDEX(cleaned_data_Pittsburgh!AG$2:'cleaned_data_Pittsburgh'!AG$828, MATCH(A2664, cleaned_data_Pittsburgh!I$2:'cleaned_data_Pittsburgh'!I$828,0))</f>
        <v>0</v>
      </c>
      <c r="F2664" t="str">
        <f>INDEX(cleaned_data_Pittsburgh!AK$2:'cleaned_data_Pittsburgh'!AK$828, MATCH(A2664, cleaned_data_Pittsburgh!I$2:'cleaned_data_Pittsburgh'!I$828,0))</f>
        <v>Sub-county</v>
      </c>
      <c r="G2664">
        <f t="shared" si="24"/>
        <v>1</v>
      </c>
    </row>
    <row r="2665" spans="1:7" x14ac:dyDescent="0.2">
      <c r="A2665">
        <v>222573514</v>
      </c>
      <c r="B2665">
        <v>109820152</v>
      </c>
      <c r="C2665" t="s">
        <v>3380</v>
      </c>
      <c r="D2665" t="str">
        <f>INDEX(cleaned_data_Pittsburgh!AF$2:'cleaned_data_Pittsburgh'!AF$828, MATCH(A2665, cleaned_data_Pittsburgh!I$2:'cleaned_data_Pittsburgh'!I$828,0))</f>
        <v>Pittsburgh</v>
      </c>
      <c r="E2665">
        <f>INDEX(cleaned_data_Pittsburgh!AG$2:'cleaned_data_Pittsburgh'!AG$828, MATCH(A2665, cleaned_data_Pittsburgh!I$2:'cleaned_data_Pittsburgh'!I$828,0))</f>
        <v>0</v>
      </c>
      <c r="F2665" t="str">
        <f>INDEX(cleaned_data_Pittsburgh!AK$2:'cleaned_data_Pittsburgh'!AK$828, MATCH(A2665, cleaned_data_Pittsburgh!I$2:'cleaned_data_Pittsburgh'!I$828,0))</f>
        <v>Sub-county</v>
      </c>
      <c r="G2665">
        <f t="shared" si="24"/>
        <v>1</v>
      </c>
    </row>
    <row r="2666" spans="1:7" x14ac:dyDescent="0.2">
      <c r="A2666">
        <v>222593566</v>
      </c>
      <c r="B2666">
        <v>89537812</v>
      </c>
      <c r="C2666" t="s">
        <v>3380</v>
      </c>
      <c r="D2666" t="str">
        <f>INDEX(cleaned_data_Pittsburgh!AF$2:'cleaned_data_Pittsburgh'!AF$828, MATCH(A2666, cleaned_data_Pittsburgh!I$2:'cleaned_data_Pittsburgh'!I$828,0))</f>
        <v>Pittsburgh</v>
      </c>
      <c r="E2666">
        <f>INDEX(cleaned_data_Pittsburgh!AG$2:'cleaned_data_Pittsburgh'!AG$828, MATCH(A2666, cleaned_data_Pittsburgh!I$2:'cleaned_data_Pittsburgh'!I$828,0))</f>
        <v>0</v>
      </c>
      <c r="F2666" t="str">
        <f>INDEX(cleaned_data_Pittsburgh!AK$2:'cleaned_data_Pittsburgh'!AK$828, MATCH(A2666, cleaned_data_Pittsburgh!I$2:'cleaned_data_Pittsburgh'!I$828,0))</f>
        <v>Sub-county</v>
      </c>
      <c r="G2666">
        <f t="shared" si="24"/>
        <v>1</v>
      </c>
    </row>
    <row r="2667" spans="1:7" x14ac:dyDescent="0.2">
      <c r="A2667">
        <v>222593566</v>
      </c>
      <c r="B2667">
        <v>80875042</v>
      </c>
      <c r="C2667" t="s">
        <v>3380</v>
      </c>
      <c r="D2667" t="str">
        <f>INDEX(cleaned_data_Pittsburgh!AF$2:'cleaned_data_Pittsburgh'!AF$828, MATCH(A2667, cleaned_data_Pittsburgh!I$2:'cleaned_data_Pittsburgh'!I$828,0))</f>
        <v>Pittsburgh</v>
      </c>
      <c r="E2667">
        <f>INDEX(cleaned_data_Pittsburgh!AG$2:'cleaned_data_Pittsburgh'!AG$828, MATCH(A2667, cleaned_data_Pittsburgh!I$2:'cleaned_data_Pittsburgh'!I$828,0))</f>
        <v>0</v>
      </c>
      <c r="F2667" t="str">
        <f>INDEX(cleaned_data_Pittsburgh!AK$2:'cleaned_data_Pittsburgh'!AK$828, MATCH(A2667, cleaned_data_Pittsburgh!I$2:'cleaned_data_Pittsburgh'!I$828,0))</f>
        <v>Sub-county</v>
      </c>
      <c r="G2667">
        <f t="shared" si="24"/>
        <v>1</v>
      </c>
    </row>
    <row r="2668" spans="1:7" x14ac:dyDescent="0.2">
      <c r="A2668">
        <v>222593566</v>
      </c>
      <c r="B2668">
        <v>8862044</v>
      </c>
      <c r="C2668" t="s">
        <v>3380</v>
      </c>
      <c r="D2668" t="str">
        <f>INDEX(cleaned_data_Pittsburgh!AF$2:'cleaned_data_Pittsburgh'!AF$828, MATCH(A2668, cleaned_data_Pittsburgh!I$2:'cleaned_data_Pittsburgh'!I$828,0))</f>
        <v>Pittsburgh</v>
      </c>
      <c r="E2668">
        <f>INDEX(cleaned_data_Pittsburgh!AG$2:'cleaned_data_Pittsburgh'!AG$828, MATCH(A2668, cleaned_data_Pittsburgh!I$2:'cleaned_data_Pittsburgh'!I$828,0))</f>
        <v>0</v>
      </c>
      <c r="F2668" t="str">
        <f>INDEX(cleaned_data_Pittsburgh!AK$2:'cleaned_data_Pittsburgh'!AK$828, MATCH(A2668, cleaned_data_Pittsburgh!I$2:'cleaned_data_Pittsburgh'!I$828,0))</f>
        <v>Sub-county</v>
      </c>
      <c r="G2668">
        <f t="shared" si="24"/>
        <v>1</v>
      </c>
    </row>
    <row r="2669" spans="1:7" x14ac:dyDescent="0.2">
      <c r="A2669">
        <v>222593566</v>
      </c>
      <c r="B2669">
        <v>70322882</v>
      </c>
      <c r="C2669" t="s">
        <v>3380</v>
      </c>
      <c r="D2669" t="str">
        <f>INDEX(cleaned_data_Pittsburgh!AF$2:'cleaned_data_Pittsburgh'!AF$828, MATCH(A2669, cleaned_data_Pittsburgh!I$2:'cleaned_data_Pittsburgh'!I$828,0))</f>
        <v>Pittsburgh</v>
      </c>
      <c r="E2669">
        <f>INDEX(cleaned_data_Pittsburgh!AG$2:'cleaned_data_Pittsburgh'!AG$828, MATCH(A2669, cleaned_data_Pittsburgh!I$2:'cleaned_data_Pittsburgh'!I$828,0))</f>
        <v>0</v>
      </c>
      <c r="F2669" t="str">
        <f>INDEX(cleaned_data_Pittsburgh!AK$2:'cleaned_data_Pittsburgh'!AK$828, MATCH(A2669, cleaned_data_Pittsburgh!I$2:'cleaned_data_Pittsburgh'!I$828,0))</f>
        <v>Sub-county</v>
      </c>
      <c r="G2669">
        <f t="shared" si="24"/>
        <v>1</v>
      </c>
    </row>
    <row r="2670" spans="1:7" x14ac:dyDescent="0.2">
      <c r="A2670">
        <v>222593566</v>
      </c>
      <c r="B2670">
        <v>78611292</v>
      </c>
      <c r="C2670" t="s">
        <v>3380</v>
      </c>
      <c r="D2670" t="str">
        <f>INDEX(cleaned_data_Pittsburgh!AF$2:'cleaned_data_Pittsburgh'!AF$828, MATCH(A2670, cleaned_data_Pittsburgh!I$2:'cleaned_data_Pittsburgh'!I$828,0))</f>
        <v>Pittsburgh</v>
      </c>
      <c r="E2670">
        <f>INDEX(cleaned_data_Pittsburgh!AG$2:'cleaned_data_Pittsburgh'!AG$828, MATCH(A2670, cleaned_data_Pittsburgh!I$2:'cleaned_data_Pittsburgh'!I$828,0))</f>
        <v>0</v>
      </c>
      <c r="F2670" t="str">
        <f>INDEX(cleaned_data_Pittsburgh!AK$2:'cleaned_data_Pittsburgh'!AK$828, MATCH(A2670, cleaned_data_Pittsburgh!I$2:'cleaned_data_Pittsburgh'!I$828,0))</f>
        <v>Sub-county</v>
      </c>
      <c r="G2670">
        <f t="shared" si="24"/>
        <v>1</v>
      </c>
    </row>
    <row r="2671" spans="1:7" x14ac:dyDescent="0.2">
      <c r="A2671">
        <v>222593566</v>
      </c>
      <c r="B2671">
        <v>161473912</v>
      </c>
      <c r="C2671" t="s">
        <v>3380</v>
      </c>
      <c r="D2671" t="str">
        <f>INDEX(cleaned_data_Pittsburgh!AF$2:'cleaned_data_Pittsburgh'!AF$828, MATCH(A2671, cleaned_data_Pittsburgh!I$2:'cleaned_data_Pittsburgh'!I$828,0))</f>
        <v>Pittsburgh</v>
      </c>
      <c r="E2671">
        <f>INDEX(cleaned_data_Pittsburgh!AG$2:'cleaned_data_Pittsburgh'!AG$828, MATCH(A2671, cleaned_data_Pittsburgh!I$2:'cleaned_data_Pittsburgh'!I$828,0))</f>
        <v>0</v>
      </c>
      <c r="F2671" t="str">
        <f>INDEX(cleaned_data_Pittsburgh!AK$2:'cleaned_data_Pittsburgh'!AK$828, MATCH(A2671, cleaned_data_Pittsburgh!I$2:'cleaned_data_Pittsburgh'!I$828,0))</f>
        <v>Sub-county</v>
      </c>
      <c r="G2671">
        <f t="shared" si="24"/>
        <v>1</v>
      </c>
    </row>
    <row r="2672" spans="1:7" x14ac:dyDescent="0.2">
      <c r="A2672">
        <v>222789986</v>
      </c>
      <c r="B2672">
        <v>137716122</v>
      </c>
      <c r="C2672" t="s">
        <v>3380</v>
      </c>
      <c r="D2672" t="str">
        <f>INDEX(cleaned_data_Pittsburgh!AF$2:'cleaned_data_Pittsburgh'!AF$828, MATCH(A2672, cleaned_data_Pittsburgh!I$2:'cleaned_data_Pittsburgh'!I$828,0))</f>
        <v>Pittsburgh</v>
      </c>
      <c r="E2672">
        <f>INDEX(cleaned_data_Pittsburgh!AG$2:'cleaned_data_Pittsburgh'!AG$828, MATCH(A2672, cleaned_data_Pittsburgh!I$2:'cleaned_data_Pittsburgh'!I$828,0))</f>
        <v>0</v>
      </c>
      <c r="F2672" t="str">
        <f>INDEX(cleaned_data_Pittsburgh!AK$2:'cleaned_data_Pittsburgh'!AK$828, MATCH(A2672, cleaned_data_Pittsburgh!I$2:'cleaned_data_Pittsburgh'!I$828,0))</f>
        <v>Sub-county</v>
      </c>
      <c r="G2672">
        <f t="shared" si="24"/>
        <v>1</v>
      </c>
    </row>
    <row r="2673" spans="1:7" x14ac:dyDescent="0.2">
      <c r="A2673">
        <v>222789986</v>
      </c>
      <c r="B2673">
        <v>101556452</v>
      </c>
      <c r="C2673" t="s">
        <v>3380</v>
      </c>
      <c r="D2673" t="str">
        <f>INDEX(cleaned_data_Pittsburgh!AF$2:'cleaned_data_Pittsburgh'!AF$828, MATCH(A2673, cleaned_data_Pittsburgh!I$2:'cleaned_data_Pittsburgh'!I$828,0))</f>
        <v>Pittsburgh</v>
      </c>
      <c r="E2673">
        <f>INDEX(cleaned_data_Pittsburgh!AG$2:'cleaned_data_Pittsburgh'!AG$828, MATCH(A2673, cleaned_data_Pittsburgh!I$2:'cleaned_data_Pittsburgh'!I$828,0))</f>
        <v>0</v>
      </c>
      <c r="F2673" t="str">
        <f>INDEX(cleaned_data_Pittsburgh!AK$2:'cleaned_data_Pittsburgh'!AK$828, MATCH(A2673, cleaned_data_Pittsburgh!I$2:'cleaned_data_Pittsburgh'!I$828,0))</f>
        <v>Sub-county</v>
      </c>
      <c r="G2673">
        <f t="shared" si="24"/>
        <v>1</v>
      </c>
    </row>
    <row r="2674" spans="1:7" x14ac:dyDescent="0.2">
      <c r="A2674">
        <v>222789986</v>
      </c>
      <c r="B2674">
        <v>135273022</v>
      </c>
      <c r="C2674" t="s">
        <v>3380</v>
      </c>
      <c r="D2674" t="str">
        <f>INDEX(cleaned_data_Pittsburgh!AF$2:'cleaned_data_Pittsburgh'!AF$828, MATCH(A2674, cleaned_data_Pittsburgh!I$2:'cleaned_data_Pittsburgh'!I$828,0))</f>
        <v>Pittsburgh</v>
      </c>
      <c r="E2674">
        <f>INDEX(cleaned_data_Pittsburgh!AG$2:'cleaned_data_Pittsburgh'!AG$828, MATCH(A2674, cleaned_data_Pittsburgh!I$2:'cleaned_data_Pittsburgh'!I$828,0))</f>
        <v>0</v>
      </c>
      <c r="F2674" t="str">
        <f>INDEX(cleaned_data_Pittsburgh!AK$2:'cleaned_data_Pittsburgh'!AK$828, MATCH(A2674, cleaned_data_Pittsburgh!I$2:'cleaned_data_Pittsburgh'!I$828,0))</f>
        <v>Sub-county</v>
      </c>
      <c r="G2674">
        <f t="shared" si="24"/>
        <v>1</v>
      </c>
    </row>
    <row r="2675" spans="1:7" x14ac:dyDescent="0.2">
      <c r="A2675">
        <v>222789986</v>
      </c>
      <c r="B2675">
        <v>9496944</v>
      </c>
      <c r="C2675" t="s">
        <v>3380</v>
      </c>
      <c r="D2675" t="str">
        <f>INDEX(cleaned_data_Pittsburgh!AF$2:'cleaned_data_Pittsburgh'!AF$828, MATCH(A2675, cleaned_data_Pittsburgh!I$2:'cleaned_data_Pittsburgh'!I$828,0))</f>
        <v>Pittsburgh</v>
      </c>
      <c r="E2675">
        <f>INDEX(cleaned_data_Pittsburgh!AG$2:'cleaned_data_Pittsburgh'!AG$828, MATCH(A2675, cleaned_data_Pittsburgh!I$2:'cleaned_data_Pittsburgh'!I$828,0))</f>
        <v>0</v>
      </c>
      <c r="F2675" t="str">
        <f>INDEX(cleaned_data_Pittsburgh!AK$2:'cleaned_data_Pittsburgh'!AK$828, MATCH(A2675, cleaned_data_Pittsburgh!I$2:'cleaned_data_Pittsburgh'!I$828,0))</f>
        <v>Sub-county</v>
      </c>
      <c r="G2675">
        <f t="shared" si="24"/>
        <v>1</v>
      </c>
    </row>
    <row r="2676" spans="1:7" x14ac:dyDescent="0.2">
      <c r="A2676">
        <v>222789986</v>
      </c>
      <c r="B2676">
        <v>133055982</v>
      </c>
      <c r="C2676" t="s">
        <v>3380</v>
      </c>
      <c r="D2676" t="str">
        <f>INDEX(cleaned_data_Pittsburgh!AF$2:'cleaned_data_Pittsburgh'!AF$828, MATCH(A2676, cleaned_data_Pittsburgh!I$2:'cleaned_data_Pittsburgh'!I$828,0))</f>
        <v>Pittsburgh</v>
      </c>
      <c r="E2676">
        <f>INDEX(cleaned_data_Pittsburgh!AG$2:'cleaned_data_Pittsburgh'!AG$828, MATCH(A2676, cleaned_data_Pittsburgh!I$2:'cleaned_data_Pittsburgh'!I$828,0))</f>
        <v>0</v>
      </c>
      <c r="F2676" t="str">
        <f>INDEX(cleaned_data_Pittsburgh!AK$2:'cleaned_data_Pittsburgh'!AK$828, MATCH(A2676, cleaned_data_Pittsburgh!I$2:'cleaned_data_Pittsburgh'!I$828,0))</f>
        <v>Sub-county</v>
      </c>
      <c r="G2676">
        <f t="shared" si="24"/>
        <v>1</v>
      </c>
    </row>
    <row r="2677" spans="1:7" x14ac:dyDescent="0.2">
      <c r="A2677">
        <v>222789986</v>
      </c>
      <c r="B2677">
        <v>188729176</v>
      </c>
      <c r="C2677" t="s">
        <v>3380</v>
      </c>
      <c r="D2677" t="str">
        <f>INDEX(cleaned_data_Pittsburgh!AF$2:'cleaned_data_Pittsburgh'!AF$828, MATCH(A2677, cleaned_data_Pittsburgh!I$2:'cleaned_data_Pittsburgh'!I$828,0))</f>
        <v>Pittsburgh</v>
      </c>
      <c r="E2677">
        <f>INDEX(cleaned_data_Pittsburgh!AG$2:'cleaned_data_Pittsburgh'!AG$828, MATCH(A2677, cleaned_data_Pittsburgh!I$2:'cleaned_data_Pittsburgh'!I$828,0))</f>
        <v>0</v>
      </c>
      <c r="F2677" t="str">
        <f>INDEX(cleaned_data_Pittsburgh!AK$2:'cleaned_data_Pittsburgh'!AK$828, MATCH(A2677, cleaned_data_Pittsburgh!I$2:'cleaned_data_Pittsburgh'!I$828,0))</f>
        <v>Sub-county</v>
      </c>
      <c r="G2677">
        <f t="shared" si="24"/>
        <v>1</v>
      </c>
    </row>
    <row r="2678" spans="1:7" x14ac:dyDescent="0.2">
      <c r="A2678">
        <v>222789986</v>
      </c>
      <c r="B2678">
        <v>70834652</v>
      </c>
      <c r="C2678" t="s">
        <v>3380</v>
      </c>
      <c r="D2678" t="str">
        <f>INDEX(cleaned_data_Pittsburgh!AF$2:'cleaned_data_Pittsburgh'!AF$828, MATCH(A2678, cleaned_data_Pittsburgh!I$2:'cleaned_data_Pittsburgh'!I$828,0))</f>
        <v>Pittsburgh</v>
      </c>
      <c r="E2678">
        <f>INDEX(cleaned_data_Pittsburgh!AG$2:'cleaned_data_Pittsburgh'!AG$828, MATCH(A2678, cleaned_data_Pittsburgh!I$2:'cleaned_data_Pittsburgh'!I$828,0))</f>
        <v>0</v>
      </c>
      <c r="F2678" t="str">
        <f>INDEX(cleaned_data_Pittsburgh!AK$2:'cleaned_data_Pittsburgh'!AK$828, MATCH(A2678, cleaned_data_Pittsburgh!I$2:'cleaned_data_Pittsburgh'!I$828,0))</f>
        <v>Sub-county</v>
      </c>
      <c r="G2678">
        <f t="shared" si="24"/>
        <v>1</v>
      </c>
    </row>
    <row r="2679" spans="1:7" x14ac:dyDescent="0.2">
      <c r="A2679">
        <v>222789986</v>
      </c>
      <c r="B2679">
        <v>96349542</v>
      </c>
      <c r="C2679" t="s">
        <v>3380</v>
      </c>
      <c r="D2679" t="str">
        <f>INDEX(cleaned_data_Pittsburgh!AF$2:'cleaned_data_Pittsburgh'!AF$828, MATCH(A2679, cleaned_data_Pittsburgh!I$2:'cleaned_data_Pittsburgh'!I$828,0))</f>
        <v>Pittsburgh</v>
      </c>
      <c r="E2679">
        <f>INDEX(cleaned_data_Pittsburgh!AG$2:'cleaned_data_Pittsburgh'!AG$828, MATCH(A2679, cleaned_data_Pittsburgh!I$2:'cleaned_data_Pittsburgh'!I$828,0))</f>
        <v>0</v>
      </c>
      <c r="F2679" t="str">
        <f>INDEX(cleaned_data_Pittsburgh!AK$2:'cleaned_data_Pittsburgh'!AK$828, MATCH(A2679, cleaned_data_Pittsburgh!I$2:'cleaned_data_Pittsburgh'!I$828,0))</f>
        <v>Sub-county</v>
      </c>
      <c r="G2679">
        <f t="shared" si="24"/>
        <v>1</v>
      </c>
    </row>
    <row r="2680" spans="1:7" x14ac:dyDescent="0.2">
      <c r="A2680">
        <v>222789986</v>
      </c>
      <c r="B2680">
        <v>187156982</v>
      </c>
      <c r="C2680" t="s">
        <v>3380</v>
      </c>
      <c r="D2680" t="str">
        <f>INDEX(cleaned_data_Pittsburgh!AF$2:'cleaned_data_Pittsburgh'!AF$828, MATCH(A2680, cleaned_data_Pittsburgh!I$2:'cleaned_data_Pittsburgh'!I$828,0))</f>
        <v>Pittsburgh</v>
      </c>
      <c r="E2680">
        <f>INDEX(cleaned_data_Pittsburgh!AG$2:'cleaned_data_Pittsburgh'!AG$828, MATCH(A2680, cleaned_data_Pittsburgh!I$2:'cleaned_data_Pittsburgh'!I$828,0))</f>
        <v>0</v>
      </c>
      <c r="F2680" t="str">
        <f>INDEX(cleaned_data_Pittsburgh!AK$2:'cleaned_data_Pittsburgh'!AK$828, MATCH(A2680, cleaned_data_Pittsburgh!I$2:'cleaned_data_Pittsburgh'!I$828,0))</f>
        <v>Sub-county</v>
      </c>
      <c r="G2680">
        <f t="shared" si="24"/>
        <v>1</v>
      </c>
    </row>
    <row r="2681" spans="1:7" x14ac:dyDescent="0.2">
      <c r="A2681">
        <v>222789986</v>
      </c>
      <c r="B2681">
        <v>1973072</v>
      </c>
      <c r="C2681" t="s">
        <v>3380</v>
      </c>
      <c r="D2681" t="str">
        <f>INDEX(cleaned_data_Pittsburgh!AF$2:'cleaned_data_Pittsburgh'!AF$828, MATCH(A2681, cleaned_data_Pittsburgh!I$2:'cleaned_data_Pittsburgh'!I$828,0))</f>
        <v>Pittsburgh</v>
      </c>
      <c r="E2681">
        <f>INDEX(cleaned_data_Pittsburgh!AG$2:'cleaned_data_Pittsburgh'!AG$828, MATCH(A2681, cleaned_data_Pittsburgh!I$2:'cleaned_data_Pittsburgh'!I$828,0))</f>
        <v>0</v>
      </c>
      <c r="F2681" t="str">
        <f>INDEX(cleaned_data_Pittsburgh!AK$2:'cleaned_data_Pittsburgh'!AK$828, MATCH(A2681, cleaned_data_Pittsburgh!I$2:'cleaned_data_Pittsburgh'!I$828,0))</f>
        <v>Sub-county</v>
      </c>
      <c r="G2681">
        <f t="shared" si="24"/>
        <v>1</v>
      </c>
    </row>
    <row r="2682" spans="1:7" x14ac:dyDescent="0.2">
      <c r="A2682">
        <v>222789986</v>
      </c>
      <c r="B2682">
        <v>142117642</v>
      </c>
      <c r="C2682" t="s">
        <v>3380</v>
      </c>
      <c r="D2682" t="str">
        <f>INDEX(cleaned_data_Pittsburgh!AF$2:'cleaned_data_Pittsburgh'!AF$828, MATCH(A2682, cleaned_data_Pittsburgh!I$2:'cleaned_data_Pittsburgh'!I$828,0))</f>
        <v>Pittsburgh</v>
      </c>
      <c r="E2682">
        <f>INDEX(cleaned_data_Pittsburgh!AG$2:'cleaned_data_Pittsburgh'!AG$828, MATCH(A2682, cleaned_data_Pittsburgh!I$2:'cleaned_data_Pittsburgh'!I$828,0))</f>
        <v>0</v>
      </c>
      <c r="F2682" t="str">
        <f>INDEX(cleaned_data_Pittsburgh!AK$2:'cleaned_data_Pittsburgh'!AK$828, MATCH(A2682, cleaned_data_Pittsburgh!I$2:'cleaned_data_Pittsburgh'!I$828,0))</f>
        <v>Sub-county</v>
      </c>
      <c r="G2682">
        <f t="shared" si="24"/>
        <v>1</v>
      </c>
    </row>
    <row r="2683" spans="1:7" x14ac:dyDescent="0.2">
      <c r="A2683">
        <v>222789986</v>
      </c>
      <c r="B2683">
        <v>135270252</v>
      </c>
      <c r="C2683" t="s">
        <v>3380</v>
      </c>
      <c r="D2683" t="str">
        <f>INDEX(cleaned_data_Pittsburgh!AF$2:'cleaned_data_Pittsburgh'!AF$828, MATCH(A2683, cleaned_data_Pittsburgh!I$2:'cleaned_data_Pittsburgh'!I$828,0))</f>
        <v>Pittsburgh</v>
      </c>
      <c r="E2683">
        <f>INDEX(cleaned_data_Pittsburgh!AG$2:'cleaned_data_Pittsburgh'!AG$828, MATCH(A2683, cleaned_data_Pittsburgh!I$2:'cleaned_data_Pittsburgh'!I$828,0))</f>
        <v>0</v>
      </c>
      <c r="F2683" t="str">
        <f>INDEX(cleaned_data_Pittsburgh!AK$2:'cleaned_data_Pittsburgh'!AK$828, MATCH(A2683, cleaned_data_Pittsburgh!I$2:'cleaned_data_Pittsburgh'!I$828,0))</f>
        <v>Sub-county</v>
      </c>
      <c r="G2683">
        <f t="shared" si="24"/>
        <v>1</v>
      </c>
    </row>
    <row r="2684" spans="1:7" x14ac:dyDescent="0.2">
      <c r="A2684">
        <v>222789986</v>
      </c>
      <c r="B2684">
        <v>74485712</v>
      </c>
      <c r="C2684" t="s">
        <v>3380</v>
      </c>
      <c r="D2684" t="str">
        <f>INDEX(cleaned_data_Pittsburgh!AF$2:'cleaned_data_Pittsburgh'!AF$828, MATCH(A2684, cleaned_data_Pittsburgh!I$2:'cleaned_data_Pittsburgh'!I$828,0))</f>
        <v>Pittsburgh</v>
      </c>
      <c r="E2684">
        <f>INDEX(cleaned_data_Pittsburgh!AG$2:'cleaned_data_Pittsburgh'!AG$828, MATCH(A2684, cleaned_data_Pittsburgh!I$2:'cleaned_data_Pittsburgh'!I$828,0))</f>
        <v>0</v>
      </c>
      <c r="F2684" t="str">
        <f>INDEX(cleaned_data_Pittsburgh!AK$2:'cleaned_data_Pittsburgh'!AK$828, MATCH(A2684, cleaned_data_Pittsburgh!I$2:'cleaned_data_Pittsburgh'!I$828,0))</f>
        <v>Sub-county</v>
      </c>
      <c r="G2684">
        <f t="shared" si="24"/>
        <v>1</v>
      </c>
    </row>
    <row r="2685" spans="1:7" x14ac:dyDescent="0.2">
      <c r="A2685">
        <v>222789986</v>
      </c>
      <c r="B2685">
        <v>135272592</v>
      </c>
      <c r="C2685" t="s">
        <v>3380</v>
      </c>
      <c r="D2685" t="str">
        <f>INDEX(cleaned_data_Pittsburgh!AF$2:'cleaned_data_Pittsburgh'!AF$828, MATCH(A2685, cleaned_data_Pittsburgh!I$2:'cleaned_data_Pittsburgh'!I$828,0))</f>
        <v>Pittsburgh</v>
      </c>
      <c r="E2685">
        <f>INDEX(cleaned_data_Pittsburgh!AG$2:'cleaned_data_Pittsburgh'!AG$828, MATCH(A2685, cleaned_data_Pittsburgh!I$2:'cleaned_data_Pittsburgh'!I$828,0))</f>
        <v>0</v>
      </c>
      <c r="F2685" t="str">
        <f>INDEX(cleaned_data_Pittsburgh!AK$2:'cleaned_data_Pittsburgh'!AK$828, MATCH(A2685, cleaned_data_Pittsburgh!I$2:'cleaned_data_Pittsburgh'!I$828,0))</f>
        <v>Sub-county</v>
      </c>
      <c r="G2685">
        <f t="shared" si="24"/>
        <v>1</v>
      </c>
    </row>
    <row r="2686" spans="1:7" x14ac:dyDescent="0.2">
      <c r="A2686">
        <v>222789986</v>
      </c>
      <c r="B2686">
        <v>191181357</v>
      </c>
      <c r="C2686" t="s">
        <v>3380</v>
      </c>
      <c r="D2686" t="str">
        <f>INDEX(cleaned_data_Pittsburgh!AF$2:'cleaned_data_Pittsburgh'!AF$828, MATCH(A2686, cleaned_data_Pittsburgh!I$2:'cleaned_data_Pittsburgh'!I$828,0))</f>
        <v>Pittsburgh</v>
      </c>
      <c r="E2686">
        <f>INDEX(cleaned_data_Pittsburgh!AG$2:'cleaned_data_Pittsburgh'!AG$828, MATCH(A2686, cleaned_data_Pittsburgh!I$2:'cleaned_data_Pittsburgh'!I$828,0))</f>
        <v>0</v>
      </c>
      <c r="F2686" t="str">
        <f>INDEX(cleaned_data_Pittsburgh!AK$2:'cleaned_data_Pittsburgh'!AK$828, MATCH(A2686, cleaned_data_Pittsburgh!I$2:'cleaned_data_Pittsburgh'!I$828,0))</f>
        <v>Sub-county</v>
      </c>
      <c r="G2686">
        <f t="shared" si="24"/>
        <v>1</v>
      </c>
    </row>
    <row r="2687" spans="1:7" x14ac:dyDescent="0.2">
      <c r="A2687">
        <v>222789986</v>
      </c>
      <c r="B2687">
        <v>183583681</v>
      </c>
      <c r="C2687" t="s">
        <v>3380</v>
      </c>
      <c r="D2687" t="str">
        <f>INDEX(cleaned_data_Pittsburgh!AF$2:'cleaned_data_Pittsburgh'!AF$828, MATCH(A2687, cleaned_data_Pittsburgh!I$2:'cleaned_data_Pittsburgh'!I$828,0))</f>
        <v>Pittsburgh</v>
      </c>
      <c r="E2687">
        <f>INDEX(cleaned_data_Pittsburgh!AG$2:'cleaned_data_Pittsburgh'!AG$828, MATCH(A2687, cleaned_data_Pittsburgh!I$2:'cleaned_data_Pittsburgh'!I$828,0))</f>
        <v>0</v>
      </c>
      <c r="F2687" t="str">
        <f>INDEX(cleaned_data_Pittsburgh!AK$2:'cleaned_data_Pittsburgh'!AK$828, MATCH(A2687, cleaned_data_Pittsburgh!I$2:'cleaned_data_Pittsburgh'!I$828,0))</f>
        <v>Sub-county</v>
      </c>
      <c r="G2687">
        <f t="shared" si="24"/>
        <v>1</v>
      </c>
    </row>
    <row r="2688" spans="1:7" x14ac:dyDescent="0.2">
      <c r="A2688">
        <v>222789986</v>
      </c>
      <c r="B2688">
        <v>127043742</v>
      </c>
      <c r="C2688" t="s">
        <v>3380</v>
      </c>
      <c r="D2688" t="str">
        <f>INDEX(cleaned_data_Pittsburgh!AF$2:'cleaned_data_Pittsburgh'!AF$828, MATCH(A2688, cleaned_data_Pittsburgh!I$2:'cleaned_data_Pittsburgh'!I$828,0))</f>
        <v>Pittsburgh</v>
      </c>
      <c r="E2688">
        <f>INDEX(cleaned_data_Pittsburgh!AG$2:'cleaned_data_Pittsburgh'!AG$828, MATCH(A2688, cleaned_data_Pittsburgh!I$2:'cleaned_data_Pittsburgh'!I$828,0))</f>
        <v>0</v>
      </c>
      <c r="F2688" t="str">
        <f>INDEX(cleaned_data_Pittsburgh!AK$2:'cleaned_data_Pittsburgh'!AK$828, MATCH(A2688, cleaned_data_Pittsburgh!I$2:'cleaned_data_Pittsburgh'!I$828,0))</f>
        <v>Sub-county</v>
      </c>
      <c r="G2688">
        <f t="shared" si="24"/>
        <v>1</v>
      </c>
    </row>
    <row r="2689" spans="1:7" x14ac:dyDescent="0.2">
      <c r="A2689">
        <v>222789986</v>
      </c>
      <c r="B2689">
        <v>11355325</v>
      </c>
      <c r="C2689" t="s">
        <v>3380</v>
      </c>
      <c r="D2689" t="str">
        <f>INDEX(cleaned_data_Pittsburgh!AF$2:'cleaned_data_Pittsburgh'!AF$828, MATCH(A2689, cleaned_data_Pittsburgh!I$2:'cleaned_data_Pittsburgh'!I$828,0))</f>
        <v>Pittsburgh</v>
      </c>
      <c r="E2689">
        <f>INDEX(cleaned_data_Pittsburgh!AG$2:'cleaned_data_Pittsburgh'!AG$828, MATCH(A2689, cleaned_data_Pittsburgh!I$2:'cleaned_data_Pittsburgh'!I$828,0))</f>
        <v>0</v>
      </c>
      <c r="F2689" t="str">
        <f>INDEX(cleaned_data_Pittsburgh!AK$2:'cleaned_data_Pittsburgh'!AK$828, MATCH(A2689, cleaned_data_Pittsburgh!I$2:'cleaned_data_Pittsburgh'!I$828,0))</f>
        <v>Sub-county</v>
      </c>
      <c r="G2689">
        <f t="shared" si="24"/>
        <v>1</v>
      </c>
    </row>
    <row r="2690" spans="1:7" x14ac:dyDescent="0.2">
      <c r="A2690">
        <v>222789986</v>
      </c>
      <c r="B2690">
        <v>185407874</v>
      </c>
      <c r="C2690" t="s">
        <v>3380</v>
      </c>
      <c r="D2690" t="str">
        <f>INDEX(cleaned_data_Pittsburgh!AF$2:'cleaned_data_Pittsburgh'!AF$828, MATCH(A2690, cleaned_data_Pittsburgh!I$2:'cleaned_data_Pittsburgh'!I$828,0))</f>
        <v>Pittsburgh</v>
      </c>
      <c r="E2690">
        <f>INDEX(cleaned_data_Pittsburgh!AG$2:'cleaned_data_Pittsburgh'!AG$828, MATCH(A2690, cleaned_data_Pittsburgh!I$2:'cleaned_data_Pittsburgh'!I$828,0))</f>
        <v>0</v>
      </c>
      <c r="F2690" t="str">
        <f>INDEX(cleaned_data_Pittsburgh!AK$2:'cleaned_data_Pittsburgh'!AK$828, MATCH(A2690, cleaned_data_Pittsburgh!I$2:'cleaned_data_Pittsburgh'!I$828,0))</f>
        <v>Sub-county</v>
      </c>
      <c r="G2690">
        <f t="shared" si="24"/>
        <v>1</v>
      </c>
    </row>
    <row r="2691" spans="1:7" x14ac:dyDescent="0.2">
      <c r="A2691">
        <v>222789986</v>
      </c>
      <c r="B2691">
        <v>106996062</v>
      </c>
      <c r="C2691" t="s">
        <v>3380</v>
      </c>
      <c r="D2691" t="str">
        <f>INDEX(cleaned_data_Pittsburgh!AF$2:'cleaned_data_Pittsburgh'!AF$828, MATCH(A2691, cleaned_data_Pittsburgh!I$2:'cleaned_data_Pittsburgh'!I$828,0))</f>
        <v>Pittsburgh</v>
      </c>
      <c r="E2691">
        <f>INDEX(cleaned_data_Pittsburgh!AG$2:'cleaned_data_Pittsburgh'!AG$828, MATCH(A2691, cleaned_data_Pittsburgh!I$2:'cleaned_data_Pittsburgh'!I$828,0))</f>
        <v>0</v>
      </c>
      <c r="F2691" t="str">
        <f>INDEX(cleaned_data_Pittsburgh!AK$2:'cleaned_data_Pittsburgh'!AK$828, MATCH(A2691, cleaned_data_Pittsburgh!I$2:'cleaned_data_Pittsburgh'!I$828,0))</f>
        <v>Sub-county</v>
      </c>
      <c r="G2691">
        <f t="shared" si="24"/>
        <v>1</v>
      </c>
    </row>
    <row r="2692" spans="1:7" x14ac:dyDescent="0.2">
      <c r="A2692">
        <v>222789986</v>
      </c>
      <c r="B2692">
        <v>135269072</v>
      </c>
      <c r="C2692" t="s">
        <v>3380</v>
      </c>
      <c r="D2692" t="str">
        <f>INDEX(cleaned_data_Pittsburgh!AF$2:'cleaned_data_Pittsburgh'!AF$828, MATCH(A2692, cleaned_data_Pittsburgh!I$2:'cleaned_data_Pittsburgh'!I$828,0))</f>
        <v>Pittsburgh</v>
      </c>
      <c r="E2692">
        <f>INDEX(cleaned_data_Pittsburgh!AG$2:'cleaned_data_Pittsburgh'!AG$828, MATCH(A2692, cleaned_data_Pittsburgh!I$2:'cleaned_data_Pittsburgh'!I$828,0))</f>
        <v>0</v>
      </c>
      <c r="F2692" t="str">
        <f>INDEX(cleaned_data_Pittsburgh!AK$2:'cleaned_data_Pittsburgh'!AK$828, MATCH(A2692, cleaned_data_Pittsburgh!I$2:'cleaned_data_Pittsburgh'!I$828,0))</f>
        <v>Sub-county</v>
      </c>
      <c r="G2692">
        <f t="shared" si="24"/>
        <v>1</v>
      </c>
    </row>
    <row r="2693" spans="1:7" x14ac:dyDescent="0.2">
      <c r="A2693">
        <v>222789986</v>
      </c>
      <c r="B2693">
        <v>6640239</v>
      </c>
      <c r="C2693" t="s">
        <v>3380</v>
      </c>
      <c r="D2693" t="str">
        <f>INDEX(cleaned_data_Pittsburgh!AF$2:'cleaned_data_Pittsburgh'!AF$828, MATCH(A2693, cleaned_data_Pittsburgh!I$2:'cleaned_data_Pittsburgh'!I$828,0))</f>
        <v>Pittsburgh</v>
      </c>
      <c r="E2693">
        <f>INDEX(cleaned_data_Pittsburgh!AG$2:'cleaned_data_Pittsburgh'!AG$828, MATCH(A2693, cleaned_data_Pittsburgh!I$2:'cleaned_data_Pittsburgh'!I$828,0))</f>
        <v>0</v>
      </c>
      <c r="F2693" t="str">
        <f>INDEX(cleaned_data_Pittsburgh!AK$2:'cleaned_data_Pittsburgh'!AK$828, MATCH(A2693, cleaned_data_Pittsburgh!I$2:'cleaned_data_Pittsburgh'!I$828,0))</f>
        <v>Sub-county</v>
      </c>
      <c r="G2693">
        <f t="shared" si="24"/>
        <v>1</v>
      </c>
    </row>
    <row r="2694" spans="1:7" x14ac:dyDescent="0.2">
      <c r="A2694">
        <v>222789986</v>
      </c>
      <c r="B2694">
        <v>97781832</v>
      </c>
      <c r="C2694" t="s">
        <v>3380</v>
      </c>
      <c r="D2694" t="str">
        <f>INDEX(cleaned_data_Pittsburgh!AF$2:'cleaned_data_Pittsburgh'!AF$828, MATCH(A2694, cleaned_data_Pittsburgh!I$2:'cleaned_data_Pittsburgh'!I$828,0))</f>
        <v>Pittsburgh</v>
      </c>
      <c r="E2694">
        <f>INDEX(cleaned_data_Pittsburgh!AG$2:'cleaned_data_Pittsburgh'!AG$828, MATCH(A2694, cleaned_data_Pittsburgh!I$2:'cleaned_data_Pittsburgh'!I$828,0))</f>
        <v>0</v>
      </c>
      <c r="F2694" t="str">
        <f>INDEX(cleaned_data_Pittsburgh!AK$2:'cleaned_data_Pittsburgh'!AK$828, MATCH(A2694, cleaned_data_Pittsburgh!I$2:'cleaned_data_Pittsburgh'!I$828,0))</f>
        <v>Sub-county</v>
      </c>
      <c r="G2694">
        <f t="shared" si="24"/>
        <v>1</v>
      </c>
    </row>
    <row r="2695" spans="1:7" x14ac:dyDescent="0.2">
      <c r="A2695">
        <v>222789986</v>
      </c>
      <c r="B2695">
        <v>8137255</v>
      </c>
      <c r="C2695" t="s">
        <v>3380</v>
      </c>
      <c r="D2695" t="str">
        <f>INDEX(cleaned_data_Pittsburgh!AF$2:'cleaned_data_Pittsburgh'!AF$828, MATCH(A2695, cleaned_data_Pittsburgh!I$2:'cleaned_data_Pittsburgh'!I$828,0))</f>
        <v>Pittsburgh</v>
      </c>
      <c r="E2695">
        <f>INDEX(cleaned_data_Pittsburgh!AG$2:'cleaned_data_Pittsburgh'!AG$828, MATCH(A2695, cleaned_data_Pittsburgh!I$2:'cleaned_data_Pittsburgh'!I$828,0))</f>
        <v>0</v>
      </c>
      <c r="F2695" t="str">
        <f>INDEX(cleaned_data_Pittsburgh!AK$2:'cleaned_data_Pittsburgh'!AK$828, MATCH(A2695, cleaned_data_Pittsburgh!I$2:'cleaned_data_Pittsburgh'!I$828,0))</f>
        <v>Sub-county</v>
      </c>
      <c r="G2695">
        <f t="shared" si="24"/>
        <v>1</v>
      </c>
    </row>
    <row r="2696" spans="1:7" x14ac:dyDescent="0.2">
      <c r="A2696">
        <v>222789986</v>
      </c>
      <c r="B2696">
        <v>136103582</v>
      </c>
      <c r="C2696" t="s">
        <v>3380</v>
      </c>
      <c r="D2696" t="str">
        <f>INDEX(cleaned_data_Pittsburgh!AF$2:'cleaned_data_Pittsburgh'!AF$828, MATCH(A2696, cleaned_data_Pittsburgh!I$2:'cleaned_data_Pittsburgh'!I$828,0))</f>
        <v>Pittsburgh</v>
      </c>
      <c r="E2696">
        <f>INDEX(cleaned_data_Pittsburgh!AG$2:'cleaned_data_Pittsburgh'!AG$828, MATCH(A2696, cleaned_data_Pittsburgh!I$2:'cleaned_data_Pittsburgh'!I$828,0))</f>
        <v>0</v>
      </c>
      <c r="F2696" t="str">
        <f>INDEX(cleaned_data_Pittsburgh!AK$2:'cleaned_data_Pittsburgh'!AK$828, MATCH(A2696, cleaned_data_Pittsburgh!I$2:'cleaned_data_Pittsburgh'!I$828,0))</f>
        <v>Sub-county</v>
      </c>
      <c r="G2696">
        <f t="shared" si="24"/>
        <v>1</v>
      </c>
    </row>
    <row r="2697" spans="1:7" x14ac:dyDescent="0.2">
      <c r="A2697">
        <v>222789986</v>
      </c>
      <c r="B2697">
        <v>185968491</v>
      </c>
      <c r="C2697" t="s">
        <v>3380</v>
      </c>
      <c r="D2697" t="str">
        <f>INDEX(cleaned_data_Pittsburgh!AF$2:'cleaned_data_Pittsburgh'!AF$828, MATCH(A2697, cleaned_data_Pittsburgh!I$2:'cleaned_data_Pittsburgh'!I$828,0))</f>
        <v>Pittsburgh</v>
      </c>
      <c r="E2697">
        <f>INDEX(cleaned_data_Pittsburgh!AG$2:'cleaned_data_Pittsburgh'!AG$828, MATCH(A2697, cleaned_data_Pittsburgh!I$2:'cleaned_data_Pittsburgh'!I$828,0))</f>
        <v>0</v>
      </c>
      <c r="F2697" t="str">
        <f>INDEX(cleaned_data_Pittsburgh!AK$2:'cleaned_data_Pittsburgh'!AK$828, MATCH(A2697, cleaned_data_Pittsburgh!I$2:'cleaned_data_Pittsburgh'!I$828,0))</f>
        <v>Sub-county</v>
      </c>
      <c r="G2697">
        <f t="shared" si="24"/>
        <v>1</v>
      </c>
    </row>
    <row r="2698" spans="1:7" x14ac:dyDescent="0.2">
      <c r="A2698">
        <v>222789986</v>
      </c>
      <c r="B2698">
        <v>189258393</v>
      </c>
      <c r="C2698" t="s">
        <v>3380</v>
      </c>
      <c r="D2698" t="str">
        <f>INDEX(cleaned_data_Pittsburgh!AF$2:'cleaned_data_Pittsburgh'!AF$828, MATCH(A2698, cleaned_data_Pittsburgh!I$2:'cleaned_data_Pittsburgh'!I$828,0))</f>
        <v>Pittsburgh</v>
      </c>
      <c r="E2698">
        <f>INDEX(cleaned_data_Pittsburgh!AG$2:'cleaned_data_Pittsburgh'!AG$828, MATCH(A2698, cleaned_data_Pittsburgh!I$2:'cleaned_data_Pittsburgh'!I$828,0))</f>
        <v>0</v>
      </c>
      <c r="F2698" t="str">
        <f>INDEX(cleaned_data_Pittsburgh!AK$2:'cleaned_data_Pittsburgh'!AK$828, MATCH(A2698, cleaned_data_Pittsburgh!I$2:'cleaned_data_Pittsburgh'!I$828,0))</f>
        <v>Sub-county</v>
      </c>
      <c r="G2698">
        <f t="shared" si="24"/>
        <v>1</v>
      </c>
    </row>
    <row r="2699" spans="1:7" x14ac:dyDescent="0.2">
      <c r="A2699">
        <v>222789986</v>
      </c>
      <c r="B2699">
        <v>112634502</v>
      </c>
      <c r="C2699" t="s">
        <v>3380</v>
      </c>
      <c r="D2699" t="str">
        <f>INDEX(cleaned_data_Pittsburgh!AF$2:'cleaned_data_Pittsburgh'!AF$828, MATCH(A2699, cleaned_data_Pittsburgh!I$2:'cleaned_data_Pittsburgh'!I$828,0))</f>
        <v>Pittsburgh</v>
      </c>
      <c r="E2699">
        <f>INDEX(cleaned_data_Pittsburgh!AG$2:'cleaned_data_Pittsburgh'!AG$828, MATCH(A2699, cleaned_data_Pittsburgh!I$2:'cleaned_data_Pittsburgh'!I$828,0))</f>
        <v>0</v>
      </c>
      <c r="F2699" t="str">
        <f>INDEX(cleaned_data_Pittsburgh!AK$2:'cleaned_data_Pittsburgh'!AK$828, MATCH(A2699, cleaned_data_Pittsburgh!I$2:'cleaned_data_Pittsburgh'!I$828,0))</f>
        <v>Sub-county</v>
      </c>
      <c r="G2699">
        <f t="shared" ref="G2699:G2762" si="25">IF(IFERROR(SEARCH(D2699, C2699), 0), 1, 0)</f>
        <v>1</v>
      </c>
    </row>
    <row r="2700" spans="1:7" x14ac:dyDescent="0.2">
      <c r="A2700">
        <v>222789986</v>
      </c>
      <c r="B2700">
        <v>139146502</v>
      </c>
      <c r="C2700" t="s">
        <v>3380</v>
      </c>
      <c r="D2700" t="str">
        <f>INDEX(cleaned_data_Pittsburgh!AF$2:'cleaned_data_Pittsburgh'!AF$828, MATCH(A2700, cleaned_data_Pittsburgh!I$2:'cleaned_data_Pittsburgh'!I$828,0))</f>
        <v>Pittsburgh</v>
      </c>
      <c r="E2700">
        <f>INDEX(cleaned_data_Pittsburgh!AG$2:'cleaned_data_Pittsburgh'!AG$828, MATCH(A2700, cleaned_data_Pittsburgh!I$2:'cleaned_data_Pittsburgh'!I$828,0))</f>
        <v>0</v>
      </c>
      <c r="F2700" t="str">
        <f>INDEX(cleaned_data_Pittsburgh!AK$2:'cleaned_data_Pittsburgh'!AK$828, MATCH(A2700, cleaned_data_Pittsburgh!I$2:'cleaned_data_Pittsburgh'!I$828,0))</f>
        <v>Sub-county</v>
      </c>
      <c r="G2700">
        <f t="shared" si="25"/>
        <v>1</v>
      </c>
    </row>
    <row r="2701" spans="1:7" x14ac:dyDescent="0.2">
      <c r="A2701">
        <v>222789986</v>
      </c>
      <c r="B2701">
        <v>184995195</v>
      </c>
      <c r="C2701" t="s">
        <v>3380</v>
      </c>
      <c r="D2701" t="str">
        <f>INDEX(cleaned_data_Pittsburgh!AF$2:'cleaned_data_Pittsburgh'!AF$828, MATCH(A2701, cleaned_data_Pittsburgh!I$2:'cleaned_data_Pittsburgh'!I$828,0))</f>
        <v>Pittsburgh</v>
      </c>
      <c r="E2701">
        <f>INDEX(cleaned_data_Pittsburgh!AG$2:'cleaned_data_Pittsburgh'!AG$828, MATCH(A2701, cleaned_data_Pittsburgh!I$2:'cleaned_data_Pittsburgh'!I$828,0))</f>
        <v>0</v>
      </c>
      <c r="F2701" t="str">
        <f>INDEX(cleaned_data_Pittsburgh!AK$2:'cleaned_data_Pittsburgh'!AK$828, MATCH(A2701, cleaned_data_Pittsburgh!I$2:'cleaned_data_Pittsburgh'!I$828,0))</f>
        <v>Sub-county</v>
      </c>
      <c r="G2701">
        <f t="shared" si="25"/>
        <v>1</v>
      </c>
    </row>
    <row r="2702" spans="1:7" x14ac:dyDescent="0.2">
      <c r="A2702">
        <v>222789986</v>
      </c>
      <c r="B2702">
        <v>191529746</v>
      </c>
      <c r="C2702" t="s">
        <v>3380</v>
      </c>
      <c r="D2702" t="str">
        <f>INDEX(cleaned_data_Pittsburgh!AF$2:'cleaned_data_Pittsburgh'!AF$828, MATCH(A2702, cleaned_data_Pittsburgh!I$2:'cleaned_data_Pittsburgh'!I$828,0))</f>
        <v>Pittsburgh</v>
      </c>
      <c r="E2702">
        <f>INDEX(cleaned_data_Pittsburgh!AG$2:'cleaned_data_Pittsburgh'!AG$828, MATCH(A2702, cleaned_data_Pittsburgh!I$2:'cleaned_data_Pittsburgh'!I$828,0))</f>
        <v>0</v>
      </c>
      <c r="F2702" t="str">
        <f>INDEX(cleaned_data_Pittsburgh!AK$2:'cleaned_data_Pittsburgh'!AK$828, MATCH(A2702, cleaned_data_Pittsburgh!I$2:'cleaned_data_Pittsburgh'!I$828,0))</f>
        <v>Sub-county</v>
      </c>
      <c r="G2702">
        <f t="shared" si="25"/>
        <v>1</v>
      </c>
    </row>
    <row r="2703" spans="1:7" x14ac:dyDescent="0.2">
      <c r="A2703">
        <v>222789986</v>
      </c>
      <c r="B2703">
        <v>191529798</v>
      </c>
      <c r="C2703" t="s">
        <v>3380</v>
      </c>
      <c r="D2703" t="str">
        <f>INDEX(cleaned_data_Pittsburgh!AF$2:'cleaned_data_Pittsburgh'!AF$828, MATCH(A2703, cleaned_data_Pittsburgh!I$2:'cleaned_data_Pittsburgh'!I$828,0))</f>
        <v>Pittsburgh</v>
      </c>
      <c r="E2703">
        <f>INDEX(cleaned_data_Pittsburgh!AG$2:'cleaned_data_Pittsburgh'!AG$828, MATCH(A2703, cleaned_data_Pittsburgh!I$2:'cleaned_data_Pittsburgh'!I$828,0))</f>
        <v>0</v>
      </c>
      <c r="F2703" t="str">
        <f>INDEX(cleaned_data_Pittsburgh!AK$2:'cleaned_data_Pittsburgh'!AK$828, MATCH(A2703, cleaned_data_Pittsburgh!I$2:'cleaned_data_Pittsburgh'!I$828,0))</f>
        <v>Sub-county</v>
      </c>
      <c r="G2703">
        <f t="shared" si="25"/>
        <v>1</v>
      </c>
    </row>
    <row r="2704" spans="1:7" x14ac:dyDescent="0.2">
      <c r="A2704">
        <v>222816099</v>
      </c>
      <c r="B2704">
        <v>63634742</v>
      </c>
      <c r="C2704" t="s">
        <v>3380</v>
      </c>
      <c r="D2704" t="str">
        <f>INDEX(cleaned_data_Pittsburgh!AF$2:'cleaned_data_Pittsburgh'!AF$828, MATCH(A2704, cleaned_data_Pittsburgh!I$2:'cleaned_data_Pittsburgh'!I$828,0))</f>
        <v>Pittsburgh</v>
      </c>
      <c r="E2704">
        <f>INDEX(cleaned_data_Pittsburgh!AG$2:'cleaned_data_Pittsburgh'!AG$828, MATCH(A2704, cleaned_data_Pittsburgh!I$2:'cleaned_data_Pittsburgh'!I$828,0))</f>
        <v>0</v>
      </c>
      <c r="F2704" t="str">
        <f>INDEX(cleaned_data_Pittsburgh!AK$2:'cleaned_data_Pittsburgh'!AK$828, MATCH(A2704, cleaned_data_Pittsburgh!I$2:'cleaned_data_Pittsburgh'!I$828,0))</f>
        <v>Sub-county</v>
      </c>
      <c r="G2704">
        <f t="shared" si="25"/>
        <v>1</v>
      </c>
    </row>
    <row r="2705" spans="1:7" x14ac:dyDescent="0.2">
      <c r="A2705">
        <v>222816099</v>
      </c>
      <c r="B2705">
        <v>48089942</v>
      </c>
      <c r="C2705" t="s">
        <v>3380</v>
      </c>
      <c r="D2705" t="str">
        <f>INDEX(cleaned_data_Pittsburgh!AF$2:'cleaned_data_Pittsburgh'!AF$828, MATCH(A2705, cleaned_data_Pittsburgh!I$2:'cleaned_data_Pittsburgh'!I$828,0))</f>
        <v>Pittsburgh</v>
      </c>
      <c r="E2705">
        <f>INDEX(cleaned_data_Pittsburgh!AG$2:'cleaned_data_Pittsburgh'!AG$828, MATCH(A2705, cleaned_data_Pittsburgh!I$2:'cleaned_data_Pittsburgh'!I$828,0))</f>
        <v>0</v>
      </c>
      <c r="F2705" t="str">
        <f>INDEX(cleaned_data_Pittsburgh!AK$2:'cleaned_data_Pittsburgh'!AK$828, MATCH(A2705, cleaned_data_Pittsburgh!I$2:'cleaned_data_Pittsburgh'!I$828,0))</f>
        <v>Sub-county</v>
      </c>
      <c r="G2705">
        <f t="shared" si="25"/>
        <v>1</v>
      </c>
    </row>
    <row r="2706" spans="1:7" x14ac:dyDescent="0.2">
      <c r="A2706">
        <v>222816099</v>
      </c>
      <c r="B2706">
        <v>95381742</v>
      </c>
      <c r="C2706" t="s">
        <v>3380</v>
      </c>
      <c r="D2706" t="str">
        <f>INDEX(cleaned_data_Pittsburgh!AF$2:'cleaned_data_Pittsburgh'!AF$828, MATCH(A2706, cleaned_data_Pittsburgh!I$2:'cleaned_data_Pittsburgh'!I$828,0))</f>
        <v>Pittsburgh</v>
      </c>
      <c r="E2706">
        <f>INDEX(cleaned_data_Pittsburgh!AG$2:'cleaned_data_Pittsburgh'!AG$828, MATCH(A2706, cleaned_data_Pittsburgh!I$2:'cleaned_data_Pittsburgh'!I$828,0))</f>
        <v>0</v>
      </c>
      <c r="F2706" t="str">
        <f>INDEX(cleaned_data_Pittsburgh!AK$2:'cleaned_data_Pittsburgh'!AK$828, MATCH(A2706, cleaned_data_Pittsburgh!I$2:'cleaned_data_Pittsburgh'!I$828,0))</f>
        <v>Sub-county</v>
      </c>
      <c r="G2706">
        <f t="shared" si="25"/>
        <v>1</v>
      </c>
    </row>
    <row r="2707" spans="1:7" x14ac:dyDescent="0.2">
      <c r="A2707">
        <v>222816099</v>
      </c>
      <c r="B2707">
        <v>1595992</v>
      </c>
      <c r="C2707" t="s">
        <v>3380</v>
      </c>
      <c r="D2707" t="str">
        <f>INDEX(cleaned_data_Pittsburgh!AF$2:'cleaned_data_Pittsburgh'!AF$828, MATCH(A2707, cleaned_data_Pittsburgh!I$2:'cleaned_data_Pittsburgh'!I$828,0))</f>
        <v>Pittsburgh</v>
      </c>
      <c r="E2707">
        <f>INDEX(cleaned_data_Pittsburgh!AG$2:'cleaned_data_Pittsburgh'!AG$828, MATCH(A2707, cleaned_data_Pittsburgh!I$2:'cleaned_data_Pittsburgh'!I$828,0))</f>
        <v>0</v>
      </c>
      <c r="F2707" t="str">
        <f>INDEX(cleaned_data_Pittsburgh!AK$2:'cleaned_data_Pittsburgh'!AK$828, MATCH(A2707, cleaned_data_Pittsburgh!I$2:'cleaned_data_Pittsburgh'!I$828,0))</f>
        <v>Sub-county</v>
      </c>
      <c r="G2707">
        <f t="shared" si="25"/>
        <v>1</v>
      </c>
    </row>
    <row r="2708" spans="1:7" x14ac:dyDescent="0.2">
      <c r="A2708">
        <v>222816099</v>
      </c>
      <c r="B2708">
        <v>103846482</v>
      </c>
      <c r="C2708" t="s">
        <v>3380</v>
      </c>
      <c r="D2708" t="str">
        <f>INDEX(cleaned_data_Pittsburgh!AF$2:'cleaned_data_Pittsburgh'!AF$828, MATCH(A2708, cleaned_data_Pittsburgh!I$2:'cleaned_data_Pittsburgh'!I$828,0))</f>
        <v>Pittsburgh</v>
      </c>
      <c r="E2708">
        <f>INDEX(cleaned_data_Pittsburgh!AG$2:'cleaned_data_Pittsburgh'!AG$828, MATCH(A2708, cleaned_data_Pittsburgh!I$2:'cleaned_data_Pittsburgh'!I$828,0))</f>
        <v>0</v>
      </c>
      <c r="F2708" t="str">
        <f>INDEX(cleaned_data_Pittsburgh!AK$2:'cleaned_data_Pittsburgh'!AK$828, MATCH(A2708, cleaned_data_Pittsburgh!I$2:'cleaned_data_Pittsburgh'!I$828,0))</f>
        <v>Sub-county</v>
      </c>
      <c r="G2708">
        <f t="shared" si="25"/>
        <v>1</v>
      </c>
    </row>
    <row r="2709" spans="1:7" x14ac:dyDescent="0.2">
      <c r="A2709">
        <v>222816099</v>
      </c>
      <c r="B2709">
        <v>35357422</v>
      </c>
      <c r="C2709" t="s">
        <v>3380</v>
      </c>
      <c r="D2709" t="str">
        <f>INDEX(cleaned_data_Pittsburgh!AF$2:'cleaned_data_Pittsburgh'!AF$828, MATCH(A2709, cleaned_data_Pittsburgh!I$2:'cleaned_data_Pittsburgh'!I$828,0))</f>
        <v>Pittsburgh</v>
      </c>
      <c r="E2709">
        <f>INDEX(cleaned_data_Pittsburgh!AG$2:'cleaned_data_Pittsburgh'!AG$828, MATCH(A2709, cleaned_data_Pittsburgh!I$2:'cleaned_data_Pittsburgh'!I$828,0))</f>
        <v>0</v>
      </c>
      <c r="F2709" t="str">
        <f>INDEX(cleaned_data_Pittsburgh!AK$2:'cleaned_data_Pittsburgh'!AK$828, MATCH(A2709, cleaned_data_Pittsburgh!I$2:'cleaned_data_Pittsburgh'!I$828,0))</f>
        <v>Sub-county</v>
      </c>
      <c r="G2709">
        <f t="shared" si="25"/>
        <v>1</v>
      </c>
    </row>
    <row r="2710" spans="1:7" x14ac:dyDescent="0.2">
      <c r="A2710">
        <v>222816099</v>
      </c>
      <c r="B2710">
        <v>44205362</v>
      </c>
      <c r="C2710" t="s">
        <v>3380</v>
      </c>
      <c r="D2710" t="str">
        <f>INDEX(cleaned_data_Pittsburgh!AF$2:'cleaned_data_Pittsburgh'!AF$828, MATCH(A2710, cleaned_data_Pittsburgh!I$2:'cleaned_data_Pittsburgh'!I$828,0))</f>
        <v>Pittsburgh</v>
      </c>
      <c r="E2710">
        <f>INDEX(cleaned_data_Pittsburgh!AG$2:'cleaned_data_Pittsburgh'!AG$828, MATCH(A2710, cleaned_data_Pittsburgh!I$2:'cleaned_data_Pittsburgh'!I$828,0))</f>
        <v>0</v>
      </c>
      <c r="F2710" t="str">
        <f>INDEX(cleaned_data_Pittsburgh!AK$2:'cleaned_data_Pittsburgh'!AK$828, MATCH(A2710, cleaned_data_Pittsburgh!I$2:'cleaned_data_Pittsburgh'!I$828,0))</f>
        <v>Sub-county</v>
      </c>
      <c r="G2710">
        <f t="shared" si="25"/>
        <v>1</v>
      </c>
    </row>
    <row r="2711" spans="1:7" x14ac:dyDescent="0.2">
      <c r="A2711">
        <v>222816099</v>
      </c>
      <c r="B2711">
        <v>54909752</v>
      </c>
      <c r="C2711" t="s">
        <v>3380</v>
      </c>
      <c r="D2711" t="str">
        <f>INDEX(cleaned_data_Pittsburgh!AF$2:'cleaned_data_Pittsburgh'!AF$828, MATCH(A2711, cleaned_data_Pittsburgh!I$2:'cleaned_data_Pittsburgh'!I$828,0))</f>
        <v>Pittsburgh</v>
      </c>
      <c r="E2711">
        <f>INDEX(cleaned_data_Pittsburgh!AG$2:'cleaned_data_Pittsburgh'!AG$828, MATCH(A2711, cleaned_data_Pittsburgh!I$2:'cleaned_data_Pittsburgh'!I$828,0))</f>
        <v>0</v>
      </c>
      <c r="F2711" t="str">
        <f>INDEX(cleaned_data_Pittsburgh!AK$2:'cleaned_data_Pittsburgh'!AK$828, MATCH(A2711, cleaned_data_Pittsburgh!I$2:'cleaned_data_Pittsburgh'!I$828,0))</f>
        <v>Sub-county</v>
      </c>
      <c r="G2711">
        <f t="shared" si="25"/>
        <v>1</v>
      </c>
    </row>
    <row r="2712" spans="1:7" x14ac:dyDescent="0.2">
      <c r="A2712">
        <v>222816099</v>
      </c>
      <c r="B2712">
        <v>142619992</v>
      </c>
      <c r="C2712" t="s">
        <v>3380</v>
      </c>
      <c r="D2712" t="str">
        <f>INDEX(cleaned_data_Pittsburgh!AF$2:'cleaned_data_Pittsburgh'!AF$828, MATCH(A2712, cleaned_data_Pittsburgh!I$2:'cleaned_data_Pittsburgh'!I$828,0))</f>
        <v>Pittsburgh</v>
      </c>
      <c r="E2712">
        <f>INDEX(cleaned_data_Pittsburgh!AG$2:'cleaned_data_Pittsburgh'!AG$828, MATCH(A2712, cleaned_data_Pittsburgh!I$2:'cleaned_data_Pittsburgh'!I$828,0))</f>
        <v>0</v>
      </c>
      <c r="F2712" t="str">
        <f>INDEX(cleaned_data_Pittsburgh!AK$2:'cleaned_data_Pittsburgh'!AK$828, MATCH(A2712, cleaned_data_Pittsburgh!I$2:'cleaned_data_Pittsburgh'!I$828,0))</f>
        <v>Sub-county</v>
      </c>
      <c r="G2712">
        <f t="shared" si="25"/>
        <v>1</v>
      </c>
    </row>
    <row r="2713" spans="1:7" x14ac:dyDescent="0.2">
      <c r="A2713">
        <v>222816099</v>
      </c>
      <c r="B2713">
        <v>75058092</v>
      </c>
      <c r="C2713" t="s">
        <v>3380</v>
      </c>
      <c r="D2713" t="str">
        <f>INDEX(cleaned_data_Pittsburgh!AF$2:'cleaned_data_Pittsburgh'!AF$828, MATCH(A2713, cleaned_data_Pittsburgh!I$2:'cleaned_data_Pittsburgh'!I$828,0))</f>
        <v>Pittsburgh</v>
      </c>
      <c r="E2713">
        <f>INDEX(cleaned_data_Pittsburgh!AG$2:'cleaned_data_Pittsburgh'!AG$828, MATCH(A2713, cleaned_data_Pittsburgh!I$2:'cleaned_data_Pittsburgh'!I$828,0))</f>
        <v>0</v>
      </c>
      <c r="F2713" t="str">
        <f>INDEX(cleaned_data_Pittsburgh!AK$2:'cleaned_data_Pittsburgh'!AK$828, MATCH(A2713, cleaned_data_Pittsburgh!I$2:'cleaned_data_Pittsburgh'!I$828,0))</f>
        <v>Sub-county</v>
      </c>
      <c r="G2713">
        <f t="shared" si="25"/>
        <v>1</v>
      </c>
    </row>
    <row r="2714" spans="1:7" x14ac:dyDescent="0.2">
      <c r="A2714">
        <v>222816099</v>
      </c>
      <c r="B2714">
        <v>10851659</v>
      </c>
      <c r="C2714" t="s">
        <v>3380</v>
      </c>
      <c r="D2714" t="str">
        <f>INDEX(cleaned_data_Pittsburgh!AF$2:'cleaned_data_Pittsburgh'!AF$828, MATCH(A2714, cleaned_data_Pittsburgh!I$2:'cleaned_data_Pittsburgh'!I$828,0))</f>
        <v>Pittsburgh</v>
      </c>
      <c r="E2714">
        <f>INDEX(cleaned_data_Pittsburgh!AG$2:'cleaned_data_Pittsburgh'!AG$828, MATCH(A2714, cleaned_data_Pittsburgh!I$2:'cleaned_data_Pittsburgh'!I$828,0))</f>
        <v>0</v>
      </c>
      <c r="F2714" t="str">
        <f>INDEX(cleaned_data_Pittsburgh!AK$2:'cleaned_data_Pittsburgh'!AK$828, MATCH(A2714, cleaned_data_Pittsburgh!I$2:'cleaned_data_Pittsburgh'!I$828,0))</f>
        <v>Sub-county</v>
      </c>
      <c r="G2714">
        <f t="shared" si="25"/>
        <v>1</v>
      </c>
    </row>
    <row r="2715" spans="1:7" x14ac:dyDescent="0.2">
      <c r="A2715">
        <v>222816099</v>
      </c>
      <c r="B2715">
        <v>190128590</v>
      </c>
      <c r="C2715" t="s">
        <v>3380</v>
      </c>
      <c r="D2715" t="str">
        <f>INDEX(cleaned_data_Pittsburgh!AF$2:'cleaned_data_Pittsburgh'!AF$828, MATCH(A2715, cleaned_data_Pittsburgh!I$2:'cleaned_data_Pittsburgh'!I$828,0))</f>
        <v>Pittsburgh</v>
      </c>
      <c r="E2715">
        <f>INDEX(cleaned_data_Pittsburgh!AG$2:'cleaned_data_Pittsburgh'!AG$828, MATCH(A2715, cleaned_data_Pittsburgh!I$2:'cleaned_data_Pittsburgh'!I$828,0))</f>
        <v>0</v>
      </c>
      <c r="F2715" t="str">
        <f>INDEX(cleaned_data_Pittsburgh!AK$2:'cleaned_data_Pittsburgh'!AK$828, MATCH(A2715, cleaned_data_Pittsburgh!I$2:'cleaned_data_Pittsburgh'!I$828,0))</f>
        <v>Sub-county</v>
      </c>
      <c r="G2715">
        <f t="shared" si="25"/>
        <v>1</v>
      </c>
    </row>
    <row r="2716" spans="1:7" x14ac:dyDescent="0.2">
      <c r="A2716">
        <v>222816099</v>
      </c>
      <c r="B2716">
        <v>185404681</v>
      </c>
      <c r="C2716" t="s">
        <v>3380</v>
      </c>
      <c r="D2716" t="str">
        <f>INDEX(cleaned_data_Pittsburgh!AF$2:'cleaned_data_Pittsburgh'!AF$828, MATCH(A2716, cleaned_data_Pittsburgh!I$2:'cleaned_data_Pittsburgh'!I$828,0))</f>
        <v>Pittsburgh</v>
      </c>
      <c r="E2716">
        <f>INDEX(cleaned_data_Pittsburgh!AG$2:'cleaned_data_Pittsburgh'!AG$828, MATCH(A2716, cleaned_data_Pittsburgh!I$2:'cleaned_data_Pittsburgh'!I$828,0))</f>
        <v>0</v>
      </c>
      <c r="F2716" t="str">
        <f>INDEX(cleaned_data_Pittsburgh!AK$2:'cleaned_data_Pittsburgh'!AK$828, MATCH(A2716, cleaned_data_Pittsburgh!I$2:'cleaned_data_Pittsburgh'!I$828,0))</f>
        <v>Sub-county</v>
      </c>
      <c r="G2716">
        <f t="shared" si="25"/>
        <v>1</v>
      </c>
    </row>
    <row r="2717" spans="1:7" x14ac:dyDescent="0.2">
      <c r="A2717">
        <v>222816099</v>
      </c>
      <c r="B2717">
        <v>191621052</v>
      </c>
      <c r="C2717" t="s">
        <v>3380</v>
      </c>
      <c r="D2717" t="str">
        <f>INDEX(cleaned_data_Pittsburgh!AF$2:'cleaned_data_Pittsburgh'!AF$828, MATCH(A2717, cleaned_data_Pittsburgh!I$2:'cleaned_data_Pittsburgh'!I$828,0))</f>
        <v>Pittsburgh</v>
      </c>
      <c r="E2717">
        <f>INDEX(cleaned_data_Pittsburgh!AG$2:'cleaned_data_Pittsburgh'!AG$828, MATCH(A2717, cleaned_data_Pittsburgh!I$2:'cleaned_data_Pittsburgh'!I$828,0))</f>
        <v>0</v>
      </c>
      <c r="F2717" t="str">
        <f>INDEX(cleaned_data_Pittsburgh!AK$2:'cleaned_data_Pittsburgh'!AK$828, MATCH(A2717, cleaned_data_Pittsburgh!I$2:'cleaned_data_Pittsburgh'!I$828,0))</f>
        <v>Sub-county</v>
      </c>
      <c r="G2717">
        <f t="shared" si="25"/>
        <v>1</v>
      </c>
    </row>
    <row r="2718" spans="1:7" x14ac:dyDescent="0.2">
      <c r="A2718">
        <v>222816099</v>
      </c>
      <c r="B2718">
        <v>35225562</v>
      </c>
      <c r="C2718" t="s">
        <v>3380</v>
      </c>
      <c r="D2718" t="str">
        <f>INDEX(cleaned_data_Pittsburgh!AF$2:'cleaned_data_Pittsburgh'!AF$828, MATCH(A2718, cleaned_data_Pittsburgh!I$2:'cleaned_data_Pittsburgh'!I$828,0))</f>
        <v>Pittsburgh</v>
      </c>
      <c r="E2718">
        <f>INDEX(cleaned_data_Pittsburgh!AG$2:'cleaned_data_Pittsburgh'!AG$828, MATCH(A2718, cleaned_data_Pittsburgh!I$2:'cleaned_data_Pittsburgh'!I$828,0))</f>
        <v>0</v>
      </c>
      <c r="F2718" t="str">
        <f>INDEX(cleaned_data_Pittsburgh!AK$2:'cleaned_data_Pittsburgh'!AK$828, MATCH(A2718, cleaned_data_Pittsburgh!I$2:'cleaned_data_Pittsburgh'!I$828,0))</f>
        <v>Sub-county</v>
      </c>
      <c r="G2718">
        <f t="shared" si="25"/>
        <v>1</v>
      </c>
    </row>
    <row r="2719" spans="1:7" x14ac:dyDescent="0.2">
      <c r="A2719">
        <v>222816099</v>
      </c>
      <c r="B2719">
        <v>55399742</v>
      </c>
      <c r="C2719" t="s">
        <v>3380</v>
      </c>
      <c r="D2719" t="str">
        <f>INDEX(cleaned_data_Pittsburgh!AF$2:'cleaned_data_Pittsburgh'!AF$828, MATCH(A2719, cleaned_data_Pittsburgh!I$2:'cleaned_data_Pittsburgh'!I$828,0))</f>
        <v>Pittsburgh</v>
      </c>
      <c r="E2719">
        <f>INDEX(cleaned_data_Pittsburgh!AG$2:'cleaned_data_Pittsburgh'!AG$828, MATCH(A2719, cleaned_data_Pittsburgh!I$2:'cleaned_data_Pittsburgh'!I$828,0))</f>
        <v>0</v>
      </c>
      <c r="F2719" t="str">
        <f>INDEX(cleaned_data_Pittsburgh!AK$2:'cleaned_data_Pittsburgh'!AK$828, MATCH(A2719, cleaned_data_Pittsburgh!I$2:'cleaned_data_Pittsburgh'!I$828,0))</f>
        <v>Sub-county</v>
      </c>
      <c r="G2719">
        <f t="shared" si="25"/>
        <v>1</v>
      </c>
    </row>
    <row r="2720" spans="1:7" x14ac:dyDescent="0.2">
      <c r="A2720">
        <v>222989948</v>
      </c>
      <c r="B2720">
        <v>13007776</v>
      </c>
      <c r="C2720" t="s">
        <v>3380</v>
      </c>
      <c r="D2720" t="str">
        <f>INDEX(cleaned_data_Pittsburgh!AF$2:'cleaned_data_Pittsburgh'!AF$828, MATCH(A2720, cleaned_data_Pittsburgh!I$2:'cleaned_data_Pittsburgh'!I$828,0))</f>
        <v>Pittsburgh</v>
      </c>
      <c r="E2720">
        <f>INDEX(cleaned_data_Pittsburgh!AG$2:'cleaned_data_Pittsburgh'!AG$828, MATCH(A2720, cleaned_data_Pittsburgh!I$2:'cleaned_data_Pittsburgh'!I$828,0))</f>
        <v>0</v>
      </c>
      <c r="F2720" t="str">
        <f>INDEX(cleaned_data_Pittsburgh!AK$2:'cleaned_data_Pittsburgh'!AK$828, MATCH(A2720, cleaned_data_Pittsburgh!I$2:'cleaned_data_Pittsburgh'!I$828,0))</f>
        <v>Sub-county</v>
      </c>
      <c r="G2720">
        <f t="shared" si="25"/>
        <v>1</v>
      </c>
    </row>
    <row r="2721" spans="1:7" x14ac:dyDescent="0.2">
      <c r="A2721">
        <v>222989948</v>
      </c>
      <c r="B2721">
        <v>188358187</v>
      </c>
      <c r="C2721" t="s">
        <v>3380</v>
      </c>
      <c r="D2721" t="str">
        <f>INDEX(cleaned_data_Pittsburgh!AF$2:'cleaned_data_Pittsburgh'!AF$828, MATCH(A2721, cleaned_data_Pittsburgh!I$2:'cleaned_data_Pittsburgh'!I$828,0))</f>
        <v>Pittsburgh</v>
      </c>
      <c r="E2721">
        <f>INDEX(cleaned_data_Pittsburgh!AG$2:'cleaned_data_Pittsburgh'!AG$828, MATCH(A2721, cleaned_data_Pittsburgh!I$2:'cleaned_data_Pittsburgh'!I$828,0))</f>
        <v>0</v>
      </c>
      <c r="F2721" t="str">
        <f>INDEX(cleaned_data_Pittsburgh!AK$2:'cleaned_data_Pittsburgh'!AK$828, MATCH(A2721, cleaned_data_Pittsburgh!I$2:'cleaned_data_Pittsburgh'!I$828,0))</f>
        <v>Sub-county</v>
      </c>
      <c r="G2721">
        <f t="shared" si="25"/>
        <v>1</v>
      </c>
    </row>
    <row r="2722" spans="1:7" x14ac:dyDescent="0.2">
      <c r="A2722">
        <v>222989948</v>
      </c>
      <c r="B2722">
        <v>173362922</v>
      </c>
      <c r="C2722" t="s">
        <v>3380</v>
      </c>
      <c r="D2722" t="str">
        <f>INDEX(cleaned_data_Pittsburgh!AF$2:'cleaned_data_Pittsburgh'!AF$828, MATCH(A2722, cleaned_data_Pittsburgh!I$2:'cleaned_data_Pittsburgh'!I$828,0))</f>
        <v>Pittsburgh</v>
      </c>
      <c r="E2722">
        <f>INDEX(cleaned_data_Pittsburgh!AG$2:'cleaned_data_Pittsburgh'!AG$828, MATCH(A2722, cleaned_data_Pittsburgh!I$2:'cleaned_data_Pittsburgh'!I$828,0))</f>
        <v>0</v>
      </c>
      <c r="F2722" t="str">
        <f>INDEX(cleaned_data_Pittsburgh!AK$2:'cleaned_data_Pittsburgh'!AK$828, MATCH(A2722, cleaned_data_Pittsburgh!I$2:'cleaned_data_Pittsburgh'!I$828,0))</f>
        <v>Sub-county</v>
      </c>
      <c r="G2722">
        <f t="shared" si="25"/>
        <v>1</v>
      </c>
    </row>
    <row r="2723" spans="1:7" x14ac:dyDescent="0.2">
      <c r="A2723">
        <v>222989948</v>
      </c>
      <c r="B2723">
        <v>187042005</v>
      </c>
      <c r="C2723" t="s">
        <v>3380</v>
      </c>
      <c r="D2723" t="str">
        <f>INDEX(cleaned_data_Pittsburgh!AF$2:'cleaned_data_Pittsburgh'!AF$828, MATCH(A2723, cleaned_data_Pittsburgh!I$2:'cleaned_data_Pittsburgh'!I$828,0))</f>
        <v>Pittsburgh</v>
      </c>
      <c r="E2723">
        <f>INDEX(cleaned_data_Pittsburgh!AG$2:'cleaned_data_Pittsburgh'!AG$828, MATCH(A2723, cleaned_data_Pittsburgh!I$2:'cleaned_data_Pittsburgh'!I$828,0))</f>
        <v>0</v>
      </c>
      <c r="F2723" t="str">
        <f>INDEX(cleaned_data_Pittsburgh!AK$2:'cleaned_data_Pittsburgh'!AK$828, MATCH(A2723, cleaned_data_Pittsburgh!I$2:'cleaned_data_Pittsburgh'!I$828,0))</f>
        <v>Sub-county</v>
      </c>
      <c r="G2723">
        <f t="shared" si="25"/>
        <v>1</v>
      </c>
    </row>
    <row r="2724" spans="1:7" x14ac:dyDescent="0.2">
      <c r="A2724">
        <v>222989948</v>
      </c>
      <c r="B2724">
        <v>6410425</v>
      </c>
      <c r="C2724" t="s">
        <v>3380</v>
      </c>
      <c r="D2724" t="str">
        <f>INDEX(cleaned_data_Pittsburgh!AF$2:'cleaned_data_Pittsburgh'!AF$828, MATCH(A2724, cleaned_data_Pittsburgh!I$2:'cleaned_data_Pittsburgh'!I$828,0))</f>
        <v>Pittsburgh</v>
      </c>
      <c r="E2724">
        <f>INDEX(cleaned_data_Pittsburgh!AG$2:'cleaned_data_Pittsburgh'!AG$828, MATCH(A2724, cleaned_data_Pittsburgh!I$2:'cleaned_data_Pittsburgh'!I$828,0))</f>
        <v>0</v>
      </c>
      <c r="F2724" t="str">
        <f>INDEX(cleaned_data_Pittsburgh!AK$2:'cleaned_data_Pittsburgh'!AK$828, MATCH(A2724, cleaned_data_Pittsburgh!I$2:'cleaned_data_Pittsburgh'!I$828,0))</f>
        <v>Sub-county</v>
      </c>
      <c r="G2724">
        <f t="shared" si="25"/>
        <v>1</v>
      </c>
    </row>
    <row r="2725" spans="1:7" x14ac:dyDescent="0.2">
      <c r="A2725">
        <v>222989948</v>
      </c>
      <c r="B2725">
        <v>124737432</v>
      </c>
      <c r="C2725" t="s">
        <v>3380</v>
      </c>
      <c r="D2725" t="str">
        <f>INDEX(cleaned_data_Pittsburgh!AF$2:'cleaned_data_Pittsburgh'!AF$828, MATCH(A2725, cleaned_data_Pittsburgh!I$2:'cleaned_data_Pittsburgh'!I$828,0))</f>
        <v>Pittsburgh</v>
      </c>
      <c r="E2725">
        <f>INDEX(cleaned_data_Pittsburgh!AG$2:'cleaned_data_Pittsburgh'!AG$828, MATCH(A2725, cleaned_data_Pittsburgh!I$2:'cleaned_data_Pittsburgh'!I$828,0))</f>
        <v>0</v>
      </c>
      <c r="F2725" t="str">
        <f>INDEX(cleaned_data_Pittsburgh!AK$2:'cleaned_data_Pittsburgh'!AK$828, MATCH(A2725, cleaned_data_Pittsburgh!I$2:'cleaned_data_Pittsburgh'!I$828,0))</f>
        <v>Sub-county</v>
      </c>
      <c r="G2725">
        <f t="shared" si="25"/>
        <v>1</v>
      </c>
    </row>
    <row r="2726" spans="1:7" x14ac:dyDescent="0.2">
      <c r="A2726">
        <v>222989948</v>
      </c>
      <c r="B2726">
        <v>186696828</v>
      </c>
      <c r="C2726" t="s">
        <v>3380</v>
      </c>
      <c r="D2726" t="str">
        <f>INDEX(cleaned_data_Pittsburgh!AF$2:'cleaned_data_Pittsburgh'!AF$828, MATCH(A2726, cleaned_data_Pittsburgh!I$2:'cleaned_data_Pittsburgh'!I$828,0))</f>
        <v>Pittsburgh</v>
      </c>
      <c r="E2726">
        <f>INDEX(cleaned_data_Pittsburgh!AG$2:'cleaned_data_Pittsburgh'!AG$828, MATCH(A2726, cleaned_data_Pittsburgh!I$2:'cleaned_data_Pittsburgh'!I$828,0))</f>
        <v>0</v>
      </c>
      <c r="F2726" t="str">
        <f>INDEX(cleaned_data_Pittsburgh!AK$2:'cleaned_data_Pittsburgh'!AK$828, MATCH(A2726, cleaned_data_Pittsburgh!I$2:'cleaned_data_Pittsburgh'!I$828,0))</f>
        <v>Sub-county</v>
      </c>
      <c r="G2726">
        <f t="shared" si="25"/>
        <v>1</v>
      </c>
    </row>
    <row r="2727" spans="1:7" x14ac:dyDescent="0.2">
      <c r="A2727">
        <v>222989948</v>
      </c>
      <c r="B2727">
        <v>119313532</v>
      </c>
      <c r="C2727" t="s">
        <v>3380</v>
      </c>
      <c r="D2727" t="str">
        <f>INDEX(cleaned_data_Pittsburgh!AF$2:'cleaned_data_Pittsburgh'!AF$828, MATCH(A2727, cleaned_data_Pittsburgh!I$2:'cleaned_data_Pittsburgh'!I$828,0))</f>
        <v>Pittsburgh</v>
      </c>
      <c r="E2727">
        <f>INDEX(cleaned_data_Pittsburgh!AG$2:'cleaned_data_Pittsburgh'!AG$828, MATCH(A2727, cleaned_data_Pittsburgh!I$2:'cleaned_data_Pittsburgh'!I$828,0))</f>
        <v>0</v>
      </c>
      <c r="F2727" t="str">
        <f>INDEX(cleaned_data_Pittsburgh!AK$2:'cleaned_data_Pittsburgh'!AK$828, MATCH(A2727, cleaned_data_Pittsburgh!I$2:'cleaned_data_Pittsburgh'!I$828,0))</f>
        <v>Sub-county</v>
      </c>
      <c r="G2727">
        <f t="shared" si="25"/>
        <v>1</v>
      </c>
    </row>
    <row r="2728" spans="1:7" x14ac:dyDescent="0.2">
      <c r="A2728">
        <v>222989948</v>
      </c>
      <c r="B2728">
        <v>8711675</v>
      </c>
      <c r="C2728" t="s">
        <v>3380</v>
      </c>
      <c r="D2728" t="str">
        <f>INDEX(cleaned_data_Pittsburgh!AF$2:'cleaned_data_Pittsburgh'!AF$828, MATCH(A2728, cleaned_data_Pittsburgh!I$2:'cleaned_data_Pittsburgh'!I$828,0))</f>
        <v>Pittsburgh</v>
      </c>
      <c r="E2728">
        <f>INDEX(cleaned_data_Pittsburgh!AG$2:'cleaned_data_Pittsburgh'!AG$828, MATCH(A2728, cleaned_data_Pittsburgh!I$2:'cleaned_data_Pittsburgh'!I$828,0))</f>
        <v>0</v>
      </c>
      <c r="F2728" t="str">
        <f>INDEX(cleaned_data_Pittsburgh!AK$2:'cleaned_data_Pittsburgh'!AK$828, MATCH(A2728, cleaned_data_Pittsburgh!I$2:'cleaned_data_Pittsburgh'!I$828,0))</f>
        <v>Sub-county</v>
      </c>
      <c r="G2728">
        <f t="shared" si="25"/>
        <v>1</v>
      </c>
    </row>
    <row r="2729" spans="1:7" x14ac:dyDescent="0.2">
      <c r="A2729">
        <v>222989948</v>
      </c>
      <c r="B2729">
        <v>166911852</v>
      </c>
      <c r="C2729" t="s">
        <v>3380</v>
      </c>
      <c r="D2729" t="str">
        <f>INDEX(cleaned_data_Pittsburgh!AF$2:'cleaned_data_Pittsburgh'!AF$828, MATCH(A2729, cleaned_data_Pittsburgh!I$2:'cleaned_data_Pittsburgh'!I$828,0))</f>
        <v>Pittsburgh</v>
      </c>
      <c r="E2729">
        <f>INDEX(cleaned_data_Pittsburgh!AG$2:'cleaned_data_Pittsburgh'!AG$828, MATCH(A2729, cleaned_data_Pittsburgh!I$2:'cleaned_data_Pittsburgh'!I$828,0))</f>
        <v>0</v>
      </c>
      <c r="F2729" t="str">
        <f>INDEX(cleaned_data_Pittsburgh!AK$2:'cleaned_data_Pittsburgh'!AK$828, MATCH(A2729, cleaned_data_Pittsburgh!I$2:'cleaned_data_Pittsburgh'!I$828,0))</f>
        <v>Sub-county</v>
      </c>
      <c r="G2729">
        <f t="shared" si="25"/>
        <v>1</v>
      </c>
    </row>
    <row r="2730" spans="1:7" x14ac:dyDescent="0.2">
      <c r="A2730">
        <v>222989948</v>
      </c>
      <c r="B2730">
        <v>156395072</v>
      </c>
      <c r="C2730" t="s">
        <v>3380</v>
      </c>
      <c r="D2730" t="str">
        <f>INDEX(cleaned_data_Pittsburgh!AF$2:'cleaned_data_Pittsburgh'!AF$828, MATCH(A2730, cleaned_data_Pittsburgh!I$2:'cleaned_data_Pittsburgh'!I$828,0))</f>
        <v>Pittsburgh</v>
      </c>
      <c r="E2730">
        <f>INDEX(cleaned_data_Pittsburgh!AG$2:'cleaned_data_Pittsburgh'!AG$828, MATCH(A2730, cleaned_data_Pittsburgh!I$2:'cleaned_data_Pittsburgh'!I$828,0))</f>
        <v>0</v>
      </c>
      <c r="F2730" t="str">
        <f>INDEX(cleaned_data_Pittsburgh!AK$2:'cleaned_data_Pittsburgh'!AK$828, MATCH(A2730, cleaned_data_Pittsburgh!I$2:'cleaned_data_Pittsburgh'!I$828,0))</f>
        <v>Sub-county</v>
      </c>
      <c r="G2730">
        <f t="shared" si="25"/>
        <v>1</v>
      </c>
    </row>
    <row r="2731" spans="1:7" x14ac:dyDescent="0.2">
      <c r="A2731">
        <v>222989948</v>
      </c>
      <c r="B2731">
        <v>174987962</v>
      </c>
      <c r="C2731" t="s">
        <v>3380</v>
      </c>
      <c r="D2731" t="str">
        <f>INDEX(cleaned_data_Pittsburgh!AF$2:'cleaned_data_Pittsburgh'!AF$828, MATCH(A2731, cleaned_data_Pittsburgh!I$2:'cleaned_data_Pittsburgh'!I$828,0))</f>
        <v>Pittsburgh</v>
      </c>
      <c r="E2731">
        <f>INDEX(cleaned_data_Pittsburgh!AG$2:'cleaned_data_Pittsburgh'!AG$828, MATCH(A2731, cleaned_data_Pittsburgh!I$2:'cleaned_data_Pittsburgh'!I$828,0))</f>
        <v>0</v>
      </c>
      <c r="F2731" t="str">
        <f>INDEX(cleaned_data_Pittsburgh!AK$2:'cleaned_data_Pittsburgh'!AK$828, MATCH(A2731, cleaned_data_Pittsburgh!I$2:'cleaned_data_Pittsburgh'!I$828,0))</f>
        <v>Sub-county</v>
      </c>
      <c r="G2731">
        <f t="shared" si="25"/>
        <v>1</v>
      </c>
    </row>
    <row r="2732" spans="1:7" x14ac:dyDescent="0.2">
      <c r="A2732">
        <v>222989948</v>
      </c>
      <c r="B2732">
        <v>141516392</v>
      </c>
      <c r="C2732" t="s">
        <v>3380</v>
      </c>
      <c r="D2732" t="str">
        <f>INDEX(cleaned_data_Pittsburgh!AF$2:'cleaned_data_Pittsburgh'!AF$828, MATCH(A2732, cleaned_data_Pittsburgh!I$2:'cleaned_data_Pittsburgh'!I$828,0))</f>
        <v>Pittsburgh</v>
      </c>
      <c r="E2732">
        <f>INDEX(cleaned_data_Pittsburgh!AG$2:'cleaned_data_Pittsburgh'!AG$828, MATCH(A2732, cleaned_data_Pittsburgh!I$2:'cleaned_data_Pittsburgh'!I$828,0))</f>
        <v>0</v>
      </c>
      <c r="F2732" t="str">
        <f>INDEX(cleaned_data_Pittsburgh!AK$2:'cleaned_data_Pittsburgh'!AK$828, MATCH(A2732, cleaned_data_Pittsburgh!I$2:'cleaned_data_Pittsburgh'!I$828,0))</f>
        <v>Sub-county</v>
      </c>
      <c r="G2732">
        <f t="shared" si="25"/>
        <v>1</v>
      </c>
    </row>
    <row r="2733" spans="1:7" x14ac:dyDescent="0.2">
      <c r="A2733">
        <v>222989948</v>
      </c>
      <c r="B2733">
        <v>91563412</v>
      </c>
      <c r="C2733" t="s">
        <v>3380</v>
      </c>
      <c r="D2733" t="str">
        <f>INDEX(cleaned_data_Pittsburgh!AF$2:'cleaned_data_Pittsburgh'!AF$828, MATCH(A2733, cleaned_data_Pittsburgh!I$2:'cleaned_data_Pittsburgh'!I$828,0))</f>
        <v>Pittsburgh</v>
      </c>
      <c r="E2733">
        <f>INDEX(cleaned_data_Pittsburgh!AG$2:'cleaned_data_Pittsburgh'!AG$828, MATCH(A2733, cleaned_data_Pittsburgh!I$2:'cleaned_data_Pittsburgh'!I$828,0))</f>
        <v>0</v>
      </c>
      <c r="F2733" t="str">
        <f>INDEX(cleaned_data_Pittsburgh!AK$2:'cleaned_data_Pittsburgh'!AK$828, MATCH(A2733, cleaned_data_Pittsburgh!I$2:'cleaned_data_Pittsburgh'!I$828,0))</f>
        <v>Sub-county</v>
      </c>
      <c r="G2733">
        <f t="shared" si="25"/>
        <v>1</v>
      </c>
    </row>
    <row r="2734" spans="1:7" x14ac:dyDescent="0.2">
      <c r="A2734">
        <v>222989948</v>
      </c>
      <c r="B2734">
        <v>191150736</v>
      </c>
      <c r="C2734" t="s">
        <v>3380</v>
      </c>
      <c r="D2734" t="str">
        <f>INDEX(cleaned_data_Pittsburgh!AF$2:'cleaned_data_Pittsburgh'!AF$828, MATCH(A2734, cleaned_data_Pittsburgh!I$2:'cleaned_data_Pittsburgh'!I$828,0))</f>
        <v>Pittsburgh</v>
      </c>
      <c r="E2734">
        <f>INDEX(cleaned_data_Pittsburgh!AG$2:'cleaned_data_Pittsburgh'!AG$828, MATCH(A2734, cleaned_data_Pittsburgh!I$2:'cleaned_data_Pittsburgh'!I$828,0))</f>
        <v>0</v>
      </c>
      <c r="F2734" t="str">
        <f>INDEX(cleaned_data_Pittsburgh!AK$2:'cleaned_data_Pittsburgh'!AK$828, MATCH(A2734, cleaned_data_Pittsburgh!I$2:'cleaned_data_Pittsburgh'!I$828,0))</f>
        <v>Sub-county</v>
      </c>
      <c r="G2734">
        <f t="shared" si="25"/>
        <v>1</v>
      </c>
    </row>
    <row r="2735" spans="1:7" x14ac:dyDescent="0.2">
      <c r="A2735">
        <v>222989948</v>
      </c>
      <c r="B2735">
        <v>161270742</v>
      </c>
      <c r="C2735" t="s">
        <v>3380</v>
      </c>
      <c r="D2735" t="str">
        <f>INDEX(cleaned_data_Pittsburgh!AF$2:'cleaned_data_Pittsburgh'!AF$828, MATCH(A2735, cleaned_data_Pittsburgh!I$2:'cleaned_data_Pittsburgh'!I$828,0))</f>
        <v>Pittsburgh</v>
      </c>
      <c r="E2735">
        <f>INDEX(cleaned_data_Pittsburgh!AG$2:'cleaned_data_Pittsburgh'!AG$828, MATCH(A2735, cleaned_data_Pittsburgh!I$2:'cleaned_data_Pittsburgh'!I$828,0))</f>
        <v>0</v>
      </c>
      <c r="F2735" t="str">
        <f>INDEX(cleaned_data_Pittsburgh!AK$2:'cleaned_data_Pittsburgh'!AK$828, MATCH(A2735, cleaned_data_Pittsburgh!I$2:'cleaned_data_Pittsburgh'!I$828,0))</f>
        <v>Sub-county</v>
      </c>
      <c r="G2735">
        <f t="shared" si="25"/>
        <v>1</v>
      </c>
    </row>
    <row r="2736" spans="1:7" x14ac:dyDescent="0.2">
      <c r="A2736">
        <v>222989948</v>
      </c>
      <c r="B2736">
        <v>134157602</v>
      </c>
      <c r="C2736" t="s">
        <v>3380</v>
      </c>
      <c r="D2736" t="str">
        <f>INDEX(cleaned_data_Pittsburgh!AF$2:'cleaned_data_Pittsburgh'!AF$828, MATCH(A2736, cleaned_data_Pittsburgh!I$2:'cleaned_data_Pittsburgh'!I$828,0))</f>
        <v>Pittsburgh</v>
      </c>
      <c r="E2736">
        <f>INDEX(cleaned_data_Pittsburgh!AG$2:'cleaned_data_Pittsburgh'!AG$828, MATCH(A2736, cleaned_data_Pittsburgh!I$2:'cleaned_data_Pittsburgh'!I$828,0))</f>
        <v>0</v>
      </c>
      <c r="F2736" t="str">
        <f>INDEX(cleaned_data_Pittsburgh!AK$2:'cleaned_data_Pittsburgh'!AK$828, MATCH(A2736, cleaned_data_Pittsburgh!I$2:'cleaned_data_Pittsburgh'!I$828,0))</f>
        <v>Sub-county</v>
      </c>
      <c r="G2736">
        <f t="shared" si="25"/>
        <v>1</v>
      </c>
    </row>
    <row r="2737" spans="1:7" x14ac:dyDescent="0.2">
      <c r="A2737">
        <v>222989948</v>
      </c>
      <c r="B2737">
        <v>49573552</v>
      </c>
      <c r="C2737" t="s">
        <v>3380</v>
      </c>
      <c r="D2737" t="str">
        <f>INDEX(cleaned_data_Pittsburgh!AF$2:'cleaned_data_Pittsburgh'!AF$828, MATCH(A2737, cleaned_data_Pittsburgh!I$2:'cleaned_data_Pittsburgh'!I$828,0))</f>
        <v>Pittsburgh</v>
      </c>
      <c r="E2737">
        <f>INDEX(cleaned_data_Pittsburgh!AG$2:'cleaned_data_Pittsburgh'!AG$828, MATCH(A2737, cleaned_data_Pittsburgh!I$2:'cleaned_data_Pittsburgh'!I$828,0))</f>
        <v>0</v>
      </c>
      <c r="F2737" t="str">
        <f>INDEX(cleaned_data_Pittsburgh!AK$2:'cleaned_data_Pittsburgh'!AK$828, MATCH(A2737, cleaned_data_Pittsburgh!I$2:'cleaned_data_Pittsburgh'!I$828,0))</f>
        <v>Sub-county</v>
      </c>
      <c r="G2737">
        <f t="shared" si="25"/>
        <v>1</v>
      </c>
    </row>
    <row r="2738" spans="1:7" x14ac:dyDescent="0.2">
      <c r="A2738">
        <v>222989948</v>
      </c>
      <c r="B2738">
        <v>136842352</v>
      </c>
      <c r="C2738" t="s">
        <v>3380</v>
      </c>
      <c r="D2738" t="str">
        <f>INDEX(cleaned_data_Pittsburgh!AF$2:'cleaned_data_Pittsburgh'!AF$828, MATCH(A2738, cleaned_data_Pittsburgh!I$2:'cleaned_data_Pittsburgh'!I$828,0))</f>
        <v>Pittsburgh</v>
      </c>
      <c r="E2738">
        <f>INDEX(cleaned_data_Pittsburgh!AG$2:'cleaned_data_Pittsburgh'!AG$828, MATCH(A2738, cleaned_data_Pittsburgh!I$2:'cleaned_data_Pittsburgh'!I$828,0))</f>
        <v>0</v>
      </c>
      <c r="F2738" t="str">
        <f>INDEX(cleaned_data_Pittsburgh!AK$2:'cleaned_data_Pittsburgh'!AK$828, MATCH(A2738, cleaned_data_Pittsburgh!I$2:'cleaned_data_Pittsburgh'!I$828,0))</f>
        <v>Sub-county</v>
      </c>
      <c r="G2738">
        <f t="shared" si="25"/>
        <v>1</v>
      </c>
    </row>
    <row r="2739" spans="1:7" x14ac:dyDescent="0.2">
      <c r="A2739">
        <v>222989948</v>
      </c>
      <c r="B2739">
        <v>2698166</v>
      </c>
      <c r="C2739" t="s">
        <v>3380</v>
      </c>
      <c r="D2739" t="str">
        <f>INDEX(cleaned_data_Pittsburgh!AF$2:'cleaned_data_Pittsburgh'!AF$828, MATCH(A2739, cleaned_data_Pittsburgh!I$2:'cleaned_data_Pittsburgh'!I$828,0))</f>
        <v>Pittsburgh</v>
      </c>
      <c r="E2739">
        <f>INDEX(cleaned_data_Pittsburgh!AG$2:'cleaned_data_Pittsburgh'!AG$828, MATCH(A2739, cleaned_data_Pittsburgh!I$2:'cleaned_data_Pittsburgh'!I$828,0))</f>
        <v>0</v>
      </c>
      <c r="F2739" t="str">
        <f>INDEX(cleaned_data_Pittsburgh!AK$2:'cleaned_data_Pittsburgh'!AK$828, MATCH(A2739, cleaned_data_Pittsburgh!I$2:'cleaned_data_Pittsburgh'!I$828,0))</f>
        <v>Sub-county</v>
      </c>
      <c r="G2739">
        <f t="shared" si="25"/>
        <v>1</v>
      </c>
    </row>
    <row r="2740" spans="1:7" x14ac:dyDescent="0.2">
      <c r="A2740">
        <v>222989948</v>
      </c>
      <c r="B2740">
        <v>182675942</v>
      </c>
      <c r="C2740" t="s">
        <v>3380</v>
      </c>
      <c r="D2740" t="str">
        <f>INDEX(cleaned_data_Pittsburgh!AF$2:'cleaned_data_Pittsburgh'!AF$828, MATCH(A2740, cleaned_data_Pittsburgh!I$2:'cleaned_data_Pittsburgh'!I$828,0))</f>
        <v>Pittsburgh</v>
      </c>
      <c r="E2740">
        <f>INDEX(cleaned_data_Pittsburgh!AG$2:'cleaned_data_Pittsburgh'!AG$828, MATCH(A2740, cleaned_data_Pittsburgh!I$2:'cleaned_data_Pittsburgh'!I$828,0))</f>
        <v>0</v>
      </c>
      <c r="F2740" t="str">
        <f>INDEX(cleaned_data_Pittsburgh!AK$2:'cleaned_data_Pittsburgh'!AK$828, MATCH(A2740, cleaned_data_Pittsburgh!I$2:'cleaned_data_Pittsburgh'!I$828,0))</f>
        <v>Sub-county</v>
      </c>
      <c r="G2740">
        <f t="shared" si="25"/>
        <v>1</v>
      </c>
    </row>
    <row r="2741" spans="1:7" x14ac:dyDescent="0.2">
      <c r="A2741">
        <v>222989948</v>
      </c>
      <c r="B2741">
        <v>104381632</v>
      </c>
      <c r="C2741" t="s">
        <v>3380</v>
      </c>
      <c r="D2741" t="str">
        <f>INDEX(cleaned_data_Pittsburgh!AF$2:'cleaned_data_Pittsburgh'!AF$828, MATCH(A2741, cleaned_data_Pittsburgh!I$2:'cleaned_data_Pittsburgh'!I$828,0))</f>
        <v>Pittsburgh</v>
      </c>
      <c r="E2741">
        <f>INDEX(cleaned_data_Pittsburgh!AG$2:'cleaned_data_Pittsburgh'!AG$828, MATCH(A2741, cleaned_data_Pittsburgh!I$2:'cleaned_data_Pittsburgh'!I$828,0))</f>
        <v>0</v>
      </c>
      <c r="F2741" t="str">
        <f>INDEX(cleaned_data_Pittsburgh!AK$2:'cleaned_data_Pittsburgh'!AK$828, MATCH(A2741, cleaned_data_Pittsburgh!I$2:'cleaned_data_Pittsburgh'!I$828,0))</f>
        <v>Sub-county</v>
      </c>
      <c r="G2741">
        <f t="shared" si="25"/>
        <v>1</v>
      </c>
    </row>
    <row r="2742" spans="1:7" x14ac:dyDescent="0.2">
      <c r="A2742">
        <v>222989948</v>
      </c>
      <c r="B2742">
        <v>149863212</v>
      </c>
      <c r="C2742" t="s">
        <v>3380</v>
      </c>
      <c r="D2742" t="str">
        <f>INDEX(cleaned_data_Pittsburgh!AF$2:'cleaned_data_Pittsburgh'!AF$828, MATCH(A2742, cleaned_data_Pittsburgh!I$2:'cleaned_data_Pittsburgh'!I$828,0))</f>
        <v>Pittsburgh</v>
      </c>
      <c r="E2742">
        <f>INDEX(cleaned_data_Pittsburgh!AG$2:'cleaned_data_Pittsburgh'!AG$828, MATCH(A2742, cleaned_data_Pittsburgh!I$2:'cleaned_data_Pittsburgh'!I$828,0))</f>
        <v>0</v>
      </c>
      <c r="F2742" t="str">
        <f>INDEX(cleaned_data_Pittsburgh!AK$2:'cleaned_data_Pittsburgh'!AK$828, MATCH(A2742, cleaned_data_Pittsburgh!I$2:'cleaned_data_Pittsburgh'!I$828,0))</f>
        <v>Sub-county</v>
      </c>
      <c r="G2742">
        <f t="shared" si="25"/>
        <v>1</v>
      </c>
    </row>
    <row r="2743" spans="1:7" x14ac:dyDescent="0.2">
      <c r="A2743">
        <v>222989948</v>
      </c>
      <c r="B2743">
        <v>83697272</v>
      </c>
      <c r="C2743" t="s">
        <v>3380</v>
      </c>
      <c r="D2743" t="str">
        <f>INDEX(cleaned_data_Pittsburgh!AF$2:'cleaned_data_Pittsburgh'!AF$828, MATCH(A2743, cleaned_data_Pittsburgh!I$2:'cleaned_data_Pittsburgh'!I$828,0))</f>
        <v>Pittsburgh</v>
      </c>
      <c r="E2743">
        <f>INDEX(cleaned_data_Pittsburgh!AG$2:'cleaned_data_Pittsburgh'!AG$828, MATCH(A2743, cleaned_data_Pittsburgh!I$2:'cleaned_data_Pittsburgh'!I$828,0))</f>
        <v>0</v>
      </c>
      <c r="F2743" t="str">
        <f>INDEX(cleaned_data_Pittsburgh!AK$2:'cleaned_data_Pittsburgh'!AK$828, MATCH(A2743, cleaned_data_Pittsburgh!I$2:'cleaned_data_Pittsburgh'!I$828,0))</f>
        <v>Sub-county</v>
      </c>
      <c r="G2743">
        <f t="shared" si="25"/>
        <v>1</v>
      </c>
    </row>
    <row r="2744" spans="1:7" x14ac:dyDescent="0.2">
      <c r="A2744">
        <v>222989948</v>
      </c>
      <c r="B2744">
        <v>50832122</v>
      </c>
      <c r="C2744" t="s">
        <v>3380</v>
      </c>
      <c r="D2744" t="str">
        <f>INDEX(cleaned_data_Pittsburgh!AF$2:'cleaned_data_Pittsburgh'!AF$828, MATCH(A2744, cleaned_data_Pittsburgh!I$2:'cleaned_data_Pittsburgh'!I$828,0))</f>
        <v>Pittsburgh</v>
      </c>
      <c r="E2744">
        <f>INDEX(cleaned_data_Pittsburgh!AG$2:'cleaned_data_Pittsburgh'!AG$828, MATCH(A2744, cleaned_data_Pittsburgh!I$2:'cleaned_data_Pittsburgh'!I$828,0))</f>
        <v>0</v>
      </c>
      <c r="F2744" t="str">
        <f>INDEX(cleaned_data_Pittsburgh!AK$2:'cleaned_data_Pittsburgh'!AK$828, MATCH(A2744, cleaned_data_Pittsburgh!I$2:'cleaned_data_Pittsburgh'!I$828,0))</f>
        <v>Sub-county</v>
      </c>
      <c r="G2744">
        <f t="shared" si="25"/>
        <v>1</v>
      </c>
    </row>
    <row r="2745" spans="1:7" x14ac:dyDescent="0.2">
      <c r="A2745">
        <v>222989948</v>
      </c>
      <c r="B2745">
        <v>190504988</v>
      </c>
      <c r="C2745" t="s">
        <v>3380</v>
      </c>
      <c r="D2745" t="str">
        <f>INDEX(cleaned_data_Pittsburgh!AF$2:'cleaned_data_Pittsburgh'!AF$828, MATCH(A2745, cleaned_data_Pittsburgh!I$2:'cleaned_data_Pittsburgh'!I$828,0))</f>
        <v>Pittsburgh</v>
      </c>
      <c r="E2745">
        <f>INDEX(cleaned_data_Pittsburgh!AG$2:'cleaned_data_Pittsburgh'!AG$828, MATCH(A2745, cleaned_data_Pittsburgh!I$2:'cleaned_data_Pittsburgh'!I$828,0))</f>
        <v>0</v>
      </c>
      <c r="F2745" t="str">
        <f>INDEX(cleaned_data_Pittsburgh!AK$2:'cleaned_data_Pittsburgh'!AK$828, MATCH(A2745, cleaned_data_Pittsburgh!I$2:'cleaned_data_Pittsburgh'!I$828,0))</f>
        <v>Sub-county</v>
      </c>
      <c r="G2745">
        <f t="shared" si="25"/>
        <v>1</v>
      </c>
    </row>
    <row r="2746" spans="1:7" x14ac:dyDescent="0.2">
      <c r="A2746">
        <v>222989948</v>
      </c>
      <c r="B2746">
        <v>77971042</v>
      </c>
      <c r="C2746" t="s">
        <v>3380</v>
      </c>
      <c r="D2746" t="str">
        <f>INDEX(cleaned_data_Pittsburgh!AF$2:'cleaned_data_Pittsburgh'!AF$828, MATCH(A2746, cleaned_data_Pittsburgh!I$2:'cleaned_data_Pittsburgh'!I$828,0))</f>
        <v>Pittsburgh</v>
      </c>
      <c r="E2746">
        <f>INDEX(cleaned_data_Pittsburgh!AG$2:'cleaned_data_Pittsburgh'!AG$828, MATCH(A2746, cleaned_data_Pittsburgh!I$2:'cleaned_data_Pittsburgh'!I$828,0))</f>
        <v>0</v>
      </c>
      <c r="F2746" t="str">
        <f>INDEX(cleaned_data_Pittsburgh!AK$2:'cleaned_data_Pittsburgh'!AK$828, MATCH(A2746, cleaned_data_Pittsburgh!I$2:'cleaned_data_Pittsburgh'!I$828,0))</f>
        <v>Sub-county</v>
      </c>
      <c r="G2746">
        <f t="shared" si="25"/>
        <v>1</v>
      </c>
    </row>
    <row r="2747" spans="1:7" x14ac:dyDescent="0.2">
      <c r="A2747">
        <v>222989948</v>
      </c>
      <c r="B2747">
        <v>8224381</v>
      </c>
      <c r="C2747" t="s">
        <v>3380</v>
      </c>
      <c r="D2747" t="str">
        <f>INDEX(cleaned_data_Pittsburgh!AF$2:'cleaned_data_Pittsburgh'!AF$828, MATCH(A2747, cleaned_data_Pittsburgh!I$2:'cleaned_data_Pittsburgh'!I$828,0))</f>
        <v>Pittsburgh</v>
      </c>
      <c r="E2747">
        <f>INDEX(cleaned_data_Pittsburgh!AG$2:'cleaned_data_Pittsburgh'!AG$828, MATCH(A2747, cleaned_data_Pittsburgh!I$2:'cleaned_data_Pittsburgh'!I$828,0))</f>
        <v>0</v>
      </c>
      <c r="F2747" t="str">
        <f>INDEX(cleaned_data_Pittsburgh!AK$2:'cleaned_data_Pittsburgh'!AK$828, MATCH(A2747, cleaned_data_Pittsburgh!I$2:'cleaned_data_Pittsburgh'!I$828,0))</f>
        <v>Sub-county</v>
      </c>
      <c r="G2747">
        <f t="shared" si="25"/>
        <v>1</v>
      </c>
    </row>
    <row r="2748" spans="1:7" x14ac:dyDescent="0.2">
      <c r="A2748">
        <v>222989948</v>
      </c>
      <c r="B2748">
        <v>5977224</v>
      </c>
      <c r="C2748" t="s">
        <v>3380</v>
      </c>
      <c r="D2748" t="str">
        <f>INDEX(cleaned_data_Pittsburgh!AF$2:'cleaned_data_Pittsburgh'!AF$828, MATCH(A2748, cleaned_data_Pittsburgh!I$2:'cleaned_data_Pittsburgh'!I$828,0))</f>
        <v>Pittsburgh</v>
      </c>
      <c r="E2748">
        <f>INDEX(cleaned_data_Pittsburgh!AG$2:'cleaned_data_Pittsburgh'!AG$828, MATCH(A2748, cleaned_data_Pittsburgh!I$2:'cleaned_data_Pittsburgh'!I$828,0))</f>
        <v>0</v>
      </c>
      <c r="F2748" t="str">
        <f>INDEX(cleaned_data_Pittsburgh!AK$2:'cleaned_data_Pittsburgh'!AK$828, MATCH(A2748, cleaned_data_Pittsburgh!I$2:'cleaned_data_Pittsburgh'!I$828,0))</f>
        <v>Sub-county</v>
      </c>
      <c r="G2748">
        <f t="shared" si="25"/>
        <v>1</v>
      </c>
    </row>
    <row r="2749" spans="1:7" x14ac:dyDescent="0.2">
      <c r="A2749">
        <v>222989948</v>
      </c>
      <c r="B2749">
        <v>22136671</v>
      </c>
      <c r="C2749" t="s">
        <v>3380</v>
      </c>
      <c r="D2749" t="str">
        <f>INDEX(cleaned_data_Pittsburgh!AF$2:'cleaned_data_Pittsburgh'!AF$828, MATCH(A2749, cleaned_data_Pittsburgh!I$2:'cleaned_data_Pittsburgh'!I$828,0))</f>
        <v>Pittsburgh</v>
      </c>
      <c r="E2749">
        <f>INDEX(cleaned_data_Pittsburgh!AG$2:'cleaned_data_Pittsburgh'!AG$828, MATCH(A2749, cleaned_data_Pittsburgh!I$2:'cleaned_data_Pittsburgh'!I$828,0))</f>
        <v>0</v>
      </c>
      <c r="F2749" t="str">
        <f>INDEX(cleaned_data_Pittsburgh!AK$2:'cleaned_data_Pittsburgh'!AK$828, MATCH(A2749, cleaned_data_Pittsburgh!I$2:'cleaned_data_Pittsburgh'!I$828,0))</f>
        <v>Sub-county</v>
      </c>
      <c r="G2749">
        <f t="shared" si="25"/>
        <v>1</v>
      </c>
    </row>
    <row r="2750" spans="1:7" x14ac:dyDescent="0.2">
      <c r="A2750">
        <v>222989948</v>
      </c>
      <c r="B2750">
        <v>184325345</v>
      </c>
      <c r="C2750" t="s">
        <v>3380</v>
      </c>
      <c r="D2750" t="str">
        <f>INDEX(cleaned_data_Pittsburgh!AF$2:'cleaned_data_Pittsburgh'!AF$828, MATCH(A2750, cleaned_data_Pittsburgh!I$2:'cleaned_data_Pittsburgh'!I$828,0))</f>
        <v>Pittsburgh</v>
      </c>
      <c r="E2750">
        <f>INDEX(cleaned_data_Pittsburgh!AG$2:'cleaned_data_Pittsburgh'!AG$828, MATCH(A2750, cleaned_data_Pittsburgh!I$2:'cleaned_data_Pittsburgh'!I$828,0))</f>
        <v>0</v>
      </c>
      <c r="F2750" t="str">
        <f>INDEX(cleaned_data_Pittsburgh!AK$2:'cleaned_data_Pittsburgh'!AK$828, MATCH(A2750, cleaned_data_Pittsburgh!I$2:'cleaned_data_Pittsburgh'!I$828,0))</f>
        <v>Sub-county</v>
      </c>
      <c r="G2750">
        <f t="shared" si="25"/>
        <v>1</v>
      </c>
    </row>
    <row r="2751" spans="1:7" x14ac:dyDescent="0.2">
      <c r="A2751">
        <v>222989948</v>
      </c>
      <c r="B2751">
        <v>54297732</v>
      </c>
      <c r="C2751" t="s">
        <v>3380</v>
      </c>
      <c r="D2751" t="str">
        <f>INDEX(cleaned_data_Pittsburgh!AF$2:'cleaned_data_Pittsburgh'!AF$828, MATCH(A2751, cleaned_data_Pittsburgh!I$2:'cleaned_data_Pittsburgh'!I$828,0))</f>
        <v>Pittsburgh</v>
      </c>
      <c r="E2751">
        <f>INDEX(cleaned_data_Pittsburgh!AG$2:'cleaned_data_Pittsburgh'!AG$828, MATCH(A2751, cleaned_data_Pittsburgh!I$2:'cleaned_data_Pittsburgh'!I$828,0))</f>
        <v>0</v>
      </c>
      <c r="F2751" t="str">
        <f>INDEX(cleaned_data_Pittsburgh!AK$2:'cleaned_data_Pittsburgh'!AK$828, MATCH(A2751, cleaned_data_Pittsburgh!I$2:'cleaned_data_Pittsburgh'!I$828,0))</f>
        <v>Sub-county</v>
      </c>
      <c r="G2751">
        <f t="shared" si="25"/>
        <v>1</v>
      </c>
    </row>
    <row r="2752" spans="1:7" x14ac:dyDescent="0.2">
      <c r="A2752">
        <v>222989948</v>
      </c>
      <c r="B2752">
        <v>176429642</v>
      </c>
      <c r="C2752" t="s">
        <v>3380</v>
      </c>
      <c r="D2752" t="str">
        <f>INDEX(cleaned_data_Pittsburgh!AF$2:'cleaned_data_Pittsburgh'!AF$828, MATCH(A2752, cleaned_data_Pittsburgh!I$2:'cleaned_data_Pittsburgh'!I$828,0))</f>
        <v>Pittsburgh</v>
      </c>
      <c r="E2752">
        <f>INDEX(cleaned_data_Pittsburgh!AG$2:'cleaned_data_Pittsburgh'!AG$828, MATCH(A2752, cleaned_data_Pittsburgh!I$2:'cleaned_data_Pittsburgh'!I$828,0))</f>
        <v>0</v>
      </c>
      <c r="F2752" t="str">
        <f>INDEX(cleaned_data_Pittsburgh!AK$2:'cleaned_data_Pittsburgh'!AK$828, MATCH(A2752, cleaned_data_Pittsburgh!I$2:'cleaned_data_Pittsburgh'!I$828,0))</f>
        <v>Sub-county</v>
      </c>
      <c r="G2752">
        <f t="shared" si="25"/>
        <v>1</v>
      </c>
    </row>
    <row r="2753" spans="1:7" x14ac:dyDescent="0.2">
      <c r="A2753">
        <v>222989948</v>
      </c>
      <c r="B2753">
        <v>132107882</v>
      </c>
      <c r="C2753" t="s">
        <v>3380</v>
      </c>
      <c r="D2753" t="str">
        <f>INDEX(cleaned_data_Pittsburgh!AF$2:'cleaned_data_Pittsburgh'!AF$828, MATCH(A2753, cleaned_data_Pittsburgh!I$2:'cleaned_data_Pittsburgh'!I$828,0))</f>
        <v>Pittsburgh</v>
      </c>
      <c r="E2753">
        <f>INDEX(cleaned_data_Pittsburgh!AG$2:'cleaned_data_Pittsburgh'!AG$828, MATCH(A2753, cleaned_data_Pittsburgh!I$2:'cleaned_data_Pittsburgh'!I$828,0))</f>
        <v>0</v>
      </c>
      <c r="F2753" t="str">
        <f>INDEX(cleaned_data_Pittsburgh!AK$2:'cleaned_data_Pittsburgh'!AK$828, MATCH(A2753, cleaned_data_Pittsburgh!I$2:'cleaned_data_Pittsburgh'!I$828,0))</f>
        <v>Sub-county</v>
      </c>
      <c r="G2753">
        <f t="shared" si="25"/>
        <v>1</v>
      </c>
    </row>
    <row r="2754" spans="1:7" x14ac:dyDescent="0.2">
      <c r="A2754">
        <v>222989948</v>
      </c>
      <c r="B2754">
        <v>58647162</v>
      </c>
      <c r="C2754" t="s">
        <v>3380</v>
      </c>
      <c r="D2754" t="str">
        <f>INDEX(cleaned_data_Pittsburgh!AF$2:'cleaned_data_Pittsburgh'!AF$828, MATCH(A2754, cleaned_data_Pittsburgh!I$2:'cleaned_data_Pittsburgh'!I$828,0))</f>
        <v>Pittsburgh</v>
      </c>
      <c r="E2754">
        <f>INDEX(cleaned_data_Pittsburgh!AG$2:'cleaned_data_Pittsburgh'!AG$828, MATCH(A2754, cleaned_data_Pittsburgh!I$2:'cleaned_data_Pittsburgh'!I$828,0))</f>
        <v>0</v>
      </c>
      <c r="F2754" t="str">
        <f>INDEX(cleaned_data_Pittsburgh!AK$2:'cleaned_data_Pittsburgh'!AK$828, MATCH(A2754, cleaned_data_Pittsburgh!I$2:'cleaned_data_Pittsburgh'!I$828,0))</f>
        <v>Sub-county</v>
      </c>
      <c r="G2754">
        <f t="shared" si="25"/>
        <v>1</v>
      </c>
    </row>
    <row r="2755" spans="1:7" x14ac:dyDescent="0.2">
      <c r="A2755">
        <v>222989948</v>
      </c>
      <c r="B2755">
        <v>41314652</v>
      </c>
      <c r="C2755" t="s">
        <v>3380</v>
      </c>
      <c r="D2755" t="str">
        <f>INDEX(cleaned_data_Pittsburgh!AF$2:'cleaned_data_Pittsburgh'!AF$828, MATCH(A2755, cleaned_data_Pittsburgh!I$2:'cleaned_data_Pittsburgh'!I$828,0))</f>
        <v>Pittsburgh</v>
      </c>
      <c r="E2755">
        <f>INDEX(cleaned_data_Pittsburgh!AG$2:'cleaned_data_Pittsburgh'!AG$828, MATCH(A2755, cleaned_data_Pittsburgh!I$2:'cleaned_data_Pittsburgh'!I$828,0))</f>
        <v>0</v>
      </c>
      <c r="F2755" t="str">
        <f>INDEX(cleaned_data_Pittsburgh!AK$2:'cleaned_data_Pittsburgh'!AK$828, MATCH(A2755, cleaned_data_Pittsburgh!I$2:'cleaned_data_Pittsburgh'!I$828,0))</f>
        <v>Sub-county</v>
      </c>
      <c r="G2755">
        <f t="shared" si="25"/>
        <v>1</v>
      </c>
    </row>
    <row r="2756" spans="1:7" x14ac:dyDescent="0.2">
      <c r="A2756">
        <v>222989948</v>
      </c>
      <c r="B2756">
        <v>164036692</v>
      </c>
      <c r="C2756" t="s">
        <v>3380</v>
      </c>
      <c r="D2756" t="str">
        <f>INDEX(cleaned_data_Pittsburgh!AF$2:'cleaned_data_Pittsburgh'!AF$828, MATCH(A2756, cleaned_data_Pittsburgh!I$2:'cleaned_data_Pittsburgh'!I$828,0))</f>
        <v>Pittsburgh</v>
      </c>
      <c r="E2756">
        <f>INDEX(cleaned_data_Pittsburgh!AG$2:'cleaned_data_Pittsburgh'!AG$828, MATCH(A2756, cleaned_data_Pittsburgh!I$2:'cleaned_data_Pittsburgh'!I$828,0))</f>
        <v>0</v>
      </c>
      <c r="F2756" t="str">
        <f>INDEX(cleaned_data_Pittsburgh!AK$2:'cleaned_data_Pittsburgh'!AK$828, MATCH(A2756, cleaned_data_Pittsburgh!I$2:'cleaned_data_Pittsburgh'!I$828,0))</f>
        <v>Sub-county</v>
      </c>
      <c r="G2756">
        <f t="shared" si="25"/>
        <v>1</v>
      </c>
    </row>
    <row r="2757" spans="1:7" x14ac:dyDescent="0.2">
      <c r="A2757">
        <v>222989948</v>
      </c>
      <c r="B2757">
        <v>44576032</v>
      </c>
      <c r="C2757" t="s">
        <v>3380</v>
      </c>
      <c r="D2757" t="str">
        <f>INDEX(cleaned_data_Pittsburgh!AF$2:'cleaned_data_Pittsburgh'!AF$828, MATCH(A2757, cleaned_data_Pittsburgh!I$2:'cleaned_data_Pittsburgh'!I$828,0))</f>
        <v>Pittsburgh</v>
      </c>
      <c r="E2757">
        <f>INDEX(cleaned_data_Pittsburgh!AG$2:'cleaned_data_Pittsburgh'!AG$828, MATCH(A2757, cleaned_data_Pittsburgh!I$2:'cleaned_data_Pittsburgh'!I$828,0))</f>
        <v>0</v>
      </c>
      <c r="F2757" t="str">
        <f>INDEX(cleaned_data_Pittsburgh!AK$2:'cleaned_data_Pittsburgh'!AK$828, MATCH(A2757, cleaned_data_Pittsburgh!I$2:'cleaned_data_Pittsburgh'!I$828,0))</f>
        <v>Sub-county</v>
      </c>
      <c r="G2757">
        <f t="shared" si="25"/>
        <v>1</v>
      </c>
    </row>
    <row r="2758" spans="1:7" x14ac:dyDescent="0.2">
      <c r="A2758">
        <v>222989948</v>
      </c>
      <c r="B2758">
        <v>191540477</v>
      </c>
      <c r="C2758" t="s">
        <v>3380</v>
      </c>
      <c r="D2758" t="str">
        <f>INDEX(cleaned_data_Pittsburgh!AF$2:'cleaned_data_Pittsburgh'!AF$828, MATCH(A2758, cleaned_data_Pittsburgh!I$2:'cleaned_data_Pittsburgh'!I$828,0))</f>
        <v>Pittsburgh</v>
      </c>
      <c r="E2758">
        <f>INDEX(cleaned_data_Pittsburgh!AG$2:'cleaned_data_Pittsburgh'!AG$828, MATCH(A2758, cleaned_data_Pittsburgh!I$2:'cleaned_data_Pittsburgh'!I$828,0))</f>
        <v>0</v>
      </c>
      <c r="F2758" t="str">
        <f>INDEX(cleaned_data_Pittsburgh!AK$2:'cleaned_data_Pittsburgh'!AK$828, MATCH(A2758, cleaned_data_Pittsburgh!I$2:'cleaned_data_Pittsburgh'!I$828,0))</f>
        <v>Sub-county</v>
      </c>
      <c r="G2758">
        <f t="shared" si="25"/>
        <v>1</v>
      </c>
    </row>
    <row r="2759" spans="1:7" x14ac:dyDescent="0.2">
      <c r="A2759">
        <v>222989948</v>
      </c>
      <c r="B2759">
        <v>183346158</v>
      </c>
      <c r="C2759" t="s">
        <v>3380</v>
      </c>
      <c r="D2759" t="str">
        <f>INDEX(cleaned_data_Pittsburgh!AF$2:'cleaned_data_Pittsburgh'!AF$828, MATCH(A2759, cleaned_data_Pittsburgh!I$2:'cleaned_data_Pittsburgh'!I$828,0))</f>
        <v>Pittsburgh</v>
      </c>
      <c r="E2759">
        <f>INDEX(cleaned_data_Pittsburgh!AG$2:'cleaned_data_Pittsburgh'!AG$828, MATCH(A2759, cleaned_data_Pittsburgh!I$2:'cleaned_data_Pittsburgh'!I$828,0))</f>
        <v>0</v>
      </c>
      <c r="F2759" t="str">
        <f>INDEX(cleaned_data_Pittsburgh!AK$2:'cleaned_data_Pittsburgh'!AK$828, MATCH(A2759, cleaned_data_Pittsburgh!I$2:'cleaned_data_Pittsburgh'!I$828,0))</f>
        <v>Sub-county</v>
      </c>
      <c r="G2759">
        <f t="shared" si="25"/>
        <v>1</v>
      </c>
    </row>
    <row r="2760" spans="1:7" x14ac:dyDescent="0.2">
      <c r="A2760">
        <v>222989948</v>
      </c>
      <c r="B2760">
        <v>13248672</v>
      </c>
      <c r="C2760" t="s">
        <v>3380</v>
      </c>
      <c r="D2760" t="str">
        <f>INDEX(cleaned_data_Pittsburgh!AF$2:'cleaned_data_Pittsburgh'!AF$828, MATCH(A2760, cleaned_data_Pittsburgh!I$2:'cleaned_data_Pittsburgh'!I$828,0))</f>
        <v>Pittsburgh</v>
      </c>
      <c r="E2760">
        <f>INDEX(cleaned_data_Pittsburgh!AG$2:'cleaned_data_Pittsburgh'!AG$828, MATCH(A2760, cleaned_data_Pittsburgh!I$2:'cleaned_data_Pittsburgh'!I$828,0))</f>
        <v>0</v>
      </c>
      <c r="F2760" t="str">
        <f>INDEX(cleaned_data_Pittsburgh!AK$2:'cleaned_data_Pittsburgh'!AK$828, MATCH(A2760, cleaned_data_Pittsburgh!I$2:'cleaned_data_Pittsburgh'!I$828,0))</f>
        <v>Sub-county</v>
      </c>
      <c r="G2760">
        <f t="shared" si="25"/>
        <v>1</v>
      </c>
    </row>
    <row r="2761" spans="1:7" x14ac:dyDescent="0.2">
      <c r="A2761">
        <v>222989948</v>
      </c>
      <c r="B2761">
        <v>20880391</v>
      </c>
      <c r="C2761" t="s">
        <v>3380</v>
      </c>
      <c r="D2761" t="str">
        <f>INDEX(cleaned_data_Pittsburgh!AF$2:'cleaned_data_Pittsburgh'!AF$828, MATCH(A2761, cleaned_data_Pittsburgh!I$2:'cleaned_data_Pittsburgh'!I$828,0))</f>
        <v>Pittsburgh</v>
      </c>
      <c r="E2761">
        <f>INDEX(cleaned_data_Pittsburgh!AG$2:'cleaned_data_Pittsburgh'!AG$828, MATCH(A2761, cleaned_data_Pittsburgh!I$2:'cleaned_data_Pittsburgh'!I$828,0))</f>
        <v>0</v>
      </c>
      <c r="F2761" t="str">
        <f>INDEX(cleaned_data_Pittsburgh!AK$2:'cleaned_data_Pittsburgh'!AK$828, MATCH(A2761, cleaned_data_Pittsburgh!I$2:'cleaned_data_Pittsburgh'!I$828,0))</f>
        <v>Sub-county</v>
      </c>
      <c r="G2761">
        <f t="shared" si="25"/>
        <v>1</v>
      </c>
    </row>
    <row r="2762" spans="1:7" x14ac:dyDescent="0.2">
      <c r="A2762">
        <v>222989948</v>
      </c>
      <c r="B2762">
        <v>187833606</v>
      </c>
      <c r="C2762" t="s">
        <v>3380</v>
      </c>
      <c r="D2762" t="str">
        <f>INDEX(cleaned_data_Pittsburgh!AF$2:'cleaned_data_Pittsburgh'!AF$828, MATCH(A2762, cleaned_data_Pittsburgh!I$2:'cleaned_data_Pittsburgh'!I$828,0))</f>
        <v>Pittsburgh</v>
      </c>
      <c r="E2762">
        <f>INDEX(cleaned_data_Pittsburgh!AG$2:'cleaned_data_Pittsburgh'!AG$828, MATCH(A2762, cleaned_data_Pittsburgh!I$2:'cleaned_data_Pittsburgh'!I$828,0))</f>
        <v>0</v>
      </c>
      <c r="F2762" t="str">
        <f>INDEX(cleaned_data_Pittsburgh!AK$2:'cleaned_data_Pittsburgh'!AK$828, MATCH(A2762, cleaned_data_Pittsburgh!I$2:'cleaned_data_Pittsburgh'!I$828,0))</f>
        <v>Sub-county</v>
      </c>
      <c r="G2762">
        <f t="shared" si="25"/>
        <v>1</v>
      </c>
    </row>
    <row r="2763" spans="1:7" x14ac:dyDescent="0.2">
      <c r="A2763">
        <v>222989948</v>
      </c>
      <c r="B2763">
        <v>161473912</v>
      </c>
      <c r="C2763" t="s">
        <v>3380</v>
      </c>
      <c r="D2763" t="str">
        <f>INDEX(cleaned_data_Pittsburgh!AF$2:'cleaned_data_Pittsburgh'!AF$828, MATCH(A2763, cleaned_data_Pittsburgh!I$2:'cleaned_data_Pittsburgh'!I$828,0))</f>
        <v>Pittsburgh</v>
      </c>
      <c r="E2763">
        <f>INDEX(cleaned_data_Pittsburgh!AG$2:'cleaned_data_Pittsburgh'!AG$828, MATCH(A2763, cleaned_data_Pittsburgh!I$2:'cleaned_data_Pittsburgh'!I$828,0))</f>
        <v>0</v>
      </c>
      <c r="F2763" t="str">
        <f>INDEX(cleaned_data_Pittsburgh!AK$2:'cleaned_data_Pittsburgh'!AK$828, MATCH(A2763, cleaned_data_Pittsburgh!I$2:'cleaned_data_Pittsburgh'!I$828,0))</f>
        <v>Sub-county</v>
      </c>
      <c r="G2763">
        <f t="shared" ref="G2763:G2826" si="26">IF(IFERROR(SEARCH(D2763, C2763), 0), 1, 0)</f>
        <v>1</v>
      </c>
    </row>
    <row r="2764" spans="1:7" x14ac:dyDescent="0.2">
      <c r="A2764">
        <v>222989948</v>
      </c>
      <c r="B2764">
        <v>155375452</v>
      </c>
      <c r="C2764" t="s">
        <v>3380</v>
      </c>
      <c r="D2764" t="str">
        <f>INDEX(cleaned_data_Pittsburgh!AF$2:'cleaned_data_Pittsburgh'!AF$828, MATCH(A2764, cleaned_data_Pittsburgh!I$2:'cleaned_data_Pittsburgh'!I$828,0))</f>
        <v>Pittsburgh</v>
      </c>
      <c r="E2764">
        <f>INDEX(cleaned_data_Pittsburgh!AG$2:'cleaned_data_Pittsburgh'!AG$828, MATCH(A2764, cleaned_data_Pittsburgh!I$2:'cleaned_data_Pittsburgh'!I$828,0))</f>
        <v>0</v>
      </c>
      <c r="F2764" t="str">
        <f>INDEX(cleaned_data_Pittsburgh!AK$2:'cleaned_data_Pittsburgh'!AK$828, MATCH(A2764, cleaned_data_Pittsburgh!I$2:'cleaned_data_Pittsburgh'!I$828,0))</f>
        <v>Sub-county</v>
      </c>
      <c r="G2764">
        <f t="shared" si="26"/>
        <v>1</v>
      </c>
    </row>
    <row r="2765" spans="1:7" x14ac:dyDescent="0.2">
      <c r="A2765">
        <v>222989948</v>
      </c>
      <c r="B2765">
        <v>3250973</v>
      </c>
      <c r="C2765" t="s">
        <v>3380</v>
      </c>
      <c r="D2765" t="str">
        <f>INDEX(cleaned_data_Pittsburgh!AF$2:'cleaned_data_Pittsburgh'!AF$828, MATCH(A2765, cleaned_data_Pittsburgh!I$2:'cleaned_data_Pittsburgh'!I$828,0))</f>
        <v>Pittsburgh</v>
      </c>
      <c r="E2765">
        <f>INDEX(cleaned_data_Pittsburgh!AG$2:'cleaned_data_Pittsburgh'!AG$828, MATCH(A2765, cleaned_data_Pittsburgh!I$2:'cleaned_data_Pittsburgh'!I$828,0))</f>
        <v>0</v>
      </c>
      <c r="F2765" t="str">
        <f>INDEX(cleaned_data_Pittsburgh!AK$2:'cleaned_data_Pittsburgh'!AK$828, MATCH(A2765, cleaned_data_Pittsburgh!I$2:'cleaned_data_Pittsburgh'!I$828,0))</f>
        <v>Sub-county</v>
      </c>
      <c r="G2765">
        <f t="shared" si="26"/>
        <v>1</v>
      </c>
    </row>
    <row r="2766" spans="1:7" x14ac:dyDescent="0.2">
      <c r="A2766">
        <v>222989948</v>
      </c>
      <c r="B2766">
        <v>190605979</v>
      </c>
      <c r="C2766" t="s">
        <v>3380</v>
      </c>
      <c r="D2766" t="str">
        <f>INDEX(cleaned_data_Pittsburgh!AF$2:'cleaned_data_Pittsburgh'!AF$828, MATCH(A2766, cleaned_data_Pittsburgh!I$2:'cleaned_data_Pittsburgh'!I$828,0))</f>
        <v>Pittsburgh</v>
      </c>
      <c r="E2766">
        <f>INDEX(cleaned_data_Pittsburgh!AG$2:'cleaned_data_Pittsburgh'!AG$828, MATCH(A2766, cleaned_data_Pittsburgh!I$2:'cleaned_data_Pittsburgh'!I$828,0))</f>
        <v>0</v>
      </c>
      <c r="F2766" t="str">
        <f>INDEX(cleaned_data_Pittsburgh!AK$2:'cleaned_data_Pittsburgh'!AK$828, MATCH(A2766, cleaned_data_Pittsburgh!I$2:'cleaned_data_Pittsburgh'!I$828,0))</f>
        <v>Sub-county</v>
      </c>
      <c r="G2766">
        <f t="shared" si="26"/>
        <v>1</v>
      </c>
    </row>
    <row r="2767" spans="1:7" x14ac:dyDescent="0.2">
      <c r="A2767">
        <v>222989948</v>
      </c>
      <c r="B2767">
        <v>187907808</v>
      </c>
      <c r="C2767" t="s">
        <v>3380</v>
      </c>
      <c r="D2767" t="str">
        <f>INDEX(cleaned_data_Pittsburgh!AF$2:'cleaned_data_Pittsburgh'!AF$828, MATCH(A2767, cleaned_data_Pittsburgh!I$2:'cleaned_data_Pittsburgh'!I$828,0))</f>
        <v>Pittsburgh</v>
      </c>
      <c r="E2767">
        <f>INDEX(cleaned_data_Pittsburgh!AG$2:'cleaned_data_Pittsburgh'!AG$828, MATCH(A2767, cleaned_data_Pittsburgh!I$2:'cleaned_data_Pittsburgh'!I$828,0))</f>
        <v>0</v>
      </c>
      <c r="F2767" t="str">
        <f>INDEX(cleaned_data_Pittsburgh!AK$2:'cleaned_data_Pittsburgh'!AK$828, MATCH(A2767, cleaned_data_Pittsburgh!I$2:'cleaned_data_Pittsburgh'!I$828,0))</f>
        <v>Sub-county</v>
      </c>
      <c r="G2767">
        <f t="shared" si="26"/>
        <v>1</v>
      </c>
    </row>
    <row r="2768" spans="1:7" x14ac:dyDescent="0.2">
      <c r="A2768">
        <v>222989948</v>
      </c>
      <c r="B2768">
        <v>191769867</v>
      </c>
      <c r="C2768" t="s">
        <v>3380</v>
      </c>
      <c r="D2768" t="str">
        <f>INDEX(cleaned_data_Pittsburgh!AF$2:'cleaned_data_Pittsburgh'!AF$828, MATCH(A2768, cleaned_data_Pittsburgh!I$2:'cleaned_data_Pittsburgh'!I$828,0))</f>
        <v>Pittsburgh</v>
      </c>
      <c r="E2768">
        <f>INDEX(cleaned_data_Pittsburgh!AG$2:'cleaned_data_Pittsburgh'!AG$828, MATCH(A2768, cleaned_data_Pittsburgh!I$2:'cleaned_data_Pittsburgh'!I$828,0))</f>
        <v>0</v>
      </c>
      <c r="F2768" t="str">
        <f>INDEX(cleaned_data_Pittsburgh!AK$2:'cleaned_data_Pittsburgh'!AK$828, MATCH(A2768, cleaned_data_Pittsburgh!I$2:'cleaned_data_Pittsburgh'!I$828,0))</f>
        <v>Sub-county</v>
      </c>
      <c r="G2768">
        <f t="shared" si="26"/>
        <v>1</v>
      </c>
    </row>
    <row r="2769" spans="1:7" x14ac:dyDescent="0.2">
      <c r="A2769">
        <v>222989948</v>
      </c>
      <c r="B2769">
        <v>4113606</v>
      </c>
      <c r="C2769" t="s">
        <v>3380</v>
      </c>
      <c r="D2769" t="str">
        <f>INDEX(cleaned_data_Pittsburgh!AF$2:'cleaned_data_Pittsburgh'!AF$828, MATCH(A2769, cleaned_data_Pittsburgh!I$2:'cleaned_data_Pittsburgh'!I$828,0))</f>
        <v>Pittsburgh</v>
      </c>
      <c r="E2769">
        <f>INDEX(cleaned_data_Pittsburgh!AG$2:'cleaned_data_Pittsburgh'!AG$828, MATCH(A2769, cleaned_data_Pittsburgh!I$2:'cleaned_data_Pittsburgh'!I$828,0))</f>
        <v>0</v>
      </c>
      <c r="F2769" t="str">
        <f>INDEX(cleaned_data_Pittsburgh!AK$2:'cleaned_data_Pittsburgh'!AK$828, MATCH(A2769, cleaned_data_Pittsburgh!I$2:'cleaned_data_Pittsburgh'!I$828,0))</f>
        <v>Sub-county</v>
      </c>
      <c r="G2769">
        <f t="shared" si="26"/>
        <v>1</v>
      </c>
    </row>
    <row r="2770" spans="1:7" x14ac:dyDescent="0.2">
      <c r="A2770">
        <v>222989948</v>
      </c>
      <c r="B2770">
        <v>191551344</v>
      </c>
      <c r="C2770" t="s">
        <v>3380</v>
      </c>
      <c r="D2770" t="str">
        <f>INDEX(cleaned_data_Pittsburgh!AF$2:'cleaned_data_Pittsburgh'!AF$828, MATCH(A2770, cleaned_data_Pittsburgh!I$2:'cleaned_data_Pittsburgh'!I$828,0))</f>
        <v>Pittsburgh</v>
      </c>
      <c r="E2770">
        <f>INDEX(cleaned_data_Pittsburgh!AG$2:'cleaned_data_Pittsburgh'!AG$828, MATCH(A2770, cleaned_data_Pittsburgh!I$2:'cleaned_data_Pittsburgh'!I$828,0))</f>
        <v>0</v>
      </c>
      <c r="F2770" t="str">
        <f>INDEX(cleaned_data_Pittsburgh!AK$2:'cleaned_data_Pittsburgh'!AK$828, MATCH(A2770, cleaned_data_Pittsburgh!I$2:'cleaned_data_Pittsburgh'!I$828,0))</f>
        <v>Sub-county</v>
      </c>
      <c r="G2770">
        <f t="shared" si="26"/>
        <v>1</v>
      </c>
    </row>
    <row r="2771" spans="1:7" x14ac:dyDescent="0.2">
      <c r="A2771">
        <v>222989948</v>
      </c>
      <c r="B2771">
        <v>24844822</v>
      </c>
      <c r="C2771" t="s">
        <v>3380</v>
      </c>
      <c r="D2771" t="str">
        <f>INDEX(cleaned_data_Pittsburgh!AF$2:'cleaned_data_Pittsburgh'!AF$828, MATCH(A2771, cleaned_data_Pittsburgh!I$2:'cleaned_data_Pittsburgh'!I$828,0))</f>
        <v>Pittsburgh</v>
      </c>
      <c r="E2771">
        <f>INDEX(cleaned_data_Pittsburgh!AG$2:'cleaned_data_Pittsburgh'!AG$828, MATCH(A2771, cleaned_data_Pittsburgh!I$2:'cleaned_data_Pittsburgh'!I$828,0))</f>
        <v>0</v>
      </c>
      <c r="F2771" t="str">
        <f>INDEX(cleaned_data_Pittsburgh!AK$2:'cleaned_data_Pittsburgh'!AK$828, MATCH(A2771, cleaned_data_Pittsburgh!I$2:'cleaned_data_Pittsburgh'!I$828,0))</f>
        <v>Sub-county</v>
      </c>
      <c r="G2771">
        <f t="shared" si="26"/>
        <v>1</v>
      </c>
    </row>
    <row r="2772" spans="1:7" x14ac:dyDescent="0.2">
      <c r="A2772">
        <v>222994406</v>
      </c>
      <c r="B2772">
        <v>188177028</v>
      </c>
      <c r="C2772" t="s">
        <v>3380</v>
      </c>
      <c r="D2772" t="str">
        <f>INDEX(cleaned_data_Pittsburgh!AF$2:'cleaned_data_Pittsburgh'!AF$828, MATCH(A2772, cleaned_data_Pittsburgh!I$2:'cleaned_data_Pittsburgh'!I$828,0))</f>
        <v>Pittsburgh</v>
      </c>
      <c r="E2772">
        <f>INDEX(cleaned_data_Pittsburgh!AG$2:'cleaned_data_Pittsburgh'!AG$828, MATCH(A2772, cleaned_data_Pittsburgh!I$2:'cleaned_data_Pittsburgh'!I$828,0))</f>
        <v>0</v>
      </c>
      <c r="F2772" t="str">
        <f>INDEX(cleaned_data_Pittsburgh!AK$2:'cleaned_data_Pittsburgh'!AK$828, MATCH(A2772, cleaned_data_Pittsburgh!I$2:'cleaned_data_Pittsburgh'!I$828,0))</f>
        <v>Sub-county</v>
      </c>
      <c r="G2772">
        <f t="shared" si="26"/>
        <v>1</v>
      </c>
    </row>
    <row r="2773" spans="1:7" x14ac:dyDescent="0.2">
      <c r="A2773">
        <v>222994406</v>
      </c>
      <c r="B2773">
        <v>11405998</v>
      </c>
      <c r="C2773" t="s">
        <v>3380</v>
      </c>
      <c r="D2773" t="str">
        <f>INDEX(cleaned_data_Pittsburgh!AF$2:'cleaned_data_Pittsburgh'!AF$828, MATCH(A2773, cleaned_data_Pittsburgh!I$2:'cleaned_data_Pittsburgh'!I$828,0))</f>
        <v>Pittsburgh</v>
      </c>
      <c r="E2773">
        <f>INDEX(cleaned_data_Pittsburgh!AG$2:'cleaned_data_Pittsburgh'!AG$828, MATCH(A2773, cleaned_data_Pittsburgh!I$2:'cleaned_data_Pittsburgh'!I$828,0))</f>
        <v>0</v>
      </c>
      <c r="F2773" t="str">
        <f>INDEX(cleaned_data_Pittsburgh!AK$2:'cleaned_data_Pittsburgh'!AK$828, MATCH(A2773, cleaned_data_Pittsburgh!I$2:'cleaned_data_Pittsburgh'!I$828,0))</f>
        <v>Sub-county</v>
      </c>
      <c r="G2773">
        <f t="shared" si="26"/>
        <v>1</v>
      </c>
    </row>
    <row r="2774" spans="1:7" x14ac:dyDescent="0.2">
      <c r="A2774">
        <v>222994406</v>
      </c>
      <c r="B2774">
        <v>53198632</v>
      </c>
      <c r="C2774" t="s">
        <v>3380</v>
      </c>
      <c r="D2774" t="str">
        <f>INDEX(cleaned_data_Pittsburgh!AF$2:'cleaned_data_Pittsburgh'!AF$828, MATCH(A2774, cleaned_data_Pittsburgh!I$2:'cleaned_data_Pittsburgh'!I$828,0))</f>
        <v>Pittsburgh</v>
      </c>
      <c r="E2774">
        <f>INDEX(cleaned_data_Pittsburgh!AG$2:'cleaned_data_Pittsburgh'!AG$828, MATCH(A2774, cleaned_data_Pittsburgh!I$2:'cleaned_data_Pittsburgh'!I$828,0))</f>
        <v>0</v>
      </c>
      <c r="F2774" t="str">
        <f>INDEX(cleaned_data_Pittsburgh!AK$2:'cleaned_data_Pittsburgh'!AK$828, MATCH(A2774, cleaned_data_Pittsburgh!I$2:'cleaned_data_Pittsburgh'!I$828,0))</f>
        <v>Sub-county</v>
      </c>
      <c r="G2774">
        <f t="shared" si="26"/>
        <v>1</v>
      </c>
    </row>
    <row r="2775" spans="1:7" x14ac:dyDescent="0.2">
      <c r="A2775">
        <v>222994406</v>
      </c>
      <c r="B2775">
        <v>137352992</v>
      </c>
      <c r="C2775" t="s">
        <v>3380</v>
      </c>
      <c r="D2775" t="str">
        <f>INDEX(cleaned_data_Pittsburgh!AF$2:'cleaned_data_Pittsburgh'!AF$828, MATCH(A2775, cleaned_data_Pittsburgh!I$2:'cleaned_data_Pittsburgh'!I$828,0))</f>
        <v>Pittsburgh</v>
      </c>
      <c r="E2775">
        <f>INDEX(cleaned_data_Pittsburgh!AG$2:'cleaned_data_Pittsburgh'!AG$828, MATCH(A2775, cleaned_data_Pittsburgh!I$2:'cleaned_data_Pittsburgh'!I$828,0))</f>
        <v>0</v>
      </c>
      <c r="F2775" t="str">
        <f>INDEX(cleaned_data_Pittsburgh!AK$2:'cleaned_data_Pittsburgh'!AK$828, MATCH(A2775, cleaned_data_Pittsburgh!I$2:'cleaned_data_Pittsburgh'!I$828,0))</f>
        <v>Sub-county</v>
      </c>
      <c r="G2775">
        <f t="shared" si="26"/>
        <v>1</v>
      </c>
    </row>
    <row r="2776" spans="1:7" x14ac:dyDescent="0.2">
      <c r="A2776">
        <v>222994406</v>
      </c>
      <c r="B2776">
        <v>187921350</v>
      </c>
      <c r="C2776" t="s">
        <v>3380</v>
      </c>
      <c r="D2776" t="str">
        <f>INDEX(cleaned_data_Pittsburgh!AF$2:'cleaned_data_Pittsburgh'!AF$828, MATCH(A2776, cleaned_data_Pittsburgh!I$2:'cleaned_data_Pittsburgh'!I$828,0))</f>
        <v>Pittsburgh</v>
      </c>
      <c r="E2776">
        <f>INDEX(cleaned_data_Pittsburgh!AG$2:'cleaned_data_Pittsburgh'!AG$828, MATCH(A2776, cleaned_data_Pittsburgh!I$2:'cleaned_data_Pittsburgh'!I$828,0))</f>
        <v>0</v>
      </c>
      <c r="F2776" t="str">
        <f>INDEX(cleaned_data_Pittsburgh!AK$2:'cleaned_data_Pittsburgh'!AK$828, MATCH(A2776, cleaned_data_Pittsburgh!I$2:'cleaned_data_Pittsburgh'!I$828,0))</f>
        <v>Sub-county</v>
      </c>
      <c r="G2776">
        <f t="shared" si="26"/>
        <v>1</v>
      </c>
    </row>
    <row r="2777" spans="1:7" x14ac:dyDescent="0.2">
      <c r="A2777">
        <v>222994406</v>
      </c>
      <c r="B2777">
        <v>189013196</v>
      </c>
      <c r="C2777" t="s">
        <v>3380</v>
      </c>
      <c r="D2777" t="str">
        <f>INDEX(cleaned_data_Pittsburgh!AF$2:'cleaned_data_Pittsburgh'!AF$828, MATCH(A2777, cleaned_data_Pittsburgh!I$2:'cleaned_data_Pittsburgh'!I$828,0))</f>
        <v>Pittsburgh</v>
      </c>
      <c r="E2777">
        <f>INDEX(cleaned_data_Pittsburgh!AG$2:'cleaned_data_Pittsburgh'!AG$828, MATCH(A2777, cleaned_data_Pittsburgh!I$2:'cleaned_data_Pittsburgh'!I$828,0))</f>
        <v>0</v>
      </c>
      <c r="F2777" t="str">
        <f>INDEX(cleaned_data_Pittsburgh!AK$2:'cleaned_data_Pittsburgh'!AK$828, MATCH(A2777, cleaned_data_Pittsburgh!I$2:'cleaned_data_Pittsburgh'!I$828,0))</f>
        <v>Sub-county</v>
      </c>
      <c r="G2777">
        <f t="shared" si="26"/>
        <v>1</v>
      </c>
    </row>
    <row r="2778" spans="1:7" x14ac:dyDescent="0.2">
      <c r="A2778">
        <v>222994406</v>
      </c>
      <c r="B2778">
        <v>190300620</v>
      </c>
      <c r="C2778" t="s">
        <v>3380</v>
      </c>
      <c r="D2778" t="str">
        <f>INDEX(cleaned_data_Pittsburgh!AF$2:'cleaned_data_Pittsburgh'!AF$828, MATCH(A2778, cleaned_data_Pittsburgh!I$2:'cleaned_data_Pittsburgh'!I$828,0))</f>
        <v>Pittsburgh</v>
      </c>
      <c r="E2778">
        <f>INDEX(cleaned_data_Pittsburgh!AG$2:'cleaned_data_Pittsburgh'!AG$828, MATCH(A2778, cleaned_data_Pittsburgh!I$2:'cleaned_data_Pittsburgh'!I$828,0))</f>
        <v>0</v>
      </c>
      <c r="F2778" t="str">
        <f>INDEX(cleaned_data_Pittsburgh!AK$2:'cleaned_data_Pittsburgh'!AK$828, MATCH(A2778, cleaned_data_Pittsburgh!I$2:'cleaned_data_Pittsburgh'!I$828,0))</f>
        <v>Sub-county</v>
      </c>
      <c r="G2778">
        <f t="shared" si="26"/>
        <v>1</v>
      </c>
    </row>
    <row r="2779" spans="1:7" x14ac:dyDescent="0.2">
      <c r="A2779">
        <v>222994406</v>
      </c>
      <c r="B2779">
        <v>181646692</v>
      </c>
      <c r="C2779" t="s">
        <v>3380</v>
      </c>
      <c r="D2779" t="str">
        <f>INDEX(cleaned_data_Pittsburgh!AF$2:'cleaned_data_Pittsburgh'!AF$828, MATCH(A2779, cleaned_data_Pittsburgh!I$2:'cleaned_data_Pittsburgh'!I$828,0))</f>
        <v>Pittsburgh</v>
      </c>
      <c r="E2779">
        <f>INDEX(cleaned_data_Pittsburgh!AG$2:'cleaned_data_Pittsburgh'!AG$828, MATCH(A2779, cleaned_data_Pittsburgh!I$2:'cleaned_data_Pittsburgh'!I$828,0))</f>
        <v>0</v>
      </c>
      <c r="F2779" t="str">
        <f>INDEX(cleaned_data_Pittsburgh!AK$2:'cleaned_data_Pittsburgh'!AK$828, MATCH(A2779, cleaned_data_Pittsburgh!I$2:'cleaned_data_Pittsburgh'!I$828,0))</f>
        <v>Sub-county</v>
      </c>
      <c r="G2779">
        <f t="shared" si="26"/>
        <v>1</v>
      </c>
    </row>
    <row r="2780" spans="1:7" x14ac:dyDescent="0.2">
      <c r="A2780">
        <v>222994406</v>
      </c>
      <c r="B2780">
        <v>116305062</v>
      </c>
      <c r="C2780" t="s">
        <v>3380</v>
      </c>
      <c r="D2780" t="str">
        <f>INDEX(cleaned_data_Pittsburgh!AF$2:'cleaned_data_Pittsburgh'!AF$828, MATCH(A2780, cleaned_data_Pittsburgh!I$2:'cleaned_data_Pittsburgh'!I$828,0))</f>
        <v>Pittsburgh</v>
      </c>
      <c r="E2780">
        <f>INDEX(cleaned_data_Pittsburgh!AG$2:'cleaned_data_Pittsburgh'!AG$828, MATCH(A2780, cleaned_data_Pittsburgh!I$2:'cleaned_data_Pittsburgh'!I$828,0))</f>
        <v>0</v>
      </c>
      <c r="F2780" t="str">
        <f>INDEX(cleaned_data_Pittsburgh!AK$2:'cleaned_data_Pittsburgh'!AK$828, MATCH(A2780, cleaned_data_Pittsburgh!I$2:'cleaned_data_Pittsburgh'!I$828,0))</f>
        <v>Sub-county</v>
      </c>
      <c r="G2780">
        <f t="shared" si="26"/>
        <v>1</v>
      </c>
    </row>
    <row r="2781" spans="1:7" x14ac:dyDescent="0.2">
      <c r="A2781">
        <v>222994406</v>
      </c>
      <c r="B2781">
        <v>191658119</v>
      </c>
      <c r="C2781" t="s">
        <v>3380</v>
      </c>
      <c r="D2781" t="str">
        <f>INDEX(cleaned_data_Pittsburgh!AF$2:'cleaned_data_Pittsburgh'!AF$828, MATCH(A2781, cleaned_data_Pittsburgh!I$2:'cleaned_data_Pittsburgh'!I$828,0))</f>
        <v>Pittsburgh</v>
      </c>
      <c r="E2781">
        <f>INDEX(cleaned_data_Pittsburgh!AG$2:'cleaned_data_Pittsburgh'!AG$828, MATCH(A2781, cleaned_data_Pittsburgh!I$2:'cleaned_data_Pittsburgh'!I$828,0))</f>
        <v>0</v>
      </c>
      <c r="F2781" t="str">
        <f>INDEX(cleaned_data_Pittsburgh!AK$2:'cleaned_data_Pittsburgh'!AK$828, MATCH(A2781, cleaned_data_Pittsburgh!I$2:'cleaned_data_Pittsburgh'!I$828,0))</f>
        <v>Sub-county</v>
      </c>
      <c r="G2781">
        <f t="shared" si="26"/>
        <v>1</v>
      </c>
    </row>
    <row r="2782" spans="1:7" x14ac:dyDescent="0.2">
      <c r="A2782">
        <v>222995096</v>
      </c>
      <c r="B2782">
        <v>186207542</v>
      </c>
      <c r="C2782" t="s">
        <v>3380</v>
      </c>
      <c r="D2782" t="str">
        <f>INDEX(cleaned_data_Pittsburgh!AF$2:'cleaned_data_Pittsburgh'!AF$828, MATCH(A2782, cleaned_data_Pittsburgh!I$2:'cleaned_data_Pittsburgh'!I$828,0))</f>
        <v>Pittsburgh</v>
      </c>
      <c r="E2782">
        <f>INDEX(cleaned_data_Pittsburgh!AG$2:'cleaned_data_Pittsburgh'!AG$828, MATCH(A2782, cleaned_data_Pittsburgh!I$2:'cleaned_data_Pittsburgh'!I$828,0))</f>
        <v>0</v>
      </c>
      <c r="F2782" t="str">
        <f>INDEX(cleaned_data_Pittsburgh!AK$2:'cleaned_data_Pittsburgh'!AK$828, MATCH(A2782, cleaned_data_Pittsburgh!I$2:'cleaned_data_Pittsburgh'!I$828,0))</f>
        <v>Sub-county</v>
      </c>
      <c r="G2782">
        <f t="shared" si="26"/>
        <v>1</v>
      </c>
    </row>
    <row r="2783" spans="1:7" x14ac:dyDescent="0.2">
      <c r="A2783">
        <v>222995096</v>
      </c>
      <c r="B2783">
        <v>6215806</v>
      </c>
      <c r="C2783" t="s">
        <v>3380</v>
      </c>
      <c r="D2783" t="str">
        <f>INDEX(cleaned_data_Pittsburgh!AF$2:'cleaned_data_Pittsburgh'!AF$828, MATCH(A2783, cleaned_data_Pittsburgh!I$2:'cleaned_data_Pittsburgh'!I$828,0))</f>
        <v>Pittsburgh</v>
      </c>
      <c r="E2783">
        <f>INDEX(cleaned_data_Pittsburgh!AG$2:'cleaned_data_Pittsburgh'!AG$828, MATCH(A2783, cleaned_data_Pittsburgh!I$2:'cleaned_data_Pittsburgh'!I$828,0))</f>
        <v>0</v>
      </c>
      <c r="F2783" t="str">
        <f>INDEX(cleaned_data_Pittsburgh!AK$2:'cleaned_data_Pittsburgh'!AK$828, MATCH(A2783, cleaned_data_Pittsburgh!I$2:'cleaned_data_Pittsburgh'!I$828,0))</f>
        <v>Sub-county</v>
      </c>
      <c r="G2783">
        <f t="shared" si="26"/>
        <v>1</v>
      </c>
    </row>
    <row r="2784" spans="1:7" x14ac:dyDescent="0.2">
      <c r="A2784">
        <v>222995096</v>
      </c>
      <c r="B2784">
        <v>90746632</v>
      </c>
      <c r="C2784" t="s">
        <v>3380</v>
      </c>
      <c r="D2784" t="str">
        <f>INDEX(cleaned_data_Pittsburgh!AF$2:'cleaned_data_Pittsburgh'!AF$828, MATCH(A2784, cleaned_data_Pittsburgh!I$2:'cleaned_data_Pittsburgh'!I$828,0))</f>
        <v>Pittsburgh</v>
      </c>
      <c r="E2784">
        <f>INDEX(cleaned_data_Pittsburgh!AG$2:'cleaned_data_Pittsburgh'!AG$828, MATCH(A2784, cleaned_data_Pittsburgh!I$2:'cleaned_data_Pittsburgh'!I$828,0))</f>
        <v>0</v>
      </c>
      <c r="F2784" t="str">
        <f>INDEX(cleaned_data_Pittsburgh!AK$2:'cleaned_data_Pittsburgh'!AK$828, MATCH(A2784, cleaned_data_Pittsburgh!I$2:'cleaned_data_Pittsburgh'!I$828,0))</f>
        <v>Sub-county</v>
      </c>
      <c r="G2784">
        <f t="shared" si="26"/>
        <v>1</v>
      </c>
    </row>
    <row r="2785" spans="1:7" x14ac:dyDescent="0.2">
      <c r="A2785">
        <v>222995096</v>
      </c>
      <c r="B2785">
        <v>71302342</v>
      </c>
      <c r="C2785" t="s">
        <v>3380</v>
      </c>
      <c r="D2785" t="str">
        <f>INDEX(cleaned_data_Pittsburgh!AF$2:'cleaned_data_Pittsburgh'!AF$828, MATCH(A2785, cleaned_data_Pittsburgh!I$2:'cleaned_data_Pittsburgh'!I$828,0))</f>
        <v>Pittsburgh</v>
      </c>
      <c r="E2785">
        <f>INDEX(cleaned_data_Pittsburgh!AG$2:'cleaned_data_Pittsburgh'!AG$828, MATCH(A2785, cleaned_data_Pittsburgh!I$2:'cleaned_data_Pittsburgh'!I$828,0))</f>
        <v>0</v>
      </c>
      <c r="F2785" t="str">
        <f>INDEX(cleaned_data_Pittsburgh!AK$2:'cleaned_data_Pittsburgh'!AK$828, MATCH(A2785, cleaned_data_Pittsburgh!I$2:'cleaned_data_Pittsburgh'!I$828,0))</f>
        <v>Sub-county</v>
      </c>
      <c r="G2785">
        <f t="shared" si="26"/>
        <v>1</v>
      </c>
    </row>
    <row r="2786" spans="1:7" x14ac:dyDescent="0.2">
      <c r="A2786">
        <v>222998573</v>
      </c>
      <c r="B2786">
        <v>9066784</v>
      </c>
      <c r="C2786" t="s">
        <v>3380</v>
      </c>
      <c r="D2786" t="str">
        <f>INDEX(cleaned_data_Pittsburgh!AF$2:'cleaned_data_Pittsburgh'!AF$828, MATCH(A2786, cleaned_data_Pittsburgh!I$2:'cleaned_data_Pittsburgh'!I$828,0))</f>
        <v>Pittsburgh</v>
      </c>
      <c r="E2786">
        <f>INDEX(cleaned_data_Pittsburgh!AG$2:'cleaned_data_Pittsburgh'!AG$828, MATCH(A2786, cleaned_data_Pittsburgh!I$2:'cleaned_data_Pittsburgh'!I$828,0))</f>
        <v>0</v>
      </c>
      <c r="F2786" t="str">
        <f>INDEX(cleaned_data_Pittsburgh!AK$2:'cleaned_data_Pittsburgh'!AK$828, MATCH(A2786, cleaned_data_Pittsburgh!I$2:'cleaned_data_Pittsburgh'!I$828,0))</f>
        <v>Sub-county</v>
      </c>
      <c r="G2786">
        <f t="shared" si="26"/>
        <v>1</v>
      </c>
    </row>
    <row r="2787" spans="1:7" x14ac:dyDescent="0.2">
      <c r="A2787">
        <v>222998573</v>
      </c>
      <c r="B2787">
        <v>2477069</v>
      </c>
      <c r="C2787" t="s">
        <v>3380</v>
      </c>
      <c r="D2787" t="str">
        <f>INDEX(cleaned_data_Pittsburgh!AF$2:'cleaned_data_Pittsburgh'!AF$828, MATCH(A2787, cleaned_data_Pittsburgh!I$2:'cleaned_data_Pittsburgh'!I$828,0))</f>
        <v>Pittsburgh</v>
      </c>
      <c r="E2787">
        <f>INDEX(cleaned_data_Pittsburgh!AG$2:'cleaned_data_Pittsburgh'!AG$828, MATCH(A2787, cleaned_data_Pittsburgh!I$2:'cleaned_data_Pittsburgh'!I$828,0))</f>
        <v>0</v>
      </c>
      <c r="F2787" t="str">
        <f>INDEX(cleaned_data_Pittsburgh!AK$2:'cleaned_data_Pittsburgh'!AK$828, MATCH(A2787, cleaned_data_Pittsburgh!I$2:'cleaned_data_Pittsburgh'!I$828,0))</f>
        <v>Sub-county</v>
      </c>
      <c r="G2787">
        <f t="shared" si="26"/>
        <v>1</v>
      </c>
    </row>
    <row r="2788" spans="1:7" x14ac:dyDescent="0.2">
      <c r="A2788">
        <v>222998573</v>
      </c>
      <c r="B2788">
        <v>12346175</v>
      </c>
      <c r="C2788" t="s">
        <v>3380</v>
      </c>
      <c r="D2788" t="str">
        <f>INDEX(cleaned_data_Pittsburgh!AF$2:'cleaned_data_Pittsburgh'!AF$828, MATCH(A2788, cleaned_data_Pittsburgh!I$2:'cleaned_data_Pittsburgh'!I$828,0))</f>
        <v>Pittsburgh</v>
      </c>
      <c r="E2788">
        <f>INDEX(cleaned_data_Pittsburgh!AG$2:'cleaned_data_Pittsburgh'!AG$828, MATCH(A2788, cleaned_data_Pittsburgh!I$2:'cleaned_data_Pittsburgh'!I$828,0))</f>
        <v>0</v>
      </c>
      <c r="F2788" t="str">
        <f>INDEX(cleaned_data_Pittsburgh!AK$2:'cleaned_data_Pittsburgh'!AK$828, MATCH(A2788, cleaned_data_Pittsburgh!I$2:'cleaned_data_Pittsburgh'!I$828,0))</f>
        <v>Sub-county</v>
      </c>
      <c r="G2788">
        <f t="shared" si="26"/>
        <v>1</v>
      </c>
    </row>
    <row r="2789" spans="1:7" x14ac:dyDescent="0.2">
      <c r="A2789">
        <v>222998573</v>
      </c>
      <c r="B2789">
        <v>107162202</v>
      </c>
      <c r="C2789" t="s">
        <v>3380</v>
      </c>
      <c r="D2789" t="str">
        <f>INDEX(cleaned_data_Pittsburgh!AF$2:'cleaned_data_Pittsburgh'!AF$828, MATCH(A2789, cleaned_data_Pittsburgh!I$2:'cleaned_data_Pittsburgh'!I$828,0))</f>
        <v>Pittsburgh</v>
      </c>
      <c r="E2789">
        <f>INDEX(cleaned_data_Pittsburgh!AG$2:'cleaned_data_Pittsburgh'!AG$828, MATCH(A2789, cleaned_data_Pittsburgh!I$2:'cleaned_data_Pittsburgh'!I$828,0))</f>
        <v>0</v>
      </c>
      <c r="F2789" t="str">
        <f>INDEX(cleaned_data_Pittsburgh!AK$2:'cleaned_data_Pittsburgh'!AK$828, MATCH(A2789, cleaned_data_Pittsburgh!I$2:'cleaned_data_Pittsburgh'!I$828,0))</f>
        <v>Sub-county</v>
      </c>
      <c r="G2789">
        <f t="shared" si="26"/>
        <v>1</v>
      </c>
    </row>
    <row r="2790" spans="1:7" x14ac:dyDescent="0.2">
      <c r="A2790">
        <v>222998573</v>
      </c>
      <c r="B2790">
        <v>182761529</v>
      </c>
      <c r="C2790" t="s">
        <v>3380</v>
      </c>
      <c r="D2790" t="str">
        <f>INDEX(cleaned_data_Pittsburgh!AF$2:'cleaned_data_Pittsburgh'!AF$828, MATCH(A2790, cleaned_data_Pittsburgh!I$2:'cleaned_data_Pittsburgh'!I$828,0))</f>
        <v>Pittsburgh</v>
      </c>
      <c r="E2790">
        <f>INDEX(cleaned_data_Pittsburgh!AG$2:'cleaned_data_Pittsburgh'!AG$828, MATCH(A2790, cleaned_data_Pittsburgh!I$2:'cleaned_data_Pittsburgh'!I$828,0))</f>
        <v>0</v>
      </c>
      <c r="F2790" t="str">
        <f>INDEX(cleaned_data_Pittsburgh!AK$2:'cleaned_data_Pittsburgh'!AK$828, MATCH(A2790, cleaned_data_Pittsburgh!I$2:'cleaned_data_Pittsburgh'!I$828,0))</f>
        <v>Sub-county</v>
      </c>
      <c r="G2790">
        <f t="shared" si="26"/>
        <v>1</v>
      </c>
    </row>
    <row r="2791" spans="1:7" x14ac:dyDescent="0.2">
      <c r="A2791">
        <v>222998573</v>
      </c>
      <c r="B2791">
        <v>185404681</v>
      </c>
      <c r="C2791" t="s">
        <v>3380</v>
      </c>
      <c r="D2791" t="str">
        <f>INDEX(cleaned_data_Pittsburgh!AF$2:'cleaned_data_Pittsburgh'!AF$828, MATCH(A2791, cleaned_data_Pittsburgh!I$2:'cleaned_data_Pittsburgh'!I$828,0))</f>
        <v>Pittsburgh</v>
      </c>
      <c r="E2791">
        <f>INDEX(cleaned_data_Pittsburgh!AG$2:'cleaned_data_Pittsburgh'!AG$828, MATCH(A2791, cleaned_data_Pittsburgh!I$2:'cleaned_data_Pittsburgh'!I$828,0))</f>
        <v>0</v>
      </c>
      <c r="F2791" t="str">
        <f>INDEX(cleaned_data_Pittsburgh!AK$2:'cleaned_data_Pittsburgh'!AK$828, MATCH(A2791, cleaned_data_Pittsburgh!I$2:'cleaned_data_Pittsburgh'!I$828,0))</f>
        <v>Sub-county</v>
      </c>
      <c r="G2791">
        <f t="shared" si="26"/>
        <v>1</v>
      </c>
    </row>
    <row r="2792" spans="1:7" x14ac:dyDescent="0.2">
      <c r="A2792">
        <v>222998573</v>
      </c>
      <c r="B2792">
        <v>145561662</v>
      </c>
      <c r="C2792" t="s">
        <v>3380</v>
      </c>
      <c r="D2792" t="str">
        <f>INDEX(cleaned_data_Pittsburgh!AF$2:'cleaned_data_Pittsburgh'!AF$828, MATCH(A2792, cleaned_data_Pittsburgh!I$2:'cleaned_data_Pittsburgh'!I$828,0))</f>
        <v>Pittsburgh</v>
      </c>
      <c r="E2792">
        <f>INDEX(cleaned_data_Pittsburgh!AG$2:'cleaned_data_Pittsburgh'!AG$828, MATCH(A2792, cleaned_data_Pittsburgh!I$2:'cleaned_data_Pittsburgh'!I$828,0))</f>
        <v>0</v>
      </c>
      <c r="F2792" t="str">
        <f>INDEX(cleaned_data_Pittsburgh!AK$2:'cleaned_data_Pittsburgh'!AK$828, MATCH(A2792, cleaned_data_Pittsburgh!I$2:'cleaned_data_Pittsburgh'!I$828,0))</f>
        <v>Sub-county</v>
      </c>
      <c r="G2792">
        <f t="shared" si="26"/>
        <v>1</v>
      </c>
    </row>
    <row r="2793" spans="1:7" x14ac:dyDescent="0.2">
      <c r="A2793">
        <v>222998573</v>
      </c>
      <c r="B2793">
        <v>32907982</v>
      </c>
      <c r="C2793" t="s">
        <v>3380</v>
      </c>
      <c r="D2793" t="str">
        <f>INDEX(cleaned_data_Pittsburgh!AF$2:'cleaned_data_Pittsburgh'!AF$828, MATCH(A2793, cleaned_data_Pittsburgh!I$2:'cleaned_data_Pittsburgh'!I$828,0))</f>
        <v>Pittsburgh</v>
      </c>
      <c r="E2793">
        <f>INDEX(cleaned_data_Pittsburgh!AG$2:'cleaned_data_Pittsburgh'!AG$828, MATCH(A2793, cleaned_data_Pittsburgh!I$2:'cleaned_data_Pittsburgh'!I$828,0))</f>
        <v>0</v>
      </c>
      <c r="F2793" t="str">
        <f>INDEX(cleaned_data_Pittsburgh!AK$2:'cleaned_data_Pittsburgh'!AK$828, MATCH(A2793, cleaned_data_Pittsburgh!I$2:'cleaned_data_Pittsburgh'!I$828,0))</f>
        <v>Sub-county</v>
      </c>
      <c r="G2793">
        <f t="shared" si="26"/>
        <v>1</v>
      </c>
    </row>
    <row r="2794" spans="1:7" x14ac:dyDescent="0.2">
      <c r="A2794">
        <v>223036629</v>
      </c>
      <c r="B2794">
        <v>121573712</v>
      </c>
      <c r="C2794" t="s">
        <v>3380</v>
      </c>
      <c r="D2794" t="str">
        <f>INDEX(cleaned_data_Pittsburgh!AF$2:'cleaned_data_Pittsburgh'!AF$828, MATCH(A2794, cleaned_data_Pittsburgh!I$2:'cleaned_data_Pittsburgh'!I$828,0))</f>
        <v>Pittsburgh</v>
      </c>
      <c r="E2794">
        <f>INDEX(cleaned_data_Pittsburgh!AG$2:'cleaned_data_Pittsburgh'!AG$828, MATCH(A2794, cleaned_data_Pittsburgh!I$2:'cleaned_data_Pittsburgh'!I$828,0))</f>
        <v>0</v>
      </c>
      <c r="F2794" t="str">
        <f>INDEX(cleaned_data_Pittsburgh!AK$2:'cleaned_data_Pittsburgh'!AK$828, MATCH(A2794, cleaned_data_Pittsburgh!I$2:'cleaned_data_Pittsburgh'!I$828,0))</f>
        <v>Sub-county</v>
      </c>
      <c r="G2794">
        <f t="shared" si="26"/>
        <v>1</v>
      </c>
    </row>
    <row r="2795" spans="1:7" x14ac:dyDescent="0.2">
      <c r="A2795">
        <v>223036629</v>
      </c>
      <c r="B2795">
        <v>188137722</v>
      </c>
      <c r="C2795" t="s">
        <v>3380</v>
      </c>
      <c r="D2795" t="str">
        <f>INDEX(cleaned_data_Pittsburgh!AF$2:'cleaned_data_Pittsburgh'!AF$828, MATCH(A2795, cleaned_data_Pittsburgh!I$2:'cleaned_data_Pittsburgh'!I$828,0))</f>
        <v>Pittsburgh</v>
      </c>
      <c r="E2795">
        <f>INDEX(cleaned_data_Pittsburgh!AG$2:'cleaned_data_Pittsburgh'!AG$828, MATCH(A2795, cleaned_data_Pittsburgh!I$2:'cleaned_data_Pittsburgh'!I$828,0))</f>
        <v>0</v>
      </c>
      <c r="F2795" t="str">
        <f>INDEX(cleaned_data_Pittsburgh!AK$2:'cleaned_data_Pittsburgh'!AK$828, MATCH(A2795, cleaned_data_Pittsburgh!I$2:'cleaned_data_Pittsburgh'!I$828,0))</f>
        <v>Sub-county</v>
      </c>
      <c r="G2795">
        <f t="shared" si="26"/>
        <v>1</v>
      </c>
    </row>
    <row r="2796" spans="1:7" x14ac:dyDescent="0.2">
      <c r="A2796">
        <v>223036629</v>
      </c>
      <c r="B2796">
        <v>189692599</v>
      </c>
      <c r="C2796" t="s">
        <v>3380</v>
      </c>
      <c r="D2796" t="str">
        <f>INDEX(cleaned_data_Pittsburgh!AF$2:'cleaned_data_Pittsburgh'!AF$828, MATCH(A2796, cleaned_data_Pittsburgh!I$2:'cleaned_data_Pittsburgh'!I$828,0))</f>
        <v>Pittsburgh</v>
      </c>
      <c r="E2796">
        <f>INDEX(cleaned_data_Pittsburgh!AG$2:'cleaned_data_Pittsburgh'!AG$828, MATCH(A2796, cleaned_data_Pittsburgh!I$2:'cleaned_data_Pittsburgh'!I$828,0))</f>
        <v>0</v>
      </c>
      <c r="F2796" t="str">
        <f>INDEX(cleaned_data_Pittsburgh!AK$2:'cleaned_data_Pittsburgh'!AK$828, MATCH(A2796, cleaned_data_Pittsburgh!I$2:'cleaned_data_Pittsburgh'!I$828,0))</f>
        <v>Sub-county</v>
      </c>
      <c r="G2796">
        <f t="shared" si="26"/>
        <v>1</v>
      </c>
    </row>
    <row r="2797" spans="1:7" x14ac:dyDescent="0.2">
      <c r="A2797">
        <v>223097105</v>
      </c>
      <c r="B2797">
        <v>14139600</v>
      </c>
      <c r="C2797" t="s">
        <v>3380</v>
      </c>
      <c r="D2797" t="str">
        <f>INDEX(cleaned_data_Pittsburgh!AF$2:'cleaned_data_Pittsburgh'!AF$828, MATCH(A2797, cleaned_data_Pittsburgh!I$2:'cleaned_data_Pittsburgh'!I$828,0))</f>
        <v>Pittsburgh</v>
      </c>
      <c r="E2797">
        <f>INDEX(cleaned_data_Pittsburgh!AG$2:'cleaned_data_Pittsburgh'!AG$828, MATCH(A2797, cleaned_data_Pittsburgh!I$2:'cleaned_data_Pittsburgh'!I$828,0))</f>
        <v>0</v>
      </c>
      <c r="F2797" t="str">
        <f>INDEX(cleaned_data_Pittsburgh!AK$2:'cleaned_data_Pittsburgh'!AK$828, MATCH(A2797, cleaned_data_Pittsburgh!I$2:'cleaned_data_Pittsburgh'!I$828,0))</f>
        <v>Sub-county</v>
      </c>
      <c r="G2797">
        <f t="shared" si="26"/>
        <v>1</v>
      </c>
    </row>
    <row r="2798" spans="1:7" x14ac:dyDescent="0.2">
      <c r="A2798">
        <v>223097105</v>
      </c>
      <c r="B2798">
        <v>8655104</v>
      </c>
      <c r="C2798" t="s">
        <v>3380</v>
      </c>
      <c r="D2798" t="str">
        <f>INDEX(cleaned_data_Pittsburgh!AF$2:'cleaned_data_Pittsburgh'!AF$828, MATCH(A2798, cleaned_data_Pittsburgh!I$2:'cleaned_data_Pittsburgh'!I$828,0))</f>
        <v>Pittsburgh</v>
      </c>
      <c r="E2798">
        <f>INDEX(cleaned_data_Pittsburgh!AG$2:'cleaned_data_Pittsburgh'!AG$828, MATCH(A2798, cleaned_data_Pittsburgh!I$2:'cleaned_data_Pittsburgh'!I$828,0))</f>
        <v>0</v>
      </c>
      <c r="F2798" t="str">
        <f>INDEX(cleaned_data_Pittsburgh!AK$2:'cleaned_data_Pittsburgh'!AK$828, MATCH(A2798, cleaned_data_Pittsburgh!I$2:'cleaned_data_Pittsburgh'!I$828,0))</f>
        <v>Sub-county</v>
      </c>
      <c r="G2798">
        <f t="shared" si="26"/>
        <v>1</v>
      </c>
    </row>
    <row r="2799" spans="1:7" x14ac:dyDescent="0.2">
      <c r="A2799">
        <v>223097105</v>
      </c>
      <c r="B2799">
        <v>189469520</v>
      </c>
      <c r="C2799" t="s">
        <v>3380</v>
      </c>
      <c r="D2799" t="str">
        <f>INDEX(cleaned_data_Pittsburgh!AF$2:'cleaned_data_Pittsburgh'!AF$828, MATCH(A2799, cleaned_data_Pittsburgh!I$2:'cleaned_data_Pittsburgh'!I$828,0))</f>
        <v>Pittsburgh</v>
      </c>
      <c r="E2799">
        <f>INDEX(cleaned_data_Pittsburgh!AG$2:'cleaned_data_Pittsburgh'!AG$828, MATCH(A2799, cleaned_data_Pittsburgh!I$2:'cleaned_data_Pittsburgh'!I$828,0))</f>
        <v>0</v>
      </c>
      <c r="F2799" t="str">
        <f>INDEX(cleaned_data_Pittsburgh!AK$2:'cleaned_data_Pittsburgh'!AK$828, MATCH(A2799, cleaned_data_Pittsburgh!I$2:'cleaned_data_Pittsburgh'!I$828,0))</f>
        <v>Sub-county</v>
      </c>
      <c r="G2799">
        <f t="shared" si="26"/>
        <v>1</v>
      </c>
    </row>
    <row r="2800" spans="1:7" x14ac:dyDescent="0.2">
      <c r="A2800">
        <v>223100691</v>
      </c>
      <c r="B2800">
        <v>87550742</v>
      </c>
      <c r="C2800" t="s">
        <v>3380</v>
      </c>
      <c r="D2800" t="str">
        <f>INDEX(cleaned_data_Pittsburgh!AF$2:'cleaned_data_Pittsburgh'!AF$828, MATCH(A2800, cleaned_data_Pittsburgh!I$2:'cleaned_data_Pittsburgh'!I$828,0))</f>
        <v>Pittsburgh</v>
      </c>
      <c r="E2800">
        <f>INDEX(cleaned_data_Pittsburgh!AG$2:'cleaned_data_Pittsburgh'!AG$828, MATCH(A2800, cleaned_data_Pittsburgh!I$2:'cleaned_data_Pittsburgh'!I$828,0))</f>
        <v>0</v>
      </c>
      <c r="F2800" t="str">
        <f>INDEX(cleaned_data_Pittsburgh!AK$2:'cleaned_data_Pittsburgh'!AK$828, MATCH(A2800, cleaned_data_Pittsburgh!I$2:'cleaned_data_Pittsburgh'!I$828,0))</f>
        <v>Sub-county</v>
      </c>
      <c r="G2800">
        <f t="shared" si="26"/>
        <v>1</v>
      </c>
    </row>
    <row r="2801" spans="1:7" x14ac:dyDescent="0.2">
      <c r="A2801">
        <v>223100691</v>
      </c>
      <c r="B2801">
        <v>158448922</v>
      </c>
      <c r="C2801" t="s">
        <v>3380</v>
      </c>
      <c r="D2801" t="str">
        <f>INDEX(cleaned_data_Pittsburgh!AF$2:'cleaned_data_Pittsburgh'!AF$828, MATCH(A2801, cleaned_data_Pittsburgh!I$2:'cleaned_data_Pittsburgh'!I$828,0))</f>
        <v>Pittsburgh</v>
      </c>
      <c r="E2801">
        <f>INDEX(cleaned_data_Pittsburgh!AG$2:'cleaned_data_Pittsburgh'!AG$828, MATCH(A2801, cleaned_data_Pittsburgh!I$2:'cleaned_data_Pittsburgh'!I$828,0))</f>
        <v>0</v>
      </c>
      <c r="F2801" t="str">
        <f>INDEX(cleaned_data_Pittsburgh!AK$2:'cleaned_data_Pittsburgh'!AK$828, MATCH(A2801, cleaned_data_Pittsburgh!I$2:'cleaned_data_Pittsburgh'!I$828,0))</f>
        <v>Sub-county</v>
      </c>
      <c r="G2801">
        <f t="shared" si="26"/>
        <v>1</v>
      </c>
    </row>
    <row r="2802" spans="1:7" x14ac:dyDescent="0.2">
      <c r="A2802">
        <v>223100691</v>
      </c>
      <c r="B2802">
        <v>125680972</v>
      </c>
      <c r="C2802" t="s">
        <v>3380</v>
      </c>
      <c r="D2802" t="str">
        <f>INDEX(cleaned_data_Pittsburgh!AF$2:'cleaned_data_Pittsburgh'!AF$828, MATCH(A2802, cleaned_data_Pittsburgh!I$2:'cleaned_data_Pittsburgh'!I$828,0))</f>
        <v>Pittsburgh</v>
      </c>
      <c r="E2802">
        <f>INDEX(cleaned_data_Pittsburgh!AG$2:'cleaned_data_Pittsburgh'!AG$828, MATCH(A2802, cleaned_data_Pittsburgh!I$2:'cleaned_data_Pittsburgh'!I$828,0))</f>
        <v>0</v>
      </c>
      <c r="F2802" t="str">
        <f>INDEX(cleaned_data_Pittsburgh!AK$2:'cleaned_data_Pittsburgh'!AK$828, MATCH(A2802, cleaned_data_Pittsburgh!I$2:'cleaned_data_Pittsburgh'!I$828,0))</f>
        <v>Sub-county</v>
      </c>
      <c r="G2802">
        <f t="shared" si="26"/>
        <v>1</v>
      </c>
    </row>
    <row r="2803" spans="1:7" x14ac:dyDescent="0.2">
      <c r="A2803">
        <v>223100691</v>
      </c>
      <c r="B2803">
        <v>156109552</v>
      </c>
      <c r="C2803" t="s">
        <v>3380</v>
      </c>
      <c r="D2803" t="str">
        <f>INDEX(cleaned_data_Pittsburgh!AF$2:'cleaned_data_Pittsburgh'!AF$828, MATCH(A2803, cleaned_data_Pittsburgh!I$2:'cleaned_data_Pittsburgh'!I$828,0))</f>
        <v>Pittsburgh</v>
      </c>
      <c r="E2803">
        <f>INDEX(cleaned_data_Pittsburgh!AG$2:'cleaned_data_Pittsburgh'!AG$828, MATCH(A2803, cleaned_data_Pittsburgh!I$2:'cleaned_data_Pittsburgh'!I$828,0))</f>
        <v>0</v>
      </c>
      <c r="F2803" t="str">
        <f>INDEX(cleaned_data_Pittsburgh!AK$2:'cleaned_data_Pittsburgh'!AK$828, MATCH(A2803, cleaned_data_Pittsburgh!I$2:'cleaned_data_Pittsburgh'!I$828,0))</f>
        <v>Sub-county</v>
      </c>
      <c r="G2803">
        <f t="shared" si="26"/>
        <v>1</v>
      </c>
    </row>
    <row r="2804" spans="1:7" x14ac:dyDescent="0.2">
      <c r="A2804">
        <v>223141331</v>
      </c>
      <c r="B2804">
        <v>74935322</v>
      </c>
      <c r="C2804" t="s">
        <v>3380</v>
      </c>
      <c r="D2804" t="str">
        <f>INDEX(cleaned_data_Pittsburgh!AF$2:'cleaned_data_Pittsburgh'!AF$828, MATCH(A2804, cleaned_data_Pittsburgh!I$2:'cleaned_data_Pittsburgh'!I$828,0))</f>
        <v>Pittsburgh</v>
      </c>
      <c r="E2804">
        <f>INDEX(cleaned_data_Pittsburgh!AG$2:'cleaned_data_Pittsburgh'!AG$828, MATCH(A2804, cleaned_data_Pittsburgh!I$2:'cleaned_data_Pittsburgh'!I$828,0))</f>
        <v>0</v>
      </c>
      <c r="F2804" t="str">
        <f>INDEX(cleaned_data_Pittsburgh!AK$2:'cleaned_data_Pittsburgh'!AK$828, MATCH(A2804, cleaned_data_Pittsburgh!I$2:'cleaned_data_Pittsburgh'!I$828,0))</f>
        <v>Sub-county</v>
      </c>
      <c r="G2804">
        <f t="shared" si="26"/>
        <v>1</v>
      </c>
    </row>
    <row r="2805" spans="1:7" x14ac:dyDescent="0.2">
      <c r="A2805">
        <v>223141331</v>
      </c>
      <c r="B2805">
        <v>8215729</v>
      </c>
      <c r="C2805" t="s">
        <v>3380</v>
      </c>
      <c r="D2805" t="str">
        <f>INDEX(cleaned_data_Pittsburgh!AF$2:'cleaned_data_Pittsburgh'!AF$828, MATCH(A2805, cleaned_data_Pittsburgh!I$2:'cleaned_data_Pittsburgh'!I$828,0))</f>
        <v>Pittsburgh</v>
      </c>
      <c r="E2805">
        <f>INDEX(cleaned_data_Pittsburgh!AG$2:'cleaned_data_Pittsburgh'!AG$828, MATCH(A2805, cleaned_data_Pittsburgh!I$2:'cleaned_data_Pittsburgh'!I$828,0))</f>
        <v>0</v>
      </c>
      <c r="F2805" t="str">
        <f>INDEX(cleaned_data_Pittsburgh!AK$2:'cleaned_data_Pittsburgh'!AK$828, MATCH(A2805, cleaned_data_Pittsburgh!I$2:'cleaned_data_Pittsburgh'!I$828,0))</f>
        <v>Sub-county</v>
      </c>
      <c r="G2805">
        <f t="shared" si="26"/>
        <v>1</v>
      </c>
    </row>
    <row r="2806" spans="1:7" x14ac:dyDescent="0.2">
      <c r="A2806">
        <v>223141331</v>
      </c>
      <c r="B2806">
        <v>188788365</v>
      </c>
      <c r="C2806" t="s">
        <v>3380</v>
      </c>
      <c r="D2806" t="str">
        <f>INDEX(cleaned_data_Pittsburgh!AF$2:'cleaned_data_Pittsburgh'!AF$828, MATCH(A2806, cleaned_data_Pittsburgh!I$2:'cleaned_data_Pittsburgh'!I$828,0))</f>
        <v>Pittsburgh</v>
      </c>
      <c r="E2806">
        <f>INDEX(cleaned_data_Pittsburgh!AG$2:'cleaned_data_Pittsburgh'!AG$828, MATCH(A2806, cleaned_data_Pittsburgh!I$2:'cleaned_data_Pittsburgh'!I$828,0))</f>
        <v>0</v>
      </c>
      <c r="F2806" t="str">
        <f>INDEX(cleaned_data_Pittsburgh!AK$2:'cleaned_data_Pittsburgh'!AK$828, MATCH(A2806, cleaned_data_Pittsburgh!I$2:'cleaned_data_Pittsburgh'!I$828,0))</f>
        <v>Sub-county</v>
      </c>
      <c r="G2806">
        <f t="shared" si="26"/>
        <v>1</v>
      </c>
    </row>
    <row r="2807" spans="1:7" x14ac:dyDescent="0.2">
      <c r="A2807">
        <v>223141331</v>
      </c>
      <c r="B2807">
        <v>31624292</v>
      </c>
      <c r="C2807" t="s">
        <v>3380</v>
      </c>
      <c r="D2807" t="str">
        <f>INDEX(cleaned_data_Pittsburgh!AF$2:'cleaned_data_Pittsburgh'!AF$828, MATCH(A2807, cleaned_data_Pittsburgh!I$2:'cleaned_data_Pittsburgh'!I$828,0))</f>
        <v>Pittsburgh</v>
      </c>
      <c r="E2807">
        <f>INDEX(cleaned_data_Pittsburgh!AG$2:'cleaned_data_Pittsburgh'!AG$828, MATCH(A2807, cleaned_data_Pittsburgh!I$2:'cleaned_data_Pittsburgh'!I$828,0))</f>
        <v>0</v>
      </c>
      <c r="F2807" t="str">
        <f>INDEX(cleaned_data_Pittsburgh!AK$2:'cleaned_data_Pittsburgh'!AK$828, MATCH(A2807, cleaned_data_Pittsburgh!I$2:'cleaned_data_Pittsburgh'!I$828,0))</f>
        <v>Sub-county</v>
      </c>
      <c r="G2807">
        <f t="shared" si="26"/>
        <v>1</v>
      </c>
    </row>
    <row r="2808" spans="1:7" x14ac:dyDescent="0.2">
      <c r="A2808">
        <v>223141331</v>
      </c>
      <c r="B2808">
        <v>183345486</v>
      </c>
      <c r="C2808" t="s">
        <v>3380</v>
      </c>
      <c r="D2808" t="str">
        <f>INDEX(cleaned_data_Pittsburgh!AF$2:'cleaned_data_Pittsburgh'!AF$828, MATCH(A2808, cleaned_data_Pittsburgh!I$2:'cleaned_data_Pittsburgh'!I$828,0))</f>
        <v>Pittsburgh</v>
      </c>
      <c r="E2808">
        <f>INDEX(cleaned_data_Pittsburgh!AG$2:'cleaned_data_Pittsburgh'!AG$828, MATCH(A2808, cleaned_data_Pittsburgh!I$2:'cleaned_data_Pittsburgh'!I$828,0))</f>
        <v>0</v>
      </c>
      <c r="F2808" t="str">
        <f>INDEX(cleaned_data_Pittsburgh!AK$2:'cleaned_data_Pittsburgh'!AK$828, MATCH(A2808, cleaned_data_Pittsburgh!I$2:'cleaned_data_Pittsburgh'!I$828,0))</f>
        <v>Sub-county</v>
      </c>
      <c r="G2808">
        <f t="shared" si="26"/>
        <v>1</v>
      </c>
    </row>
    <row r="2809" spans="1:7" x14ac:dyDescent="0.2">
      <c r="A2809">
        <v>223141331</v>
      </c>
      <c r="B2809">
        <v>129655832</v>
      </c>
      <c r="C2809" t="s">
        <v>3380</v>
      </c>
      <c r="D2809" t="str">
        <f>INDEX(cleaned_data_Pittsburgh!AF$2:'cleaned_data_Pittsburgh'!AF$828, MATCH(A2809, cleaned_data_Pittsburgh!I$2:'cleaned_data_Pittsburgh'!I$828,0))</f>
        <v>Pittsburgh</v>
      </c>
      <c r="E2809">
        <f>INDEX(cleaned_data_Pittsburgh!AG$2:'cleaned_data_Pittsburgh'!AG$828, MATCH(A2809, cleaned_data_Pittsburgh!I$2:'cleaned_data_Pittsburgh'!I$828,0))</f>
        <v>0</v>
      </c>
      <c r="F2809" t="str">
        <f>INDEX(cleaned_data_Pittsburgh!AK$2:'cleaned_data_Pittsburgh'!AK$828, MATCH(A2809, cleaned_data_Pittsburgh!I$2:'cleaned_data_Pittsburgh'!I$828,0))</f>
        <v>Sub-county</v>
      </c>
      <c r="G2809">
        <f t="shared" si="26"/>
        <v>1</v>
      </c>
    </row>
    <row r="2810" spans="1:7" x14ac:dyDescent="0.2">
      <c r="A2810">
        <v>223141331</v>
      </c>
      <c r="B2810">
        <v>68245542</v>
      </c>
      <c r="C2810" t="s">
        <v>3380</v>
      </c>
      <c r="D2810" t="str">
        <f>INDEX(cleaned_data_Pittsburgh!AF$2:'cleaned_data_Pittsburgh'!AF$828, MATCH(A2810, cleaned_data_Pittsburgh!I$2:'cleaned_data_Pittsburgh'!I$828,0))</f>
        <v>Pittsburgh</v>
      </c>
      <c r="E2810">
        <f>INDEX(cleaned_data_Pittsburgh!AG$2:'cleaned_data_Pittsburgh'!AG$828, MATCH(A2810, cleaned_data_Pittsburgh!I$2:'cleaned_data_Pittsburgh'!I$828,0))</f>
        <v>0</v>
      </c>
      <c r="F2810" t="str">
        <f>INDEX(cleaned_data_Pittsburgh!AK$2:'cleaned_data_Pittsburgh'!AK$828, MATCH(A2810, cleaned_data_Pittsburgh!I$2:'cleaned_data_Pittsburgh'!I$828,0))</f>
        <v>Sub-county</v>
      </c>
      <c r="G2810">
        <f t="shared" si="26"/>
        <v>1</v>
      </c>
    </row>
    <row r="2811" spans="1:7" x14ac:dyDescent="0.2">
      <c r="A2811">
        <v>223141331</v>
      </c>
      <c r="B2811">
        <v>189962237</v>
      </c>
      <c r="C2811" t="s">
        <v>3380</v>
      </c>
      <c r="D2811" t="str">
        <f>INDEX(cleaned_data_Pittsburgh!AF$2:'cleaned_data_Pittsburgh'!AF$828, MATCH(A2811, cleaned_data_Pittsburgh!I$2:'cleaned_data_Pittsburgh'!I$828,0))</f>
        <v>Pittsburgh</v>
      </c>
      <c r="E2811">
        <f>INDEX(cleaned_data_Pittsburgh!AG$2:'cleaned_data_Pittsburgh'!AG$828, MATCH(A2811, cleaned_data_Pittsburgh!I$2:'cleaned_data_Pittsburgh'!I$828,0))</f>
        <v>0</v>
      </c>
      <c r="F2811" t="str">
        <f>INDEX(cleaned_data_Pittsburgh!AK$2:'cleaned_data_Pittsburgh'!AK$828, MATCH(A2811, cleaned_data_Pittsburgh!I$2:'cleaned_data_Pittsburgh'!I$828,0))</f>
        <v>Sub-county</v>
      </c>
      <c r="G2811">
        <f t="shared" si="26"/>
        <v>1</v>
      </c>
    </row>
    <row r="2812" spans="1:7" x14ac:dyDescent="0.2">
      <c r="A2812">
        <v>223141331</v>
      </c>
      <c r="B2812">
        <v>156415922</v>
      </c>
      <c r="C2812" t="s">
        <v>3380</v>
      </c>
      <c r="D2812" t="str">
        <f>INDEX(cleaned_data_Pittsburgh!AF$2:'cleaned_data_Pittsburgh'!AF$828, MATCH(A2812, cleaned_data_Pittsburgh!I$2:'cleaned_data_Pittsburgh'!I$828,0))</f>
        <v>Pittsburgh</v>
      </c>
      <c r="E2812">
        <f>INDEX(cleaned_data_Pittsburgh!AG$2:'cleaned_data_Pittsburgh'!AG$828, MATCH(A2812, cleaned_data_Pittsburgh!I$2:'cleaned_data_Pittsburgh'!I$828,0))</f>
        <v>0</v>
      </c>
      <c r="F2812" t="str">
        <f>INDEX(cleaned_data_Pittsburgh!AK$2:'cleaned_data_Pittsburgh'!AK$828, MATCH(A2812, cleaned_data_Pittsburgh!I$2:'cleaned_data_Pittsburgh'!I$828,0))</f>
        <v>Sub-county</v>
      </c>
      <c r="G2812">
        <f t="shared" si="26"/>
        <v>1</v>
      </c>
    </row>
    <row r="2813" spans="1:7" x14ac:dyDescent="0.2">
      <c r="A2813">
        <v>223141331</v>
      </c>
      <c r="B2813">
        <v>190211544</v>
      </c>
      <c r="C2813" t="s">
        <v>3380</v>
      </c>
      <c r="D2813" t="str">
        <f>INDEX(cleaned_data_Pittsburgh!AF$2:'cleaned_data_Pittsburgh'!AF$828, MATCH(A2813, cleaned_data_Pittsburgh!I$2:'cleaned_data_Pittsburgh'!I$828,0))</f>
        <v>Pittsburgh</v>
      </c>
      <c r="E2813">
        <f>INDEX(cleaned_data_Pittsburgh!AG$2:'cleaned_data_Pittsburgh'!AG$828, MATCH(A2813, cleaned_data_Pittsburgh!I$2:'cleaned_data_Pittsburgh'!I$828,0))</f>
        <v>0</v>
      </c>
      <c r="F2813" t="str">
        <f>INDEX(cleaned_data_Pittsburgh!AK$2:'cleaned_data_Pittsburgh'!AK$828, MATCH(A2813, cleaned_data_Pittsburgh!I$2:'cleaned_data_Pittsburgh'!I$828,0))</f>
        <v>Sub-county</v>
      </c>
      <c r="G2813">
        <f t="shared" si="26"/>
        <v>1</v>
      </c>
    </row>
    <row r="2814" spans="1:7" x14ac:dyDescent="0.2">
      <c r="A2814">
        <v>223141331</v>
      </c>
      <c r="B2814">
        <v>190224807</v>
      </c>
      <c r="C2814" t="s">
        <v>3380</v>
      </c>
      <c r="D2814" t="str">
        <f>INDEX(cleaned_data_Pittsburgh!AF$2:'cleaned_data_Pittsburgh'!AF$828, MATCH(A2814, cleaned_data_Pittsburgh!I$2:'cleaned_data_Pittsburgh'!I$828,0))</f>
        <v>Pittsburgh</v>
      </c>
      <c r="E2814">
        <f>INDEX(cleaned_data_Pittsburgh!AG$2:'cleaned_data_Pittsburgh'!AG$828, MATCH(A2814, cleaned_data_Pittsburgh!I$2:'cleaned_data_Pittsburgh'!I$828,0))</f>
        <v>0</v>
      </c>
      <c r="F2814" t="str">
        <f>INDEX(cleaned_data_Pittsburgh!AK$2:'cleaned_data_Pittsburgh'!AK$828, MATCH(A2814, cleaned_data_Pittsburgh!I$2:'cleaned_data_Pittsburgh'!I$828,0))</f>
        <v>Sub-county</v>
      </c>
      <c r="G2814">
        <f t="shared" si="26"/>
        <v>1</v>
      </c>
    </row>
    <row r="2815" spans="1:7" x14ac:dyDescent="0.2">
      <c r="A2815">
        <v>223141331</v>
      </c>
      <c r="B2815">
        <v>28405752</v>
      </c>
      <c r="C2815" t="s">
        <v>3380</v>
      </c>
      <c r="D2815" t="str">
        <f>INDEX(cleaned_data_Pittsburgh!AF$2:'cleaned_data_Pittsburgh'!AF$828, MATCH(A2815, cleaned_data_Pittsburgh!I$2:'cleaned_data_Pittsburgh'!I$828,0))</f>
        <v>Pittsburgh</v>
      </c>
      <c r="E2815">
        <f>INDEX(cleaned_data_Pittsburgh!AG$2:'cleaned_data_Pittsburgh'!AG$828, MATCH(A2815, cleaned_data_Pittsburgh!I$2:'cleaned_data_Pittsburgh'!I$828,0))</f>
        <v>0</v>
      </c>
      <c r="F2815" t="str">
        <f>INDEX(cleaned_data_Pittsburgh!AK$2:'cleaned_data_Pittsburgh'!AK$828, MATCH(A2815, cleaned_data_Pittsburgh!I$2:'cleaned_data_Pittsburgh'!I$828,0))</f>
        <v>Sub-county</v>
      </c>
      <c r="G2815">
        <f t="shared" si="26"/>
        <v>1</v>
      </c>
    </row>
    <row r="2816" spans="1:7" x14ac:dyDescent="0.2">
      <c r="A2816">
        <v>223141331</v>
      </c>
      <c r="B2816">
        <v>11490796</v>
      </c>
      <c r="C2816" t="s">
        <v>3380</v>
      </c>
      <c r="D2816" t="str">
        <f>INDEX(cleaned_data_Pittsburgh!AF$2:'cleaned_data_Pittsburgh'!AF$828, MATCH(A2816, cleaned_data_Pittsburgh!I$2:'cleaned_data_Pittsburgh'!I$828,0))</f>
        <v>Pittsburgh</v>
      </c>
      <c r="E2816">
        <f>INDEX(cleaned_data_Pittsburgh!AG$2:'cleaned_data_Pittsburgh'!AG$828, MATCH(A2816, cleaned_data_Pittsburgh!I$2:'cleaned_data_Pittsburgh'!I$828,0))</f>
        <v>0</v>
      </c>
      <c r="F2816" t="str">
        <f>INDEX(cleaned_data_Pittsburgh!AK$2:'cleaned_data_Pittsburgh'!AK$828, MATCH(A2816, cleaned_data_Pittsburgh!I$2:'cleaned_data_Pittsburgh'!I$828,0))</f>
        <v>Sub-county</v>
      </c>
      <c r="G2816">
        <f t="shared" si="26"/>
        <v>1</v>
      </c>
    </row>
    <row r="2817" spans="1:7" x14ac:dyDescent="0.2">
      <c r="A2817">
        <v>223141331</v>
      </c>
      <c r="B2817">
        <v>190428005</v>
      </c>
      <c r="C2817" t="s">
        <v>3380</v>
      </c>
      <c r="D2817" t="str">
        <f>INDEX(cleaned_data_Pittsburgh!AF$2:'cleaned_data_Pittsburgh'!AF$828, MATCH(A2817, cleaned_data_Pittsburgh!I$2:'cleaned_data_Pittsburgh'!I$828,0))</f>
        <v>Pittsburgh</v>
      </c>
      <c r="E2817">
        <f>INDEX(cleaned_data_Pittsburgh!AG$2:'cleaned_data_Pittsburgh'!AG$828, MATCH(A2817, cleaned_data_Pittsburgh!I$2:'cleaned_data_Pittsburgh'!I$828,0))</f>
        <v>0</v>
      </c>
      <c r="F2817" t="str">
        <f>INDEX(cleaned_data_Pittsburgh!AK$2:'cleaned_data_Pittsburgh'!AK$828, MATCH(A2817, cleaned_data_Pittsburgh!I$2:'cleaned_data_Pittsburgh'!I$828,0))</f>
        <v>Sub-county</v>
      </c>
      <c r="G2817">
        <f t="shared" si="26"/>
        <v>1</v>
      </c>
    </row>
    <row r="2818" spans="1:7" x14ac:dyDescent="0.2">
      <c r="A2818">
        <v>223141331</v>
      </c>
      <c r="B2818">
        <v>99618162</v>
      </c>
      <c r="C2818" t="s">
        <v>3380</v>
      </c>
      <c r="D2818" t="str">
        <f>INDEX(cleaned_data_Pittsburgh!AF$2:'cleaned_data_Pittsburgh'!AF$828, MATCH(A2818, cleaned_data_Pittsburgh!I$2:'cleaned_data_Pittsburgh'!I$828,0))</f>
        <v>Pittsburgh</v>
      </c>
      <c r="E2818">
        <f>INDEX(cleaned_data_Pittsburgh!AG$2:'cleaned_data_Pittsburgh'!AG$828, MATCH(A2818, cleaned_data_Pittsburgh!I$2:'cleaned_data_Pittsburgh'!I$828,0))</f>
        <v>0</v>
      </c>
      <c r="F2818" t="str">
        <f>INDEX(cleaned_data_Pittsburgh!AK$2:'cleaned_data_Pittsburgh'!AK$828, MATCH(A2818, cleaned_data_Pittsburgh!I$2:'cleaned_data_Pittsburgh'!I$828,0))</f>
        <v>Sub-county</v>
      </c>
      <c r="G2818">
        <f t="shared" si="26"/>
        <v>1</v>
      </c>
    </row>
    <row r="2819" spans="1:7" x14ac:dyDescent="0.2">
      <c r="A2819">
        <v>223141331</v>
      </c>
      <c r="B2819">
        <v>190665486</v>
      </c>
      <c r="C2819" t="s">
        <v>3380</v>
      </c>
      <c r="D2819" t="str">
        <f>INDEX(cleaned_data_Pittsburgh!AF$2:'cleaned_data_Pittsburgh'!AF$828, MATCH(A2819, cleaned_data_Pittsburgh!I$2:'cleaned_data_Pittsburgh'!I$828,0))</f>
        <v>Pittsburgh</v>
      </c>
      <c r="E2819">
        <f>INDEX(cleaned_data_Pittsburgh!AG$2:'cleaned_data_Pittsburgh'!AG$828, MATCH(A2819, cleaned_data_Pittsburgh!I$2:'cleaned_data_Pittsburgh'!I$828,0))</f>
        <v>0</v>
      </c>
      <c r="F2819" t="str">
        <f>INDEX(cleaned_data_Pittsburgh!AK$2:'cleaned_data_Pittsburgh'!AK$828, MATCH(A2819, cleaned_data_Pittsburgh!I$2:'cleaned_data_Pittsburgh'!I$828,0))</f>
        <v>Sub-county</v>
      </c>
      <c r="G2819">
        <f t="shared" si="26"/>
        <v>1</v>
      </c>
    </row>
    <row r="2820" spans="1:7" x14ac:dyDescent="0.2">
      <c r="A2820">
        <v>223141331</v>
      </c>
      <c r="B2820">
        <v>136580202</v>
      </c>
      <c r="C2820" t="s">
        <v>3380</v>
      </c>
      <c r="D2820" t="str">
        <f>INDEX(cleaned_data_Pittsburgh!AF$2:'cleaned_data_Pittsburgh'!AF$828, MATCH(A2820, cleaned_data_Pittsburgh!I$2:'cleaned_data_Pittsburgh'!I$828,0))</f>
        <v>Pittsburgh</v>
      </c>
      <c r="E2820">
        <f>INDEX(cleaned_data_Pittsburgh!AG$2:'cleaned_data_Pittsburgh'!AG$828, MATCH(A2820, cleaned_data_Pittsburgh!I$2:'cleaned_data_Pittsburgh'!I$828,0))</f>
        <v>0</v>
      </c>
      <c r="F2820" t="str">
        <f>INDEX(cleaned_data_Pittsburgh!AK$2:'cleaned_data_Pittsburgh'!AK$828, MATCH(A2820, cleaned_data_Pittsburgh!I$2:'cleaned_data_Pittsburgh'!I$828,0))</f>
        <v>Sub-county</v>
      </c>
      <c r="G2820">
        <f t="shared" si="26"/>
        <v>1</v>
      </c>
    </row>
    <row r="2821" spans="1:7" x14ac:dyDescent="0.2">
      <c r="A2821">
        <v>223141331</v>
      </c>
      <c r="B2821">
        <v>189276172</v>
      </c>
      <c r="C2821" t="s">
        <v>3380</v>
      </c>
      <c r="D2821" t="str">
        <f>INDEX(cleaned_data_Pittsburgh!AF$2:'cleaned_data_Pittsburgh'!AF$828, MATCH(A2821, cleaned_data_Pittsburgh!I$2:'cleaned_data_Pittsburgh'!I$828,0))</f>
        <v>Pittsburgh</v>
      </c>
      <c r="E2821">
        <f>INDEX(cleaned_data_Pittsburgh!AG$2:'cleaned_data_Pittsburgh'!AG$828, MATCH(A2821, cleaned_data_Pittsburgh!I$2:'cleaned_data_Pittsburgh'!I$828,0))</f>
        <v>0</v>
      </c>
      <c r="F2821" t="str">
        <f>INDEX(cleaned_data_Pittsburgh!AK$2:'cleaned_data_Pittsburgh'!AK$828, MATCH(A2821, cleaned_data_Pittsburgh!I$2:'cleaned_data_Pittsburgh'!I$828,0))</f>
        <v>Sub-county</v>
      </c>
      <c r="G2821">
        <f t="shared" si="26"/>
        <v>1</v>
      </c>
    </row>
    <row r="2822" spans="1:7" x14ac:dyDescent="0.2">
      <c r="A2822">
        <v>223141331</v>
      </c>
      <c r="B2822">
        <v>2335432</v>
      </c>
      <c r="C2822" t="s">
        <v>3380</v>
      </c>
      <c r="D2822" t="str">
        <f>INDEX(cleaned_data_Pittsburgh!AF$2:'cleaned_data_Pittsburgh'!AF$828, MATCH(A2822, cleaned_data_Pittsburgh!I$2:'cleaned_data_Pittsburgh'!I$828,0))</f>
        <v>Pittsburgh</v>
      </c>
      <c r="E2822">
        <f>INDEX(cleaned_data_Pittsburgh!AG$2:'cleaned_data_Pittsburgh'!AG$828, MATCH(A2822, cleaned_data_Pittsburgh!I$2:'cleaned_data_Pittsburgh'!I$828,0))</f>
        <v>0</v>
      </c>
      <c r="F2822" t="str">
        <f>INDEX(cleaned_data_Pittsburgh!AK$2:'cleaned_data_Pittsburgh'!AK$828, MATCH(A2822, cleaned_data_Pittsburgh!I$2:'cleaned_data_Pittsburgh'!I$828,0))</f>
        <v>Sub-county</v>
      </c>
      <c r="G2822">
        <f t="shared" si="26"/>
        <v>1</v>
      </c>
    </row>
    <row r="2823" spans="1:7" x14ac:dyDescent="0.2">
      <c r="A2823">
        <v>223141331</v>
      </c>
      <c r="B2823">
        <v>158229022</v>
      </c>
      <c r="C2823" t="s">
        <v>3380</v>
      </c>
      <c r="D2823" t="str">
        <f>INDEX(cleaned_data_Pittsburgh!AF$2:'cleaned_data_Pittsburgh'!AF$828, MATCH(A2823, cleaned_data_Pittsburgh!I$2:'cleaned_data_Pittsburgh'!I$828,0))</f>
        <v>Pittsburgh</v>
      </c>
      <c r="E2823">
        <f>INDEX(cleaned_data_Pittsburgh!AG$2:'cleaned_data_Pittsburgh'!AG$828, MATCH(A2823, cleaned_data_Pittsburgh!I$2:'cleaned_data_Pittsburgh'!I$828,0))</f>
        <v>0</v>
      </c>
      <c r="F2823" t="str">
        <f>INDEX(cleaned_data_Pittsburgh!AK$2:'cleaned_data_Pittsburgh'!AK$828, MATCH(A2823, cleaned_data_Pittsburgh!I$2:'cleaned_data_Pittsburgh'!I$828,0))</f>
        <v>Sub-county</v>
      </c>
      <c r="G2823">
        <f t="shared" si="26"/>
        <v>1</v>
      </c>
    </row>
    <row r="2824" spans="1:7" x14ac:dyDescent="0.2">
      <c r="A2824">
        <v>223141331</v>
      </c>
      <c r="B2824">
        <v>12572849</v>
      </c>
      <c r="C2824" t="s">
        <v>3380</v>
      </c>
      <c r="D2824" t="str">
        <f>INDEX(cleaned_data_Pittsburgh!AF$2:'cleaned_data_Pittsburgh'!AF$828, MATCH(A2824, cleaned_data_Pittsburgh!I$2:'cleaned_data_Pittsburgh'!I$828,0))</f>
        <v>Pittsburgh</v>
      </c>
      <c r="E2824">
        <f>INDEX(cleaned_data_Pittsburgh!AG$2:'cleaned_data_Pittsburgh'!AG$828, MATCH(A2824, cleaned_data_Pittsburgh!I$2:'cleaned_data_Pittsburgh'!I$828,0))</f>
        <v>0</v>
      </c>
      <c r="F2824" t="str">
        <f>INDEX(cleaned_data_Pittsburgh!AK$2:'cleaned_data_Pittsburgh'!AK$828, MATCH(A2824, cleaned_data_Pittsburgh!I$2:'cleaned_data_Pittsburgh'!I$828,0))</f>
        <v>Sub-county</v>
      </c>
      <c r="G2824">
        <f t="shared" si="26"/>
        <v>1</v>
      </c>
    </row>
    <row r="2825" spans="1:7" x14ac:dyDescent="0.2">
      <c r="A2825">
        <v>223141331</v>
      </c>
      <c r="B2825">
        <v>190801936</v>
      </c>
      <c r="C2825" t="s">
        <v>3380</v>
      </c>
      <c r="D2825" t="str">
        <f>INDEX(cleaned_data_Pittsburgh!AF$2:'cleaned_data_Pittsburgh'!AF$828, MATCH(A2825, cleaned_data_Pittsburgh!I$2:'cleaned_data_Pittsburgh'!I$828,0))</f>
        <v>Pittsburgh</v>
      </c>
      <c r="E2825">
        <f>INDEX(cleaned_data_Pittsburgh!AG$2:'cleaned_data_Pittsburgh'!AG$828, MATCH(A2825, cleaned_data_Pittsburgh!I$2:'cleaned_data_Pittsburgh'!I$828,0))</f>
        <v>0</v>
      </c>
      <c r="F2825" t="str">
        <f>INDEX(cleaned_data_Pittsburgh!AK$2:'cleaned_data_Pittsburgh'!AK$828, MATCH(A2825, cleaned_data_Pittsburgh!I$2:'cleaned_data_Pittsburgh'!I$828,0))</f>
        <v>Sub-county</v>
      </c>
      <c r="G2825">
        <f t="shared" si="26"/>
        <v>1</v>
      </c>
    </row>
    <row r="2826" spans="1:7" x14ac:dyDescent="0.2">
      <c r="A2826">
        <v>223141331</v>
      </c>
      <c r="B2826">
        <v>14591948</v>
      </c>
      <c r="C2826" t="s">
        <v>3380</v>
      </c>
      <c r="D2826" t="str">
        <f>INDEX(cleaned_data_Pittsburgh!AF$2:'cleaned_data_Pittsburgh'!AF$828, MATCH(A2826, cleaned_data_Pittsburgh!I$2:'cleaned_data_Pittsburgh'!I$828,0))</f>
        <v>Pittsburgh</v>
      </c>
      <c r="E2826">
        <f>INDEX(cleaned_data_Pittsburgh!AG$2:'cleaned_data_Pittsburgh'!AG$828, MATCH(A2826, cleaned_data_Pittsburgh!I$2:'cleaned_data_Pittsburgh'!I$828,0))</f>
        <v>0</v>
      </c>
      <c r="F2826" t="str">
        <f>INDEX(cleaned_data_Pittsburgh!AK$2:'cleaned_data_Pittsburgh'!AK$828, MATCH(A2826, cleaned_data_Pittsburgh!I$2:'cleaned_data_Pittsburgh'!I$828,0))</f>
        <v>Sub-county</v>
      </c>
      <c r="G2826">
        <f t="shared" si="26"/>
        <v>1</v>
      </c>
    </row>
    <row r="2827" spans="1:7" x14ac:dyDescent="0.2">
      <c r="A2827">
        <v>223141331</v>
      </c>
      <c r="B2827">
        <v>50288202</v>
      </c>
      <c r="C2827" t="s">
        <v>3380</v>
      </c>
      <c r="D2827" t="str">
        <f>INDEX(cleaned_data_Pittsburgh!AF$2:'cleaned_data_Pittsburgh'!AF$828, MATCH(A2827, cleaned_data_Pittsburgh!I$2:'cleaned_data_Pittsburgh'!I$828,0))</f>
        <v>Pittsburgh</v>
      </c>
      <c r="E2827">
        <f>INDEX(cleaned_data_Pittsburgh!AG$2:'cleaned_data_Pittsburgh'!AG$828, MATCH(A2827, cleaned_data_Pittsburgh!I$2:'cleaned_data_Pittsburgh'!I$828,0))</f>
        <v>0</v>
      </c>
      <c r="F2827" t="str">
        <f>INDEX(cleaned_data_Pittsburgh!AK$2:'cleaned_data_Pittsburgh'!AK$828, MATCH(A2827, cleaned_data_Pittsburgh!I$2:'cleaned_data_Pittsburgh'!I$828,0))</f>
        <v>Sub-county</v>
      </c>
      <c r="G2827">
        <f t="shared" ref="G2827:G2890" si="27">IF(IFERROR(SEARCH(D2827, C2827), 0), 1, 0)</f>
        <v>1</v>
      </c>
    </row>
    <row r="2828" spans="1:7" x14ac:dyDescent="0.2">
      <c r="A2828">
        <v>223141331</v>
      </c>
      <c r="B2828">
        <v>60180752</v>
      </c>
      <c r="C2828" t="s">
        <v>3380</v>
      </c>
      <c r="D2828" t="str">
        <f>INDEX(cleaned_data_Pittsburgh!AF$2:'cleaned_data_Pittsburgh'!AF$828, MATCH(A2828, cleaned_data_Pittsburgh!I$2:'cleaned_data_Pittsburgh'!I$828,0))</f>
        <v>Pittsburgh</v>
      </c>
      <c r="E2828">
        <f>INDEX(cleaned_data_Pittsburgh!AG$2:'cleaned_data_Pittsburgh'!AG$828, MATCH(A2828, cleaned_data_Pittsburgh!I$2:'cleaned_data_Pittsburgh'!I$828,0))</f>
        <v>0</v>
      </c>
      <c r="F2828" t="str">
        <f>INDEX(cleaned_data_Pittsburgh!AK$2:'cleaned_data_Pittsburgh'!AK$828, MATCH(A2828, cleaned_data_Pittsburgh!I$2:'cleaned_data_Pittsburgh'!I$828,0))</f>
        <v>Sub-county</v>
      </c>
      <c r="G2828">
        <f t="shared" si="27"/>
        <v>1</v>
      </c>
    </row>
    <row r="2829" spans="1:7" x14ac:dyDescent="0.2">
      <c r="A2829">
        <v>223141331</v>
      </c>
      <c r="B2829">
        <v>190258133</v>
      </c>
      <c r="C2829" t="s">
        <v>3380</v>
      </c>
      <c r="D2829" t="str">
        <f>INDEX(cleaned_data_Pittsburgh!AF$2:'cleaned_data_Pittsburgh'!AF$828, MATCH(A2829, cleaned_data_Pittsburgh!I$2:'cleaned_data_Pittsburgh'!I$828,0))</f>
        <v>Pittsburgh</v>
      </c>
      <c r="E2829">
        <f>INDEX(cleaned_data_Pittsburgh!AG$2:'cleaned_data_Pittsburgh'!AG$828, MATCH(A2829, cleaned_data_Pittsburgh!I$2:'cleaned_data_Pittsburgh'!I$828,0))</f>
        <v>0</v>
      </c>
      <c r="F2829" t="str">
        <f>INDEX(cleaned_data_Pittsburgh!AK$2:'cleaned_data_Pittsburgh'!AK$828, MATCH(A2829, cleaned_data_Pittsburgh!I$2:'cleaned_data_Pittsburgh'!I$828,0))</f>
        <v>Sub-county</v>
      </c>
      <c r="G2829">
        <f t="shared" si="27"/>
        <v>1</v>
      </c>
    </row>
    <row r="2830" spans="1:7" x14ac:dyDescent="0.2">
      <c r="A2830">
        <v>223141331</v>
      </c>
      <c r="B2830">
        <v>191135752</v>
      </c>
      <c r="C2830" t="s">
        <v>3380</v>
      </c>
      <c r="D2830" t="str">
        <f>INDEX(cleaned_data_Pittsburgh!AF$2:'cleaned_data_Pittsburgh'!AF$828, MATCH(A2830, cleaned_data_Pittsburgh!I$2:'cleaned_data_Pittsburgh'!I$828,0))</f>
        <v>Pittsburgh</v>
      </c>
      <c r="E2830">
        <f>INDEX(cleaned_data_Pittsburgh!AG$2:'cleaned_data_Pittsburgh'!AG$828, MATCH(A2830, cleaned_data_Pittsburgh!I$2:'cleaned_data_Pittsburgh'!I$828,0))</f>
        <v>0</v>
      </c>
      <c r="F2830" t="str">
        <f>INDEX(cleaned_data_Pittsburgh!AK$2:'cleaned_data_Pittsburgh'!AK$828, MATCH(A2830, cleaned_data_Pittsburgh!I$2:'cleaned_data_Pittsburgh'!I$828,0))</f>
        <v>Sub-county</v>
      </c>
      <c r="G2830">
        <f t="shared" si="27"/>
        <v>1</v>
      </c>
    </row>
    <row r="2831" spans="1:7" x14ac:dyDescent="0.2">
      <c r="A2831">
        <v>223141331</v>
      </c>
      <c r="B2831">
        <v>116235652</v>
      </c>
      <c r="C2831" t="s">
        <v>3380</v>
      </c>
      <c r="D2831" t="str">
        <f>INDEX(cleaned_data_Pittsburgh!AF$2:'cleaned_data_Pittsburgh'!AF$828, MATCH(A2831, cleaned_data_Pittsburgh!I$2:'cleaned_data_Pittsburgh'!I$828,0))</f>
        <v>Pittsburgh</v>
      </c>
      <c r="E2831">
        <f>INDEX(cleaned_data_Pittsburgh!AG$2:'cleaned_data_Pittsburgh'!AG$828, MATCH(A2831, cleaned_data_Pittsburgh!I$2:'cleaned_data_Pittsburgh'!I$828,0))</f>
        <v>0</v>
      </c>
      <c r="F2831" t="str">
        <f>INDEX(cleaned_data_Pittsburgh!AK$2:'cleaned_data_Pittsburgh'!AK$828, MATCH(A2831, cleaned_data_Pittsburgh!I$2:'cleaned_data_Pittsburgh'!I$828,0))</f>
        <v>Sub-county</v>
      </c>
      <c r="G2831">
        <f t="shared" si="27"/>
        <v>1</v>
      </c>
    </row>
    <row r="2832" spans="1:7" x14ac:dyDescent="0.2">
      <c r="A2832">
        <v>223141331</v>
      </c>
      <c r="B2832">
        <v>183035733</v>
      </c>
      <c r="C2832" t="s">
        <v>3380</v>
      </c>
      <c r="D2832" t="str">
        <f>INDEX(cleaned_data_Pittsburgh!AF$2:'cleaned_data_Pittsburgh'!AF$828, MATCH(A2832, cleaned_data_Pittsburgh!I$2:'cleaned_data_Pittsburgh'!I$828,0))</f>
        <v>Pittsburgh</v>
      </c>
      <c r="E2832">
        <f>INDEX(cleaned_data_Pittsburgh!AG$2:'cleaned_data_Pittsburgh'!AG$828, MATCH(A2832, cleaned_data_Pittsburgh!I$2:'cleaned_data_Pittsburgh'!I$828,0))</f>
        <v>0</v>
      </c>
      <c r="F2832" t="str">
        <f>INDEX(cleaned_data_Pittsburgh!AK$2:'cleaned_data_Pittsburgh'!AK$828, MATCH(A2832, cleaned_data_Pittsburgh!I$2:'cleaned_data_Pittsburgh'!I$828,0))</f>
        <v>Sub-county</v>
      </c>
      <c r="G2832">
        <f t="shared" si="27"/>
        <v>1</v>
      </c>
    </row>
    <row r="2833" spans="1:7" x14ac:dyDescent="0.2">
      <c r="A2833">
        <v>223141331</v>
      </c>
      <c r="B2833">
        <v>76649122</v>
      </c>
      <c r="C2833" t="s">
        <v>3380</v>
      </c>
      <c r="D2833" t="str">
        <f>INDEX(cleaned_data_Pittsburgh!AF$2:'cleaned_data_Pittsburgh'!AF$828, MATCH(A2833, cleaned_data_Pittsburgh!I$2:'cleaned_data_Pittsburgh'!I$828,0))</f>
        <v>Pittsburgh</v>
      </c>
      <c r="E2833">
        <f>INDEX(cleaned_data_Pittsburgh!AG$2:'cleaned_data_Pittsburgh'!AG$828, MATCH(A2833, cleaned_data_Pittsburgh!I$2:'cleaned_data_Pittsburgh'!I$828,0))</f>
        <v>0</v>
      </c>
      <c r="F2833" t="str">
        <f>INDEX(cleaned_data_Pittsburgh!AK$2:'cleaned_data_Pittsburgh'!AK$828, MATCH(A2833, cleaned_data_Pittsburgh!I$2:'cleaned_data_Pittsburgh'!I$828,0))</f>
        <v>Sub-county</v>
      </c>
      <c r="G2833">
        <f t="shared" si="27"/>
        <v>1</v>
      </c>
    </row>
    <row r="2834" spans="1:7" x14ac:dyDescent="0.2">
      <c r="A2834">
        <v>223141331</v>
      </c>
      <c r="B2834">
        <v>120270222</v>
      </c>
      <c r="C2834" t="s">
        <v>3380</v>
      </c>
      <c r="D2834" t="str">
        <f>INDEX(cleaned_data_Pittsburgh!AF$2:'cleaned_data_Pittsburgh'!AF$828, MATCH(A2834, cleaned_data_Pittsburgh!I$2:'cleaned_data_Pittsburgh'!I$828,0))</f>
        <v>Pittsburgh</v>
      </c>
      <c r="E2834">
        <f>INDEX(cleaned_data_Pittsburgh!AG$2:'cleaned_data_Pittsburgh'!AG$828, MATCH(A2834, cleaned_data_Pittsburgh!I$2:'cleaned_data_Pittsburgh'!I$828,0))</f>
        <v>0</v>
      </c>
      <c r="F2834" t="str">
        <f>INDEX(cleaned_data_Pittsburgh!AK$2:'cleaned_data_Pittsburgh'!AK$828, MATCH(A2834, cleaned_data_Pittsburgh!I$2:'cleaned_data_Pittsburgh'!I$828,0))</f>
        <v>Sub-county</v>
      </c>
      <c r="G2834">
        <f t="shared" si="27"/>
        <v>1</v>
      </c>
    </row>
    <row r="2835" spans="1:7" x14ac:dyDescent="0.2">
      <c r="A2835">
        <v>223156052</v>
      </c>
      <c r="B2835">
        <v>188177028</v>
      </c>
      <c r="C2835" t="s">
        <v>3380</v>
      </c>
      <c r="D2835" t="str">
        <f>INDEX(cleaned_data_Pittsburgh!AF$2:'cleaned_data_Pittsburgh'!AF$828, MATCH(A2835, cleaned_data_Pittsburgh!I$2:'cleaned_data_Pittsburgh'!I$828,0))</f>
        <v>Pittsburgh</v>
      </c>
      <c r="E2835">
        <f>INDEX(cleaned_data_Pittsburgh!AG$2:'cleaned_data_Pittsburgh'!AG$828, MATCH(A2835, cleaned_data_Pittsburgh!I$2:'cleaned_data_Pittsburgh'!I$828,0))</f>
        <v>0</v>
      </c>
      <c r="F2835" t="str">
        <f>INDEX(cleaned_data_Pittsburgh!AK$2:'cleaned_data_Pittsburgh'!AK$828, MATCH(A2835, cleaned_data_Pittsburgh!I$2:'cleaned_data_Pittsburgh'!I$828,0))</f>
        <v>Sub-county</v>
      </c>
      <c r="G2835">
        <f t="shared" si="27"/>
        <v>1</v>
      </c>
    </row>
    <row r="2836" spans="1:7" x14ac:dyDescent="0.2">
      <c r="A2836">
        <v>223156052</v>
      </c>
      <c r="B2836">
        <v>11470276</v>
      </c>
      <c r="C2836" t="s">
        <v>3380</v>
      </c>
      <c r="D2836" t="str">
        <f>INDEX(cleaned_data_Pittsburgh!AF$2:'cleaned_data_Pittsburgh'!AF$828, MATCH(A2836, cleaned_data_Pittsburgh!I$2:'cleaned_data_Pittsburgh'!I$828,0))</f>
        <v>Pittsburgh</v>
      </c>
      <c r="E2836">
        <f>INDEX(cleaned_data_Pittsburgh!AG$2:'cleaned_data_Pittsburgh'!AG$828, MATCH(A2836, cleaned_data_Pittsburgh!I$2:'cleaned_data_Pittsburgh'!I$828,0))</f>
        <v>0</v>
      </c>
      <c r="F2836" t="str">
        <f>INDEX(cleaned_data_Pittsburgh!AK$2:'cleaned_data_Pittsburgh'!AK$828, MATCH(A2836, cleaned_data_Pittsburgh!I$2:'cleaned_data_Pittsburgh'!I$828,0))</f>
        <v>Sub-county</v>
      </c>
      <c r="G2836">
        <f t="shared" si="27"/>
        <v>1</v>
      </c>
    </row>
    <row r="2837" spans="1:7" x14ac:dyDescent="0.2">
      <c r="A2837">
        <v>223156052</v>
      </c>
      <c r="B2837">
        <v>40804862</v>
      </c>
      <c r="C2837" t="s">
        <v>3380</v>
      </c>
      <c r="D2837" t="str">
        <f>INDEX(cleaned_data_Pittsburgh!AF$2:'cleaned_data_Pittsburgh'!AF$828, MATCH(A2837, cleaned_data_Pittsburgh!I$2:'cleaned_data_Pittsburgh'!I$828,0))</f>
        <v>Pittsburgh</v>
      </c>
      <c r="E2837">
        <f>INDEX(cleaned_data_Pittsburgh!AG$2:'cleaned_data_Pittsburgh'!AG$828, MATCH(A2837, cleaned_data_Pittsburgh!I$2:'cleaned_data_Pittsburgh'!I$828,0))</f>
        <v>0</v>
      </c>
      <c r="F2837" t="str">
        <f>INDEX(cleaned_data_Pittsburgh!AK$2:'cleaned_data_Pittsburgh'!AK$828, MATCH(A2837, cleaned_data_Pittsburgh!I$2:'cleaned_data_Pittsburgh'!I$828,0))</f>
        <v>Sub-county</v>
      </c>
      <c r="G2837">
        <f t="shared" si="27"/>
        <v>1</v>
      </c>
    </row>
    <row r="2838" spans="1:7" x14ac:dyDescent="0.2">
      <c r="A2838">
        <v>223156052</v>
      </c>
      <c r="B2838">
        <v>53198632</v>
      </c>
      <c r="C2838" t="s">
        <v>3380</v>
      </c>
      <c r="D2838" t="str">
        <f>INDEX(cleaned_data_Pittsburgh!AF$2:'cleaned_data_Pittsburgh'!AF$828, MATCH(A2838, cleaned_data_Pittsburgh!I$2:'cleaned_data_Pittsburgh'!I$828,0))</f>
        <v>Pittsburgh</v>
      </c>
      <c r="E2838">
        <f>INDEX(cleaned_data_Pittsburgh!AG$2:'cleaned_data_Pittsburgh'!AG$828, MATCH(A2838, cleaned_data_Pittsburgh!I$2:'cleaned_data_Pittsburgh'!I$828,0))</f>
        <v>0</v>
      </c>
      <c r="F2838" t="str">
        <f>INDEX(cleaned_data_Pittsburgh!AK$2:'cleaned_data_Pittsburgh'!AK$828, MATCH(A2838, cleaned_data_Pittsburgh!I$2:'cleaned_data_Pittsburgh'!I$828,0))</f>
        <v>Sub-county</v>
      </c>
      <c r="G2838">
        <f t="shared" si="27"/>
        <v>1</v>
      </c>
    </row>
    <row r="2839" spans="1:7" x14ac:dyDescent="0.2">
      <c r="A2839">
        <v>223156052</v>
      </c>
      <c r="B2839">
        <v>10642504</v>
      </c>
      <c r="C2839" t="s">
        <v>3380</v>
      </c>
      <c r="D2839" t="str">
        <f>INDEX(cleaned_data_Pittsburgh!AF$2:'cleaned_data_Pittsburgh'!AF$828, MATCH(A2839, cleaned_data_Pittsburgh!I$2:'cleaned_data_Pittsburgh'!I$828,0))</f>
        <v>Pittsburgh</v>
      </c>
      <c r="E2839">
        <f>INDEX(cleaned_data_Pittsburgh!AG$2:'cleaned_data_Pittsburgh'!AG$828, MATCH(A2839, cleaned_data_Pittsburgh!I$2:'cleaned_data_Pittsburgh'!I$828,0))</f>
        <v>0</v>
      </c>
      <c r="F2839" t="str">
        <f>INDEX(cleaned_data_Pittsburgh!AK$2:'cleaned_data_Pittsburgh'!AK$828, MATCH(A2839, cleaned_data_Pittsburgh!I$2:'cleaned_data_Pittsburgh'!I$828,0))</f>
        <v>Sub-county</v>
      </c>
      <c r="G2839">
        <f t="shared" si="27"/>
        <v>1</v>
      </c>
    </row>
    <row r="2840" spans="1:7" x14ac:dyDescent="0.2">
      <c r="A2840">
        <v>223156052</v>
      </c>
      <c r="B2840">
        <v>65471782</v>
      </c>
      <c r="C2840" t="s">
        <v>3380</v>
      </c>
      <c r="D2840" t="str">
        <f>INDEX(cleaned_data_Pittsburgh!AF$2:'cleaned_data_Pittsburgh'!AF$828, MATCH(A2840, cleaned_data_Pittsburgh!I$2:'cleaned_data_Pittsburgh'!I$828,0))</f>
        <v>Pittsburgh</v>
      </c>
      <c r="E2840">
        <f>INDEX(cleaned_data_Pittsburgh!AG$2:'cleaned_data_Pittsburgh'!AG$828, MATCH(A2840, cleaned_data_Pittsburgh!I$2:'cleaned_data_Pittsburgh'!I$828,0))</f>
        <v>0</v>
      </c>
      <c r="F2840" t="str">
        <f>INDEX(cleaned_data_Pittsburgh!AK$2:'cleaned_data_Pittsburgh'!AK$828, MATCH(A2840, cleaned_data_Pittsburgh!I$2:'cleaned_data_Pittsburgh'!I$828,0))</f>
        <v>Sub-county</v>
      </c>
      <c r="G2840">
        <f t="shared" si="27"/>
        <v>1</v>
      </c>
    </row>
    <row r="2841" spans="1:7" x14ac:dyDescent="0.2">
      <c r="A2841">
        <v>223156052</v>
      </c>
      <c r="B2841">
        <v>180557152</v>
      </c>
      <c r="C2841" t="s">
        <v>3380</v>
      </c>
      <c r="D2841" t="str">
        <f>INDEX(cleaned_data_Pittsburgh!AF$2:'cleaned_data_Pittsburgh'!AF$828, MATCH(A2841, cleaned_data_Pittsburgh!I$2:'cleaned_data_Pittsburgh'!I$828,0))</f>
        <v>Pittsburgh</v>
      </c>
      <c r="E2841">
        <f>INDEX(cleaned_data_Pittsburgh!AG$2:'cleaned_data_Pittsburgh'!AG$828, MATCH(A2841, cleaned_data_Pittsburgh!I$2:'cleaned_data_Pittsburgh'!I$828,0))</f>
        <v>0</v>
      </c>
      <c r="F2841" t="str">
        <f>INDEX(cleaned_data_Pittsburgh!AK$2:'cleaned_data_Pittsburgh'!AK$828, MATCH(A2841, cleaned_data_Pittsburgh!I$2:'cleaned_data_Pittsburgh'!I$828,0))</f>
        <v>Sub-county</v>
      </c>
      <c r="G2841">
        <f t="shared" si="27"/>
        <v>1</v>
      </c>
    </row>
    <row r="2842" spans="1:7" x14ac:dyDescent="0.2">
      <c r="A2842">
        <v>223156052</v>
      </c>
      <c r="B2842">
        <v>130442382</v>
      </c>
      <c r="C2842" t="s">
        <v>3380</v>
      </c>
      <c r="D2842" t="str">
        <f>INDEX(cleaned_data_Pittsburgh!AF$2:'cleaned_data_Pittsburgh'!AF$828, MATCH(A2842, cleaned_data_Pittsburgh!I$2:'cleaned_data_Pittsburgh'!I$828,0))</f>
        <v>Pittsburgh</v>
      </c>
      <c r="E2842">
        <f>INDEX(cleaned_data_Pittsburgh!AG$2:'cleaned_data_Pittsburgh'!AG$828, MATCH(A2842, cleaned_data_Pittsburgh!I$2:'cleaned_data_Pittsburgh'!I$828,0))</f>
        <v>0</v>
      </c>
      <c r="F2842" t="str">
        <f>INDEX(cleaned_data_Pittsburgh!AK$2:'cleaned_data_Pittsburgh'!AK$828, MATCH(A2842, cleaned_data_Pittsburgh!I$2:'cleaned_data_Pittsburgh'!I$828,0))</f>
        <v>Sub-county</v>
      </c>
      <c r="G2842">
        <f t="shared" si="27"/>
        <v>1</v>
      </c>
    </row>
    <row r="2843" spans="1:7" x14ac:dyDescent="0.2">
      <c r="A2843">
        <v>223193650</v>
      </c>
      <c r="B2843">
        <v>85499292</v>
      </c>
      <c r="C2843" t="s">
        <v>3380</v>
      </c>
      <c r="D2843" t="str">
        <f>INDEX(cleaned_data_Pittsburgh!AF$2:'cleaned_data_Pittsburgh'!AF$828, MATCH(A2843, cleaned_data_Pittsburgh!I$2:'cleaned_data_Pittsburgh'!I$828,0))</f>
        <v>Pittsburgh</v>
      </c>
      <c r="E2843">
        <f>INDEX(cleaned_data_Pittsburgh!AG$2:'cleaned_data_Pittsburgh'!AG$828, MATCH(A2843, cleaned_data_Pittsburgh!I$2:'cleaned_data_Pittsburgh'!I$828,0))</f>
        <v>0</v>
      </c>
      <c r="F2843" t="str">
        <f>INDEX(cleaned_data_Pittsburgh!AK$2:'cleaned_data_Pittsburgh'!AK$828, MATCH(A2843, cleaned_data_Pittsburgh!I$2:'cleaned_data_Pittsburgh'!I$828,0))</f>
        <v>Sub-county</v>
      </c>
      <c r="G2843">
        <f t="shared" si="27"/>
        <v>1</v>
      </c>
    </row>
    <row r="2844" spans="1:7" x14ac:dyDescent="0.2">
      <c r="A2844">
        <v>223193650</v>
      </c>
      <c r="B2844">
        <v>99422482</v>
      </c>
      <c r="C2844" t="s">
        <v>3380</v>
      </c>
      <c r="D2844" t="str">
        <f>INDEX(cleaned_data_Pittsburgh!AF$2:'cleaned_data_Pittsburgh'!AF$828, MATCH(A2844, cleaned_data_Pittsburgh!I$2:'cleaned_data_Pittsburgh'!I$828,0))</f>
        <v>Pittsburgh</v>
      </c>
      <c r="E2844">
        <f>INDEX(cleaned_data_Pittsburgh!AG$2:'cleaned_data_Pittsburgh'!AG$828, MATCH(A2844, cleaned_data_Pittsburgh!I$2:'cleaned_data_Pittsburgh'!I$828,0))</f>
        <v>0</v>
      </c>
      <c r="F2844" t="str">
        <f>INDEX(cleaned_data_Pittsburgh!AK$2:'cleaned_data_Pittsburgh'!AK$828, MATCH(A2844, cleaned_data_Pittsburgh!I$2:'cleaned_data_Pittsburgh'!I$828,0))</f>
        <v>Sub-county</v>
      </c>
      <c r="G2844">
        <f t="shared" si="27"/>
        <v>1</v>
      </c>
    </row>
    <row r="2845" spans="1:7" x14ac:dyDescent="0.2">
      <c r="A2845">
        <v>223193650</v>
      </c>
      <c r="B2845">
        <v>1595992</v>
      </c>
      <c r="C2845" t="s">
        <v>3380</v>
      </c>
      <c r="D2845" t="str">
        <f>INDEX(cleaned_data_Pittsburgh!AF$2:'cleaned_data_Pittsburgh'!AF$828, MATCH(A2845, cleaned_data_Pittsburgh!I$2:'cleaned_data_Pittsburgh'!I$828,0))</f>
        <v>Pittsburgh</v>
      </c>
      <c r="E2845">
        <f>INDEX(cleaned_data_Pittsburgh!AG$2:'cleaned_data_Pittsburgh'!AG$828, MATCH(A2845, cleaned_data_Pittsburgh!I$2:'cleaned_data_Pittsburgh'!I$828,0))</f>
        <v>0</v>
      </c>
      <c r="F2845" t="str">
        <f>INDEX(cleaned_data_Pittsburgh!AK$2:'cleaned_data_Pittsburgh'!AK$828, MATCH(A2845, cleaned_data_Pittsburgh!I$2:'cleaned_data_Pittsburgh'!I$828,0))</f>
        <v>Sub-county</v>
      </c>
      <c r="G2845">
        <f t="shared" si="27"/>
        <v>1</v>
      </c>
    </row>
    <row r="2846" spans="1:7" x14ac:dyDescent="0.2">
      <c r="A2846">
        <v>223193650</v>
      </c>
      <c r="B2846">
        <v>62504242</v>
      </c>
      <c r="C2846" t="s">
        <v>3380</v>
      </c>
      <c r="D2846" t="str">
        <f>INDEX(cleaned_data_Pittsburgh!AF$2:'cleaned_data_Pittsburgh'!AF$828, MATCH(A2846, cleaned_data_Pittsburgh!I$2:'cleaned_data_Pittsburgh'!I$828,0))</f>
        <v>Pittsburgh</v>
      </c>
      <c r="E2846">
        <f>INDEX(cleaned_data_Pittsburgh!AG$2:'cleaned_data_Pittsburgh'!AG$828, MATCH(A2846, cleaned_data_Pittsburgh!I$2:'cleaned_data_Pittsburgh'!I$828,0))</f>
        <v>0</v>
      </c>
      <c r="F2846" t="str">
        <f>INDEX(cleaned_data_Pittsburgh!AK$2:'cleaned_data_Pittsburgh'!AK$828, MATCH(A2846, cleaned_data_Pittsburgh!I$2:'cleaned_data_Pittsburgh'!I$828,0))</f>
        <v>Sub-county</v>
      </c>
      <c r="G2846">
        <f t="shared" si="27"/>
        <v>1</v>
      </c>
    </row>
    <row r="2847" spans="1:7" x14ac:dyDescent="0.2">
      <c r="A2847">
        <v>223193650</v>
      </c>
      <c r="B2847">
        <v>134063492</v>
      </c>
      <c r="C2847" t="s">
        <v>3380</v>
      </c>
      <c r="D2847" t="str">
        <f>INDEX(cleaned_data_Pittsburgh!AF$2:'cleaned_data_Pittsburgh'!AF$828, MATCH(A2847, cleaned_data_Pittsburgh!I$2:'cleaned_data_Pittsburgh'!I$828,0))</f>
        <v>Pittsburgh</v>
      </c>
      <c r="E2847">
        <f>INDEX(cleaned_data_Pittsburgh!AG$2:'cleaned_data_Pittsburgh'!AG$828, MATCH(A2847, cleaned_data_Pittsburgh!I$2:'cleaned_data_Pittsburgh'!I$828,0))</f>
        <v>0</v>
      </c>
      <c r="F2847" t="str">
        <f>INDEX(cleaned_data_Pittsburgh!AK$2:'cleaned_data_Pittsburgh'!AK$828, MATCH(A2847, cleaned_data_Pittsburgh!I$2:'cleaned_data_Pittsburgh'!I$828,0))</f>
        <v>Sub-county</v>
      </c>
      <c r="G2847">
        <f t="shared" si="27"/>
        <v>1</v>
      </c>
    </row>
    <row r="2848" spans="1:7" x14ac:dyDescent="0.2">
      <c r="A2848">
        <v>223193650</v>
      </c>
      <c r="B2848">
        <v>4390879</v>
      </c>
      <c r="C2848" t="s">
        <v>3380</v>
      </c>
      <c r="D2848" t="str">
        <f>INDEX(cleaned_data_Pittsburgh!AF$2:'cleaned_data_Pittsburgh'!AF$828, MATCH(A2848, cleaned_data_Pittsburgh!I$2:'cleaned_data_Pittsburgh'!I$828,0))</f>
        <v>Pittsburgh</v>
      </c>
      <c r="E2848">
        <f>INDEX(cleaned_data_Pittsburgh!AG$2:'cleaned_data_Pittsburgh'!AG$828, MATCH(A2848, cleaned_data_Pittsburgh!I$2:'cleaned_data_Pittsburgh'!I$828,0))</f>
        <v>0</v>
      </c>
      <c r="F2848" t="str">
        <f>INDEX(cleaned_data_Pittsburgh!AK$2:'cleaned_data_Pittsburgh'!AK$828, MATCH(A2848, cleaned_data_Pittsburgh!I$2:'cleaned_data_Pittsburgh'!I$828,0))</f>
        <v>Sub-county</v>
      </c>
      <c r="G2848">
        <f t="shared" si="27"/>
        <v>1</v>
      </c>
    </row>
    <row r="2849" spans="1:7" x14ac:dyDescent="0.2">
      <c r="A2849">
        <v>223251565</v>
      </c>
      <c r="B2849">
        <v>173184462</v>
      </c>
      <c r="C2849" t="s">
        <v>3380</v>
      </c>
      <c r="D2849" t="str">
        <f>INDEX(cleaned_data_Pittsburgh!AF$2:'cleaned_data_Pittsburgh'!AF$828, MATCH(A2849, cleaned_data_Pittsburgh!I$2:'cleaned_data_Pittsburgh'!I$828,0))</f>
        <v>Pittsburgh</v>
      </c>
      <c r="E2849">
        <f>INDEX(cleaned_data_Pittsburgh!AG$2:'cleaned_data_Pittsburgh'!AG$828, MATCH(A2849, cleaned_data_Pittsburgh!I$2:'cleaned_data_Pittsburgh'!I$828,0))</f>
        <v>0</v>
      </c>
      <c r="F2849" t="str">
        <f>INDEX(cleaned_data_Pittsburgh!AK$2:'cleaned_data_Pittsburgh'!AK$828, MATCH(A2849, cleaned_data_Pittsburgh!I$2:'cleaned_data_Pittsburgh'!I$828,0))</f>
        <v>Sub-county</v>
      </c>
      <c r="G2849">
        <f t="shared" si="27"/>
        <v>1</v>
      </c>
    </row>
    <row r="2850" spans="1:7" x14ac:dyDescent="0.2">
      <c r="A2850">
        <v>223251565</v>
      </c>
      <c r="B2850">
        <v>185321323</v>
      </c>
      <c r="C2850" t="s">
        <v>3380</v>
      </c>
      <c r="D2850" t="str">
        <f>INDEX(cleaned_data_Pittsburgh!AF$2:'cleaned_data_Pittsburgh'!AF$828, MATCH(A2850, cleaned_data_Pittsburgh!I$2:'cleaned_data_Pittsburgh'!I$828,0))</f>
        <v>Pittsburgh</v>
      </c>
      <c r="E2850">
        <f>INDEX(cleaned_data_Pittsburgh!AG$2:'cleaned_data_Pittsburgh'!AG$828, MATCH(A2850, cleaned_data_Pittsburgh!I$2:'cleaned_data_Pittsburgh'!I$828,0))</f>
        <v>0</v>
      </c>
      <c r="F2850" t="str">
        <f>INDEX(cleaned_data_Pittsburgh!AK$2:'cleaned_data_Pittsburgh'!AK$828, MATCH(A2850, cleaned_data_Pittsburgh!I$2:'cleaned_data_Pittsburgh'!I$828,0))</f>
        <v>Sub-county</v>
      </c>
      <c r="G2850">
        <f t="shared" si="27"/>
        <v>1</v>
      </c>
    </row>
    <row r="2851" spans="1:7" x14ac:dyDescent="0.2">
      <c r="A2851">
        <v>223251565</v>
      </c>
      <c r="B2851">
        <v>38608082</v>
      </c>
      <c r="C2851" t="s">
        <v>3380</v>
      </c>
      <c r="D2851" t="str">
        <f>INDEX(cleaned_data_Pittsburgh!AF$2:'cleaned_data_Pittsburgh'!AF$828, MATCH(A2851, cleaned_data_Pittsburgh!I$2:'cleaned_data_Pittsburgh'!I$828,0))</f>
        <v>Pittsburgh</v>
      </c>
      <c r="E2851">
        <f>INDEX(cleaned_data_Pittsburgh!AG$2:'cleaned_data_Pittsburgh'!AG$828, MATCH(A2851, cleaned_data_Pittsburgh!I$2:'cleaned_data_Pittsburgh'!I$828,0))</f>
        <v>0</v>
      </c>
      <c r="F2851" t="str">
        <f>INDEX(cleaned_data_Pittsburgh!AK$2:'cleaned_data_Pittsburgh'!AK$828, MATCH(A2851, cleaned_data_Pittsburgh!I$2:'cleaned_data_Pittsburgh'!I$828,0))</f>
        <v>Sub-county</v>
      </c>
      <c r="G2851">
        <f t="shared" si="27"/>
        <v>1</v>
      </c>
    </row>
    <row r="2852" spans="1:7" x14ac:dyDescent="0.2">
      <c r="A2852">
        <v>223251565</v>
      </c>
      <c r="B2852">
        <v>188760850</v>
      </c>
      <c r="C2852" t="s">
        <v>3380</v>
      </c>
      <c r="D2852" t="str">
        <f>INDEX(cleaned_data_Pittsburgh!AF$2:'cleaned_data_Pittsburgh'!AF$828, MATCH(A2852, cleaned_data_Pittsburgh!I$2:'cleaned_data_Pittsburgh'!I$828,0))</f>
        <v>Pittsburgh</v>
      </c>
      <c r="E2852">
        <f>INDEX(cleaned_data_Pittsburgh!AG$2:'cleaned_data_Pittsburgh'!AG$828, MATCH(A2852, cleaned_data_Pittsburgh!I$2:'cleaned_data_Pittsburgh'!I$828,0))</f>
        <v>0</v>
      </c>
      <c r="F2852" t="str">
        <f>INDEX(cleaned_data_Pittsburgh!AK$2:'cleaned_data_Pittsburgh'!AK$828, MATCH(A2852, cleaned_data_Pittsburgh!I$2:'cleaned_data_Pittsburgh'!I$828,0))</f>
        <v>Sub-county</v>
      </c>
      <c r="G2852">
        <f t="shared" si="27"/>
        <v>1</v>
      </c>
    </row>
    <row r="2853" spans="1:7" x14ac:dyDescent="0.2">
      <c r="A2853">
        <v>223251565</v>
      </c>
      <c r="B2853">
        <v>13064945</v>
      </c>
      <c r="C2853" t="s">
        <v>3380</v>
      </c>
      <c r="D2853" t="str">
        <f>INDEX(cleaned_data_Pittsburgh!AF$2:'cleaned_data_Pittsburgh'!AF$828, MATCH(A2853, cleaned_data_Pittsburgh!I$2:'cleaned_data_Pittsburgh'!I$828,0))</f>
        <v>Pittsburgh</v>
      </c>
      <c r="E2853">
        <f>INDEX(cleaned_data_Pittsburgh!AG$2:'cleaned_data_Pittsburgh'!AG$828, MATCH(A2853, cleaned_data_Pittsburgh!I$2:'cleaned_data_Pittsburgh'!I$828,0))</f>
        <v>0</v>
      </c>
      <c r="F2853" t="str">
        <f>INDEX(cleaned_data_Pittsburgh!AK$2:'cleaned_data_Pittsburgh'!AK$828, MATCH(A2853, cleaned_data_Pittsburgh!I$2:'cleaned_data_Pittsburgh'!I$828,0))</f>
        <v>Sub-county</v>
      </c>
      <c r="G2853">
        <f t="shared" si="27"/>
        <v>1</v>
      </c>
    </row>
    <row r="2854" spans="1:7" x14ac:dyDescent="0.2">
      <c r="A2854">
        <v>223251565</v>
      </c>
      <c r="B2854">
        <v>105010352</v>
      </c>
      <c r="C2854" t="s">
        <v>3380</v>
      </c>
      <c r="D2854" t="str">
        <f>INDEX(cleaned_data_Pittsburgh!AF$2:'cleaned_data_Pittsburgh'!AF$828, MATCH(A2854, cleaned_data_Pittsburgh!I$2:'cleaned_data_Pittsburgh'!I$828,0))</f>
        <v>Pittsburgh</v>
      </c>
      <c r="E2854">
        <f>INDEX(cleaned_data_Pittsburgh!AG$2:'cleaned_data_Pittsburgh'!AG$828, MATCH(A2854, cleaned_data_Pittsburgh!I$2:'cleaned_data_Pittsburgh'!I$828,0))</f>
        <v>0</v>
      </c>
      <c r="F2854" t="str">
        <f>INDEX(cleaned_data_Pittsburgh!AK$2:'cleaned_data_Pittsburgh'!AK$828, MATCH(A2854, cleaned_data_Pittsburgh!I$2:'cleaned_data_Pittsburgh'!I$828,0))</f>
        <v>Sub-county</v>
      </c>
      <c r="G2854">
        <f t="shared" si="27"/>
        <v>1</v>
      </c>
    </row>
    <row r="2855" spans="1:7" x14ac:dyDescent="0.2">
      <c r="A2855">
        <v>223251565</v>
      </c>
      <c r="B2855">
        <v>5924186</v>
      </c>
      <c r="C2855" t="s">
        <v>3380</v>
      </c>
      <c r="D2855" t="str">
        <f>INDEX(cleaned_data_Pittsburgh!AF$2:'cleaned_data_Pittsburgh'!AF$828, MATCH(A2855, cleaned_data_Pittsburgh!I$2:'cleaned_data_Pittsburgh'!I$828,0))</f>
        <v>Pittsburgh</v>
      </c>
      <c r="E2855">
        <f>INDEX(cleaned_data_Pittsburgh!AG$2:'cleaned_data_Pittsburgh'!AG$828, MATCH(A2855, cleaned_data_Pittsburgh!I$2:'cleaned_data_Pittsburgh'!I$828,0))</f>
        <v>0</v>
      </c>
      <c r="F2855" t="str">
        <f>INDEX(cleaned_data_Pittsburgh!AK$2:'cleaned_data_Pittsburgh'!AK$828, MATCH(A2855, cleaned_data_Pittsburgh!I$2:'cleaned_data_Pittsburgh'!I$828,0))</f>
        <v>Sub-county</v>
      </c>
      <c r="G2855">
        <f t="shared" si="27"/>
        <v>1</v>
      </c>
    </row>
    <row r="2856" spans="1:7" x14ac:dyDescent="0.2">
      <c r="A2856">
        <v>223251565</v>
      </c>
      <c r="B2856">
        <v>43268322</v>
      </c>
      <c r="C2856" t="s">
        <v>3380</v>
      </c>
      <c r="D2856" t="str">
        <f>INDEX(cleaned_data_Pittsburgh!AF$2:'cleaned_data_Pittsburgh'!AF$828, MATCH(A2856, cleaned_data_Pittsburgh!I$2:'cleaned_data_Pittsburgh'!I$828,0))</f>
        <v>Pittsburgh</v>
      </c>
      <c r="E2856">
        <f>INDEX(cleaned_data_Pittsburgh!AG$2:'cleaned_data_Pittsburgh'!AG$828, MATCH(A2856, cleaned_data_Pittsburgh!I$2:'cleaned_data_Pittsburgh'!I$828,0))</f>
        <v>0</v>
      </c>
      <c r="F2856" t="str">
        <f>INDEX(cleaned_data_Pittsburgh!AK$2:'cleaned_data_Pittsburgh'!AK$828, MATCH(A2856, cleaned_data_Pittsburgh!I$2:'cleaned_data_Pittsburgh'!I$828,0))</f>
        <v>Sub-county</v>
      </c>
      <c r="G2856">
        <f t="shared" si="27"/>
        <v>1</v>
      </c>
    </row>
    <row r="2857" spans="1:7" x14ac:dyDescent="0.2">
      <c r="A2857">
        <v>223251565</v>
      </c>
      <c r="B2857">
        <v>132111782</v>
      </c>
      <c r="C2857" t="s">
        <v>3380</v>
      </c>
      <c r="D2857" t="str">
        <f>INDEX(cleaned_data_Pittsburgh!AF$2:'cleaned_data_Pittsburgh'!AF$828, MATCH(A2857, cleaned_data_Pittsburgh!I$2:'cleaned_data_Pittsburgh'!I$828,0))</f>
        <v>Pittsburgh</v>
      </c>
      <c r="E2857">
        <f>INDEX(cleaned_data_Pittsburgh!AG$2:'cleaned_data_Pittsburgh'!AG$828, MATCH(A2857, cleaned_data_Pittsburgh!I$2:'cleaned_data_Pittsburgh'!I$828,0))</f>
        <v>0</v>
      </c>
      <c r="F2857" t="str">
        <f>INDEX(cleaned_data_Pittsburgh!AK$2:'cleaned_data_Pittsburgh'!AK$828, MATCH(A2857, cleaned_data_Pittsburgh!I$2:'cleaned_data_Pittsburgh'!I$828,0))</f>
        <v>Sub-county</v>
      </c>
      <c r="G2857">
        <f t="shared" si="27"/>
        <v>1</v>
      </c>
    </row>
    <row r="2858" spans="1:7" x14ac:dyDescent="0.2">
      <c r="A2858">
        <v>223251565</v>
      </c>
      <c r="B2858">
        <v>48739992</v>
      </c>
      <c r="C2858" t="s">
        <v>3380</v>
      </c>
      <c r="D2858" t="str">
        <f>INDEX(cleaned_data_Pittsburgh!AF$2:'cleaned_data_Pittsburgh'!AF$828, MATCH(A2858, cleaned_data_Pittsburgh!I$2:'cleaned_data_Pittsburgh'!I$828,0))</f>
        <v>Pittsburgh</v>
      </c>
      <c r="E2858">
        <f>INDEX(cleaned_data_Pittsburgh!AG$2:'cleaned_data_Pittsburgh'!AG$828, MATCH(A2858, cleaned_data_Pittsburgh!I$2:'cleaned_data_Pittsburgh'!I$828,0))</f>
        <v>0</v>
      </c>
      <c r="F2858" t="str">
        <f>INDEX(cleaned_data_Pittsburgh!AK$2:'cleaned_data_Pittsburgh'!AK$828, MATCH(A2858, cleaned_data_Pittsburgh!I$2:'cleaned_data_Pittsburgh'!I$828,0))</f>
        <v>Sub-county</v>
      </c>
      <c r="G2858">
        <f t="shared" si="27"/>
        <v>1</v>
      </c>
    </row>
    <row r="2859" spans="1:7" x14ac:dyDescent="0.2">
      <c r="A2859">
        <v>223251565</v>
      </c>
      <c r="B2859">
        <v>53581762</v>
      </c>
      <c r="C2859" t="s">
        <v>3380</v>
      </c>
      <c r="D2859" t="str">
        <f>INDEX(cleaned_data_Pittsburgh!AF$2:'cleaned_data_Pittsburgh'!AF$828, MATCH(A2859, cleaned_data_Pittsburgh!I$2:'cleaned_data_Pittsburgh'!I$828,0))</f>
        <v>Pittsburgh</v>
      </c>
      <c r="E2859">
        <f>INDEX(cleaned_data_Pittsburgh!AG$2:'cleaned_data_Pittsburgh'!AG$828, MATCH(A2859, cleaned_data_Pittsburgh!I$2:'cleaned_data_Pittsburgh'!I$828,0))</f>
        <v>0</v>
      </c>
      <c r="F2859" t="str">
        <f>INDEX(cleaned_data_Pittsburgh!AK$2:'cleaned_data_Pittsburgh'!AK$828, MATCH(A2859, cleaned_data_Pittsburgh!I$2:'cleaned_data_Pittsburgh'!I$828,0))</f>
        <v>Sub-county</v>
      </c>
      <c r="G2859">
        <f t="shared" si="27"/>
        <v>1</v>
      </c>
    </row>
    <row r="2860" spans="1:7" x14ac:dyDescent="0.2">
      <c r="A2860">
        <v>223251565</v>
      </c>
      <c r="B2860">
        <v>166911852</v>
      </c>
      <c r="C2860" t="s">
        <v>3380</v>
      </c>
      <c r="D2860" t="str">
        <f>INDEX(cleaned_data_Pittsburgh!AF$2:'cleaned_data_Pittsburgh'!AF$828, MATCH(A2860, cleaned_data_Pittsburgh!I$2:'cleaned_data_Pittsburgh'!I$828,0))</f>
        <v>Pittsburgh</v>
      </c>
      <c r="E2860">
        <f>INDEX(cleaned_data_Pittsburgh!AG$2:'cleaned_data_Pittsburgh'!AG$828, MATCH(A2860, cleaned_data_Pittsburgh!I$2:'cleaned_data_Pittsburgh'!I$828,0))</f>
        <v>0</v>
      </c>
      <c r="F2860" t="str">
        <f>INDEX(cleaned_data_Pittsburgh!AK$2:'cleaned_data_Pittsburgh'!AK$828, MATCH(A2860, cleaned_data_Pittsburgh!I$2:'cleaned_data_Pittsburgh'!I$828,0))</f>
        <v>Sub-county</v>
      </c>
      <c r="G2860">
        <f t="shared" si="27"/>
        <v>1</v>
      </c>
    </row>
    <row r="2861" spans="1:7" x14ac:dyDescent="0.2">
      <c r="A2861">
        <v>223251565</v>
      </c>
      <c r="B2861">
        <v>147943672</v>
      </c>
      <c r="C2861" t="s">
        <v>3380</v>
      </c>
      <c r="D2861" t="str">
        <f>INDEX(cleaned_data_Pittsburgh!AF$2:'cleaned_data_Pittsburgh'!AF$828, MATCH(A2861, cleaned_data_Pittsburgh!I$2:'cleaned_data_Pittsburgh'!I$828,0))</f>
        <v>Pittsburgh</v>
      </c>
      <c r="E2861">
        <f>INDEX(cleaned_data_Pittsburgh!AG$2:'cleaned_data_Pittsburgh'!AG$828, MATCH(A2861, cleaned_data_Pittsburgh!I$2:'cleaned_data_Pittsburgh'!I$828,0))</f>
        <v>0</v>
      </c>
      <c r="F2861" t="str">
        <f>INDEX(cleaned_data_Pittsburgh!AK$2:'cleaned_data_Pittsburgh'!AK$828, MATCH(A2861, cleaned_data_Pittsburgh!I$2:'cleaned_data_Pittsburgh'!I$828,0))</f>
        <v>Sub-county</v>
      </c>
      <c r="G2861">
        <f t="shared" si="27"/>
        <v>1</v>
      </c>
    </row>
    <row r="2862" spans="1:7" x14ac:dyDescent="0.2">
      <c r="A2862">
        <v>223251565</v>
      </c>
      <c r="B2862">
        <v>183428376</v>
      </c>
      <c r="C2862" t="s">
        <v>3380</v>
      </c>
      <c r="D2862" t="str">
        <f>INDEX(cleaned_data_Pittsburgh!AF$2:'cleaned_data_Pittsburgh'!AF$828, MATCH(A2862, cleaned_data_Pittsburgh!I$2:'cleaned_data_Pittsburgh'!I$828,0))</f>
        <v>Pittsburgh</v>
      </c>
      <c r="E2862">
        <f>INDEX(cleaned_data_Pittsburgh!AG$2:'cleaned_data_Pittsburgh'!AG$828, MATCH(A2862, cleaned_data_Pittsburgh!I$2:'cleaned_data_Pittsburgh'!I$828,0))</f>
        <v>0</v>
      </c>
      <c r="F2862" t="str">
        <f>INDEX(cleaned_data_Pittsburgh!AK$2:'cleaned_data_Pittsburgh'!AK$828, MATCH(A2862, cleaned_data_Pittsburgh!I$2:'cleaned_data_Pittsburgh'!I$828,0))</f>
        <v>Sub-county</v>
      </c>
      <c r="G2862">
        <f t="shared" si="27"/>
        <v>1</v>
      </c>
    </row>
    <row r="2863" spans="1:7" x14ac:dyDescent="0.2">
      <c r="A2863">
        <v>223251565</v>
      </c>
      <c r="B2863">
        <v>151207622</v>
      </c>
      <c r="C2863" t="s">
        <v>3380</v>
      </c>
      <c r="D2863" t="str">
        <f>INDEX(cleaned_data_Pittsburgh!AF$2:'cleaned_data_Pittsburgh'!AF$828, MATCH(A2863, cleaned_data_Pittsburgh!I$2:'cleaned_data_Pittsburgh'!I$828,0))</f>
        <v>Pittsburgh</v>
      </c>
      <c r="E2863">
        <f>INDEX(cleaned_data_Pittsburgh!AG$2:'cleaned_data_Pittsburgh'!AG$828, MATCH(A2863, cleaned_data_Pittsburgh!I$2:'cleaned_data_Pittsburgh'!I$828,0))</f>
        <v>0</v>
      </c>
      <c r="F2863" t="str">
        <f>INDEX(cleaned_data_Pittsburgh!AK$2:'cleaned_data_Pittsburgh'!AK$828, MATCH(A2863, cleaned_data_Pittsburgh!I$2:'cleaned_data_Pittsburgh'!I$828,0))</f>
        <v>Sub-county</v>
      </c>
      <c r="G2863">
        <f t="shared" si="27"/>
        <v>1</v>
      </c>
    </row>
    <row r="2864" spans="1:7" x14ac:dyDescent="0.2">
      <c r="A2864">
        <v>223251565</v>
      </c>
      <c r="B2864">
        <v>176849592</v>
      </c>
      <c r="C2864" t="s">
        <v>3380</v>
      </c>
      <c r="D2864" t="str">
        <f>INDEX(cleaned_data_Pittsburgh!AF$2:'cleaned_data_Pittsburgh'!AF$828, MATCH(A2864, cleaned_data_Pittsburgh!I$2:'cleaned_data_Pittsburgh'!I$828,0))</f>
        <v>Pittsburgh</v>
      </c>
      <c r="E2864">
        <f>INDEX(cleaned_data_Pittsburgh!AG$2:'cleaned_data_Pittsburgh'!AG$828, MATCH(A2864, cleaned_data_Pittsburgh!I$2:'cleaned_data_Pittsburgh'!I$828,0))</f>
        <v>0</v>
      </c>
      <c r="F2864" t="str">
        <f>INDEX(cleaned_data_Pittsburgh!AK$2:'cleaned_data_Pittsburgh'!AK$828, MATCH(A2864, cleaned_data_Pittsburgh!I$2:'cleaned_data_Pittsburgh'!I$828,0))</f>
        <v>Sub-county</v>
      </c>
      <c r="G2864">
        <f t="shared" si="27"/>
        <v>1</v>
      </c>
    </row>
    <row r="2865" spans="1:7" x14ac:dyDescent="0.2">
      <c r="A2865">
        <v>223251565</v>
      </c>
      <c r="B2865">
        <v>185251718</v>
      </c>
      <c r="C2865" t="s">
        <v>3380</v>
      </c>
      <c r="D2865" t="str">
        <f>INDEX(cleaned_data_Pittsburgh!AF$2:'cleaned_data_Pittsburgh'!AF$828, MATCH(A2865, cleaned_data_Pittsburgh!I$2:'cleaned_data_Pittsburgh'!I$828,0))</f>
        <v>Pittsburgh</v>
      </c>
      <c r="E2865">
        <f>INDEX(cleaned_data_Pittsburgh!AG$2:'cleaned_data_Pittsburgh'!AG$828, MATCH(A2865, cleaned_data_Pittsburgh!I$2:'cleaned_data_Pittsburgh'!I$828,0))</f>
        <v>0</v>
      </c>
      <c r="F2865" t="str">
        <f>INDEX(cleaned_data_Pittsburgh!AK$2:'cleaned_data_Pittsburgh'!AK$828, MATCH(A2865, cleaned_data_Pittsburgh!I$2:'cleaned_data_Pittsburgh'!I$828,0))</f>
        <v>Sub-county</v>
      </c>
      <c r="G2865">
        <f t="shared" si="27"/>
        <v>1</v>
      </c>
    </row>
    <row r="2866" spans="1:7" x14ac:dyDescent="0.2">
      <c r="A2866">
        <v>223251565</v>
      </c>
      <c r="B2866">
        <v>13569325</v>
      </c>
      <c r="C2866" t="s">
        <v>3380</v>
      </c>
      <c r="D2866" t="str">
        <f>INDEX(cleaned_data_Pittsburgh!AF$2:'cleaned_data_Pittsburgh'!AF$828, MATCH(A2866, cleaned_data_Pittsburgh!I$2:'cleaned_data_Pittsburgh'!I$828,0))</f>
        <v>Pittsburgh</v>
      </c>
      <c r="E2866">
        <f>INDEX(cleaned_data_Pittsburgh!AG$2:'cleaned_data_Pittsburgh'!AG$828, MATCH(A2866, cleaned_data_Pittsburgh!I$2:'cleaned_data_Pittsburgh'!I$828,0))</f>
        <v>0</v>
      </c>
      <c r="F2866" t="str">
        <f>INDEX(cleaned_data_Pittsburgh!AK$2:'cleaned_data_Pittsburgh'!AK$828, MATCH(A2866, cleaned_data_Pittsburgh!I$2:'cleaned_data_Pittsburgh'!I$828,0))</f>
        <v>Sub-county</v>
      </c>
      <c r="G2866">
        <f t="shared" si="27"/>
        <v>1</v>
      </c>
    </row>
    <row r="2867" spans="1:7" x14ac:dyDescent="0.2">
      <c r="A2867">
        <v>223251565</v>
      </c>
      <c r="B2867">
        <v>184301823</v>
      </c>
      <c r="C2867" t="s">
        <v>3380</v>
      </c>
      <c r="D2867" t="str">
        <f>INDEX(cleaned_data_Pittsburgh!AF$2:'cleaned_data_Pittsburgh'!AF$828, MATCH(A2867, cleaned_data_Pittsburgh!I$2:'cleaned_data_Pittsburgh'!I$828,0))</f>
        <v>Pittsburgh</v>
      </c>
      <c r="E2867">
        <f>INDEX(cleaned_data_Pittsburgh!AG$2:'cleaned_data_Pittsburgh'!AG$828, MATCH(A2867, cleaned_data_Pittsburgh!I$2:'cleaned_data_Pittsburgh'!I$828,0))</f>
        <v>0</v>
      </c>
      <c r="F2867" t="str">
        <f>INDEX(cleaned_data_Pittsburgh!AK$2:'cleaned_data_Pittsburgh'!AK$828, MATCH(A2867, cleaned_data_Pittsburgh!I$2:'cleaned_data_Pittsburgh'!I$828,0))</f>
        <v>Sub-county</v>
      </c>
      <c r="G2867">
        <f t="shared" si="27"/>
        <v>1</v>
      </c>
    </row>
    <row r="2868" spans="1:7" x14ac:dyDescent="0.2">
      <c r="A2868">
        <v>223251565</v>
      </c>
      <c r="B2868">
        <v>22136671</v>
      </c>
      <c r="C2868" t="s">
        <v>3380</v>
      </c>
      <c r="D2868" t="str">
        <f>INDEX(cleaned_data_Pittsburgh!AF$2:'cleaned_data_Pittsburgh'!AF$828, MATCH(A2868, cleaned_data_Pittsburgh!I$2:'cleaned_data_Pittsburgh'!I$828,0))</f>
        <v>Pittsburgh</v>
      </c>
      <c r="E2868">
        <f>INDEX(cleaned_data_Pittsburgh!AG$2:'cleaned_data_Pittsburgh'!AG$828, MATCH(A2868, cleaned_data_Pittsburgh!I$2:'cleaned_data_Pittsburgh'!I$828,0))</f>
        <v>0</v>
      </c>
      <c r="F2868" t="str">
        <f>INDEX(cleaned_data_Pittsburgh!AK$2:'cleaned_data_Pittsburgh'!AK$828, MATCH(A2868, cleaned_data_Pittsburgh!I$2:'cleaned_data_Pittsburgh'!I$828,0))</f>
        <v>Sub-county</v>
      </c>
      <c r="G2868">
        <f t="shared" si="27"/>
        <v>1</v>
      </c>
    </row>
    <row r="2869" spans="1:7" x14ac:dyDescent="0.2">
      <c r="A2869">
        <v>223251565</v>
      </c>
      <c r="B2869">
        <v>63013852</v>
      </c>
      <c r="C2869" t="s">
        <v>3380</v>
      </c>
      <c r="D2869" t="str">
        <f>INDEX(cleaned_data_Pittsburgh!AF$2:'cleaned_data_Pittsburgh'!AF$828, MATCH(A2869, cleaned_data_Pittsburgh!I$2:'cleaned_data_Pittsburgh'!I$828,0))</f>
        <v>Pittsburgh</v>
      </c>
      <c r="E2869">
        <f>INDEX(cleaned_data_Pittsburgh!AG$2:'cleaned_data_Pittsburgh'!AG$828, MATCH(A2869, cleaned_data_Pittsburgh!I$2:'cleaned_data_Pittsburgh'!I$828,0))</f>
        <v>0</v>
      </c>
      <c r="F2869" t="str">
        <f>INDEX(cleaned_data_Pittsburgh!AK$2:'cleaned_data_Pittsburgh'!AK$828, MATCH(A2869, cleaned_data_Pittsburgh!I$2:'cleaned_data_Pittsburgh'!I$828,0))</f>
        <v>Sub-county</v>
      </c>
      <c r="G2869">
        <f t="shared" si="27"/>
        <v>1</v>
      </c>
    </row>
    <row r="2870" spans="1:7" x14ac:dyDescent="0.2">
      <c r="A2870">
        <v>223251565</v>
      </c>
      <c r="B2870">
        <v>34440032</v>
      </c>
      <c r="C2870" t="s">
        <v>3380</v>
      </c>
      <c r="D2870" t="str">
        <f>INDEX(cleaned_data_Pittsburgh!AF$2:'cleaned_data_Pittsburgh'!AF$828, MATCH(A2870, cleaned_data_Pittsburgh!I$2:'cleaned_data_Pittsburgh'!I$828,0))</f>
        <v>Pittsburgh</v>
      </c>
      <c r="E2870">
        <f>INDEX(cleaned_data_Pittsburgh!AG$2:'cleaned_data_Pittsburgh'!AG$828, MATCH(A2870, cleaned_data_Pittsburgh!I$2:'cleaned_data_Pittsburgh'!I$828,0))</f>
        <v>0</v>
      </c>
      <c r="F2870" t="str">
        <f>INDEX(cleaned_data_Pittsburgh!AK$2:'cleaned_data_Pittsburgh'!AK$828, MATCH(A2870, cleaned_data_Pittsburgh!I$2:'cleaned_data_Pittsburgh'!I$828,0))</f>
        <v>Sub-county</v>
      </c>
      <c r="G2870">
        <f t="shared" si="27"/>
        <v>1</v>
      </c>
    </row>
    <row r="2871" spans="1:7" x14ac:dyDescent="0.2">
      <c r="A2871">
        <v>223251565</v>
      </c>
      <c r="B2871">
        <v>190504988</v>
      </c>
      <c r="C2871" t="s">
        <v>3380</v>
      </c>
      <c r="D2871" t="str">
        <f>INDEX(cleaned_data_Pittsburgh!AF$2:'cleaned_data_Pittsburgh'!AF$828, MATCH(A2871, cleaned_data_Pittsburgh!I$2:'cleaned_data_Pittsburgh'!I$828,0))</f>
        <v>Pittsburgh</v>
      </c>
      <c r="E2871">
        <f>INDEX(cleaned_data_Pittsburgh!AG$2:'cleaned_data_Pittsburgh'!AG$828, MATCH(A2871, cleaned_data_Pittsburgh!I$2:'cleaned_data_Pittsburgh'!I$828,0))</f>
        <v>0</v>
      </c>
      <c r="F2871" t="str">
        <f>INDEX(cleaned_data_Pittsburgh!AK$2:'cleaned_data_Pittsburgh'!AK$828, MATCH(A2871, cleaned_data_Pittsburgh!I$2:'cleaned_data_Pittsburgh'!I$828,0))</f>
        <v>Sub-county</v>
      </c>
      <c r="G2871">
        <f t="shared" si="27"/>
        <v>1</v>
      </c>
    </row>
    <row r="2872" spans="1:7" x14ac:dyDescent="0.2">
      <c r="A2872">
        <v>223251565</v>
      </c>
      <c r="B2872">
        <v>190717397</v>
      </c>
      <c r="C2872" t="s">
        <v>3380</v>
      </c>
      <c r="D2872" t="str">
        <f>INDEX(cleaned_data_Pittsburgh!AF$2:'cleaned_data_Pittsburgh'!AF$828, MATCH(A2872, cleaned_data_Pittsburgh!I$2:'cleaned_data_Pittsburgh'!I$828,0))</f>
        <v>Pittsburgh</v>
      </c>
      <c r="E2872">
        <f>INDEX(cleaned_data_Pittsburgh!AG$2:'cleaned_data_Pittsburgh'!AG$828, MATCH(A2872, cleaned_data_Pittsburgh!I$2:'cleaned_data_Pittsburgh'!I$828,0))</f>
        <v>0</v>
      </c>
      <c r="F2872" t="str">
        <f>INDEX(cleaned_data_Pittsburgh!AK$2:'cleaned_data_Pittsburgh'!AK$828, MATCH(A2872, cleaned_data_Pittsburgh!I$2:'cleaned_data_Pittsburgh'!I$828,0))</f>
        <v>Sub-county</v>
      </c>
      <c r="G2872">
        <f t="shared" si="27"/>
        <v>1</v>
      </c>
    </row>
    <row r="2873" spans="1:7" x14ac:dyDescent="0.2">
      <c r="A2873">
        <v>223251565</v>
      </c>
      <c r="B2873">
        <v>190712977</v>
      </c>
      <c r="C2873" t="s">
        <v>3380</v>
      </c>
      <c r="D2873" t="str">
        <f>INDEX(cleaned_data_Pittsburgh!AF$2:'cleaned_data_Pittsburgh'!AF$828, MATCH(A2873, cleaned_data_Pittsburgh!I$2:'cleaned_data_Pittsburgh'!I$828,0))</f>
        <v>Pittsburgh</v>
      </c>
      <c r="E2873">
        <f>INDEX(cleaned_data_Pittsburgh!AG$2:'cleaned_data_Pittsburgh'!AG$828, MATCH(A2873, cleaned_data_Pittsburgh!I$2:'cleaned_data_Pittsburgh'!I$828,0))</f>
        <v>0</v>
      </c>
      <c r="F2873" t="str">
        <f>INDEX(cleaned_data_Pittsburgh!AK$2:'cleaned_data_Pittsburgh'!AK$828, MATCH(A2873, cleaned_data_Pittsburgh!I$2:'cleaned_data_Pittsburgh'!I$828,0))</f>
        <v>Sub-county</v>
      </c>
      <c r="G2873">
        <f t="shared" si="27"/>
        <v>1</v>
      </c>
    </row>
    <row r="2874" spans="1:7" x14ac:dyDescent="0.2">
      <c r="A2874">
        <v>223251565</v>
      </c>
      <c r="B2874">
        <v>185429175</v>
      </c>
      <c r="C2874" t="s">
        <v>3380</v>
      </c>
      <c r="D2874" t="str">
        <f>INDEX(cleaned_data_Pittsburgh!AF$2:'cleaned_data_Pittsburgh'!AF$828, MATCH(A2874, cleaned_data_Pittsburgh!I$2:'cleaned_data_Pittsburgh'!I$828,0))</f>
        <v>Pittsburgh</v>
      </c>
      <c r="E2874">
        <f>INDEX(cleaned_data_Pittsburgh!AG$2:'cleaned_data_Pittsburgh'!AG$828, MATCH(A2874, cleaned_data_Pittsburgh!I$2:'cleaned_data_Pittsburgh'!I$828,0))</f>
        <v>0</v>
      </c>
      <c r="F2874" t="str">
        <f>INDEX(cleaned_data_Pittsburgh!AK$2:'cleaned_data_Pittsburgh'!AK$828, MATCH(A2874, cleaned_data_Pittsburgh!I$2:'cleaned_data_Pittsburgh'!I$828,0))</f>
        <v>Sub-county</v>
      </c>
      <c r="G2874">
        <f t="shared" si="27"/>
        <v>1</v>
      </c>
    </row>
    <row r="2875" spans="1:7" x14ac:dyDescent="0.2">
      <c r="A2875">
        <v>223251565</v>
      </c>
      <c r="B2875">
        <v>184357143</v>
      </c>
      <c r="C2875" t="s">
        <v>3380</v>
      </c>
      <c r="D2875" t="str">
        <f>INDEX(cleaned_data_Pittsburgh!AF$2:'cleaned_data_Pittsburgh'!AF$828, MATCH(A2875, cleaned_data_Pittsburgh!I$2:'cleaned_data_Pittsburgh'!I$828,0))</f>
        <v>Pittsburgh</v>
      </c>
      <c r="E2875">
        <f>INDEX(cleaned_data_Pittsburgh!AG$2:'cleaned_data_Pittsburgh'!AG$828, MATCH(A2875, cleaned_data_Pittsburgh!I$2:'cleaned_data_Pittsburgh'!I$828,0))</f>
        <v>0</v>
      </c>
      <c r="F2875" t="str">
        <f>INDEX(cleaned_data_Pittsburgh!AK$2:'cleaned_data_Pittsburgh'!AK$828, MATCH(A2875, cleaned_data_Pittsburgh!I$2:'cleaned_data_Pittsburgh'!I$828,0))</f>
        <v>Sub-county</v>
      </c>
      <c r="G2875">
        <f t="shared" si="27"/>
        <v>1</v>
      </c>
    </row>
    <row r="2876" spans="1:7" x14ac:dyDescent="0.2">
      <c r="A2876">
        <v>223251565</v>
      </c>
      <c r="B2876">
        <v>127106592</v>
      </c>
      <c r="C2876" t="s">
        <v>3380</v>
      </c>
      <c r="D2876" t="str">
        <f>INDEX(cleaned_data_Pittsburgh!AF$2:'cleaned_data_Pittsburgh'!AF$828, MATCH(A2876, cleaned_data_Pittsburgh!I$2:'cleaned_data_Pittsburgh'!I$828,0))</f>
        <v>Pittsburgh</v>
      </c>
      <c r="E2876">
        <f>INDEX(cleaned_data_Pittsburgh!AG$2:'cleaned_data_Pittsburgh'!AG$828, MATCH(A2876, cleaned_data_Pittsburgh!I$2:'cleaned_data_Pittsburgh'!I$828,0))</f>
        <v>0</v>
      </c>
      <c r="F2876" t="str">
        <f>INDEX(cleaned_data_Pittsburgh!AK$2:'cleaned_data_Pittsburgh'!AK$828, MATCH(A2876, cleaned_data_Pittsburgh!I$2:'cleaned_data_Pittsburgh'!I$828,0))</f>
        <v>Sub-county</v>
      </c>
      <c r="G2876">
        <f t="shared" si="27"/>
        <v>1</v>
      </c>
    </row>
    <row r="2877" spans="1:7" x14ac:dyDescent="0.2">
      <c r="A2877">
        <v>223251565</v>
      </c>
      <c r="B2877">
        <v>155770122</v>
      </c>
      <c r="C2877" t="s">
        <v>3380</v>
      </c>
      <c r="D2877" t="str">
        <f>INDEX(cleaned_data_Pittsburgh!AF$2:'cleaned_data_Pittsburgh'!AF$828, MATCH(A2877, cleaned_data_Pittsburgh!I$2:'cleaned_data_Pittsburgh'!I$828,0))</f>
        <v>Pittsburgh</v>
      </c>
      <c r="E2877">
        <f>INDEX(cleaned_data_Pittsburgh!AG$2:'cleaned_data_Pittsburgh'!AG$828, MATCH(A2877, cleaned_data_Pittsburgh!I$2:'cleaned_data_Pittsburgh'!I$828,0))</f>
        <v>0</v>
      </c>
      <c r="F2877" t="str">
        <f>INDEX(cleaned_data_Pittsburgh!AK$2:'cleaned_data_Pittsburgh'!AK$828, MATCH(A2877, cleaned_data_Pittsburgh!I$2:'cleaned_data_Pittsburgh'!I$828,0))</f>
        <v>Sub-county</v>
      </c>
      <c r="G2877">
        <f t="shared" si="27"/>
        <v>1</v>
      </c>
    </row>
    <row r="2878" spans="1:7" x14ac:dyDescent="0.2">
      <c r="A2878">
        <v>223251565</v>
      </c>
      <c r="B2878">
        <v>183108778</v>
      </c>
      <c r="C2878" t="s">
        <v>3380</v>
      </c>
      <c r="D2878" t="str">
        <f>INDEX(cleaned_data_Pittsburgh!AF$2:'cleaned_data_Pittsburgh'!AF$828, MATCH(A2878, cleaned_data_Pittsburgh!I$2:'cleaned_data_Pittsburgh'!I$828,0))</f>
        <v>Pittsburgh</v>
      </c>
      <c r="E2878">
        <f>INDEX(cleaned_data_Pittsburgh!AG$2:'cleaned_data_Pittsburgh'!AG$828, MATCH(A2878, cleaned_data_Pittsburgh!I$2:'cleaned_data_Pittsburgh'!I$828,0))</f>
        <v>0</v>
      </c>
      <c r="F2878" t="str">
        <f>INDEX(cleaned_data_Pittsburgh!AK$2:'cleaned_data_Pittsburgh'!AK$828, MATCH(A2878, cleaned_data_Pittsburgh!I$2:'cleaned_data_Pittsburgh'!I$828,0))</f>
        <v>Sub-county</v>
      </c>
      <c r="G2878">
        <f t="shared" si="27"/>
        <v>1</v>
      </c>
    </row>
    <row r="2879" spans="1:7" x14ac:dyDescent="0.2">
      <c r="A2879">
        <v>223251565</v>
      </c>
      <c r="B2879">
        <v>8720957</v>
      </c>
      <c r="C2879" t="s">
        <v>3380</v>
      </c>
      <c r="D2879" t="str">
        <f>INDEX(cleaned_data_Pittsburgh!AF$2:'cleaned_data_Pittsburgh'!AF$828, MATCH(A2879, cleaned_data_Pittsburgh!I$2:'cleaned_data_Pittsburgh'!I$828,0))</f>
        <v>Pittsburgh</v>
      </c>
      <c r="E2879">
        <f>INDEX(cleaned_data_Pittsburgh!AG$2:'cleaned_data_Pittsburgh'!AG$828, MATCH(A2879, cleaned_data_Pittsburgh!I$2:'cleaned_data_Pittsburgh'!I$828,0))</f>
        <v>0</v>
      </c>
      <c r="F2879" t="str">
        <f>INDEX(cleaned_data_Pittsburgh!AK$2:'cleaned_data_Pittsburgh'!AK$828, MATCH(A2879, cleaned_data_Pittsburgh!I$2:'cleaned_data_Pittsburgh'!I$828,0))</f>
        <v>Sub-county</v>
      </c>
      <c r="G2879">
        <f t="shared" si="27"/>
        <v>1</v>
      </c>
    </row>
    <row r="2880" spans="1:7" x14ac:dyDescent="0.2">
      <c r="A2880">
        <v>223251565</v>
      </c>
      <c r="B2880">
        <v>111230852</v>
      </c>
      <c r="C2880" t="s">
        <v>3380</v>
      </c>
      <c r="D2880" t="str">
        <f>INDEX(cleaned_data_Pittsburgh!AF$2:'cleaned_data_Pittsburgh'!AF$828, MATCH(A2880, cleaned_data_Pittsburgh!I$2:'cleaned_data_Pittsburgh'!I$828,0))</f>
        <v>Pittsburgh</v>
      </c>
      <c r="E2880">
        <f>INDEX(cleaned_data_Pittsburgh!AG$2:'cleaned_data_Pittsburgh'!AG$828, MATCH(A2880, cleaned_data_Pittsburgh!I$2:'cleaned_data_Pittsburgh'!I$828,0))</f>
        <v>0</v>
      </c>
      <c r="F2880" t="str">
        <f>INDEX(cleaned_data_Pittsburgh!AK$2:'cleaned_data_Pittsburgh'!AK$828, MATCH(A2880, cleaned_data_Pittsburgh!I$2:'cleaned_data_Pittsburgh'!I$828,0))</f>
        <v>Sub-county</v>
      </c>
      <c r="G2880">
        <f t="shared" si="27"/>
        <v>1</v>
      </c>
    </row>
    <row r="2881" spans="1:7" x14ac:dyDescent="0.2">
      <c r="A2881">
        <v>223251565</v>
      </c>
      <c r="B2881">
        <v>107876192</v>
      </c>
      <c r="C2881" t="s">
        <v>3380</v>
      </c>
      <c r="D2881" t="str">
        <f>INDEX(cleaned_data_Pittsburgh!AF$2:'cleaned_data_Pittsburgh'!AF$828, MATCH(A2881, cleaned_data_Pittsburgh!I$2:'cleaned_data_Pittsburgh'!I$828,0))</f>
        <v>Pittsburgh</v>
      </c>
      <c r="E2881">
        <f>INDEX(cleaned_data_Pittsburgh!AG$2:'cleaned_data_Pittsburgh'!AG$828, MATCH(A2881, cleaned_data_Pittsburgh!I$2:'cleaned_data_Pittsburgh'!I$828,0))</f>
        <v>0</v>
      </c>
      <c r="F2881" t="str">
        <f>INDEX(cleaned_data_Pittsburgh!AK$2:'cleaned_data_Pittsburgh'!AK$828, MATCH(A2881, cleaned_data_Pittsburgh!I$2:'cleaned_data_Pittsburgh'!I$828,0))</f>
        <v>Sub-county</v>
      </c>
      <c r="G2881">
        <f t="shared" si="27"/>
        <v>1</v>
      </c>
    </row>
    <row r="2882" spans="1:7" x14ac:dyDescent="0.2">
      <c r="A2882">
        <v>223251565</v>
      </c>
      <c r="B2882">
        <v>190965023</v>
      </c>
      <c r="C2882" t="s">
        <v>3380</v>
      </c>
      <c r="D2882" t="str">
        <f>INDEX(cleaned_data_Pittsburgh!AF$2:'cleaned_data_Pittsburgh'!AF$828, MATCH(A2882, cleaned_data_Pittsburgh!I$2:'cleaned_data_Pittsburgh'!I$828,0))</f>
        <v>Pittsburgh</v>
      </c>
      <c r="E2882">
        <f>INDEX(cleaned_data_Pittsburgh!AG$2:'cleaned_data_Pittsburgh'!AG$828, MATCH(A2882, cleaned_data_Pittsburgh!I$2:'cleaned_data_Pittsburgh'!I$828,0))</f>
        <v>0</v>
      </c>
      <c r="F2882" t="str">
        <f>INDEX(cleaned_data_Pittsburgh!AK$2:'cleaned_data_Pittsburgh'!AK$828, MATCH(A2882, cleaned_data_Pittsburgh!I$2:'cleaned_data_Pittsburgh'!I$828,0))</f>
        <v>Sub-county</v>
      </c>
      <c r="G2882">
        <f t="shared" si="27"/>
        <v>1</v>
      </c>
    </row>
    <row r="2883" spans="1:7" x14ac:dyDescent="0.2">
      <c r="A2883">
        <v>223251565</v>
      </c>
      <c r="B2883">
        <v>84857002</v>
      </c>
      <c r="C2883" t="s">
        <v>3380</v>
      </c>
      <c r="D2883" t="str">
        <f>INDEX(cleaned_data_Pittsburgh!AF$2:'cleaned_data_Pittsburgh'!AF$828, MATCH(A2883, cleaned_data_Pittsburgh!I$2:'cleaned_data_Pittsburgh'!I$828,0))</f>
        <v>Pittsburgh</v>
      </c>
      <c r="E2883">
        <f>INDEX(cleaned_data_Pittsburgh!AG$2:'cleaned_data_Pittsburgh'!AG$828, MATCH(A2883, cleaned_data_Pittsburgh!I$2:'cleaned_data_Pittsburgh'!I$828,0))</f>
        <v>0</v>
      </c>
      <c r="F2883" t="str">
        <f>INDEX(cleaned_data_Pittsburgh!AK$2:'cleaned_data_Pittsburgh'!AK$828, MATCH(A2883, cleaned_data_Pittsburgh!I$2:'cleaned_data_Pittsburgh'!I$828,0))</f>
        <v>Sub-county</v>
      </c>
      <c r="G2883">
        <f t="shared" si="27"/>
        <v>1</v>
      </c>
    </row>
    <row r="2884" spans="1:7" x14ac:dyDescent="0.2">
      <c r="A2884">
        <v>223251565</v>
      </c>
      <c r="B2884">
        <v>187156982</v>
      </c>
      <c r="C2884" t="s">
        <v>3380</v>
      </c>
      <c r="D2884" t="str">
        <f>INDEX(cleaned_data_Pittsburgh!AF$2:'cleaned_data_Pittsburgh'!AF$828, MATCH(A2884, cleaned_data_Pittsburgh!I$2:'cleaned_data_Pittsburgh'!I$828,0))</f>
        <v>Pittsburgh</v>
      </c>
      <c r="E2884">
        <f>INDEX(cleaned_data_Pittsburgh!AG$2:'cleaned_data_Pittsburgh'!AG$828, MATCH(A2884, cleaned_data_Pittsburgh!I$2:'cleaned_data_Pittsburgh'!I$828,0))</f>
        <v>0</v>
      </c>
      <c r="F2884" t="str">
        <f>INDEX(cleaned_data_Pittsburgh!AK$2:'cleaned_data_Pittsburgh'!AK$828, MATCH(A2884, cleaned_data_Pittsburgh!I$2:'cleaned_data_Pittsburgh'!I$828,0))</f>
        <v>Sub-county</v>
      </c>
      <c r="G2884">
        <f t="shared" si="27"/>
        <v>1</v>
      </c>
    </row>
    <row r="2885" spans="1:7" x14ac:dyDescent="0.2">
      <c r="A2885">
        <v>223251565</v>
      </c>
      <c r="B2885">
        <v>80739692</v>
      </c>
      <c r="C2885" t="s">
        <v>3380</v>
      </c>
      <c r="D2885" t="str">
        <f>INDEX(cleaned_data_Pittsburgh!AF$2:'cleaned_data_Pittsburgh'!AF$828, MATCH(A2885, cleaned_data_Pittsburgh!I$2:'cleaned_data_Pittsburgh'!I$828,0))</f>
        <v>Pittsburgh</v>
      </c>
      <c r="E2885">
        <f>INDEX(cleaned_data_Pittsburgh!AG$2:'cleaned_data_Pittsburgh'!AG$828, MATCH(A2885, cleaned_data_Pittsburgh!I$2:'cleaned_data_Pittsburgh'!I$828,0))</f>
        <v>0</v>
      </c>
      <c r="F2885" t="str">
        <f>INDEX(cleaned_data_Pittsburgh!AK$2:'cleaned_data_Pittsburgh'!AK$828, MATCH(A2885, cleaned_data_Pittsburgh!I$2:'cleaned_data_Pittsburgh'!I$828,0))</f>
        <v>Sub-county</v>
      </c>
      <c r="G2885">
        <f t="shared" si="27"/>
        <v>1</v>
      </c>
    </row>
    <row r="2886" spans="1:7" x14ac:dyDescent="0.2">
      <c r="A2886">
        <v>223251565</v>
      </c>
      <c r="B2886">
        <v>147542422</v>
      </c>
      <c r="C2886" t="s">
        <v>3380</v>
      </c>
      <c r="D2886" t="str">
        <f>INDEX(cleaned_data_Pittsburgh!AF$2:'cleaned_data_Pittsburgh'!AF$828, MATCH(A2886, cleaned_data_Pittsburgh!I$2:'cleaned_data_Pittsburgh'!I$828,0))</f>
        <v>Pittsburgh</v>
      </c>
      <c r="E2886">
        <f>INDEX(cleaned_data_Pittsburgh!AG$2:'cleaned_data_Pittsburgh'!AG$828, MATCH(A2886, cleaned_data_Pittsburgh!I$2:'cleaned_data_Pittsburgh'!I$828,0))</f>
        <v>0</v>
      </c>
      <c r="F2886" t="str">
        <f>INDEX(cleaned_data_Pittsburgh!AK$2:'cleaned_data_Pittsburgh'!AK$828, MATCH(A2886, cleaned_data_Pittsburgh!I$2:'cleaned_data_Pittsburgh'!I$828,0))</f>
        <v>Sub-county</v>
      </c>
      <c r="G2886">
        <f t="shared" si="27"/>
        <v>1</v>
      </c>
    </row>
    <row r="2887" spans="1:7" x14ac:dyDescent="0.2">
      <c r="A2887">
        <v>223251565</v>
      </c>
      <c r="B2887">
        <v>174847252</v>
      </c>
      <c r="C2887" t="s">
        <v>3380</v>
      </c>
      <c r="D2887" t="str">
        <f>INDEX(cleaned_data_Pittsburgh!AF$2:'cleaned_data_Pittsburgh'!AF$828, MATCH(A2887, cleaned_data_Pittsburgh!I$2:'cleaned_data_Pittsburgh'!I$828,0))</f>
        <v>Pittsburgh</v>
      </c>
      <c r="E2887">
        <f>INDEX(cleaned_data_Pittsburgh!AG$2:'cleaned_data_Pittsburgh'!AG$828, MATCH(A2887, cleaned_data_Pittsburgh!I$2:'cleaned_data_Pittsburgh'!I$828,0))</f>
        <v>0</v>
      </c>
      <c r="F2887" t="str">
        <f>INDEX(cleaned_data_Pittsburgh!AK$2:'cleaned_data_Pittsburgh'!AK$828, MATCH(A2887, cleaned_data_Pittsburgh!I$2:'cleaned_data_Pittsburgh'!I$828,0))</f>
        <v>Sub-county</v>
      </c>
      <c r="G2887">
        <f t="shared" si="27"/>
        <v>1</v>
      </c>
    </row>
    <row r="2888" spans="1:7" x14ac:dyDescent="0.2">
      <c r="A2888">
        <v>223251565</v>
      </c>
      <c r="B2888">
        <v>8137255</v>
      </c>
      <c r="C2888" t="s">
        <v>3380</v>
      </c>
      <c r="D2888" t="str">
        <f>INDEX(cleaned_data_Pittsburgh!AF$2:'cleaned_data_Pittsburgh'!AF$828, MATCH(A2888, cleaned_data_Pittsburgh!I$2:'cleaned_data_Pittsburgh'!I$828,0))</f>
        <v>Pittsburgh</v>
      </c>
      <c r="E2888">
        <f>INDEX(cleaned_data_Pittsburgh!AG$2:'cleaned_data_Pittsburgh'!AG$828, MATCH(A2888, cleaned_data_Pittsburgh!I$2:'cleaned_data_Pittsburgh'!I$828,0))</f>
        <v>0</v>
      </c>
      <c r="F2888" t="str">
        <f>INDEX(cleaned_data_Pittsburgh!AK$2:'cleaned_data_Pittsburgh'!AK$828, MATCH(A2888, cleaned_data_Pittsburgh!I$2:'cleaned_data_Pittsburgh'!I$828,0))</f>
        <v>Sub-county</v>
      </c>
      <c r="G2888">
        <f t="shared" si="27"/>
        <v>1</v>
      </c>
    </row>
    <row r="2889" spans="1:7" x14ac:dyDescent="0.2">
      <c r="A2889">
        <v>223271104</v>
      </c>
      <c r="B2889">
        <v>135414782</v>
      </c>
      <c r="C2889" t="s">
        <v>3380</v>
      </c>
      <c r="D2889" t="str">
        <f>INDEX(cleaned_data_Pittsburgh!AF$2:'cleaned_data_Pittsburgh'!AF$828, MATCH(A2889, cleaned_data_Pittsburgh!I$2:'cleaned_data_Pittsburgh'!I$828,0))</f>
        <v>Pittsburgh</v>
      </c>
      <c r="E2889">
        <f>INDEX(cleaned_data_Pittsburgh!AG$2:'cleaned_data_Pittsburgh'!AG$828, MATCH(A2889, cleaned_data_Pittsburgh!I$2:'cleaned_data_Pittsburgh'!I$828,0))</f>
        <v>0</v>
      </c>
      <c r="F2889" t="str">
        <f>INDEX(cleaned_data_Pittsburgh!AK$2:'cleaned_data_Pittsburgh'!AK$828, MATCH(A2889, cleaned_data_Pittsburgh!I$2:'cleaned_data_Pittsburgh'!I$828,0))</f>
        <v>Sub-county</v>
      </c>
      <c r="G2889">
        <f t="shared" si="27"/>
        <v>1</v>
      </c>
    </row>
    <row r="2890" spans="1:7" x14ac:dyDescent="0.2">
      <c r="A2890">
        <v>223271104</v>
      </c>
      <c r="B2890">
        <v>182774432</v>
      </c>
      <c r="C2890" t="s">
        <v>3380</v>
      </c>
      <c r="D2890" t="str">
        <f>INDEX(cleaned_data_Pittsburgh!AF$2:'cleaned_data_Pittsburgh'!AF$828, MATCH(A2890, cleaned_data_Pittsburgh!I$2:'cleaned_data_Pittsburgh'!I$828,0))</f>
        <v>Pittsburgh</v>
      </c>
      <c r="E2890">
        <f>INDEX(cleaned_data_Pittsburgh!AG$2:'cleaned_data_Pittsburgh'!AG$828, MATCH(A2890, cleaned_data_Pittsburgh!I$2:'cleaned_data_Pittsburgh'!I$828,0))</f>
        <v>0</v>
      </c>
      <c r="F2890" t="str">
        <f>INDEX(cleaned_data_Pittsburgh!AK$2:'cleaned_data_Pittsburgh'!AK$828, MATCH(A2890, cleaned_data_Pittsburgh!I$2:'cleaned_data_Pittsburgh'!I$828,0))</f>
        <v>Sub-county</v>
      </c>
      <c r="G2890">
        <f t="shared" si="27"/>
        <v>1</v>
      </c>
    </row>
    <row r="2891" spans="1:7" x14ac:dyDescent="0.2">
      <c r="A2891">
        <v>223271104</v>
      </c>
      <c r="B2891">
        <v>55399742</v>
      </c>
      <c r="C2891" t="s">
        <v>3380</v>
      </c>
      <c r="D2891" t="str">
        <f>INDEX(cleaned_data_Pittsburgh!AF$2:'cleaned_data_Pittsburgh'!AF$828, MATCH(A2891, cleaned_data_Pittsburgh!I$2:'cleaned_data_Pittsburgh'!I$828,0))</f>
        <v>Pittsburgh</v>
      </c>
      <c r="E2891">
        <f>INDEX(cleaned_data_Pittsburgh!AG$2:'cleaned_data_Pittsburgh'!AG$828, MATCH(A2891, cleaned_data_Pittsburgh!I$2:'cleaned_data_Pittsburgh'!I$828,0))</f>
        <v>0</v>
      </c>
      <c r="F2891" t="str">
        <f>INDEX(cleaned_data_Pittsburgh!AK$2:'cleaned_data_Pittsburgh'!AK$828, MATCH(A2891, cleaned_data_Pittsburgh!I$2:'cleaned_data_Pittsburgh'!I$828,0))</f>
        <v>Sub-county</v>
      </c>
      <c r="G2891">
        <f t="shared" ref="G2891:G2954" si="28">IF(IFERROR(SEARCH(D2891, C2891), 0), 1, 0)</f>
        <v>1</v>
      </c>
    </row>
    <row r="2892" spans="1:7" x14ac:dyDescent="0.2">
      <c r="A2892">
        <v>223271104</v>
      </c>
      <c r="B2892">
        <v>12913876</v>
      </c>
      <c r="C2892" t="s">
        <v>3380</v>
      </c>
      <c r="D2892" t="str">
        <f>INDEX(cleaned_data_Pittsburgh!AF$2:'cleaned_data_Pittsburgh'!AF$828, MATCH(A2892, cleaned_data_Pittsburgh!I$2:'cleaned_data_Pittsburgh'!I$828,0))</f>
        <v>Pittsburgh</v>
      </c>
      <c r="E2892">
        <f>INDEX(cleaned_data_Pittsburgh!AG$2:'cleaned_data_Pittsburgh'!AG$828, MATCH(A2892, cleaned_data_Pittsburgh!I$2:'cleaned_data_Pittsburgh'!I$828,0))</f>
        <v>0</v>
      </c>
      <c r="F2892" t="str">
        <f>INDEX(cleaned_data_Pittsburgh!AK$2:'cleaned_data_Pittsburgh'!AK$828, MATCH(A2892, cleaned_data_Pittsburgh!I$2:'cleaned_data_Pittsburgh'!I$828,0))</f>
        <v>Sub-county</v>
      </c>
      <c r="G2892">
        <f t="shared" si="28"/>
        <v>1</v>
      </c>
    </row>
    <row r="2893" spans="1:7" x14ac:dyDescent="0.2">
      <c r="A2893">
        <v>223271104</v>
      </c>
      <c r="B2893">
        <v>76357952</v>
      </c>
      <c r="C2893" t="s">
        <v>3380</v>
      </c>
      <c r="D2893" t="str">
        <f>INDEX(cleaned_data_Pittsburgh!AF$2:'cleaned_data_Pittsburgh'!AF$828, MATCH(A2893, cleaned_data_Pittsburgh!I$2:'cleaned_data_Pittsburgh'!I$828,0))</f>
        <v>Pittsburgh</v>
      </c>
      <c r="E2893">
        <f>INDEX(cleaned_data_Pittsburgh!AG$2:'cleaned_data_Pittsburgh'!AG$828, MATCH(A2893, cleaned_data_Pittsburgh!I$2:'cleaned_data_Pittsburgh'!I$828,0))</f>
        <v>0</v>
      </c>
      <c r="F2893" t="str">
        <f>INDEX(cleaned_data_Pittsburgh!AK$2:'cleaned_data_Pittsburgh'!AK$828, MATCH(A2893, cleaned_data_Pittsburgh!I$2:'cleaned_data_Pittsburgh'!I$828,0))</f>
        <v>Sub-county</v>
      </c>
      <c r="G2893">
        <f t="shared" si="28"/>
        <v>1</v>
      </c>
    </row>
    <row r="2894" spans="1:7" x14ac:dyDescent="0.2">
      <c r="A2894">
        <v>223273978</v>
      </c>
      <c r="B2894">
        <v>183345486</v>
      </c>
      <c r="C2894" t="s">
        <v>3380</v>
      </c>
      <c r="D2894" t="str">
        <f>INDEX(cleaned_data_Pittsburgh!AF$2:'cleaned_data_Pittsburgh'!AF$828, MATCH(A2894, cleaned_data_Pittsburgh!I$2:'cleaned_data_Pittsburgh'!I$828,0))</f>
        <v>Pittsburgh</v>
      </c>
      <c r="E2894">
        <f>INDEX(cleaned_data_Pittsburgh!AG$2:'cleaned_data_Pittsburgh'!AG$828, MATCH(A2894, cleaned_data_Pittsburgh!I$2:'cleaned_data_Pittsburgh'!I$828,0))</f>
        <v>0</v>
      </c>
      <c r="F2894" t="str">
        <f>INDEX(cleaned_data_Pittsburgh!AK$2:'cleaned_data_Pittsburgh'!AK$828, MATCH(A2894, cleaned_data_Pittsburgh!I$2:'cleaned_data_Pittsburgh'!I$828,0))</f>
        <v>Sub-county</v>
      </c>
      <c r="G2894">
        <f t="shared" si="28"/>
        <v>1</v>
      </c>
    </row>
    <row r="2895" spans="1:7" x14ac:dyDescent="0.2">
      <c r="A2895">
        <v>223273978</v>
      </c>
      <c r="B2895">
        <v>125965462</v>
      </c>
      <c r="C2895" t="s">
        <v>3380</v>
      </c>
      <c r="D2895" t="str">
        <f>INDEX(cleaned_data_Pittsburgh!AF$2:'cleaned_data_Pittsburgh'!AF$828, MATCH(A2895, cleaned_data_Pittsburgh!I$2:'cleaned_data_Pittsburgh'!I$828,0))</f>
        <v>Pittsburgh</v>
      </c>
      <c r="E2895">
        <f>INDEX(cleaned_data_Pittsburgh!AG$2:'cleaned_data_Pittsburgh'!AG$828, MATCH(A2895, cleaned_data_Pittsburgh!I$2:'cleaned_data_Pittsburgh'!I$828,0))</f>
        <v>0</v>
      </c>
      <c r="F2895" t="str">
        <f>INDEX(cleaned_data_Pittsburgh!AK$2:'cleaned_data_Pittsburgh'!AK$828, MATCH(A2895, cleaned_data_Pittsburgh!I$2:'cleaned_data_Pittsburgh'!I$828,0))</f>
        <v>Sub-county</v>
      </c>
      <c r="G2895">
        <f t="shared" si="28"/>
        <v>1</v>
      </c>
    </row>
    <row r="2896" spans="1:7" x14ac:dyDescent="0.2">
      <c r="A2896">
        <v>223273978</v>
      </c>
      <c r="B2896">
        <v>33331452</v>
      </c>
      <c r="C2896" t="s">
        <v>3380</v>
      </c>
      <c r="D2896" t="str">
        <f>INDEX(cleaned_data_Pittsburgh!AF$2:'cleaned_data_Pittsburgh'!AF$828, MATCH(A2896, cleaned_data_Pittsburgh!I$2:'cleaned_data_Pittsburgh'!I$828,0))</f>
        <v>Pittsburgh</v>
      </c>
      <c r="E2896">
        <f>INDEX(cleaned_data_Pittsburgh!AG$2:'cleaned_data_Pittsburgh'!AG$828, MATCH(A2896, cleaned_data_Pittsburgh!I$2:'cleaned_data_Pittsburgh'!I$828,0))</f>
        <v>0</v>
      </c>
      <c r="F2896" t="str">
        <f>INDEX(cleaned_data_Pittsburgh!AK$2:'cleaned_data_Pittsburgh'!AK$828, MATCH(A2896, cleaned_data_Pittsburgh!I$2:'cleaned_data_Pittsburgh'!I$828,0))</f>
        <v>Sub-county</v>
      </c>
      <c r="G2896">
        <f t="shared" si="28"/>
        <v>1</v>
      </c>
    </row>
    <row r="2897" spans="1:7" x14ac:dyDescent="0.2">
      <c r="A2897">
        <v>223273978</v>
      </c>
      <c r="B2897">
        <v>190143436</v>
      </c>
      <c r="C2897" t="s">
        <v>3380</v>
      </c>
      <c r="D2897" t="str">
        <f>INDEX(cleaned_data_Pittsburgh!AF$2:'cleaned_data_Pittsburgh'!AF$828, MATCH(A2897, cleaned_data_Pittsburgh!I$2:'cleaned_data_Pittsburgh'!I$828,0))</f>
        <v>Pittsburgh</v>
      </c>
      <c r="E2897">
        <f>INDEX(cleaned_data_Pittsburgh!AG$2:'cleaned_data_Pittsburgh'!AG$828, MATCH(A2897, cleaned_data_Pittsburgh!I$2:'cleaned_data_Pittsburgh'!I$828,0))</f>
        <v>0</v>
      </c>
      <c r="F2897" t="str">
        <f>INDEX(cleaned_data_Pittsburgh!AK$2:'cleaned_data_Pittsburgh'!AK$828, MATCH(A2897, cleaned_data_Pittsburgh!I$2:'cleaned_data_Pittsburgh'!I$828,0))</f>
        <v>Sub-county</v>
      </c>
      <c r="G2897">
        <f t="shared" si="28"/>
        <v>1</v>
      </c>
    </row>
    <row r="2898" spans="1:7" x14ac:dyDescent="0.2">
      <c r="A2898">
        <v>223273978</v>
      </c>
      <c r="B2898">
        <v>102827722</v>
      </c>
      <c r="C2898" t="s">
        <v>3380</v>
      </c>
      <c r="D2898" t="str">
        <f>INDEX(cleaned_data_Pittsburgh!AF$2:'cleaned_data_Pittsburgh'!AF$828, MATCH(A2898, cleaned_data_Pittsburgh!I$2:'cleaned_data_Pittsburgh'!I$828,0))</f>
        <v>Pittsburgh</v>
      </c>
      <c r="E2898">
        <f>INDEX(cleaned_data_Pittsburgh!AG$2:'cleaned_data_Pittsburgh'!AG$828, MATCH(A2898, cleaned_data_Pittsburgh!I$2:'cleaned_data_Pittsburgh'!I$828,0))</f>
        <v>0</v>
      </c>
      <c r="F2898" t="str">
        <f>INDEX(cleaned_data_Pittsburgh!AK$2:'cleaned_data_Pittsburgh'!AK$828, MATCH(A2898, cleaned_data_Pittsburgh!I$2:'cleaned_data_Pittsburgh'!I$828,0))</f>
        <v>Sub-county</v>
      </c>
      <c r="G2898">
        <f t="shared" si="28"/>
        <v>1</v>
      </c>
    </row>
    <row r="2899" spans="1:7" x14ac:dyDescent="0.2">
      <c r="A2899">
        <v>223344751</v>
      </c>
      <c r="B2899">
        <v>13007776</v>
      </c>
      <c r="C2899" t="s">
        <v>3380</v>
      </c>
      <c r="D2899" t="str">
        <f>INDEX(cleaned_data_Pittsburgh!AF$2:'cleaned_data_Pittsburgh'!AF$828, MATCH(A2899, cleaned_data_Pittsburgh!I$2:'cleaned_data_Pittsburgh'!I$828,0))</f>
        <v>Pittsburgh</v>
      </c>
      <c r="E2899">
        <f>INDEX(cleaned_data_Pittsburgh!AG$2:'cleaned_data_Pittsburgh'!AG$828, MATCH(A2899, cleaned_data_Pittsburgh!I$2:'cleaned_data_Pittsburgh'!I$828,0))</f>
        <v>0</v>
      </c>
      <c r="F2899" t="str">
        <f>INDEX(cleaned_data_Pittsburgh!AK$2:'cleaned_data_Pittsburgh'!AK$828, MATCH(A2899, cleaned_data_Pittsburgh!I$2:'cleaned_data_Pittsburgh'!I$828,0))</f>
        <v>Sub-county</v>
      </c>
      <c r="G2899">
        <f t="shared" si="28"/>
        <v>1</v>
      </c>
    </row>
    <row r="2900" spans="1:7" x14ac:dyDescent="0.2">
      <c r="A2900">
        <v>223344751</v>
      </c>
      <c r="B2900">
        <v>6410425</v>
      </c>
      <c r="C2900" t="s">
        <v>3380</v>
      </c>
      <c r="D2900" t="str">
        <f>INDEX(cleaned_data_Pittsburgh!AF$2:'cleaned_data_Pittsburgh'!AF$828, MATCH(A2900, cleaned_data_Pittsburgh!I$2:'cleaned_data_Pittsburgh'!I$828,0))</f>
        <v>Pittsburgh</v>
      </c>
      <c r="E2900">
        <f>INDEX(cleaned_data_Pittsburgh!AG$2:'cleaned_data_Pittsburgh'!AG$828, MATCH(A2900, cleaned_data_Pittsburgh!I$2:'cleaned_data_Pittsburgh'!I$828,0))</f>
        <v>0</v>
      </c>
      <c r="F2900" t="str">
        <f>INDEX(cleaned_data_Pittsburgh!AK$2:'cleaned_data_Pittsburgh'!AK$828, MATCH(A2900, cleaned_data_Pittsburgh!I$2:'cleaned_data_Pittsburgh'!I$828,0))</f>
        <v>Sub-county</v>
      </c>
      <c r="G2900">
        <f t="shared" si="28"/>
        <v>1</v>
      </c>
    </row>
    <row r="2901" spans="1:7" x14ac:dyDescent="0.2">
      <c r="A2901">
        <v>223344751</v>
      </c>
      <c r="B2901">
        <v>124737432</v>
      </c>
      <c r="C2901" t="s">
        <v>3380</v>
      </c>
      <c r="D2901" t="str">
        <f>INDEX(cleaned_data_Pittsburgh!AF$2:'cleaned_data_Pittsburgh'!AF$828, MATCH(A2901, cleaned_data_Pittsburgh!I$2:'cleaned_data_Pittsburgh'!I$828,0))</f>
        <v>Pittsburgh</v>
      </c>
      <c r="E2901">
        <f>INDEX(cleaned_data_Pittsburgh!AG$2:'cleaned_data_Pittsburgh'!AG$828, MATCH(A2901, cleaned_data_Pittsburgh!I$2:'cleaned_data_Pittsburgh'!I$828,0))</f>
        <v>0</v>
      </c>
      <c r="F2901" t="str">
        <f>INDEX(cleaned_data_Pittsburgh!AK$2:'cleaned_data_Pittsburgh'!AK$828, MATCH(A2901, cleaned_data_Pittsburgh!I$2:'cleaned_data_Pittsburgh'!I$828,0))</f>
        <v>Sub-county</v>
      </c>
      <c r="G2901">
        <f t="shared" si="28"/>
        <v>1</v>
      </c>
    </row>
    <row r="2902" spans="1:7" x14ac:dyDescent="0.2">
      <c r="A2902">
        <v>223344751</v>
      </c>
      <c r="B2902">
        <v>58647162</v>
      </c>
      <c r="C2902" t="s">
        <v>3380</v>
      </c>
      <c r="D2902" t="str">
        <f>INDEX(cleaned_data_Pittsburgh!AF$2:'cleaned_data_Pittsburgh'!AF$828, MATCH(A2902, cleaned_data_Pittsburgh!I$2:'cleaned_data_Pittsburgh'!I$828,0))</f>
        <v>Pittsburgh</v>
      </c>
      <c r="E2902">
        <f>INDEX(cleaned_data_Pittsburgh!AG$2:'cleaned_data_Pittsburgh'!AG$828, MATCH(A2902, cleaned_data_Pittsburgh!I$2:'cleaned_data_Pittsburgh'!I$828,0))</f>
        <v>0</v>
      </c>
      <c r="F2902" t="str">
        <f>INDEX(cleaned_data_Pittsburgh!AK$2:'cleaned_data_Pittsburgh'!AK$828, MATCH(A2902, cleaned_data_Pittsburgh!I$2:'cleaned_data_Pittsburgh'!I$828,0))</f>
        <v>Sub-county</v>
      </c>
      <c r="G2902">
        <f t="shared" si="28"/>
        <v>1</v>
      </c>
    </row>
    <row r="2903" spans="1:7" x14ac:dyDescent="0.2">
      <c r="A2903">
        <v>223344751</v>
      </c>
      <c r="B2903">
        <v>3925274</v>
      </c>
      <c r="C2903" t="s">
        <v>3380</v>
      </c>
      <c r="D2903" t="str">
        <f>INDEX(cleaned_data_Pittsburgh!AF$2:'cleaned_data_Pittsburgh'!AF$828, MATCH(A2903, cleaned_data_Pittsburgh!I$2:'cleaned_data_Pittsburgh'!I$828,0))</f>
        <v>Pittsburgh</v>
      </c>
      <c r="E2903">
        <f>INDEX(cleaned_data_Pittsburgh!AG$2:'cleaned_data_Pittsburgh'!AG$828, MATCH(A2903, cleaned_data_Pittsburgh!I$2:'cleaned_data_Pittsburgh'!I$828,0))</f>
        <v>0</v>
      </c>
      <c r="F2903" t="str">
        <f>INDEX(cleaned_data_Pittsburgh!AK$2:'cleaned_data_Pittsburgh'!AK$828, MATCH(A2903, cleaned_data_Pittsburgh!I$2:'cleaned_data_Pittsburgh'!I$828,0))</f>
        <v>Sub-county</v>
      </c>
      <c r="G2903">
        <f t="shared" si="28"/>
        <v>1</v>
      </c>
    </row>
    <row r="2904" spans="1:7" x14ac:dyDescent="0.2">
      <c r="A2904">
        <v>223344751</v>
      </c>
      <c r="B2904">
        <v>170665982</v>
      </c>
      <c r="C2904" t="s">
        <v>3380</v>
      </c>
      <c r="D2904" t="str">
        <f>INDEX(cleaned_data_Pittsburgh!AF$2:'cleaned_data_Pittsburgh'!AF$828, MATCH(A2904, cleaned_data_Pittsburgh!I$2:'cleaned_data_Pittsburgh'!I$828,0))</f>
        <v>Pittsburgh</v>
      </c>
      <c r="E2904">
        <f>INDEX(cleaned_data_Pittsburgh!AG$2:'cleaned_data_Pittsburgh'!AG$828, MATCH(A2904, cleaned_data_Pittsburgh!I$2:'cleaned_data_Pittsburgh'!I$828,0))</f>
        <v>0</v>
      </c>
      <c r="F2904" t="str">
        <f>INDEX(cleaned_data_Pittsburgh!AK$2:'cleaned_data_Pittsburgh'!AK$828, MATCH(A2904, cleaned_data_Pittsburgh!I$2:'cleaned_data_Pittsburgh'!I$828,0))</f>
        <v>Sub-county</v>
      </c>
      <c r="G2904">
        <f t="shared" si="28"/>
        <v>1</v>
      </c>
    </row>
    <row r="2905" spans="1:7" x14ac:dyDescent="0.2">
      <c r="A2905">
        <v>223344751</v>
      </c>
      <c r="B2905">
        <v>119313532</v>
      </c>
      <c r="C2905" t="s">
        <v>3380</v>
      </c>
      <c r="D2905" t="str">
        <f>INDEX(cleaned_data_Pittsburgh!AF$2:'cleaned_data_Pittsburgh'!AF$828, MATCH(A2905, cleaned_data_Pittsburgh!I$2:'cleaned_data_Pittsburgh'!I$828,0))</f>
        <v>Pittsburgh</v>
      </c>
      <c r="E2905">
        <f>INDEX(cleaned_data_Pittsburgh!AG$2:'cleaned_data_Pittsburgh'!AG$828, MATCH(A2905, cleaned_data_Pittsburgh!I$2:'cleaned_data_Pittsburgh'!I$828,0))</f>
        <v>0</v>
      </c>
      <c r="F2905" t="str">
        <f>INDEX(cleaned_data_Pittsburgh!AK$2:'cleaned_data_Pittsburgh'!AK$828, MATCH(A2905, cleaned_data_Pittsburgh!I$2:'cleaned_data_Pittsburgh'!I$828,0))</f>
        <v>Sub-county</v>
      </c>
      <c r="G2905">
        <f t="shared" si="28"/>
        <v>1</v>
      </c>
    </row>
    <row r="2906" spans="1:7" x14ac:dyDescent="0.2">
      <c r="A2906">
        <v>223344751</v>
      </c>
      <c r="B2906">
        <v>174987962</v>
      </c>
      <c r="C2906" t="s">
        <v>3380</v>
      </c>
      <c r="D2906" t="str">
        <f>INDEX(cleaned_data_Pittsburgh!AF$2:'cleaned_data_Pittsburgh'!AF$828, MATCH(A2906, cleaned_data_Pittsburgh!I$2:'cleaned_data_Pittsburgh'!I$828,0))</f>
        <v>Pittsburgh</v>
      </c>
      <c r="E2906">
        <f>INDEX(cleaned_data_Pittsburgh!AG$2:'cleaned_data_Pittsburgh'!AG$828, MATCH(A2906, cleaned_data_Pittsburgh!I$2:'cleaned_data_Pittsburgh'!I$828,0))</f>
        <v>0</v>
      </c>
      <c r="F2906" t="str">
        <f>INDEX(cleaned_data_Pittsburgh!AK$2:'cleaned_data_Pittsburgh'!AK$828, MATCH(A2906, cleaned_data_Pittsburgh!I$2:'cleaned_data_Pittsburgh'!I$828,0))</f>
        <v>Sub-county</v>
      </c>
      <c r="G2906">
        <f t="shared" si="28"/>
        <v>1</v>
      </c>
    </row>
    <row r="2907" spans="1:7" x14ac:dyDescent="0.2">
      <c r="A2907">
        <v>223344751</v>
      </c>
      <c r="B2907">
        <v>155375452</v>
      </c>
      <c r="C2907" t="s">
        <v>3380</v>
      </c>
      <c r="D2907" t="str">
        <f>INDEX(cleaned_data_Pittsburgh!AF$2:'cleaned_data_Pittsburgh'!AF$828, MATCH(A2907, cleaned_data_Pittsburgh!I$2:'cleaned_data_Pittsburgh'!I$828,0))</f>
        <v>Pittsburgh</v>
      </c>
      <c r="E2907">
        <f>INDEX(cleaned_data_Pittsburgh!AG$2:'cleaned_data_Pittsburgh'!AG$828, MATCH(A2907, cleaned_data_Pittsburgh!I$2:'cleaned_data_Pittsburgh'!I$828,0))</f>
        <v>0</v>
      </c>
      <c r="F2907" t="str">
        <f>INDEX(cleaned_data_Pittsburgh!AK$2:'cleaned_data_Pittsburgh'!AK$828, MATCH(A2907, cleaned_data_Pittsburgh!I$2:'cleaned_data_Pittsburgh'!I$828,0))</f>
        <v>Sub-county</v>
      </c>
      <c r="G2907">
        <f t="shared" si="28"/>
        <v>1</v>
      </c>
    </row>
    <row r="2908" spans="1:7" x14ac:dyDescent="0.2">
      <c r="A2908">
        <v>223344751</v>
      </c>
      <c r="B2908">
        <v>156395072</v>
      </c>
      <c r="C2908" t="s">
        <v>3380</v>
      </c>
      <c r="D2908" t="str">
        <f>INDEX(cleaned_data_Pittsburgh!AF$2:'cleaned_data_Pittsburgh'!AF$828, MATCH(A2908, cleaned_data_Pittsburgh!I$2:'cleaned_data_Pittsburgh'!I$828,0))</f>
        <v>Pittsburgh</v>
      </c>
      <c r="E2908">
        <f>INDEX(cleaned_data_Pittsburgh!AG$2:'cleaned_data_Pittsburgh'!AG$828, MATCH(A2908, cleaned_data_Pittsburgh!I$2:'cleaned_data_Pittsburgh'!I$828,0))</f>
        <v>0</v>
      </c>
      <c r="F2908" t="str">
        <f>INDEX(cleaned_data_Pittsburgh!AK$2:'cleaned_data_Pittsburgh'!AK$828, MATCH(A2908, cleaned_data_Pittsburgh!I$2:'cleaned_data_Pittsburgh'!I$828,0))</f>
        <v>Sub-county</v>
      </c>
      <c r="G2908">
        <f t="shared" si="28"/>
        <v>1</v>
      </c>
    </row>
    <row r="2909" spans="1:7" x14ac:dyDescent="0.2">
      <c r="A2909">
        <v>223344751</v>
      </c>
      <c r="B2909">
        <v>176262192</v>
      </c>
      <c r="C2909" t="s">
        <v>3380</v>
      </c>
      <c r="D2909" t="str">
        <f>INDEX(cleaned_data_Pittsburgh!AF$2:'cleaned_data_Pittsburgh'!AF$828, MATCH(A2909, cleaned_data_Pittsburgh!I$2:'cleaned_data_Pittsburgh'!I$828,0))</f>
        <v>Pittsburgh</v>
      </c>
      <c r="E2909">
        <f>INDEX(cleaned_data_Pittsburgh!AG$2:'cleaned_data_Pittsburgh'!AG$828, MATCH(A2909, cleaned_data_Pittsburgh!I$2:'cleaned_data_Pittsburgh'!I$828,0))</f>
        <v>0</v>
      </c>
      <c r="F2909" t="str">
        <f>INDEX(cleaned_data_Pittsburgh!AK$2:'cleaned_data_Pittsburgh'!AK$828, MATCH(A2909, cleaned_data_Pittsburgh!I$2:'cleaned_data_Pittsburgh'!I$828,0))</f>
        <v>Sub-county</v>
      </c>
      <c r="G2909">
        <f t="shared" si="28"/>
        <v>1</v>
      </c>
    </row>
    <row r="2910" spans="1:7" x14ac:dyDescent="0.2">
      <c r="A2910">
        <v>223344751</v>
      </c>
      <c r="B2910">
        <v>646206</v>
      </c>
      <c r="C2910" t="s">
        <v>3380</v>
      </c>
      <c r="D2910" t="str">
        <f>INDEX(cleaned_data_Pittsburgh!AF$2:'cleaned_data_Pittsburgh'!AF$828, MATCH(A2910, cleaned_data_Pittsburgh!I$2:'cleaned_data_Pittsburgh'!I$828,0))</f>
        <v>Pittsburgh</v>
      </c>
      <c r="E2910">
        <f>INDEX(cleaned_data_Pittsburgh!AG$2:'cleaned_data_Pittsburgh'!AG$828, MATCH(A2910, cleaned_data_Pittsburgh!I$2:'cleaned_data_Pittsburgh'!I$828,0))</f>
        <v>0</v>
      </c>
      <c r="F2910" t="str">
        <f>INDEX(cleaned_data_Pittsburgh!AK$2:'cleaned_data_Pittsburgh'!AK$828, MATCH(A2910, cleaned_data_Pittsburgh!I$2:'cleaned_data_Pittsburgh'!I$828,0))</f>
        <v>Sub-county</v>
      </c>
      <c r="G2910">
        <f t="shared" si="28"/>
        <v>1</v>
      </c>
    </row>
    <row r="2911" spans="1:7" x14ac:dyDescent="0.2">
      <c r="A2911">
        <v>223344751</v>
      </c>
      <c r="B2911">
        <v>54297732</v>
      </c>
      <c r="C2911" t="s">
        <v>3380</v>
      </c>
      <c r="D2911" t="str">
        <f>INDEX(cleaned_data_Pittsburgh!AF$2:'cleaned_data_Pittsburgh'!AF$828, MATCH(A2911, cleaned_data_Pittsburgh!I$2:'cleaned_data_Pittsburgh'!I$828,0))</f>
        <v>Pittsburgh</v>
      </c>
      <c r="E2911">
        <f>INDEX(cleaned_data_Pittsburgh!AG$2:'cleaned_data_Pittsburgh'!AG$828, MATCH(A2911, cleaned_data_Pittsburgh!I$2:'cleaned_data_Pittsburgh'!I$828,0))</f>
        <v>0</v>
      </c>
      <c r="F2911" t="str">
        <f>INDEX(cleaned_data_Pittsburgh!AK$2:'cleaned_data_Pittsburgh'!AK$828, MATCH(A2911, cleaned_data_Pittsburgh!I$2:'cleaned_data_Pittsburgh'!I$828,0))</f>
        <v>Sub-county</v>
      </c>
      <c r="G2911">
        <f t="shared" si="28"/>
        <v>1</v>
      </c>
    </row>
    <row r="2912" spans="1:7" x14ac:dyDescent="0.2">
      <c r="A2912">
        <v>223344751</v>
      </c>
      <c r="B2912">
        <v>68878832</v>
      </c>
      <c r="C2912" t="s">
        <v>3380</v>
      </c>
      <c r="D2912" t="str">
        <f>INDEX(cleaned_data_Pittsburgh!AF$2:'cleaned_data_Pittsburgh'!AF$828, MATCH(A2912, cleaned_data_Pittsburgh!I$2:'cleaned_data_Pittsburgh'!I$828,0))</f>
        <v>Pittsburgh</v>
      </c>
      <c r="E2912">
        <f>INDEX(cleaned_data_Pittsburgh!AG$2:'cleaned_data_Pittsburgh'!AG$828, MATCH(A2912, cleaned_data_Pittsburgh!I$2:'cleaned_data_Pittsburgh'!I$828,0))</f>
        <v>0</v>
      </c>
      <c r="F2912" t="str">
        <f>INDEX(cleaned_data_Pittsburgh!AK$2:'cleaned_data_Pittsburgh'!AK$828, MATCH(A2912, cleaned_data_Pittsburgh!I$2:'cleaned_data_Pittsburgh'!I$828,0))</f>
        <v>Sub-county</v>
      </c>
      <c r="G2912">
        <f t="shared" si="28"/>
        <v>1</v>
      </c>
    </row>
    <row r="2913" spans="1:7" x14ac:dyDescent="0.2">
      <c r="A2913">
        <v>223344751</v>
      </c>
      <c r="B2913">
        <v>189235006</v>
      </c>
      <c r="C2913" t="s">
        <v>3380</v>
      </c>
      <c r="D2913" t="str">
        <f>INDEX(cleaned_data_Pittsburgh!AF$2:'cleaned_data_Pittsburgh'!AF$828, MATCH(A2913, cleaned_data_Pittsburgh!I$2:'cleaned_data_Pittsburgh'!I$828,0))</f>
        <v>Pittsburgh</v>
      </c>
      <c r="E2913">
        <f>INDEX(cleaned_data_Pittsburgh!AG$2:'cleaned_data_Pittsburgh'!AG$828, MATCH(A2913, cleaned_data_Pittsburgh!I$2:'cleaned_data_Pittsburgh'!I$828,0))</f>
        <v>0</v>
      </c>
      <c r="F2913" t="str">
        <f>INDEX(cleaned_data_Pittsburgh!AK$2:'cleaned_data_Pittsburgh'!AK$828, MATCH(A2913, cleaned_data_Pittsburgh!I$2:'cleaned_data_Pittsburgh'!I$828,0))</f>
        <v>Sub-county</v>
      </c>
      <c r="G2913">
        <f t="shared" si="28"/>
        <v>1</v>
      </c>
    </row>
    <row r="2914" spans="1:7" x14ac:dyDescent="0.2">
      <c r="A2914">
        <v>223344751</v>
      </c>
      <c r="B2914">
        <v>17337811</v>
      </c>
      <c r="C2914" t="s">
        <v>3380</v>
      </c>
      <c r="D2914" t="str">
        <f>INDEX(cleaned_data_Pittsburgh!AF$2:'cleaned_data_Pittsburgh'!AF$828, MATCH(A2914, cleaned_data_Pittsburgh!I$2:'cleaned_data_Pittsburgh'!I$828,0))</f>
        <v>Pittsburgh</v>
      </c>
      <c r="E2914">
        <f>INDEX(cleaned_data_Pittsburgh!AG$2:'cleaned_data_Pittsburgh'!AG$828, MATCH(A2914, cleaned_data_Pittsburgh!I$2:'cleaned_data_Pittsburgh'!I$828,0))</f>
        <v>0</v>
      </c>
      <c r="F2914" t="str">
        <f>INDEX(cleaned_data_Pittsburgh!AK$2:'cleaned_data_Pittsburgh'!AK$828, MATCH(A2914, cleaned_data_Pittsburgh!I$2:'cleaned_data_Pittsburgh'!I$828,0))</f>
        <v>Sub-county</v>
      </c>
      <c r="G2914">
        <f t="shared" si="28"/>
        <v>1</v>
      </c>
    </row>
    <row r="2915" spans="1:7" x14ac:dyDescent="0.2">
      <c r="A2915">
        <v>223344751</v>
      </c>
      <c r="B2915">
        <v>128023842</v>
      </c>
      <c r="C2915" t="s">
        <v>3380</v>
      </c>
      <c r="D2915" t="str">
        <f>INDEX(cleaned_data_Pittsburgh!AF$2:'cleaned_data_Pittsburgh'!AF$828, MATCH(A2915, cleaned_data_Pittsburgh!I$2:'cleaned_data_Pittsburgh'!I$828,0))</f>
        <v>Pittsburgh</v>
      </c>
      <c r="E2915">
        <f>INDEX(cleaned_data_Pittsburgh!AG$2:'cleaned_data_Pittsburgh'!AG$828, MATCH(A2915, cleaned_data_Pittsburgh!I$2:'cleaned_data_Pittsburgh'!I$828,0))</f>
        <v>0</v>
      </c>
      <c r="F2915" t="str">
        <f>INDEX(cleaned_data_Pittsburgh!AK$2:'cleaned_data_Pittsburgh'!AK$828, MATCH(A2915, cleaned_data_Pittsburgh!I$2:'cleaned_data_Pittsburgh'!I$828,0))</f>
        <v>Sub-county</v>
      </c>
      <c r="G2915">
        <f t="shared" si="28"/>
        <v>1</v>
      </c>
    </row>
    <row r="2916" spans="1:7" x14ac:dyDescent="0.2">
      <c r="A2916">
        <v>223344751</v>
      </c>
      <c r="B2916">
        <v>190494785</v>
      </c>
      <c r="C2916" t="s">
        <v>3380</v>
      </c>
      <c r="D2916" t="str">
        <f>INDEX(cleaned_data_Pittsburgh!AF$2:'cleaned_data_Pittsburgh'!AF$828, MATCH(A2916, cleaned_data_Pittsburgh!I$2:'cleaned_data_Pittsburgh'!I$828,0))</f>
        <v>Pittsburgh</v>
      </c>
      <c r="E2916">
        <f>INDEX(cleaned_data_Pittsburgh!AG$2:'cleaned_data_Pittsburgh'!AG$828, MATCH(A2916, cleaned_data_Pittsburgh!I$2:'cleaned_data_Pittsburgh'!I$828,0))</f>
        <v>0</v>
      </c>
      <c r="F2916" t="str">
        <f>INDEX(cleaned_data_Pittsburgh!AK$2:'cleaned_data_Pittsburgh'!AK$828, MATCH(A2916, cleaned_data_Pittsburgh!I$2:'cleaned_data_Pittsburgh'!I$828,0))</f>
        <v>Sub-county</v>
      </c>
      <c r="G2916">
        <f t="shared" si="28"/>
        <v>1</v>
      </c>
    </row>
    <row r="2917" spans="1:7" x14ac:dyDescent="0.2">
      <c r="A2917">
        <v>223344751</v>
      </c>
      <c r="B2917">
        <v>176560172</v>
      </c>
      <c r="C2917" t="s">
        <v>3380</v>
      </c>
      <c r="D2917" t="str">
        <f>INDEX(cleaned_data_Pittsburgh!AF$2:'cleaned_data_Pittsburgh'!AF$828, MATCH(A2917, cleaned_data_Pittsburgh!I$2:'cleaned_data_Pittsburgh'!I$828,0))</f>
        <v>Pittsburgh</v>
      </c>
      <c r="E2917">
        <f>INDEX(cleaned_data_Pittsburgh!AG$2:'cleaned_data_Pittsburgh'!AG$828, MATCH(A2917, cleaned_data_Pittsburgh!I$2:'cleaned_data_Pittsburgh'!I$828,0))</f>
        <v>0</v>
      </c>
      <c r="F2917" t="str">
        <f>INDEX(cleaned_data_Pittsburgh!AK$2:'cleaned_data_Pittsburgh'!AK$828, MATCH(A2917, cleaned_data_Pittsburgh!I$2:'cleaned_data_Pittsburgh'!I$828,0))</f>
        <v>Sub-county</v>
      </c>
      <c r="G2917">
        <f t="shared" si="28"/>
        <v>1</v>
      </c>
    </row>
    <row r="2918" spans="1:7" x14ac:dyDescent="0.2">
      <c r="A2918">
        <v>223344751</v>
      </c>
      <c r="B2918">
        <v>70794352</v>
      </c>
      <c r="C2918" t="s">
        <v>3380</v>
      </c>
      <c r="D2918" t="str">
        <f>INDEX(cleaned_data_Pittsburgh!AF$2:'cleaned_data_Pittsburgh'!AF$828, MATCH(A2918, cleaned_data_Pittsburgh!I$2:'cleaned_data_Pittsburgh'!I$828,0))</f>
        <v>Pittsburgh</v>
      </c>
      <c r="E2918">
        <f>INDEX(cleaned_data_Pittsburgh!AG$2:'cleaned_data_Pittsburgh'!AG$828, MATCH(A2918, cleaned_data_Pittsburgh!I$2:'cleaned_data_Pittsburgh'!I$828,0))</f>
        <v>0</v>
      </c>
      <c r="F2918" t="str">
        <f>INDEX(cleaned_data_Pittsburgh!AK$2:'cleaned_data_Pittsburgh'!AK$828, MATCH(A2918, cleaned_data_Pittsburgh!I$2:'cleaned_data_Pittsburgh'!I$828,0))</f>
        <v>Sub-county</v>
      </c>
      <c r="G2918">
        <f t="shared" si="28"/>
        <v>1</v>
      </c>
    </row>
    <row r="2919" spans="1:7" x14ac:dyDescent="0.2">
      <c r="A2919">
        <v>223344751</v>
      </c>
      <c r="B2919">
        <v>41915032</v>
      </c>
      <c r="C2919" t="s">
        <v>3380</v>
      </c>
      <c r="D2919" t="str">
        <f>INDEX(cleaned_data_Pittsburgh!AF$2:'cleaned_data_Pittsburgh'!AF$828, MATCH(A2919, cleaned_data_Pittsburgh!I$2:'cleaned_data_Pittsburgh'!I$828,0))</f>
        <v>Pittsburgh</v>
      </c>
      <c r="E2919">
        <f>INDEX(cleaned_data_Pittsburgh!AG$2:'cleaned_data_Pittsburgh'!AG$828, MATCH(A2919, cleaned_data_Pittsburgh!I$2:'cleaned_data_Pittsburgh'!I$828,0))</f>
        <v>0</v>
      </c>
      <c r="F2919" t="str">
        <f>INDEX(cleaned_data_Pittsburgh!AK$2:'cleaned_data_Pittsburgh'!AK$828, MATCH(A2919, cleaned_data_Pittsburgh!I$2:'cleaned_data_Pittsburgh'!I$828,0))</f>
        <v>Sub-county</v>
      </c>
      <c r="G2919">
        <f t="shared" si="28"/>
        <v>1</v>
      </c>
    </row>
    <row r="2920" spans="1:7" x14ac:dyDescent="0.2">
      <c r="A2920">
        <v>223344751</v>
      </c>
      <c r="B2920">
        <v>14657464</v>
      </c>
      <c r="C2920" t="s">
        <v>3380</v>
      </c>
      <c r="D2920" t="str">
        <f>INDEX(cleaned_data_Pittsburgh!AF$2:'cleaned_data_Pittsburgh'!AF$828, MATCH(A2920, cleaned_data_Pittsburgh!I$2:'cleaned_data_Pittsburgh'!I$828,0))</f>
        <v>Pittsburgh</v>
      </c>
      <c r="E2920">
        <f>INDEX(cleaned_data_Pittsburgh!AG$2:'cleaned_data_Pittsburgh'!AG$828, MATCH(A2920, cleaned_data_Pittsburgh!I$2:'cleaned_data_Pittsburgh'!I$828,0))</f>
        <v>0</v>
      </c>
      <c r="F2920" t="str">
        <f>INDEX(cleaned_data_Pittsburgh!AK$2:'cleaned_data_Pittsburgh'!AK$828, MATCH(A2920, cleaned_data_Pittsburgh!I$2:'cleaned_data_Pittsburgh'!I$828,0))</f>
        <v>Sub-county</v>
      </c>
      <c r="G2920">
        <f t="shared" si="28"/>
        <v>1</v>
      </c>
    </row>
    <row r="2921" spans="1:7" x14ac:dyDescent="0.2">
      <c r="A2921">
        <v>223344751</v>
      </c>
      <c r="B2921">
        <v>4943489</v>
      </c>
      <c r="C2921" t="s">
        <v>3380</v>
      </c>
      <c r="D2921" t="str">
        <f>INDEX(cleaned_data_Pittsburgh!AF$2:'cleaned_data_Pittsburgh'!AF$828, MATCH(A2921, cleaned_data_Pittsburgh!I$2:'cleaned_data_Pittsburgh'!I$828,0))</f>
        <v>Pittsburgh</v>
      </c>
      <c r="E2921">
        <f>INDEX(cleaned_data_Pittsburgh!AG$2:'cleaned_data_Pittsburgh'!AG$828, MATCH(A2921, cleaned_data_Pittsburgh!I$2:'cleaned_data_Pittsburgh'!I$828,0))</f>
        <v>0</v>
      </c>
      <c r="F2921" t="str">
        <f>INDEX(cleaned_data_Pittsburgh!AK$2:'cleaned_data_Pittsburgh'!AK$828, MATCH(A2921, cleaned_data_Pittsburgh!I$2:'cleaned_data_Pittsburgh'!I$828,0))</f>
        <v>Sub-county</v>
      </c>
      <c r="G2921">
        <f t="shared" si="28"/>
        <v>1</v>
      </c>
    </row>
    <row r="2922" spans="1:7" x14ac:dyDescent="0.2">
      <c r="A2922">
        <v>223344751</v>
      </c>
      <c r="B2922">
        <v>9609762</v>
      </c>
      <c r="C2922" t="s">
        <v>3380</v>
      </c>
      <c r="D2922" t="str">
        <f>INDEX(cleaned_data_Pittsburgh!AF$2:'cleaned_data_Pittsburgh'!AF$828, MATCH(A2922, cleaned_data_Pittsburgh!I$2:'cleaned_data_Pittsburgh'!I$828,0))</f>
        <v>Pittsburgh</v>
      </c>
      <c r="E2922">
        <f>INDEX(cleaned_data_Pittsburgh!AG$2:'cleaned_data_Pittsburgh'!AG$828, MATCH(A2922, cleaned_data_Pittsburgh!I$2:'cleaned_data_Pittsburgh'!I$828,0))</f>
        <v>0</v>
      </c>
      <c r="F2922" t="str">
        <f>INDEX(cleaned_data_Pittsburgh!AK$2:'cleaned_data_Pittsburgh'!AK$828, MATCH(A2922, cleaned_data_Pittsburgh!I$2:'cleaned_data_Pittsburgh'!I$828,0))</f>
        <v>Sub-county</v>
      </c>
      <c r="G2922">
        <f t="shared" si="28"/>
        <v>1</v>
      </c>
    </row>
    <row r="2923" spans="1:7" x14ac:dyDescent="0.2">
      <c r="A2923">
        <v>223344751</v>
      </c>
      <c r="B2923">
        <v>182630643</v>
      </c>
      <c r="C2923" t="s">
        <v>3380</v>
      </c>
      <c r="D2923" t="str">
        <f>INDEX(cleaned_data_Pittsburgh!AF$2:'cleaned_data_Pittsburgh'!AF$828, MATCH(A2923, cleaned_data_Pittsburgh!I$2:'cleaned_data_Pittsburgh'!I$828,0))</f>
        <v>Pittsburgh</v>
      </c>
      <c r="E2923">
        <f>INDEX(cleaned_data_Pittsburgh!AG$2:'cleaned_data_Pittsburgh'!AG$828, MATCH(A2923, cleaned_data_Pittsburgh!I$2:'cleaned_data_Pittsburgh'!I$828,0))</f>
        <v>0</v>
      </c>
      <c r="F2923" t="str">
        <f>INDEX(cleaned_data_Pittsburgh!AK$2:'cleaned_data_Pittsburgh'!AK$828, MATCH(A2923, cleaned_data_Pittsburgh!I$2:'cleaned_data_Pittsburgh'!I$828,0))</f>
        <v>Sub-county</v>
      </c>
      <c r="G2923">
        <f t="shared" si="28"/>
        <v>1</v>
      </c>
    </row>
    <row r="2924" spans="1:7" x14ac:dyDescent="0.2">
      <c r="A2924">
        <v>223344751</v>
      </c>
      <c r="B2924">
        <v>108457202</v>
      </c>
      <c r="C2924" t="s">
        <v>3380</v>
      </c>
      <c r="D2924" t="str">
        <f>INDEX(cleaned_data_Pittsburgh!AF$2:'cleaned_data_Pittsburgh'!AF$828, MATCH(A2924, cleaned_data_Pittsburgh!I$2:'cleaned_data_Pittsburgh'!I$828,0))</f>
        <v>Pittsburgh</v>
      </c>
      <c r="E2924">
        <f>INDEX(cleaned_data_Pittsburgh!AG$2:'cleaned_data_Pittsburgh'!AG$828, MATCH(A2924, cleaned_data_Pittsburgh!I$2:'cleaned_data_Pittsburgh'!I$828,0))</f>
        <v>0</v>
      </c>
      <c r="F2924" t="str">
        <f>INDEX(cleaned_data_Pittsburgh!AK$2:'cleaned_data_Pittsburgh'!AK$828, MATCH(A2924, cleaned_data_Pittsburgh!I$2:'cleaned_data_Pittsburgh'!I$828,0))</f>
        <v>Sub-county</v>
      </c>
      <c r="G2924">
        <f t="shared" si="28"/>
        <v>1</v>
      </c>
    </row>
    <row r="2925" spans="1:7" x14ac:dyDescent="0.2">
      <c r="A2925">
        <v>223344751</v>
      </c>
      <c r="B2925">
        <v>186252839</v>
      </c>
      <c r="C2925" t="s">
        <v>3380</v>
      </c>
      <c r="D2925" t="str">
        <f>INDEX(cleaned_data_Pittsburgh!AF$2:'cleaned_data_Pittsburgh'!AF$828, MATCH(A2925, cleaned_data_Pittsburgh!I$2:'cleaned_data_Pittsburgh'!I$828,0))</f>
        <v>Pittsburgh</v>
      </c>
      <c r="E2925">
        <f>INDEX(cleaned_data_Pittsburgh!AG$2:'cleaned_data_Pittsburgh'!AG$828, MATCH(A2925, cleaned_data_Pittsburgh!I$2:'cleaned_data_Pittsburgh'!I$828,0))</f>
        <v>0</v>
      </c>
      <c r="F2925" t="str">
        <f>INDEX(cleaned_data_Pittsburgh!AK$2:'cleaned_data_Pittsburgh'!AK$828, MATCH(A2925, cleaned_data_Pittsburgh!I$2:'cleaned_data_Pittsburgh'!I$828,0))</f>
        <v>Sub-county</v>
      </c>
      <c r="G2925">
        <f t="shared" si="28"/>
        <v>1</v>
      </c>
    </row>
    <row r="2926" spans="1:7" x14ac:dyDescent="0.2">
      <c r="A2926">
        <v>223344751</v>
      </c>
      <c r="B2926">
        <v>173362922</v>
      </c>
      <c r="C2926" t="s">
        <v>3380</v>
      </c>
      <c r="D2926" t="str">
        <f>INDEX(cleaned_data_Pittsburgh!AF$2:'cleaned_data_Pittsburgh'!AF$828, MATCH(A2926, cleaned_data_Pittsburgh!I$2:'cleaned_data_Pittsburgh'!I$828,0))</f>
        <v>Pittsburgh</v>
      </c>
      <c r="E2926">
        <f>INDEX(cleaned_data_Pittsburgh!AG$2:'cleaned_data_Pittsburgh'!AG$828, MATCH(A2926, cleaned_data_Pittsburgh!I$2:'cleaned_data_Pittsburgh'!I$828,0))</f>
        <v>0</v>
      </c>
      <c r="F2926" t="str">
        <f>INDEX(cleaned_data_Pittsburgh!AK$2:'cleaned_data_Pittsburgh'!AK$828, MATCH(A2926, cleaned_data_Pittsburgh!I$2:'cleaned_data_Pittsburgh'!I$828,0))</f>
        <v>Sub-county</v>
      </c>
      <c r="G2926">
        <f t="shared" si="28"/>
        <v>1</v>
      </c>
    </row>
    <row r="2927" spans="1:7" x14ac:dyDescent="0.2">
      <c r="A2927">
        <v>223344751</v>
      </c>
      <c r="B2927">
        <v>49573552</v>
      </c>
      <c r="C2927" t="s">
        <v>3380</v>
      </c>
      <c r="D2927" t="str">
        <f>INDEX(cleaned_data_Pittsburgh!AF$2:'cleaned_data_Pittsburgh'!AF$828, MATCH(A2927, cleaned_data_Pittsburgh!I$2:'cleaned_data_Pittsburgh'!I$828,0))</f>
        <v>Pittsburgh</v>
      </c>
      <c r="E2927">
        <f>INDEX(cleaned_data_Pittsburgh!AG$2:'cleaned_data_Pittsburgh'!AG$828, MATCH(A2927, cleaned_data_Pittsburgh!I$2:'cleaned_data_Pittsburgh'!I$828,0))</f>
        <v>0</v>
      </c>
      <c r="F2927" t="str">
        <f>INDEX(cleaned_data_Pittsburgh!AK$2:'cleaned_data_Pittsburgh'!AK$828, MATCH(A2927, cleaned_data_Pittsburgh!I$2:'cleaned_data_Pittsburgh'!I$828,0))</f>
        <v>Sub-county</v>
      </c>
      <c r="G2927">
        <f t="shared" si="28"/>
        <v>1</v>
      </c>
    </row>
    <row r="2928" spans="1:7" x14ac:dyDescent="0.2">
      <c r="A2928">
        <v>223344751</v>
      </c>
      <c r="B2928">
        <v>13842976</v>
      </c>
      <c r="C2928" t="s">
        <v>3380</v>
      </c>
      <c r="D2928" t="str">
        <f>INDEX(cleaned_data_Pittsburgh!AF$2:'cleaned_data_Pittsburgh'!AF$828, MATCH(A2928, cleaned_data_Pittsburgh!I$2:'cleaned_data_Pittsburgh'!I$828,0))</f>
        <v>Pittsburgh</v>
      </c>
      <c r="E2928">
        <f>INDEX(cleaned_data_Pittsburgh!AG$2:'cleaned_data_Pittsburgh'!AG$828, MATCH(A2928, cleaned_data_Pittsburgh!I$2:'cleaned_data_Pittsburgh'!I$828,0))</f>
        <v>0</v>
      </c>
      <c r="F2928" t="str">
        <f>INDEX(cleaned_data_Pittsburgh!AK$2:'cleaned_data_Pittsburgh'!AK$828, MATCH(A2928, cleaned_data_Pittsburgh!I$2:'cleaned_data_Pittsburgh'!I$828,0))</f>
        <v>Sub-county</v>
      </c>
      <c r="G2928">
        <f t="shared" si="28"/>
        <v>1</v>
      </c>
    </row>
    <row r="2929" spans="1:7" x14ac:dyDescent="0.2">
      <c r="A2929">
        <v>223344751</v>
      </c>
      <c r="B2929">
        <v>188636405</v>
      </c>
      <c r="C2929" t="s">
        <v>3380</v>
      </c>
      <c r="D2929" t="str">
        <f>INDEX(cleaned_data_Pittsburgh!AF$2:'cleaned_data_Pittsburgh'!AF$828, MATCH(A2929, cleaned_data_Pittsburgh!I$2:'cleaned_data_Pittsburgh'!I$828,0))</f>
        <v>Pittsburgh</v>
      </c>
      <c r="E2929">
        <f>INDEX(cleaned_data_Pittsburgh!AG$2:'cleaned_data_Pittsburgh'!AG$828, MATCH(A2929, cleaned_data_Pittsburgh!I$2:'cleaned_data_Pittsburgh'!I$828,0))</f>
        <v>0</v>
      </c>
      <c r="F2929" t="str">
        <f>INDEX(cleaned_data_Pittsburgh!AK$2:'cleaned_data_Pittsburgh'!AK$828, MATCH(A2929, cleaned_data_Pittsburgh!I$2:'cleaned_data_Pittsburgh'!I$828,0))</f>
        <v>Sub-county</v>
      </c>
      <c r="G2929">
        <f t="shared" si="28"/>
        <v>1</v>
      </c>
    </row>
    <row r="2930" spans="1:7" x14ac:dyDescent="0.2">
      <c r="A2930">
        <v>223344751</v>
      </c>
      <c r="B2930">
        <v>190605979</v>
      </c>
      <c r="C2930" t="s">
        <v>3380</v>
      </c>
      <c r="D2930" t="str">
        <f>INDEX(cleaned_data_Pittsburgh!AF$2:'cleaned_data_Pittsburgh'!AF$828, MATCH(A2930, cleaned_data_Pittsburgh!I$2:'cleaned_data_Pittsburgh'!I$828,0))</f>
        <v>Pittsburgh</v>
      </c>
      <c r="E2930">
        <f>INDEX(cleaned_data_Pittsburgh!AG$2:'cleaned_data_Pittsburgh'!AG$828, MATCH(A2930, cleaned_data_Pittsburgh!I$2:'cleaned_data_Pittsburgh'!I$828,0))</f>
        <v>0</v>
      </c>
      <c r="F2930" t="str">
        <f>INDEX(cleaned_data_Pittsburgh!AK$2:'cleaned_data_Pittsburgh'!AK$828, MATCH(A2930, cleaned_data_Pittsburgh!I$2:'cleaned_data_Pittsburgh'!I$828,0))</f>
        <v>Sub-county</v>
      </c>
      <c r="G2930">
        <f t="shared" si="28"/>
        <v>1</v>
      </c>
    </row>
    <row r="2931" spans="1:7" x14ac:dyDescent="0.2">
      <c r="A2931">
        <v>223344751</v>
      </c>
      <c r="B2931">
        <v>12559284</v>
      </c>
      <c r="C2931" t="s">
        <v>3380</v>
      </c>
      <c r="D2931" t="str">
        <f>INDEX(cleaned_data_Pittsburgh!AF$2:'cleaned_data_Pittsburgh'!AF$828, MATCH(A2931, cleaned_data_Pittsburgh!I$2:'cleaned_data_Pittsburgh'!I$828,0))</f>
        <v>Pittsburgh</v>
      </c>
      <c r="E2931">
        <f>INDEX(cleaned_data_Pittsburgh!AG$2:'cleaned_data_Pittsburgh'!AG$828, MATCH(A2931, cleaned_data_Pittsburgh!I$2:'cleaned_data_Pittsburgh'!I$828,0))</f>
        <v>0</v>
      </c>
      <c r="F2931" t="str">
        <f>INDEX(cleaned_data_Pittsburgh!AK$2:'cleaned_data_Pittsburgh'!AK$828, MATCH(A2931, cleaned_data_Pittsburgh!I$2:'cleaned_data_Pittsburgh'!I$828,0))</f>
        <v>Sub-county</v>
      </c>
      <c r="G2931">
        <f t="shared" si="28"/>
        <v>1</v>
      </c>
    </row>
    <row r="2932" spans="1:7" x14ac:dyDescent="0.2">
      <c r="A2932">
        <v>223344751</v>
      </c>
      <c r="B2932">
        <v>163545052</v>
      </c>
      <c r="C2932" t="s">
        <v>3380</v>
      </c>
      <c r="D2932" t="str">
        <f>INDEX(cleaned_data_Pittsburgh!AF$2:'cleaned_data_Pittsburgh'!AF$828, MATCH(A2932, cleaned_data_Pittsburgh!I$2:'cleaned_data_Pittsburgh'!I$828,0))</f>
        <v>Pittsburgh</v>
      </c>
      <c r="E2932">
        <f>INDEX(cleaned_data_Pittsburgh!AG$2:'cleaned_data_Pittsburgh'!AG$828, MATCH(A2932, cleaned_data_Pittsburgh!I$2:'cleaned_data_Pittsburgh'!I$828,0))</f>
        <v>0</v>
      </c>
      <c r="F2932" t="str">
        <f>INDEX(cleaned_data_Pittsburgh!AK$2:'cleaned_data_Pittsburgh'!AK$828, MATCH(A2932, cleaned_data_Pittsburgh!I$2:'cleaned_data_Pittsburgh'!I$828,0))</f>
        <v>Sub-county</v>
      </c>
      <c r="G2932">
        <f t="shared" si="28"/>
        <v>1</v>
      </c>
    </row>
    <row r="2933" spans="1:7" x14ac:dyDescent="0.2">
      <c r="A2933">
        <v>223344751</v>
      </c>
      <c r="B2933">
        <v>183260250</v>
      </c>
      <c r="C2933" t="s">
        <v>3380</v>
      </c>
      <c r="D2933" t="str">
        <f>INDEX(cleaned_data_Pittsburgh!AF$2:'cleaned_data_Pittsburgh'!AF$828, MATCH(A2933, cleaned_data_Pittsburgh!I$2:'cleaned_data_Pittsburgh'!I$828,0))</f>
        <v>Pittsburgh</v>
      </c>
      <c r="E2933">
        <f>INDEX(cleaned_data_Pittsburgh!AG$2:'cleaned_data_Pittsburgh'!AG$828, MATCH(A2933, cleaned_data_Pittsburgh!I$2:'cleaned_data_Pittsburgh'!I$828,0))</f>
        <v>0</v>
      </c>
      <c r="F2933" t="str">
        <f>INDEX(cleaned_data_Pittsburgh!AK$2:'cleaned_data_Pittsburgh'!AK$828, MATCH(A2933, cleaned_data_Pittsburgh!I$2:'cleaned_data_Pittsburgh'!I$828,0))</f>
        <v>Sub-county</v>
      </c>
      <c r="G2933">
        <f t="shared" si="28"/>
        <v>1</v>
      </c>
    </row>
    <row r="2934" spans="1:7" x14ac:dyDescent="0.2">
      <c r="A2934">
        <v>223344751</v>
      </c>
      <c r="B2934">
        <v>13915368</v>
      </c>
      <c r="C2934" t="s">
        <v>3380</v>
      </c>
      <c r="D2934" t="str">
        <f>INDEX(cleaned_data_Pittsburgh!AF$2:'cleaned_data_Pittsburgh'!AF$828, MATCH(A2934, cleaned_data_Pittsburgh!I$2:'cleaned_data_Pittsburgh'!I$828,0))</f>
        <v>Pittsburgh</v>
      </c>
      <c r="E2934">
        <f>INDEX(cleaned_data_Pittsburgh!AG$2:'cleaned_data_Pittsburgh'!AG$828, MATCH(A2934, cleaned_data_Pittsburgh!I$2:'cleaned_data_Pittsburgh'!I$828,0))</f>
        <v>0</v>
      </c>
      <c r="F2934" t="str">
        <f>INDEX(cleaned_data_Pittsburgh!AK$2:'cleaned_data_Pittsburgh'!AK$828, MATCH(A2934, cleaned_data_Pittsburgh!I$2:'cleaned_data_Pittsburgh'!I$828,0))</f>
        <v>Sub-county</v>
      </c>
      <c r="G2934">
        <f t="shared" si="28"/>
        <v>1</v>
      </c>
    </row>
    <row r="2935" spans="1:7" x14ac:dyDescent="0.2">
      <c r="A2935">
        <v>223344751</v>
      </c>
      <c r="B2935">
        <v>7693050</v>
      </c>
      <c r="C2935" t="s">
        <v>3380</v>
      </c>
      <c r="D2935" t="str">
        <f>INDEX(cleaned_data_Pittsburgh!AF$2:'cleaned_data_Pittsburgh'!AF$828, MATCH(A2935, cleaned_data_Pittsburgh!I$2:'cleaned_data_Pittsburgh'!I$828,0))</f>
        <v>Pittsburgh</v>
      </c>
      <c r="E2935">
        <f>INDEX(cleaned_data_Pittsburgh!AG$2:'cleaned_data_Pittsburgh'!AG$828, MATCH(A2935, cleaned_data_Pittsburgh!I$2:'cleaned_data_Pittsburgh'!I$828,0))</f>
        <v>0</v>
      </c>
      <c r="F2935" t="str">
        <f>INDEX(cleaned_data_Pittsburgh!AK$2:'cleaned_data_Pittsburgh'!AK$828, MATCH(A2935, cleaned_data_Pittsburgh!I$2:'cleaned_data_Pittsburgh'!I$828,0))</f>
        <v>Sub-county</v>
      </c>
      <c r="G2935">
        <f t="shared" si="28"/>
        <v>1</v>
      </c>
    </row>
    <row r="2936" spans="1:7" x14ac:dyDescent="0.2">
      <c r="A2936">
        <v>223344751</v>
      </c>
      <c r="B2936">
        <v>2184892</v>
      </c>
      <c r="C2936" t="s">
        <v>3380</v>
      </c>
      <c r="D2936" t="str">
        <f>INDEX(cleaned_data_Pittsburgh!AF$2:'cleaned_data_Pittsburgh'!AF$828, MATCH(A2936, cleaned_data_Pittsburgh!I$2:'cleaned_data_Pittsburgh'!I$828,0))</f>
        <v>Pittsburgh</v>
      </c>
      <c r="E2936">
        <f>INDEX(cleaned_data_Pittsburgh!AG$2:'cleaned_data_Pittsburgh'!AG$828, MATCH(A2936, cleaned_data_Pittsburgh!I$2:'cleaned_data_Pittsburgh'!I$828,0))</f>
        <v>0</v>
      </c>
      <c r="F2936" t="str">
        <f>INDEX(cleaned_data_Pittsburgh!AK$2:'cleaned_data_Pittsburgh'!AK$828, MATCH(A2936, cleaned_data_Pittsburgh!I$2:'cleaned_data_Pittsburgh'!I$828,0))</f>
        <v>Sub-county</v>
      </c>
      <c r="G2936">
        <f t="shared" si="28"/>
        <v>1</v>
      </c>
    </row>
    <row r="2937" spans="1:7" x14ac:dyDescent="0.2">
      <c r="A2937">
        <v>223344751</v>
      </c>
      <c r="B2937">
        <v>103983602</v>
      </c>
      <c r="C2937" t="s">
        <v>3380</v>
      </c>
      <c r="D2937" t="str">
        <f>INDEX(cleaned_data_Pittsburgh!AF$2:'cleaned_data_Pittsburgh'!AF$828, MATCH(A2937, cleaned_data_Pittsburgh!I$2:'cleaned_data_Pittsburgh'!I$828,0))</f>
        <v>Pittsburgh</v>
      </c>
      <c r="E2937">
        <f>INDEX(cleaned_data_Pittsburgh!AG$2:'cleaned_data_Pittsburgh'!AG$828, MATCH(A2937, cleaned_data_Pittsburgh!I$2:'cleaned_data_Pittsburgh'!I$828,0))</f>
        <v>0</v>
      </c>
      <c r="F2937" t="str">
        <f>INDEX(cleaned_data_Pittsburgh!AK$2:'cleaned_data_Pittsburgh'!AK$828, MATCH(A2937, cleaned_data_Pittsburgh!I$2:'cleaned_data_Pittsburgh'!I$828,0))</f>
        <v>Sub-county</v>
      </c>
      <c r="G2937">
        <f t="shared" si="28"/>
        <v>1</v>
      </c>
    </row>
    <row r="2938" spans="1:7" x14ac:dyDescent="0.2">
      <c r="A2938">
        <v>223344751</v>
      </c>
      <c r="B2938">
        <v>191990862</v>
      </c>
      <c r="C2938" t="s">
        <v>3380</v>
      </c>
      <c r="D2938" t="str">
        <f>INDEX(cleaned_data_Pittsburgh!AF$2:'cleaned_data_Pittsburgh'!AF$828, MATCH(A2938, cleaned_data_Pittsburgh!I$2:'cleaned_data_Pittsburgh'!I$828,0))</f>
        <v>Pittsburgh</v>
      </c>
      <c r="E2938">
        <f>INDEX(cleaned_data_Pittsburgh!AG$2:'cleaned_data_Pittsburgh'!AG$828, MATCH(A2938, cleaned_data_Pittsburgh!I$2:'cleaned_data_Pittsburgh'!I$828,0))</f>
        <v>0</v>
      </c>
      <c r="F2938" t="str">
        <f>INDEX(cleaned_data_Pittsburgh!AK$2:'cleaned_data_Pittsburgh'!AK$828, MATCH(A2938, cleaned_data_Pittsburgh!I$2:'cleaned_data_Pittsburgh'!I$828,0))</f>
        <v>Sub-county</v>
      </c>
      <c r="G2938">
        <f t="shared" si="28"/>
        <v>1</v>
      </c>
    </row>
    <row r="2939" spans="1:7" x14ac:dyDescent="0.2">
      <c r="A2939">
        <v>223344751</v>
      </c>
      <c r="B2939">
        <v>183346158</v>
      </c>
      <c r="C2939" t="s">
        <v>3380</v>
      </c>
      <c r="D2939" t="str">
        <f>INDEX(cleaned_data_Pittsburgh!AF$2:'cleaned_data_Pittsburgh'!AF$828, MATCH(A2939, cleaned_data_Pittsburgh!I$2:'cleaned_data_Pittsburgh'!I$828,0))</f>
        <v>Pittsburgh</v>
      </c>
      <c r="E2939">
        <f>INDEX(cleaned_data_Pittsburgh!AG$2:'cleaned_data_Pittsburgh'!AG$828, MATCH(A2939, cleaned_data_Pittsburgh!I$2:'cleaned_data_Pittsburgh'!I$828,0))</f>
        <v>0</v>
      </c>
      <c r="F2939" t="str">
        <f>INDEX(cleaned_data_Pittsburgh!AK$2:'cleaned_data_Pittsburgh'!AK$828, MATCH(A2939, cleaned_data_Pittsburgh!I$2:'cleaned_data_Pittsburgh'!I$828,0))</f>
        <v>Sub-county</v>
      </c>
      <c r="G2939">
        <f t="shared" si="28"/>
        <v>1</v>
      </c>
    </row>
    <row r="2940" spans="1:7" x14ac:dyDescent="0.2">
      <c r="A2940">
        <v>223344751</v>
      </c>
      <c r="B2940">
        <v>187833606</v>
      </c>
      <c r="C2940" t="s">
        <v>3380</v>
      </c>
      <c r="D2940" t="str">
        <f>INDEX(cleaned_data_Pittsburgh!AF$2:'cleaned_data_Pittsburgh'!AF$828, MATCH(A2940, cleaned_data_Pittsburgh!I$2:'cleaned_data_Pittsburgh'!I$828,0))</f>
        <v>Pittsburgh</v>
      </c>
      <c r="E2940">
        <f>INDEX(cleaned_data_Pittsburgh!AG$2:'cleaned_data_Pittsburgh'!AG$828, MATCH(A2940, cleaned_data_Pittsburgh!I$2:'cleaned_data_Pittsburgh'!I$828,0))</f>
        <v>0</v>
      </c>
      <c r="F2940" t="str">
        <f>INDEX(cleaned_data_Pittsburgh!AK$2:'cleaned_data_Pittsburgh'!AK$828, MATCH(A2940, cleaned_data_Pittsburgh!I$2:'cleaned_data_Pittsburgh'!I$828,0))</f>
        <v>Sub-county</v>
      </c>
      <c r="G2940">
        <f t="shared" si="28"/>
        <v>1</v>
      </c>
    </row>
    <row r="2941" spans="1:7" x14ac:dyDescent="0.2">
      <c r="A2941">
        <v>223344751</v>
      </c>
      <c r="B2941">
        <v>192050992</v>
      </c>
      <c r="C2941" t="s">
        <v>3380</v>
      </c>
      <c r="D2941" t="str">
        <f>INDEX(cleaned_data_Pittsburgh!AF$2:'cleaned_data_Pittsburgh'!AF$828, MATCH(A2941, cleaned_data_Pittsburgh!I$2:'cleaned_data_Pittsburgh'!I$828,0))</f>
        <v>Pittsburgh</v>
      </c>
      <c r="E2941">
        <f>INDEX(cleaned_data_Pittsburgh!AG$2:'cleaned_data_Pittsburgh'!AG$828, MATCH(A2941, cleaned_data_Pittsburgh!I$2:'cleaned_data_Pittsburgh'!I$828,0))</f>
        <v>0</v>
      </c>
      <c r="F2941" t="str">
        <f>INDEX(cleaned_data_Pittsburgh!AK$2:'cleaned_data_Pittsburgh'!AK$828, MATCH(A2941, cleaned_data_Pittsburgh!I$2:'cleaned_data_Pittsburgh'!I$828,0))</f>
        <v>Sub-county</v>
      </c>
      <c r="G2941">
        <f t="shared" si="28"/>
        <v>1</v>
      </c>
    </row>
    <row r="2942" spans="1:7" x14ac:dyDescent="0.2">
      <c r="A2942">
        <v>223344751</v>
      </c>
      <c r="B2942">
        <v>90728272</v>
      </c>
      <c r="C2942" t="s">
        <v>3380</v>
      </c>
      <c r="D2942" t="str">
        <f>INDEX(cleaned_data_Pittsburgh!AF$2:'cleaned_data_Pittsburgh'!AF$828, MATCH(A2942, cleaned_data_Pittsburgh!I$2:'cleaned_data_Pittsburgh'!I$828,0))</f>
        <v>Pittsburgh</v>
      </c>
      <c r="E2942">
        <f>INDEX(cleaned_data_Pittsburgh!AG$2:'cleaned_data_Pittsburgh'!AG$828, MATCH(A2942, cleaned_data_Pittsburgh!I$2:'cleaned_data_Pittsburgh'!I$828,0))</f>
        <v>0</v>
      </c>
      <c r="F2942" t="str">
        <f>INDEX(cleaned_data_Pittsburgh!AK$2:'cleaned_data_Pittsburgh'!AK$828, MATCH(A2942, cleaned_data_Pittsburgh!I$2:'cleaned_data_Pittsburgh'!I$828,0))</f>
        <v>Sub-county</v>
      </c>
      <c r="G2942">
        <f t="shared" si="28"/>
        <v>1</v>
      </c>
    </row>
    <row r="2943" spans="1:7" x14ac:dyDescent="0.2">
      <c r="A2943">
        <v>223344751</v>
      </c>
      <c r="B2943">
        <v>8224381</v>
      </c>
      <c r="C2943" t="s">
        <v>3380</v>
      </c>
      <c r="D2943" t="str">
        <f>INDEX(cleaned_data_Pittsburgh!AF$2:'cleaned_data_Pittsburgh'!AF$828, MATCH(A2943, cleaned_data_Pittsburgh!I$2:'cleaned_data_Pittsburgh'!I$828,0))</f>
        <v>Pittsburgh</v>
      </c>
      <c r="E2943">
        <f>INDEX(cleaned_data_Pittsburgh!AG$2:'cleaned_data_Pittsburgh'!AG$828, MATCH(A2943, cleaned_data_Pittsburgh!I$2:'cleaned_data_Pittsburgh'!I$828,0))</f>
        <v>0</v>
      </c>
      <c r="F2943" t="str">
        <f>INDEX(cleaned_data_Pittsburgh!AK$2:'cleaned_data_Pittsburgh'!AK$828, MATCH(A2943, cleaned_data_Pittsburgh!I$2:'cleaned_data_Pittsburgh'!I$828,0))</f>
        <v>Sub-county</v>
      </c>
      <c r="G2943">
        <f t="shared" si="28"/>
        <v>1</v>
      </c>
    </row>
    <row r="2944" spans="1:7" x14ac:dyDescent="0.2">
      <c r="A2944">
        <v>223344751</v>
      </c>
      <c r="B2944">
        <v>5977224</v>
      </c>
      <c r="C2944" t="s">
        <v>3380</v>
      </c>
      <c r="D2944" t="str">
        <f>INDEX(cleaned_data_Pittsburgh!AF$2:'cleaned_data_Pittsburgh'!AF$828, MATCH(A2944, cleaned_data_Pittsburgh!I$2:'cleaned_data_Pittsburgh'!I$828,0))</f>
        <v>Pittsburgh</v>
      </c>
      <c r="E2944">
        <f>INDEX(cleaned_data_Pittsburgh!AG$2:'cleaned_data_Pittsburgh'!AG$828, MATCH(A2944, cleaned_data_Pittsburgh!I$2:'cleaned_data_Pittsburgh'!I$828,0))</f>
        <v>0</v>
      </c>
      <c r="F2944" t="str">
        <f>INDEX(cleaned_data_Pittsburgh!AK$2:'cleaned_data_Pittsburgh'!AK$828, MATCH(A2944, cleaned_data_Pittsburgh!I$2:'cleaned_data_Pittsburgh'!I$828,0))</f>
        <v>Sub-county</v>
      </c>
      <c r="G2944">
        <f t="shared" si="28"/>
        <v>1</v>
      </c>
    </row>
    <row r="2945" spans="1:7" x14ac:dyDescent="0.2">
      <c r="A2945">
        <v>223344751</v>
      </c>
      <c r="B2945">
        <v>24844822</v>
      </c>
      <c r="C2945" t="s">
        <v>3380</v>
      </c>
      <c r="D2945" t="str">
        <f>INDEX(cleaned_data_Pittsburgh!AF$2:'cleaned_data_Pittsburgh'!AF$828, MATCH(A2945, cleaned_data_Pittsburgh!I$2:'cleaned_data_Pittsburgh'!I$828,0))</f>
        <v>Pittsburgh</v>
      </c>
      <c r="E2945">
        <f>INDEX(cleaned_data_Pittsburgh!AG$2:'cleaned_data_Pittsburgh'!AG$828, MATCH(A2945, cleaned_data_Pittsburgh!I$2:'cleaned_data_Pittsburgh'!I$828,0))</f>
        <v>0</v>
      </c>
      <c r="F2945" t="str">
        <f>INDEX(cleaned_data_Pittsburgh!AK$2:'cleaned_data_Pittsburgh'!AK$828, MATCH(A2945, cleaned_data_Pittsburgh!I$2:'cleaned_data_Pittsburgh'!I$828,0))</f>
        <v>Sub-county</v>
      </c>
      <c r="G2945">
        <f t="shared" si="28"/>
        <v>1</v>
      </c>
    </row>
    <row r="2946" spans="1:7" x14ac:dyDescent="0.2">
      <c r="A2946">
        <v>223344751</v>
      </c>
      <c r="B2946">
        <v>192077029</v>
      </c>
      <c r="C2946" t="s">
        <v>3380</v>
      </c>
      <c r="D2946" t="str">
        <f>INDEX(cleaned_data_Pittsburgh!AF$2:'cleaned_data_Pittsburgh'!AF$828, MATCH(A2946, cleaned_data_Pittsburgh!I$2:'cleaned_data_Pittsburgh'!I$828,0))</f>
        <v>Pittsburgh</v>
      </c>
      <c r="E2946">
        <f>INDEX(cleaned_data_Pittsburgh!AG$2:'cleaned_data_Pittsburgh'!AG$828, MATCH(A2946, cleaned_data_Pittsburgh!I$2:'cleaned_data_Pittsburgh'!I$828,0))</f>
        <v>0</v>
      </c>
      <c r="F2946" t="str">
        <f>INDEX(cleaned_data_Pittsburgh!AK$2:'cleaned_data_Pittsburgh'!AK$828, MATCH(A2946, cleaned_data_Pittsburgh!I$2:'cleaned_data_Pittsburgh'!I$828,0))</f>
        <v>Sub-county</v>
      </c>
      <c r="G2946">
        <f t="shared" si="28"/>
        <v>1</v>
      </c>
    </row>
    <row r="2947" spans="1:7" x14ac:dyDescent="0.2">
      <c r="A2947">
        <v>223344751</v>
      </c>
      <c r="B2947">
        <v>192077468</v>
      </c>
      <c r="C2947" t="s">
        <v>3380</v>
      </c>
      <c r="D2947" t="str">
        <f>INDEX(cleaned_data_Pittsburgh!AF$2:'cleaned_data_Pittsburgh'!AF$828, MATCH(A2947, cleaned_data_Pittsburgh!I$2:'cleaned_data_Pittsburgh'!I$828,0))</f>
        <v>Pittsburgh</v>
      </c>
      <c r="E2947">
        <f>INDEX(cleaned_data_Pittsburgh!AG$2:'cleaned_data_Pittsburgh'!AG$828, MATCH(A2947, cleaned_data_Pittsburgh!I$2:'cleaned_data_Pittsburgh'!I$828,0))</f>
        <v>0</v>
      </c>
      <c r="F2947" t="str">
        <f>INDEX(cleaned_data_Pittsburgh!AK$2:'cleaned_data_Pittsburgh'!AK$828, MATCH(A2947, cleaned_data_Pittsburgh!I$2:'cleaned_data_Pittsburgh'!I$828,0))</f>
        <v>Sub-county</v>
      </c>
      <c r="G2947">
        <f t="shared" si="28"/>
        <v>1</v>
      </c>
    </row>
    <row r="2948" spans="1:7" x14ac:dyDescent="0.2">
      <c r="A2948">
        <v>223344751</v>
      </c>
      <c r="B2948">
        <v>192078122</v>
      </c>
      <c r="C2948" t="s">
        <v>3380</v>
      </c>
      <c r="D2948" t="str">
        <f>INDEX(cleaned_data_Pittsburgh!AF$2:'cleaned_data_Pittsburgh'!AF$828, MATCH(A2948, cleaned_data_Pittsburgh!I$2:'cleaned_data_Pittsburgh'!I$828,0))</f>
        <v>Pittsburgh</v>
      </c>
      <c r="E2948">
        <f>INDEX(cleaned_data_Pittsburgh!AG$2:'cleaned_data_Pittsburgh'!AG$828, MATCH(A2948, cleaned_data_Pittsburgh!I$2:'cleaned_data_Pittsburgh'!I$828,0))</f>
        <v>0</v>
      </c>
      <c r="F2948" t="str">
        <f>INDEX(cleaned_data_Pittsburgh!AK$2:'cleaned_data_Pittsburgh'!AK$828, MATCH(A2948, cleaned_data_Pittsburgh!I$2:'cleaned_data_Pittsburgh'!I$828,0))</f>
        <v>Sub-county</v>
      </c>
      <c r="G2948">
        <f t="shared" si="28"/>
        <v>1</v>
      </c>
    </row>
    <row r="2949" spans="1:7" x14ac:dyDescent="0.2">
      <c r="A2949">
        <v>223344751</v>
      </c>
      <c r="B2949">
        <v>30868322</v>
      </c>
      <c r="C2949" t="s">
        <v>3380</v>
      </c>
      <c r="D2949" t="str">
        <f>INDEX(cleaned_data_Pittsburgh!AF$2:'cleaned_data_Pittsburgh'!AF$828, MATCH(A2949, cleaned_data_Pittsburgh!I$2:'cleaned_data_Pittsburgh'!I$828,0))</f>
        <v>Pittsburgh</v>
      </c>
      <c r="E2949">
        <f>INDEX(cleaned_data_Pittsburgh!AG$2:'cleaned_data_Pittsburgh'!AG$828, MATCH(A2949, cleaned_data_Pittsburgh!I$2:'cleaned_data_Pittsburgh'!I$828,0))</f>
        <v>0</v>
      </c>
      <c r="F2949" t="str">
        <f>INDEX(cleaned_data_Pittsburgh!AK$2:'cleaned_data_Pittsburgh'!AK$828, MATCH(A2949, cleaned_data_Pittsburgh!I$2:'cleaned_data_Pittsburgh'!I$828,0))</f>
        <v>Sub-county</v>
      </c>
      <c r="G2949">
        <f t="shared" si="28"/>
        <v>1</v>
      </c>
    </row>
    <row r="2950" spans="1:7" x14ac:dyDescent="0.2">
      <c r="A2950">
        <v>223344751</v>
      </c>
      <c r="B2950">
        <v>188450284</v>
      </c>
      <c r="C2950" t="s">
        <v>3380</v>
      </c>
      <c r="D2950" t="str">
        <f>INDEX(cleaned_data_Pittsburgh!AF$2:'cleaned_data_Pittsburgh'!AF$828, MATCH(A2950, cleaned_data_Pittsburgh!I$2:'cleaned_data_Pittsburgh'!I$828,0))</f>
        <v>Pittsburgh</v>
      </c>
      <c r="E2950">
        <f>INDEX(cleaned_data_Pittsburgh!AG$2:'cleaned_data_Pittsburgh'!AG$828, MATCH(A2950, cleaned_data_Pittsburgh!I$2:'cleaned_data_Pittsburgh'!I$828,0))</f>
        <v>0</v>
      </c>
      <c r="F2950" t="str">
        <f>INDEX(cleaned_data_Pittsburgh!AK$2:'cleaned_data_Pittsburgh'!AK$828, MATCH(A2950, cleaned_data_Pittsburgh!I$2:'cleaned_data_Pittsburgh'!I$828,0))</f>
        <v>Sub-county</v>
      </c>
      <c r="G2950">
        <f t="shared" si="28"/>
        <v>1</v>
      </c>
    </row>
    <row r="2951" spans="1:7" x14ac:dyDescent="0.2">
      <c r="A2951">
        <v>223344751</v>
      </c>
      <c r="B2951">
        <v>192082723</v>
      </c>
      <c r="C2951" t="s">
        <v>3380</v>
      </c>
      <c r="D2951" t="str">
        <f>INDEX(cleaned_data_Pittsburgh!AF$2:'cleaned_data_Pittsburgh'!AF$828, MATCH(A2951, cleaned_data_Pittsburgh!I$2:'cleaned_data_Pittsburgh'!I$828,0))</f>
        <v>Pittsburgh</v>
      </c>
      <c r="E2951">
        <f>INDEX(cleaned_data_Pittsburgh!AG$2:'cleaned_data_Pittsburgh'!AG$828, MATCH(A2951, cleaned_data_Pittsburgh!I$2:'cleaned_data_Pittsburgh'!I$828,0))</f>
        <v>0</v>
      </c>
      <c r="F2951" t="str">
        <f>INDEX(cleaned_data_Pittsburgh!AK$2:'cleaned_data_Pittsburgh'!AK$828, MATCH(A2951, cleaned_data_Pittsburgh!I$2:'cleaned_data_Pittsburgh'!I$828,0))</f>
        <v>Sub-county</v>
      </c>
      <c r="G2951">
        <f t="shared" si="28"/>
        <v>1</v>
      </c>
    </row>
    <row r="2952" spans="1:7" x14ac:dyDescent="0.2">
      <c r="A2952">
        <v>223344751</v>
      </c>
      <c r="B2952">
        <v>192082785</v>
      </c>
      <c r="C2952" t="s">
        <v>3380</v>
      </c>
      <c r="D2952" t="str">
        <f>INDEX(cleaned_data_Pittsburgh!AF$2:'cleaned_data_Pittsburgh'!AF$828, MATCH(A2952, cleaned_data_Pittsburgh!I$2:'cleaned_data_Pittsburgh'!I$828,0))</f>
        <v>Pittsburgh</v>
      </c>
      <c r="E2952">
        <f>INDEX(cleaned_data_Pittsburgh!AG$2:'cleaned_data_Pittsburgh'!AG$828, MATCH(A2952, cleaned_data_Pittsburgh!I$2:'cleaned_data_Pittsburgh'!I$828,0))</f>
        <v>0</v>
      </c>
      <c r="F2952" t="str">
        <f>INDEX(cleaned_data_Pittsburgh!AK$2:'cleaned_data_Pittsburgh'!AK$828, MATCH(A2952, cleaned_data_Pittsburgh!I$2:'cleaned_data_Pittsburgh'!I$828,0))</f>
        <v>Sub-county</v>
      </c>
      <c r="G2952">
        <f t="shared" si="28"/>
        <v>1</v>
      </c>
    </row>
    <row r="2953" spans="1:7" x14ac:dyDescent="0.2">
      <c r="A2953">
        <v>223344751</v>
      </c>
      <c r="B2953">
        <v>7972348</v>
      </c>
      <c r="C2953" t="s">
        <v>3380</v>
      </c>
      <c r="D2953" t="str">
        <f>INDEX(cleaned_data_Pittsburgh!AF$2:'cleaned_data_Pittsburgh'!AF$828, MATCH(A2953, cleaned_data_Pittsburgh!I$2:'cleaned_data_Pittsburgh'!I$828,0))</f>
        <v>Pittsburgh</v>
      </c>
      <c r="E2953">
        <f>INDEX(cleaned_data_Pittsburgh!AG$2:'cleaned_data_Pittsburgh'!AG$828, MATCH(A2953, cleaned_data_Pittsburgh!I$2:'cleaned_data_Pittsburgh'!I$828,0))</f>
        <v>0</v>
      </c>
      <c r="F2953" t="str">
        <f>INDEX(cleaned_data_Pittsburgh!AK$2:'cleaned_data_Pittsburgh'!AK$828, MATCH(A2953, cleaned_data_Pittsburgh!I$2:'cleaned_data_Pittsburgh'!I$828,0))</f>
        <v>Sub-county</v>
      </c>
      <c r="G2953">
        <f t="shared" si="28"/>
        <v>1</v>
      </c>
    </row>
    <row r="2954" spans="1:7" x14ac:dyDescent="0.2">
      <c r="A2954">
        <v>223344791</v>
      </c>
      <c r="B2954">
        <v>13007776</v>
      </c>
      <c r="C2954" t="s">
        <v>3380</v>
      </c>
      <c r="D2954" t="str">
        <f>INDEX(cleaned_data_Pittsburgh!AF$2:'cleaned_data_Pittsburgh'!AF$828, MATCH(A2954, cleaned_data_Pittsburgh!I$2:'cleaned_data_Pittsburgh'!I$828,0))</f>
        <v>Pittsburgh</v>
      </c>
      <c r="E2954">
        <f>INDEX(cleaned_data_Pittsburgh!AG$2:'cleaned_data_Pittsburgh'!AG$828, MATCH(A2954, cleaned_data_Pittsburgh!I$2:'cleaned_data_Pittsburgh'!I$828,0))</f>
        <v>0</v>
      </c>
      <c r="F2954" t="str">
        <f>INDEX(cleaned_data_Pittsburgh!AK$2:'cleaned_data_Pittsburgh'!AK$828, MATCH(A2954, cleaned_data_Pittsburgh!I$2:'cleaned_data_Pittsburgh'!I$828,0))</f>
        <v>Sub-county</v>
      </c>
      <c r="G2954">
        <f t="shared" si="28"/>
        <v>1</v>
      </c>
    </row>
    <row r="2955" spans="1:7" x14ac:dyDescent="0.2">
      <c r="A2955">
        <v>223344791</v>
      </c>
      <c r="B2955">
        <v>71915432</v>
      </c>
      <c r="C2955" t="s">
        <v>3380</v>
      </c>
      <c r="D2955" t="str">
        <f>INDEX(cleaned_data_Pittsburgh!AF$2:'cleaned_data_Pittsburgh'!AF$828, MATCH(A2955, cleaned_data_Pittsburgh!I$2:'cleaned_data_Pittsburgh'!I$828,0))</f>
        <v>Pittsburgh</v>
      </c>
      <c r="E2955">
        <f>INDEX(cleaned_data_Pittsburgh!AG$2:'cleaned_data_Pittsburgh'!AG$828, MATCH(A2955, cleaned_data_Pittsburgh!I$2:'cleaned_data_Pittsburgh'!I$828,0))</f>
        <v>0</v>
      </c>
      <c r="F2955" t="str">
        <f>INDEX(cleaned_data_Pittsburgh!AK$2:'cleaned_data_Pittsburgh'!AK$828, MATCH(A2955, cleaned_data_Pittsburgh!I$2:'cleaned_data_Pittsburgh'!I$828,0))</f>
        <v>Sub-county</v>
      </c>
      <c r="G2955">
        <f t="shared" ref="G2955:G3018" si="29">IF(IFERROR(SEARCH(D2955, C2955), 0), 1, 0)</f>
        <v>1</v>
      </c>
    </row>
    <row r="2956" spans="1:7" x14ac:dyDescent="0.2">
      <c r="A2956">
        <v>223344791</v>
      </c>
      <c r="B2956">
        <v>174987962</v>
      </c>
      <c r="C2956" t="s">
        <v>3380</v>
      </c>
      <c r="D2956" t="str">
        <f>INDEX(cleaned_data_Pittsburgh!AF$2:'cleaned_data_Pittsburgh'!AF$828, MATCH(A2956, cleaned_data_Pittsburgh!I$2:'cleaned_data_Pittsburgh'!I$828,0))</f>
        <v>Pittsburgh</v>
      </c>
      <c r="E2956">
        <f>INDEX(cleaned_data_Pittsburgh!AG$2:'cleaned_data_Pittsburgh'!AG$828, MATCH(A2956, cleaned_data_Pittsburgh!I$2:'cleaned_data_Pittsburgh'!I$828,0))</f>
        <v>0</v>
      </c>
      <c r="F2956" t="str">
        <f>INDEX(cleaned_data_Pittsburgh!AK$2:'cleaned_data_Pittsburgh'!AK$828, MATCH(A2956, cleaned_data_Pittsburgh!I$2:'cleaned_data_Pittsburgh'!I$828,0))</f>
        <v>Sub-county</v>
      </c>
      <c r="G2956">
        <f t="shared" si="29"/>
        <v>1</v>
      </c>
    </row>
    <row r="2957" spans="1:7" x14ac:dyDescent="0.2">
      <c r="A2957">
        <v>223344791</v>
      </c>
      <c r="B2957">
        <v>3997827</v>
      </c>
      <c r="C2957" t="s">
        <v>3380</v>
      </c>
      <c r="D2957" t="str">
        <f>INDEX(cleaned_data_Pittsburgh!AF$2:'cleaned_data_Pittsburgh'!AF$828, MATCH(A2957, cleaned_data_Pittsburgh!I$2:'cleaned_data_Pittsburgh'!I$828,0))</f>
        <v>Pittsburgh</v>
      </c>
      <c r="E2957">
        <f>INDEX(cleaned_data_Pittsburgh!AG$2:'cleaned_data_Pittsburgh'!AG$828, MATCH(A2957, cleaned_data_Pittsburgh!I$2:'cleaned_data_Pittsburgh'!I$828,0))</f>
        <v>0</v>
      </c>
      <c r="F2957" t="str">
        <f>INDEX(cleaned_data_Pittsburgh!AK$2:'cleaned_data_Pittsburgh'!AK$828, MATCH(A2957, cleaned_data_Pittsburgh!I$2:'cleaned_data_Pittsburgh'!I$828,0))</f>
        <v>Sub-county</v>
      </c>
      <c r="G2957">
        <f t="shared" si="29"/>
        <v>1</v>
      </c>
    </row>
    <row r="2958" spans="1:7" x14ac:dyDescent="0.2">
      <c r="A2958">
        <v>223344791</v>
      </c>
      <c r="B2958">
        <v>646206</v>
      </c>
      <c r="C2958" t="s">
        <v>3380</v>
      </c>
      <c r="D2958" t="str">
        <f>INDEX(cleaned_data_Pittsburgh!AF$2:'cleaned_data_Pittsburgh'!AF$828, MATCH(A2958, cleaned_data_Pittsburgh!I$2:'cleaned_data_Pittsburgh'!I$828,0))</f>
        <v>Pittsburgh</v>
      </c>
      <c r="E2958">
        <f>INDEX(cleaned_data_Pittsburgh!AG$2:'cleaned_data_Pittsburgh'!AG$828, MATCH(A2958, cleaned_data_Pittsburgh!I$2:'cleaned_data_Pittsburgh'!I$828,0))</f>
        <v>0</v>
      </c>
      <c r="F2958" t="str">
        <f>INDEX(cleaned_data_Pittsburgh!AK$2:'cleaned_data_Pittsburgh'!AK$828, MATCH(A2958, cleaned_data_Pittsburgh!I$2:'cleaned_data_Pittsburgh'!I$828,0))</f>
        <v>Sub-county</v>
      </c>
      <c r="G2958">
        <f t="shared" si="29"/>
        <v>1</v>
      </c>
    </row>
    <row r="2959" spans="1:7" x14ac:dyDescent="0.2">
      <c r="A2959">
        <v>223344791</v>
      </c>
      <c r="B2959">
        <v>191551344</v>
      </c>
      <c r="C2959" t="s">
        <v>3380</v>
      </c>
      <c r="D2959" t="str">
        <f>INDEX(cleaned_data_Pittsburgh!AF$2:'cleaned_data_Pittsburgh'!AF$828, MATCH(A2959, cleaned_data_Pittsburgh!I$2:'cleaned_data_Pittsburgh'!I$828,0))</f>
        <v>Pittsburgh</v>
      </c>
      <c r="E2959">
        <f>INDEX(cleaned_data_Pittsburgh!AG$2:'cleaned_data_Pittsburgh'!AG$828, MATCH(A2959, cleaned_data_Pittsburgh!I$2:'cleaned_data_Pittsburgh'!I$828,0))</f>
        <v>0</v>
      </c>
      <c r="F2959" t="str">
        <f>INDEX(cleaned_data_Pittsburgh!AK$2:'cleaned_data_Pittsburgh'!AK$828, MATCH(A2959, cleaned_data_Pittsburgh!I$2:'cleaned_data_Pittsburgh'!I$828,0))</f>
        <v>Sub-county</v>
      </c>
      <c r="G2959">
        <f t="shared" si="29"/>
        <v>1</v>
      </c>
    </row>
    <row r="2960" spans="1:7" x14ac:dyDescent="0.2">
      <c r="A2960">
        <v>223344791</v>
      </c>
      <c r="B2960">
        <v>133864552</v>
      </c>
      <c r="C2960" t="s">
        <v>3380</v>
      </c>
      <c r="D2960" t="str">
        <f>INDEX(cleaned_data_Pittsburgh!AF$2:'cleaned_data_Pittsburgh'!AF$828, MATCH(A2960, cleaned_data_Pittsburgh!I$2:'cleaned_data_Pittsburgh'!I$828,0))</f>
        <v>Pittsburgh</v>
      </c>
      <c r="E2960">
        <f>INDEX(cleaned_data_Pittsburgh!AG$2:'cleaned_data_Pittsburgh'!AG$828, MATCH(A2960, cleaned_data_Pittsburgh!I$2:'cleaned_data_Pittsburgh'!I$828,0))</f>
        <v>0</v>
      </c>
      <c r="F2960" t="str">
        <f>INDEX(cleaned_data_Pittsburgh!AK$2:'cleaned_data_Pittsburgh'!AK$828, MATCH(A2960, cleaned_data_Pittsburgh!I$2:'cleaned_data_Pittsburgh'!I$828,0))</f>
        <v>Sub-county</v>
      </c>
      <c r="G2960">
        <f t="shared" si="29"/>
        <v>1</v>
      </c>
    </row>
    <row r="2961" spans="1:7" x14ac:dyDescent="0.2">
      <c r="A2961">
        <v>223344791</v>
      </c>
      <c r="B2961">
        <v>41374302</v>
      </c>
      <c r="C2961" t="s">
        <v>3380</v>
      </c>
      <c r="D2961" t="str">
        <f>INDEX(cleaned_data_Pittsburgh!AF$2:'cleaned_data_Pittsburgh'!AF$828, MATCH(A2961, cleaned_data_Pittsburgh!I$2:'cleaned_data_Pittsburgh'!I$828,0))</f>
        <v>Pittsburgh</v>
      </c>
      <c r="E2961">
        <f>INDEX(cleaned_data_Pittsburgh!AG$2:'cleaned_data_Pittsburgh'!AG$828, MATCH(A2961, cleaned_data_Pittsburgh!I$2:'cleaned_data_Pittsburgh'!I$828,0))</f>
        <v>0</v>
      </c>
      <c r="F2961" t="str">
        <f>INDEX(cleaned_data_Pittsburgh!AK$2:'cleaned_data_Pittsburgh'!AK$828, MATCH(A2961, cleaned_data_Pittsburgh!I$2:'cleaned_data_Pittsburgh'!I$828,0))</f>
        <v>Sub-county</v>
      </c>
      <c r="G2961">
        <f t="shared" si="29"/>
        <v>1</v>
      </c>
    </row>
    <row r="2962" spans="1:7" x14ac:dyDescent="0.2">
      <c r="A2962">
        <v>223344791</v>
      </c>
      <c r="B2962">
        <v>24844822</v>
      </c>
      <c r="C2962" t="s">
        <v>3380</v>
      </c>
      <c r="D2962" t="str">
        <f>INDEX(cleaned_data_Pittsburgh!AF$2:'cleaned_data_Pittsburgh'!AF$828, MATCH(A2962, cleaned_data_Pittsburgh!I$2:'cleaned_data_Pittsburgh'!I$828,0))</f>
        <v>Pittsburgh</v>
      </c>
      <c r="E2962">
        <f>INDEX(cleaned_data_Pittsburgh!AG$2:'cleaned_data_Pittsburgh'!AG$828, MATCH(A2962, cleaned_data_Pittsburgh!I$2:'cleaned_data_Pittsburgh'!I$828,0))</f>
        <v>0</v>
      </c>
      <c r="F2962" t="str">
        <f>INDEX(cleaned_data_Pittsburgh!AK$2:'cleaned_data_Pittsburgh'!AK$828, MATCH(A2962, cleaned_data_Pittsburgh!I$2:'cleaned_data_Pittsburgh'!I$828,0))</f>
        <v>Sub-county</v>
      </c>
      <c r="G2962">
        <f t="shared" si="29"/>
        <v>1</v>
      </c>
    </row>
    <row r="2963" spans="1:7" x14ac:dyDescent="0.2">
      <c r="A2963">
        <v>223527142</v>
      </c>
      <c r="B2963">
        <v>12930899</v>
      </c>
      <c r="C2963" t="s">
        <v>3380</v>
      </c>
      <c r="D2963" t="str">
        <f>INDEX(cleaned_data_Pittsburgh!AF$2:'cleaned_data_Pittsburgh'!AF$828, MATCH(A2963, cleaned_data_Pittsburgh!I$2:'cleaned_data_Pittsburgh'!I$828,0))</f>
        <v>Pittsburgh</v>
      </c>
      <c r="E2963">
        <f>INDEX(cleaned_data_Pittsburgh!AG$2:'cleaned_data_Pittsburgh'!AG$828, MATCH(A2963, cleaned_data_Pittsburgh!I$2:'cleaned_data_Pittsburgh'!I$828,0))</f>
        <v>0</v>
      </c>
      <c r="F2963" t="str">
        <f>INDEX(cleaned_data_Pittsburgh!AK$2:'cleaned_data_Pittsburgh'!AK$828, MATCH(A2963, cleaned_data_Pittsburgh!I$2:'cleaned_data_Pittsburgh'!I$828,0))</f>
        <v>Sub-county</v>
      </c>
      <c r="G2963">
        <f t="shared" si="29"/>
        <v>1</v>
      </c>
    </row>
    <row r="2964" spans="1:7" x14ac:dyDescent="0.2">
      <c r="A2964">
        <v>223527142</v>
      </c>
      <c r="B2964">
        <v>9507281</v>
      </c>
      <c r="C2964" t="s">
        <v>3380</v>
      </c>
      <c r="D2964" t="str">
        <f>INDEX(cleaned_data_Pittsburgh!AF$2:'cleaned_data_Pittsburgh'!AF$828, MATCH(A2964, cleaned_data_Pittsburgh!I$2:'cleaned_data_Pittsburgh'!I$828,0))</f>
        <v>Pittsburgh</v>
      </c>
      <c r="E2964">
        <f>INDEX(cleaned_data_Pittsburgh!AG$2:'cleaned_data_Pittsburgh'!AG$828, MATCH(A2964, cleaned_data_Pittsburgh!I$2:'cleaned_data_Pittsburgh'!I$828,0))</f>
        <v>0</v>
      </c>
      <c r="F2964" t="str">
        <f>INDEX(cleaned_data_Pittsburgh!AK$2:'cleaned_data_Pittsburgh'!AK$828, MATCH(A2964, cleaned_data_Pittsburgh!I$2:'cleaned_data_Pittsburgh'!I$828,0))</f>
        <v>Sub-county</v>
      </c>
      <c r="G2964">
        <f t="shared" si="29"/>
        <v>1</v>
      </c>
    </row>
    <row r="2965" spans="1:7" x14ac:dyDescent="0.2">
      <c r="A2965">
        <v>223527142</v>
      </c>
      <c r="B2965">
        <v>939664</v>
      </c>
      <c r="C2965" t="s">
        <v>3380</v>
      </c>
      <c r="D2965" t="str">
        <f>INDEX(cleaned_data_Pittsburgh!AF$2:'cleaned_data_Pittsburgh'!AF$828, MATCH(A2965, cleaned_data_Pittsburgh!I$2:'cleaned_data_Pittsburgh'!I$828,0))</f>
        <v>Pittsburgh</v>
      </c>
      <c r="E2965">
        <f>INDEX(cleaned_data_Pittsburgh!AG$2:'cleaned_data_Pittsburgh'!AG$828, MATCH(A2965, cleaned_data_Pittsburgh!I$2:'cleaned_data_Pittsburgh'!I$828,0))</f>
        <v>0</v>
      </c>
      <c r="F2965" t="str">
        <f>INDEX(cleaned_data_Pittsburgh!AK$2:'cleaned_data_Pittsburgh'!AK$828, MATCH(A2965, cleaned_data_Pittsburgh!I$2:'cleaned_data_Pittsburgh'!I$828,0))</f>
        <v>Sub-county</v>
      </c>
      <c r="G2965">
        <f t="shared" si="29"/>
        <v>1</v>
      </c>
    </row>
    <row r="2966" spans="1:7" x14ac:dyDescent="0.2">
      <c r="A2966">
        <v>223527142</v>
      </c>
      <c r="B2966">
        <v>160672852</v>
      </c>
      <c r="C2966" t="s">
        <v>3380</v>
      </c>
      <c r="D2966" t="str">
        <f>INDEX(cleaned_data_Pittsburgh!AF$2:'cleaned_data_Pittsburgh'!AF$828, MATCH(A2966, cleaned_data_Pittsburgh!I$2:'cleaned_data_Pittsburgh'!I$828,0))</f>
        <v>Pittsburgh</v>
      </c>
      <c r="E2966">
        <f>INDEX(cleaned_data_Pittsburgh!AG$2:'cleaned_data_Pittsburgh'!AG$828, MATCH(A2966, cleaned_data_Pittsburgh!I$2:'cleaned_data_Pittsburgh'!I$828,0))</f>
        <v>0</v>
      </c>
      <c r="F2966" t="str">
        <f>INDEX(cleaned_data_Pittsburgh!AK$2:'cleaned_data_Pittsburgh'!AK$828, MATCH(A2966, cleaned_data_Pittsburgh!I$2:'cleaned_data_Pittsburgh'!I$828,0))</f>
        <v>Sub-county</v>
      </c>
      <c r="G2966">
        <f t="shared" si="29"/>
        <v>1</v>
      </c>
    </row>
    <row r="2967" spans="1:7" x14ac:dyDescent="0.2">
      <c r="A2967">
        <v>223527142</v>
      </c>
      <c r="B2967">
        <v>187969018</v>
      </c>
      <c r="C2967" t="s">
        <v>3380</v>
      </c>
      <c r="D2967" t="str">
        <f>INDEX(cleaned_data_Pittsburgh!AF$2:'cleaned_data_Pittsburgh'!AF$828, MATCH(A2967, cleaned_data_Pittsburgh!I$2:'cleaned_data_Pittsburgh'!I$828,0))</f>
        <v>Pittsburgh</v>
      </c>
      <c r="E2967">
        <f>INDEX(cleaned_data_Pittsburgh!AG$2:'cleaned_data_Pittsburgh'!AG$828, MATCH(A2967, cleaned_data_Pittsburgh!I$2:'cleaned_data_Pittsburgh'!I$828,0))</f>
        <v>0</v>
      </c>
      <c r="F2967" t="str">
        <f>INDEX(cleaned_data_Pittsburgh!AK$2:'cleaned_data_Pittsburgh'!AK$828, MATCH(A2967, cleaned_data_Pittsburgh!I$2:'cleaned_data_Pittsburgh'!I$828,0))</f>
        <v>Sub-county</v>
      </c>
      <c r="G2967">
        <f t="shared" si="29"/>
        <v>1</v>
      </c>
    </row>
    <row r="2968" spans="1:7" x14ac:dyDescent="0.2">
      <c r="A2968">
        <v>223538687</v>
      </c>
      <c r="B2968">
        <v>12346175</v>
      </c>
      <c r="C2968" t="s">
        <v>3380</v>
      </c>
      <c r="D2968" t="str">
        <f>INDEX(cleaned_data_Pittsburgh!AF$2:'cleaned_data_Pittsburgh'!AF$828, MATCH(A2968, cleaned_data_Pittsburgh!I$2:'cleaned_data_Pittsburgh'!I$828,0))</f>
        <v>Pittsburgh</v>
      </c>
      <c r="E2968">
        <f>INDEX(cleaned_data_Pittsburgh!AG$2:'cleaned_data_Pittsburgh'!AG$828, MATCH(A2968, cleaned_data_Pittsburgh!I$2:'cleaned_data_Pittsburgh'!I$828,0))</f>
        <v>0</v>
      </c>
      <c r="F2968" t="str">
        <f>INDEX(cleaned_data_Pittsburgh!AK$2:'cleaned_data_Pittsburgh'!AK$828, MATCH(A2968, cleaned_data_Pittsburgh!I$2:'cleaned_data_Pittsburgh'!I$828,0))</f>
        <v>Sub-county</v>
      </c>
      <c r="G2968">
        <f t="shared" si="29"/>
        <v>1</v>
      </c>
    </row>
    <row r="2969" spans="1:7" x14ac:dyDescent="0.2">
      <c r="A2969">
        <v>223538687</v>
      </c>
      <c r="B2969">
        <v>87329612</v>
      </c>
      <c r="C2969" t="s">
        <v>3380</v>
      </c>
      <c r="D2969" t="str">
        <f>INDEX(cleaned_data_Pittsburgh!AF$2:'cleaned_data_Pittsburgh'!AF$828, MATCH(A2969, cleaned_data_Pittsburgh!I$2:'cleaned_data_Pittsburgh'!I$828,0))</f>
        <v>Pittsburgh</v>
      </c>
      <c r="E2969">
        <f>INDEX(cleaned_data_Pittsburgh!AG$2:'cleaned_data_Pittsburgh'!AG$828, MATCH(A2969, cleaned_data_Pittsburgh!I$2:'cleaned_data_Pittsburgh'!I$828,0))</f>
        <v>0</v>
      </c>
      <c r="F2969" t="str">
        <f>INDEX(cleaned_data_Pittsburgh!AK$2:'cleaned_data_Pittsburgh'!AK$828, MATCH(A2969, cleaned_data_Pittsburgh!I$2:'cleaned_data_Pittsburgh'!I$828,0))</f>
        <v>Sub-county</v>
      </c>
      <c r="G2969">
        <f t="shared" si="29"/>
        <v>1</v>
      </c>
    </row>
    <row r="2970" spans="1:7" x14ac:dyDescent="0.2">
      <c r="A2970">
        <v>223538687</v>
      </c>
      <c r="B2970">
        <v>190461496</v>
      </c>
      <c r="C2970" t="s">
        <v>3380</v>
      </c>
      <c r="D2970" t="str">
        <f>INDEX(cleaned_data_Pittsburgh!AF$2:'cleaned_data_Pittsburgh'!AF$828, MATCH(A2970, cleaned_data_Pittsburgh!I$2:'cleaned_data_Pittsburgh'!I$828,0))</f>
        <v>Pittsburgh</v>
      </c>
      <c r="E2970">
        <f>INDEX(cleaned_data_Pittsburgh!AG$2:'cleaned_data_Pittsburgh'!AG$828, MATCH(A2970, cleaned_data_Pittsburgh!I$2:'cleaned_data_Pittsburgh'!I$828,0))</f>
        <v>0</v>
      </c>
      <c r="F2970" t="str">
        <f>INDEX(cleaned_data_Pittsburgh!AK$2:'cleaned_data_Pittsburgh'!AK$828, MATCH(A2970, cleaned_data_Pittsburgh!I$2:'cleaned_data_Pittsburgh'!I$828,0))</f>
        <v>Sub-county</v>
      </c>
      <c r="G2970">
        <f t="shared" si="29"/>
        <v>1</v>
      </c>
    </row>
    <row r="2971" spans="1:7" x14ac:dyDescent="0.2">
      <c r="A2971">
        <v>223538687</v>
      </c>
      <c r="B2971">
        <v>190800113</v>
      </c>
      <c r="C2971" t="s">
        <v>3380</v>
      </c>
      <c r="D2971" t="str">
        <f>INDEX(cleaned_data_Pittsburgh!AF$2:'cleaned_data_Pittsburgh'!AF$828, MATCH(A2971, cleaned_data_Pittsburgh!I$2:'cleaned_data_Pittsburgh'!I$828,0))</f>
        <v>Pittsburgh</v>
      </c>
      <c r="E2971">
        <f>INDEX(cleaned_data_Pittsburgh!AG$2:'cleaned_data_Pittsburgh'!AG$828, MATCH(A2971, cleaned_data_Pittsburgh!I$2:'cleaned_data_Pittsburgh'!I$828,0))</f>
        <v>0</v>
      </c>
      <c r="F2971" t="str">
        <f>INDEX(cleaned_data_Pittsburgh!AK$2:'cleaned_data_Pittsburgh'!AK$828, MATCH(A2971, cleaned_data_Pittsburgh!I$2:'cleaned_data_Pittsburgh'!I$828,0))</f>
        <v>Sub-county</v>
      </c>
      <c r="G2971">
        <f t="shared" si="29"/>
        <v>1</v>
      </c>
    </row>
    <row r="2972" spans="1:7" x14ac:dyDescent="0.2">
      <c r="A2972">
        <v>223544536</v>
      </c>
      <c r="B2972">
        <v>6961497</v>
      </c>
      <c r="C2972" t="s">
        <v>3380</v>
      </c>
      <c r="D2972" t="str">
        <f>INDEX(cleaned_data_Pittsburgh!AF$2:'cleaned_data_Pittsburgh'!AF$828, MATCH(A2972, cleaned_data_Pittsburgh!I$2:'cleaned_data_Pittsburgh'!I$828,0))</f>
        <v>Pittsburgh</v>
      </c>
      <c r="E2972">
        <f>INDEX(cleaned_data_Pittsburgh!AG$2:'cleaned_data_Pittsburgh'!AG$828, MATCH(A2972, cleaned_data_Pittsburgh!I$2:'cleaned_data_Pittsburgh'!I$828,0))</f>
        <v>0</v>
      </c>
      <c r="F2972" t="str">
        <f>INDEX(cleaned_data_Pittsburgh!AK$2:'cleaned_data_Pittsburgh'!AK$828, MATCH(A2972, cleaned_data_Pittsburgh!I$2:'cleaned_data_Pittsburgh'!I$828,0))</f>
        <v>Sub-county</v>
      </c>
      <c r="G2972">
        <f t="shared" si="29"/>
        <v>1</v>
      </c>
    </row>
    <row r="2973" spans="1:7" x14ac:dyDescent="0.2">
      <c r="A2973">
        <v>223544536</v>
      </c>
      <c r="B2973">
        <v>182062692</v>
      </c>
      <c r="C2973" t="s">
        <v>3380</v>
      </c>
      <c r="D2973" t="str">
        <f>INDEX(cleaned_data_Pittsburgh!AF$2:'cleaned_data_Pittsburgh'!AF$828, MATCH(A2973, cleaned_data_Pittsburgh!I$2:'cleaned_data_Pittsburgh'!I$828,0))</f>
        <v>Pittsburgh</v>
      </c>
      <c r="E2973">
        <f>INDEX(cleaned_data_Pittsburgh!AG$2:'cleaned_data_Pittsburgh'!AG$828, MATCH(A2973, cleaned_data_Pittsburgh!I$2:'cleaned_data_Pittsburgh'!I$828,0))</f>
        <v>0</v>
      </c>
      <c r="F2973" t="str">
        <f>INDEX(cleaned_data_Pittsburgh!AK$2:'cleaned_data_Pittsburgh'!AK$828, MATCH(A2973, cleaned_data_Pittsburgh!I$2:'cleaned_data_Pittsburgh'!I$828,0))</f>
        <v>Sub-county</v>
      </c>
      <c r="G2973">
        <f t="shared" si="29"/>
        <v>1</v>
      </c>
    </row>
    <row r="2974" spans="1:7" x14ac:dyDescent="0.2">
      <c r="A2974">
        <v>223544536</v>
      </c>
      <c r="B2974">
        <v>155977442</v>
      </c>
      <c r="C2974" t="s">
        <v>3380</v>
      </c>
      <c r="D2974" t="str">
        <f>INDEX(cleaned_data_Pittsburgh!AF$2:'cleaned_data_Pittsburgh'!AF$828, MATCH(A2974, cleaned_data_Pittsburgh!I$2:'cleaned_data_Pittsburgh'!I$828,0))</f>
        <v>Pittsburgh</v>
      </c>
      <c r="E2974">
        <f>INDEX(cleaned_data_Pittsburgh!AG$2:'cleaned_data_Pittsburgh'!AG$828, MATCH(A2974, cleaned_data_Pittsburgh!I$2:'cleaned_data_Pittsburgh'!I$828,0))</f>
        <v>0</v>
      </c>
      <c r="F2974" t="str">
        <f>INDEX(cleaned_data_Pittsburgh!AK$2:'cleaned_data_Pittsburgh'!AK$828, MATCH(A2974, cleaned_data_Pittsburgh!I$2:'cleaned_data_Pittsburgh'!I$828,0))</f>
        <v>Sub-county</v>
      </c>
      <c r="G2974">
        <f t="shared" si="29"/>
        <v>1</v>
      </c>
    </row>
    <row r="2975" spans="1:7" x14ac:dyDescent="0.2">
      <c r="A2975">
        <v>223544536</v>
      </c>
      <c r="B2975">
        <v>37106112</v>
      </c>
      <c r="C2975" t="s">
        <v>3380</v>
      </c>
      <c r="D2975" t="str">
        <f>INDEX(cleaned_data_Pittsburgh!AF$2:'cleaned_data_Pittsburgh'!AF$828, MATCH(A2975, cleaned_data_Pittsburgh!I$2:'cleaned_data_Pittsburgh'!I$828,0))</f>
        <v>Pittsburgh</v>
      </c>
      <c r="E2975">
        <f>INDEX(cleaned_data_Pittsburgh!AG$2:'cleaned_data_Pittsburgh'!AG$828, MATCH(A2975, cleaned_data_Pittsburgh!I$2:'cleaned_data_Pittsburgh'!I$828,0))</f>
        <v>0</v>
      </c>
      <c r="F2975" t="str">
        <f>INDEX(cleaned_data_Pittsburgh!AK$2:'cleaned_data_Pittsburgh'!AK$828, MATCH(A2975, cleaned_data_Pittsburgh!I$2:'cleaned_data_Pittsburgh'!I$828,0))</f>
        <v>Sub-county</v>
      </c>
      <c r="G2975">
        <f t="shared" si="29"/>
        <v>1</v>
      </c>
    </row>
    <row r="2976" spans="1:7" x14ac:dyDescent="0.2">
      <c r="A2976">
        <v>223544536</v>
      </c>
      <c r="B2976">
        <v>155078802</v>
      </c>
      <c r="C2976" t="s">
        <v>3380</v>
      </c>
      <c r="D2976" t="str">
        <f>INDEX(cleaned_data_Pittsburgh!AF$2:'cleaned_data_Pittsburgh'!AF$828, MATCH(A2976, cleaned_data_Pittsburgh!I$2:'cleaned_data_Pittsburgh'!I$828,0))</f>
        <v>Pittsburgh</v>
      </c>
      <c r="E2976">
        <f>INDEX(cleaned_data_Pittsburgh!AG$2:'cleaned_data_Pittsburgh'!AG$828, MATCH(A2976, cleaned_data_Pittsburgh!I$2:'cleaned_data_Pittsburgh'!I$828,0))</f>
        <v>0</v>
      </c>
      <c r="F2976" t="str">
        <f>INDEX(cleaned_data_Pittsburgh!AK$2:'cleaned_data_Pittsburgh'!AK$828, MATCH(A2976, cleaned_data_Pittsburgh!I$2:'cleaned_data_Pittsburgh'!I$828,0))</f>
        <v>Sub-county</v>
      </c>
      <c r="G2976">
        <f t="shared" si="29"/>
        <v>1</v>
      </c>
    </row>
    <row r="2977" spans="1:7" x14ac:dyDescent="0.2">
      <c r="A2977">
        <v>223544536</v>
      </c>
      <c r="B2977">
        <v>114415412</v>
      </c>
      <c r="C2977" t="s">
        <v>3380</v>
      </c>
      <c r="D2977" t="str">
        <f>INDEX(cleaned_data_Pittsburgh!AF$2:'cleaned_data_Pittsburgh'!AF$828, MATCH(A2977, cleaned_data_Pittsburgh!I$2:'cleaned_data_Pittsburgh'!I$828,0))</f>
        <v>Pittsburgh</v>
      </c>
      <c r="E2977">
        <f>INDEX(cleaned_data_Pittsburgh!AG$2:'cleaned_data_Pittsburgh'!AG$828, MATCH(A2977, cleaned_data_Pittsburgh!I$2:'cleaned_data_Pittsburgh'!I$828,0))</f>
        <v>0</v>
      </c>
      <c r="F2977" t="str">
        <f>INDEX(cleaned_data_Pittsburgh!AK$2:'cleaned_data_Pittsburgh'!AK$828, MATCH(A2977, cleaned_data_Pittsburgh!I$2:'cleaned_data_Pittsburgh'!I$828,0))</f>
        <v>Sub-county</v>
      </c>
      <c r="G2977">
        <f t="shared" si="29"/>
        <v>1</v>
      </c>
    </row>
    <row r="2978" spans="1:7" x14ac:dyDescent="0.2">
      <c r="A2978">
        <v>223544536</v>
      </c>
      <c r="B2978">
        <v>188532785</v>
      </c>
      <c r="C2978" t="s">
        <v>3380</v>
      </c>
      <c r="D2978" t="str">
        <f>INDEX(cleaned_data_Pittsburgh!AF$2:'cleaned_data_Pittsburgh'!AF$828, MATCH(A2978, cleaned_data_Pittsburgh!I$2:'cleaned_data_Pittsburgh'!I$828,0))</f>
        <v>Pittsburgh</v>
      </c>
      <c r="E2978">
        <f>INDEX(cleaned_data_Pittsburgh!AG$2:'cleaned_data_Pittsburgh'!AG$828, MATCH(A2978, cleaned_data_Pittsburgh!I$2:'cleaned_data_Pittsburgh'!I$828,0))</f>
        <v>0</v>
      </c>
      <c r="F2978" t="str">
        <f>INDEX(cleaned_data_Pittsburgh!AK$2:'cleaned_data_Pittsburgh'!AK$828, MATCH(A2978, cleaned_data_Pittsburgh!I$2:'cleaned_data_Pittsburgh'!I$828,0))</f>
        <v>Sub-county</v>
      </c>
      <c r="G2978">
        <f t="shared" si="29"/>
        <v>1</v>
      </c>
    </row>
    <row r="2979" spans="1:7" x14ac:dyDescent="0.2">
      <c r="A2979">
        <v>223544536</v>
      </c>
      <c r="B2979">
        <v>183810377</v>
      </c>
      <c r="C2979" t="s">
        <v>3380</v>
      </c>
      <c r="D2979" t="str">
        <f>INDEX(cleaned_data_Pittsburgh!AF$2:'cleaned_data_Pittsburgh'!AF$828, MATCH(A2979, cleaned_data_Pittsburgh!I$2:'cleaned_data_Pittsburgh'!I$828,0))</f>
        <v>Pittsburgh</v>
      </c>
      <c r="E2979">
        <f>INDEX(cleaned_data_Pittsburgh!AG$2:'cleaned_data_Pittsburgh'!AG$828, MATCH(A2979, cleaned_data_Pittsburgh!I$2:'cleaned_data_Pittsburgh'!I$828,0))</f>
        <v>0</v>
      </c>
      <c r="F2979" t="str">
        <f>INDEX(cleaned_data_Pittsburgh!AK$2:'cleaned_data_Pittsburgh'!AK$828, MATCH(A2979, cleaned_data_Pittsburgh!I$2:'cleaned_data_Pittsburgh'!I$828,0))</f>
        <v>Sub-county</v>
      </c>
      <c r="G2979">
        <f t="shared" si="29"/>
        <v>1</v>
      </c>
    </row>
    <row r="2980" spans="1:7" x14ac:dyDescent="0.2">
      <c r="A2980">
        <v>223573755</v>
      </c>
      <c r="B2980">
        <v>141242992</v>
      </c>
      <c r="C2980" t="s">
        <v>3380</v>
      </c>
      <c r="D2980" t="str">
        <f>INDEX(cleaned_data_Pittsburgh!AF$2:'cleaned_data_Pittsburgh'!AF$828, MATCH(A2980, cleaned_data_Pittsburgh!I$2:'cleaned_data_Pittsburgh'!I$828,0))</f>
        <v>Pittsburgh</v>
      </c>
      <c r="E2980">
        <f>INDEX(cleaned_data_Pittsburgh!AG$2:'cleaned_data_Pittsburgh'!AG$828, MATCH(A2980, cleaned_data_Pittsburgh!I$2:'cleaned_data_Pittsburgh'!I$828,0))</f>
        <v>0</v>
      </c>
      <c r="F2980" t="str">
        <f>INDEX(cleaned_data_Pittsburgh!AK$2:'cleaned_data_Pittsburgh'!AK$828, MATCH(A2980, cleaned_data_Pittsburgh!I$2:'cleaned_data_Pittsburgh'!I$828,0))</f>
        <v>Sub-county</v>
      </c>
      <c r="G2980">
        <f t="shared" si="29"/>
        <v>1</v>
      </c>
    </row>
    <row r="2981" spans="1:7" x14ac:dyDescent="0.2">
      <c r="A2981">
        <v>223573755</v>
      </c>
      <c r="B2981">
        <v>10682437</v>
      </c>
      <c r="C2981" t="s">
        <v>3380</v>
      </c>
      <c r="D2981" t="str">
        <f>INDEX(cleaned_data_Pittsburgh!AF$2:'cleaned_data_Pittsburgh'!AF$828, MATCH(A2981, cleaned_data_Pittsburgh!I$2:'cleaned_data_Pittsburgh'!I$828,0))</f>
        <v>Pittsburgh</v>
      </c>
      <c r="E2981">
        <f>INDEX(cleaned_data_Pittsburgh!AG$2:'cleaned_data_Pittsburgh'!AG$828, MATCH(A2981, cleaned_data_Pittsburgh!I$2:'cleaned_data_Pittsburgh'!I$828,0))</f>
        <v>0</v>
      </c>
      <c r="F2981" t="str">
        <f>INDEX(cleaned_data_Pittsburgh!AK$2:'cleaned_data_Pittsburgh'!AK$828, MATCH(A2981, cleaned_data_Pittsburgh!I$2:'cleaned_data_Pittsburgh'!I$828,0))</f>
        <v>Sub-county</v>
      </c>
      <c r="G2981">
        <f t="shared" si="29"/>
        <v>1</v>
      </c>
    </row>
    <row r="2982" spans="1:7" x14ac:dyDescent="0.2">
      <c r="A2982">
        <v>223573755</v>
      </c>
      <c r="B2982">
        <v>73660192</v>
      </c>
      <c r="C2982" t="s">
        <v>3380</v>
      </c>
      <c r="D2982" t="str">
        <f>INDEX(cleaned_data_Pittsburgh!AF$2:'cleaned_data_Pittsburgh'!AF$828, MATCH(A2982, cleaned_data_Pittsburgh!I$2:'cleaned_data_Pittsburgh'!I$828,0))</f>
        <v>Pittsburgh</v>
      </c>
      <c r="E2982">
        <f>INDEX(cleaned_data_Pittsburgh!AG$2:'cleaned_data_Pittsburgh'!AG$828, MATCH(A2982, cleaned_data_Pittsburgh!I$2:'cleaned_data_Pittsburgh'!I$828,0))</f>
        <v>0</v>
      </c>
      <c r="F2982" t="str">
        <f>INDEX(cleaned_data_Pittsburgh!AK$2:'cleaned_data_Pittsburgh'!AK$828, MATCH(A2982, cleaned_data_Pittsburgh!I$2:'cleaned_data_Pittsburgh'!I$828,0))</f>
        <v>Sub-county</v>
      </c>
      <c r="G2982">
        <f t="shared" si="29"/>
        <v>1</v>
      </c>
    </row>
    <row r="2983" spans="1:7" x14ac:dyDescent="0.2">
      <c r="A2983">
        <v>223573755</v>
      </c>
      <c r="B2983">
        <v>14253048</v>
      </c>
      <c r="C2983" t="s">
        <v>3380</v>
      </c>
      <c r="D2983" t="str">
        <f>INDEX(cleaned_data_Pittsburgh!AF$2:'cleaned_data_Pittsburgh'!AF$828, MATCH(A2983, cleaned_data_Pittsburgh!I$2:'cleaned_data_Pittsburgh'!I$828,0))</f>
        <v>Pittsburgh</v>
      </c>
      <c r="E2983">
        <f>INDEX(cleaned_data_Pittsburgh!AG$2:'cleaned_data_Pittsburgh'!AG$828, MATCH(A2983, cleaned_data_Pittsburgh!I$2:'cleaned_data_Pittsburgh'!I$828,0))</f>
        <v>0</v>
      </c>
      <c r="F2983" t="str">
        <f>INDEX(cleaned_data_Pittsburgh!AK$2:'cleaned_data_Pittsburgh'!AK$828, MATCH(A2983, cleaned_data_Pittsburgh!I$2:'cleaned_data_Pittsburgh'!I$828,0))</f>
        <v>Sub-county</v>
      </c>
      <c r="G2983">
        <f t="shared" si="29"/>
        <v>1</v>
      </c>
    </row>
    <row r="2984" spans="1:7" x14ac:dyDescent="0.2">
      <c r="A2984">
        <v>223573755</v>
      </c>
      <c r="B2984">
        <v>128296222</v>
      </c>
      <c r="C2984" t="s">
        <v>3380</v>
      </c>
      <c r="D2984" t="str">
        <f>INDEX(cleaned_data_Pittsburgh!AF$2:'cleaned_data_Pittsburgh'!AF$828, MATCH(A2984, cleaned_data_Pittsburgh!I$2:'cleaned_data_Pittsburgh'!I$828,0))</f>
        <v>Pittsburgh</v>
      </c>
      <c r="E2984">
        <f>INDEX(cleaned_data_Pittsburgh!AG$2:'cleaned_data_Pittsburgh'!AG$828, MATCH(A2984, cleaned_data_Pittsburgh!I$2:'cleaned_data_Pittsburgh'!I$828,0))</f>
        <v>0</v>
      </c>
      <c r="F2984" t="str">
        <f>INDEX(cleaned_data_Pittsburgh!AK$2:'cleaned_data_Pittsburgh'!AK$828, MATCH(A2984, cleaned_data_Pittsburgh!I$2:'cleaned_data_Pittsburgh'!I$828,0))</f>
        <v>Sub-county</v>
      </c>
      <c r="G2984">
        <f t="shared" si="29"/>
        <v>1</v>
      </c>
    </row>
    <row r="2985" spans="1:7" x14ac:dyDescent="0.2">
      <c r="A2985">
        <v>223573755</v>
      </c>
      <c r="B2985">
        <v>182624913</v>
      </c>
      <c r="C2985" t="s">
        <v>3380</v>
      </c>
      <c r="D2985" t="str">
        <f>INDEX(cleaned_data_Pittsburgh!AF$2:'cleaned_data_Pittsburgh'!AF$828, MATCH(A2985, cleaned_data_Pittsburgh!I$2:'cleaned_data_Pittsburgh'!I$828,0))</f>
        <v>Pittsburgh</v>
      </c>
      <c r="E2985">
        <f>INDEX(cleaned_data_Pittsburgh!AG$2:'cleaned_data_Pittsburgh'!AG$828, MATCH(A2985, cleaned_data_Pittsburgh!I$2:'cleaned_data_Pittsburgh'!I$828,0))</f>
        <v>0</v>
      </c>
      <c r="F2985" t="str">
        <f>INDEX(cleaned_data_Pittsburgh!AK$2:'cleaned_data_Pittsburgh'!AK$828, MATCH(A2985, cleaned_data_Pittsburgh!I$2:'cleaned_data_Pittsburgh'!I$828,0))</f>
        <v>Sub-county</v>
      </c>
      <c r="G2985">
        <f t="shared" si="29"/>
        <v>1</v>
      </c>
    </row>
    <row r="2986" spans="1:7" x14ac:dyDescent="0.2">
      <c r="A2986">
        <v>223573755</v>
      </c>
      <c r="B2986">
        <v>8155904</v>
      </c>
      <c r="C2986" t="s">
        <v>3380</v>
      </c>
      <c r="D2986" t="str">
        <f>INDEX(cleaned_data_Pittsburgh!AF$2:'cleaned_data_Pittsburgh'!AF$828, MATCH(A2986, cleaned_data_Pittsburgh!I$2:'cleaned_data_Pittsburgh'!I$828,0))</f>
        <v>Pittsburgh</v>
      </c>
      <c r="E2986">
        <f>INDEX(cleaned_data_Pittsburgh!AG$2:'cleaned_data_Pittsburgh'!AG$828, MATCH(A2986, cleaned_data_Pittsburgh!I$2:'cleaned_data_Pittsburgh'!I$828,0))</f>
        <v>0</v>
      </c>
      <c r="F2986" t="str">
        <f>INDEX(cleaned_data_Pittsburgh!AK$2:'cleaned_data_Pittsburgh'!AK$828, MATCH(A2986, cleaned_data_Pittsburgh!I$2:'cleaned_data_Pittsburgh'!I$828,0))</f>
        <v>Sub-county</v>
      </c>
      <c r="G2986">
        <f t="shared" si="29"/>
        <v>1</v>
      </c>
    </row>
    <row r="2987" spans="1:7" x14ac:dyDescent="0.2">
      <c r="A2987">
        <v>223586961</v>
      </c>
      <c r="B2987">
        <v>104626882</v>
      </c>
      <c r="C2987" t="s">
        <v>3380</v>
      </c>
      <c r="D2987" t="str">
        <f>INDEX(cleaned_data_Pittsburgh!AF$2:'cleaned_data_Pittsburgh'!AF$828, MATCH(A2987, cleaned_data_Pittsburgh!I$2:'cleaned_data_Pittsburgh'!I$828,0))</f>
        <v>Pittsburgh</v>
      </c>
      <c r="E2987">
        <f>INDEX(cleaned_data_Pittsburgh!AG$2:'cleaned_data_Pittsburgh'!AG$828, MATCH(A2987, cleaned_data_Pittsburgh!I$2:'cleaned_data_Pittsburgh'!I$828,0))</f>
        <v>0</v>
      </c>
      <c r="F2987" t="str">
        <f>INDEX(cleaned_data_Pittsburgh!AK$2:'cleaned_data_Pittsburgh'!AK$828, MATCH(A2987, cleaned_data_Pittsburgh!I$2:'cleaned_data_Pittsburgh'!I$828,0))</f>
        <v>Sub-county</v>
      </c>
      <c r="G2987">
        <f t="shared" si="29"/>
        <v>1</v>
      </c>
    </row>
    <row r="2988" spans="1:7" x14ac:dyDescent="0.2">
      <c r="A2988">
        <v>223609933</v>
      </c>
      <c r="B2988">
        <v>87546712</v>
      </c>
      <c r="C2988" t="s">
        <v>3380</v>
      </c>
      <c r="D2988" t="str">
        <f>INDEX(cleaned_data_Pittsburgh!AF$2:'cleaned_data_Pittsburgh'!AF$828, MATCH(A2988, cleaned_data_Pittsburgh!I$2:'cleaned_data_Pittsburgh'!I$828,0))</f>
        <v>Pittsburgh</v>
      </c>
      <c r="E2988">
        <f>INDEX(cleaned_data_Pittsburgh!AG$2:'cleaned_data_Pittsburgh'!AG$828, MATCH(A2988, cleaned_data_Pittsburgh!I$2:'cleaned_data_Pittsburgh'!I$828,0))</f>
        <v>0</v>
      </c>
      <c r="F2988" t="str">
        <f>INDEX(cleaned_data_Pittsburgh!AK$2:'cleaned_data_Pittsburgh'!AK$828, MATCH(A2988, cleaned_data_Pittsburgh!I$2:'cleaned_data_Pittsburgh'!I$828,0))</f>
        <v>Sub-county</v>
      </c>
      <c r="G2988">
        <f t="shared" si="29"/>
        <v>1</v>
      </c>
    </row>
    <row r="2989" spans="1:7" x14ac:dyDescent="0.2">
      <c r="A2989">
        <v>223609933</v>
      </c>
      <c r="B2989">
        <v>10020481</v>
      </c>
      <c r="C2989" t="s">
        <v>3380</v>
      </c>
      <c r="D2989" t="str">
        <f>INDEX(cleaned_data_Pittsburgh!AF$2:'cleaned_data_Pittsburgh'!AF$828, MATCH(A2989, cleaned_data_Pittsburgh!I$2:'cleaned_data_Pittsburgh'!I$828,0))</f>
        <v>Pittsburgh</v>
      </c>
      <c r="E2989">
        <f>INDEX(cleaned_data_Pittsburgh!AG$2:'cleaned_data_Pittsburgh'!AG$828, MATCH(A2989, cleaned_data_Pittsburgh!I$2:'cleaned_data_Pittsburgh'!I$828,0))</f>
        <v>0</v>
      </c>
      <c r="F2989" t="str">
        <f>INDEX(cleaned_data_Pittsburgh!AK$2:'cleaned_data_Pittsburgh'!AK$828, MATCH(A2989, cleaned_data_Pittsburgh!I$2:'cleaned_data_Pittsburgh'!I$828,0))</f>
        <v>Sub-county</v>
      </c>
      <c r="G2989">
        <f t="shared" si="29"/>
        <v>1</v>
      </c>
    </row>
    <row r="2990" spans="1:7" x14ac:dyDescent="0.2">
      <c r="A2990">
        <v>223609933</v>
      </c>
      <c r="B2990">
        <v>91113502</v>
      </c>
      <c r="C2990" t="s">
        <v>3380</v>
      </c>
      <c r="D2990" t="str">
        <f>INDEX(cleaned_data_Pittsburgh!AF$2:'cleaned_data_Pittsburgh'!AF$828, MATCH(A2990, cleaned_data_Pittsburgh!I$2:'cleaned_data_Pittsburgh'!I$828,0))</f>
        <v>Pittsburgh</v>
      </c>
      <c r="E2990">
        <f>INDEX(cleaned_data_Pittsburgh!AG$2:'cleaned_data_Pittsburgh'!AG$828, MATCH(A2990, cleaned_data_Pittsburgh!I$2:'cleaned_data_Pittsburgh'!I$828,0))</f>
        <v>0</v>
      </c>
      <c r="F2990" t="str">
        <f>INDEX(cleaned_data_Pittsburgh!AK$2:'cleaned_data_Pittsburgh'!AK$828, MATCH(A2990, cleaned_data_Pittsburgh!I$2:'cleaned_data_Pittsburgh'!I$828,0))</f>
        <v>Sub-county</v>
      </c>
      <c r="G2990">
        <f t="shared" si="29"/>
        <v>1</v>
      </c>
    </row>
    <row r="2991" spans="1:7" x14ac:dyDescent="0.2">
      <c r="A2991">
        <v>223609933</v>
      </c>
      <c r="B2991">
        <v>33578832</v>
      </c>
      <c r="C2991" t="s">
        <v>3380</v>
      </c>
      <c r="D2991" t="str">
        <f>INDEX(cleaned_data_Pittsburgh!AF$2:'cleaned_data_Pittsburgh'!AF$828, MATCH(A2991, cleaned_data_Pittsburgh!I$2:'cleaned_data_Pittsburgh'!I$828,0))</f>
        <v>Pittsburgh</v>
      </c>
      <c r="E2991">
        <f>INDEX(cleaned_data_Pittsburgh!AG$2:'cleaned_data_Pittsburgh'!AG$828, MATCH(A2991, cleaned_data_Pittsburgh!I$2:'cleaned_data_Pittsburgh'!I$828,0))</f>
        <v>0</v>
      </c>
      <c r="F2991" t="str">
        <f>INDEX(cleaned_data_Pittsburgh!AK$2:'cleaned_data_Pittsburgh'!AK$828, MATCH(A2991, cleaned_data_Pittsburgh!I$2:'cleaned_data_Pittsburgh'!I$828,0))</f>
        <v>Sub-county</v>
      </c>
      <c r="G2991">
        <f t="shared" si="29"/>
        <v>1</v>
      </c>
    </row>
    <row r="2992" spans="1:7" x14ac:dyDescent="0.2">
      <c r="A2992">
        <v>223609933</v>
      </c>
      <c r="B2992">
        <v>6632291</v>
      </c>
      <c r="C2992" t="s">
        <v>3380</v>
      </c>
      <c r="D2992" t="str">
        <f>INDEX(cleaned_data_Pittsburgh!AF$2:'cleaned_data_Pittsburgh'!AF$828, MATCH(A2992, cleaned_data_Pittsburgh!I$2:'cleaned_data_Pittsburgh'!I$828,0))</f>
        <v>Pittsburgh</v>
      </c>
      <c r="E2992">
        <f>INDEX(cleaned_data_Pittsburgh!AG$2:'cleaned_data_Pittsburgh'!AG$828, MATCH(A2992, cleaned_data_Pittsburgh!I$2:'cleaned_data_Pittsburgh'!I$828,0))</f>
        <v>0</v>
      </c>
      <c r="F2992" t="str">
        <f>INDEX(cleaned_data_Pittsburgh!AK$2:'cleaned_data_Pittsburgh'!AK$828, MATCH(A2992, cleaned_data_Pittsburgh!I$2:'cleaned_data_Pittsburgh'!I$828,0))</f>
        <v>Sub-county</v>
      </c>
      <c r="G2992">
        <f t="shared" si="29"/>
        <v>1</v>
      </c>
    </row>
    <row r="2993" spans="1:7" x14ac:dyDescent="0.2">
      <c r="A2993">
        <v>223609933</v>
      </c>
      <c r="B2993">
        <v>12564438</v>
      </c>
      <c r="C2993" t="s">
        <v>3380</v>
      </c>
      <c r="D2993" t="str">
        <f>INDEX(cleaned_data_Pittsburgh!AF$2:'cleaned_data_Pittsburgh'!AF$828, MATCH(A2993, cleaned_data_Pittsburgh!I$2:'cleaned_data_Pittsburgh'!I$828,0))</f>
        <v>Pittsburgh</v>
      </c>
      <c r="E2993">
        <f>INDEX(cleaned_data_Pittsburgh!AG$2:'cleaned_data_Pittsburgh'!AG$828, MATCH(A2993, cleaned_data_Pittsburgh!I$2:'cleaned_data_Pittsburgh'!I$828,0))</f>
        <v>0</v>
      </c>
      <c r="F2993" t="str">
        <f>INDEX(cleaned_data_Pittsburgh!AK$2:'cleaned_data_Pittsburgh'!AK$828, MATCH(A2993, cleaned_data_Pittsburgh!I$2:'cleaned_data_Pittsburgh'!I$828,0))</f>
        <v>Sub-county</v>
      </c>
      <c r="G2993">
        <f t="shared" si="29"/>
        <v>1</v>
      </c>
    </row>
    <row r="2994" spans="1:7" x14ac:dyDescent="0.2">
      <c r="A2994">
        <v>223609933</v>
      </c>
      <c r="B2994">
        <v>189310310</v>
      </c>
      <c r="C2994" t="s">
        <v>3380</v>
      </c>
      <c r="D2994" t="str">
        <f>INDEX(cleaned_data_Pittsburgh!AF$2:'cleaned_data_Pittsburgh'!AF$828, MATCH(A2994, cleaned_data_Pittsburgh!I$2:'cleaned_data_Pittsburgh'!I$828,0))</f>
        <v>Pittsburgh</v>
      </c>
      <c r="E2994">
        <f>INDEX(cleaned_data_Pittsburgh!AG$2:'cleaned_data_Pittsburgh'!AG$828, MATCH(A2994, cleaned_data_Pittsburgh!I$2:'cleaned_data_Pittsburgh'!I$828,0))</f>
        <v>0</v>
      </c>
      <c r="F2994" t="str">
        <f>INDEX(cleaned_data_Pittsburgh!AK$2:'cleaned_data_Pittsburgh'!AK$828, MATCH(A2994, cleaned_data_Pittsburgh!I$2:'cleaned_data_Pittsburgh'!I$828,0))</f>
        <v>Sub-county</v>
      </c>
      <c r="G2994">
        <f t="shared" si="29"/>
        <v>1</v>
      </c>
    </row>
    <row r="2995" spans="1:7" x14ac:dyDescent="0.2">
      <c r="A2995">
        <v>223609933</v>
      </c>
      <c r="B2995">
        <v>187823211</v>
      </c>
      <c r="C2995" t="s">
        <v>3380</v>
      </c>
      <c r="D2995" t="str">
        <f>INDEX(cleaned_data_Pittsburgh!AF$2:'cleaned_data_Pittsburgh'!AF$828, MATCH(A2995, cleaned_data_Pittsburgh!I$2:'cleaned_data_Pittsburgh'!I$828,0))</f>
        <v>Pittsburgh</v>
      </c>
      <c r="E2995">
        <f>INDEX(cleaned_data_Pittsburgh!AG$2:'cleaned_data_Pittsburgh'!AG$828, MATCH(A2995, cleaned_data_Pittsburgh!I$2:'cleaned_data_Pittsburgh'!I$828,0))</f>
        <v>0</v>
      </c>
      <c r="F2995" t="str">
        <f>INDEX(cleaned_data_Pittsburgh!AK$2:'cleaned_data_Pittsburgh'!AK$828, MATCH(A2995, cleaned_data_Pittsburgh!I$2:'cleaned_data_Pittsburgh'!I$828,0))</f>
        <v>Sub-county</v>
      </c>
      <c r="G2995">
        <f t="shared" si="29"/>
        <v>1</v>
      </c>
    </row>
    <row r="2996" spans="1:7" x14ac:dyDescent="0.2">
      <c r="A2996">
        <v>223612341</v>
      </c>
      <c r="B2996">
        <v>57994092</v>
      </c>
      <c r="C2996" t="s">
        <v>3380</v>
      </c>
      <c r="D2996" t="str">
        <f>INDEX(cleaned_data_Pittsburgh!AF$2:'cleaned_data_Pittsburgh'!AF$828, MATCH(A2996, cleaned_data_Pittsburgh!I$2:'cleaned_data_Pittsburgh'!I$828,0))</f>
        <v>Pittsburgh</v>
      </c>
      <c r="E2996">
        <f>INDEX(cleaned_data_Pittsburgh!AG$2:'cleaned_data_Pittsburgh'!AG$828, MATCH(A2996, cleaned_data_Pittsburgh!I$2:'cleaned_data_Pittsburgh'!I$828,0))</f>
        <v>0</v>
      </c>
      <c r="F2996" t="str">
        <f>INDEX(cleaned_data_Pittsburgh!AK$2:'cleaned_data_Pittsburgh'!AK$828, MATCH(A2996, cleaned_data_Pittsburgh!I$2:'cleaned_data_Pittsburgh'!I$828,0))</f>
        <v>Sub-county</v>
      </c>
      <c r="G2996">
        <f t="shared" si="29"/>
        <v>1</v>
      </c>
    </row>
    <row r="2997" spans="1:7" x14ac:dyDescent="0.2">
      <c r="A2997">
        <v>223612341</v>
      </c>
      <c r="B2997">
        <v>53288912</v>
      </c>
      <c r="C2997" t="s">
        <v>3380</v>
      </c>
      <c r="D2997" t="str">
        <f>INDEX(cleaned_data_Pittsburgh!AF$2:'cleaned_data_Pittsburgh'!AF$828, MATCH(A2997, cleaned_data_Pittsburgh!I$2:'cleaned_data_Pittsburgh'!I$828,0))</f>
        <v>Pittsburgh</v>
      </c>
      <c r="E2997">
        <f>INDEX(cleaned_data_Pittsburgh!AG$2:'cleaned_data_Pittsburgh'!AG$828, MATCH(A2997, cleaned_data_Pittsburgh!I$2:'cleaned_data_Pittsburgh'!I$828,0))</f>
        <v>0</v>
      </c>
      <c r="F2997" t="str">
        <f>INDEX(cleaned_data_Pittsburgh!AK$2:'cleaned_data_Pittsburgh'!AK$828, MATCH(A2997, cleaned_data_Pittsburgh!I$2:'cleaned_data_Pittsburgh'!I$828,0))</f>
        <v>Sub-county</v>
      </c>
      <c r="G2997">
        <f t="shared" si="29"/>
        <v>1</v>
      </c>
    </row>
    <row r="2998" spans="1:7" x14ac:dyDescent="0.2">
      <c r="A2998">
        <v>223612341</v>
      </c>
      <c r="B2998">
        <v>155138162</v>
      </c>
      <c r="C2998" t="s">
        <v>3380</v>
      </c>
      <c r="D2998" t="str">
        <f>INDEX(cleaned_data_Pittsburgh!AF$2:'cleaned_data_Pittsburgh'!AF$828, MATCH(A2998, cleaned_data_Pittsburgh!I$2:'cleaned_data_Pittsburgh'!I$828,0))</f>
        <v>Pittsburgh</v>
      </c>
      <c r="E2998">
        <f>INDEX(cleaned_data_Pittsburgh!AG$2:'cleaned_data_Pittsburgh'!AG$828, MATCH(A2998, cleaned_data_Pittsburgh!I$2:'cleaned_data_Pittsburgh'!I$828,0))</f>
        <v>0</v>
      </c>
      <c r="F2998" t="str">
        <f>INDEX(cleaned_data_Pittsburgh!AK$2:'cleaned_data_Pittsburgh'!AK$828, MATCH(A2998, cleaned_data_Pittsburgh!I$2:'cleaned_data_Pittsburgh'!I$828,0))</f>
        <v>Sub-county</v>
      </c>
      <c r="G2998">
        <f t="shared" si="29"/>
        <v>1</v>
      </c>
    </row>
    <row r="2999" spans="1:7" x14ac:dyDescent="0.2">
      <c r="A2999">
        <v>223612341</v>
      </c>
      <c r="B2999">
        <v>14158267</v>
      </c>
      <c r="C2999" t="s">
        <v>3380</v>
      </c>
      <c r="D2999" t="str">
        <f>INDEX(cleaned_data_Pittsburgh!AF$2:'cleaned_data_Pittsburgh'!AF$828, MATCH(A2999, cleaned_data_Pittsburgh!I$2:'cleaned_data_Pittsburgh'!I$828,0))</f>
        <v>Pittsburgh</v>
      </c>
      <c r="E2999">
        <f>INDEX(cleaned_data_Pittsburgh!AG$2:'cleaned_data_Pittsburgh'!AG$828, MATCH(A2999, cleaned_data_Pittsburgh!I$2:'cleaned_data_Pittsburgh'!I$828,0))</f>
        <v>0</v>
      </c>
      <c r="F2999" t="str">
        <f>INDEX(cleaned_data_Pittsburgh!AK$2:'cleaned_data_Pittsburgh'!AK$828, MATCH(A2999, cleaned_data_Pittsburgh!I$2:'cleaned_data_Pittsburgh'!I$828,0))</f>
        <v>Sub-county</v>
      </c>
      <c r="G2999">
        <f t="shared" si="29"/>
        <v>1</v>
      </c>
    </row>
    <row r="3000" spans="1:7" x14ac:dyDescent="0.2">
      <c r="A3000">
        <v>223612341</v>
      </c>
      <c r="B3000">
        <v>63560732</v>
      </c>
      <c r="C3000" t="s">
        <v>3380</v>
      </c>
      <c r="D3000" t="str">
        <f>INDEX(cleaned_data_Pittsburgh!AF$2:'cleaned_data_Pittsburgh'!AF$828, MATCH(A3000, cleaned_data_Pittsburgh!I$2:'cleaned_data_Pittsburgh'!I$828,0))</f>
        <v>Pittsburgh</v>
      </c>
      <c r="E3000">
        <f>INDEX(cleaned_data_Pittsburgh!AG$2:'cleaned_data_Pittsburgh'!AG$828, MATCH(A3000, cleaned_data_Pittsburgh!I$2:'cleaned_data_Pittsburgh'!I$828,0))</f>
        <v>0</v>
      </c>
      <c r="F3000" t="str">
        <f>INDEX(cleaned_data_Pittsburgh!AK$2:'cleaned_data_Pittsburgh'!AK$828, MATCH(A3000, cleaned_data_Pittsburgh!I$2:'cleaned_data_Pittsburgh'!I$828,0))</f>
        <v>Sub-county</v>
      </c>
      <c r="G3000">
        <f t="shared" si="29"/>
        <v>1</v>
      </c>
    </row>
    <row r="3001" spans="1:7" x14ac:dyDescent="0.2">
      <c r="A3001">
        <v>223612341</v>
      </c>
      <c r="B3001">
        <v>4760932</v>
      </c>
      <c r="C3001" t="s">
        <v>3380</v>
      </c>
      <c r="D3001" t="str">
        <f>INDEX(cleaned_data_Pittsburgh!AF$2:'cleaned_data_Pittsburgh'!AF$828, MATCH(A3001, cleaned_data_Pittsburgh!I$2:'cleaned_data_Pittsburgh'!I$828,0))</f>
        <v>Pittsburgh</v>
      </c>
      <c r="E3001">
        <f>INDEX(cleaned_data_Pittsburgh!AG$2:'cleaned_data_Pittsburgh'!AG$828, MATCH(A3001, cleaned_data_Pittsburgh!I$2:'cleaned_data_Pittsburgh'!I$828,0))</f>
        <v>0</v>
      </c>
      <c r="F3001" t="str">
        <f>INDEX(cleaned_data_Pittsburgh!AK$2:'cleaned_data_Pittsburgh'!AK$828, MATCH(A3001, cleaned_data_Pittsburgh!I$2:'cleaned_data_Pittsburgh'!I$828,0))</f>
        <v>Sub-county</v>
      </c>
      <c r="G3001">
        <f t="shared" si="29"/>
        <v>1</v>
      </c>
    </row>
    <row r="3002" spans="1:7" x14ac:dyDescent="0.2">
      <c r="A3002">
        <v>223612341</v>
      </c>
      <c r="B3002">
        <v>12690196</v>
      </c>
      <c r="C3002" t="s">
        <v>3380</v>
      </c>
      <c r="D3002" t="str">
        <f>INDEX(cleaned_data_Pittsburgh!AF$2:'cleaned_data_Pittsburgh'!AF$828, MATCH(A3002, cleaned_data_Pittsburgh!I$2:'cleaned_data_Pittsburgh'!I$828,0))</f>
        <v>Pittsburgh</v>
      </c>
      <c r="E3002">
        <f>INDEX(cleaned_data_Pittsburgh!AG$2:'cleaned_data_Pittsburgh'!AG$828, MATCH(A3002, cleaned_data_Pittsburgh!I$2:'cleaned_data_Pittsburgh'!I$828,0))</f>
        <v>0</v>
      </c>
      <c r="F3002" t="str">
        <f>INDEX(cleaned_data_Pittsburgh!AK$2:'cleaned_data_Pittsburgh'!AK$828, MATCH(A3002, cleaned_data_Pittsburgh!I$2:'cleaned_data_Pittsburgh'!I$828,0))</f>
        <v>Sub-county</v>
      </c>
      <c r="G3002">
        <f t="shared" si="29"/>
        <v>1</v>
      </c>
    </row>
    <row r="3003" spans="1:7" x14ac:dyDescent="0.2">
      <c r="A3003">
        <v>223612341</v>
      </c>
      <c r="B3003">
        <v>184653313</v>
      </c>
      <c r="C3003" t="s">
        <v>3380</v>
      </c>
      <c r="D3003" t="str">
        <f>INDEX(cleaned_data_Pittsburgh!AF$2:'cleaned_data_Pittsburgh'!AF$828, MATCH(A3003, cleaned_data_Pittsburgh!I$2:'cleaned_data_Pittsburgh'!I$828,0))</f>
        <v>Pittsburgh</v>
      </c>
      <c r="E3003">
        <f>INDEX(cleaned_data_Pittsburgh!AG$2:'cleaned_data_Pittsburgh'!AG$828, MATCH(A3003, cleaned_data_Pittsburgh!I$2:'cleaned_data_Pittsburgh'!I$828,0))</f>
        <v>0</v>
      </c>
      <c r="F3003" t="str">
        <f>INDEX(cleaned_data_Pittsburgh!AK$2:'cleaned_data_Pittsburgh'!AK$828, MATCH(A3003, cleaned_data_Pittsburgh!I$2:'cleaned_data_Pittsburgh'!I$828,0))</f>
        <v>Sub-county</v>
      </c>
      <c r="G3003">
        <f t="shared" si="29"/>
        <v>1</v>
      </c>
    </row>
    <row r="3004" spans="1:7" x14ac:dyDescent="0.2">
      <c r="A3004">
        <v>223612341</v>
      </c>
      <c r="B3004">
        <v>182896102</v>
      </c>
      <c r="C3004" t="s">
        <v>3380</v>
      </c>
      <c r="D3004" t="str">
        <f>INDEX(cleaned_data_Pittsburgh!AF$2:'cleaned_data_Pittsburgh'!AF$828, MATCH(A3004, cleaned_data_Pittsburgh!I$2:'cleaned_data_Pittsburgh'!I$828,0))</f>
        <v>Pittsburgh</v>
      </c>
      <c r="E3004">
        <f>INDEX(cleaned_data_Pittsburgh!AG$2:'cleaned_data_Pittsburgh'!AG$828, MATCH(A3004, cleaned_data_Pittsburgh!I$2:'cleaned_data_Pittsburgh'!I$828,0))</f>
        <v>0</v>
      </c>
      <c r="F3004" t="str">
        <f>INDEX(cleaned_data_Pittsburgh!AK$2:'cleaned_data_Pittsburgh'!AK$828, MATCH(A3004, cleaned_data_Pittsburgh!I$2:'cleaned_data_Pittsburgh'!I$828,0))</f>
        <v>Sub-county</v>
      </c>
      <c r="G3004">
        <f t="shared" si="29"/>
        <v>1</v>
      </c>
    </row>
    <row r="3005" spans="1:7" x14ac:dyDescent="0.2">
      <c r="A3005">
        <v>223612341</v>
      </c>
      <c r="B3005">
        <v>130468262</v>
      </c>
      <c r="C3005" t="s">
        <v>3380</v>
      </c>
      <c r="D3005" t="str">
        <f>INDEX(cleaned_data_Pittsburgh!AF$2:'cleaned_data_Pittsburgh'!AF$828, MATCH(A3005, cleaned_data_Pittsburgh!I$2:'cleaned_data_Pittsburgh'!I$828,0))</f>
        <v>Pittsburgh</v>
      </c>
      <c r="E3005">
        <f>INDEX(cleaned_data_Pittsburgh!AG$2:'cleaned_data_Pittsburgh'!AG$828, MATCH(A3005, cleaned_data_Pittsburgh!I$2:'cleaned_data_Pittsburgh'!I$828,0))</f>
        <v>0</v>
      </c>
      <c r="F3005" t="str">
        <f>INDEX(cleaned_data_Pittsburgh!AK$2:'cleaned_data_Pittsburgh'!AK$828, MATCH(A3005, cleaned_data_Pittsburgh!I$2:'cleaned_data_Pittsburgh'!I$828,0))</f>
        <v>Sub-county</v>
      </c>
      <c r="G3005">
        <f t="shared" si="29"/>
        <v>1</v>
      </c>
    </row>
    <row r="3006" spans="1:7" x14ac:dyDescent="0.2">
      <c r="A3006">
        <v>223612341</v>
      </c>
      <c r="B3006">
        <v>190805588</v>
      </c>
      <c r="C3006" t="s">
        <v>3380</v>
      </c>
      <c r="D3006" t="str">
        <f>INDEX(cleaned_data_Pittsburgh!AF$2:'cleaned_data_Pittsburgh'!AF$828, MATCH(A3006, cleaned_data_Pittsburgh!I$2:'cleaned_data_Pittsburgh'!I$828,0))</f>
        <v>Pittsburgh</v>
      </c>
      <c r="E3006">
        <f>INDEX(cleaned_data_Pittsburgh!AG$2:'cleaned_data_Pittsburgh'!AG$828, MATCH(A3006, cleaned_data_Pittsburgh!I$2:'cleaned_data_Pittsburgh'!I$828,0))</f>
        <v>0</v>
      </c>
      <c r="F3006" t="str">
        <f>INDEX(cleaned_data_Pittsburgh!AK$2:'cleaned_data_Pittsburgh'!AK$828, MATCH(A3006, cleaned_data_Pittsburgh!I$2:'cleaned_data_Pittsburgh'!I$828,0))</f>
        <v>Sub-county</v>
      </c>
      <c r="G3006">
        <f t="shared" si="29"/>
        <v>1</v>
      </c>
    </row>
    <row r="3007" spans="1:7" x14ac:dyDescent="0.2">
      <c r="A3007">
        <v>223612341</v>
      </c>
      <c r="B3007">
        <v>68737902</v>
      </c>
      <c r="C3007" t="s">
        <v>3380</v>
      </c>
      <c r="D3007" t="str">
        <f>INDEX(cleaned_data_Pittsburgh!AF$2:'cleaned_data_Pittsburgh'!AF$828, MATCH(A3007, cleaned_data_Pittsburgh!I$2:'cleaned_data_Pittsburgh'!I$828,0))</f>
        <v>Pittsburgh</v>
      </c>
      <c r="E3007">
        <f>INDEX(cleaned_data_Pittsburgh!AG$2:'cleaned_data_Pittsburgh'!AG$828, MATCH(A3007, cleaned_data_Pittsburgh!I$2:'cleaned_data_Pittsburgh'!I$828,0))</f>
        <v>0</v>
      </c>
      <c r="F3007" t="str">
        <f>INDEX(cleaned_data_Pittsburgh!AK$2:'cleaned_data_Pittsburgh'!AK$828, MATCH(A3007, cleaned_data_Pittsburgh!I$2:'cleaned_data_Pittsburgh'!I$828,0))</f>
        <v>Sub-county</v>
      </c>
      <c r="G3007">
        <f t="shared" si="29"/>
        <v>1</v>
      </c>
    </row>
    <row r="3008" spans="1:7" x14ac:dyDescent="0.2">
      <c r="A3008">
        <v>223612341</v>
      </c>
      <c r="B3008">
        <v>54386502</v>
      </c>
      <c r="C3008" t="s">
        <v>3380</v>
      </c>
      <c r="D3008" t="str">
        <f>INDEX(cleaned_data_Pittsburgh!AF$2:'cleaned_data_Pittsburgh'!AF$828, MATCH(A3008, cleaned_data_Pittsburgh!I$2:'cleaned_data_Pittsburgh'!I$828,0))</f>
        <v>Pittsburgh</v>
      </c>
      <c r="E3008">
        <f>INDEX(cleaned_data_Pittsburgh!AG$2:'cleaned_data_Pittsburgh'!AG$828, MATCH(A3008, cleaned_data_Pittsburgh!I$2:'cleaned_data_Pittsburgh'!I$828,0))</f>
        <v>0</v>
      </c>
      <c r="F3008" t="str">
        <f>INDEX(cleaned_data_Pittsburgh!AK$2:'cleaned_data_Pittsburgh'!AK$828, MATCH(A3008, cleaned_data_Pittsburgh!I$2:'cleaned_data_Pittsburgh'!I$828,0))</f>
        <v>Sub-county</v>
      </c>
      <c r="G3008">
        <f t="shared" si="29"/>
        <v>1</v>
      </c>
    </row>
    <row r="3009" spans="1:7" x14ac:dyDescent="0.2">
      <c r="A3009">
        <v>223612341</v>
      </c>
      <c r="B3009">
        <v>106723582</v>
      </c>
      <c r="C3009" t="s">
        <v>3380</v>
      </c>
      <c r="D3009" t="str">
        <f>INDEX(cleaned_data_Pittsburgh!AF$2:'cleaned_data_Pittsburgh'!AF$828, MATCH(A3009, cleaned_data_Pittsburgh!I$2:'cleaned_data_Pittsburgh'!I$828,0))</f>
        <v>Pittsburgh</v>
      </c>
      <c r="E3009">
        <f>INDEX(cleaned_data_Pittsburgh!AG$2:'cleaned_data_Pittsburgh'!AG$828, MATCH(A3009, cleaned_data_Pittsburgh!I$2:'cleaned_data_Pittsburgh'!I$828,0))</f>
        <v>0</v>
      </c>
      <c r="F3009" t="str">
        <f>INDEX(cleaned_data_Pittsburgh!AK$2:'cleaned_data_Pittsburgh'!AK$828, MATCH(A3009, cleaned_data_Pittsburgh!I$2:'cleaned_data_Pittsburgh'!I$828,0))</f>
        <v>Sub-county</v>
      </c>
      <c r="G3009">
        <f t="shared" si="29"/>
        <v>1</v>
      </c>
    </row>
    <row r="3010" spans="1:7" x14ac:dyDescent="0.2">
      <c r="A3010">
        <v>223612341</v>
      </c>
      <c r="B3010">
        <v>14436902</v>
      </c>
      <c r="C3010" t="s">
        <v>3380</v>
      </c>
      <c r="D3010" t="str">
        <f>INDEX(cleaned_data_Pittsburgh!AF$2:'cleaned_data_Pittsburgh'!AF$828, MATCH(A3010, cleaned_data_Pittsburgh!I$2:'cleaned_data_Pittsburgh'!I$828,0))</f>
        <v>Pittsburgh</v>
      </c>
      <c r="E3010">
        <f>INDEX(cleaned_data_Pittsburgh!AG$2:'cleaned_data_Pittsburgh'!AG$828, MATCH(A3010, cleaned_data_Pittsburgh!I$2:'cleaned_data_Pittsburgh'!I$828,0))</f>
        <v>0</v>
      </c>
      <c r="F3010" t="str">
        <f>INDEX(cleaned_data_Pittsburgh!AK$2:'cleaned_data_Pittsburgh'!AK$828, MATCH(A3010, cleaned_data_Pittsburgh!I$2:'cleaned_data_Pittsburgh'!I$828,0))</f>
        <v>Sub-county</v>
      </c>
      <c r="G3010">
        <f t="shared" si="29"/>
        <v>1</v>
      </c>
    </row>
    <row r="3011" spans="1:7" x14ac:dyDescent="0.2">
      <c r="A3011">
        <v>223612341</v>
      </c>
      <c r="B3011">
        <v>185968491</v>
      </c>
      <c r="C3011" t="s">
        <v>3380</v>
      </c>
      <c r="D3011" t="str">
        <f>INDEX(cleaned_data_Pittsburgh!AF$2:'cleaned_data_Pittsburgh'!AF$828, MATCH(A3011, cleaned_data_Pittsburgh!I$2:'cleaned_data_Pittsburgh'!I$828,0))</f>
        <v>Pittsburgh</v>
      </c>
      <c r="E3011">
        <f>INDEX(cleaned_data_Pittsburgh!AG$2:'cleaned_data_Pittsburgh'!AG$828, MATCH(A3011, cleaned_data_Pittsburgh!I$2:'cleaned_data_Pittsburgh'!I$828,0))</f>
        <v>0</v>
      </c>
      <c r="F3011" t="str">
        <f>INDEX(cleaned_data_Pittsburgh!AK$2:'cleaned_data_Pittsburgh'!AK$828, MATCH(A3011, cleaned_data_Pittsburgh!I$2:'cleaned_data_Pittsburgh'!I$828,0))</f>
        <v>Sub-county</v>
      </c>
      <c r="G3011">
        <f t="shared" si="29"/>
        <v>1</v>
      </c>
    </row>
    <row r="3012" spans="1:7" x14ac:dyDescent="0.2">
      <c r="A3012">
        <v>223612341</v>
      </c>
      <c r="B3012">
        <v>138773642</v>
      </c>
      <c r="C3012" t="s">
        <v>3380</v>
      </c>
      <c r="D3012" t="str">
        <f>INDEX(cleaned_data_Pittsburgh!AF$2:'cleaned_data_Pittsburgh'!AF$828, MATCH(A3012, cleaned_data_Pittsburgh!I$2:'cleaned_data_Pittsburgh'!I$828,0))</f>
        <v>Pittsburgh</v>
      </c>
      <c r="E3012">
        <f>INDEX(cleaned_data_Pittsburgh!AG$2:'cleaned_data_Pittsburgh'!AG$828, MATCH(A3012, cleaned_data_Pittsburgh!I$2:'cleaned_data_Pittsburgh'!I$828,0))</f>
        <v>0</v>
      </c>
      <c r="F3012" t="str">
        <f>INDEX(cleaned_data_Pittsburgh!AK$2:'cleaned_data_Pittsburgh'!AK$828, MATCH(A3012, cleaned_data_Pittsburgh!I$2:'cleaned_data_Pittsburgh'!I$828,0))</f>
        <v>Sub-county</v>
      </c>
      <c r="G3012">
        <f t="shared" si="29"/>
        <v>1</v>
      </c>
    </row>
    <row r="3013" spans="1:7" x14ac:dyDescent="0.2">
      <c r="A3013">
        <v>223612341</v>
      </c>
      <c r="B3013">
        <v>112851272</v>
      </c>
      <c r="C3013" t="s">
        <v>3380</v>
      </c>
      <c r="D3013" t="str">
        <f>INDEX(cleaned_data_Pittsburgh!AF$2:'cleaned_data_Pittsburgh'!AF$828, MATCH(A3013, cleaned_data_Pittsburgh!I$2:'cleaned_data_Pittsburgh'!I$828,0))</f>
        <v>Pittsburgh</v>
      </c>
      <c r="E3013">
        <f>INDEX(cleaned_data_Pittsburgh!AG$2:'cleaned_data_Pittsburgh'!AG$828, MATCH(A3013, cleaned_data_Pittsburgh!I$2:'cleaned_data_Pittsburgh'!I$828,0))</f>
        <v>0</v>
      </c>
      <c r="F3013" t="str">
        <f>INDEX(cleaned_data_Pittsburgh!AK$2:'cleaned_data_Pittsburgh'!AK$828, MATCH(A3013, cleaned_data_Pittsburgh!I$2:'cleaned_data_Pittsburgh'!I$828,0))</f>
        <v>Sub-county</v>
      </c>
      <c r="G3013">
        <f t="shared" si="29"/>
        <v>1</v>
      </c>
    </row>
    <row r="3014" spans="1:7" x14ac:dyDescent="0.2">
      <c r="A3014">
        <v>223612341</v>
      </c>
      <c r="B3014">
        <v>182675942</v>
      </c>
      <c r="C3014" t="s">
        <v>3380</v>
      </c>
      <c r="D3014" t="str">
        <f>INDEX(cleaned_data_Pittsburgh!AF$2:'cleaned_data_Pittsburgh'!AF$828, MATCH(A3014, cleaned_data_Pittsburgh!I$2:'cleaned_data_Pittsburgh'!I$828,0))</f>
        <v>Pittsburgh</v>
      </c>
      <c r="E3014">
        <f>INDEX(cleaned_data_Pittsburgh!AG$2:'cleaned_data_Pittsburgh'!AG$828, MATCH(A3014, cleaned_data_Pittsburgh!I$2:'cleaned_data_Pittsburgh'!I$828,0))</f>
        <v>0</v>
      </c>
      <c r="F3014" t="str">
        <f>INDEX(cleaned_data_Pittsburgh!AK$2:'cleaned_data_Pittsburgh'!AK$828, MATCH(A3014, cleaned_data_Pittsburgh!I$2:'cleaned_data_Pittsburgh'!I$828,0))</f>
        <v>Sub-county</v>
      </c>
      <c r="G3014">
        <f t="shared" si="29"/>
        <v>1</v>
      </c>
    </row>
    <row r="3015" spans="1:7" x14ac:dyDescent="0.2">
      <c r="A3015">
        <v>223612341</v>
      </c>
      <c r="B3015">
        <v>166579752</v>
      </c>
      <c r="C3015" t="s">
        <v>3380</v>
      </c>
      <c r="D3015" t="str">
        <f>INDEX(cleaned_data_Pittsburgh!AF$2:'cleaned_data_Pittsburgh'!AF$828, MATCH(A3015, cleaned_data_Pittsburgh!I$2:'cleaned_data_Pittsburgh'!I$828,0))</f>
        <v>Pittsburgh</v>
      </c>
      <c r="E3015">
        <f>INDEX(cleaned_data_Pittsburgh!AG$2:'cleaned_data_Pittsburgh'!AG$828, MATCH(A3015, cleaned_data_Pittsburgh!I$2:'cleaned_data_Pittsburgh'!I$828,0))</f>
        <v>0</v>
      </c>
      <c r="F3015" t="str">
        <f>INDEX(cleaned_data_Pittsburgh!AK$2:'cleaned_data_Pittsburgh'!AK$828, MATCH(A3015, cleaned_data_Pittsburgh!I$2:'cleaned_data_Pittsburgh'!I$828,0))</f>
        <v>Sub-county</v>
      </c>
      <c r="G3015">
        <f t="shared" si="29"/>
        <v>1</v>
      </c>
    </row>
    <row r="3016" spans="1:7" x14ac:dyDescent="0.2">
      <c r="A3016">
        <v>223612341</v>
      </c>
      <c r="B3016">
        <v>65501622</v>
      </c>
      <c r="C3016" t="s">
        <v>3380</v>
      </c>
      <c r="D3016" t="str">
        <f>INDEX(cleaned_data_Pittsburgh!AF$2:'cleaned_data_Pittsburgh'!AF$828, MATCH(A3016, cleaned_data_Pittsburgh!I$2:'cleaned_data_Pittsburgh'!I$828,0))</f>
        <v>Pittsburgh</v>
      </c>
      <c r="E3016">
        <f>INDEX(cleaned_data_Pittsburgh!AG$2:'cleaned_data_Pittsburgh'!AG$828, MATCH(A3016, cleaned_data_Pittsburgh!I$2:'cleaned_data_Pittsburgh'!I$828,0))</f>
        <v>0</v>
      </c>
      <c r="F3016" t="str">
        <f>INDEX(cleaned_data_Pittsburgh!AK$2:'cleaned_data_Pittsburgh'!AK$828, MATCH(A3016, cleaned_data_Pittsburgh!I$2:'cleaned_data_Pittsburgh'!I$828,0))</f>
        <v>Sub-county</v>
      </c>
      <c r="G3016">
        <f t="shared" si="29"/>
        <v>1</v>
      </c>
    </row>
    <row r="3017" spans="1:7" x14ac:dyDescent="0.2">
      <c r="A3017">
        <v>223622978</v>
      </c>
      <c r="B3017">
        <v>10020481</v>
      </c>
      <c r="C3017" t="s">
        <v>3380</v>
      </c>
      <c r="D3017" t="str">
        <f>INDEX(cleaned_data_Pittsburgh!AF$2:'cleaned_data_Pittsburgh'!AF$828, MATCH(A3017, cleaned_data_Pittsburgh!I$2:'cleaned_data_Pittsburgh'!I$828,0))</f>
        <v>Pittsburgh</v>
      </c>
      <c r="E3017">
        <f>INDEX(cleaned_data_Pittsburgh!AG$2:'cleaned_data_Pittsburgh'!AG$828, MATCH(A3017, cleaned_data_Pittsburgh!I$2:'cleaned_data_Pittsburgh'!I$828,0))</f>
        <v>0</v>
      </c>
      <c r="F3017" t="str">
        <f>INDEX(cleaned_data_Pittsburgh!AK$2:'cleaned_data_Pittsburgh'!AK$828, MATCH(A3017, cleaned_data_Pittsburgh!I$2:'cleaned_data_Pittsburgh'!I$828,0))</f>
        <v>Sub-county</v>
      </c>
      <c r="G3017">
        <f t="shared" si="29"/>
        <v>1</v>
      </c>
    </row>
    <row r="3018" spans="1:7" x14ac:dyDescent="0.2">
      <c r="A3018">
        <v>223622978</v>
      </c>
      <c r="B3018">
        <v>188674260</v>
      </c>
      <c r="C3018" t="s">
        <v>3380</v>
      </c>
      <c r="D3018" t="str">
        <f>INDEX(cleaned_data_Pittsburgh!AF$2:'cleaned_data_Pittsburgh'!AF$828, MATCH(A3018, cleaned_data_Pittsburgh!I$2:'cleaned_data_Pittsburgh'!I$828,0))</f>
        <v>Pittsburgh</v>
      </c>
      <c r="E3018">
        <f>INDEX(cleaned_data_Pittsburgh!AG$2:'cleaned_data_Pittsburgh'!AG$828, MATCH(A3018, cleaned_data_Pittsburgh!I$2:'cleaned_data_Pittsburgh'!I$828,0))</f>
        <v>0</v>
      </c>
      <c r="F3018" t="str">
        <f>INDEX(cleaned_data_Pittsburgh!AK$2:'cleaned_data_Pittsburgh'!AK$828, MATCH(A3018, cleaned_data_Pittsburgh!I$2:'cleaned_data_Pittsburgh'!I$828,0))</f>
        <v>Sub-county</v>
      </c>
      <c r="G3018">
        <f t="shared" si="29"/>
        <v>1</v>
      </c>
    </row>
    <row r="3019" spans="1:7" x14ac:dyDescent="0.2">
      <c r="A3019">
        <v>223622978</v>
      </c>
      <c r="B3019">
        <v>87066502</v>
      </c>
      <c r="C3019" t="s">
        <v>3380</v>
      </c>
      <c r="D3019" t="str">
        <f>INDEX(cleaned_data_Pittsburgh!AF$2:'cleaned_data_Pittsburgh'!AF$828, MATCH(A3019, cleaned_data_Pittsburgh!I$2:'cleaned_data_Pittsburgh'!I$828,0))</f>
        <v>Pittsburgh</v>
      </c>
      <c r="E3019">
        <f>INDEX(cleaned_data_Pittsburgh!AG$2:'cleaned_data_Pittsburgh'!AG$828, MATCH(A3019, cleaned_data_Pittsburgh!I$2:'cleaned_data_Pittsburgh'!I$828,0))</f>
        <v>0</v>
      </c>
      <c r="F3019" t="str">
        <f>INDEX(cleaned_data_Pittsburgh!AK$2:'cleaned_data_Pittsburgh'!AK$828, MATCH(A3019, cleaned_data_Pittsburgh!I$2:'cleaned_data_Pittsburgh'!I$828,0))</f>
        <v>Sub-county</v>
      </c>
      <c r="G3019">
        <f t="shared" ref="G3019:G3082" si="30">IF(IFERROR(SEARCH(D3019, C3019), 0), 1, 0)</f>
        <v>1</v>
      </c>
    </row>
    <row r="3020" spans="1:7" x14ac:dyDescent="0.2">
      <c r="A3020">
        <v>223622978</v>
      </c>
      <c r="B3020">
        <v>44494352</v>
      </c>
      <c r="C3020" t="s">
        <v>3380</v>
      </c>
      <c r="D3020" t="str">
        <f>INDEX(cleaned_data_Pittsburgh!AF$2:'cleaned_data_Pittsburgh'!AF$828, MATCH(A3020, cleaned_data_Pittsburgh!I$2:'cleaned_data_Pittsburgh'!I$828,0))</f>
        <v>Pittsburgh</v>
      </c>
      <c r="E3020">
        <f>INDEX(cleaned_data_Pittsburgh!AG$2:'cleaned_data_Pittsburgh'!AG$828, MATCH(A3020, cleaned_data_Pittsburgh!I$2:'cleaned_data_Pittsburgh'!I$828,0))</f>
        <v>0</v>
      </c>
      <c r="F3020" t="str">
        <f>INDEX(cleaned_data_Pittsburgh!AK$2:'cleaned_data_Pittsburgh'!AK$828, MATCH(A3020, cleaned_data_Pittsburgh!I$2:'cleaned_data_Pittsburgh'!I$828,0))</f>
        <v>Sub-county</v>
      </c>
      <c r="G3020">
        <f t="shared" si="30"/>
        <v>1</v>
      </c>
    </row>
    <row r="3021" spans="1:7" x14ac:dyDescent="0.2">
      <c r="A3021">
        <v>223622978</v>
      </c>
      <c r="B3021">
        <v>187969018</v>
      </c>
      <c r="C3021" t="s">
        <v>3380</v>
      </c>
      <c r="D3021" t="str">
        <f>INDEX(cleaned_data_Pittsburgh!AF$2:'cleaned_data_Pittsburgh'!AF$828, MATCH(A3021, cleaned_data_Pittsburgh!I$2:'cleaned_data_Pittsburgh'!I$828,0))</f>
        <v>Pittsburgh</v>
      </c>
      <c r="E3021">
        <f>INDEX(cleaned_data_Pittsburgh!AG$2:'cleaned_data_Pittsburgh'!AG$828, MATCH(A3021, cleaned_data_Pittsburgh!I$2:'cleaned_data_Pittsburgh'!I$828,0))</f>
        <v>0</v>
      </c>
      <c r="F3021" t="str">
        <f>INDEX(cleaned_data_Pittsburgh!AK$2:'cleaned_data_Pittsburgh'!AK$828, MATCH(A3021, cleaned_data_Pittsburgh!I$2:'cleaned_data_Pittsburgh'!I$828,0))</f>
        <v>Sub-county</v>
      </c>
      <c r="G3021">
        <f t="shared" si="30"/>
        <v>1</v>
      </c>
    </row>
    <row r="3022" spans="1:7" x14ac:dyDescent="0.2">
      <c r="A3022">
        <v>223622978</v>
      </c>
      <c r="B3022">
        <v>14136049</v>
      </c>
      <c r="C3022" t="s">
        <v>3380</v>
      </c>
      <c r="D3022" t="str">
        <f>INDEX(cleaned_data_Pittsburgh!AF$2:'cleaned_data_Pittsburgh'!AF$828, MATCH(A3022, cleaned_data_Pittsburgh!I$2:'cleaned_data_Pittsburgh'!I$828,0))</f>
        <v>Pittsburgh</v>
      </c>
      <c r="E3022">
        <f>INDEX(cleaned_data_Pittsburgh!AG$2:'cleaned_data_Pittsburgh'!AG$828, MATCH(A3022, cleaned_data_Pittsburgh!I$2:'cleaned_data_Pittsburgh'!I$828,0))</f>
        <v>0</v>
      </c>
      <c r="F3022" t="str">
        <f>INDEX(cleaned_data_Pittsburgh!AK$2:'cleaned_data_Pittsburgh'!AK$828, MATCH(A3022, cleaned_data_Pittsburgh!I$2:'cleaned_data_Pittsburgh'!I$828,0))</f>
        <v>Sub-county</v>
      </c>
      <c r="G3022">
        <f t="shared" si="30"/>
        <v>1</v>
      </c>
    </row>
    <row r="3023" spans="1:7" x14ac:dyDescent="0.2">
      <c r="A3023">
        <v>223622978</v>
      </c>
      <c r="B3023">
        <v>191136992</v>
      </c>
      <c r="C3023" t="s">
        <v>3380</v>
      </c>
      <c r="D3023" t="str">
        <f>INDEX(cleaned_data_Pittsburgh!AF$2:'cleaned_data_Pittsburgh'!AF$828, MATCH(A3023, cleaned_data_Pittsburgh!I$2:'cleaned_data_Pittsburgh'!I$828,0))</f>
        <v>Pittsburgh</v>
      </c>
      <c r="E3023">
        <f>INDEX(cleaned_data_Pittsburgh!AG$2:'cleaned_data_Pittsburgh'!AG$828, MATCH(A3023, cleaned_data_Pittsburgh!I$2:'cleaned_data_Pittsburgh'!I$828,0))</f>
        <v>0</v>
      </c>
      <c r="F3023" t="str">
        <f>INDEX(cleaned_data_Pittsburgh!AK$2:'cleaned_data_Pittsburgh'!AK$828, MATCH(A3023, cleaned_data_Pittsburgh!I$2:'cleaned_data_Pittsburgh'!I$828,0))</f>
        <v>Sub-county</v>
      </c>
      <c r="G3023">
        <f t="shared" si="30"/>
        <v>1</v>
      </c>
    </row>
    <row r="3024" spans="1:7" x14ac:dyDescent="0.2">
      <c r="A3024">
        <v>223622978</v>
      </c>
      <c r="B3024">
        <v>191438666</v>
      </c>
      <c r="C3024" t="s">
        <v>3380</v>
      </c>
      <c r="D3024" t="str">
        <f>INDEX(cleaned_data_Pittsburgh!AF$2:'cleaned_data_Pittsburgh'!AF$828, MATCH(A3024, cleaned_data_Pittsburgh!I$2:'cleaned_data_Pittsburgh'!I$828,0))</f>
        <v>Pittsburgh</v>
      </c>
      <c r="E3024">
        <f>INDEX(cleaned_data_Pittsburgh!AG$2:'cleaned_data_Pittsburgh'!AG$828, MATCH(A3024, cleaned_data_Pittsburgh!I$2:'cleaned_data_Pittsburgh'!I$828,0))</f>
        <v>0</v>
      </c>
      <c r="F3024" t="str">
        <f>INDEX(cleaned_data_Pittsburgh!AK$2:'cleaned_data_Pittsburgh'!AK$828, MATCH(A3024, cleaned_data_Pittsburgh!I$2:'cleaned_data_Pittsburgh'!I$828,0))</f>
        <v>Sub-county</v>
      </c>
      <c r="G3024">
        <f t="shared" si="30"/>
        <v>1</v>
      </c>
    </row>
    <row r="3025" spans="1:7" x14ac:dyDescent="0.2">
      <c r="A3025">
        <v>223622978</v>
      </c>
      <c r="B3025">
        <v>187823211</v>
      </c>
      <c r="C3025" t="s">
        <v>3380</v>
      </c>
      <c r="D3025" t="str">
        <f>INDEX(cleaned_data_Pittsburgh!AF$2:'cleaned_data_Pittsburgh'!AF$828, MATCH(A3025, cleaned_data_Pittsburgh!I$2:'cleaned_data_Pittsburgh'!I$828,0))</f>
        <v>Pittsburgh</v>
      </c>
      <c r="E3025">
        <f>INDEX(cleaned_data_Pittsburgh!AG$2:'cleaned_data_Pittsburgh'!AG$828, MATCH(A3025, cleaned_data_Pittsburgh!I$2:'cleaned_data_Pittsburgh'!I$828,0))</f>
        <v>0</v>
      </c>
      <c r="F3025" t="str">
        <f>INDEX(cleaned_data_Pittsburgh!AK$2:'cleaned_data_Pittsburgh'!AK$828, MATCH(A3025, cleaned_data_Pittsburgh!I$2:'cleaned_data_Pittsburgh'!I$828,0))</f>
        <v>Sub-county</v>
      </c>
      <c r="G3025">
        <f t="shared" si="30"/>
        <v>1</v>
      </c>
    </row>
    <row r="3026" spans="1:7" x14ac:dyDescent="0.2">
      <c r="A3026">
        <v>223628783</v>
      </c>
      <c r="B3026">
        <v>140401312</v>
      </c>
      <c r="C3026" t="s">
        <v>3380</v>
      </c>
      <c r="D3026" t="str">
        <f>INDEX(cleaned_data_Pittsburgh!AF$2:'cleaned_data_Pittsburgh'!AF$828, MATCH(A3026, cleaned_data_Pittsburgh!I$2:'cleaned_data_Pittsburgh'!I$828,0))</f>
        <v>Pittsburgh</v>
      </c>
      <c r="E3026">
        <f>INDEX(cleaned_data_Pittsburgh!AG$2:'cleaned_data_Pittsburgh'!AG$828, MATCH(A3026, cleaned_data_Pittsburgh!I$2:'cleaned_data_Pittsburgh'!I$828,0))</f>
        <v>0</v>
      </c>
      <c r="F3026" t="str">
        <f>INDEX(cleaned_data_Pittsburgh!AK$2:'cleaned_data_Pittsburgh'!AK$828, MATCH(A3026, cleaned_data_Pittsburgh!I$2:'cleaned_data_Pittsburgh'!I$828,0))</f>
        <v>Sub-county</v>
      </c>
      <c r="G3026">
        <f t="shared" si="30"/>
        <v>1</v>
      </c>
    </row>
    <row r="3027" spans="1:7" x14ac:dyDescent="0.2">
      <c r="A3027">
        <v>223628783</v>
      </c>
      <c r="B3027">
        <v>11776501</v>
      </c>
      <c r="C3027" t="s">
        <v>3380</v>
      </c>
      <c r="D3027" t="str">
        <f>INDEX(cleaned_data_Pittsburgh!AF$2:'cleaned_data_Pittsburgh'!AF$828, MATCH(A3027, cleaned_data_Pittsburgh!I$2:'cleaned_data_Pittsburgh'!I$828,0))</f>
        <v>Pittsburgh</v>
      </c>
      <c r="E3027">
        <f>INDEX(cleaned_data_Pittsburgh!AG$2:'cleaned_data_Pittsburgh'!AG$828, MATCH(A3027, cleaned_data_Pittsburgh!I$2:'cleaned_data_Pittsburgh'!I$828,0))</f>
        <v>0</v>
      </c>
      <c r="F3027" t="str">
        <f>INDEX(cleaned_data_Pittsburgh!AK$2:'cleaned_data_Pittsburgh'!AK$828, MATCH(A3027, cleaned_data_Pittsburgh!I$2:'cleaned_data_Pittsburgh'!I$828,0))</f>
        <v>Sub-county</v>
      </c>
      <c r="G3027">
        <f t="shared" si="30"/>
        <v>1</v>
      </c>
    </row>
    <row r="3028" spans="1:7" x14ac:dyDescent="0.2">
      <c r="A3028">
        <v>223628783</v>
      </c>
      <c r="B3028">
        <v>186248883</v>
      </c>
      <c r="C3028" t="s">
        <v>3380</v>
      </c>
      <c r="D3028" t="str">
        <f>INDEX(cleaned_data_Pittsburgh!AF$2:'cleaned_data_Pittsburgh'!AF$828, MATCH(A3028, cleaned_data_Pittsburgh!I$2:'cleaned_data_Pittsburgh'!I$828,0))</f>
        <v>Pittsburgh</v>
      </c>
      <c r="E3028">
        <f>INDEX(cleaned_data_Pittsburgh!AG$2:'cleaned_data_Pittsburgh'!AG$828, MATCH(A3028, cleaned_data_Pittsburgh!I$2:'cleaned_data_Pittsburgh'!I$828,0))</f>
        <v>0</v>
      </c>
      <c r="F3028" t="str">
        <f>INDEX(cleaned_data_Pittsburgh!AK$2:'cleaned_data_Pittsburgh'!AK$828, MATCH(A3028, cleaned_data_Pittsburgh!I$2:'cleaned_data_Pittsburgh'!I$828,0))</f>
        <v>Sub-county</v>
      </c>
      <c r="G3028">
        <f t="shared" si="30"/>
        <v>1</v>
      </c>
    </row>
    <row r="3029" spans="1:7" x14ac:dyDescent="0.2">
      <c r="A3029">
        <v>223628783</v>
      </c>
      <c r="B3029">
        <v>187094368</v>
      </c>
      <c r="C3029" t="s">
        <v>3380</v>
      </c>
      <c r="D3029" t="str">
        <f>INDEX(cleaned_data_Pittsburgh!AF$2:'cleaned_data_Pittsburgh'!AF$828, MATCH(A3029, cleaned_data_Pittsburgh!I$2:'cleaned_data_Pittsburgh'!I$828,0))</f>
        <v>Pittsburgh</v>
      </c>
      <c r="E3029">
        <f>INDEX(cleaned_data_Pittsburgh!AG$2:'cleaned_data_Pittsburgh'!AG$828, MATCH(A3029, cleaned_data_Pittsburgh!I$2:'cleaned_data_Pittsburgh'!I$828,0))</f>
        <v>0</v>
      </c>
      <c r="F3029" t="str">
        <f>INDEX(cleaned_data_Pittsburgh!AK$2:'cleaned_data_Pittsburgh'!AK$828, MATCH(A3029, cleaned_data_Pittsburgh!I$2:'cleaned_data_Pittsburgh'!I$828,0))</f>
        <v>Sub-county</v>
      </c>
      <c r="G3029">
        <f t="shared" si="30"/>
        <v>1</v>
      </c>
    </row>
    <row r="3030" spans="1:7" x14ac:dyDescent="0.2">
      <c r="A3030">
        <v>223628783</v>
      </c>
      <c r="B3030">
        <v>163002382</v>
      </c>
      <c r="C3030" t="s">
        <v>3380</v>
      </c>
      <c r="D3030" t="str">
        <f>INDEX(cleaned_data_Pittsburgh!AF$2:'cleaned_data_Pittsburgh'!AF$828, MATCH(A3030, cleaned_data_Pittsburgh!I$2:'cleaned_data_Pittsburgh'!I$828,0))</f>
        <v>Pittsburgh</v>
      </c>
      <c r="E3030">
        <f>INDEX(cleaned_data_Pittsburgh!AG$2:'cleaned_data_Pittsburgh'!AG$828, MATCH(A3030, cleaned_data_Pittsburgh!I$2:'cleaned_data_Pittsburgh'!I$828,0))</f>
        <v>0</v>
      </c>
      <c r="F3030" t="str">
        <f>INDEX(cleaned_data_Pittsburgh!AK$2:'cleaned_data_Pittsburgh'!AK$828, MATCH(A3030, cleaned_data_Pittsburgh!I$2:'cleaned_data_Pittsburgh'!I$828,0))</f>
        <v>Sub-county</v>
      </c>
      <c r="G3030">
        <f t="shared" si="30"/>
        <v>1</v>
      </c>
    </row>
    <row r="3031" spans="1:7" x14ac:dyDescent="0.2">
      <c r="A3031">
        <v>223628783</v>
      </c>
      <c r="B3031">
        <v>150428692</v>
      </c>
      <c r="C3031" t="s">
        <v>3380</v>
      </c>
      <c r="D3031" t="str">
        <f>INDEX(cleaned_data_Pittsburgh!AF$2:'cleaned_data_Pittsburgh'!AF$828, MATCH(A3031, cleaned_data_Pittsburgh!I$2:'cleaned_data_Pittsburgh'!I$828,0))</f>
        <v>Pittsburgh</v>
      </c>
      <c r="E3031">
        <f>INDEX(cleaned_data_Pittsburgh!AG$2:'cleaned_data_Pittsburgh'!AG$828, MATCH(A3031, cleaned_data_Pittsburgh!I$2:'cleaned_data_Pittsburgh'!I$828,0))</f>
        <v>0</v>
      </c>
      <c r="F3031" t="str">
        <f>INDEX(cleaned_data_Pittsburgh!AK$2:'cleaned_data_Pittsburgh'!AK$828, MATCH(A3031, cleaned_data_Pittsburgh!I$2:'cleaned_data_Pittsburgh'!I$828,0))</f>
        <v>Sub-county</v>
      </c>
      <c r="G3031">
        <f t="shared" si="30"/>
        <v>1</v>
      </c>
    </row>
    <row r="3032" spans="1:7" x14ac:dyDescent="0.2">
      <c r="A3032">
        <v>223651693</v>
      </c>
      <c r="B3032">
        <v>12876465</v>
      </c>
      <c r="C3032" t="s">
        <v>3380</v>
      </c>
      <c r="D3032" t="str">
        <f>INDEX(cleaned_data_Pittsburgh!AF$2:'cleaned_data_Pittsburgh'!AF$828, MATCH(A3032, cleaned_data_Pittsburgh!I$2:'cleaned_data_Pittsburgh'!I$828,0))</f>
        <v>Pittsburgh</v>
      </c>
      <c r="E3032">
        <f>INDEX(cleaned_data_Pittsburgh!AG$2:'cleaned_data_Pittsburgh'!AG$828, MATCH(A3032, cleaned_data_Pittsburgh!I$2:'cleaned_data_Pittsburgh'!I$828,0))</f>
        <v>0</v>
      </c>
      <c r="F3032" t="str">
        <f>INDEX(cleaned_data_Pittsburgh!AK$2:'cleaned_data_Pittsburgh'!AK$828, MATCH(A3032, cleaned_data_Pittsburgh!I$2:'cleaned_data_Pittsburgh'!I$828,0))</f>
        <v>Sub-county</v>
      </c>
      <c r="G3032">
        <f t="shared" si="30"/>
        <v>1</v>
      </c>
    </row>
    <row r="3033" spans="1:7" x14ac:dyDescent="0.2">
      <c r="A3033">
        <v>223651693</v>
      </c>
      <c r="B3033">
        <v>188911603</v>
      </c>
      <c r="C3033" t="s">
        <v>3380</v>
      </c>
      <c r="D3033" t="str">
        <f>INDEX(cleaned_data_Pittsburgh!AF$2:'cleaned_data_Pittsburgh'!AF$828, MATCH(A3033, cleaned_data_Pittsburgh!I$2:'cleaned_data_Pittsburgh'!I$828,0))</f>
        <v>Pittsburgh</v>
      </c>
      <c r="E3033">
        <f>INDEX(cleaned_data_Pittsburgh!AG$2:'cleaned_data_Pittsburgh'!AG$828, MATCH(A3033, cleaned_data_Pittsburgh!I$2:'cleaned_data_Pittsburgh'!I$828,0))</f>
        <v>0</v>
      </c>
      <c r="F3033" t="str">
        <f>INDEX(cleaned_data_Pittsburgh!AK$2:'cleaned_data_Pittsburgh'!AK$828, MATCH(A3033, cleaned_data_Pittsburgh!I$2:'cleaned_data_Pittsburgh'!I$828,0))</f>
        <v>Sub-county</v>
      </c>
      <c r="G3033">
        <f t="shared" si="30"/>
        <v>1</v>
      </c>
    </row>
    <row r="3034" spans="1:7" x14ac:dyDescent="0.2">
      <c r="A3034">
        <v>223651693</v>
      </c>
      <c r="B3034">
        <v>166911852</v>
      </c>
      <c r="C3034" t="s">
        <v>3380</v>
      </c>
      <c r="D3034" t="str">
        <f>INDEX(cleaned_data_Pittsburgh!AF$2:'cleaned_data_Pittsburgh'!AF$828, MATCH(A3034, cleaned_data_Pittsburgh!I$2:'cleaned_data_Pittsburgh'!I$828,0))</f>
        <v>Pittsburgh</v>
      </c>
      <c r="E3034">
        <f>INDEX(cleaned_data_Pittsburgh!AG$2:'cleaned_data_Pittsburgh'!AG$828, MATCH(A3034, cleaned_data_Pittsburgh!I$2:'cleaned_data_Pittsburgh'!I$828,0))</f>
        <v>0</v>
      </c>
      <c r="F3034" t="str">
        <f>INDEX(cleaned_data_Pittsburgh!AK$2:'cleaned_data_Pittsburgh'!AK$828, MATCH(A3034, cleaned_data_Pittsburgh!I$2:'cleaned_data_Pittsburgh'!I$828,0))</f>
        <v>Sub-county</v>
      </c>
      <c r="G3034">
        <f t="shared" si="30"/>
        <v>1</v>
      </c>
    </row>
    <row r="3035" spans="1:7" x14ac:dyDescent="0.2">
      <c r="A3035">
        <v>223651693</v>
      </c>
      <c r="B3035">
        <v>646206</v>
      </c>
      <c r="C3035" t="s">
        <v>3380</v>
      </c>
      <c r="D3035" t="str">
        <f>INDEX(cleaned_data_Pittsburgh!AF$2:'cleaned_data_Pittsburgh'!AF$828, MATCH(A3035, cleaned_data_Pittsburgh!I$2:'cleaned_data_Pittsburgh'!I$828,0))</f>
        <v>Pittsburgh</v>
      </c>
      <c r="E3035">
        <f>INDEX(cleaned_data_Pittsburgh!AG$2:'cleaned_data_Pittsburgh'!AG$828, MATCH(A3035, cleaned_data_Pittsburgh!I$2:'cleaned_data_Pittsburgh'!I$828,0))</f>
        <v>0</v>
      </c>
      <c r="F3035" t="str">
        <f>INDEX(cleaned_data_Pittsburgh!AK$2:'cleaned_data_Pittsburgh'!AK$828, MATCH(A3035, cleaned_data_Pittsburgh!I$2:'cleaned_data_Pittsburgh'!I$828,0))</f>
        <v>Sub-county</v>
      </c>
      <c r="G3035">
        <f t="shared" si="30"/>
        <v>1</v>
      </c>
    </row>
    <row r="3036" spans="1:7" x14ac:dyDescent="0.2">
      <c r="A3036">
        <v>223651693</v>
      </c>
      <c r="B3036">
        <v>5977224</v>
      </c>
      <c r="C3036" t="s">
        <v>3380</v>
      </c>
      <c r="D3036" t="str">
        <f>INDEX(cleaned_data_Pittsburgh!AF$2:'cleaned_data_Pittsburgh'!AF$828, MATCH(A3036, cleaned_data_Pittsburgh!I$2:'cleaned_data_Pittsburgh'!I$828,0))</f>
        <v>Pittsburgh</v>
      </c>
      <c r="E3036">
        <f>INDEX(cleaned_data_Pittsburgh!AG$2:'cleaned_data_Pittsburgh'!AG$828, MATCH(A3036, cleaned_data_Pittsburgh!I$2:'cleaned_data_Pittsburgh'!I$828,0))</f>
        <v>0</v>
      </c>
      <c r="F3036" t="str">
        <f>INDEX(cleaned_data_Pittsburgh!AK$2:'cleaned_data_Pittsburgh'!AK$828, MATCH(A3036, cleaned_data_Pittsburgh!I$2:'cleaned_data_Pittsburgh'!I$828,0))</f>
        <v>Sub-county</v>
      </c>
      <c r="G3036">
        <f t="shared" si="30"/>
        <v>1</v>
      </c>
    </row>
    <row r="3037" spans="1:7" x14ac:dyDescent="0.2">
      <c r="A3037">
        <v>223651693</v>
      </c>
      <c r="B3037">
        <v>33230142</v>
      </c>
      <c r="C3037" t="s">
        <v>3380</v>
      </c>
      <c r="D3037" t="str">
        <f>INDEX(cleaned_data_Pittsburgh!AF$2:'cleaned_data_Pittsburgh'!AF$828, MATCH(A3037, cleaned_data_Pittsburgh!I$2:'cleaned_data_Pittsburgh'!I$828,0))</f>
        <v>Pittsburgh</v>
      </c>
      <c r="E3037">
        <f>INDEX(cleaned_data_Pittsburgh!AG$2:'cleaned_data_Pittsburgh'!AG$828, MATCH(A3037, cleaned_data_Pittsburgh!I$2:'cleaned_data_Pittsburgh'!I$828,0))</f>
        <v>0</v>
      </c>
      <c r="F3037" t="str">
        <f>INDEX(cleaned_data_Pittsburgh!AK$2:'cleaned_data_Pittsburgh'!AK$828, MATCH(A3037, cleaned_data_Pittsburgh!I$2:'cleaned_data_Pittsburgh'!I$828,0))</f>
        <v>Sub-county</v>
      </c>
      <c r="G3037">
        <f t="shared" si="30"/>
        <v>1</v>
      </c>
    </row>
    <row r="3038" spans="1:7" x14ac:dyDescent="0.2">
      <c r="A3038">
        <v>223651693</v>
      </c>
      <c r="B3038">
        <v>7962416</v>
      </c>
      <c r="C3038" t="s">
        <v>3380</v>
      </c>
      <c r="D3038" t="str">
        <f>INDEX(cleaned_data_Pittsburgh!AF$2:'cleaned_data_Pittsburgh'!AF$828, MATCH(A3038, cleaned_data_Pittsburgh!I$2:'cleaned_data_Pittsburgh'!I$828,0))</f>
        <v>Pittsburgh</v>
      </c>
      <c r="E3038">
        <f>INDEX(cleaned_data_Pittsburgh!AG$2:'cleaned_data_Pittsburgh'!AG$828, MATCH(A3038, cleaned_data_Pittsburgh!I$2:'cleaned_data_Pittsburgh'!I$828,0))</f>
        <v>0</v>
      </c>
      <c r="F3038" t="str">
        <f>INDEX(cleaned_data_Pittsburgh!AK$2:'cleaned_data_Pittsburgh'!AK$828, MATCH(A3038, cleaned_data_Pittsburgh!I$2:'cleaned_data_Pittsburgh'!I$828,0))</f>
        <v>Sub-county</v>
      </c>
      <c r="G3038">
        <f t="shared" si="30"/>
        <v>1</v>
      </c>
    </row>
    <row r="3039" spans="1:7" x14ac:dyDescent="0.2">
      <c r="A3039">
        <v>223652600</v>
      </c>
      <c r="B3039">
        <v>180850782</v>
      </c>
      <c r="C3039" t="s">
        <v>3380</v>
      </c>
      <c r="D3039" t="str">
        <f>INDEX(cleaned_data_Pittsburgh!AF$2:'cleaned_data_Pittsburgh'!AF$828, MATCH(A3039, cleaned_data_Pittsburgh!I$2:'cleaned_data_Pittsburgh'!I$828,0))</f>
        <v>Pittsburgh</v>
      </c>
      <c r="E3039">
        <f>INDEX(cleaned_data_Pittsburgh!AG$2:'cleaned_data_Pittsburgh'!AG$828, MATCH(A3039, cleaned_data_Pittsburgh!I$2:'cleaned_data_Pittsburgh'!I$828,0))</f>
        <v>0</v>
      </c>
      <c r="F3039" t="str">
        <f>INDEX(cleaned_data_Pittsburgh!AK$2:'cleaned_data_Pittsburgh'!AK$828, MATCH(A3039, cleaned_data_Pittsburgh!I$2:'cleaned_data_Pittsburgh'!I$828,0))</f>
        <v>Sub-county</v>
      </c>
      <c r="G3039">
        <f t="shared" si="30"/>
        <v>1</v>
      </c>
    </row>
    <row r="3040" spans="1:7" x14ac:dyDescent="0.2">
      <c r="A3040">
        <v>223652600</v>
      </c>
      <c r="B3040">
        <v>191002212</v>
      </c>
      <c r="C3040" t="s">
        <v>3380</v>
      </c>
      <c r="D3040" t="str">
        <f>INDEX(cleaned_data_Pittsburgh!AF$2:'cleaned_data_Pittsburgh'!AF$828, MATCH(A3040, cleaned_data_Pittsburgh!I$2:'cleaned_data_Pittsburgh'!I$828,0))</f>
        <v>Pittsburgh</v>
      </c>
      <c r="E3040">
        <f>INDEX(cleaned_data_Pittsburgh!AG$2:'cleaned_data_Pittsburgh'!AG$828, MATCH(A3040, cleaned_data_Pittsburgh!I$2:'cleaned_data_Pittsburgh'!I$828,0))</f>
        <v>0</v>
      </c>
      <c r="F3040" t="str">
        <f>INDEX(cleaned_data_Pittsburgh!AK$2:'cleaned_data_Pittsburgh'!AK$828, MATCH(A3040, cleaned_data_Pittsburgh!I$2:'cleaned_data_Pittsburgh'!I$828,0))</f>
        <v>Sub-county</v>
      </c>
      <c r="G3040">
        <f t="shared" si="30"/>
        <v>1</v>
      </c>
    </row>
    <row r="3041" spans="1:7" x14ac:dyDescent="0.2">
      <c r="A3041">
        <v>223652600</v>
      </c>
      <c r="B3041">
        <v>186956658</v>
      </c>
      <c r="C3041" t="s">
        <v>3380</v>
      </c>
      <c r="D3041" t="str">
        <f>INDEX(cleaned_data_Pittsburgh!AF$2:'cleaned_data_Pittsburgh'!AF$828, MATCH(A3041, cleaned_data_Pittsburgh!I$2:'cleaned_data_Pittsburgh'!I$828,0))</f>
        <v>Pittsburgh</v>
      </c>
      <c r="E3041">
        <f>INDEX(cleaned_data_Pittsburgh!AG$2:'cleaned_data_Pittsburgh'!AG$828, MATCH(A3041, cleaned_data_Pittsburgh!I$2:'cleaned_data_Pittsburgh'!I$828,0))</f>
        <v>0</v>
      </c>
      <c r="F3041" t="str">
        <f>INDEX(cleaned_data_Pittsburgh!AK$2:'cleaned_data_Pittsburgh'!AK$828, MATCH(A3041, cleaned_data_Pittsburgh!I$2:'cleaned_data_Pittsburgh'!I$828,0))</f>
        <v>Sub-county</v>
      </c>
      <c r="G3041">
        <f t="shared" si="30"/>
        <v>1</v>
      </c>
    </row>
    <row r="3042" spans="1:7" x14ac:dyDescent="0.2">
      <c r="A3042">
        <v>223652600</v>
      </c>
      <c r="B3042">
        <v>191071046</v>
      </c>
      <c r="C3042" t="s">
        <v>3380</v>
      </c>
      <c r="D3042" t="str">
        <f>INDEX(cleaned_data_Pittsburgh!AF$2:'cleaned_data_Pittsburgh'!AF$828, MATCH(A3042, cleaned_data_Pittsburgh!I$2:'cleaned_data_Pittsburgh'!I$828,0))</f>
        <v>Pittsburgh</v>
      </c>
      <c r="E3042">
        <f>INDEX(cleaned_data_Pittsburgh!AG$2:'cleaned_data_Pittsburgh'!AG$828, MATCH(A3042, cleaned_data_Pittsburgh!I$2:'cleaned_data_Pittsburgh'!I$828,0))</f>
        <v>0</v>
      </c>
      <c r="F3042" t="str">
        <f>INDEX(cleaned_data_Pittsburgh!AK$2:'cleaned_data_Pittsburgh'!AK$828, MATCH(A3042, cleaned_data_Pittsburgh!I$2:'cleaned_data_Pittsburgh'!I$828,0))</f>
        <v>Sub-county</v>
      </c>
      <c r="G3042">
        <f t="shared" si="30"/>
        <v>1</v>
      </c>
    </row>
    <row r="3043" spans="1:7" x14ac:dyDescent="0.2">
      <c r="A3043">
        <v>223680883</v>
      </c>
      <c r="B3043">
        <v>184985209</v>
      </c>
      <c r="C3043" t="s">
        <v>3380</v>
      </c>
      <c r="D3043" t="str">
        <f>INDEX(cleaned_data_Pittsburgh!AF$2:'cleaned_data_Pittsburgh'!AF$828, MATCH(A3043, cleaned_data_Pittsburgh!I$2:'cleaned_data_Pittsburgh'!I$828,0))</f>
        <v>Pittsburgh</v>
      </c>
      <c r="E3043">
        <f>INDEX(cleaned_data_Pittsburgh!AG$2:'cleaned_data_Pittsburgh'!AG$828, MATCH(A3043, cleaned_data_Pittsburgh!I$2:'cleaned_data_Pittsburgh'!I$828,0))</f>
        <v>0</v>
      </c>
      <c r="F3043" t="str">
        <f>INDEX(cleaned_data_Pittsburgh!AK$2:'cleaned_data_Pittsburgh'!AK$828, MATCH(A3043, cleaned_data_Pittsburgh!I$2:'cleaned_data_Pittsburgh'!I$828,0))</f>
        <v>Sub-county</v>
      </c>
      <c r="G3043">
        <f t="shared" si="30"/>
        <v>1</v>
      </c>
    </row>
    <row r="3044" spans="1:7" x14ac:dyDescent="0.2">
      <c r="A3044">
        <v>223688319</v>
      </c>
      <c r="B3044">
        <v>70906442</v>
      </c>
      <c r="C3044" t="s">
        <v>3380</v>
      </c>
      <c r="D3044" t="str">
        <f>INDEX(cleaned_data_Pittsburgh!AF$2:'cleaned_data_Pittsburgh'!AF$828, MATCH(A3044, cleaned_data_Pittsburgh!I$2:'cleaned_data_Pittsburgh'!I$828,0))</f>
        <v>Pittsburgh</v>
      </c>
      <c r="E3044">
        <f>INDEX(cleaned_data_Pittsburgh!AG$2:'cleaned_data_Pittsburgh'!AG$828, MATCH(A3044, cleaned_data_Pittsburgh!I$2:'cleaned_data_Pittsburgh'!I$828,0))</f>
        <v>1</v>
      </c>
      <c r="F3044" t="str">
        <f>INDEX(cleaned_data_Pittsburgh!AK$2:'cleaned_data_Pittsburgh'!AK$828, MATCH(A3044, cleaned_data_Pittsburgh!I$2:'cleaned_data_Pittsburgh'!I$828,0))</f>
        <v>Sub-county</v>
      </c>
      <c r="G3044">
        <f t="shared" si="30"/>
        <v>1</v>
      </c>
    </row>
    <row r="3045" spans="1:7" x14ac:dyDescent="0.2">
      <c r="A3045">
        <v>223688319</v>
      </c>
      <c r="B3045">
        <v>73741642</v>
      </c>
      <c r="C3045" t="s">
        <v>3380</v>
      </c>
      <c r="D3045" t="str">
        <f>INDEX(cleaned_data_Pittsburgh!AF$2:'cleaned_data_Pittsburgh'!AF$828, MATCH(A3045, cleaned_data_Pittsburgh!I$2:'cleaned_data_Pittsburgh'!I$828,0))</f>
        <v>Pittsburgh</v>
      </c>
      <c r="E3045">
        <f>INDEX(cleaned_data_Pittsburgh!AG$2:'cleaned_data_Pittsburgh'!AG$828, MATCH(A3045, cleaned_data_Pittsburgh!I$2:'cleaned_data_Pittsburgh'!I$828,0))</f>
        <v>1</v>
      </c>
      <c r="F3045" t="str">
        <f>INDEX(cleaned_data_Pittsburgh!AK$2:'cleaned_data_Pittsburgh'!AK$828, MATCH(A3045, cleaned_data_Pittsburgh!I$2:'cleaned_data_Pittsburgh'!I$828,0))</f>
        <v>Sub-county</v>
      </c>
      <c r="G3045">
        <f t="shared" si="30"/>
        <v>1</v>
      </c>
    </row>
    <row r="3046" spans="1:7" x14ac:dyDescent="0.2">
      <c r="A3046">
        <v>223688319</v>
      </c>
      <c r="B3046">
        <v>71157282</v>
      </c>
      <c r="C3046" t="s">
        <v>3380</v>
      </c>
      <c r="D3046" t="str">
        <f>INDEX(cleaned_data_Pittsburgh!AF$2:'cleaned_data_Pittsburgh'!AF$828, MATCH(A3046, cleaned_data_Pittsburgh!I$2:'cleaned_data_Pittsburgh'!I$828,0))</f>
        <v>Pittsburgh</v>
      </c>
      <c r="E3046">
        <f>INDEX(cleaned_data_Pittsburgh!AG$2:'cleaned_data_Pittsburgh'!AG$828, MATCH(A3046, cleaned_data_Pittsburgh!I$2:'cleaned_data_Pittsburgh'!I$828,0))</f>
        <v>1</v>
      </c>
      <c r="F3046" t="str">
        <f>INDEX(cleaned_data_Pittsburgh!AK$2:'cleaned_data_Pittsburgh'!AK$828, MATCH(A3046, cleaned_data_Pittsburgh!I$2:'cleaned_data_Pittsburgh'!I$828,0))</f>
        <v>Sub-county</v>
      </c>
      <c r="G3046">
        <f t="shared" si="30"/>
        <v>1</v>
      </c>
    </row>
    <row r="3047" spans="1:7" x14ac:dyDescent="0.2">
      <c r="A3047">
        <v>223688319</v>
      </c>
      <c r="B3047">
        <v>152884612</v>
      </c>
      <c r="C3047" t="s">
        <v>3380</v>
      </c>
      <c r="D3047" t="str">
        <f>INDEX(cleaned_data_Pittsburgh!AF$2:'cleaned_data_Pittsburgh'!AF$828, MATCH(A3047, cleaned_data_Pittsburgh!I$2:'cleaned_data_Pittsburgh'!I$828,0))</f>
        <v>Pittsburgh</v>
      </c>
      <c r="E3047">
        <f>INDEX(cleaned_data_Pittsburgh!AG$2:'cleaned_data_Pittsburgh'!AG$828, MATCH(A3047, cleaned_data_Pittsburgh!I$2:'cleaned_data_Pittsburgh'!I$828,0))</f>
        <v>1</v>
      </c>
      <c r="F3047" t="str">
        <f>INDEX(cleaned_data_Pittsburgh!AK$2:'cleaned_data_Pittsburgh'!AK$828, MATCH(A3047, cleaned_data_Pittsburgh!I$2:'cleaned_data_Pittsburgh'!I$828,0))</f>
        <v>Sub-county</v>
      </c>
      <c r="G3047">
        <f t="shared" si="30"/>
        <v>1</v>
      </c>
    </row>
    <row r="3048" spans="1:7" x14ac:dyDescent="0.2">
      <c r="A3048">
        <v>223688319</v>
      </c>
      <c r="B3048">
        <v>81693782</v>
      </c>
      <c r="C3048" t="s">
        <v>3380</v>
      </c>
      <c r="D3048" t="str">
        <f>INDEX(cleaned_data_Pittsburgh!AF$2:'cleaned_data_Pittsburgh'!AF$828, MATCH(A3048, cleaned_data_Pittsburgh!I$2:'cleaned_data_Pittsburgh'!I$828,0))</f>
        <v>Pittsburgh</v>
      </c>
      <c r="E3048">
        <f>INDEX(cleaned_data_Pittsburgh!AG$2:'cleaned_data_Pittsburgh'!AG$828, MATCH(A3048, cleaned_data_Pittsburgh!I$2:'cleaned_data_Pittsburgh'!I$828,0))</f>
        <v>1</v>
      </c>
      <c r="F3048" t="str">
        <f>INDEX(cleaned_data_Pittsburgh!AK$2:'cleaned_data_Pittsburgh'!AK$828, MATCH(A3048, cleaned_data_Pittsburgh!I$2:'cleaned_data_Pittsburgh'!I$828,0))</f>
        <v>Sub-county</v>
      </c>
      <c r="G3048">
        <f t="shared" si="30"/>
        <v>1</v>
      </c>
    </row>
    <row r="3049" spans="1:7" x14ac:dyDescent="0.2">
      <c r="A3049">
        <v>223688319</v>
      </c>
      <c r="B3049">
        <v>185520320</v>
      </c>
      <c r="C3049" t="s">
        <v>3380</v>
      </c>
      <c r="D3049" t="str">
        <f>INDEX(cleaned_data_Pittsburgh!AF$2:'cleaned_data_Pittsburgh'!AF$828, MATCH(A3049, cleaned_data_Pittsburgh!I$2:'cleaned_data_Pittsburgh'!I$828,0))</f>
        <v>Pittsburgh</v>
      </c>
      <c r="E3049">
        <f>INDEX(cleaned_data_Pittsburgh!AG$2:'cleaned_data_Pittsburgh'!AG$828, MATCH(A3049, cleaned_data_Pittsburgh!I$2:'cleaned_data_Pittsburgh'!I$828,0))</f>
        <v>1</v>
      </c>
      <c r="F3049" t="str">
        <f>INDEX(cleaned_data_Pittsburgh!AK$2:'cleaned_data_Pittsburgh'!AK$828, MATCH(A3049, cleaned_data_Pittsburgh!I$2:'cleaned_data_Pittsburgh'!I$828,0))</f>
        <v>Sub-county</v>
      </c>
      <c r="G3049">
        <f t="shared" si="30"/>
        <v>1</v>
      </c>
    </row>
    <row r="3050" spans="1:7" x14ac:dyDescent="0.2">
      <c r="A3050">
        <v>223688319</v>
      </c>
      <c r="B3050">
        <v>119975132</v>
      </c>
      <c r="C3050" t="s">
        <v>3380</v>
      </c>
      <c r="D3050" t="str">
        <f>INDEX(cleaned_data_Pittsburgh!AF$2:'cleaned_data_Pittsburgh'!AF$828, MATCH(A3050, cleaned_data_Pittsburgh!I$2:'cleaned_data_Pittsburgh'!I$828,0))</f>
        <v>Pittsburgh</v>
      </c>
      <c r="E3050">
        <f>INDEX(cleaned_data_Pittsburgh!AG$2:'cleaned_data_Pittsburgh'!AG$828, MATCH(A3050, cleaned_data_Pittsburgh!I$2:'cleaned_data_Pittsburgh'!I$828,0))</f>
        <v>1</v>
      </c>
      <c r="F3050" t="str">
        <f>INDEX(cleaned_data_Pittsburgh!AK$2:'cleaned_data_Pittsburgh'!AK$828, MATCH(A3050, cleaned_data_Pittsburgh!I$2:'cleaned_data_Pittsburgh'!I$828,0))</f>
        <v>Sub-county</v>
      </c>
      <c r="G3050">
        <f t="shared" si="30"/>
        <v>1</v>
      </c>
    </row>
    <row r="3051" spans="1:7" x14ac:dyDescent="0.2">
      <c r="A3051">
        <v>223688319</v>
      </c>
      <c r="B3051">
        <v>125417982</v>
      </c>
      <c r="C3051" t="s">
        <v>3380</v>
      </c>
      <c r="D3051" t="str">
        <f>INDEX(cleaned_data_Pittsburgh!AF$2:'cleaned_data_Pittsburgh'!AF$828, MATCH(A3051, cleaned_data_Pittsburgh!I$2:'cleaned_data_Pittsburgh'!I$828,0))</f>
        <v>Pittsburgh</v>
      </c>
      <c r="E3051">
        <f>INDEX(cleaned_data_Pittsburgh!AG$2:'cleaned_data_Pittsburgh'!AG$828, MATCH(A3051, cleaned_data_Pittsburgh!I$2:'cleaned_data_Pittsburgh'!I$828,0))</f>
        <v>1</v>
      </c>
      <c r="F3051" t="str">
        <f>INDEX(cleaned_data_Pittsburgh!AK$2:'cleaned_data_Pittsburgh'!AK$828, MATCH(A3051, cleaned_data_Pittsburgh!I$2:'cleaned_data_Pittsburgh'!I$828,0))</f>
        <v>Sub-county</v>
      </c>
      <c r="G3051">
        <f t="shared" si="30"/>
        <v>1</v>
      </c>
    </row>
    <row r="3052" spans="1:7" x14ac:dyDescent="0.2">
      <c r="A3052">
        <v>223688319</v>
      </c>
      <c r="B3052">
        <v>9366204</v>
      </c>
      <c r="C3052" t="s">
        <v>3380</v>
      </c>
      <c r="D3052" t="str">
        <f>INDEX(cleaned_data_Pittsburgh!AF$2:'cleaned_data_Pittsburgh'!AF$828, MATCH(A3052, cleaned_data_Pittsburgh!I$2:'cleaned_data_Pittsburgh'!I$828,0))</f>
        <v>Pittsburgh</v>
      </c>
      <c r="E3052">
        <f>INDEX(cleaned_data_Pittsburgh!AG$2:'cleaned_data_Pittsburgh'!AG$828, MATCH(A3052, cleaned_data_Pittsburgh!I$2:'cleaned_data_Pittsburgh'!I$828,0))</f>
        <v>1</v>
      </c>
      <c r="F3052" t="str">
        <f>INDEX(cleaned_data_Pittsburgh!AK$2:'cleaned_data_Pittsburgh'!AK$828, MATCH(A3052, cleaned_data_Pittsburgh!I$2:'cleaned_data_Pittsburgh'!I$828,0))</f>
        <v>Sub-county</v>
      </c>
      <c r="G3052">
        <f t="shared" si="30"/>
        <v>1</v>
      </c>
    </row>
    <row r="3053" spans="1:7" x14ac:dyDescent="0.2">
      <c r="A3053">
        <v>223688319</v>
      </c>
      <c r="B3053">
        <v>9445741</v>
      </c>
      <c r="C3053" t="s">
        <v>3380</v>
      </c>
      <c r="D3053" t="str">
        <f>INDEX(cleaned_data_Pittsburgh!AF$2:'cleaned_data_Pittsburgh'!AF$828, MATCH(A3053, cleaned_data_Pittsburgh!I$2:'cleaned_data_Pittsburgh'!I$828,0))</f>
        <v>Pittsburgh</v>
      </c>
      <c r="E3053">
        <f>INDEX(cleaned_data_Pittsburgh!AG$2:'cleaned_data_Pittsburgh'!AG$828, MATCH(A3053, cleaned_data_Pittsburgh!I$2:'cleaned_data_Pittsburgh'!I$828,0))</f>
        <v>1</v>
      </c>
      <c r="F3053" t="str">
        <f>INDEX(cleaned_data_Pittsburgh!AK$2:'cleaned_data_Pittsburgh'!AK$828, MATCH(A3053, cleaned_data_Pittsburgh!I$2:'cleaned_data_Pittsburgh'!I$828,0))</f>
        <v>Sub-county</v>
      </c>
      <c r="G3053">
        <f t="shared" si="30"/>
        <v>1</v>
      </c>
    </row>
    <row r="3054" spans="1:7" x14ac:dyDescent="0.2">
      <c r="A3054">
        <v>223688319</v>
      </c>
      <c r="B3054">
        <v>183766249</v>
      </c>
      <c r="C3054" t="s">
        <v>3380</v>
      </c>
      <c r="D3054" t="str">
        <f>INDEX(cleaned_data_Pittsburgh!AF$2:'cleaned_data_Pittsburgh'!AF$828, MATCH(A3054, cleaned_data_Pittsburgh!I$2:'cleaned_data_Pittsburgh'!I$828,0))</f>
        <v>Pittsburgh</v>
      </c>
      <c r="E3054">
        <f>INDEX(cleaned_data_Pittsburgh!AG$2:'cleaned_data_Pittsburgh'!AG$828, MATCH(A3054, cleaned_data_Pittsburgh!I$2:'cleaned_data_Pittsburgh'!I$828,0))</f>
        <v>1</v>
      </c>
      <c r="F3054" t="str">
        <f>INDEX(cleaned_data_Pittsburgh!AK$2:'cleaned_data_Pittsburgh'!AK$828, MATCH(A3054, cleaned_data_Pittsburgh!I$2:'cleaned_data_Pittsburgh'!I$828,0))</f>
        <v>Sub-county</v>
      </c>
      <c r="G3054">
        <f t="shared" si="30"/>
        <v>1</v>
      </c>
    </row>
    <row r="3055" spans="1:7" x14ac:dyDescent="0.2">
      <c r="A3055">
        <v>223688319</v>
      </c>
      <c r="B3055">
        <v>12059650</v>
      </c>
      <c r="C3055" t="s">
        <v>3380</v>
      </c>
      <c r="D3055" t="str">
        <f>INDEX(cleaned_data_Pittsburgh!AF$2:'cleaned_data_Pittsburgh'!AF$828, MATCH(A3055, cleaned_data_Pittsburgh!I$2:'cleaned_data_Pittsburgh'!I$828,0))</f>
        <v>Pittsburgh</v>
      </c>
      <c r="E3055">
        <f>INDEX(cleaned_data_Pittsburgh!AG$2:'cleaned_data_Pittsburgh'!AG$828, MATCH(A3055, cleaned_data_Pittsburgh!I$2:'cleaned_data_Pittsburgh'!I$828,0))</f>
        <v>1</v>
      </c>
      <c r="F3055" t="str">
        <f>INDEX(cleaned_data_Pittsburgh!AK$2:'cleaned_data_Pittsburgh'!AK$828, MATCH(A3055, cleaned_data_Pittsburgh!I$2:'cleaned_data_Pittsburgh'!I$828,0))</f>
        <v>Sub-county</v>
      </c>
      <c r="G3055">
        <f t="shared" si="30"/>
        <v>1</v>
      </c>
    </row>
    <row r="3056" spans="1:7" x14ac:dyDescent="0.2">
      <c r="A3056">
        <v>223688319</v>
      </c>
      <c r="B3056">
        <v>182797382</v>
      </c>
      <c r="C3056" t="s">
        <v>3380</v>
      </c>
      <c r="D3056" t="str">
        <f>INDEX(cleaned_data_Pittsburgh!AF$2:'cleaned_data_Pittsburgh'!AF$828, MATCH(A3056, cleaned_data_Pittsburgh!I$2:'cleaned_data_Pittsburgh'!I$828,0))</f>
        <v>Pittsburgh</v>
      </c>
      <c r="E3056">
        <f>INDEX(cleaned_data_Pittsburgh!AG$2:'cleaned_data_Pittsburgh'!AG$828, MATCH(A3056, cleaned_data_Pittsburgh!I$2:'cleaned_data_Pittsburgh'!I$828,0))</f>
        <v>1</v>
      </c>
      <c r="F3056" t="str">
        <f>INDEX(cleaned_data_Pittsburgh!AK$2:'cleaned_data_Pittsburgh'!AK$828, MATCH(A3056, cleaned_data_Pittsburgh!I$2:'cleaned_data_Pittsburgh'!I$828,0))</f>
        <v>Sub-county</v>
      </c>
      <c r="G3056">
        <f t="shared" si="30"/>
        <v>1</v>
      </c>
    </row>
    <row r="3057" spans="1:7" x14ac:dyDescent="0.2">
      <c r="A3057">
        <v>223688319</v>
      </c>
      <c r="B3057">
        <v>190224606</v>
      </c>
      <c r="C3057" t="s">
        <v>3380</v>
      </c>
      <c r="D3057" t="str">
        <f>INDEX(cleaned_data_Pittsburgh!AF$2:'cleaned_data_Pittsburgh'!AF$828, MATCH(A3057, cleaned_data_Pittsburgh!I$2:'cleaned_data_Pittsburgh'!I$828,0))</f>
        <v>Pittsburgh</v>
      </c>
      <c r="E3057">
        <f>INDEX(cleaned_data_Pittsburgh!AG$2:'cleaned_data_Pittsburgh'!AG$828, MATCH(A3057, cleaned_data_Pittsburgh!I$2:'cleaned_data_Pittsburgh'!I$828,0))</f>
        <v>1</v>
      </c>
      <c r="F3057" t="str">
        <f>INDEX(cleaned_data_Pittsburgh!AK$2:'cleaned_data_Pittsburgh'!AK$828, MATCH(A3057, cleaned_data_Pittsburgh!I$2:'cleaned_data_Pittsburgh'!I$828,0))</f>
        <v>Sub-county</v>
      </c>
      <c r="G3057">
        <f t="shared" si="30"/>
        <v>1</v>
      </c>
    </row>
    <row r="3058" spans="1:7" x14ac:dyDescent="0.2">
      <c r="A3058">
        <v>223688319</v>
      </c>
      <c r="B3058">
        <v>136340012</v>
      </c>
      <c r="C3058" t="s">
        <v>3380</v>
      </c>
      <c r="D3058" t="str">
        <f>INDEX(cleaned_data_Pittsburgh!AF$2:'cleaned_data_Pittsburgh'!AF$828, MATCH(A3058, cleaned_data_Pittsburgh!I$2:'cleaned_data_Pittsburgh'!I$828,0))</f>
        <v>Pittsburgh</v>
      </c>
      <c r="E3058">
        <f>INDEX(cleaned_data_Pittsburgh!AG$2:'cleaned_data_Pittsburgh'!AG$828, MATCH(A3058, cleaned_data_Pittsburgh!I$2:'cleaned_data_Pittsburgh'!I$828,0))</f>
        <v>1</v>
      </c>
      <c r="F3058" t="str">
        <f>INDEX(cleaned_data_Pittsburgh!AK$2:'cleaned_data_Pittsburgh'!AK$828, MATCH(A3058, cleaned_data_Pittsburgh!I$2:'cleaned_data_Pittsburgh'!I$828,0))</f>
        <v>Sub-county</v>
      </c>
      <c r="G3058">
        <f t="shared" si="30"/>
        <v>1</v>
      </c>
    </row>
    <row r="3059" spans="1:7" x14ac:dyDescent="0.2">
      <c r="A3059">
        <v>223688319</v>
      </c>
      <c r="B3059">
        <v>11136205</v>
      </c>
      <c r="C3059" t="s">
        <v>3380</v>
      </c>
      <c r="D3059" t="str">
        <f>INDEX(cleaned_data_Pittsburgh!AF$2:'cleaned_data_Pittsburgh'!AF$828, MATCH(A3059, cleaned_data_Pittsburgh!I$2:'cleaned_data_Pittsburgh'!I$828,0))</f>
        <v>Pittsburgh</v>
      </c>
      <c r="E3059">
        <f>INDEX(cleaned_data_Pittsburgh!AG$2:'cleaned_data_Pittsburgh'!AG$828, MATCH(A3059, cleaned_data_Pittsburgh!I$2:'cleaned_data_Pittsburgh'!I$828,0))</f>
        <v>1</v>
      </c>
      <c r="F3059" t="str">
        <f>INDEX(cleaned_data_Pittsburgh!AK$2:'cleaned_data_Pittsburgh'!AK$828, MATCH(A3059, cleaned_data_Pittsburgh!I$2:'cleaned_data_Pittsburgh'!I$828,0))</f>
        <v>Sub-county</v>
      </c>
      <c r="G3059">
        <f t="shared" si="30"/>
        <v>1</v>
      </c>
    </row>
    <row r="3060" spans="1:7" x14ac:dyDescent="0.2">
      <c r="A3060">
        <v>223688319</v>
      </c>
      <c r="B3060">
        <v>9550152</v>
      </c>
      <c r="C3060" t="s">
        <v>3380</v>
      </c>
      <c r="D3060" t="str">
        <f>INDEX(cleaned_data_Pittsburgh!AF$2:'cleaned_data_Pittsburgh'!AF$828, MATCH(A3060, cleaned_data_Pittsburgh!I$2:'cleaned_data_Pittsburgh'!I$828,0))</f>
        <v>Pittsburgh</v>
      </c>
      <c r="E3060">
        <f>INDEX(cleaned_data_Pittsburgh!AG$2:'cleaned_data_Pittsburgh'!AG$828, MATCH(A3060, cleaned_data_Pittsburgh!I$2:'cleaned_data_Pittsburgh'!I$828,0))</f>
        <v>1</v>
      </c>
      <c r="F3060" t="str">
        <f>INDEX(cleaned_data_Pittsburgh!AK$2:'cleaned_data_Pittsburgh'!AK$828, MATCH(A3060, cleaned_data_Pittsburgh!I$2:'cleaned_data_Pittsburgh'!I$828,0))</f>
        <v>Sub-county</v>
      </c>
      <c r="G3060">
        <f t="shared" si="30"/>
        <v>1</v>
      </c>
    </row>
    <row r="3061" spans="1:7" x14ac:dyDescent="0.2">
      <c r="A3061">
        <v>223688319</v>
      </c>
      <c r="B3061">
        <v>19433511</v>
      </c>
      <c r="C3061" t="s">
        <v>3380</v>
      </c>
      <c r="D3061" t="str">
        <f>INDEX(cleaned_data_Pittsburgh!AF$2:'cleaned_data_Pittsburgh'!AF$828, MATCH(A3061, cleaned_data_Pittsburgh!I$2:'cleaned_data_Pittsburgh'!I$828,0))</f>
        <v>Pittsburgh</v>
      </c>
      <c r="E3061">
        <f>INDEX(cleaned_data_Pittsburgh!AG$2:'cleaned_data_Pittsburgh'!AG$828, MATCH(A3061, cleaned_data_Pittsburgh!I$2:'cleaned_data_Pittsburgh'!I$828,0))</f>
        <v>1</v>
      </c>
      <c r="F3061" t="str">
        <f>INDEX(cleaned_data_Pittsburgh!AK$2:'cleaned_data_Pittsburgh'!AK$828, MATCH(A3061, cleaned_data_Pittsburgh!I$2:'cleaned_data_Pittsburgh'!I$828,0))</f>
        <v>Sub-county</v>
      </c>
      <c r="G3061">
        <f t="shared" si="30"/>
        <v>1</v>
      </c>
    </row>
    <row r="3062" spans="1:7" x14ac:dyDescent="0.2">
      <c r="A3062">
        <v>223688319</v>
      </c>
      <c r="B3062">
        <v>45518552</v>
      </c>
      <c r="C3062" t="s">
        <v>3380</v>
      </c>
      <c r="D3062" t="str">
        <f>INDEX(cleaned_data_Pittsburgh!AF$2:'cleaned_data_Pittsburgh'!AF$828, MATCH(A3062, cleaned_data_Pittsburgh!I$2:'cleaned_data_Pittsburgh'!I$828,0))</f>
        <v>Pittsburgh</v>
      </c>
      <c r="E3062">
        <f>INDEX(cleaned_data_Pittsburgh!AG$2:'cleaned_data_Pittsburgh'!AG$828, MATCH(A3062, cleaned_data_Pittsburgh!I$2:'cleaned_data_Pittsburgh'!I$828,0))</f>
        <v>1</v>
      </c>
      <c r="F3062" t="str">
        <f>INDEX(cleaned_data_Pittsburgh!AK$2:'cleaned_data_Pittsburgh'!AK$828, MATCH(A3062, cleaned_data_Pittsburgh!I$2:'cleaned_data_Pittsburgh'!I$828,0))</f>
        <v>Sub-county</v>
      </c>
      <c r="G3062">
        <f t="shared" si="30"/>
        <v>1</v>
      </c>
    </row>
    <row r="3063" spans="1:7" x14ac:dyDescent="0.2">
      <c r="A3063">
        <v>223688319</v>
      </c>
      <c r="B3063">
        <v>103349792</v>
      </c>
      <c r="C3063" t="s">
        <v>3380</v>
      </c>
      <c r="D3063" t="str">
        <f>INDEX(cleaned_data_Pittsburgh!AF$2:'cleaned_data_Pittsburgh'!AF$828, MATCH(A3063, cleaned_data_Pittsburgh!I$2:'cleaned_data_Pittsburgh'!I$828,0))</f>
        <v>Pittsburgh</v>
      </c>
      <c r="E3063">
        <f>INDEX(cleaned_data_Pittsburgh!AG$2:'cleaned_data_Pittsburgh'!AG$828, MATCH(A3063, cleaned_data_Pittsburgh!I$2:'cleaned_data_Pittsburgh'!I$828,0))</f>
        <v>1</v>
      </c>
      <c r="F3063" t="str">
        <f>INDEX(cleaned_data_Pittsburgh!AK$2:'cleaned_data_Pittsburgh'!AK$828, MATCH(A3063, cleaned_data_Pittsburgh!I$2:'cleaned_data_Pittsburgh'!I$828,0))</f>
        <v>Sub-county</v>
      </c>
      <c r="G3063">
        <f t="shared" si="30"/>
        <v>1</v>
      </c>
    </row>
    <row r="3064" spans="1:7" x14ac:dyDescent="0.2">
      <c r="A3064">
        <v>223688319</v>
      </c>
      <c r="B3064">
        <v>12708817</v>
      </c>
      <c r="C3064" t="s">
        <v>3380</v>
      </c>
      <c r="D3064" t="str">
        <f>INDEX(cleaned_data_Pittsburgh!AF$2:'cleaned_data_Pittsburgh'!AF$828, MATCH(A3064, cleaned_data_Pittsburgh!I$2:'cleaned_data_Pittsburgh'!I$828,0))</f>
        <v>Pittsburgh</v>
      </c>
      <c r="E3064">
        <f>INDEX(cleaned_data_Pittsburgh!AG$2:'cleaned_data_Pittsburgh'!AG$828, MATCH(A3064, cleaned_data_Pittsburgh!I$2:'cleaned_data_Pittsburgh'!I$828,0))</f>
        <v>1</v>
      </c>
      <c r="F3064" t="str">
        <f>INDEX(cleaned_data_Pittsburgh!AK$2:'cleaned_data_Pittsburgh'!AK$828, MATCH(A3064, cleaned_data_Pittsburgh!I$2:'cleaned_data_Pittsburgh'!I$828,0))</f>
        <v>Sub-county</v>
      </c>
      <c r="G3064">
        <f t="shared" si="30"/>
        <v>1</v>
      </c>
    </row>
    <row r="3065" spans="1:7" x14ac:dyDescent="0.2">
      <c r="A3065">
        <v>223688319</v>
      </c>
      <c r="B3065">
        <v>189744988</v>
      </c>
      <c r="C3065" t="s">
        <v>3380</v>
      </c>
      <c r="D3065" t="str">
        <f>INDEX(cleaned_data_Pittsburgh!AF$2:'cleaned_data_Pittsburgh'!AF$828, MATCH(A3065, cleaned_data_Pittsburgh!I$2:'cleaned_data_Pittsburgh'!I$828,0))</f>
        <v>Pittsburgh</v>
      </c>
      <c r="E3065">
        <f>INDEX(cleaned_data_Pittsburgh!AG$2:'cleaned_data_Pittsburgh'!AG$828, MATCH(A3065, cleaned_data_Pittsburgh!I$2:'cleaned_data_Pittsburgh'!I$828,0))</f>
        <v>1</v>
      </c>
      <c r="F3065" t="str">
        <f>INDEX(cleaned_data_Pittsburgh!AK$2:'cleaned_data_Pittsburgh'!AK$828, MATCH(A3065, cleaned_data_Pittsburgh!I$2:'cleaned_data_Pittsburgh'!I$828,0))</f>
        <v>Sub-county</v>
      </c>
      <c r="G3065">
        <f t="shared" si="30"/>
        <v>1</v>
      </c>
    </row>
    <row r="3066" spans="1:7" x14ac:dyDescent="0.2">
      <c r="A3066">
        <v>223688319</v>
      </c>
      <c r="B3066">
        <v>185277498</v>
      </c>
      <c r="C3066" t="s">
        <v>3380</v>
      </c>
      <c r="D3066" t="str">
        <f>INDEX(cleaned_data_Pittsburgh!AF$2:'cleaned_data_Pittsburgh'!AF$828, MATCH(A3066, cleaned_data_Pittsburgh!I$2:'cleaned_data_Pittsburgh'!I$828,0))</f>
        <v>Pittsburgh</v>
      </c>
      <c r="E3066">
        <f>INDEX(cleaned_data_Pittsburgh!AG$2:'cleaned_data_Pittsburgh'!AG$828, MATCH(A3066, cleaned_data_Pittsburgh!I$2:'cleaned_data_Pittsburgh'!I$828,0))</f>
        <v>1</v>
      </c>
      <c r="F3066" t="str">
        <f>INDEX(cleaned_data_Pittsburgh!AK$2:'cleaned_data_Pittsburgh'!AK$828, MATCH(A3066, cleaned_data_Pittsburgh!I$2:'cleaned_data_Pittsburgh'!I$828,0))</f>
        <v>Sub-county</v>
      </c>
      <c r="G3066">
        <f t="shared" si="30"/>
        <v>1</v>
      </c>
    </row>
    <row r="3067" spans="1:7" x14ac:dyDescent="0.2">
      <c r="A3067">
        <v>223688319</v>
      </c>
      <c r="B3067">
        <v>35832842</v>
      </c>
      <c r="C3067" t="s">
        <v>3380</v>
      </c>
      <c r="D3067" t="str">
        <f>INDEX(cleaned_data_Pittsburgh!AF$2:'cleaned_data_Pittsburgh'!AF$828, MATCH(A3067, cleaned_data_Pittsburgh!I$2:'cleaned_data_Pittsburgh'!I$828,0))</f>
        <v>Pittsburgh</v>
      </c>
      <c r="E3067">
        <f>INDEX(cleaned_data_Pittsburgh!AG$2:'cleaned_data_Pittsburgh'!AG$828, MATCH(A3067, cleaned_data_Pittsburgh!I$2:'cleaned_data_Pittsburgh'!I$828,0))</f>
        <v>1</v>
      </c>
      <c r="F3067" t="str">
        <f>INDEX(cleaned_data_Pittsburgh!AK$2:'cleaned_data_Pittsburgh'!AK$828, MATCH(A3067, cleaned_data_Pittsburgh!I$2:'cleaned_data_Pittsburgh'!I$828,0))</f>
        <v>Sub-county</v>
      </c>
      <c r="G3067">
        <f t="shared" si="30"/>
        <v>1</v>
      </c>
    </row>
    <row r="3068" spans="1:7" x14ac:dyDescent="0.2">
      <c r="A3068">
        <v>223688319</v>
      </c>
      <c r="B3068">
        <v>190735580</v>
      </c>
      <c r="C3068" t="s">
        <v>3380</v>
      </c>
      <c r="D3068" t="str">
        <f>INDEX(cleaned_data_Pittsburgh!AF$2:'cleaned_data_Pittsburgh'!AF$828, MATCH(A3068, cleaned_data_Pittsburgh!I$2:'cleaned_data_Pittsburgh'!I$828,0))</f>
        <v>Pittsburgh</v>
      </c>
      <c r="E3068">
        <f>INDEX(cleaned_data_Pittsburgh!AG$2:'cleaned_data_Pittsburgh'!AG$828, MATCH(A3068, cleaned_data_Pittsburgh!I$2:'cleaned_data_Pittsburgh'!I$828,0))</f>
        <v>1</v>
      </c>
      <c r="F3068" t="str">
        <f>INDEX(cleaned_data_Pittsburgh!AK$2:'cleaned_data_Pittsburgh'!AK$828, MATCH(A3068, cleaned_data_Pittsburgh!I$2:'cleaned_data_Pittsburgh'!I$828,0))</f>
        <v>Sub-county</v>
      </c>
      <c r="G3068">
        <f t="shared" si="30"/>
        <v>1</v>
      </c>
    </row>
    <row r="3069" spans="1:7" x14ac:dyDescent="0.2">
      <c r="A3069">
        <v>223716146</v>
      </c>
      <c r="B3069">
        <v>10006514</v>
      </c>
      <c r="C3069" t="s">
        <v>3380</v>
      </c>
      <c r="D3069" t="str">
        <f>INDEX(cleaned_data_Pittsburgh!AF$2:'cleaned_data_Pittsburgh'!AF$828, MATCH(A3069, cleaned_data_Pittsburgh!I$2:'cleaned_data_Pittsburgh'!I$828,0))</f>
        <v>Pittsburgh</v>
      </c>
      <c r="E3069">
        <f>INDEX(cleaned_data_Pittsburgh!AG$2:'cleaned_data_Pittsburgh'!AG$828, MATCH(A3069, cleaned_data_Pittsburgh!I$2:'cleaned_data_Pittsburgh'!I$828,0))</f>
        <v>0</v>
      </c>
      <c r="F3069" t="str">
        <f>INDEX(cleaned_data_Pittsburgh!AK$2:'cleaned_data_Pittsburgh'!AK$828, MATCH(A3069, cleaned_data_Pittsburgh!I$2:'cleaned_data_Pittsburgh'!I$828,0))</f>
        <v>Sub-county</v>
      </c>
      <c r="G3069">
        <f t="shared" si="30"/>
        <v>1</v>
      </c>
    </row>
    <row r="3070" spans="1:7" x14ac:dyDescent="0.2">
      <c r="A3070">
        <v>223716146</v>
      </c>
      <c r="B3070">
        <v>135414782</v>
      </c>
      <c r="C3070" t="s">
        <v>3380</v>
      </c>
      <c r="D3070" t="str">
        <f>INDEX(cleaned_data_Pittsburgh!AF$2:'cleaned_data_Pittsburgh'!AF$828, MATCH(A3070, cleaned_data_Pittsburgh!I$2:'cleaned_data_Pittsburgh'!I$828,0))</f>
        <v>Pittsburgh</v>
      </c>
      <c r="E3070">
        <f>INDEX(cleaned_data_Pittsburgh!AG$2:'cleaned_data_Pittsburgh'!AG$828, MATCH(A3070, cleaned_data_Pittsburgh!I$2:'cleaned_data_Pittsburgh'!I$828,0))</f>
        <v>0</v>
      </c>
      <c r="F3070" t="str">
        <f>INDEX(cleaned_data_Pittsburgh!AK$2:'cleaned_data_Pittsburgh'!AK$828, MATCH(A3070, cleaned_data_Pittsburgh!I$2:'cleaned_data_Pittsburgh'!I$828,0))</f>
        <v>Sub-county</v>
      </c>
      <c r="G3070">
        <f t="shared" si="30"/>
        <v>1</v>
      </c>
    </row>
    <row r="3071" spans="1:7" x14ac:dyDescent="0.2">
      <c r="A3071">
        <v>223716146</v>
      </c>
      <c r="B3071">
        <v>75146332</v>
      </c>
      <c r="C3071" t="s">
        <v>3380</v>
      </c>
      <c r="D3071" t="str">
        <f>INDEX(cleaned_data_Pittsburgh!AF$2:'cleaned_data_Pittsburgh'!AF$828, MATCH(A3071, cleaned_data_Pittsburgh!I$2:'cleaned_data_Pittsburgh'!I$828,0))</f>
        <v>Pittsburgh</v>
      </c>
      <c r="E3071">
        <f>INDEX(cleaned_data_Pittsburgh!AG$2:'cleaned_data_Pittsburgh'!AG$828, MATCH(A3071, cleaned_data_Pittsburgh!I$2:'cleaned_data_Pittsburgh'!I$828,0))</f>
        <v>0</v>
      </c>
      <c r="F3071" t="str">
        <f>INDEX(cleaned_data_Pittsburgh!AK$2:'cleaned_data_Pittsburgh'!AK$828, MATCH(A3071, cleaned_data_Pittsburgh!I$2:'cleaned_data_Pittsburgh'!I$828,0))</f>
        <v>Sub-county</v>
      </c>
      <c r="G3071">
        <f t="shared" si="30"/>
        <v>1</v>
      </c>
    </row>
    <row r="3072" spans="1:7" x14ac:dyDescent="0.2">
      <c r="A3072">
        <v>223716146</v>
      </c>
      <c r="B3072">
        <v>11660869</v>
      </c>
      <c r="C3072" t="s">
        <v>3380</v>
      </c>
      <c r="D3072" t="str">
        <f>INDEX(cleaned_data_Pittsburgh!AF$2:'cleaned_data_Pittsburgh'!AF$828, MATCH(A3072, cleaned_data_Pittsburgh!I$2:'cleaned_data_Pittsburgh'!I$828,0))</f>
        <v>Pittsburgh</v>
      </c>
      <c r="E3072">
        <f>INDEX(cleaned_data_Pittsburgh!AG$2:'cleaned_data_Pittsburgh'!AG$828, MATCH(A3072, cleaned_data_Pittsburgh!I$2:'cleaned_data_Pittsburgh'!I$828,0))</f>
        <v>0</v>
      </c>
      <c r="F3072" t="str">
        <f>INDEX(cleaned_data_Pittsburgh!AK$2:'cleaned_data_Pittsburgh'!AK$828, MATCH(A3072, cleaned_data_Pittsburgh!I$2:'cleaned_data_Pittsburgh'!I$828,0))</f>
        <v>Sub-county</v>
      </c>
      <c r="G3072">
        <f t="shared" si="30"/>
        <v>1</v>
      </c>
    </row>
    <row r="3073" spans="1:7" x14ac:dyDescent="0.2">
      <c r="A3073">
        <v>223716146</v>
      </c>
      <c r="B3073">
        <v>33331452</v>
      </c>
      <c r="C3073" t="s">
        <v>3380</v>
      </c>
      <c r="D3073" t="str">
        <f>INDEX(cleaned_data_Pittsburgh!AF$2:'cleaned_data_Pittsburgh'!AF$828, MATCH(A3073, cleaned_data_Pittsburgh!I$2:'cleaned_data_Pittsburgh'!I$828,0))</f>
        <v>Pittsburgh</v>
      </c>
      <c r="E3073">
        <f>INDEX(cleaned_data_Pittsburgh!AG$2:'cleaned_data_Pittsburgh'!AG$828, MATCH(A3073, cleaned_data_Pittsburgh!I$2:'cleaned_data_Pittsburgh'!I$828,0))</f>
        <v>0</v>
      </c>
      <c r="F3073" t="str">
        <f>INDEX(cleaned_data_Pittsburgh!AK$2:'cleaned_data_Pittsburgh'!AK$828, MATCH(A3073, cleaned_data_Pittsburgh!I$2:'cleaned_data_Pittsburgh'!I$828,0))</f>
        <v>Sub-county</v>
      </c>
      <c r="G3073">
        <f t="shared" si="30"/>
        <v>1</v>
      </c>
    </row>
    <row r="3074" spans="1:7" x14ac:dyDescent="0.2">
      <c r="A3074">
        <v>223735600</v>
      </c>
      <c r="B3074">
        <v>73408112</v>
      </c>
      <c r="C3074" t="s">
        <v>3380</v>
      </c>
      <c r="D3074" t="str">
        <f>INDEX(cleaned_data_Pittsburgh!AF$2:'cleaned_data_Pittsburgh'!AF$828, MATCH(A3074, cleaned_data_Pittsburgh!I$2:'cleaned_data_Pittsburgh'!I$828,0))</f>
        <v>Pittsburgh</v>
      </c>
      <c r="E3074">
        <f>INDEX(cleaned_data_Pittsburgh!AG$2:'cleaned_data_Pittsburgh'!AG$828, MATCH(A3074, cleaned_data_Pittsburgh!I$2:'cleaned_data_Pittsburgh'!I$828,0))</f>
        <v>0</v>
      </c>
      <c r="F3074" t="str">
        <f>INDEX(cleaned_data_Pittsburgh!AK$2:'cleaned_data_Pittsburgh'!AK$828, MATCH(A3074, cleaned_data_Pittsburgh!I$2:'cleaned_data_Pittsburgh'!I$828,0))</f>
        <v>Sub-county</v>
      </c>
      <c r="G3074">
        <f t="shared" si="30"/>
        <v>1</v>
      </c>
    </row>
    <row r="3075" spans="1:7" x14ac:dyDescent="0.2">
      <c r="A3075">
        <v>223735600</v>
      </c>
      <c r="B3075">
        <v>22166341</v>
      </c>
      <c r="C3075" t="s">
        <v>3380</v>
      </c>
      <c r="D3075" t="str">
        <f>INDEX(cleaned_data_Pittsburgh!AF$2:'cleaned_data_Pittsburgh'!AF$828, MATCH(A3075, cleaned_data_Pittsburgh!I$2:'cleaned_data_Pittsburgh'!I$828,0))</f>
        <v>Pittsburgh</v>
      </c>
      <c r="E3075">
        <f>INDEX(cleaned_data_Pittsburgh!AG$2:'cleaned_data_Pittsburgh'!AG$828, MATCH(A3075, cleaned_data_Pittsburgh!I$2:'cleaned_data_Pittsburgh'!I$828,0))</f>
        <v>0</v>
      </c>
      <c r="F3075" t="str">
        <f>INDEX(cleaned_data_Pittsburgh!AK$2:'cleaned_data_Pittsburgh'!AK$828, MATCH(A3075, cleaned_data_Pittsburgh!I$2:'cleaned_data_Pittsburgh'!I$828,0))</f>
        <v>Sub-county</v>
      </c>
      <c r="G3075">
        <f t="shared" si="30"/>
        <v>1</v>
      </c>
    </row>
    <row r="3076" spans="1:7" x14ac:dyDescent="0.2">
      <c r="A3076">
        <v>223735600</v>
      </c>
      <c r="B3076">
        <v>55914422</v>
      </c>
      <c r="C3076" t="s">
        <v>3380</v>
      </c>
      <c r="D3076" t="str">
        <f>INDEX(cleaned_data_Pittsburgh!AF$2:'cleaned_data_Pittsburgh'!AF$828, MATCH(A3076, cleaned_data_Pittsburgh!I$2:'cleaned_data_Pittsburgh'!I$828,0))</f>
        <v>Pittsburgh</v>
      </c>
      <c r="E3076">
        <f>INDEX(cleaned_data_Pittsburgh!AG$2:'cleaned_data_Pittsburgh'!AG$828, MATCH(A3076, cleaned_data_Pittsburgh!I$2:'cleaned_data_Pittsburgh'!I$828,0))</f>
        <v>0</v>
      </c>
      <c r="F3076" t="str">
        <f>INDEX(cleaned_data_Pittsburgh!AK$2:'cleaned_data_Pittsburgh'!AK$828, MATCH(A3076, cleaned_data_Pittsburgh!I$2:'cleaned_data_Pittsburgh'!I$828,0))</f>
        <v>Sub-county</v>
      </c>
      <c r="G3076">
        <f t="shared" si="30"/>
        <v>1</v>
      </c>
    </row>
    <row r="3077" spans="1:7" x14ac:dyDescent="0.2">
      <c r="A3077">
        <v>223736102</v>
      </c>
      <c r="B3077">
        <v>6961497</v>
      </c>
      <c r="C3077" t="s">
        <v>3380</v>
      </c>
      <c r="D3077" t="str">
        <f>INDEX(cleaned_data_Pittsburgh!AF$2:'cleaned_data_Pittsburgh'!AF$828, MATCH(A3077, cleaned_data_Pittsburgh!I$2:'cleaned_data_Pittsburgh'!I$828,0))</f>
        <v>Pittsburgh</v>
      </c>
      <c r="E3077">
        <f>INDEX(cleaned_data_Pittsburgh!AG$2:'cleaned_data_Pittsburgh'!AG$828, MATCH(A3077, cleaned_data_Pittsburgh!I$2:'cleaned_data_Pittsburgh'!I$828,0))</f>
        <v>0</v>
      </c>
      <c r="F3077" t="str">
        <f>INDEX(cleaned_data_Pittsburgh!AK$2:'cleaned_data_Pittsburgh'!AK$828, MATCH(A3077, cleaned_data_Pittsburgh!I$2:'cleaned_data_Pittsburgh'!I$828,0))</f>
        <v>Sub-county</v>
      </c>
      <c r="G3077">
        <f t="shared" si="30"/>
        <v>1</v>
      </c>
    </row>
    <row r="3078" spans="1:7" x14ac:dyDescent="0.2">
      <c r="A3078">
        <v>223736102</v>
      </c>
      <c r="B3078">
        <v>189514901</v>
      </c>
      <c r="C3078" t="s">
        <v>3380</v>
      </c>
      <c r="D3078" t="str">
        <f>INDEX(cleaned_data_Pittsburgh!AF$2:'cleaned_data_Pittsburgh'!AF$828, MATCH(A3078, cleaned_data_Pittsburgh!I$2:'cleaned_data_Pittsburgh'!I$828,0))</f>
        <v>Pittsburgh</v>
      </c>
      <c r="E3078">
        <f>INDEX(cleaned_data_Pittsburgh!AG$2:'cleaned_data_Pittsburgh'!AG$828, MATCH(A3078, cleaned_data_Pittsburgh!I$2:'cleaned_data_Pittsburgh'!I$828,0))</f>
        <v>0</v>
      </c>
      <c r="F3078" t="str">
        <f>INDEX(cleaned_data_Pittsburgh!AK$2:'cleaned_data_Pittsburgh'!AK$828, MATCH(A3078, cleaned_data_Pittsburgh!I$2:'cleaned_data_Pittsburgh'!I$828,0))</f>
        <v>Sub-county</v>
      </c>
      <c r="G3078">
        <f t="shared" si="30"/>
        <v>1</v>
      </c>
    </row>
    <row r="3079" spans="1:7" x14ac:dyDescent="0.2">
      <c r="A3079">
        <v>223736102</v>
      </c>
      <c r="B3079">
        <v>183180225</v>
      </c>
      <c r="C3079" t="s">
        <v>3380</v>
      </c>
      <c r="D3079" t="str">
        <f>INDEX(cleaned_data_Pittsburgh!AF$2:'cleaned_data_Pittsburgh'!AF$828, MATCH(A3079, cleaned_data_Pittsburgh!I$2:'cleaned_data_Pittsburgh'!I$828,0))</f>
        <v>Pittsburgh</v>
      </c>
      <c r="E3079">
        <f>INDEX(cleaned_data_Pittsburgh!AG$2:'cleaned_data_Pittsburgh'!AG$828, MATCH(A3079, cleaned_data_Pittsburgh!I$2:'cleaned_data_Pittsburgh'!I$828,0))</f>
        <v>0</v>
      </c>
      <c r="F3079" t="str">
        <f>INDEX(cleaned_data_Pittsburgh!AK$2:'cleaned_data_Pittsburgh'!AK$828, MATCH(A3079, cleaned_data_Pittsburgh!I$2:'cleaned_data_Pittsburgh'!I$828,0))</f>
        <v>Sub-county</v>
      </c>
      <c r="G3079">
        <f t="shared" si="30"/>
        <v>1</v>
      </c>
    </row>
    <row r="3080" spans="1:7" x14ac:dyDescent="0.2">
      <c r="A3080">
        <v>223736102</v>
      </c>
      <c r="B3080">
        <v>185404681</v>
      </c>
      <c r="C3080" t="s">
        <v>3380</v>
      </c>
      <c r="D3080" t="str">
        <f>INDEX(cleaned_data_Pittsburgh!AF$2:'cleaned_data_Pittsburgh'!AF$828, MATCH(A3080, cleaned_data_Pittsburgh!I$2:'cleaned_data_Pittsburgh'!I$828,0))</f>
        <v>Pittsburgh</v>
      </c>
      <c r="E3080">
        <f>INDEX(cleaned_data_Pittsburgh!AG$2:'cleaned_data_Pittsburgh'!AG$828, MATCH(A3080, cleaned_data_Pittsburgh!I$2:'cleaned_data_Pittsburgh'!I$828,0))</f>
        <v>0</v>
      </c>
      <c r="F3080" t="str">
        <f>INDEX(cleaned_data_Pittsburgh!AK$2:'cleaned_data_Pittsburgh'!AK$828, MATCH(A3080, cleaned_data_Pittsburgh!I$2:'cleaned_data_Pittsburgh'!I$828,0))</f>
        <v>Sub-county</v>
      </c>
      <c r="G3080">
        <f t="shared" si="30"/>
        <v>1</v>
      </c>
    </row>
    <row r="3081" spans="1:7" x14ac:dyDescent="0.2">
      <c r="A3081">
        <v>223736102</v>
      </c>
      <c r="B3081">
        <v>190542389</v>
      </c>
      <c r="C3081" t="s">
        <v>3380</v>
      </c>
      <c r="D3081" t="str">
        <f>INDEX(cleaned_data_Pittsburgh!AF$2:'cleaned_data_Pittsburgh'!AF$828, MATCH(A3081, cleaned_data_Pittsburgh!I$2:'cleaned_data_Pittsburgh'!I$828,0))</f>
        <v>Pittsburgh</v>
      </c>
      <c r="E3081">
        <f>INDEX(cleaned_data_Pittsburgh!AG$2:'cleaned_data_Pittsburgh'!AG$828, MATCH(A3081, cleaned_data_Pittsburgh!I$2:'cleaned_data_Pittsburgh'!I$828,0))</f>
        <v>0</v>
      </c>
      <c r="F3081" t="str">
        <f>INDEX(cleaned_data_Pittsburgh!AK$2:'cleaned_data_Pittsburgh'!AK$828, MATCH(A3081, cleaned_data_Pittsburgh!I$2:'cleaned_data_Pittsburgh'!I$828,0))</f>
        <v>Sub-county</v>
      </c>
      <c r="G3081">
        <f t="shared" si="30"/>
        <v>1</v>
      </c>
    </row>
    <row r="3082" spans="1:7" x14ac:dyDescent="0.2">
      <c r="A3082">
        <v>223736102</v>
      </c>
      <c r="B3082">
        <v>185472059</v>
      </c>
      <c r="C3082" t="s">
        <v>3380</v>
      </c>
      <c r="D3082" t="str">
        <f>INDEX(cleaned_data_Pittsburgh!AF$2:'cleaned_data_Pittsburgh'!AF$828, MATCH(A3082, cleaned_data_Pittsburgh!I$2:'cleaned_data_Pittsburgh'!I$828,0))</f>
        <v>Pittsburgh</v>
      </c>
      <c r="E3082">
        <f>INDEX(cleaned_data_Pittsburgh!AG$2:'cleaned_data_Pittsburgh'!AG$828, MATCH(A3082, cleaned_data_Pittsburgh!I$2:'cleaned_data_Pittsburgh'!I$828,0))</f>
        <v>0</v>
      </c>
      <c r="F3082" t="str">
        <f>INDEX(cleaned_data_Pittsburgh!AK$2:'cleaned_data_Pittsburgh'!AK$828, MATCH(A3082, cleaned_data_Pittsburgh!I$2:'cleaned_data_Pittsburgh'!I$828,0))</f>
        <v>Sub-county</v>
      </c>
      <c r="G3082">
        <f t="shared" si="30"/>
        <v>1</v>
      </c>
    </row>
    <row r="3083" spans="1:7" x14ac:dyDescent="0.2">
      <c r="A3083">
        <v>223736102</v>
      </c>
      <c r="B3083">
        <v>98025972</v>
      </c>
      <c r="C3083" t="s">
        <v>3380</v>
      </c>
      <c r="D3083" t="str">
        <f>INDEX(cleaned_data_Pittsburgh!AF$2:'cleaned_data_Pittsburgh'!AF$828, MATCH(A3083, cleaned_data_Pittsburgh!I$2:'cleaned_data_Pittsburgh'!I$828,0))</f>
        <v>Pittsburgh</v>
      </c>
      <c r="E3083">
        <f>INDEX(cleaned_data_Pittsburgh!AG$2:'cleaned_data_Pittsburgh'!AG$828, MATCH(A3083, cleaned_data_Pittsburgh!I$2:'cleaned_data_Pittsburgh'!I$828,0))</f>
        <v>0</v>
      </c>
      <c r="F3083" t="str">
        <f>INDEX(cleaned_data_Pittsburgh!AK$2:'cleaned_data_Pittsburgh'!AK$828, MATCH(A3083, cleaned_data_Pittsburgh!I$2:'cleaned_data_Pittsburgh'!I$828,0))</f>
        <v>Sub-county</v>
      </c>
      <c r="G3083">
        <f t="shared" ref="G3083:G3146" si="31">IF(IFERROR(SEARCH(D3083, C3083), 0), 1, 0)</f>
        <v>1</v>
      </c>
    </row>
    <row r="3084" spans="1:7" x14ac:dyDescent="0.2">
      <c r="A3084">
        <v>223736102</v>
      </c>
      <c r="B3084">
        <v>106592342</v>
      </c>
      <c r="C3084" t="s">
        <v>3380</v>
      </c>
      <c r="D3084" t="str">
        <f>INDEX(cleaned_data_Pittsburgh!AF$2:'cleaned_data_Pittsburgh'!AF$828, MATCH(A3084, cleaned_data_Pittsburgh!I$2:'cleaned_data_Pittsburgh'!I$828,0))</f>
        <v>Pittsburgh</v>
      </c>
      <c r="E3084">
        <f>INDEX(cleaned_data_Pittsburgh!AG$2:'cleaned_data_Pittsburgh'!AG$828, MATCH(A3084, cleaned_data_Pittsburgh!I$2:'cleaned_data_Pittsburgh'!I$828,0))</f>
        <v>0</v>
      </c>
      <c r="F3084" t="str">
        <f>INDEX(cleaned_data_Pittsburgh!AK$2:'cleaned_data_Pittsburgh'!AK$828, MATCH(A3084, cleaned_data_Pittsburgh!I$2:'cleaned_data_Pittsburgh'!I$828,0))</f>
        <v>Sub-county</v>
      </c>
      <c r="G3084">
        <f t="shared" si="31"/>
        <v>1</v>
      </c>
    </row>
    <row r="3085" spans="1:7" x14ac:dyDescent="0.2">
      <c r="A3085">
        <v>223736102</v>
      </c>
      <c r="B3085">
        <v>103763912</v>
      </c>
      <c r="C3085" t="s">
        <v>3380</v>
      </c>
      <c r="D3085" t="str">
        <f>INDEX(cleaned_data_Pittsburgh!AF$2:'cleaned_data_Pittsburgh'!AF$828, MATCH(A3085, cleaned_data_Pittsburgh!I$2:'cleaned_data_Pittsburgh'!I$828,0))</f>
        <v>Pittsburgh</v>
      </c>
      <c r="E3085">
        <f>INDEX(cleaned_data_Pittsburgh!AG$2:'cleaned_data_Pittsburgh'!AG$828, MATCH(A3085, cleaned_data_Pittsburgh!I$2:'cleaned_data_Pittsburgh'!I$828,0))</f>
        <v>0</v>
      </c>
      <c r="F3085" t="str">
        <f>INDEX(cleaned_data_Pittsburgh!AK$2:'cleaned_data_Pittsburgh'!AK$828, MATCH(A3085, cleaned_data_Pittsburgh!I$2:'cleaned_data_Pittsburgh'!I$828,0))</f>
        <v>Sub-county</v>
      </c>
      <c r="G3085">
        <f t="shared" si="31"/>
        <v>1</v>
      </c>
    </row>
    <row r="3086" spans="1:7" x14ac:dyDescent="0.2">
      <c r="A3086">
        <v>223736102</v>
      </c>
      <c r="B3086">
        <v>190224807</v>
      </c>
      <c r="C3086" t="s">
        <v>3380</v>
      </c>
      <c r="D3086" t="str">
        <f>INDEX(cleaned_data_Pittsburgh!AF$2:'cleaned_data_Pittsburgh'!AF$828, MATCH(A3086, cleaned_data_Pittsburgh!I$2:'cleaned_data_Pittsburgh'!I$828,0))</f>
        <v>Pittsburgh</v>
      </c>
      <c r="E3086">
        <f>INDEX(cleaned_data_Pittsburgh!AG$2:'cleaned_data_Pittsburgh'!AG$828, MATCH(A3086, cleaned_data_Pittsburgh!I$2:'cleaned_data_Pittsburgh'!I$828,0))</f>
        <v>0</v>
      </c>
      <c r="F3086" t="str">
        <f>INDEX(cleaned_data_Pittsburgh!AK$2:'cleaned_data_Pittsburgh'!AK$828, MATCH(A3086, cleaned_data_Pittsburgh!I$2:'cleaned_data_Pittsburgh'!I$828,0))</f>
        <v>Sub-county</v>
      </c>
      <c r="G3086">
        <f t="shared" si="31"/>
        <v>1</v>
      </c>
    </row>
    <row r="3087" spans="1:7" x14ac:dyDescent="0.2">
      <c r="A3087">
        <v>223736102</v>
      </c>
      <c r="B3087">
        <v>189243213</v>
      </c>
      <c r="C3087" t="s">
        <v>3380</v>
      </c>
      <c r="D3087" t="str">
        <f>INDEX(cleaned_data_Pittsburgh!AF$2:'cleaned_data_Pittsburgh'!AF$828, MATCH(A3087, cleaned_data_Pittsburgh!I$2:'cleaned_data_Pittsburgh'!I$828,0))</f>
        <v>Pittsburgh</v>
      </c>
      <c r="E3087">
        <f>INDEX(cleaned_data_Pittsburgh!AG$2:'cleaned_data_Pittsburgh'!AG$828, MATCH(A3087, cleaned_data_Pittsburgh!I$2:'cleaned_data_Pittsburgh'!I$828,0))</f>
        <v>0</v>
      </c>
      <c r="F3087" t="str">
        <f>INDEX(cleaned_data_Pittsburgh!AK$2:'cleaned_data_Pittsburgh'!AK$828, MATCH(A3087, cleaned_data_Pittsburgh!I$2:'cleaned_data_Pittsburgh'!I$828,0))</f>
        <v>Sub-county</v>
      </c>
      <c r="G3087">
        <f t="shared" si="31"/>
        <v>1</v>
      </c>
    </row>
    <row r="3088" spans="1:7" x14ac:dyDescent="0.2">
      <c r="A3088">
        <v>223736102</v>
      </c>
      <c r="B3088">
        <v>188532785</v>
      </c>
      <c r="C3088" t="s">
        <v>3380</v>
      </c>
      <c r="D3088" t="str">
        <f>INDEX(cleaned_data_Pittsburgh!AF$2:'cleaned_data_Pittsburgh'!AF$828, MATCH(A3088, cleaned_data_Pittsburgh!I$2:'cleaned_data_Pittsburgh'!I$828,0))</f>
        <v>Pittsburgh</v>
      </c>
      <c r="E3088">
        <f>INDEX(cleaned_data_Pittsburgh!AG$2:'cleaned_data_Pittsburgh'!AG$828, MATCH(A3088, cleaned_data_Pittsburgh!I$2:'cleaned_data_Pittsburgh'!I$828,0))</f>
        <v>0</v>
      </c>
      <c r="F3088" t="str">
        <f>INDEX(cleaned_data_Pittsburgh!AK$2:'cleaned_data_Pittsburgh'!AK$828, MATCH(A3088, cleaned_data_Pittsburgh!I$2:'cleaned_data_Pittsburgh'!I$828,0))</f>
        <v>Sub-county</v>
      </c>
      <c r="G3088">
        <f t="shared" si="31"/>
        <v>1</v>
      </c>
    </row>
    <row r="3089" spans="1:7" x14ac:dyDescent="0.2">
      <c r="A3089">
        <v>223736102</v>
      </c>
      <c r="B3089">
        <v>5104146</v>
      </c>
      <c r="C3089" t="s">
        <v>3380</v>
      </c>
      <c r="D3089" t="str">
        <f>INDEX(cleaned_data_Pittsburgh!AF$2:'cleaned_data_Pittsburgh'!AF$828, MATCH(A3089, cleaned_data_Pittsburgh!I$2:'cleaned_data_Pittsburgh'!I$828,0))</f>
        <v>Pittsburgh</v>
      </c>
      <c r="E3089">
        <f>INDEX(cleaned_data_Pittsburgh!AG$2:'cleaned_data_Pittsburgh'!AG$828, MATCH(A3089, cleaned_data_Pittsburgh!I$2:'cleaned_data_Pittsburgh'!I$828,0))</f>
        <v>0</v>
      </c>
      <c r="F3089" t="str">
        <f>INDEX(cleaned_data_Pittsburgh!AK$2:'cleaned_data_Pittsburgh'!AK$828, MATCH(A3089, cleaned_data_Pittsburgh!I$2:'cleaned_data_Pittsburgh'!I$828,0))</f>
        <v>Sub-county</v>
      </c>
      <c r="G3089">
        <f t="shared" si="31"/>
        <v>1</v>
      </c>
    </row>
    <row r="3090" spans="1:7" x14ac:dyDescent="0.2">
      <c r="A3090">
        <v>223738597</v>
      </c>
      <c r="B3090">
        <v>150172842</v>
      </c>
      <c r="C3090" t="s">
        <v>3380</v>
      </c>
      <c r="D3090" t="str">
        <f>INDEX(cleaned_data_Pittsburgh!AF$2:'cleaned_data_Pittsburgh'!AF$828, MATCH(A3090, cleaned_data_Pittsburgh!I$2:'cleaned_data_Pittsburgh'!I$828,0))</f>
        <v>Pittsburgh</v>
      </c>
      <c r="E3090">
        <f>INDEX(cleaned_data_Pittsburgh!AG$2:'cleaned_data_Pittsburgh'!AG$828, MATCH(A3090, cleaned_data_Pittsburgh!I$2:'cleaned_data_Pittsburgh'!I$828,0))</f>
        <v>0</v>
      </c>
      <c r="F3090" t="str">
        <f>INDEX(cleaned_data_Pittsburgh!AK$2:'cleaned_data_Pittsburgh'!AK$828, MATCH(A3090, cleaned_data_Pittsburgh!I$2:'cleaned_data_Pittsburgh'!I$828,0))</f>
        <v>Sub-county</v>
      </c>
      <c r="G3090">
        <f t="shared" si="31"/>
        <v>1</v>
      </c>
    </row>
    <row r="3091" spans="1:7" x14ac:dyDescent="0.2">
      <c r="A3091">
        <v>223738597</v>
      </c>
      <c r="B3091">
        <v>71915432</v>
      </c>
      <c r="C3091" t="s">
        <v>3380</v>
      </c>
      <c r="D3091" t="str">
        <f>INDEX(cleaned_data_Pittsburgh!AF$2:'cleaned_data_Pittsburgh'!AF$828, MATCH(A3091, cleaned_data_Pittsburgh!I$2:'cleaned_data_Pittsburgh'!I$828,0))</f>
        <v>Pittsburgh</v>
      </c>
      <c r="E3091">
        <f>INDEX(cleaned_data_Pittsburgh!AG$2:'cleaned_data_Pittsburgh'!AG$828, MATCH(A3091, cleaned_data_Pittsburgh!I$2:'cleaned_data_Pittsburgh'!I$828,0))</f>
        <v>0</v>
      </c>
      <c r="F3091" t="str">
        <f>INDEX(cleaned_data_Pittsburgh!AK$2:'cleaned_data_Pittsburgh'!AK$828, MATCH(A3091, cleaned_data_Pittsburgh!I$2:'cleaned_data_Pittsburgh'!I$828,0))</f>
        <v>Sub-county</v>
      </c>
      <c r="G3091">
        <f t="shared" si="31"/>
        <v>1</v>
      </c>
    </row>
    <row r="3092" spans="1:7" x14ac:dyDescent="0.2">
      <c r="A3092">
        <v>223738597</v>
      </c>
      <c r="B3092">
        <v>182655695</v>
      </c>
      <c r="C3092" t="s">
        <v>3380</v>
      </c>
      <c r="D3092" t="str">
        <f>INDEX(cleaned_data_Pittsburgh!AF$2:'cleaned_data_Pittsburgh'!AF$828, MATCH(A3092, cleaned_data_Pittsburgh!I$2:'cleaned_data_Pittsburgh'!I$828,0))</f>
        <v>Pittsburgh</v>
      </c>
      <c r="E3092">
        <f>INDEX(cleaned_data_Pittsburgh!AG$2:'cleaned_data_Pittsburgh'!AG$828, MATCH(A3092, cleaned_data_Pittsburgh!I$2:'cleaned_data_Pittsburgh'!I$828,0))</f>
        <v>0</v>
      </c>
      <c r="F3092" t="str">
        <f>INDEX(cleaned_data_Pittsburgh!AK$2:'cleaned_data_Pittsburgh'!AK$828, MATCH(A3092, cleaned_data_Pittsburgh!I$2:'cleaned_data_Pittsburgh'!I$828,0))</f>
        <v>Sub-county</v>
      </c>
      <c r="G3092">
        <f t="shared" si="31"/>
        <v>1</v>
      </c>
    </row>
    <row r="3093" spans="1:7" x14ac:dyDescent="0.2">
      <c r="A3093">
        <v>223738597</v>
      </c>
      <c r="B3093">
        <v>174323022</v>
      </c>
      <c r="C3093" t="s">
        <v>3380</v>
      </c>
      <c r="D3093" t="str">
        <f>INDEX(cleaned_data_Pittsburgh!AF$2:'cleaned_data_Pittsburgh'!AF$828, MATCH(A3093, cleaned_data_Pittsburgh!I$2:'cleaned_data_Pittsburgh'!I$828,0))</f>
        <v>Pittsburgh</v>
      </c>
      <c r="E3093">
        <f>INDEX(cleaned_data_Pittsburgh!AG$2:'cleaned_data_Pittsburgh'!AG$828, MATCH(A3093, cleaned_data_Pittsburgh!I$2:'cleaned_data_Pittsburgh'!I$828,0))</f>
        <v>0</v>
      </c>
      <c r="F3093" t="str">
        <f>INDEX(cleaned_data_Pittsburgh!AK$2:'cleaned_data_Pittsburgh'!AK$828, MATCH(A3093, cleaned_data_Pittsburgh!I$2:'cleaned_data_Pittsburgh'!I$828,0))</f>
        <v>Sub-county</v>
      </c>
      <c r="G3093">
        <f t="shared" si="31"/>
        <v>1</v>
      </c>
    </row>
    <row r="3094" spans="1:7" x14ac:dyDescent="0.2">
      <c r="A3094">
        <v>223738597</v>
      </c>
      <c r="B3094">
        <v>25285352</v>
      </c>
      <c r="C3094" t="s">
        <v>3380</v>
      </c>
      <c r="D3094" t="str">
        <f>INDEX(cleaned_data_Pittsburgh!AF$2:'cleaned_data_Pittsburgh'!AF$828, MATCH(A3094, cleaned_data_Pittsburgh!I$2:'cleaned_data_Pittsburgh'!I$828,0))</f>
        <v>Pittsburgh</v>
      </c>
      <c r="E3094">
        <f>INDEX(cleaned_data_Pittsburgh!AG$2:'cleaned_data_Pittsburgh'!AG$828, MATCH(A3094, cleaned_data_Pittsburgh!I$2:'cleaned_data_Pittsburgh'!I$828,0))</f>
        <v>0</v>
      </c>
      <c r="F3094" t="str">
        <f>INDEX(cleaned_data_Pittsburgh!AK$2:'cleaned_data_Pittsburgh'!AK$828, MATCH(A3094, cleaned_data_Pittsburgh!I$2:'cleaned_data_Pittsburgh'!I$828,0))</f>
        <v>Sub-county</v>
      </c>
      <c r="G3094">
        <f t="shared" si="31"/>
        <v>1</v>
      </c>
    </row>
    <row r="3095" spans="1:7" x14ac:dyDescent="0.2">
      <c r="A3095">
        <v>223738597</v>
      </c>
      <c r="B3095">
        <v>187273605</v>
      </c>
      <c r="C3095" t="s">
        <v>3380</v>
      </c>
      <c r="D3095" t="str">
        <f>INDEX(cleaned_data_Pittsburgh!AF$2:'cleaned_data_Pittsburgh'!AF$828, MATCH(A3095, cleaned_data_Pittsburgh!I$2:'cleaned_data_Pittsburgh'!I$828,0))</f>
        <v>Pittsburgh</v>
      </c>
      <c r="E3095">
        <f>INDEX(cleaned_data_Pittsburgh!AG$2:'cleaned_data_Pittsburgh'!AG$828, MATCH(A3095, cleaned_data_Pittsburgh!I$2:'cleaned_data_Pittsburgh'!I$828,0))</f>
        <v>0</v>
      </c>
      <c r="F3095" t="str">
        <f>INDEX(cleaned_data_Pittsburgh!AK$2:'cleaned_data_Pittsburgh'!AK$828, MATCH(A3095, cleaned_data_Pittsburgh!I$2:'cleaned_data_Pittsburgh'!I$828,0))</f>
        <v>Sub-county</v>
      </c>
      <c r="G3095">
        <f t="shared" si="31"/>
        <v>1</v>
      </c>
    </row>
    <row r="3096" spans="1:7" x14ac:dyDescent="0.2">
      <c r="A3096">
        <v>223738597</v>
      </c>
      <c r="B3096">
        <v>12035361</v>
      </c>
      <c r="C3096" t="s">
        <v>3380</v>
      </c>
      <c r="D3096" t="str">
        <f>INDEX(cleaned_data_Pittsburgh!AF$2:'cleaned_data_Pittsburgh'!AF$828, MATCH(A3096, cleaned_data_Pittsburgh!I$2:'cleaned_data_Pittsburgh'!I$828,0))</f>
        <v>Pittsburgh</v>
      </c>
      <c r="E3096">
        <f>INDEX(cleaned_data_Pittsburgh!AG$2:'cleaned_data_Pittsburgh'!AG$828, MATCH(A3096, cleaned_data_Pittsburgh!I$2:'cleaned_data_Pittsburgh'!I$828,0))</f>
        <v>0</v>
      </c>
      <c r="F3096" t="str">
        <f>INDEX(cleaned_data_Pittsburgh!AK$2:'cleaned_data_Pittsburgh'!AK$828, MATCH(A3096, cleaned_data_Pittsburgh!I$2:'cleaned_data_Pittsburgh'!I$828,0))</f>
        <v>Sub-county</v>
      </c>
      <c r="G3096">
        <f t="shared" si="31"/>
        <v>1</v>
      </c>
    </row>
    <row r="3097" spans="1:7" x14ac:dyDescent="0.2">
      <c r="A3097">
        <v>223738597</v>
      </c>
      <c r="B3097">
        <v>48725412</v>
      </c>
      <c r="C3097" t="s">
        <v>3380</v>
      </c>
      <c r="D3097" t="str">
        <f>INDEX(cleaned_data_Pittsburgh!AF$2:'cleaned_data_Pittsburgh'!AF$828, MATCH(A3097, cleaned_data_Pittsburgh!I$2:'cleaned_data_Pittsburgh'!I$828,0))</f>
        <v>Pittsburgh</v>
      </c>
      <c r="E3097">
        <f>INDEX(cleaned_data_Pittsburgh!AG$2:'cleaned_data_Pittsburgh'!AG$828, MATCH(A3097, cleaned_data_Pittsburgh!I$2:'cleaned_data_Pittsburgh'!I$828,0))</f>
        <v>0</v>
      </c>
      <c r="F3097" t="str">
        <f>INDEX(cleaned_data_Pittsburgh!AK$2:'cleaned_data_Pittsburgh'!AK$828, MATCH(A3097, cleaned_data_Pittsburgh!I$2:'cleaned_data_Pittsburgh'!I$828,0))</f>
        <v>Sub-county</v>
      </c>
      <c r="G3097">
        <f t="shared" si="31"/>
        <v>1</v>
      </c>
    </row>
    <row r="3098" spans="1:7" x14ac:dyDescent="0.2">
      <c r="A3098">
        <v>223738597</v>
      </c>
      <c r="B3098">
        <v>185606716</v>
      </c>
      <c r="C3098" t="s">
        <v>3380</v>
      </c>
      <c r="D3098" t="str">
        <f>INDEX(cleaned_data_Pittsburgh!AF$2:'cleaned_data_Pittsburgh'!AF$828, MATCH(A3098, cleaned_data_Pittsburgh!I$2:'cleaned_data_Pittsburgh'!I$828,0))</f>
        <v>Pittsburgh</v>
      </c>
      <c r="E3098">
        <f>INDEX(cleaned_data_Pittsburgh!AG$2:'cleaned_data_Pittsburgh'!AG$828, MATCH(A3098, cleaned_data_Pittsburgh!I$2:'cleaned_data_Pittsburgh'!I$828,0))</f>
        <v>0</v>
      </c>
      <c r="F3098" t="str">
        <f>INDEX(cleaned_data_Pittsburgh!AK$2:'cleaned_data_Pittsburgh'!AK$828, MATCH(A3098, cleaned_data_Pittsburgh!I$2:'cleaned_data_Pittsburgh'!I$828,0))</f>
        <v>Sub-county</v>
      </c>
      <c r="G3098">
        <f t="shared" si="31"/>
        <v>1</v>
      </c>
    </row>
    <row r="3099" spans="1:7" x14ac:dyDescent="0.2">
      <c r="A3099">
        <v>223738597</v>
      </c>
      <c r="B3099">
        <v>155770122</v>
      </c>
      <c r="C3099" t="s">
        <v>3380</v>
      </c>
      <c r="D3099" t="str">
        <f>INDEX(cleaned_data_Pittsburgh!AF$2:'cleaned_data_Pittsburgh'!AF$828, MATCH(A3099, cleaned_data_Pittsburgh!I$2:'cleaned_data_Pittsburgh'!I$828,0))</f>
        <v>Pittsburgh</v>
      </c>
      <c r="E3099">
        <f>INDEX(cleaned_data_Pittsburgh!AG$2:'cleaned_data_Pittsburgh'!AG$828, MATCH(A3099, cleaned_data_Pittsburgh!I$2:'cleaned_data_Pittsburgh'!I$828,0))</f>
        <v>0</v>
      </c>
      <c r="F3099" t="str">
        <f>INDEX(cleaned_data_Pittsburgh!AK$2:'cleaned_data_Pittsburgh'!AK$828, MATCH(A3099, cleaned_data_Pittsburgh!I$2:'cleaned_data_Pittsburgh'!I$828,0))</f>
        <v>Sub-county</v>
      </c>
      <c r="G3099">
        <f t="shared" si="31"/>
        <v>1</v>
      </c>
    </row>
    <row r="3100" spans="1:7" x14ac:dyDescent="0.2">
      <c r="A3100">
        <v>223744728</v>
      </c>
      <c r="B3100">
        <v>169498332</v>
      </c>
      <c r="C3100" t="s">
        <v>3380</v>
      </c>
      <c r="D3100" t="str">
        <f>INDEX(cleaned_data_Pittsburgh!AF$2:'cleaned_data_Pittsburgh'!AF$828, MATCH(A3100, cleaned_data_Pittsburgh!I$2:'cleaned_data_Pittsburgh'!I$828,0))</f>
        <v>Pittsburgh</v>
      </c>
      <c r="E3100">
        <f>INDEX(cleaned_data_Pittsburgh!AG$2:'cleaned_data_Pittsburgh'!AG$828, MATCH(A3100, cleaned_data_Pittsburgh!I$2:'cleaned_data_Pittsburgh'!I$828,0))</f>
        <v>0</v>
      </c>
      <c r="F3100" t="str">
        <f>INDEX(cleaned_data_Pittsburgh!AK$2:'cleaned_data_Pittsburgh'!AK$828, MATCH(A3100, cleaned_data_Pittsburgh!I$2:'cleaned_data_Pittsburgh'!I$828,0))</f>
        <v>Sub-county</v>
      </c>
      <c r="G3100">
        <f t="shared" si="31"/>
        <v>1</v>
      </c>
    </row>
    <row r="3101" spans="1:7" x14ac:dyDescent="0.2">
      <c r="A3101">
        <v>223744728</v>
      </c>
      <c r="B3101">
        <v>9496944</v>
      </c>
      <c r="C3101" t="s">
        <v>3380</v>
      </c>
      <c r="D3101" t="str">
        <f>INDEX(cleaned_data_Pittsburgh!AF$2:'cleaned_data_Pittsburgh'!AF$828, MATCH(A3101, cleaned_data_Pittsburgh!I$2:'cleaned_data_Pittsburgh'!I$828,0))</f>
        <v>Pittsburgh</v>
      </c>
      <c r="E3101">
        <f>INDEX(cleaned_data_Pittsburgh!AG$2:'cleaned_data_Pittsburgh'!AG$828, MATCH(A3101, cleaned_data_Pittsburgh!I$2:'cleaned_data_Pittsburgh'!I$828,0))</f>
        <v>0</v>
      </c>
      <c r="F3101" t="str">
        <f>INDEX(cleaned_data_Pittsburgh!AK$2:'cleaned_data_Pittsburgh'!AK$828, MATCH(A3101, cleaned_data_Pittsburgh!I$2:'cleaned_data_Pittsburgh'!I$828,0))</f>
        <v>Sub-county</v>
      </c>
      <c r="G3101">
        <f t="shared" si="31"/>
        <v>1</v>
      </c>
    </row>
    <row r="3102" spans="1:7" x14ac:dyDescent="0.2">
      <c r="A3102">
        <v>223744728</v>
      </c>
      <c r="B3102">
        <v>87408622</v>
      </c>
      <c r="C3102" t="s">
        <v>3380</v>
      </c>
      <c r="D3102" t="str">
        <f>INDEX(cleaned_data_Pittsburgh!AF$2:'cleaned_data_Pittsburgh'!AF$828, MATCH(A3102, cleaned_data_Pittsburgh!I$2:'cleaned_data_Pittsburgh'!I$828,0))</f>
        <v>Pittsburgh</v>
      </c>
      <c r="E3102">
        <f>INDEX(cleaned_data_Pittsburgh!AG$2:'cleaned_data_Pittsburgh'!AG$828, MATCH(A3102, cleaned_data_Pittsburgh!I$2:'cleaned_data_Pittsburgh'!I$828,0))</f>
        <v>0</v>
      </c>
      <c r="F3102" t="str">
        <f>INDEX(cleaned_data_Pittsburgh!AK$2:'cleaned_data_Pittsburgh'!AK$828, MATCH(A3102, cleaned_data_Pittsburgh!I$2:'cleaned_data_Pittsburgh'!I$828,0))</f>
        <v>Sub-county</v>
      </c>
      <c r="G3102">
        <f t="shared" si="31"/>
        <v>1</v>
      </c>
    </row>
    <row r="3103" spans="1:7" x14ac:dyDescent="0.2">
      <c r="A3103">
        <v>223744728</v>
      </c>
      <c r="B3103">
        <v>185606716</v>
      </c>
      <c r="C3103" t="s">
        <v>3380</v>
      </c>
      <c r="D3103" t="str">
        <f>INDEX(cleaned_data_Pittsburgh!AF$2:'cleaned_data_Pittsburgh'!AF$828, MATCH(A3103, cleaned_data_Pittsburgh!I$2:'cleaned_data_Pittsburgh'!I$828,0))</f>
        <v>Pittsburgh</v>
      </c>
      <c r="E3103">
        <f>INDEX(cleaned_data_Pittsburgh!AG$2:'cleaned_data_Pittsburgh'!AG$828, MATCH(A3103, cleaned_data_Pittsburgh!I$2:'cleaned_data_Pittsburgh'!I$828,0))</f>
        <v>0</v>
      </c>
      <c r="F3103" t="str">
        <f>INDEX(cleaned_data_Pittsburgh!AK$2:'cleaned_data_Pittsburgh'!AK$828, MATCH(A3103, cleaned_data_Pittsburgh!I$2:'cleaned_data_Pittsburgh'!I$828,0))</f>
        <v>Sub-county</v>
      </c>
      <c r="G3103">
        <f t="shared" si="31"/>
        <v>1</v>
      </c>
    </row>
    <row r="3104" spans="1:7" x14ac:dyDescent="0.2">
      <c r="A3104">
        <v>223744728</v>
      </c>
      <c r="B3104">
        <v>1624489</v>
      </c>
      <c r="C3104" t="s">
        <v>3380</v>
      </c>
      <c r="D3104" t="str">
        <f>INDEX(cleaned_data_Pittsburgh!AF$2:'cleaned_data_Pittsburgh'!AF$828, MATCH(A3104, cleaned_data_Pittsburgh!I$2:'cleaned_data_Pittsburgh'!I$828,0))</f>
        <v>Pittsburgh</v>
      </c>
      <c r="E3104">
        <f>INDEX(cleaned_data_Pittsburgh!AG$2:'cleaned_data_Pittsburgh'!AG$828, MATCH(A3104, cleaned_data_Pittsburgh!I$2:'cleaned_data_Pittsburgh'!I$828,0))</f>
        <v>0</v>
      </c>
      <c r="F3104" t="str">
        <f>INDEX(cleaned_data_Pittsburgh!AK$2:'cleaned_data_Pittsburgh'!AK$828, MATCH(A3104, cleaned_data_Pittsburgh!I$2:'cleaned_data_Pittsburgh'!I$828,0))</f>
        <v>Sub-county</v>
      </c>
      <c r="G3104">
        <f t="shared" si="31"/>
        <v>1</v>
      </c>
    </row>
    <row r="3105" spans="1:7" x14ac:dyDescent="0.2">
      <c r="A3105">
        <v>223744728</v>
      </c>
      <c r="B3105">
        <v>183972319</v>
      </c>
      <c r="C3105" t="s">
        <v>3380</v>
      </c>
      <c r="D3105" t="str">
        <f>INDEX(cleaned_data_Pittsburgh!AF$2:'cleaned_data_Pittsburgh'!AF$828, MATCH(A3105, cleaned_data_Pittsburgh!I$2:'cleaned_data_Pittsburgh'!I$828,0))</f>
        <v>Pittsburgh</v>
      </c>
      <c r="E3105">
        <f>INDEX(cleaned_data_Pittsburgh!AG$2:'cleaned_data_Pittsburgh'!AG$828, MATCH(A3105, cleaned_data_Pittsburgh!I$2:'cleaned_data_Pittsburgh'!I$828,0))</f>
        <v>0</v>
      </c>
      <c r="F3105" t="str">
        <f>INDEX(cleaned_data_Pittsburgh!AK$2:'cleaned_data_Pittsburgh'!AK$828, MATCH(A3105, cleaned_data_Pittsburgh!I$2:'cleaned_data_Pittsburgh'!I$828,0))</f>
        <v>Sub-county</v>
      </c>
      <c r="G3105">
        <f t="shared" si="31"/>
        <v>1</v>
      </c>
    </row>
    <row r="3106" spans="1:7" x14ac:dyDescent="0.2">
      <c r="A3106">
        <v>223744728</v>
      </c>
      <c r="B3106">
        <v>88513672</v>
      </c>
      <c r="C3106" t="s">
        <v>3380</v>
      </c>
      <c r="D3106" t="str">
        <f>INDEX(cleaned_data_Pittsburgh!AF$2:'cleaned_data_Pittsburgh'!AF$828, MATCH(A3106, cleaned_data_Pittsburgh!I$2:'cleaned_data_Pittsburgh'!I$828,0))</f>
        <v>Pittsburgh</v>
      </c>
      <c r="E3106">
        <f>INDEX(cleaned_data_Pittsburgh!AG$2:'cleaned_data_Pittsburgh'!AG$828, MATCH(A3106, cleaned_data_Pittsburgh!I$2:'cleaned_data_Pittsburgh'!I$828,0))</f>
        <v>0</v>
      </c>
      <c r="F3106" t="str">
        <f>INDEX(cleaned_data_Pittsburgh!AK$2:'cleaned_data_Pittsburgh'!AK$828, MATCH(A3106, cleaned_data_Pittsburgh!I$2:'cleaned_data_Pittsburgh'!I$828,0))</f>
        <v>Sub-county</v>
      </c>
      <c r="G3106">
        <f t="shared" si="31"/>
        <v>1</v>
      </c>
    </row>
    <row r="3107" spans="1:7" x14ac:dyDescent="0.2">
      <c r="A3107">
        <v>223744728</v>
      </c>
      <c r="B3107">
        <v>178294152</v>
      </c>
      <c r="C3107" t="s">
        <v>3380</v>
      </c>
      <c r="D3107" t="str">
        <f>INDEX(cleaned_data_Pittsburgh!AF$2:'cleaned_data_Pittsburgh'!AF$828, MATCH(A3107, cleaned_data_Pittsburgh!I$2:'cleaned_data_Pittsburgh'!I$828,0))</f>
        <v>Pittsburgh</v>
      </c>
      <c r="E3107">
        <f>INDEX(cleaned_data_Pittsburgh!AG$2:'cleaned_data_Pittsburgh'!AG$828, MATCH(A3107, cleaned_data_Pittsburgh!I$2:'cleaned_data_Pittsburgh'!I$828,0))</f>
        <v>0</v>
      </c>
      <c r="F3107" t="str">
        <f>INDEX(cleaned_data_Pittsburgh!AK$2:'cleaned_data_Pittsburgh'!AK$828, MATCH(A3107, cleaned_data_Pittsburgh!I$2:'cleaned_data_Pittsburgh'!I$828,0))</f>
        <v>Sub-county</v>
      </c>
      <c r="G3107">
        <f t="shared" si="31"/>
        <v>1</v>
      </c>
    </row>
    <row r="3108" spans="1:7" x14ac:dyDescent="0.2">
      <c r="A3108">
        <v>223744728</v>
      </c>
      <c r="B3108">
        <v>10871942</v>
      </c>
      <c r="C3108" t="s">
        <v>3380</v>
      </c>
      <c r="D3108" t="str">
        <f>INDEX(cleaned_data_Pittsburgh!AF$2:'cleaned_data_Pittsburgh'!AF$828, MATCH(A3108, cleaned_data_Pittsburgh!I$2:'cleaned_data_Pittsburgh'!I$828,0))</f>
        <v>Pittsburgh</v>
      </c>
      <c r="E3108">
        <f>INDEX(cleaned_data_Pittsburgh!AG$2:'cleaned_data_Pittsburgh'!AG$828, MATCH(A3108, cleaned_data_Pittsburgh!I$2:'cleaned_data_Pittsburgh'!I$828,0))</f>
        <v>0</v>
      </c>
      <c r="F3108" t="str">
        <f>INDEX(cleaned_data_Pittsburgh!AK$2:'cleaned_data_Pittsburgh'!AK$828, MATCH(A3108, cleaned_data_Pittsburgh!I$2:'cleaned_data_Pittsburgh'!I$828,0))</f>
        <v>Sub-county</v>
      </c>
      <c r="G3108">
        <f t="shared" si="31"/>
        <v>1</v>
      </c>
    </row>
    <row r="3109" spans="1:7" x14ac:dyDescent="0.2">
      <c r="A3109">
        <v>223744728</v>
      </c>
      <c r="B3109">
        <v>85375742</v>
      </c>
      <c r="C3109" t="s">
        <v>3380</v>
      </c>
      <c r="D3109" t="str">
        <f>INDEX(cleaned_data_Pittsburgh!AF$2:'cleaned_data_Pittsburgh'!AF$828, MATCH(A3109, cleaned_data_Pittsburgh!I$2:'cleaned_data_Pittsburgh'!I$828,0))</f>
        <v>Pittsburgh</v>
      </c>
      <c r="E3109">
        <f>INDEX(cleaned_data_Pittsburgh!AG$2:'cleaned_data_Pittsburgh'!AG$828, MATCH(A3109, cleaned_data_Pittsburgh!I$2:'cleaned_data_Pittsburgh'!I$828,0))</f>
        <v>0</v>
      </c>
      <c r="F3109" t="str">
        <f>INDEX(cleaned_data_Pittsburgh!AK$2:'cleaned_data_Pittsburgh'!AK$828, MATCH(A3109, cleaned_data_Pittsburgh!I$2:'cleaned_data_Pittsburgh'!I$828,0))</f>
        <v>Sub-county</v>
      </c>
      <c r="G3109">
        <f t="shared" si="31"/>
        <v>1</v>
      </c>
    </row>
    <row r="3110" spans="1:7" x14ac:dyDescent="0.2">
      <c r="A3110">
        <v>223744728</v>
      </c>
      <c r="B3110">
        <v>70834652</v>
      </c>
      <c r="C3110" t="s">
        <v>3380</v>
      </c>
      <c r="D3110" t="str">
        <f>INDEX(cleaned_data_Pittsburgh!AF$2:'cleaned_data_Pittsburgh'!AF$828, MATCH(A3110, cleaned_data_Pittsburgh!I$2:'cleaned_data_Pittsburgh'!I$828,0))</f>
        <v>Pittsburgh</v>
      </c>
      <c r="E3110">
        <f>INDEX(cleaned_data_Pittsburgh!AG$2:'cleaned_data_Pittsburgh'!AG$828, MATCH(A3110, cleaned_data_Pittsburgh!I$2:'cleaned_data_Pittsburgh'!I$828,0))</f>
        <v>0</v>
      </c>
      <c r="F3110" t="str">
        <f>INDEX(cleaned_data_Pittsburgh!AK$2:'cleaned_data_Pittsburgh'!AK$828, MATCH(A3110, cleaned_data_Pittsburgh!I$2:'cleaned_data_Pittsburgh'!I$828,0))</f>
        <v>Sub-county</v>
      </c>
      <c r="G3110">
        <f t="shared" si="31"/>
        <v>1</v>
      </c>
    </row>
    <row r="3111" spans="1:7" x14ac:dyDescent="0.2">
      <c r="A3111">
        <v>223744728</v>
      </c>
      <c r="B3111">
        <v>140539182</v>
      </c>
      <c r="C3111" t="s">
        <v>3380</v>
      </c>
      <c r="D3111" t="str">
        <f>INDEX(cleaned_data_Pittsburgh!AF$2:'cleaned_data_Pittsburgh'!AF$828, MATCH(A3111, cleaned_data_Pittsburgh!I$2:'cleaned_data_Pittsburgh'!I$828,0))</f>
        <v>Pittsburgh</v>
      </c>
      <c r="E3111">
        <f>INDEX(cleaned_data_Pittsburgh!AG$2:'cleaned_data_Pittsburgh'!AG$828, MATCH(A3111, cleaned_data_Pittsburgh!I$2:'cleaned_data_Pittsburgh'!I$828,0))</f>
        <v>0</v>
      </c>
      <c r="F3111" t="str">
        <f>INDEX(cleaned_data_Pittsburgh!AK$2:'cleaned_data_Pittsburgh'!AK$828, MATCH(A3111, cleaned_data_Pittsburgh!I$2:'cleaned_data_Pittsburgh'!I$828,0))</f>
        <v>Sub-county</v>
      </c>
      <c r="G3111">
        <f t="shared" si="31"/>
        <v>1</v>
      </c>
    </row>
    <row r="3112" spans="1:7" x14ac:dyDescent="0.2">
      <c r="A3112">
        <v>223744728</v>
      </c>
      <c r="B3112">
        <v>155770122</v>
      </c>
      <c r="C3112" t="s">
        <v>3380</v>
      </c>
      <c r="D3112" t="str">
        <f>INDEX(cleaned_data_Pittsburgh!AF$2:'cleaned_data_Pittsburgh'!AF$828, MATCH(A3112, cleaned_data_Pittsburgh!I$2:'cleaned_data_Pittsburgh'!I$828,0))</f>
        <v>Pittsburgh</v>
      </c>
      <c r="E3112">
        <f>INDEX(cleaned_data_Pittsburgh!AG$2:'cleaned_data_Pittsburgh'!AG$828, MATCH(A3112, cleaned_data_Pittsburgh!I$2:'cleaned_data_Pittsburgh'!I$828,0))</f>
        <v>0</v>
      </c>
      <c r="F3112" t="str">
        <f>INDEX(cleaned_data_Pittsburgh!AK$2:'cleaned_data_Pittsburgh'!AK$828, MATCH(A3112, cleaned_data_Pittsburgh!I$2:'cleaned_data_Pittsburgh'!I$828,0))</f>
        <v>Sub-county</v>
      </c>
      <c r="G3112">
        <f t="shared" si="31"/>
        <v>1</v>
      </c>
    </row>
    <row r="3113" spans="1:7" x14ac:dyDescent="0.2">
      <c r="A3113">
        <v>223744728</v>
      </c>
      <c r="B3113">
        <v>91931232</v>
      </c>
      <c r="C3113" t="s">
        <v>3380</v>
      </c>
      <c r="D3113" t="str">
        <f>INDEX(cleaned_data_Pittsburgh!AF$2:'cleaned_data_Pittsburgh'!AF$828, MATCH(A3113, cleaned_data_Pittsburgh!I$2:'cleaned_data_Pittsburgh'!I$828,0))</f>
        <v>Pittsburgh</v>
      </c>
      <c r="E3113">
        <f>INDEX(cleaned_data_Pittsburgh!AG$2:'cleaned_data_Pittsburgh'!AG$828, MATCH(A3113, cleaned_data_Pittsburgh!I$2:'cleaned_data_Pittsburgh'!I$828,0))</f>
        <v>0</v>
      </c>
      <c r="F3113" t="str">
        <f>INDEX(cleaned_data_Pittsburgh!AK$2:'cleaned_data_Pittsburgh'!AK$828, MATCH(A3113, cleaned_data_Pittsburgh!I$2:'cleaned_data_Pittsburgh'!I$828,0))</f>
        <v>Sub-county</v>
      </c>
      <c r="G3113">
        <f t="shared" si="31"/>
        <v>1</v>
      </c>
    </row>
    <row r="3114" spans="1:7" x14ac:dyDescent="0.2">
      <c r="A3114">
        <v>223744728</v>
      </c>
      <c r="B3114">
        <v>698849</v>
      </c>
      <c r="C3114" t="s">
        <v>3380</v>
      </c>
      <c r="D3114" t="str">
        <f>INDEX(cleaned_data_Pittsburgh!AF$2:'cleaned_data_Pittsburgh'!AF$828, MATCH(A3114, cleaned_data_Pittsburgh!I$2:'cleaned_data_Pittsburgh'!I$828,0))</f>
        <v>Pittsburgh</v>
      </c>
      <c r="E3114">
        <f>INDEX(cleaned_data_Pittsburgh!AG$2:'cleaned_data_Pittsburgh'!AG$828, MATCH(A3114, cleaned_data_Pittsburgh!I$2:'cleaned_data_Pittsburgh'!I$828,0))</f>
        <v>0</v>
      </c>
      <c r="F3114" t="str">
        <f>INDEX(cleaned_data_Pittsburgh!AK$2:'cleaned_data_Pittsburgh'!AK$828, MATCH(A3114, cleaned_data_Pittsburgh!I$2:'cleaned_data_Pittsburgh'!I$828,0))</f>
        <v>Sub-county</v>
      </c>
      <c r="G3114">
        <f t="shared" si="31"/>
        <v>1</v>
      </c>
    </row>
    <row r="3115" spans="1:7" x14ac:dyDescent="0.2">
      <c r="A3115">
        <v>223744728</v>
      </c>
      <c r="B3115">
        <v>106996062</v>
      </c>
      <c r="C3115" t="s">
        <v>3380</v>
      </c>
      <c r="D3115" t="str">
        <f>INDEX(cleaned_data_Pittsburgh!AF$2:'cleaned_data_Pittsburgh'!AF$828, MATCH(A3115, cleaned_data_Pittsburgh!I$2:'cleaned_data_Pittsburgh'!I$828,0))</f>
        <v>Pittsburgh</v>
      </c>
      <c r="E3115">
        <f>INDEX(cleaned_data_Pittsburgh!AG$2:'cleaned_data_Pittsburgh'!AG$828, MATCH(A3115, cleaned_data_Pittsburgh!I$2:'cleaned_data_Pittsburgh'!I$828,0))</f>
        <v>0</v>
      </c>
      <c r="F3115" t="str">
        <f>INDEX(cleaned_data_Pittsburgh!AK$2:'cleaned_data_Pittsburgh'!AK$828, MATCH(A3115, cleaned_data_Pittsburgh!I$2:'cleaned_data_Pittsburgh'!I$828,0))</f>
        <v>Sub-county</v>
      </c>
      <c r="G3115">
        <f t="shared" si="31"/>
        <v>1</v>
      </c>
    </row>
    <row r="3116" spans="1:7" x14ac:dyDescent="0.2">
      <c r="A3116">
        <v>223744728</v>
      </c>
      <c r="B3116">
        <v>182675942</v>
      </c>
      <c r="C3116" t="s">
        <v>3380</v>
      </c>
      <c r="D3116" t="str">
        <f>INDEX(cleaned_data_Pittsburgh!AF$2:'cleaned_data_Pittsburgh'!AF$828, MATCH(A3116, cleaned_data_Pittsburgh!I$2:'cleaned_data_Pittsburgh'!I$828,0))</f>
        <v>Pittsburgh</v>
      </c>
      <c r="E3116">
        <f>INDEX(cleaned_data_Pittsburgh!AG$2:'cleaned_data_Pittsburgh'!AG$828, MATCH(A3116, cleaned_data_Pittsburgh!I$2:'cleaned_data_Pittsburgh'!I$828,0))</f>
        <v>0</v>
      </c>
      <c r="F3116" t="str">
        <f>INDEX(cleaned_data_Pittsburgh!AK$2:'cleaned_data_Pittsburgh'!AK$828, MATCH(A3116, cleaned_data_Pittsburgh!I$2:'cleaned_data_Pittsburgh'!I$828,0))</f>
        <v>Sub-county</v>
      </c>
      <c r="G3116">
        <f t="shared" si="31"/>
        <v>1</v>
      </c>
    </row>
    <row r="3117" spans="1:7" x14ac:dyDescent="0.2">
      <c r="A3117">
        <v>223744728</v>
      </c>
      <c r="B3117">
        <v>67170462</v>
      </c>
      <c r="C3117" t="s">
        <v>3380</v>
      </c>
      <c r="D3117" t="str">
        <f>INDEX(cleaned_data_Pittsburgh!AF$2:'cleaned_data_Pittsburgh'!AF$828, MATCH(A3117, cleaned_data_Pittsburgh!I$2:'cleaned_data_Pittsburgh'!I$828,0))</f>
        <v>Pittsburgh</v>
      </c>
      <c r="E3117">
        <f>INDEX(cleaned_data_Pittsburgh!AG$2:'cleaned_data_Pittsburgh'!AG$828, MATCH(A3117, cleaned_data_Pittsburgh!I$2:'cleaned_data_Pittsburgh'!I$828,0))</f>
        <v>0</v>
      </c>
      <c r="F3117" t="str">
        <f>INDEX(cleaned_data_Pittsburgh!AK$2:'cleaned_data_Pittsburgh'!AK$828, MATCH(A3117, cleaned_data_Pittsburgh!I$2:'cleaned_data_Pittsburgh'!I$828,0))</f>
        <v>Sub-county</v>
      </c>
      <c r="G3117">
        <f t="shared" si="31"/>
        <v>1</v>
      </c>
    </row>
    <row r="3118" spans="1:7" x14ac:dyDescent="0.2">
      <c r="A3118">
        <v>223744728</v>
      </c>
      <c r="B3118">
        <v>191134309</v>
      </c>
      <c r="C3118" t="s">
        <v>3380</v>
      </c>
      <c r="D3118" t="str">
        <f>INDEX(cleaned_data_Pittsburgh!AF$2:'cleaned_data_Pittsburgh'!AF$828, MATCH(A3118, cleaned_data_Pittsburgh!I$2:'cleaned_data_Pittsburgh'!I$828,0))</f>
        <v>Pittsburgh</v>
      </c>
      <c r="E3118">
        <f>INDEX(cleaned_data_Pittsburgh!AG$2:'cleaned_data_Pittsburgh'!AG$828, MATCH(A3118, cleaned_data_Pittsburgh!I$2:'cleaned_data_Pittsburgh'!I$828,0))</f>
        <v>0</v>
      </c>
      <c r="F3118" t="str">
        <f>INDEX(cleaned_data_Pittsburgh!AK$2:'cleaned_data_Pittsburgh'!AK$828, MATCH(A3118, cleaned_data_Pittsburgh!I$2:'cleaned_data_Pittsburgh'!I$828,0))</f>
        <v>Sub-county</v>
      </c>
      <c r="G3118">
        <f t="shared" si="31"/>
        <v>1</v>
      </c>
    </row>
    <row r="3119" spans="1:7" x14ac:dyDescent="0.2">
      <c r="A3119">
        <v>223744728</v>
      </c>
      <c r="B3119">
        <v>184779332</v>
      </c>
      <c r="C3119" t="s">
        <v>3380</v>
      </c>
      <c r="D3119" t="str">
        <f>INDEX(cleaned_data_Pittsburgh!AF$2:'cleaned_data_Pittsburgh'!AF$828, MATCH(A3119, cleaned_data_Pittsburgh!I$2:'cleaned_data_Pittsburgh'!I$828,0))</f>
        <v>Pittsburgh</v>
      </c>
      <c r="E3119">
        <f>INDEX(cleaned_data_Pittsburgh!AG$2:'cleaned_data_Pittsburgh'!AG$828, MATCH(A3119, cleaned_data_Pittsburgh!I$2:'cleaned_data_Pittsburgh'!I$828,0))</f>
        <v>0</v>
      </c>
      <c r="F3119" t="str">
        <f>INDEX(cleaned_data_Pittsburgh!AK$2:'cleaned_data_Pittsburgh'!AK$828, MATCH(A3119, cleaned_data_Pittsburgh!I$2:'cleaned_data_Pittsburgh'!I$828,0))</f>
        <v>Sub-county</v>
      </c>
      <c r="G3119">
        <f t="shared" si="31"/>
        <v>1</v>
      </c>
    </row>
    <row r="3120" spans="1:7" x14ac:dyDescent="0.2">
      <c r="A3120">
        <v>223744728</v>
      </c>
      <c r="B3120">
        <v>191144274</v>
      </c>
      <c r="C3120" t="s">
        <v>3380</v>
      </c>
      <c r="D3120" t="str">
        <f>INDEX(cleaned_data_Pittsburgh!AF$2:'cleaned_data_Pittsburgh'!AF$828, MATCH(A3120, cleaned_data_Pittsburgh!I$2:'cleaned_data_Pittsburgh'!I$828,0))</f>
        <v>Pittsburgh</v>
      </c>
      <c r="E3120">
        <f>INDEX(cleaned_data_Pittsburgh!AG$2:'cleaned_data_Pittsburgh'!AG$828, MATCH(A3120, cleaned_data_Pittsburgh!I$2:'cleaned_data_Pittsburgh'!I$828,0))</f>
        <v>0</v>
      </c>
      <c r="F3120" t="str">
        <f>INDEX(cleaned_data_Pittsburgh!AK$2:'cleaned_data_Pittsburgh'!AK$828, MATCH(A3120, cleaned_data_Pittsburgh!I$2:'cleaned_data_Pittsburgh'!I$828,0))</f>
        <v>Sub-county</v>
      </c>
      <c r="G3120">
        <f t="shared" si="31"/>
        <v>1</v>
      </c>
    </row>
    <row r="3121" spans="1:7" x14ac:dyDescent="0.2">
      <c r="A3121">
        <v>223744728</v>
      </c>
      <c r="B3121">
        <v>91563412</v>
      </c>
      <c r="C3121" t="s">
        <v>3380</v>
      </c>
      <c r="D3121" t="str">
        <f>INDEX(cleaned_data_Pittsburgh!AF$2:'cleaned_data_Pittsburgh'!AF$828, MATCH(A3121, cleaned_data_Pittsburgh!I$2:'cleaned_data_Pittsburgh'!I$828,0))</f>
        <v>Pittsburgh</v>
      </c>
      <c r="E3121">
        <f>INDEX(cleaned_data_Pittsburgh!AG$2:'cleaned_data_Pittsburgh'!AG$828, MATCH(A3121, cleaned_data_Pittsburgh!I$2:'cleaned_data_Pittsburgh'!I$828,0))</f>
        <v>0</v>
      </c>
      <c r="F3121" t="str">
        <f>INDEX(cleaned_data_Pittsburgh!AK$2:'cleaned_data_Pittsburgh'!AK$828, MATCH(A3121, cleaned_data_Pittsburgh!I$2:'cleaned_data_Pittsburgh'!I$828,0))</f>
        <v>Sub-county</v>
      </c>
      <c r="G3121">
        <f t="shared" si="31"/>
        <v>1</v>
      </c>
    </row>
    <row r="3122" spans="1:7" x14ac:dyDescent="0.2">
      <c r="A3122">
        <v>223744728</v>
      </c>
      <c r="B3122">
        <v>136842352</v>
      </c>
      <c r="C3122" t="s">
        <v>3380</v>
      </c>
      <c r="D3122" t="str">
        <f>INDEX(cleaned_data_Pittsburgh!AF$2:'cleaned_data_Pittsburgh'!AF$828, MATCH(A3122, cleaned_data_Pittsburgh!I$2:'cleaned_data_Pittsburgh'!I$828,0))</f>
        <v>Pittsburgh</v>
      </c>
      <c r="E3122">
        <f>INDEX(cleaned_data_Pittsburgh!AG$2:'cleaned_data_Pittsburgh'!AG$828, MATCH(A3122, cleaned_data_Pittsburgh!I$2:'cleaned_data_Pittsburgh'!I$828,0))</f>
        <v>0</v>
      </c>
      <c r="F3122" t="str">
        <f>INDEX(cleaned_data_Pittsburgh!AK$2:'cleaned_data_Pittsburgh'!AK$828, MATCH(A3122, cleaned_data_Pittsburgh!I$2:'cleaned_data_Pittsburgh'!I$828,0))</f>
        <v>Sub-county</v>
      </c>
      <c r="G3122">
        <f t="shared" si="31"/>
        <v>1</v>
      </c>
    </row>
    <row r="3123" spans="1:7" x14ac:dyDescent="0.2">
      <c r="A3123">
        <v>223744728</v>
      </c>
      <c r="B3123">
        <v>72447702</v>
      </c>
      <c r="C3123" t="s">
        <v>3380</v>
      </c>
      <c r="D3123" t="str">
        <f>INDEX(cleaned_data_Pittsburgh!AF$2:'cleaned_data_Pittsburgh'!AF$828, MATCH(A3123, cleaned_data_Pittsburgh!I$2:'cleaned_data_Pittsburgh'!I$828,0))</f>
        <v>Pittsburgh</v>
      </c>
      <c r="E3123">
        <f>INDEX(cleaned_data_Pittsburgh!AG$2:'cleaned_data_Pittsburgh'!AG$828, MATCH(A3123, cleaned_data_Pittsburgh!I$2:'cleaned_data_Pittsburgh'!I$828,0))</f>
        <v>0</v>
      </c>
      <c r="F3123" t="str">
        <f>INDEX(cleaned_data_Pittsburgh!AK$2:'cleaned_data_Pittsburgh'!AK$828, MATCH(A3123, cleaned_data_Pittsburgh!I$2:'cleaned_data_Pittsburgh'!I$828,0))</f>
        <v>Sub-county</v>
      </c>
      <c r="G3123">
        <f t="shared" si="31"/>
        <v>1</v>
      </c>
    </row>
    <row r="3124" spans="1:7" x14ac:dyDescent="0.2">
      <c r="A3124">
        <v>223744728</v>
      </c>
      <c r="B3124">
        <v>86318312</v>
      </c>
      <c r="C3124" t="s">
        <v>3380</v>
      </c>
      <c r="D3124" t="str">
        <f>INDEX(cleaned_data_Pittsburgh!AF$2:'cleaned_data_Pittsburgh'!AF$828, MATCH(A3124, cleaned_data_Pittsburgh!I$2:'cleaned_data_Pittsburgh'!I$828,0))</f>
        <v>Pittsburgh</v>
      </c>
      <c r="E3124">
        <f>INDEX(cleaned_data_Pittsburgh!AG$2:'cleaned_data_Pittsburgh'!AG$828, MATCH(A3124, cleaned_data_Pittsburgh!I$2:'cleaned_data_Pittsburgh'!I$828,0))</f>
        <v>0</v>
      </c>
      <c r="F3124" t="str">
        <f>INDEX(cleaned_data_Pittsburgh!AK$2:'cleaned_data_Pittsburgh'!AK$828, MATCH(A3124, cleaned_data_Pittsburgh!I$2:'cleaned_data_Pittsburgh'!I$828,0))</f>
        <v>Sub-county</v>
      </c>
      <c r="G3124">
        <f t="shared" si="31"/>
        <v>1</v>
      </c>
    </row>
    <row r="3125" spans="1:7" x14ac:dyDescent="0.2">
      <c r="A3125">
        <v>223744728</v>
      </c>
      <c r="B3125">
        <v>22841681</v>
      </c>
      <c r="C3125" t="s">
        <v>3380</v>
      </c>
      <c r="D3125" t="str">
        <f>INDEX(cleaned_data_Pittsburgh!AF$2:'cleaned_data_Pittsburgh'!AF$828, MATCH(A3125, cleaned_data_Pittsburgh!I$2:'cleaned_data_Pittsburgh'!I$828,0))</f>
        <v>Pittsburgh</v>
      </c>
      <c r="E3125">
        <f>INDEX(cleaned_data_Pittsburgh!AG$2:'cleaned_data_Pittsburgh'!AG$828, MATCH(A3125, cleaned_data_Pittsburgh!I$2:'cleaned_data_Pittsburgh'!I$828,0))</f>
        <v>0</v>
      </c>
      <c r="F3125" t="str">
        <f>INDEX(cleaned_data_Pittsburgh!AK$2:'cleaned_data_Pittsburgh'!AK$828, MATCH(A3125, cleaned_data_Pittsburgh!I$2:'cleaned_data_Pittsburgh'!I$828,0))</f>
        <v>Sub-county</v>
      </c>
      <c r="G3125">
        <f t="shared" si="31"/>
        <v>1</v>
      </c>
    </row>
    <row r="3126" spans="1:7" x14ac:dyDescent="0.2">
      <c r="A3126">
        <v>223744728</v>
      </c>
      <c r="B3126">
        <v>103284482</v>
      </c>
      <c r="C3126" t="s">
        <v>3380</v>
      </c>
      <c r="D3126" t="str">
        <f>INDEX(cleaned_data_Pittsburgh!AF$2:'cleaned_data_Pittsburgh'!AF$828, MATCH(A3126, cleaned_data_Pittsburgh!I$2:'cleaned_data_Pittsburgh'!I$828,0))</f>
        <v>Pittsburgh</v>
      </c>
      <c r="E3126">
        <f>INDEX(cleaned_data_Pittsburgh!AG$2:'cleaned_data_Pittsburgh'!AG$828, MATCH(A3126, cleaned_data_Pittsburgh!I$2:'cleaned_data_Pittsburgh'!I$828,0))</f>
        <v>0</v>
      </c>
      <c r="F3126" t="str">
        <f>INDEX(cleaned_data_Pittsburgh!AK$2:'cleaned_data_Pittsburgh'!AK$828, MATCH(A3126, cleaned_data_Pittsburgh!I$2:'cleaned_data_Pittsburgh'!I$828,0))</f>
        <v>Sub-county</v>
      </c>
      <c r="G3126">
        <f t="shared" si="31"/>
        <v>1</v>
      </c>
    </row>
    <row r="3127" spans="1:7" x14ac:dyDescent="0.2">
      <c r="A3127">
        <v>223744728</v>
      </c>
      <c r="B3127">
        <v>74485712</v>
      </c>
      <c r="C3127" t="s">
        <v>3380</v>
      </c>
      <c r="D3127" t="str">
        <f>INDEX(cleaned_data_Pittsburgh!AF$2:'cleaned_data_Pittsburgh'!AF$828, MATCH(A3127, cleaned_data_Pittsburgh!I$2:'cleaned_data_Pittsburgh'!I$828,0))</f>
        <v>Pittsburgh</v>
      </c>
      <c r="E3127">
        <f>INDEX(cleaned_data_Pittsburgh!AG$2:'cleaned_data_Pittsburgh'!AG$828, MATCH(A3127, cleaned_data_Pittsburgh!I$2:'cleaned_data_Pittsburgh'!I$828,0))</f>
        <v>0</v>
      </c>
      <c r="F3127" t="str">
        <f>INDEX(cleaned_data_Pittsburgh!AK$2:'cleaned_data_Pittsburgh'!AK$828, MATCH(A3127, cleaned_data_Pittsburgh!I$2:'cleaned_data_Pittsburgh'!I$828,0))</f>
        <v>Sub-county</v>
      </c>
      <c r="G3127">
        <f t="shared" si="31"/>
        <v>1</v>
      </c>
    </row>
    <row r="3128" spans="1:7" x14ac:dyDescent="0.2">
      <c r="A3128">
        <v>223744728</v>
      </c>
      <c r="B3128">
        <v>97757622</v>
      </c>
      <c r="C3128" t="s">
        <v>3380</v>
      </c>
      <c r="D3128" t="str">
        <f>INDEX(cleaned_data_Pittsburgh!AF$2:'cleaned_data_Pittsburgh'!AF$828, MATCH(A3128, cleaned_data_Pittsburgh!I$2:'cleaned_data_Pittsburgh'!I$828,0))</f>
        <v>Pittsburgh</v>
      </c>
      <c r="E3128">
        <f>INDEX(cleaned_data_Pittsburgh!AG$2:'cleaned_data_Pittsburgh'!AG$828, MATCH(A3128, cleaned_data_Pittsburgh!I$2:'cleaned_data_Pittsburgh'!I$828,0))</f>
        <v>0</v>
      </c>
      <c r="F3128" t="str">
        <f>INDEX(cleaned_data_Pittsburgh!AK$2:'cleaned_data_Pittsburgh'!AK$828, MATCH(A3128, cleaned_data_Pittsburgh!I$2:'cleaned_data_Pittsburgh'!I$828,0))</f>
        <v>Sub-county</v>
      </c>
      <c r="G3128">
        <f t="shared" si="31"/>
        <v>1</v>
      </c>
    </row>
    <row r="3129" spans="1:7" x14ac:dyDescent="0.2">
      <c r="A3129">
        <v>223744728</v>
      </c>
      <c r="B3129">
        <v>40754392</v>
      </c>
      <c r="C3129" t="s">
        <v>3380</v>
      </c>
      <c r="D3129" t="str">
        <f>INDEX(cleaned_data_Pittsburgh!AF$2:'cleaned_data_Pittsburgh'!AF$828, MATCH(A3129, cleaned_data_Pittsburgh!I$2:'cleaned_data_Pittsburgh'!I$828,0))</f>
        <v>Pittsburgh</v>
      </c>
      <c r="E3129">
        <f>INDEX(cleaned_data_Pittsburgh!AG$2:'cleaned_data_Pittsburgh'!AG$828, MATCH(A3129, cleaned_data_Pittsburgh!I$2:'cleaned_data_Pittsburgh'!I$828,0))</f>
        <v>0</v>
      </c>
      <c r="F3129" t="str">
        <f>INDEX(cleaned_data_Pittsburgh!AK$2:'cleaned_data_Pittsburgh'!AK$828, MATCH(A3129, cleaned_data_Pittsburgh!I$2:'cleaned_data_Pittsburgh'!I$828,0))</f>
        <v>Sub-county</v>
      </c>
      <c r="G3129">
        <f t="shared" si="31"/>
        <v>1</v>
      </c>
    </row>
    <row r="3130" spans="1:7" x14ac:dyDescent="0.2">
      <c r="A3130">
        <v>223744728</v>
      </c>
      <c r="B3130">
        <v>20880391</v>
      </c>
      <c r="C3130" t="s">
        <v>3380</v>
      </c>
      <c r="D3130" t="str">
        <f>INDEX(cleaned_data_Pittsburgh!AF$2:'cleaned_data_Pittsburgh'!AF$828, MATCH(A3130, cleaned_data_Pittsburgh!I$2:'cleaned_data_Pittsburgh'!I$828,0))</f>
        <v>Pittsburgh</v>
      </c>
      <c r="E3130">
        <f>INDEX(cleaned_data_Pittsburgh!AG$2:'cleaned_data_Pittsburgh'!AG$828, MATCH(A3130, cleaned_data_Pittsburgh!I$2:'cleaned_data_Pittsburgh'!I$828,0))</f>
        <v>0</v>
      </c>
      <c r="F3130" t="str">
        <f>INDEX(cleaned_data_Pittsburgh!AK$2:'cleaned_data_Pittsburgh'!AK$828, MATCH(A3130, cleaned_data_Pittsburgh!I$2:'cleaned_data_Pittsburgh'!I$828,0))</f>
        <v>Sub-county</v>
      </c>
      <c r="G3130">
        <f t="shared" si="31"/>
        <v>1</v>
      </c>
    </row>
    <row r="3131" spans="1:7" x14ac:dyDescent="0.2">
      <c r="A3131">
        <v>223744728</v>
      </c>
      <c r="B3131">
        <v>132107882</v>
      </c>
      <c r="C3131" t="s">
        <v>3380</v>
      </c>
      <c r="D3131" t="str">
        <f>INDEX(cleaned_data_Pittsburgh!AF$2:'cleaned_data_Pittsburgh'!AF$828, MATCH(A3131, cleaned_data_Pittsburgh!I$2:'cleaned_data_Pittsburgh'!I$828,0))</f>
        <v>Pittsburgh</v>
      </c>
      <c r="E3131">
        <f>INDEX(cleaned_data_Pittsburgh!AG$2:'cleaned_data_Pittsburgh'!AG$828, MATCH(A3131, cleaned_data_Pittsburgh!I$2:'cleaned_data_Pittsburgh'!I$828,0))</f>
        <v>0</v>
      </c>
      <c r="F3131" t="str">
        <f>INDEX(cleaned_data_Pittsburgh!AK$2:'cleaned_data_Pittsburgh'!AK$828, MATCH(A3131, cleaned_data_Pittsburgh!I$2:'cleaned_data_Pittsburgh'!I$828,0))</f>
        <v>Sub-county</v>
      </c>
      <c r="G3131">
        <f t="shared" si="31"/>
        <v>1</v>
      </c>
    </row>
    <row r="3132" spans="1:7" x14ac:dyDescent="0.2">
      <c r="A3132">
        <v>223744728</v>
      </c>
      <c r="B3132">
        <v>183950440</v>
      </c>
      <c r="C3132" t="s">
        <v>3380</v>
      </c>
      <c r="D3132" t="str">
        <f>INDEX(cleaned_data_Pittsburgh!AF$2:'cleaned_data_Pittsburgh'!AF$828, MATCH(A3132, cleaned_data_Pittsburgh!I$2:'cleaned_data_Pittsburgh'!I$828,0))</f>
        <v>Pittsburgh</v>
      </c>
      <c r="E3132">
        <f>INDEX(cleaned_data_Pittsburgh!AG$2:'cleaned_data_Pittsburgh'!AG$828, MATCH(A3132, cleaned_data_Pittsburgh!I$2:'cleaned_data_Pittsburgh'!I$828,0))</f>
        <v>0</v>
      </c>
      <c r="F3132" t="str">
        <f>INDEX(cleaned_data_Pittsburgh!AK$2:'cleaned_data_Pittsburgh'!AK$828, MATCH(A3132, cleaned_data_Pittsburgh!I$2:'cleaned_data_Pittsburgh'!I$828,0))</f>
        <v>Sub-county</v>
      </c>
      <c r="G3132">
        <f t="shared" si="31"/>
        <v>1</v>
      </c>
    </row>
    <row r="3133" spans="1:7" x14ac:dyDescent="0.2">
      <c r="A3133">
        <v>223744728</v>
      </c>
      <c r="B3133">
        <v>184550639</v>
      </c>
      <c r="C3133" t="s">
        <v>3380</v>
      </c>
      <c r="D3133" t="str">
        <f>INDEX(cleaned_data_Pittsburgh!AF$2:'cleaned_data_Pittsburgh'!AF$828, MATCH(A3133, cleaned_data_Pittsburgh!I$2:'cleaned_data_Pittsburgh'!I$828,0))</f>
        <v>Pittsburgh</v>
      </c>
      <c r="E3133">
        <f>INDEX(cleaned_data_Pittsburgh!AG$2:'cleaned_data_Pittsburgh'!AG$828, MATCH(A3133, cleaned_data_Pittsburgh!I$2:'cleaned_data_Pittsburgh'!I$828,0))</f>
        <v>0</v>
      </c>
      <c r="F3133" t="str">
        <f>INDEX(cleaned_data_Pittsburgh!AK$2:'cleaned_data_Pittsburgh'!AK$828, MATCH(A3133, cleaned_data_Pittsburgh!I$2:'cleaned_data_Pittsburgh'!I$828,0))</f>
        <v>Sub-county</v>
      </c>
      <c r="G3133">
        <f t="shared" si="31"/>
        <v>1</v>
      </c>
    </row>
    <row r="3134" spans="1:7" x14ac:dyDescent="0.2">
      <c r="A3134">
        <v>223744728</v>
      </c>
      <c r="B3134">
        <v>191234330</v>
      </c>
      <c r="C3134" t="s">
        <v>3380</v>
      </c>
      <c r="D3134" t="str">
        <f>INDEX(cleaned_data_Pittsburgh!AF$2:'cleaned_data_Pittsburgh'!AF$828, MATCH(A3134, cleaned_data_Pittsburgh!I$2:'cleaned_data_Pittsburgh'!I$828,0))</f>
        <v>Pittsburgh</v>
      </c>
      <c r="E3134">
        <f>INDEX(cleaned_data_Pittsburgh!AG$2:'cleaned_data_Pittsburgh'!AG$828, MATCH(A3134, cleaned_data_Pittsburgh!I$2:'cleaned_data_Pittsburgh'!I$828,0))</f>
        <v>0</v>
      </c>
      <c r="F3134" t="str">
        <f>INDEX(cleaned_data_Pittsburgh!AK$2:'cleaned_data_Pittsburgh'!AK$828, MATCH(A3134, cleaned_data_Pittsburgh!I$2:'cleaned_data_Pittsburgh'!I$828,0))</f>
        <v>Sub-county</v>
      </c>
      <c r="G3134">
        <f t="shared" si="31"/>
        <v>1</v>
      </c>
    </row>
    <row r="3135" spans="1:7" x14ac:dyDescent="0.2">
      <c r="A3135">
        <v>223744728</v>
      </c>
      <c r="B3135">
        <v>187245563</v>
      </c>
      <c r="C3135" t="s">
        <v>3380</v>
      </c>
      <c r="D3135" t="str">
        <f>INDEX(cleaned_data_Pittsburgh!AF$2:'cleaned_data_Pittsburgh'!AF$828, MATCH(A3135, cleaned_data_Pittsburgh!I$2:'cleaned_data_Pittsburgh'!I$828,0))</f>
        <v>Pittsburgh</v>
      </c>
      <c r="E3135">
        <f>INDEX(cleaned_data_Pittsburgh!AG$2:'cleaned_data_Pittsburgh'!AG$828, MATCH(A3135, cleaned_data_Pittsburgh!I$2:'cleaned_data_Pittsburgh'!I$828,0))</f>
        <v>0</v>
      </c>
      <c r="F3135" t="str">
        <f>INDEX(cleaned_data_Pittsburgh!AK$2:'cleaned_data_Pittsburgh'!AK$828, MATCH(A3135, cleaned_data_Pittsburgh!I$2:'cleaned_data_Pittsburgh'!I$828,0))</f>
        <v>Sub-county</v>
      </c>
      <c r="G3135">
        <f t="shared" si="31"/>
        <v>1</v>
      </c>
    </row>
    <row r="3136" spans="1:7" x14ac:dyDescent="0.2">
      <c r="A3136">
        <v>223745022</v>
      </c>
      <c r="B3136">
        <v>88641822</v>
      </c>
      <c r="C3136" t="s">
        <v>3380</v>
      </c>
      <c r="D3136" t="str">
        <f>INDEX(cleaned_data_Pittsburgh!AF$2:'cleaned_data_Pittsburgh'!AF$828, MATCH(A3136, cleaned_data_Pittsburgh!I$2:'cleaned_data_Pittsburgh'!I$828,0))</f>
        <v>Pittsburgh</v>
      </c>
      <c r="E3136">
        <f>INDEX(cleaned_data_Pittsburgh!AG$2:'cleaned_data_Pittsburgh'!AG$828, MATCH(A3136, cleaned_data_Pittsburgh!I$2:'cleaned_data_Pittsburgh'!I$828,0))</f>
        <v>0</v>
      </c>
      <c r="F3136" t="str">
        <f>INDEX(cleaned_data_Pittsburgh!AK$2:'cleaned_data_Pittsburgh'!AK$828, MATCH(A3136, cleaned_data_Pittsburgh!I$2:'cleaned_data_Pittsburgh'!I$828,0))</f>
        <v>Sub-county</v>
      </c>
      <c r="G3136">
        <f t="shared" si="31"/>
        <v>1</v>
      </c>
    </row>
    <row r="3137" spans="1:7" x14ac:dyDescent="0.2">
      <c r="A3137">
        <v>223745022</v>
      </c>
      <c r="B3137">
        <v>115295182</v>
      </c>
      <c r="C3137" t="s">
        <v>3380</v>
      </c>
      <c r="D3137" t="str">
        <f>INDEX(cleaned_data_Pittsburgh!AF$2:'cleaned_data_Pittsburgh'!AF$828, MATCH(A3137, cleaned_data_Pittsburgh!I$2:'cleaned_data_Pittsburgh'!I$828,0))</f>
        <v>Pittsburgh</v>
      </c>
      <c r="E3137">
        <f>INDEX(cleaned_data_Pittsburgh!AG$2:'cleaned_data_Pittsburgh'!AG$828, MATCH(A3137, cleaned_data_Pittsburgh!I$2:'cleaned_data_Pittsburgh'!I$828,0))</f>
        <v>0</v>
      </c>
      <c r="F3137" t="str">
        <f>INDEX(cleaned_data_Pittsburgh!AK$2:'cleaned_data_Pittsburgh'!AK$828, MATCH(A3137, cleaned_data_Pittsburgh!I$2:'cleaned_data_Pittsburgh'!I$828,0))</f>
        <v>Sub-county</v>
      </c>
      <c r="G3137">
        <f t="shared" si="31"/>
        <v>1</v>
      </c>
    </row>
    <row r="3138" spans="1:7" x14ac:dyDescent="0.2">
      <c r="A3138">
        <v>223745022</v>
      </c>
      <c r="B3138">
        <v>172039502</v>
      </c>
      <c r="C3138" t="s">
        <v>3380</v>
      </c>
      <c r="D3138" t="str">
        <f>INDEX(cleaned_data_Pittsburgh!AF$2:'cleaned_data_Pittsburgh'!AF$828, MATCH(A3138, cleaned_data_Pittsburgh!I$2:'cleaned_data_Pittsburgh'!I$828,0))</f>
        <v>Pittsburgh</v>
      </c>
      <c r="E3138">
        <f>INDEX(cleaned_data_Pittsburgh!AG$2:'cleaned_data_Pittsburgh'!AG$828, MATCH(A3138, cleaned_data_Pittsburgh!I$2:'cleaned_data_Pittsburgh'!I$828,0))</f>
        <v>0</v>
      </c>
      <c r="F3138" t="str">
        <f>INDEX(cleaned_data_Pittsburgh!AK$2:'cleaned_data_Pittsburgh'!AK$828, MATCH(A3138, cleaned_data_Pittsburgh!I$2:'cleaned_data_Pittsburgh'!I$828,0))</f>
        <v>Sub-county</v>
      </c>
      <c r="G3138">
        <f t="shared" si="31"/>
        <v>1</v>
      </c>
    </row>
    <row r="3139" spans="1:7" x14ac:dyDescent="0.2">
      <c r="A3139">
        <v>223745022</v>
      </c>
      <c r="B3139">
        <v>13827417</v>
      </c>
      <c r="C3139" t="s">
        <v>3380</v>
      </c>
      <c r="D3139" t="str">
        <f>INDEX(cleaned_data_Pittsburgh!AF$2:'cleaned_data_Pittsburgh'!AF$828, MATCH(A3139, cleaned_data_Pittsburgh!I$2:'cleaned_data_Pittsburgh'!I$828,0))</f>
        <v>Pittsburgh</v>
      </c>
      <c r="E3139">
        <f>INDEX(cleaned_data_Pittsburgh!AG$2:'cleaned_data_Pittsburgh'!AG$828, MATCH(A3139, cleaned_data_Pittsburgh!I$2:'cleaned_data_Pittsburgh'!I$828,0))</f>
        <v>0</v>
      </c>
      <c r="F3139" t="str">
        <f>INDEX(cleaned_data_Pittsburgh!AK$2:'cleaned_data_Pittsburgh'!AK$828, MATCH(A3139, cleaned_data_Pittsburgh!I$2:'cleaned_data_Pittsburgh'!I$828,0))</f>
        <v>Sub-county</v>
      </c>
      <c r="G3139">
        <f t="shared" si="31"/>
        <v>1</v>
      </c>
    </row>
    <row r="3140" spans="1:7" x14ac:dyDescent="0.2">
      <c r="A3140">
        <v>223745022</v>
      </c>
      <c r="B3140">
        <v>67001482</v>
      </c>
      <c r="C3140" t="s">
        <v>3380</v>
      </c>
      <c r="D3140" t="str">
        <f>INDEX(cleaned_data_Pittsburgh!AF$2:'cleaned_data_Pittsburgh'!AF$828, MATCH(A3140, cleaned_data_Pittsburgh!I$2:'cleaned_data_Pittsburgh'!I$828,0))</f>
        <v>Pittsburgh</v>
      </c>
      <c r="E3140">
        <f>INDEX(cleaned_data_Pittsburgh!AG$2:'cleaned_data_Pittsburgh'!AG$828, MATCH(A3140, cleaned_data_Pittsburgh!I$2:'cleaned_data_Pittsburgh'!I$828,0))</f>
        <v>0</v>
      </c>
      <c r="F3140" t="str">
        <f>INDEX(cleaned_data_Pittsburgh!AK$2:'cleaned_data_Pittsburgh'!AK$828, MATCH(A3140, cleaned_data_Pittsburgh!I$2:'cleaned_data_Pittsburgh'!I$828,0))</f>
        <v>Sub-county</v>
      </c>
      <c r="G3140">
        <f t="shared" si="31"/>
        <v>1</v>
      </c>
    </row>
    <row r="3141" spans="1:7" x14ac:dyDescent="0.2">
      <c r="A3141">
        <v>223745352</v>
      </c>
      <c r="B3141">
        <v>18146861</v>
      </c>
      <c r="C3141" t="s">
        <v>3380</v>
      </c>
      <c r="D3141" t="str">
        <f>INDEX(cleaned_data_Pittsburgh!AF$2:'cleaned_data_Pittsburgh'!AF$828, MATCH(A3141, cleaned_data_Pittsburgh!I$2:'cleaned_data_Pittsburgh'!I$828,0))</f>
        <v>Pittsburgh</v>
      </c>
      <c r="E3141">
        <f>INDEX(cleaned_data_Pittsburgh!AG$2:'cleaned_data_Pittsburgh'!AG$828, MATCH(A3141, cleaned_data_Pittsburgh!I$2:'cleaned_data_Pittsburgh'!I$828,0))</f>
        <v>0</v>
      </c>
      <c r="F3141" t="str">
        <f>INDEX(cleaned_data_Pittsburgh!AK$2:'cleaned_data_Pittsburgh'!AK$828, MATCH(A3141, cleaned_data_Pittsburgh!I$2:'cleaned_data_Pittsburgh'!I$828,0))</f>
        <v>Sub-county</v>
      </c>
      <c r="G3141">
        <f t="shared" si="31"/>
        <v>1</v>
      </c>
    </row>
    <row r="3142" spans="1:7" x14ac:dyDescent="0.2">
      <c r="A3142">
        <v>223745352</v>
      </c>
      <c r="B3142">
        <v>12781484</v>
      </c>
      <c r="C3142" t="s">
        <v>3380</v>
      </c>
      <c r="D3142" t="str">
        <f>INDEX(cleaned_data_Pittsburgh!AF$2:'cleaned_data_Pittsburgh'!AF$828, MATCH(A3142, cleaned_data_Pittsburgh!I$2:'cleaned_data_Pittsburgh'!I$828,0))</f>
        <v>Pittsburgh</v>
      </c>
      <c r="E3142">
        <f>INDEX(cleaned_data_Pittsburgh!AG$2:'cleaned_data_Pittsburgh'!AG$828, MATCH(A3142, cleaned_data_Pittsburgh!I$2:'cleaned_data_Pittsburgh'!I$828,0))</f>
        <v>0</v>
      </c>
      <c r="F3142" t="str">
        <f>INDEX(cleaned_data_Pittsburgh!AK$2:'cleaned_data_Pittsburgh'!AK$828, MATCH(A3142, cleaned_data_Pittsburgh!I$2:'cleaned_data_Pittsburgh'!I$828,0))</f>
        <v>Sub-county</v>
      </c>
      <c r="G3142">
        <f t="shared" si="31"/>
        <v>1</v>
      </c>
    </row>
    <row r="3143" spans="1:7" x14ac:dyDescent="0.2">
      <c r="A3143">
        <v>223745352</v>
      </c>
      <c r="B3143">
        <v>34589882</v>
      </c>
      <c r="C3143" t="s">
        <v>3380</v>
      </c>
      <c r="D3143" t="str">
        <f>INDEX(cleaned_data_Pittsburgh!AF$2:'cleaned_data_Pittsburgh'!AF$828, MATCH(A3143, cleaned_data_Pittsburgh!I$2:'cleaned_data_Pittsburgh'!I$828,0))</f>
        <v>Pittsburgh</v>
      </c>
      <c r="E3143">
        <f>INDEX(cleaned_data_Pittsburgh!AG$2:'cleaned_data_Pittsburgh'!AG$828, MATCH(A3143, cleaned_data_Pittsburgh!I$2:'cleaned_data_Pittsburgh'!I$828,0))</f>
        <v>0</v>
      </c>
      <c r="F3143" t="str">
        <f>INDEX(cleaned_data_Pittsburgh!AK$2:'cleaned_data_Pittsburgh'!AK$828, MATCH(A3143, cleaned_data_Pittsburgh!I$2:'cleaned_data_Pittsburgh'!I$828,0))</f>
        <v>Sub-county</v>
      </c>
      <c r="G3143">
        <f t="shared" si="31"/>
        <v>1</v>
      </c>
    </row>
    <row r="3144" spans="1:7" x14ac:dyDescent="0.2">
      <c r="A3144">
        <v>223745352</v>
      </c>
      <c r="B3144">
        <v>11814647</v>
      </c>
      <c r="C3144" t="s">
        <v>3380</v>
      </c>
      <c r="D3144" t="str">
        <f>INDEX(cleaned_data_Pittsburgh!AF$2:'cleaned_data_Pittsburgh'!AF$828, MATCH(A3144, cleaned_data_Pittsburgh!I$2:'cleaned_data_Pittsburgh'!I$828,0))</f>
        <v>Pittsburgh</v>
      </c>
      <c r="E3144">
        <f>INDEX(cleaned_data_Pittsburgh!AG$2:'cleaned_data_Pittsburgh'!AG$828, MATCH(A3144, cleaned_data_Pittsburgh!I$2:'cleaned_data_Pittsburgh'!I$828,0))</f>
        <v>0</v>
      </c>
      <c r="F3144" t="str">
        <f>INDEX(cleaned_data_Pittsburgh!AK$2:'cleaned_data_Pittsburgh'!AK$828, MATCH(A3144, cleaned_data_Pittsburgh!I$2:'cleaned_data_Pittsburgh'!I$828,0))</f>
        <v>Sub-county</v>
      </c>
      <c r="G3144">
        <f t="shared" si="31"/>
        <v>1</v>
      </c>
    </row>
    <row r="3145" spans="1:7" x14ac:dyDescent="0.2">
      <c r="A3145">
        <v>223770928</v>
      </c>
      <c r="B3145">
        <v>151996962</v>
      </c>
      <c r="C3145" t="s">
        <v>3380</v>
      </c>
      <c r="D3145" t="str">
        <f>INDEX(cleaned_data_Pittsburgh!AF$2:'cleaned_data_Pittsburgh'!AF$828, MATCH(A3145, cleaned_data_Pittsburgh!I$2:'cleaned_data_Pittsburgh'!I$828,0))</f>
        <v>Pittsburgh</v>
      </c>
      <c r="E3145">
        <f>INDEX(cleaned_data_Pittsburgh!AG$2:'cleaned_data_Pittsburgh'!AG$828, MATCH(A3145, cleaned_data_Pittsburgh!I$2:'cleaned_data_Pittsburgh'!I$828,0))</f>
        <v>0</v>
      </c>
      <c r="F3145" t="str">
        <f>INDEX(cleaned_data_Pittsburgh!AK$2:'cleaned_data_Pittsburgh'!AK$828, MATCH(A3145, cleaned_data_Pittsburgh!I$2:'cleaned_data_Pittsburgh'!I$828,0))</f>
        <v>Sub-county</v>
      </c>
      <c r="G3145">
        <f t="shared" si="31"/>
        <v>1</v>
      </c>
    </row>
    <row r="3146" spans="1:7" x14ac:dyDescent="0.2">
      <c r="A3146">
        <v>223770928</v>
      </c>
      <c r="B3146">
        <v>138109182</v>
      </c>
      <c r="C3146" t="s">
        <v>3380</v>
      </c>
      <c r="D3146" t="str">
        <f>INDEX(cleaned_data_Pittsburgh!AF$2:'cleaned_data_Pittsburgh'!AF$828, MATCH(A3146, cleaned_data_Pittsburgh!I$2:'cleaned_data_Pittsburgh'!I$828,0))</f>
        <v>Pittsburgh</v>
      </c>
      <c r="E3146">
        <f>INDEX(cleaned_data_Pittsburgh!AG$2:'cleaned_data_Pittsburgh'!AG$828, MATCH(A3146, cleaned_data_Pittsburgh!I$2:'cleaned_data_Pittsburgh'!I$828,0))</f>
        <v>0</v>
      </c>
      <c r="F3146" t="str">
        <f>INDEX(cleaned_data_Pittsburgh!AK$2:'cleaned_data_Pittsburgh'!AK$828, MATCH(A3146, cleaned_data_Pittsburgh!I$2:'cleaned_data_Pittsburgh'!I$828,0))</f>
        <v>Sub-county</v>
      </c>
      <c r="G3146">
        <f t="shared" si="31"/>
        <v>1</v>
      </c>
    </row>
    <row r="3147" spans="1:7" x14ac:dyDescent="0.2">
      <c r="A3147">
        <v>223770928</v>
      </c>
      <c r="B3147">
        <v>89670462</v>
      </c>
      <c r="C3147" t="s">
        <v>3380</v>
      </c>
      <c r="D3147" t="str">
        <f>INDEX(cleaned_data_Pittsburgh!AF$2:'cleaned_data_Pittsburgh'!AF$828, MATCH(A3147, cleaned_data_Pittsburgh!I$2:'cleaned_data_Pittsburgh'!I$828,0))</f>
        <v>Pittsburgh</v>
      </c>
      <c r="E3147">
        <f>INDEX(cleaned_data_Pittsburgh!AG$2:'cleaned_data_Pittsburgh'!AG$828, MATCH(A3147, cleaned_data_Pittsburgh!I$2:'cleaned_data_Pittsburgh'!I$828,0))</f>
        <v>0</v>
      </c>
      <c r="F3147" t="str">
        <f>INDEX(cleaned_data_Pittsburgh!AK$2:'cleaned_data_Pittsburgh'!AK$828, MATCH(A3147, cleaned_data_Pittsburgh!I$2:'cleaned_data_Pittsburgh'!I$828,0))</f>
        <v>Sub-county</v>
      </c>
      <c r="G3147">
        <f t="shared" ref="G3147:G3210" si="32">IF(IFERROR(SEARCH(D3147, C3147), 0), 1, 0)</f>
        <v>1</v>
      </c>
    </row>
    <row r="3148" spans="1:7" x14ac:dyDescent="0.2">
      <c r="A3148">
        <v>223770928</v>
      </c>
      <c r="B3148">
        <v>3530073</v>
      </c>
      <c r="C3148" t="s">
        <v>3380</v>
      </c>
      <c r="D3148" t="str">
        <f>INDEX(cleaned_data_Pittsburgh!AF$2:'cleaned_data_Pittsburgh'!AF$828, MATCH(A3148, cleaned_data_Pittsburgh!I$2:'cleaned_data_Pittsburgh'!I$828,0))</f>
        <v>Pittsburgh</v>
      </c>
      <c r="E3148">
        <f>INDEX(cleaned_data_Pittsburgh!AG$2:'cleaned_data_Pittsburgh'!AG$828, MATCH(A3148, cleaned_data_Pittsburgh!I$2:'cleaned_data_Pittsburgh'!I$828,0))</f>
        <v>0</v>
      </c>
      <c r="F3148" t="str">
        <f>INDEX(cleaned_data_Pittsburgh!AK$2:'cleaned_data_Pittsburgh'!AK$828, MATCH(A3148, cleaned_data_Pittsburgh!I$2:'cleaned_data_Pittsburgh'!I$828,0))</f>
        <v>Sub-county</v>
      </c>
      <c r="G3148">
        <f t="shared" si="32"/>
        <v>1</v>
      </c>
    </row>
    <row r="3149" spans="1:7" x14ac:dyDescent="0.2">
      <c r="A3149">
        <v>223773333</v>
      </c>
      <c r="B3149">
        <v>77353132</v>
      </c>
      <c r="C3149" t="s">
        <v>3380</v>
      </c>
      <c r="D3149" t="str">
        <f>INDEX(cleaned_data_Pittsburgh!AF$2:'cleaned_data_Pittsburgh'!AF$828, MATCH(A3149, cleaned_data_Pittsburgh!I$2:'cleaned_data_Pittsburgh'!I$828,0))</f>
        <v xml:space="preserve"> Wexford</v>
      </c>
      <c r="E3149">
        <f>INDEX(cleaned_data_Pittsburgh!AG$2:'cleaned_data_Pittsburgh'!AG$828, MATCH(A3149, cleaned_data_Pittsburgh!I$2:'cleaned_data_Pittsburgh'!I$828,0))</f>
        <v>0</v>
      </c>
      <c r="F3149" t="str">
        <f>INDEX(cleaned_data_Pittsburgh!AK$2:'cleaned_data_Pittsburgh'!AK$828, MATCH(A3149, cleaned_data_Pittsburgh!I$2:'cleaned_data_Pittsburgh'!I$828,0))</f>
        <v>Sub-county</v>
      </c>
      <c r="G3149">
        <f t="shared" si="32"/>
        <v>0</v>
      </c>
    </row>
    <row r="3150" spans="1:7" x14ac:dyDescent="0.2">
      <c r="A3150">
        <v>223773333</v>
      </c>
      <c r="B3150">
        <v>44535022</v>
      </c>
      <c r="C3150" t="s">
        <v>3380</v>
      </c>
      <c r="D3150" t="str">
        <f>INDEX(cleaned_data_Pittsburgh!AF$2:'cleaned_data_Pittsburgh'!AF$828, MATCH(A3150, cleaned_data_Pittsburgh!I$2:'cleaned_data_Pittsburgh'!I$828,0))</f>
        <v xml:space="preserve"> Wexford</v>
      </c>
      <c r="E3150">
        <f>INDEX(cleaned_data_Pittsburgh!AG$2:'cleaned_data_Pittsburgh'!AG$828, MATCH(A3150, cleaned_data_Pittsburgh!I$2:'cleaned_data_Pittsburgh'!I$828,0))</f>
        <v>0</v>
      </c>
      <c r="F3150" t="str">
        <f>INDEX(cleaned_data_Pittsburgh!AK$2:'cleaned_data_Pittsburgh'!AK$828, MATCH(A3150, cleaned_data_Pittsburgh!I$2:'cleaned_data_Pittsburgh'!I$828,0))</f>
        <v>Sub-county</v>
      </c>
      <c r="G3150">
        <f t="shared" si="32"/>
        <v>0</v>
      </c>
    </row>
    <row r="3151" spans="1:7" x14ac:dyDescent="0.2">
      <c r="A3151">
        <v>223773333</v>
      </c>
      <c r="B3151">
        <v>107208532</v>
      </c>
      <c r="C3151" t="s">
        <v>3380</v>
      </c>
      <c r="D3151" t="str">
        <f>INDEX(cleaned_data_Pittsburgh!AF$2:'cleaned_data_Pittsburgh'!AF$828, MATCH(A3151, cleaned_data_Pittsburgh!I$2:'cleaned_data_Pittsburgh'!I$828,0))</f>
        <v xml:space="preserve"> Wexford</v>
      </c>
      <c r="E3151">
        <f>INDEX(cleaned_data_Pittsburgh!AG$2:'cleaned_data_Pittsburgh'!AG$828, MATCH(A3151, cleaned_data_Pittsburgh!I$2:'cleaned_data_Pittsburgh'!I$828,0))</f>
        <v>0</v>
      </c>
      <c r="F3151" t="str">
        <f>INDEX(cleaned_data_Pittsburgh!AK$2:'cleaned_data_Pittsburgh'!AK$828, MATCH(A3151, cleaned_data_Pittsburgh!I$2:'cleaned_data_Pittsburgh'!I$828,0))</f>
        <v>Sub-county</v>
      </c>
      <c r="G3151">
        <f t="shared" si="32"/>
        <v>0</v>
      </c>
    </row>
    <row r="3152" spans="1:7" x14ac:dyDescent="0.2">
      <c r="A3152">
        <v>223773333</v>
      </c>
      <c r="B3152">
        <v>190451513</v>
      </c>
      <c r="C3152" t="s">
        <v>3380</v>
      </c>
      <c r="D3152" t="str">
        <f>INDEX(cleaned_data_Pittsburgh!AF$2:'cleaned_data_Pittsburgh'!AF$828, MATCH(A3152, cleaned_data_Pittsburgh!I$2:'cleaned_data_Pittsburgh'!I$828,0))</f>
        <v xml:space="preserve"> Wexford</v>
      </c>
      <c r="E3152">
        <f>INDEX(cleaned_data_Pittsburgh!AG$2:'cleaned_data_Pittsburgh'!AG$828, MATCH(A3152, cleaned_data_Pittsburgh!I$2:'cleaned_data_Pittsburgh'!I$828,0))</f>
        <v>0</v>
      </c>
      <c r="F3152" t="str">
        <f>INDEX(cleaned_data_Pittsburgh!AK$2:'cleaned_data_Pittsburgh'!AK$828, MATCH(A3152, cleaned_data_Pittsburgh!I$2:'cleaned_data_Pittsburgh'!I$828,0))</f>
        <v>Sub-county</v>
      </c>
      <c r="G3152">
        <f t="shared" si="32"/>
        <v>0</v>
      </c>
    </row>
    <row r="3153" spans="1:7" x14ac:dyDescent="0.2">
      <c r="A3153">
        <v>223785168</v>
      </c>
      <c r="B3153">
        <v>62953242</v>
      </c>
      <c r="C3153" t="s">
        <v>3380</v>
      </c>
      <c r="D3153" t="str">
        <f>INDEX(cleaned_data_Pittsburgh!AF$2:'cleaned_data_Pittsburgh'!AF$828, MATCH(A3153, cleaned_data_Pittsburgh!I$2:'cleaned_data_Pittsburgh'!I$828,0))</f>
        <v>Pittsburgh</v>
      </c>
      <c r="E3153">
        <f>INDEX(cleaned_data_Pittsburgh!AG$2:'cleaned_data_Pittsburgh'!AG$828, MATCH(A3153, cleaned_data_Pittsburgh!I$2:'cleaned_data_Pittsburgh'!I$828,0))</f>
        <v>0</v>
      </c>
      <c r="F3153" t="str">
        <f>INDEX(cleaned_data_Pittsburgh!AK$2:'cleaned_data_Pittsburgh'!AK$828, MATCH(A3153, cleaned_data_Pittsburgh!I$2:'cleaned_data_Pittsburgh'!I$828,0))</f>
        <v>Sub-county</v>
      </c>
      <c r="G3153">
        <f t="shared" si="32"/>
        <v>1</v>
      </c>
    </row>
    <row r="3154" spans="1:7" x14ac:dyDescent="0.2">
      <c r="A3154">
        <v>223785168</v>
      </c>
      <c r="B3154">
        <v>129447592</v>
      </c>
      <c r="C3154" t="s">
        <v>3380</v>
      </c>
      <c r="D3154" t="str">
        <f>INDEX(cleaned_data_Pittsburgh!AF$2:'cleaned_data_Pittsburgh'!AF$828, MATCH(A3154, cleaned_data_Pittsburgh!I$2:'cleaned_data_Pittsburgh'!I$828,0))</f>
        <v>Pittsburgh</v>
      </c>
      <c r="E3154">
        <f>INDEX(cleaned_data_Pittsburgh!AG$2:'cleaned_data_Pittsburgh'!AG$828, MATCH(A3154, cleaned_data_Pittsburgh!I$2:'cleaned_data_Pittsburgh'!I$828,0))</f>
        <v>0</v>
      </c>
      <c r="F3154" t="str">
        <f>INDEX(cleaned_data_Pittsburgh!AK$2:'cleaned_data_Pittsburgh'!AK$828, MATCH(A3154, cleaned_data_Pittsburgh!I$2:'cleaned_data_Pittsburgh'!I$828,0))</f>
        <v>Sub-county</v>
      </c>
      <c r="G3154">
        <f t="shared" si="32"/>
        <v>1</v>
      </c>
    </row>
    <row r="3155" spans="1:7" x14ac:dyDescent="0.2">
      <c r="A3155">
        <v>223785168</v>
      </c>
      <c r="B3155">
        <v>120608022</v>
      </c>
      <c r="C3155" t="s">
        <v>3380</v>
      </c>
      <c r="D3155" t="str">
        <f>INDEX(cleaned_data_Pittsburgh!AF$2:'cleaned_data_Pittsburgh'!AF$828, MATCH(A3155, cleaned_data_Pittsburgh!I$2:'cleaned_data_Pittsburgh'!I$828,0))</f>
        <v>Pittsburgh</v>
      </c>
      <c r="E3155">
        <f>INDEX(cleaned_data_Pittsburgh!AG$2:'cleaned_data_Pittsburgh'!AG$828, MATCH(A3155, cleaned_data_Pittsburgh!I$2:'cleaned_data_Pittsburgh'!I$828,0))</f>
        <v>0</v>
      </c>
      <c r="F3155" t="str">
        <f>INDEX(cleaned_data_Pittsburgh!AK$2:'cleaned_data_Pittsburgh'!AK$828, MATCH(A3155, cleaned_data_Pittsburgh!I$2:'cleaned_data_Pittsburgh'!I$828,0))</f>
        <v>Sub-county</v>
      </c>
      <c r="G3155">
        <f t="shared" si="32"/>
        <v>1</v>
      </c>
    </row>
    <row r="3156" spans="1:7" x14ac:dyDescent="0.2">
      <c r="A3156">
        <v>223785168</v>
      </c>
      <c r="B3156">
        <v>175257572</v>
      </c>
      <c r="C3156" t="s">
        <v>3380</v>
      </c>
      <c r="D3156" t="str">
        <f>INDEX(cleaned_data_Pittsburgh!AF$2:'cleaned_data_Pittsburgh'!AF$828, MATCH(A3156, cleaned_data_Pittsburgh!I$2:'cleaned_data_Pittsburgh'!I$828,0))</f>
        <v>Pittsburgh</v>
      </c>
      <c r="E3156">
        <f>INDEX(cleaned_data_Pittsburgh!AG$2:'cleaned_data_Pittsburgh'!AG$828, MATCH(A3156, cleaned_data_Pittsburgh!I$2:'cleaned_data_Pittsburgh'!I$828,0))</f>
        <v>0</v>
      </c>
      <c r="F3156" t="str">
        <f>INDEX(cleaned_data_Pittsburgh!AK$2:'cleaned_data_Pittsburgh'!AK$828, MATCH(A3156, cleaned_data_Pittsburgh!I$2:'cleaned_data_Pittsburgh'!I$828,0))</f>
        <v>Sub-county</v>
      </c>
      <c r="G3156">
        <f t="shared" si="32"/>
        <v>1</v>
      </c>
    </row>
    <row r="3157" spans="1:7" x14ac:dyDescent="0.2">
      <c r="A3157">
        <v>223785168</v>
      </c>
      <c r="B3157">
        <v>9175639</v>
      </c>
      <c r="C3157" t="s">
        <v>3380</v>
      </c>
      <c r="D3157" t="str">
        <f>INDEX(cleaned_data_Pittsburgh!AF$2:'cleaned_data_Pittsburgh'!AF$828, MATCH(A3157, cleaned_data_Pittsburgh!I$2:'cleaned_data_Pittsburgh'!I$828,0))</f>
        <v>Pittsburgh</v>
      </c>
      <c r="E3157">
        <f>INDEX(cleaned_data_Pittsburgh!AG$2:'cleaned_data_Pittsburgh'!AG$828, MATCH(A3157, cleaned_data_Pittsburgh!I$2:'cleaned_data_Pittsburgh'!I$828,0))</f>
        <v>0</v>
      </c>
      <c r="F3157" t="str">
        <f>INDEX(cleaned_data_Pittsburgh!AK$2:'cleaned_data_Pittsburgh'!AK$828, MATCH(A3157, cleaned_data_Pittsburgh!I$2:'cleaned_data_Pittsburgh'!I$828,0))</f>
        <v>Sub-county</v>
      </c>
      <c r="G3157">
        <f t="shared" si="32"/>
        <v>1</v>
      </c>
    </row>
    <row r="3158" spans="1:7" x14ac:dyDescent="0.2">
      <c r="A3158">
        <v>223785168</v>
      </c>
      <c r="B3158">
        <v>128822672</v>
      </c>
      <c r="C3158" t="s">
        <v>3380</v>
      </c>
      <c r="D3158" t="str">
        <f>INDEX(cleaned_data_Pittsburgh!AF$2:'cleaned_data_Pittsburgh'!AF$828, MATCH(A3158, cleaned_data_Pittsburgh!I$2:'cleaned_data_Pittsburgh'!I$828,0))</f>
        <v>Pittsburgh</v>
      </c>
      <c r="E3158">
        <f>INDEX(cleaned_data_Pittsburgh!AG$2:'cleaned_data_Pittsburgh'!AG$828, MATCH(A3158, cleaned_data_Pittsburgh!I$2:'cleaned_data_Pittsburgh'!I$828,0))</f>
        <v>0</v>
      </c>
      <c r="F3158" t="str">
        <f>INDEX(cleaned_data_Pittsburgh!AK$2:'cleaned_data_Pittsburgh'!AK$828, MATCH(A3158, cleaned_data_Pittsburgh!I$2:'cleaned_data_Pittsburgh'!I$828,0))</f>
        <v>Sub-county</v>
      </c>
      <c r="G3158">
        <f t="shared" si="32"/>
        <v>1</v>
      </c>
    </row>
    <row r="3159" spans="1:7" x14ac:dyDescent="0.2">
      <c r="A3159">
        <v>223785168</v>
      </c>
      <c r="B3159">
        <v>183000872</v>
      </c>
      <c r="C3159" t="s">
        <v>3380</v>
      </c>
      <c r="D3159" t="str">
        <f>INDEX(cleaned_data_Pittsburgh!AF$2:'cleaned_data_Pittsburgh'!AF$828, MATCH(A3159, cleaned_data_Pittsburgh!I$2:'cleaned_data_Pittsburgh'!I$828,0))</f>
        <v>Pittsburgh</v>
      </c>
      <c r="E3159">
        <f>INDEX(cleaned_data_Pittsburgh!AG$2:'cleaned_data_Pittsburgh'!AG$828, MATCH(A3159, cleaned_data_Pittsburgh!I$2:'cleaned_data_Pittsburgh'!I$828,0))</f>
        <v>0</v>
      </c>
      <c r="F3159" t="str">
        <f>INDEX(cleaned_data_Pittsburgh!AK$2:'cleaned_data_Pittsburgh'!AK$828, MATCH(A3159, cleaned_data_Pittsburgh!I$2:'cleaned_data_Pittsburgh'!I$828,0))</f>
        <v>Sub-county</v>
      </c>
      <c r="G3159">
        <f t="shared" si="32"/>
        <v>1</v>
      </c>
    </row>
    <row r="3160" spans="1:7" x14ac:dyDescent="0.2">
      <c r="A3160">
        <v>223785168</v>
      </c>
      <c r="B3160">
        <v>63372082</v>
      </c>
      <c r="C3160" t="s">
        <v>3380</v>
      </c>
      <c r="D3160" t="str">
        <f>INDEX(cleaned_data_Pittsburgh!AF$2:'cleaned_data_Pittsburgh'!AF$828, MATCH(A3160, cleaned_data_Pittsburgh!I$2:'cleaned_data_Pittsburgh'!I$828,0))</f>
        <v>Pittsburgh</v>
      </c>
      <c r="E3160">
        <f>INDEX(cleaned_data_Pittsburgh!AG$2:'cleaned_data_Pittsburgh'!AG$828, MATCH(A3160, cleaned_data_Pittsburgh!I$2:'cleaned_data_Pittsburgh'!I$828,0))</f>
        <v>0</v>
      </c>
      <c r="F3160" t="str">
        <f>INDEX(cleaned_data_Pittsburgh!AK$2:'cleaned_data_Pittsburgh'!AK$828, MATCH(A3160, cleaned_data_Pittsburgh!I$2:'cleaned_data_Pittsburgh'!I$828,0))</f>
        <v>Sub-county</v>
      </c>
      <c r="G3160">
        <f t="shared" si="32"/>
        <v>1</v>
      </c>
    </row>
    <row r="3161" spans="1:7" x14ac:dyDescent="0.2">
      <c r="A3161">
        <v>223785168</v>
      </c>
      <c r="B3161">
        <v>125352192</v>
      </c>
      <c r="C3161" t="s">
        <v>3380</v>
      </c>
      <c r="D3161" t="str">
        <f>INDEX(cleaned_data_Pittsburgh!AF$2:'cleaned_data_Pittsburgh'!AF$828, MATCH(A3161, cleaned_data_Pittsburgh!I$2:'cleaned_data_Pittsburgh'!I$828,0))</f>
        <v>Pittsburgh</v>
      </c>
      <c r="E3161">
        <f>INDEX(cleaned_data_Pittsburgh!AG$2:'cleaned_data_Pittsburgh'!AG$828, MATCH(A3161, cleaned_data_Pittsburgh!I$2:'cleaned_data_Pittsburgh'!I$828,0))</f>
        <v>0</v>
      </c>
      <c r="F3161" t="str">
        <f>INDEX(cleaned_data_Pittsburgh!AK$2:'cleaned_data_Pittsburgh'!AK$828, MATCH(A3161, cleaned_data_Pittsburgh!I$2:'cleaned_data_Pittsburgh'!I$828,0))</f>
        <v>Sub-county</v>
      </c>
      <c r="G3161">
        <f t="shared" si="32"/>
        <v>1</v>
      </c>
    </row>
    <row r="3162" spans="1:7" x14ac:dyDescent="0.2">
      <c r="A3162">
        <v>223785168</v>
      </c>
      <c r="B3162">
        <v>184232054</v>
      </c>
      <c r="C3162" t="s">
        <v>3380</v>
      </c>
      <c r="D3162" t="str">
        <f>INDEX(cleaned_data_Pittsburgh!AF$2:'cleaned_data_Pittsburgh'!AF$828, MATCH(A3162, cleaned_data_Pittsburgh!I$2:'cleaned_data_Pittsburgh'!I$828,0))</f>
        <v>Pittsburgh</v>
      </c>
      <c r="E3162">
        <f>INDEX(cleaned_data_Pittsburgh!AG$2:'cleaned_data_Pittsburgh'!AG$828, MATCH(A3162, cleaned_data_Pittsburgh!I$2:'cleaned_data_Pittsburgh'!I$828,0))</f>
        <v>0</v>
      </c>
      <c r="F3162" t="str">
        <f>INDEX(cleaned_data_Pittsburgh!AK$2:'cleaned_data_Pittsburgh'!AK$828, MATCH(A3162, cleaned_data_Pittsburgh!I$2:'cleaned_data_Pittsburgh'!I$828,0))</f>
        <v>Sub-county</v>
      </c>
      <c r="G3162">
        <f t="shared" si="32"/>
        <v>1</v>
      </c>
    </row>
    <row r="3163" spans="1:7" x14ac:dyDescent="0.2">
      <c r="A3163">
        <v>223785168</v>
      </c>
      <c r="B3163">
        <v>183478329</v>
      </c>
      <c r="C3163" t="s">
        <v>3380</v>
      </c>
      <c r="D3163" t="str">
        <f>INDEX(cleaned_data_Pittsburgh!AF$2:'cleaned_data_Pittsburgh'!AF$828, MATCH(A3163, cleaned_data_Pittsburgh!I$2:'cleaned_data_Pittsburgh'!I$828,0))</f>
        <v>Pittsburgh</v>
      </c>
      <c r="E3163">
        <f>INDEX(cleaned_data_Pittsburgh!AG$2:'cleaned_data_Pittsburgh'!AG$828, MATCH(A3163, cleaned_data_Pittsburgh!I$2:'cleaned_data_Pittsburgh'!I$828,0))</f>
        <v>0</v>
      </c>
      <c r="F3163" t="str">
        <f>INDEX(cleaned_data_Pittsburgh!AK$2:'cleaned_data_Pittsburgh'!AK$828, MATCH(A3163, cleaned_data_Pittsburgh!I$2:'cleaned_data_Pittsburgh'!I$828,0))</f>
        <v>Sub-county</v>
      </c>
      <c r="G3163">
        <f t="shared" si="32"/>
        <v>1</v>
      </c>
    </row>
    <row r="3164" spans="1:7" x14ac:dyDescent="0.2">
      <c r="A3164">
        <v>223786267</v>
      </c>
      <c r="B3164">
        <v>10858362</v>
      </c>
      <c r="C3164" t="s">
        <v>3380</v>
      </c>
      <c r="D3164" t="str">
        <f>INDEX(cleaned_data_Pittsburgh!AF$2:'cleaned_data_Pittsburgh'!AF$828, MATCH(A3164, cleaned_data_Pittsburgh!I$2:'cleaned_data_Pittsburgh'!I$828,0))</f>
        <v>Pittsburgh</v>
      </c>
      <c r="E3164">
        <f>INDEX(cleaned_data_Pittsburgh!AG$2:'cleaned_data_Pittsburgh'!AG$828, MATCH(A3164, cleaned_data_Pittsburgh!I$2:'cleaned_data_Pittsburgh'!I$828,0))</f>
        <v>0</v>
      </c>
      <c r="F3164" t="str">
        <f>INDEX(cleaned_data_Pittsburgh!AK$2:'cleaned_data_Pittsburgh'!AK$828, MATCH(A3164, cleaned_data_Pittsburgh!I$2:'cleaned_data_Pittsburgh'!I$828,0))</f>
        <v>Sub-county</v>
      </c>
      <c r="G3164">
        <f t="shared" si="32"/>
        <v>1</v>
      </c>
    </row>
    <row r="3165" spans="1:7" x14ac:dyDescent="0.2">
      <c r="A3165">
        <v>223786267</v>
      </c>
      <c r="B3165">
        <v>85356822</v>
      </c>
      <c r="C3165" t="s">
        <v>3380</v>
      </c>
      <c r="D3165" t="str">
        <f>INDEX(cleaned_data_Pittsburgh!AF$2:'cleaned_data_Pittsburgh'!AF$828, MATCH(A3165, cleaned_data_Pittsburgh!I$2:'cleaned_data_Pittsburgh'!I$828,0))</f>
        <v>Pittsburgh</v>
      </c>
      <c r="E3165">
        <f>INDEX(cleaned_data_Pittsburgh!AG$2:'cleaned_data_Pittsburgh'!AG$828, MATCH(A3165, cleaned_data_Pittsburgh!I$2:'cleaned_data_Pittsburgh'!I$828,0))</f>
        <v>0</v>
      </c>
      <c r="F3165" t="str">
        <f>INDEX(cleaned_data_Pittsburgh!AK$2:'cleaned_data_Pittsburgh'!AK$828, MATCH(A3165, cleaned_data_Pittsburgh!I$2:'cleaned_data_Pittsburgh'!I$828,0))</f>
        <v>Sub-county</v>
      </c>
      <c r="G3165">
        <f t="shared" si="32"/>
        <v>1</v>
      </c>
    </row>
    <row r="3166" spans="1:7" x14ac:dyDescent="0.2">
      <c r="A3166">
        <v>223786267</v>
      </c>
      <c r="B3166">
        <v>155138162</v>
      </c>
      <c r="C3166" t="s">
        <v>3380</v>
      </c>
      <c r="D3166" t="str">
        <f>INDEX(cleaned_data_Pittsburgh!AF$2:'cleaned_data_Pittsburgh'!AF$828, MATCH(A3166, cleaned_data_Pittsburgh!I$2:'cleaned_data_Pittsburgh'!I$828,0))</f>
        <v>Pittsburgh</v>
      </c>
      <c r="E3166">
        <f>INDEX(cleaned_data_Pittsburgh!AG$2:'cleaned_data_Pittsburgh'!AG$828, MATCH(A3166, cleaned_data_Pittsburgh!I$2:'cleaned_data_Pittsburgh'!I$828,0))</f>
        <v>0</v>
      </c>
      <c r="F3166" t="str">
        <f>INDEX(cleaned_data_Pittsburgh!AK$2:'cleaned_data_Pittsburgh'!AK$828, MATCH(A3166, cleaned_data_Pittsburgh!I$2:'cleaned_data_Pittsburgh'!I$828,0))</f>
        <v>Sub-county</v>
      </c>
      <c r="G3166">
        <f t="shared" si="32"/>
        <v>1</v>
      </c>
    </row>
    <row r="3167" spans="1:7" x14ac:dyDescent="0.2">
      <c r="A3167">
        <v>223786267</v>
      </c>
      <c r="B3167">
        <v>149030712</v>
      </c>
      <c r="C3167" t="s">
        <v>3380</v>
      </c>
      <c r="D3167" t="str">
        <f>INDEX(cleaned_data_Pittsburgh!AF$2:'cleaned_data_Pittsburgh'!AF$828, MATCH(A3167, cleaned_data_Pittsburgh!I$2:'cleaned_data_Pittsburgh'!I$828,0))</f>
        <v>Pittsburgh</v>
      </c>
      <c r="E3167">
        <f>INDEX(cleaned_data_Pittsburgh!AG$2:'cleaned_data_Pittsburgh'!AG$828, MATCH(A3167, cleaned_data_Pittsburgh!I$2:'cleaned_data_Pittsburgh'!I$828,0))</f>
        <v>0</v>
      </c>
      <c r="F3167" t="str">
        <f>INDEX(cleaned_data_Pittsburgh!AK$2:'cleaned_data_Pittsburgh'!AK$828, MATCH(A3167, cleaned_data_Pittsburgh!I$2:'cleaned_data_Pittsburgh'!I$828,0))</f>
        <v>Sub-county</v>
      </c>
      <c r="G3167">
        <f t="shared" si="32"/>
        <v>1</v>
      </c>
    </row>
    <row r="3168" spans="1:7" x14ac:dyDescent="0.2">
      <c r="A3168">
        <v>223786267</v>
      </c>
      <c r="B3168">
        <v>8155904</v>
      </c>
      <c r="C3168" t="s">
        <v>3380</v>
      </c>
      <c r="D3168" t="str">
        <f>INDEX(cleaned_data_Pittsburgh!AF$2:'cleaned_data_Pittsburgh'!AF$828, MATCH(A3168, cleaned_data_Pittsburgh!I$2:'cleaned_data_Pittsburgh'!I$828,0))</f>
        <v>Pittsburgh</v>
      </c>
      <c r="E3168">
        <f>INDEX(cleaned_data_Pittsburgh!AG$2:'cleaned_data_Pittsburgh'!AG$828, MATCH(A3168, cleaned_data_Pittsburgh!I$2:'cleaned_data_Pittsburgh'!I$828,0))</f>
        <v>0</v>
      </c>
      <c r="F3168" t="str">
        <f>INDEX(cleaned_data_Pittsburgh!AK$2:'cleaned_data_Pittsburgh'!AK$828, MATCH(A3168, cleaned_data_Pittsburgh!I$2:'cleaned_data_Pittsburgh'!I$828,0))</f>
        <v>Sub-county</v>
      </c>
      <c r="G3168">
        <f t="shared" si="32"/>
        <v>1</v>
      </c>
    </row>
    <row r="3169" spans="1:7" x14ac:dyDescent="0.2">
      <c r="A3169">
        <v>223786267</v>
      </c>
      <c r="B3169">
        <v>10955866</v>
      </c>
      <c r="C3169" t="s">
        <v>3380</v>
      </c>
      <c r="D3169" t="str">
        <f>INDEX(cleaned_data_Pittsburgh!AF$2:'cleaned_data_Pittsburgh'!AF$828, MATCH(A3169, cleaned_data_Pittsburgh!I$2:'cleaned_data_Pittsburgh'!I$828,0))</f>
        <v>Pittsburgh</v>
      </c>
      <c r="E3169">
        <f>INDEX(cleaned_data_Pittsburgh!AG$2:'cleaned_data_Pittsburgh'!AG$828, MATCH(A3169, cleaned_data_Pittsburgh!I$2:'cleaned_data_Pittsburgh'!I$828,0))</f>
        <v>0</v>
      </c>
      <c r="F3169" t="str">
        <f>INDEX(cleaned_data_Pittsburgh!AK$2:'cleaned_data_Pittsburgh'!AK$828, MATCH(A3169, cleaned_data_Pittsburgh!I$2:'cleaned_data_Pittsburgh'!I$828,0))</f>
        <v>Sub-county</v>
      </c>
      <c r="G3169">
        <f t="shared" si="32"/>
        <v>1</v>
      </c>
    </row>
    <row r="3170" spans="1:7" x14ac:dyDescent="0.2">
      <c r="A3170">
        <v>223786267</v>
      </c>
      <c r="B3170">
        <v>34740122</v>
      </c>
      <c r="C3170" t="s">
        <v>3380</v>
      </c>
      <c r="D3170" t="str">
        <f>INDEX(cleaned_data_Pittsburgh!AF$2:'cleaned_data_Pittsburgh'!AF$828, MATCH(A3170, cleaned_data_Pittsburgh!I$2:'cleaned_data_Pittsburgh'!I$828,0))</f>
        <v>Pittsburgh</v>
      </c>
      <c r="E3170">
        <f>INDEX(cleaned_data_Pittsburgh!AG$2:'cleaned_data_Pittsburgh'!AG$828, MATCH(A3170, cleaned_data_Pittsburgh!I$2:'cleaned_data_Pittsburgh'!I$828,0))</f>
        <v>0</v>
      </c>
      <c r="F3170" t="str">
        <f>INDEX(cleaned_data_Pittsburgh!AK$2:'cleaned_data_Pittsburgh'!AK$828, MATCH(A3170, cleaned_data_Pittsburgh!I$2:'cleaned_data_Pittsburgh'!I$828,0))</f>
        <v>Sub-county</v>
      </c>
      <c r="G3170">
        <f t="shared" si="32"/>
        <v>1</v>
      </c>
    </row>
    <row r="3171" spans="1:7" x14ac:dyDescent="0.2">
      <c r="A3171">
        <v>223786267</v>
      </c>
      <c r="B3171">
        <v>130684042</v>
      </c>
      <c r="C3171" t="s">
        <v>3380</v>
      </c>
      <c r="D3171" t="str">
        <f>INDEX(cleaned_data_Pittsburgh!AF$2:'cleaned_data_Pittsburgh'!AF$828, MATCH(A3171, cleaned_data_Pittsburgh!I$2:'cleaned_data_Pittsburgh'!I$828,0))</f>
        <v>Pittsburgh</v>
      </c>
      <c r="E3171">
        <f>INDEX(cleaned_data_Pittsburgh!AG$2:'cleaned_data_Pittsburgh'!AG$828, MATCH(A3171, cleaned_data_Pittsburgh!I$2:'cleaned_data_Pittsburgh'!I$828,0))</f>
        <v>0</v>
      </c>
      <c r="F3171" t="str">
        <f>INDEX(cleaned_data_Pittsburgh!AK$2:'cleaned_data_Pittsburgh'!AK$828, MATCH(A3171, cleaned_data_Pittsburgh!I$2:'cleaned_data_Pittsburgh'!I$828,0))</f>
        <v>Sub-county</v>
      </c>
      <c r="G3171">
        <f t="shared" si="32"/>
        <v>1</v>
      </c>
    </row>
    <row r="3172" spans="1:7" x14ac:dyDescent="0.2">
      <c r="A3172">
        <v>223786267</v>
      </c>
      <c r="B3172">
        <v>190867616</v>
      </c>
      <c r="C3172" t="s">
        <v>3380</v>
      </c>
      <c r="D3172" t="str">
        <f>INDEX(cleaned_data_Pittsburgh!AF$2:'cleaned_data_Pittsburgh'!AF$828, MATCH(A3172, cleaned_data_Pittsburgh!I$2:'cleaned_data_Pittsburgh'!I$828,0))</f>
        <v>Pittsburgh</v>
      </c>
      <c r="E3172">
        <f>INDEX(cleaned_data_Pittsburgh!AG$2:'cleaned_data_Pittsburgh'!AG$828, MATCH(A3172, cleaned_data_Pittsburgh!I$2:'cleaned_data_Pittsburgh'!I$828,0))</f>
        <v>0</v>
      </c>
      <c r="F3172" t="str">
        <f>INDEX(cleaned_data_Pittsburgh!AK$2:'cleaned_data_Pittsburgh'!AK$828, MATCH(A3172, cleaned_data_Pittsburgh!I$2:'cleaned_data_Pittsburgh'!I$828,0))</f>
        <v>Sub-county</v>
      </c>
      <c r="G3172">
        <f t="shared" si="32"/>
        <v>1</v>
      </c>
    </row>
    <row r="3173" spans="1:7" x14ac:dyDescent="0.2">
      <c r="A3173">
        <v>223786267</v>
      </c>
      <c r="B3173">
        <v>8137255</v>
      </c>
      <c r="C3173" t="s">
        <v>3380</v>
      </c>
      <c r="D3173" t="str">
        <f>INDEX(cleaned_data_Pittsburgh!AF$2:'cleaned_data_Pittsburgh'!AF$828, MATCH(A3173, cleaned_data_Pittsburgh!I$2:'cleaned_data_Pittsburgh'!I$828,0))</f>
        <v>Pittsburgh</v>
      </c>
      <c r="E3173">
        <f>INDEX(cleaned_data_Pittsburgh!AG$2:'cleaned_data_Pittsburgh'!AG$828, MATCH(A3173, cleaned_data_Pittsburgh!I$2:'cleaned_data_Pittsburgh'!I$828,0))</f>
        <v>0</v>
      </c>
      <c r="F3173" t="str">
        <f>INDEX(cleaned_data_Pittsburgh!AK$2:'cleaned_data_Pittsburgh'!AK$828, MATCH(A3173, cleaned_data_Pittsburgh!I$2:'cleaned_data_Pittsburgh'!I$828,0))</f>
        <v>Sub-county</v>
      </c>
      <c r="G3173">
        <f t="shared" si="32"/>
        <v>1</v>
      </c>
    </row>
    <row r="3174" spans="1:7" x14ac:dyDescent="0.2">
      <c r="A3174">
        <v>223793731</v>
      </c>
      <c r="B3174">
        <v>15905151</v>
      </c>
      <c r="C3174" t="s">
        <v>3380</v>
      </c>
      <c r="D3174" t="str">
        <f>INDEX(cleaned_data_Pittsburgh!AF$2:'cleaned_data_Pittsburgh'!AF$828, MATCH(A3174, cleaned_data_Pittsburgh!I$2:'cleaned_data_Pittsburgh'!I$828,0))</f>
        <v>Pittsburgh</v>
      </c>
      <c r="E3174">
        <f>INDEX(cleaned_data_Pittsburgh!AG$2:'cleaned_data_Pittsburgh'!AG$828, MATCH(A3174, cleaned_data_Pittsburgh!I$2:'cleaned_data_Pittsburgh'!I$828,0))</f>
        <v>0</v>
      </c>
      <c r="F3174" t="str">
        <f>INDEX(cleaned_data_Pittsburgh!AK$2:'cleaned_data_Pittsburgh'!AK$828, MATCH(A3174, cleaned_data_Pittsburgh!I$2:'cleaned_data_Pittsburgh'!I$828,0))</f>
        <v>Sub-county</v>
      </c>
      <c r="G3174">
        <f t="shared" si="32"/>
        <v>1</v>
      </c>
    </row>
    <row r="3175" spans="1:7" x14ac:dyDescent="0.2">
      <c r="A3175">
        <v>223793731</v>
      </c>
      <c r="B3175">
        <v>107040432</v>
      </c>
      <c r="C3175" t="s">
        <v>3380</v>
      </c>
      <c r="D3175" t="str">
        <f>INDEX(cleaned_data_Pittsburgh!AF$2:'cleaned_data_Pittsburgh'!AF$828, MATCH(A3175, cleaned_data_Pittsburgh!I$2:'cleaned_data_Pittsburgh'!I$828,0))</f>
        <v>Pittsburgh</v>
      </c>
      <c r="E3175">
        <f>INDEX(cleaned_data_Pittsburgh!AG$2:'cleaned_data_Pittsburgh'!AG$828, MATCH(A3175, cleaned_data_Pittsburgh!I$2:'cleaned_data_Pittsburgh'!I$828,0))</f>
        <v>0</v>
      </c>
      <c r="F3175" t="str">
        <f>INDEX(cleaned_data_Pittsburgh!AK$2:'cleaned_data_Pittsburgh'!AK$828, MATCH(A3175, cleaned_data_Pittsburgh!I$2:'cleaned_data_Pittsburgh'!I$828,0))</f>
        <v>Sub-county</v>
      </c>
      <c r="G3175">
        <f t="shared" si="32"/>
        <v>1</v>
      </c>
    </row>
    <row r="3176" spans="1:7" x14ac:dyDescent="0.2">
      <c r="A3176">
        <v>223793731</v>
      </c>
      <c r="B3176">
        <v>3695990</v>
      </c>
      <c r="C3176" t="s">
        <v>3380</v>
      </c>
      <c r="D3176" t="str">
        <f>INDEX(cleaned_data_Pittsburgh!AF$2:'cleaned_data_Pittsburgh'!AF$828, MATCH(A3176, cleaned_data_Pittsburgh!I$2:'cleaned_data_Pittsburgh'!I$828,0))</f>
        <v>Pittsburgh</v>
      </c>
      <c r="E3176">
        <f>INDEX(cleaned_data_Pittsburgh!AG$2:'cleaned_data_Pittsburgh'!AG$828, MATCH(A3176, cleaned_data_Pittsburgh!I$2:'cleaned_data_Pittsburgh'!I$828,0))</f>
        <v>0</v>
      </c>
      <c r="F3176" t="str">
        <f>INDEX(cleaned_data_Pittsburgh!AK$2:'cleaned_data_Pittsburgh'!AK$828, MATCH(A3176, cleaned_data_Pittsburgh!I$2:'cleaned_data_Pittsburgh'!I$828,0))</f>
        <v>Sub-county</v>
      </c>
      <c r="G3176">
        <f t="shared" si="32"/>
        <v>1</v>
      </c>
    </row>
    <row r="3177" spans="1:7" x14ac:dyDescent="0.2">
      <c r="A3177">
        <v>223793731</v>
      </c>
      <c r="B3177">
        <v>10851659</v>
      </c>
      <c r="C3177" t="s">
        <v>3380</v>
      </c>
      <c r="D3177" t="str">
        <f>INDEX(cleaned_data_Pittsburgh!AF$2:'cleaned_data_Pittsburgh'!AF$828, MATCH(A3177, cleaned_data_Pittsburgh!I$2:'cleaned_data_Pittsburgh'!I$828,0))</f>
        <v>Pittsburgh</v>
      </c>
      <c r="E3177">
        <f>INDEX(cleaned_data_Pittsburgh!AG$2:'cleaned_data_Pittsburgh'!AG$828, MATCH(A3177, cleaned_data_Pittsburgh!I$2:'cleaned_data_Pittsburgh'!I$828,0))</f>
        <v>0</v>
      </c>
      <c r="F3177" t="str">
        <f>INDEX(cleaned_data_Pittsburgh!AK$2:'cleaned_data_Pittsburgh'!AK$828, MATCH(A3177, cleaned_data_Pittsburgh!I$2:'cleaned_data_Pittsburgh'!I$828,0))</f>
        <v>Sub-county</v>
      </c>
      <c r="G3177">
        <f t="shared" si="32"/>
        <v>1</v>
      </c>
    </row>
    <row r="3178" spans="1:7" x14ac:dyDescent="0.2">
      <c r="A3178">
        <v>223816275</v>
      </c>
      <c r="B3178">
        <v>598511</v>
      </c>
      <c r="C3178" t="s">
        <v>3380</v>
      </c>
      <c r="D3178" t="str">
        <f>INDEX(cleaned_data_Pittsburgh!AF$2:'cleaned_data_Pittsburgh'!AF$828, MATCH(A3178, cleaned_data_Pittsburgh!I$2:'cleaned_data_Pittsburgh'!I$828,0))</f>
        <v>Pittsburgh</v>
      </c>
      <c r="E3178">
        <f>INDEX(cleaned_data_Pittsburgh!AG$2:'cleaned_data_Pittsburgh'!AG$828, MATCH(A3178, cleaned_data_Pittsburgh!I$2:'cleaned_data_Pittsburgh'!I$828,0))</f>
        <v>0</v>
      </c>
      <c r="F3178" t="str">
        <f>INDEX(cleaned_data_Pittsburgh!AK$2:'cleaned_data_Pittsburgh'!AK$828, MATCH(A3178, cleaned_data_Pittsburgh!I$2:'cleaned_data_Pittsburgh'!I$828,0))</f>
        <v>Sub-county</v>
      </c>
      <c r="G3178">
        <f t="shared" si="32"/>
        <v>1</v>
      </c>
    </row>
    <row r="3179" spans="1:7" x14ac:dyDescent="0.2">
      <c r="A3179">
        <v>223816275</v>
      </c>
      <c r="B3179">
        <v>10214849</v>
      </c>
      <c r="C3179" t="s">
        <v>3380</v>
      </c>
      <c r="D3179" t="str">
        <f>INDEX(cleaned_data_Pittsburgh!AF$2:'cleaned_data_Pittsburgh'!AF$828, MATCH(A3179, cleaned_data_Pittsburgh!I$2:'cleaned_data_Pittsburgh'!I$828,0))</f>
        <v>Pittsburgh</v>
      </c>
      <c r="E3179">
        <f>INDEX(cleaned_data_Pittsburgh!AG$2:'cleaned_data_Pittsburgh'!AG$828, MATCH(A3179, cleaned_data_Pittsburgh!I$2:'cleaned_data_Pittsburgh'!I$828,0))</f>
        <v>0</v>
      </c>
      <c r="F3179" t="str">
        <f>INDEX(cleaned_data_Pittsburgh!AK$2:'cleaned_data_Pittsburgh'!AK$828, MATCH(A3179, cleaned_data_Pittsburgh!I$2:'cleaned_data_Pittsburgh'!I$828,0))</f>
        <v>Sub-county</v>
      </c>
      <c r="G3179">
        <f t="shared" si="32"/>
        <v>1</v>
      </c>
    </row>
    <row r="3180" spans="1:7" x14ac:dyDescent="0.2">
      <c r="A3180">
        <v>223816275</v>
      </c>
      <c r="B3180">
        <v>51131402</v>
      </c>
      <c r="C3180" t="s">
        <v>3380</v>
      </c>
      <c r="D3180" t="str">
        <f>INDEX(cleaned_data_Pittsburgh!AF$2:'cleaned_data_Pittsburgh'!AF$828, MATCH(A3180, cleaned_data_Pittsburgh!I$2:'cleaned_data_Pittsburgh'!I$828,0))</f>
        <v>Pittsburgh</v>
      </c>
      <c r="E3180">
        <f>INDEX(cleaned_data_Pittsburgh!AG$2:'cleaned_data_Pittsburgh'!AG$828, MATCH(A3180, cleaned_data_Pittsburgh!I$2:'cleaned_data_Pittsburgh'!I$828,0))</f>
        <v>0</v>
      </c>
      <c r="F3180" t="str">
        <f>INDEX(cleaned_data_Pittsburgh!AK$2:'cleaned_data_Pittsburgh'!AK$828, MATCH(A3180, cleaned_data_Pittsburgh!I$2:'cleaned_data_Pittsburgh'!I$828,0))</f>
        <v>Sub-county</v>
      </c>
      <c r="G3180">
        <f t="shared" si="32"/>
        <v>1</v>
      </c>
    </row>
    <row r="3181" spans="1:7" x14ac:dyDescent="0.2">
      <c r="A3181">
        <v>223816275</v>
      </c>
      <c r="B3181">
        <v>78196412</v>
      </c>
      <c r="C3181" t="s">
        <v>3380</v>
      </c>
      <c r="D3181" t="str">
        <f>INDEX(cleaned_data_Pittsburgh!AF$2:'cleaned_data_Pittsburgh'!AF$828, MATCH(A3181, cleaned_data_Pittsburgh!I$2:'cleaned_data_Pittsburgh'!I$828,0))</f>
        <v>Pittsburgh</v>
      </c>
      <c r="E3181">
        <f>INDEX(cleaned_data_Pittsburgh!AG$2:'cleaned_data_Pittsburgh'!AG$828, MATCH(A3181, cleaned_data_Pittsburgh!I$2:'cleaned_data_Pittsburgh'!I$828,0))</f>
        <v>0</v>
      </c>
      <c r="F3181" t="str">
        <f>INDEX(cleaned_data_Pittsburgh!AK$2:'cleaned_data_Pittsburgh'!AK$828, MATCH(A3181, cleaned_data_Pittsburgh!I$2:'cleaned_data_Pittsburgh'!I$828,0))</f>
        <v>Sub-county</v>
      </c>
      <c r="G3181">
        <f t="shared" si="32"/>
        <v>1</v>
      </c>
    </row>
    <row r="3182" spans="1:7" x14ac:dyDescent="0.2">
      <c r="A3182">
        <v>223816275</v>
      </c>
      <c r="B3182">
        <v>11839523</v>
      </c>
      <c r="C3182" t="s">
        <v>3380</v>
      </c>
      <c r="D3182" t="str">
        <f>INDEX(cleaned_data_Pittsburgh!AF$2:'cleaned_data_Pittsburgh'!AF$828, MATCH(A3182, cleaned_data_Pittsburgh!I$2:'cleaned_data_Pittsburgh'!I$828,0))</f>
        <v>Pittsburgh</v>
      </c>
      <c r="E3182">
        <f>INDEX(cleaned_data_Pittsburgh!AG$2:'cleaned_data_Pittsburgh'!AG$828, MATCH(A3182, cleaned_data_Pittsburgh!I$2:'cleaned_data_Pittsburgh'!I$828,0))</f>
        <v>0</v>
      </c>
      <c r="F3182" t="str">
        <f>INDEX(cleaned_data_Pittsburgh!AK$2:'cleaned_data_Pittsburgh'!AK$828, MATCH(A3182, cleaned_data_Pittsburgh!I$2:'cleaned_data_Pittsburgh'!I$828,0))</f>
        <v>Sub-county</v>
      </c>
      <c r="G3182">
        <f t="shared" si="32"/>
        <v>1</v>
      </c>
    </row>
    <row r="3183" spans="1:7" x14ac:dyDescent="0.2">
      <c r="A3183">
        <v>223816275</v>
      </c>
      <c r="B3183">
        <v>20953381</v>
      </c>
      <c r="C3183" t="s">
        <v>3380</v>
      </c>
      <c r="D3183" t="str">
        <f>INDEX(cleaned_data_Pittsburgh!AF$2:'cleaned_data_Pittsburgh'!AF$828, MATCH(A3183, cleaned_data_Pittsburgh!I$2:'cleaned_data_Pittsburgh'!I$828,0))</f>
        <v>Pittsburgh</v>
      </c>
      <c r="E3183">
        <f>INDEX(cleaned_data_Pittsburgh!AG$2:'cleaned_data_Pittsburgh'!AG$828, MATCH(A3183, cleaned_data_Pittsburgh!I$2:'cleaned_data_Pittsburgh'!I$828,0))</f>
        <v>0</v>
      </c>
      <c r="F3183" t="str">
        <f>INDEX(cleaned_data_Pittsburgh!AK$2:'cleaned_data_Pittsburgh'!AK$828, MATCH(A3183, cleaned_data_Pittsburgh!I$2:'cleaned_data_Pittsburgh'!I$828,0))</f>
        <v>Sub-county</v>
      </c>
      <c r="G3183">
        <f t="shared" si="32"/>
        <v>1</v>
      </c>
    </row>
    <row r="3184" spans="1:7" x14ac:dyDescent="0.2">
      <c r="A3184">
        <v>223816275</v>
      </c>
      <c r="B3184">
        <v>59296612</v>
      </c>
      <c r="C3184" t="s">
        <v>3380</v>
      </c>
      <c r="D3184" t="str">
        <f>INDEX(cleaned_data_Pittsburgh!AF$2:'cleaned_data_Pittsburgh'!AF$828, MATCH(A3184, cleaned_data_Pittsburgh!I$2:'cleaned_data_Pittsburgh'!I$828,0))</f>
        <v>Pittsburgh</v>
      </c>
      <c r="E3184">
        <f>INDEX(cleaned_data_Pittsburgh!AG$2:'cleaned_data_Pittsburgh'!AG$828, MATCH(A3184, cleaned_data_Pittsburgh!I$2:'cleaned_data_Pittsburgh'!I$828,0))</f>
        <v>0</v>
      </c>
      <c r="F3184" t="str">
        <f>INDEX(cleaned_data_Pittsburgh!AK$2:'cleaned_data_Pittsburgh'!AK$828, MATCH(A3184, cleaned_data_Pittsburgh!I$2:'cleaned_data_Pittsburgh'!I$828,0))</f>
        <v>Sub-county</v>
      </c>
      <c r="G3184">
        <f t="shared" si="32"/>
        <v>1</v>
      </c>
    </row>
    <row r="3185" spans="1:7" x14ac:dyDescent="0.2">
      <c r="A3185">
        <v>223816275</v>
      </c>
      <c r="B3185">
        <v>58492122</v>
      </c>
      <c r="C3185" t="s">
        <v>3380</v>
      </c>
      <c r="D3185" t="str">
        <f>INDEX(cleaned_data_Pittsburgh!AF$2:'cleaned_data_Pittsburgh'!AF$828, MATCH(A3185, cleaned_data_Pittsburgh!I$2:'cleaned_data_Pittsburgh'!I$828,0))</f>
        <v>Pittsburgh</v>
      </c>
      <c r="E3185">
        <f>INDEX(cleaned_data_Pittsburgh!AG$2:'cleaned_data_Pittsburgh'!AG$828, MATCH(A3185, cleaned_data_Pittsburgh!I$2:'cleaned_data_Pittsburgh'!I$828,0))</f>
        <v>0</v>
      </c>
      <c r="F3185" t="str">
        <f>INDEX(cleaned_data_Pittsburgh!AK$2:'cleaned_data_Pittsburgh'!AK$828, MATCH(A3185, cleaned_data_Pittsburgh!I$2:'cleaned_data_Pittsburgh'!I$828,0))</f>
        <v>Sub-county</v>
      </c>
      <c r="G3185">
        <f t="shared" si="32"/>
        <v>1</v>
      </c>
    </row>
    <row r="3186" spans="1:7" x14ac:dyDescent="0.2">
      <c r="A3186">
        <v>223816275</v>
      </c>
      <c r="B3186">
        <v>184041846</v>
      </c>
      <c r="C3186" t="s">
        <v>3380</v>
      </c>
      <c r="D3186" t="str">
        <f>INDEX(cleaned_data_Pittsburgh!AF$2:'cleaned_data_Pittsburgh'!AF$828, MATCH(A3186, cleaned_data_Pittsburgh!I$2:'cleaned_data_Pittsburgh'!I$828,0))</f>
        <v>Pittsburgh</v>
      </c>
      <c r="E3186">
        <f>INDEX(cleaned_data_Pittsburgh!AG$2:'cleaned_data_Pittsburgh'!AG$828, MATCH(A3186, cleaned_data_Pittsburgh!I$2:'cleaned_data_Pittsburgh'!I$828,0))</f>
        <v>0</v>
      </c>
      <c r="F3186" t="str">
        <f>INDEX(cleaned_data_Pittsburgh!AK$2:'cleaned_data_Pittsburgh'!AK$828, MATCH(A3186, cleaned_data_Pittsburgh!I$2:'cleaned_data_Pittsburgh'!I$828,0))</f>
        <v>Sub-county</v>
      </c>
      <c r="G3186">
        <f t="shared" si="32"/>
        <v>1</v>
      </c>
    </row>
    <row r="3187" spans="1:7" x14ac:dyDescent="0.2">
      <c r="A3187">
        <v>223816275</v>
      </c>
      <c r="B3187">
        <v>18635691</v>
      </c>
      <c r="C3187" t="s">
        <v>3380</v>
      </c>
      <c r="D3187" t="str">
        <f>INDEX(cleaned_data_Pittsburgh!AF$2:'cleaned_data_Pittsburgh'!AF$828, MATCH(A3187, cleaned_data_Pittsburgh!I$2:'cleaned_data_Pittsburgh'!I$828,0))</f>
        <v>Pittsburgh</v>
      </c>
      <c r="E3187">
        <f>INDEX(cleaned_data_Pittsburgh!AG$2:'cleaned_data_Pittsburgh'!AG$828, MATCH(A3187, cleaned_data_Pittsburgh!I$2:'cleaned_data_Pittsburgh'!I$828,0))</f>
        <v>0</v>
      </c>
      <c r="F3187" t="str">
        <f>INDEX(cleaned_data_Pittsburgh!AK$2:'cleaned_data_Pittsburgh'!AK$828, MATCH(A3187, cleaned_data_Pittsburgh!I$2:'cleaned_data_Pittsburgh'!I$828,0))</f>
        <v>Sub-county</v>
      </c>
      <c r="G3187">
        <f t="shared" si="32"/>
        <v>1</v>
      </c>
    </row>
    <row r="3188" spans="1:7" x14ac:dyDescent="0.2">
      <c r="A3188">
        <v>223816275</v>
      </c>
      <c r="B3188">
        <v>187833606</v>
      </c>
      <c r="C3188" t="s">
        <v>3380</v>
      </c>
      <c r="D3188" t="str">
        <f>INDEX(cleaned_data_Pittsburgh!AF$2:'cleaned_data_Pittsburgh'!AF$828, MATCH(A3188, cleaned_data_Pittsburgh!I$2:'cleaned_data_Pittsburgh'!I$828,0))</f>
        <v>Pittsburgh</v>
      </c>
      <c r="E3188">
        <f>INDEX(cleaned_data_Pittsburgh!AG$2:'cleaned_data_Pittsburgh'!AG$828, MATCH(A3188, cleaned_data_Pittsburgh!I$2:'cleaned_data_Pittsburgh'!I$828,0))</f>
        <v>0</v>
      </c>
      <c r="F3188" t="str">
        <f>INDEX(cleaned_data_Pittsburgh!AK$2:'cleaned_data_Pittsburgh'!AK$828, MATCH(A3188, cleaned_data_Pittsburgh!I$2:'cleaned_data_Pittsburgh'!I$828,0))</f>
        <v>Sub-county</v>
      </c>
      <c r="G3188">
        <f t="shared" si="32"/>
        <v>1</v>
      </c>
    </row>
    <row r="3189" spans="1:7" x14ac:dyDescent="0.2">
      <c r="A3189">
        <v>223816275</v>
      </c>
      <c r="B3189">
        <v>17068321</v>
      </c>
      <c r="C3189" t="s">
        <v>3380</v>
      </c>
      <c r="D3189" t="str">
        <f>INDEX(cleaned_data_Pittsburgh!AF$2:'cleaned_data_Pittsburgh'!AF$828, MATCH(A3189, cleaned_data_Pittsburgh!I$2:'cleaned_data_Pittsburgh'!I$828,0))</f>
        <v>Pittsburgh</v>
      </c>
      <c r="E3189">
        <f>INDEX(cleaned_data_Pittsburgh!AG$2:'cleaned_data_Pittsburgh'!AG$828, MATCH(A3189, cleaned_data_Pittsburgh!I$2:'cleaned_data_Pittsburgh'!I$828,0))</f>
        <v>0</v>
      </c>
      <c r="F3189" t="str">
        <f>INDEX(cleaned_data_Pittsburgh!AK$2:'cleaned_data_Pittsburgh'!AK$828, MATCH(A3189, cleaned_data_Pittsburgh!I$2:'cleaned_data_Pittsburgh'!I$828,0))</f>
        <v>Sub-county</v>
      </c>
      <c r="G3189">
        <f t="shared" si="32"/>
        <v>1</v>
      </c>
    </row>
    <row r="3190" spans="1:7" x14ac:dyDescent="0.2">
      <c r="A3190">
        <v>223816275</v>
      </c>
      <c r="B3190">
        <v>130596532</v>
      </c>
      <c r="C3190" t="s">
        <v>3380</v>
      </c>
      <c r="D3190" t="str">
        <f>INDEX(cleaned_data_Pittsburgh!AF$2:'cleaned_data_Pittsburgh'!AF$828, MATCH(A3190, cleaned_data_Pittsburgh!I$2:'cleaned_data_Pittsburgh'!I$828,0))</f>
        <v>Pittsburgh</v>
      </c>
      <c r="E3190">
        <f>INDEX(cleaned_data_Pittsburgh!AG$2:'cleaned_data_Pittsburgh'!AG$828, MATCH(A3190, cleaned_data_Pittsburgh!I$2:'cleaned_data_Pittsburgh'!I$828,0))</f>
        <v>0</v>
      </c>
      <c r="F3190" t="str">
        <f>INDEX(cleaned_data_Pittsburgh!AK$2:'cleaned_data_Pittsburgh'!AK$828, MATCH(A3190, cleaned_data_Pittsburgh!I$2:'cleaned_data_Pittsburgh'!I$828,0))</f>
        <v>Sub-county</v>
      </c>
      <c r="G3190">
        <f t="shared" si="32"/>
        <v>1</v>
      </c>
    </row>
    <row r="3191" spans="1:7" x14ac:dyDescent="0.2">
      <c r="A3191">
        <v>223817560</v>
      </c>
      <c r="B3191">
        <v>150927642</v>
      </c>
      <c r="C3191" t="s">
        <v>3380</v>
      </c>
      <c r="D3191" t="str">
        <f>INDEX(cleaned_data_Pittsburgh!AF$2:'cleaned_data_Pittsburgh'!AF$828, MATCH(A3191, cleaned_data_Pittsburgh!I$2:'cleaned_data_Pittsburgh'!I$828,0))</f>
        <v>Pittsburgh</v>
      </c>
      <c r="E3191">
        <f>INDEX(cleaned_data_Pittsburgh!AG$2:'cleaned_data_Pittsburgh'!AG$828, MATCH(A3191, cleaned_data_Pittsburgh!I$2:'cleaned_data_Pittsburgh'!I$828,0))</f>
        <v>0</v>
      </c>
      <c r="F3191" t="str">
        <f>INDEX(cleaned_data_Pittsburgh!AK$2:'cleaned_data_Pittsburgh'!AK$828, MATCH(A3191, cleaned_data_Pittsburgh!I$2:'cleaned_data_Pittsburgh'!I$828,0))</f>
        <v>Sub-county</v>
      </c>
      <c r="G3191">
        <f t="shared" si="32"/>
        <v>1</v>
      </c>
    </row>
    <row r="3192" spans="1:7" x14ac:dyDescent="0.2">
      <c r="A3192">
        <v>223817560</v>
      </c>
      <c r="B3192">
        <v>61202112</v>
      </c>
      <c r="C3192" t="s">
        <v>3380</v>
      </c>
      <c r="D3192" t="str">
        <f>INDEX(cleaned_data_Pittsburgh!AF$2:'cleaned_data_Pittsburgh'!AF$828, MATCH(A3192, cleaned_data_Pittsburgh!I$2:'cleaned_data_Pittsburgh'!I$828,0))</f>
        <v>Pittsburgh</v>
      </c>
      <c r="E3192">
        <f>INDEX(cleaned_data_Pittsburgh!AG$2:'cleaned_data_Pittsburgh'!AG$828, MATCH(A3192, cleaned_data_Pittsburgh!I$2:'cleaned_data_Pittsburgh'!I$828,0))</f>
        <v>0</v>
      </c>
      <c r="F3192" t="str">
        <f>INDEX(cleaned_data_Pittsburgh!AK$2:'cleaned_data_Pittsburgh'!AK$828, MATCH(A3192, cleaned_data_Pittsburgh!I$2:'cleaned_data_Pittsburgh'!I$828,0))</f>
        <v>Sub-county</v>
      </c>
      <c r="G3192">
        <f t="shared" si="32"/>
        <v>1</v>
      </c>
    </row>
    <row r="3193" spans="1:7" x14ac:dyDescent="0.2">
      <c r="A3193">
        <v>223817560</v>
      </c>
      <c r="B3193">
        <v>185312924</v>
      </c>
      <c r="C3193" t="s">
        <v>3380</v>
      </c>
      <c r="D3193" t="str">
        <f>INDEX(cleaned_data_Pittsburgh!AF$2:'cleaned_data_Pittsburgh'!AF$828, MATCH(A3193, cleaned_data_Pittsburgh!I$2:'cleaned_data_Pittsburgh'!I$828,0))</f>
        <v>Pittsburgh</v>
      </c>
      <c r="E3193">
        <f>INDEX(cleaned_data_Pittsburgh!AG$2:'cleaned_data_Pittsburgh'!AG$828, MATCH(A3193, cleaned_data_Pittsburgh!I$2:'cleaned_data_Pittsburgh'!I$828,0))</f>
        <v>0</v>
      </c>
      <c r="F3193" t="str">
        <f>INDEX(cleaned_data_Pittsburgh!AK$2:'cleaned_data_Pittsburgh'!AK$828, MATCH(A3193, cleaned_data_Pittsburgh!I$2:'cleaned_data_Pittsburgh'!I$828,0))</f>
        <v>Sub-county</v>
      </c>
      <c r="G3193">
        <f t="shared" si="32"/>
        <v>1</v>
      </c>
    </row>
    <row r="3194" spans="1:7" x14ac:dyDescent="0.2">
      <c r="A3194">
        <v>223817560</v>
      </c>
      <c r="B3194">
        <v>149211802</v>
      </c>
      <c r="C3194" t="s">
        <v>3380</v>
      </c>
      <c r="D3194" t="str">
        <f>INDEX(cleaned_data_Pittsburgh!AF$2:'cleaned_data_Pittsburgh'!AF$828, MATCH(A3194, cleaned_data_Pittsburgh!I$2:'cleaned_data_Pittsburgh'!I$828,0))</f>
        <v>Pittsburgh</v>
      </c>
      <c r="E3194">
        <f>INDEX(cleaned_data_Pittsburgh!AG$2:'cleaned_data_Pittsburgh'!AG$828, MATCH(A3194, cleaned_data_Pittsburgh!I$2:'cleaned_data_Pittsburgh'!I$828,0))</f>
        <v>0</v>
      </c>
      <c r="F3194" t="str">
        <f>INDEX(cleaned_data_Pittsburgh!AK$2:'cleaned_data_Pittsburgh'!AK$828, MATCH(A3194, cleaned_data_Pittsburgh!I$2:'cleaned_data_Pittsburgh'!I$828,0))</f>
        <v>Sub-county</v>
      </c>
      <c r="G3194">
        <f t="shared" si="32"/>
        <v>1</v>
      </c>
    </row>
    <row r="3195" spans="1:7" x14ac:dyDescent="0.2">
      <c r="A3195">
        <v>223817560</v>
      </c>
      <c r="B3195">
        <v>49729832</v>
      </c>
      <c r="C3195" t="s">
        <v>3380</v>
      </c>
      <c r="D3195" t="str">
        <f>INDEX(cleaned_data_Pittsburgh!AF$2:'cleaned_data_Pittsburgh'!AF$828, MATCH(A3195, cleaned_data_Pittsburgh!I$2:'cleaned_data_Pittsburgh'!I$828,0))</f>
        <v>Pittsburgh</v>
      </c>
      <c r="E3195">
        <f>INDEX(cleaned_data_Pittsburgh!AG$2:'cleaned_data_Pittsburgh'!AG$828, MATCH(A3195, cleaned_data_Pittsburgh!I$2:'cleaned_data_Pittsburgh'!I$828,0))</f>
        <v>0</v>
      </c>
      <c r="F3195" t="str">
        <f>INDEX(cleaned_data_Pittsburgh!AK$2:'cleaned_data_Pittsburgh'!AK$828, MATCH(A3195, cleaned_data_Pittsburgh!I$2:'cleaned_data_Pittsburgh'!I$828,0))</f>
        <v>Sub-county</v>
      </c>
      <c r="G3195">
        <f t="shared" si="32"/>
        <v>1</v>
      </c>
    </row>
    <row r="3196" spans="1:7" x14ac:dyDescent="0.2">
      <c r="A3196">
        <v>223819452</v>
      </c>
      <c r="B3196">
        <v>8411120</v>
      </c>
      <c r="C3196" t="s">
        <v>3380</v>
      </c>
      <c r="D3196" t="str">
        <f>INDEX(cleaned_data_Pittsburgh!AF$2:'cleaned_data_Pittsburgh'!AF$828, MATCH(A3196, cleaned_data_Pittsburgh!I$2:'cleaned_data_Pittsburgh'!I$828,0))</f>
        <v>Pittsburgh</v>
      </c>
      <c r="E3196">
        <f>INDEX(cleaned_data_Pittsburgh!AG$2:'cleaned_data_Pittsburgh'!AG$828, MATCH(A3196, cleaned_data_Pittsburgh!I$2:'cleaned_data_Pittsburgh'!I$828,0))</f>
        <v>0</v>
      </c>
      <c r="F3196" t="str">
        <f>INDEX(cleaned_data_Pittsburgh!AK$2:'cleaned_data_Pittsburgh'!AK$828, MATCH(A3196, cleaned_data_Pittsburgh!I$2:'cleaned_data_Pittsburgh'!I$828,0))</f>
        <v>Sub-county</v>
      </c>
      <c r="G3196">
        <f t="shared" si="32"/>
        <v>1</v>
      </c>
    </row>
    <row r="3197" spans="1:7" x14ac:dyDescent="0.2">
      <c r="A3197">
        <v>223819452</v>
      </c>
      <c r="B3197">
        <v>141713162</v>
      </c>
      <c r="C3197" t="s">
        <v>3380</v>
      </c>
      <c r="D3197" t="str">
        <f>INDEX(cleaned_data_Pittsburgh!AF$2:'cleaned_data_Pittsburgh'!AF$828, MATCH(A3197, cleaned_data_Pittsburgh!I$2:'cleaned_data_Pittsburgh'!I$828,0))</f>
        <v>Pittsburgh</v>
      </c>
      <c r="E3197">
        <f>INDEX(cleaned_data_Pittsburgh!AG$2:'cleaned_data_Pittsburgh'!AG$828, MATCH(A3197, cleaned_data_Pittsburgh!I$2:'cleaned_data_Pittsburgh'!I$828,0))</f>
        <v>0</v>
      </c>
      <c r="F3197" t="str">
        <f>INDEX(cleaned_data_Pittsburgh!AK$2:'cleaned_data_Pittsburgh'!AK$828, MATCH(A3197, cleaned_data_Pittsburgh!I$2:'cleaned_data_Pittsburgh'!I$828,0))</f>
        <v>Sub-county</v>
      </c>
      <c r="G3197">
        <f t="shared" si="32"/>
        <v>1</v>
      </c>
    </row>
    <row r="3198" spans="1:7" x14ac:dyDescent="0.2">
      <c r="A3198">
        <v>223839628</v>
      </c>
      <c r="B3198">
        <v>108457202</v>
      </c>
      <c r="C3198" t="s">
        <v>3380</v>
      </c>
      <c r="D3198" t="str">
        <f>INDEX(cleaned_data_Pittsburgh!AF$2:'cleaned_data_Pittsburgh'!AF$828, MATCH(A3198, cleaned_data_Pittsburgh!I$2:'cleaned_data_Pittsburgh'!I$828,0))</f>
        <v>Pittsburgh</v>
      </c>
      <c r="E3198">
        <f>INDEX(cleaned_data_Pittsburgh!AG$2:'cleaned_data_Pittsburgh'!AG$828, MATCH(A3198, cleaned_data_Pittsburgh!I$2:'cleaned_data_Pittsburgh'!I$828,0))</f>
        <v>0</v>
      </c>
      <c r="F3198" t="str">
        <f>INDEX(cleaned_data_Pittsburgh!AK$2:'cleaned_data_Pittsburgh'!AK$828, MATCH(A3198, cleaned_data_Pittsburgh!I$2:'cleaned_data_Pittsburgh'!I$828,0))</f>
        <v>Sub-county</v>
      </c>
      <c r="G3198">
        <f t="shared" si="32"/>
        <v>1</v>
      </c>
    </row>
    <row r="3199" spans="1:7" x14ac:dyDescent="0.2">
      <c r="A3199">
        <v>223839628</v>
      </c>
      <c r="B3199">
        <v>132107882</v>
      </c>
      <c r="C3199" t="s">
        <v>3380</v>
      </c>
      <c r="D3199" t="str">
        <f>INDEX(cleaned_data_Pittsburgh!AF$2:'cleaned_data_Pittsburgh'!AF$828, MATCH(A3199, cleaned_data_Pittsburgh!I$2:'cleaned_data_Pittsburgh'!I$828,0))</f>
        <v>Pittsburgh</v>
      </c>
      <c r="E3199">
        <f>INDEX(cleaned_data_Pittsburgh!AG$2:'cleaned_data_Pittsburgh'!AG$828, MATCH(A3199, cleaned_data_Pittsburgh!I$2:'cleaned_data_Pittsburgh'!I$828,0))</f>
        <v>0</v>
      </c>
      <c r="F3199" t="str">
        <f>INDEX(cleaned_data_Pittsburgh!AK$2:'cleaned_data_Pittsburgh'!AK$828, MATCH(A3199, cleaned_data_Pittsburgh!I$2:'cleaned_data_Pittsburgh'!I$828,0))</f>
        <v>Sub-county</v>
      </c>
      <c r="G3199">
        <f t="shared" si="32"/>
        <v>1</v>
      </c>
    </row>
    <row r="3200" spans="1:7" x14ac:dyDescent="0.2">
      <c r="A3200">
        <v>223839628</v>
      </c>
      <c r="B3200">
        <v>120240442</v>
      </c>
      <c r="C3200" t="s">
        <v>3380</v>
      </c>
      <c r="D3200" t="str">
        <f>INDEX(cleaned_data_Pittsburgh!AF$2:'cleaned_data_Pittsburgh'!AF$828, MATCH(A3200, cleaned_data_Pittsburgh!I$2:'cleaned_data_Pittsburgh'!I$828,0))</f>
        <v>Pittsburgh</v>
      </c>
      <c r="E3200">
        <f>INDEX(cleaned_data_Pittsburgh!AG$2:'cleaned_data_Pittsburgh'!AG$828, MATCH(A3200, cleaned_data_Pittsburgh!I$2:'cleaned_data_Pittsburgh'!I$828,0))</f>
        <v>0</v>
      </c>
      <c r="F3200" t="str">
        <f>INDEX(cleaned_data_Pittsburgh!AK$2:'cleaned_data_Pittsburgh'!AK$828, MATCH(A3200, cleaned_data_Pittsburgh!I$2:'cleaned_data_Pittsburgh'!I$828,0))</f>
        <v>Sub-county</v>
      </c>
      <c r="G3200">
        <f t="shared" si="32"/>
        <v>1</v>
      </c>
    </row>
    <row r="3201" spans="1:7" x14ac:dyDescent="0.2">
      <c r="A3201">
        <v>223839628</v>
      </c>
      <c r="B3201">
        <v>189749200</v>
      </c>
      <c r="C3201" t="s">
        <v>3380</v>
      </c>
      <c r="D3201" t="str">
        <f>INDEX(cleaned_data_Pittsburgh!AF$2:'cleaned_data_Pittsburgh'!AF$828, MATCH(A3201, cleaned_data_Pittsburgh!I$2:'cleaned_data_Pittsburgh'!I$828,0))</f>
        <v>Pittsburgh</v>
      </c>
      <c r="E3201">
        <f>INDEX(cleaned_data_Pittsburgh!AG$2:'cleaned_data_Pittsburgh'!AG$828, MATCH(A3201, cleaned_data_Pittsburgh!I$2:'cleaned_data_Pittsburgh'!I$828,0))</f>
        <v>0</v>
      </c>
      <c r="F3201" t="str">
        <f>INDEX(cleaned_data_Pittsburgh!AK$2:'cleaned_data_Pittsburgh'!AK$828, MATCH(A3201, cleaned_data_Pittsburgh!I$2:'cleaned_data_Pittsburgh'!I$828,0))</f>
        <v>Sub-county</v>
      </c>
      <c r="G3201">
        <f t="shared" si="32"/>
        <v>1</v>
      </c>
    </row>
    <row r="3202" spans="1:7" x14ac:dyDescent="0.2">
      <c r="A3202">
        <v>223839628</v>
      </c>
      <c r="B3202">
        <v>129510412</v>
      </c>
      <c r="C3202" t="s">
        <v>3380</v>
      </c>
      <c r="D3202" t="str">
        <f>INDEX(cleaned_data_Pittsburgh!AF$2:'cleaned_data_Pittsburgh'!AF$828, MATCH(A3202, cleaned_data_Pittsburgh!I$2:'cleaned_data_Pittsburgh'!I$828,0))</f>
        <v>Pittsburgh</v>
      </c>
      <c r="E3202">
        <f>INDEX(cleaned_data_Pittsburgh!AG$2:'cleaned_data_Pittsburgh'!AG$828, MATCH(A3202, cleaned_data_Pittsburgh!I$2:'cleaned_data_Pittsburgh'!I$828,0))</f>
        <v>0</v>
      </c>
      <c r="F3202" t="str">
        <f>INDEX(cleaned_data_Pittsburgh!AK$2:'cleaned_data_Pittsburgh'!AK$828, MATCH(A3202, cleaned_data_Pittsburgh!I$2:'cleaned_data_Pittsburgh'!I$828,0))</f>
        <v>Sub-county</v>
      </c>
      <c r="G3202">
        <f t="shared" si="32"/>
        <v>1</v>
      </c>
    </row>
    <row r="3203" spans="1:7" x14ac:dyDescent="0.2">
      <c r="A3203">
        <v>223839628</v>
      </c>
      <c r="B3203">
        <v>183346158</v>
      </c>
      <c r="C3203" t="s">
        <v>3380</v>
      </c>
      <c r="D3203" t="str">
        <f>INDEX(cleaned_data_Pittsburgh!AF$2:'cleaned_data_Pittsburgh'!AF$828, MATCH(A3203, cleaned_data_Pittsburgh!I$2:'cleaned_data_Pittsburgh'!I$828,0))</f>
        <v>Pittsburgh</v>
      </c>
      <c r="E3203">
        <f>INDEX(cleaned_data_Pittsburgh!AG$2:'cleaned_data_Pittsburgh'!AG$828, MATCH(A3203, cleaned_data_Pittsburgh!I$2:'cleaned_data_Pittsburgh'!I$828,0))</f>
        <v>0</v>
      </c>
      <c r="F3203" t="str">
        <f>INDEX(cleaned_data_Pittsburgh!AK$2:'cleaned_data_Pittsburgh'!AK$828, MATCH(A3203, cleaned_data_Pittsburgh!I$2:'cleaned_data_Pittsburgh'!I$828,0))</f>
        <v>Sub-county</v>
      </c>
      <c r="G3203">
        <f t="shared" si="32"/>
        <v>1</v>
      </c>
    </row>
    <row r="3204" spans="1:7" x14ac:dyDescent="0.2">
      <c r="A3204">
        <v>223839628</v>
      </c>
      <c r="B3204">
        <v>174987962</v>
      </c>
      <c r="C3204" t="s">
        <v>3380</v>
      </c>
      <c r="D3204" t="str">
        <f>INDEX(cleaned_data_Pittsburgh!AF$2:'cleaned_data_Pittsburgh'!AF$828, MATCH(A3204, cleaned_data_Pittsburgh!I$2:'cleaned_data_Pittsburgh'!I$828,0))</f>
        <v>Pittsburgh</v>
      </c>
      <c r="E3204">
        <f>INDEX(cleaned_data_Pittsburgh!AG$2:'cleaned_data_Pittsburgh'!AG$828, MATCH(A3204, cleaned_data_Pittsburgh!I$2:'cleaned_data_Pittsburgh'!I$828,0))</f>
        <v>0</v>
      </c>
      <c r="F3204" t="str">
        <f>INDEX(cleaned_data_Pittsburgh!AK$2:'cleaned_data_Pittsburgh'!AK$828, MATCH(A3204, cleaned_data_Pittsburgh!I$2:'cleaned_data_Pittsburgh'!I$828,0))</f>
        <v>Sub-county</v>
      </c>
      <c r="G3204">
        <f t="shared" si="32"/>
        <v>1</v>
      </c>
    </row>
    <row r="3205" spans="1:7" x14ac:dyDescent="0.2">
      <c r="A3205">
        <v>223839628</v>
      </c>
      <c r="B3205">
        <v>185701988</v>
      </c>
      <c r="C3205" t="s">
        <v>3380</v>
      </c>
      <c r="D3205" t="str">
        <f>INDEX(cleaned_data_Pittsburgh!AF$2:'cleaned_data_Pittsburgh'!AF$828, MATCH(A3205, cleaned_data_Pittsburgh!I$2:'cleaned_data_Pittsburgh'!I$828,0))</f>
        <v>Pittsburgh</v>
      </c>
      <c r="E3205">
        <f>INDEX(cleaned_data_Pittsburgh!AG$2:'cleaned_data_Pittsburgh'!AG$828, MATCH(A3205, cleaned_data_Pittsburgh!I$2:'cleaned_data_Pittsburgh'!I$828,0))</f>
        <v>0</v>
      </c>
      <c r="F3205" t="str">
        <f>INDEX(cleaned_data_Pittsburgh!AK$2:'cleaned_data_Pittsburgh'!AK$828, MATCH(A3205, cleaned_data_Pittsburgh!I$2:'cleaned_data_Pittsburgh'!I$828,0))</f>
        <v>Sub-county</v>
      </c>
      <c r="G3205">
        <f t="shared" si="32"/>
        <v>1</v>
      </c>
    </row>
    <row r="3206" spans="1:7" x14ac:dyDescent="0.2">
      <c r="A3206">
        <v>223839628</v>
      </c>
      <c r="B3206">
        <v>136842352</v>
      </c>
      <c r="C3206" t="s">
        <v>3380</v>
      </c>
      <c r="D3206" t="str">
        <f>INDEX(cleaned_data_Pittsburgh!AF$2:'cleaned_data_Pittsburgh'!AF$828, MATCH(A3206, cleaned_data_Pittsburgh!I$2:'cleaned_data_Pittsburgh'!I$828,0))</f>
        <v>Pittsburgh</v>
      </c>
      <c r="E3206">
        <f>INDEX(cleaned_data_Pittsburgh!AG$2:'cleaned_data_Pittsburgh'!AG$828, MATCH(A3206, cleaned_data_Pittsburgh!I$2:'cleaned_data_Pittsburgh'!I$828,0))</f>
        <v>0</v>
      </c>
      <c r="F3206" t="str">
        <f>INDEX(cleaned_data_Pittsburgh!AK$2:'cleaned_data_Pittsburgh'!AK$828, MATCH(A3206, cleaned_data_Pittsburgh!I$2:'cleaned_data_Pittsburgh'!I$828,0))</f>
        <v>Sub-county</v>
      </c>
      <c r="G3206">
        <f t="shared" si="32"/>
        <v>1</v>
      </c>
    </row>
    <row r="3207" spans="1:7" x14ac:dyDescent="0.2">
      <c r="A3207">
        <v>223839628</v>
      </c>
      <c r="B3207">
        <v>25285352</v>
      </c>
      <c r="C3207" t="s">
        <v>3380</v>
      </c>
      <c r="D3207" t="str">
        <f>INDEX(cleaned_data_Pittsburgh!AF$2:'cleaned_data_Pittsburgh'!AF$828, MATCH(A3207, cleaned_data_Pittsburgh!I$2:'cleaned_data_Pittsburgh'!I$828,0))</f>
        <v>Pittsburgh</v>
      </c>
      <c r="E3207">
        <f>INDEX(cleaned_data_Pittsburgh!AG$2:'cleaned_data_Pittsburgh'!AG$828, MATCH(A3207, cleaned_data_Pittsburgh!I$2:'cleaned_data_Pittsburgh'!I$828,0))</f>
        <v>0</v>
      </c>
      <c r="F3207" t="str">
        <f>INDEX(cleaned_data_Pittsburgh!AK$2:'cleaned_data_Pittsburgh'!AK$828, MATCH(A3207, cleaned_data_Pittsburgh!I$2:'cleaned_data_Pittsburgh'!I$828,0))</f>
        <v>Sub-county</v>
      </c>
      <c r="G3207">
        <f t="shared" si="32"/>
        <v>1</v>
      </c>
    </row>
    <row r="3208" spans="1:7" x14ac:dyDescent="0.2">
      <c r="A3208">
        <v>223839628</v>
      </c>
      <c r="B3208">
        <v>124626082</v>
      </c>
      <c r="C3208" t="s">
        <v>3380</v>
      </c>
      <c r="D3208" t="str">
        <f>INDEX(cleaned_data_Pittsburgh!AF$2:'cleaned_data_Pittsburgh'!AF$828, MATCH(A3208, cleaned_data_Pittsburgh!I$2:'cleaned_data_Pittsburgh'!I$828,0))</f>
        <v>Pittsburgh</v>
      </c>
      <c r="E3208">
        <f>INDEX(cleaned_data_Pittsburgh!AG$2:'cleaned_data_Pittsburgh'!AG$828, MATCH(A3208, cleaned_data_Pittsburgh!I$2:'cleaned_data_Pittsburgh'!I$828,0))</f>
        <v>0</v>
      </c>
      <c r="F3208" t="str">
        <f>INDEX(cleaned_data_Pittsburgh!AK$2:'cleaned_data_Pittsburgh'!AK$828, MATCH(A3208, cleaned_data_Pittsburgh!I$2:'cleaned_data_Pittsburgh'!I$828,0))</f>
        <v>Sub-county</v>
      </c>
      <c r="G3208">
        <f t="shared" si="32"/>
        <v>1</v>
      </c>
    </row>
    <row r="3209" spans="1:7" x14ac:dyDescent="0.2">
      <c r="A3209">
        <v>223839628</v>
      </c>
      <c r="B3209">
        <v>134157602</v>
      </c>
      <c r="C3209" t="s">
        <v>3380</v>
      </c>
      <c r="D3209" t="str">
        <f>INDEX(cleaned_data_Pittsburgh!AF$2:'cleaned_data_Pittsburgh'!AF$828, MATCH(A3209, cleaned_data_Pittsburgh!I$2:'cleaned_data_Pittsburgh'!I$828,0))</f>
        <v>Pittsburgh</v>
      </c>
      <c r="E3209">
        <f>INDEX(cleaned_data_Pittsburgh!AG$2:'cleaned_data_Pittsburgh'!AG$828, MATCH(A3209, cleaned_data_Pittsburgh!I$2:'cleaned_data_Pittsburgh'!I$828,0))</f>
        <v>0</v>
      </c>
      <c r="F3209" t="str">
        <f>INDEX(cleaned_data_Pittsburgh!AK$2:'cleaned_data_Pittsburgh'!AK$828, MATCH(A3209, cleaned_data_Pittsburgh!I$2:'cleaned_data_Pittsburgh'!I$828,0))</f>
        <v>Sub-county</v>
      </c>
      <c r="G3209">
        <f t="shared" si="32"/>
        <v>1</v>
      </c>
    </row>
    <row r="3210" spans="1:7" x14ac:dyDescent="0.2">
      <c r="A3210">
        <v>223839628</v>
      </c>
      <c r="B3210">
        <v>30142392</v>
      </c>
      <c r="C3210" t="s">
        <v>3380</v>
      </c>
      <c r="D3210" t="str">
        <f>INDEX(cleaned_data_Pittsburgh!AF$2:'cleaned_data_Pittsburgh'!AF$828, MATCH(A3210, cleaned_data_Pittsburgh!I$2:'cleaned_data_Pittsburgh'!I$828,0))</f>
        <v>Pittsburgh</v>
      </c>
      <c r="E3210">
        <f>INDEX(cleaned_data_Pittsburgh!AG$2:'cleaned_data_Pittsburgh'!AG$828, MATCH(A3210, cleaned_data_Pittsburgh!I$2:'cleaned_data_Pittsburgh'!I$828,0))</f>
        <v>0</v>
      </c>
      <c r="F3210" t="str">
        <f>INDEX(cleaned_data_Pittsburgh!AK$2:'cleaned_data_Pittsburgh'!AK$828, MATCH(A3210, cleaned_data_Pittsburgh!I$2:'cleaned_data_Pittsburgh'!I$828,0))</f>
        <v>Sub-county</v>
      </c>
      <c r="G3210">
        <f t="shared" si="32"/>
        <v>1</v>
      </c>
    </row>
    <row r="3211" spans="1:7" x14ac:dyDescent="0.2">
      <c r="A3211">
        <v>223839628</v>
      </c>
      <c r="B3211">
        <v>125896622</v>
      </c>
      <c r="C3211" t="s">
        <v>3380</v>
      </c>
      <c r="D3211" t="str">
        <f>INDEX(cleaned_data_Pittsburgh!AF$2:'cleaned_data_Pittsburgh'!AF$828, MATCH(A3211, cleaned_data_Pittsburgh!I$2:'cleaned_data_Pittsburgh'!I$828,0))</f>
        <v>Pittsburgh</v>
      </c>
      <c r="E3211">
        <f>INDEX(cleaned_data_Pittsburgh!AG$2:'cleaned_data_Pittsburgh'!AG$828, MATCH(A3211, cleaned_data_Pittsburgh!I$2:'cleaned_data_Pittsburgh'!I$828,0))</f>
        <v>0</v>
      </c>
      <c r="F3211" t="str">
        <f>INDEX(cleaned_data_Pittsburgh!AK$2:'cleaned_data_Pittsburgh'!AK$828, MATCH(A3211, cleaned_data_Pittsburgh!I$2:'cleaned_data_Pittsburgh'!I$828,0))</f>
        <v>Sub-county</v>
      </c>
      <c r="G3211">
        <f t="shared" ref="G3211:G3274" si="33">IF(IFERROR(SEARCH(D3211, C3211), 0), 1, 0)</f>
        <v>1</v>
      </c>
    </row>
    <row r="3212" spans="1:7" x14ac:dyDescent="0.2">
      <c r="A3212">
        <v>223841561</v>
      </c>
      <c r="B3212">
        <v>83275652</v>
      </c>
      <c r="C3212" t="s">
        <v>3380</v>
      </c>
      <c r="D3212" t="str">
        <f>INDEX(cleaned_data_Pittsburgh!AF$2:'cleaned_data_Pittsburgh'!AF$828, MATCH(A3212, cleaned_data_Pittsburgh!I$2:'cleaned_data_Pittsburgh'!I$828,0))</f>
        <v>Pittsburgh</v>
      </c>
      <c r="E3212">
        <f>INDEX(cleaned_data_Pittsburgh!AG$2:'cleaned_data_Pittsburgh'!AG$828, MATCH(A3212, cleaned_data_Pittsburgh!I$2:'cleaned_data_Pittsburgh'!I$828,0))</f>
        <v>0</v>
      </c>
      <c r="F3212" t="str">
        <f>INDEX(cleaned_data_Pittsburgh!AK$2:'cleaned_data_Pittsburgh'!AK$828, MATCH(A3212, cleaned_data_Pittsburgh!I$2:'cleaned_data_Pittsburgh'!I$828,0))</f>
        <v>Sub-county</v>
      </c>
      <c r="G3212">
        <f t="shared" si="33"/>
        <v>1</v>
      </c>
    </row>
    <row r="3213" spans="1:7" x14ac:dyDescent="0.2">
      <c r="A3213">
        <v>223841561</v>
      </c>
      <c r="B3213">
        <v>161429822</v>
      </c>
      <c r="C3213" t="s">
        <v>3380</v>
      </c>
      <c r="D3213" t="str">
        <f>INDEX(cleaned_data_Pittsburgh!AF$2:'cleaned_data_Pittsburgh'!AF$828, MATCH(A3213, cleaned_data_Pittsburgh!I$2:'cleaned_data_Pittsburgh'!I$828,0))</f>
        <v>Pittsburgh</v>
      </c>
      <c r="E3213">
        <f>INDEX(cleaned_data_Pittsburgh!AG$2:'cleaned_data_Pittsburgh'!AG$828, MATCH(A3213, cleaned_data_Pittsburgh!I$2:'cleaned_data_Pittsburgh'!I$828,0))</f>
        <v>0</v>
      </c>
      <c r="F3213" t="str">
        <f>INDEX(cleaned_data_Pittsburgh!AK$2:'cleaned_data_Pittsburgh'!AK$828, MATCH(A3213, cleaned_data_Pittsburgh!I$2:'cleaned_data_Pittsburgh'!I$828,0))</f>
        <v>Sub-county</v>
      </c>
      <c r="G3213">
        <f t="shared" si="33"/>
        <v>1</v>
      </c>
    </row>
    <row r="3214" spans="1:7" x14ac:dyDescent="0.2">
      <c r="A3214">
        <v>223841561</v>
      </c>
      <c r="B3214">
        <v>183919802</v>
      </c>
      <c r="C3214" t="s">
        <v>3380</v>
      </c>
      <c r="D3214" t="str">
        <f>INDEX(cleaned_data_Pittsburgh!AF$2:'cleaned_data_Pittsburgh'!AF$828, MATCH(A3214, cleaned_data_Pittsburgh!I$2:'cleaned_data_Pittsburgh'!I$828,0))</f>
        <v>Pittsburgh</v>
      </c>
      <c r="E3214">
        <f>INDEX(cleaned_data_Pittsburgh!AG$2:'cleaned_data_Pittsburgh'!AG$828, MATCH(A3214, cleaned_data_Pittsburgh!I$2:'cleaned_data_Pittsburgh'!I$828,0))</f>
        <v>0</v>
      </c>
      <c r="F3214" t="str">
        <f>INDEX(cleaned_data_Pittsburgh!AK$2:'cleaned_data_Pittsburgh'!AK$828, MATCH(A3214, cleaned_data_Pittsburgh!I$2:'cleaned_data_Pittsburgh'!I$828,0))</f>
        <v>Sub-county</v>
      </c>
      <c r="G3214">
        <f t="shared" si="33"/>
        <v>1</v>
      </c>
    </row>
    <row r="3215" spans="1:7" x14ac:dyDescent="0.2">
      <c r="A3215">
        <v>223841561</v>
      </c>
      <c r="B3215">
        <v>13294668</v>
      </c>
      <c r="C3215" t="s">
        <v>3380</v>
      </c>
      <c r="D3215" t="str">
        <f>INDEX(cleaned_data_Pittsburgh!AF$2:'cleaned_data_Pittsburgh'!AF$828, MATCH(A3215, cleaned_data_Pittsburgh!I$2:'cleaned_data_Pittsburgh'!I$828,0))</f>
        <v>Pittsburgh</v>
      </c>
      <c r="E3215">
        <f>INDEX(cleaned_data_Pittsburgh!AG$2:'cleaned_data_Pittsburgh'!AG$828, MATCH(A3215, cleaned_data_Pittsburgh!I$2:'cleaned_data_Pittsburgh'!I$828,0))</f>
        <v>0</v>
      </c>
      <c r="F3215" t="str">
        <f>INDEX(cleaned_data_Pittsburgh!AK$2:'cleaned_data_Pittsburgh'!AK$828, MATCH(A3215, cleaned_data_Pittsburgh!I$2:'cleaned_data_Pittsburgh'!I$828,0))</f>
        <v>Sub-county</v>
      </c>
      <c r="G3215">
        <f t="shared" si="33"/>
        <v>1</v>
      </c>
    </row>
    <row r="3216" spans="1:7" x14ac:dyDescent="0.2">
      <c r="A3216">
        <v>223885410</v>
      </c>
      <c r="B3216">
        <v>69363342</v>
      </c>
      <c r="C3216" t="s">
        <v>3380</v>
      </c>
      <c r="D3216" t="str">
        <f>INDEX(cleaned_data_Pittsburgh!AF$2:'cleaned_data_Pittsburgh'!AF$828, MATCH(A3216, cleaned_data_Pittsburgh!I$2:'cleaned_data_Pittsburgh'!I$828,0))</f>
        <v>Pittsburgh</v>
      </c>
      <c r="E3216">
        <f>INDEX(cleaned_data_Pittsburgh!AG$2:'cleaned_data_Pittsburgh'!AG$828, MATCH(A3216, cleaned_data_Pittsburgh!I$2:'cleaned_data_Pittsburgh'!I$828,0))</f>
        <v>0</v>
      </c>
      <c r="F3216" t="str">
        <f>INDEX(cleaned_data_Pittsburgh!AK$2:'cleaned_data_Pittsburgh'!AK$828, MATCH(A3216, cleaned_data_Pittsburgh!I$2:'cleaned_data_Pittsburgh'!I$828,0))</f>
        <v>Sub-county</v>
      </c>
      <c r="G3216">
        <f t="shared" si="33"/>
        <v>1</v>
      </c>
    </row>
    <row r="3217" spans="1:7" x14ac:dyDescent="0.2">
      <c r="A3217">
        <v>223885410</v>
      </c>
      <c r="B3217">
        <v>147858952</v>
      </c>
      <c r="C3217" t="s">
        <v>3380</v>
      </c>
      <c r="D3217" t="str">
        <f>INDEX(cleaned_data_Pittsburgh!AF$2:'cleaned_data_Pittsburgh'!AF$828, MATCH(A3217, cleaned_data_Pittsburgh!I$2:'cleaned_data_Pittsburgh'!I$828,0))</f>
        <v>Pittsburgh</v>
      </c>
      <c r="E3217">
        <f>INDEX(cleaned_data_Pittsburgh!AG$2:'cleaned_data_Pittsburgh'!AG$828, MATCH(A3217, cleaned_data_Pittsburgh!I$2:'cleaned_data_Pittsburgh'!I$828,0))</f>
        <v>0</v>
      </c>
      <c r="F3217" t="str">
        <f>INDEX(cleaned_data_Pittsburgh!AK$2:'cleaned_data_Pittsburgh'!AK$828, MATCH(A3217, cleaned_data_Pittsburgh!I$2:'cleaned_data_Pittsburgh'!I$828,0))</f>
        <v>Sub-county</v>
      </c>
      <c r="G3217">
        <f t="shared" si="33"/>
        <v>1</v>
      </c>
    </row>
    <row r="3218" spans="1:7" x14ac:dyDescent="0.2">
      <c r="A3218">
        <v>223885410</v>
      </c>
      <c r="B3218">
        <v>86253922</v>
      </c>
      <c r="C3218" t="s">
        <v>3380</v>
      </c>
      <c r="D3218" t="str">
        <f>INDEX(cleaned_data_Pittsburgh!AF$2:'cleaned_data_Pittsburgh'!AF$828, MATCH(A3218, cleaned_data_Pittsburgh!I$2:'cleaned_data_Pittsburgh'!I$828,0))</f>
        <v>Pittsburgh</v>
      </c>
      <c r="E3218">
        <f>INDEX(cleaned_data_Pittsburgh!AG$2:'cleaned_data_Pittsburgh'!AG$828, MATCH(A3218, cleaned_data_Pittsburgh!I$2:'cleaned_data_Pittsburgh'!I$828,0))</f>
        <v>0</v>
      </c>
      <c r="F3218" t="str">
        <f>INDEX(cleaned_data_Pittsburgh!AK$2:'cleaned_data_Pittsburgh'!AK$828, MATCH(A3218, cleaned_data_Pittsburgh!I$2:'cleaned_data_Pittsburgh'!I$828,0))</f>
        <v>Sub-county</v>
      </c>
      <c r="G3218">
        <f t="shared" si="33"/>
        <v>1</v>
      </c>
    </row>
    <row r="3219" spans="1:7" x14ac:dyDescent="0.2">
      <c r="A3219">
        <v>223890951</v>
      </c>
      <c r="B3219">
        <v>14139600</v>
      </c>
      <c r="C3219" t="s">
        <v>3380</v>
      </c>
      <c r="D3219" t="str">
        <f>INDEX(cleaned_data_Pittsburgh!AF$2:'cleaned_data_Pittsburgh'!AF$828, MATCH(A3219, cleaned_data_Pittsburgh!I$2:'cleaned_data_Pittsburgh'!I$828,0))</f>
        <v>Pittsburgh</v>
      </c>
      <c r="E3219">
        <f>INDEX(cleaned_data_Pittsburgh!AG$2:'cleaned_data_Pittsburgh'!AG$828, MATCH(A3219, cleaned_data_Pittsburgh!I$2:'cleaned_data_Pittsburgh'!I$828,0))</f>
        <v>0</v>
      </c>
      <c r="F3219" t="str">
        <f>INDEX(cleaned_data_Pittsburgh!AK$2:'cleaned_data_Pittsburgh'!AK$828, MATCH(A3219, cleaned_data_Pittsburgh!I$2:'cleaned_data_Pittsburgh'!I$828,0))</f>
        <v>Sub-county</v>
      </c>
      <c r="G3219">
        <f t="shared" si="33"/>
        <v>1</v>
      </c>
    </row>
    <row r="3220" spans="1:7" x14ac:dyDescent="0.2">
      <c r="A3220">
        <v>223890951</v>
      </c>
      <c r="B3220">
        <v>145751942</v>
      </c>
      <c r="C3220" t="s">
        <v>3380</v>
      </c>
      <c r="D3220" t="str">
        <f>INDEX(cleaned_data_Pittsburgh!AF$2:'cleaned_data_Pittsburgh'!AF$828, MATCH(A3220, cleaned_data_Pittsburgh!I$2:'cleaned_data_Pittsburgh'!I$828,0))</f>
        <v>Pittsburgh</v>
      </c>
      <c r="E3220">
        <f>INDEX(cleaned_data_Pittsburgh!AG$2:'cleaned_data_Pittsburgh'!AG$828, MATCH(A3220, cleaned_data_Pittsburgh!I$2:'cleaned_data_Pittsburgh'!I$828,0))</f>
        <v>0</v>
      </c>
      <c r="F3220" t="str">
        <f>INDEX(cleaned_data_Pittsburgh!AK$2:'cleaned_data_Pittsburgh'!AK$828, MATCH(A3220, cleaned_data_Pittsburgh!I$2:'cleaned_data_Pittsburgh'!I$828,0))</f>
        <v>Sub-county</v>
      </c>
      <c r="G3220">
        <f t="shared" si="33"/>
        <v>1</v>
      </c>
    </row>
    <row r="3221" spans="1:7" x14ac:dyDescent="0.2">
      <c r="A3221">
        <v>223890951</v>
      </c>
      <c r="B3221">
        <v>189469520</v>
      </c>
      <c r="C3221" t="s">
        <v>3380</v>
      </c>
      <c r="D3221" t="str">
        <f>INDEX(cleaned_data_Pittsburgh!AF$2:'cleaned_data_Pittsburgh'!AF$828, MATCH(A3221, cleaned_data_Pittsburgh!I$2:'cleaned_data_Pittsburgh'!I$828,0))</f>
        <v>Pittsburgh</v>
      </c>
      <c r="E3221">
        <f>INDEX(cleaned_data_Pittsburgh!AG$2:'cleaned_data_Pittsburgh'!AG$828, MATCH(A3221, cleaned_data_Pittsburgh!I$2:'cleaned_data_Pittsburgh'!I$828,0))</f>
        <v>0</v>
      </c>
      <c r="F3221" t="str">
        <f>INDEX(cleaned_data_Pittsburgh!AK$2:'cleaned_data_Pittsburgh'!AK$828, MATCH(A3221, cleaned_data_Pittsburgh!I$2:'cleaned_data_Pittsburgh'!I$828,0))</f>
        <v>Sub-county</v>
      </c>
      <c r="G3221">
        <f t="shared" si="33"/>
        <v>1</v>
      </c>
    </row>
    <row r="3222" spans="1:7" x14ac:dyDescent="0.2">
      <c r="A3222">
        <v>223890951</v>
      </c>
      <c r="B3222">
        <v>125082882</v>
      </c>
      <c r="C3222" t="s">
        <v>3380</v>
      </c>
      <c r="D3222" t="str">
        <f>INDEX(cleaned_data_Pittsburgh!AF$2:'cleaned_data_Pittsburgh'!AF$828, MATCH(A3222, cleaned_data_Pittsburgh!I$2:'cleaned_data_Pittsburgh'!I$828,0))</f>
        <v>Pittsburgh</v>
      </c>
      <c r="E3222">
        <f>INDEX(cleaned_data_Pittsburgh!AG$2:'cleaned_data_Pittsburgh'!AG$828, MATCH(A3222, cleaned_data_Pittsburgh!I$2:'cleaned_data_Pittsburgh'!I$828,0))</f>
        <v>0</v>
      </c>
      <c r="F3222" t="str">
        <f>INDEX(cleaned_data_Pittsburgh!AK$2:'cleaned_data_Pittsburgh'!AK$828, MATCH(A3222, cleaned_data_Pittsburgh!I$2:'cleaned_data_Pittsburgh'!I$828,0))</f>
        <v>Sub-county</v>
      </c>
      <c r="G3222">
        <f t="shared" si="33"/>
        <v>1</v>
      </c>
    </row>
    <row r="3223" spans="1:7" x14ac:dyDescent="0.2">
      <c r="A3223">
        <v>223890951</v>
      </c>
      <c r="B3223">
        <v>82863902</v>
      </c>
      <c r="C3223" t="s">
        <v>3380</v>
      </c>
      <c r="D3223" t="str">
        <f>INDEX(cleaned_data_Pittsburgh!AF$2:'cleaned_data_Pittsburgh'!AF$828, MATCH(A3223, cleaned_data_Pittsburgh!I$2:'cleaned_data_Pittsburgh'!I$828,0))</f>
        <v>Pittsburgh</v>
      </c>
      <c r="E3223">
        <f>INDEX(cleaned_data_Pittsburgh!AG$2:'cleaned_data_Pittsburgh'!AG$828, MATCH(A3223, cleaned_data_Pittsburgh!I$2:'cleaned_data_Pittsburgh'!I$828,0))</f>
        <v>0</v>
      </c>
      <c r="F3223" t="str">
        <f>INDEX(cleaned_data_Pittsburgh!AK$2:'cleaned_data_Pittsburgh'!AK$828, MATCH(A3223, cleaned_data_Pittsburgh!I$2:'cleaned_data_Pittsburgh'!I$828,0))</f>
        <v>Sub-county</v>
      </c>
      <c r="G3223">
        <f t="shared" si="33"/>
        <v>1</v>
      </c>
    </row>
    <row r="3224" spans="1:7" x14ac:dyDescent="0.2">
      <c r="A3224">
        <v>223890951</v>
      </c>
      <c r="B3224">
        <v>933007</v>
      </c>
      <c r="C3224" t="s">
        <v>3380</v>
      </c>
      <c r="D3224" t="str">
        <f>INDEX(cleaned_data_Pittsburgh!AF$2:'cleaned_data_Pittsburgh'!AF$828, MATCH(A3224, cleaned_data_Pittsburgh!I$2:'cleaned_data_Pittsburgh'!I$828,0))</f>
        <v>Pittsburgh</v>
      </c>
      <c r="E3224">
        <f>INDEX(cleaned_data_Pittsburgh!AG$2:'cleaned_data_Pittsburgh'!AG$828, MATCH(A3224, cleaned_data_Pittsburgh!I$2:'cleaned_data_Pittsburgh'!I$828,0))</f>
        <v>0</v>
      </c>
      <c r="F3224" t="str">
        <f>INDEX(cleaned_data_Pittsburgh!AK$2:'cleaned_data_Pittsburgh'!AK$828, MATCH(A3224, cleaned_data_Pittsburgh!I$2:'cleaned_data_Pittsburgh'!I$828,0))</f>
        <v>Sub-county</v>
      </c>
      <c r="G3224">
        <f t="shared" si="33"/>
        <v>1</v>
      </c>
    </row>
    <row r="3225" spans="1:7" x14ac:dyDescent="0.2">
      <c r="A3225">
        <v>223890951</v>
      </c>
      <c r="B3225">
        <v>60180752</v>
      </c>
      <c r="C3225" t="s">
        <v>3380</v>
      </c>
      <c r="D3225" t="str">
        <f>INDEX(cleaned_data_Pittsburgh!AF$2:'cleaned_data_Pittsburgh'!AF$828, MATCH(A3225, cleaned_data_Pittsburgh!I$2:'cleaned_data_Pittsburgh'!I$828,0))</f>
        <v>Pittsburgh</v>
      </c>
      <c r="E3225">
        <f>INDEX(cleaned_data_Pittsburgh!AG$2:'cleaned_data_Pittsburgh'!AG$828, MATCH(A3225, cleaned_data_Pittsburgh!I$2:'cleaned_data_Pittsburgh'!I$828,0))</f>
        <v>0</v>
      </c>
      <c r="F3225" t="str">
        <f>INDEX(cleaned_data_Pittsburgh!AK$2:'cleaned_data_Pittsburgh'!AK$828, MATCH(A3225, cleaned_data_Pittsburgh!I$2:'cleaned_data_Pittsburgh'!I$828,0))</f>
        <v>Sub-county</v>
      </c>
      <c r="G3225">
        <f t="shared" si="33"/>
        <v>1</v>
      </c>
    </row>
    <row r="3226" spans="1:7" x14ac:dyDescent="0.2">
      <c r="A3226">
        <v>223890951</v>
      </c>
      <c r="B3226">
        <v>89108252</v>
      </c>
      <c r="C3226" t="s">
        <v>3380</v>
      </c>
      <c r="D3226" t="str">
        <f>INDEX(cleaned_data_Pittsburgh!AF$2:'cleaned_data_Pittsburgh'!AF$828, MATCH(A3226, cleaned_data_Pittsburgh!I$2:'cleaned_data_Pittsburgh'!I$828,0))</f>
        <v>Pittsburgh</v>
      </c>
      <c r="E3226">
        <f>INDEX(cleaned_data_Pittsburgh!AG$2:'cleaned_data_Pittsburgh'!AG$828, MATCH(A3226, cleaned_data_Pittsburgh!I$2:'cleaned_data_Pittsburgh'!I$828,0))</f>
        <v>0</v>
      </c>
      <c r="F3226" t="str">
        <f>INDEX(cleaned_data_Pittsburgh!AK$2:'cleaned_data_Pittsburgh'!AK$828, MATCH(A3226, cleaned_data_Pittsburgh!I$2:'cleaned_data_Pittsburgh'!I$828,0))</f>
        <v>Sub-county</v>
      </c>
      <c r="G3226">
        <f t="shared" si="33"/>
        <v>1</v>
      </c>
    </row>
    <row r="3227" spans="1:7" x14ac:dyDescent="0.2">
      <c r="A3227">
        <v>223890951</v>
      </c>
      <c r="B3227">
        <v>190846580</v>
      </c>
      <c r="C3227" t="s">
        <v>3380</v>
      </c>
      <c r="D3227" t="str">
        <f>INDEX(cleaned_data_Pittsburgh!AF$2:'cleaned_data_Pittsburgh'!AF$828, MATCH(A3227, cleaned_data_Pittsburgh!I$2:'cleaned_data_Pittsburgh'!I$828,0))</f>
        <v>Pittsburgh</v>
      </c>
      <c r="E3227">
        <f>INDEX(cleaned_data_Pittsburgh!AG$2:'cleaned_data_Pittsburgh'!AG$828, MATCH(A3227, cleaned_data_Pittsburgh!I$2:'cleaned_data_Pittsburgh'!I$828,0))</f>
        <v>0</v>
      </c>
      <c r="F3227" t="str">
        <f>INDEX(cleaned_data_Pittsburgh!AK$2:'cleaned_data_Pittsburgh'!AK$828, MATCH(A3227, cleaned_data_Pittsburgh!I$2:'cleaned_data_Pittsburgh'!I$828,0))</f>
        <v>Sub-county</v>
      </c>
      <c r="G3227">
        <f t="shared" si="33"/>
        <v>1</v>
      </c>
    </row>
    <row r="3228" spans="1:7" x14ac:dyDescent="0.2">
      <c r="A3228">
        <v>223890951</v>
      </c>
      <c r="B3228">
        <v>187823211</v>
      </c>
      <c r="C3228" t="s">
        <v>3380</v>
      </c>
      <c r="D3228" t="str">
        <f>INDEX(cleaned_data_Pittsburgh!AF$2:'cleaned_data_Pittsburgh'!AF$828, MATCH(A3228, cleaned_data_Pittsburgh!I$2:'cleaned_data_Pittsburgh'!I$828,0))</f>
        <v>Pittsburgh</v>
      </c>
      <c r="E3228">
        <f>INDEX(cleaned_data_Pittsburgh!AG$2:'cleaned_data_Pittsburgh'!AG$828, MATCH(A3228, cleaned_data_Pittsburgh!I$2:'cleaned_data_Pittsburgh'!I$828,0))</f>
        <v>0</v>
      </c>
      <c r="F3228" t="str">
        <f>INDEX(cleaned_data_Pittsburgh!AK$2:'cleaned_data_Pittsburgh'!AK$828, MATCH(A3228, cleaned_data_Pittsburgh!I$2:'cleaned_data_Pittsburgh'!I$828,0))</f>
        <v>Sub-county</v>
      </c>
      <c r="G3228">
        <f t="shared" si="33"/>
        <v>1</v>
      </c>
    </row>
    <row r="3229" spans="1:7" x14ac:dyDescent="0.2">
      <c r="A3229">
        <v>223890951</v>
      </c>
      <c r="B3229">
        <v>95903822</v>
      </c>
      <c r="C3229" t="s">
        <v>3380</v>
      </c>
      <c r="D3229" t="str">
        <f>INDEX(cleaned_data_Pittsburgh!AF$2:'cleaned_data_Pittsburgh'!AF$828, MATCH(A3229, cleaned_data_Pittsburgh!I$2:'cleaned_data_Pittsburgh'!I$828,0))</f>
        <v>Pittsburgh</v>
      </c>
      <c r="E3229">
        <f>INDEX(cleaned_data_Pittsburgh!AG$2:'cleaned_data_Pittsburgh'!AG$828, MATCH(A3229, cleaned_data_Pittsburgh!I$2:'cleaned_data_Pittsburgh'!I$828,0))</f>
        <v>0</v>
      </c>
      <c r="F3229" t="str">
        <f>INDEX(cleaned_data_Pittsburgh!AK$2:'cleaned_data_Pittsburgh'!AK$828, MATCH(A3229, cleaned_data_Pittsburgh!I$2:'cleaned_data_Pittsburgh'!I$828,0))</f>
        <v>Sub-county</v>
      </c>
      <c r="G3229">
        <f t="shared" si="33"/>
        <v>1</v>
      </c>
    </row>
    <row r="3230" spans="1:7" x14ac:dyDescent="0.2">
      <c r="A3230">
        <v>223898098</v>
      </c>
      <c r="B3230">
        <v>10662676</v>
      </c>
      <c r="C3230" t="s">
        <v>3380</v>
      </c>
      <c r="D3230" t="str">
        <f>INDEX(cleaned_data_Pittsburgh!AF$2:'cleaned_data_Pittsburgh'!AF$828, MATCH(A3230, cleaned_data_Pittsburgh!I$2:'cleaned_data_Pittsburgh'!I$828,0))</f>
        <v>Pittsburgh</v>
      </c>
      <c r="E3230">
        <f>INDEX(cleaned_data_Pittsburgh!AG$2:'cleaned_data_Pittsburgh'!AG$828, MATCH(A3230, cleaned_data_Pittsburgh!I$2:'cleaned_data_Pittsburgh'!I$828,0))</f>
        <v>0</v>
      </c>
      <c r="F3230" t="str">
        <f>INDEX(cleaned_data_Pittsburgh!AK$2:'cleaned_data_Pittsburgh'!AK$828, MATCH(A3230, cleaned_data_Pittsburgh!I$2:'cleaned_data_Pittsburgh'!I$828,0))</f>
        <v>Sub-county</v>
      </c>
      <c r="G3230">
        <f t="shared" si="33"/>
        <v>1</v>
      </c>
    </row>
    <row r="3231" spans="1:7" x14ac:dyDescent="0.2">
      <c r="A3231">
        <v>223898098</v>
      </c>
      <c r="B3231">
        <v>154126182</v>
      </c>
      <c r="C3231" t="s">
        <v>3380</v>
      </c>
      <c r="D3231" t="str">
        <f>INDEX(cleaned_data_Pittsburgh!AF$2:'cleaned_data_Pittsburgh'!AF$828, MATCH(A3231, cleaned_data_Pittsburgh!I$2:'cleaned_data_Pittsburgh'!I$828,0))</f>
        <v>Pittsburgh</v>
      </c>
      <c r="E3231">
        <f>INDEX(cleaned_data_Pittsburgh!AG$2:'cleaned_data_Pittsburgh'!AG$828, MATCH(A3231, cleaned_data_Pittsburgh!I$2:'cleaned_data_Pittsburgh'!I$828,0))</f>
        <v>0</v>
      </c>
      <c r="F3231" t="str">
        <f>INDEX(cleaned_data_Pittsburgh!AK$2:'cleaned_data_Pittsburgh'!AK$828, MATCH(A3231, cleaned_data_Pittsburgh!I$2:'cleaned_data_Pittsburgh'!I$828,0))</f>
        <v>Sub-county</v>
      </c>
      <c r="G3231">
        <f t="shared" si="33"/>
        <v>1</v>
      </c>
    </row>
    <row r="3232" spans="1:7" x14ac:dyDescent="0.2">
      <c r="A3232">
        <v>223898098</v>
      </c>
      <c r="B3232">
        <v>13058454</v>
      </c>
      <c r="C3232" t="s">
        <v>3380</v>
      </c>
      <c r="D3232" t="str">
        <f>INDEX(cleaned_data_Pittsburgh!AF$2:'cleaned_data_Pittsburgh'!AF$828, MATCH(A3232, cleaned_data_Pittsburgh!I$2:'cleaned_data_Pittsburgh'!I$828,0))</f>
        <v>Pittsburgh</v>
      </c>
      <c r="E3232">
        <f>INDEX(cleaned_data_Pittsburgh!AG$2:'cleaned_data_Pittsburgh'!AG$828, MATCH(A3232, cleaned_data_Pittsburgh!I$2:'cleaned_data_Pittsburgh'!I$828,0))</f>
        <v>0</v>
      </c>
      <c r="F3232" t="str">
        <f>INDEX(cleaned_data_Pittsburgh!AK$2:'cleaned_data_Pittsburgh'!AK$828, MATCH(A3232, cleaned_data_Pittsburgh!I$2:'cleaned_data_Pittsburgh'!I$828,0))</f>
        <v>Sub-county</v>
      </c>
      <c r="G3232">
        <f t="shared" si="33"/>
        <v>1</v>
      </c>
    </row>
    <row r="3233" spans="1:7" x14ac:dyDescent="0.2">
      <c r="A3233">
        <v>223898098</v>
      </c>
      <c r="B3233">
        <v>5592549</v>
      </c>
      <c r="C3233" t="s">
        <v>3380</v>
      </c>
      <c r="D3233" t="str">
        <f>INDEX(cleaned_data_Pittsburgh!AF$2:'cleaned_data_Pittsburgh'!AF$828, MATCH(A3233, cleaned_data_Pittsburgh!I$2:'cleaned_data_Pittsburgh'!I$828,0))</f>
        <v>Pittsburgh</v>
      </c>
      <c r="E3233">
        <f>INDEX(cleaned_data_Pittsburgh!AG$2:'cleaned_data_Pittsburgh'!AG$828, MATCH(A3233, cleaned_data_Pittsburgh!I$2:'cleaned_data_Pittsburgh'!I$828,0))</f>
        <v>0</v>
      </c>
      <c r="F3233" t="str">
        <f>INDEX(cleaned_data_Pittsburgh!AK$2:'cleaned_data_Pittsburgh'!AK$828, MATCH(A3233, cleaned_data_Pittsburgh!I$2:'cleaned_data_Pittsburgh'!I$828,0))</f>
        <v>Sub-county</v>
      </c>
      <c r="G3233">
        <f t="shared" si="33"/>
        <v>1</v>
      </c>
    </row>
    <row r="3234" spans="1:7" x14ac:dyDescent="0.2">
      <c r="A3234">
        <v>223898098</v>
      </c>
      <c r="B3234">
        <v>189356737</v>
      </c>
      <c r="C3234" t="s">
        <v>3380</v>
      </c>
      <c r="D3234" t="str">
        <f>INDEX(cleaned_data_Pittsburgh!AF$2:'cleaned_data_Pittsburgh'!AF$828, MATCH(A3234, cleaned_data_Pittsburgh!I$2:'cleaned_data_Pittsburgh'!I$828,0))</f>
        <v>Pittsburgh</v>
      </c>
      <c r="E3234">
        <f>INDEX(cleaned_data_Pittsburgh!AG$2:'cleaned_data_Pittsburgh'!AG$828, MATCH(A3234, cleaned_data_Pittsburgh!I$2:'cleaned_data_Pittsburgh'!I$828,0))</f>
        <v>0</v>
      </c>
      <c r="F3234" t="str">
        <f>INDEX(cleaned_data_Pittsburgh!AK$2:'cleaned_data_Pittsburgh'!AK$828, MATCH(A3234, cleaned_data_Pittsburgh!I$2:'cleaned_data_Pittsburgh'!I$828,0))</f>
        <v>Sub-county</v>
      </c>
      <c r="G3234">
        <f t="shared" si="33"/>
        <v>1</v>
      </c>
    </row>
    <row r="3235" spans="1:7" x14ac:dyDescent="0.2">
      <c r="A3235">
        <v>223898098</v>
      </c>
      <c r="B3235">
        <v>187969018</v>
      </c>
      <c r="C3235" t="s">
        <v>3380</v>
      </c>
      <c r="D3235" t="str">
        <f>INDEX(cleaned_data_Pittsburgh!AF$2:'cleaned_data_Pittsburgh'!AF$828, MATCH(A3235, cleaned_data_Pittsburgh!I$2:'cleaned_data_Pittsburgh'!I$828,0))</f>
        <v>Pittsburgh</v>
      </c>
      <c r="E3235">
        <f>INDEX(cleaned_data_Pittsburgh!AG$2:'cleaned_data_Pittsburgh'!AG$828, MATCH(A3235, cleaned_data_Pittsburgh!I$2:'cleaned_data_Pittsburgh'!I$828,0))</f>
        <v>0</v>
      </c>
      <c r="F3235" t="str">
        <f>INDEX(cleaned_data_Pittsburgh!AK$2:'cleaned_data_Pittsburgh'!AK$828, MATCH(A3235, cleaned_data_Pittsburgh!I$2:'cleaned_data_Pittsburgh'!I$828,0))</f>
        <v>Sub-county</v>
      </c>
      <c r="G3235">
        <f t="shared" si="33"/>
        <v>1</v>
      </c>
    </row>
    <row r="3236" spans="1:7" x14ac:dyDescent="0.2">
      <c r="A3236">
        <v>223898098</v>
      </c>
      <c r="B3236">
        <v>52545892</v>
      </c>
      <c r="C3236" t="s">
        <v>3380</v>
      </c>
      <c r="D3236" t="str">
        <f>INDEX(cleaned_data_Pittsburgh!AF$2:'cleaned_data_Pittsburgh'!AF$828, MATCH(A3236, cleaned_data_Pittsburgh!I$2:'cleaned_data_Pittsburgh'!I$828,0))</f>
        <v>Pittsburgh</v>
      </c>
      <c r="E3236">
        <f>INDEX(cleaned_data_Pittsburgh!AG$2:'cleaned_data_Pittsburgh'!AG$828, MATCH(A3236, cleaned_data_Pittsburgh!I$2:'cleaned_data_Pittsburgh'!I$828,0))</f>
        <v>0</v>
      </c>
      <c r="F3236" t="str">
        <f>INDEX(cleaned_data_Pittsburgh!AK$2:'cleaned_data_Pittsburgh'!AK$828, MATCH(A3236, cleaned_data_Pittsburgh!I$2:'cleaned_data_Pittsburgh'!I$828,0))</f>
        <v>Sub-county</v>
      </c>
      <c r="G3236">
        <f t="shared" si="33"/>
        <v>1</v>
      </c>
    </row>
    <row r="3237" spans="1:7" x14ac:dyDescent="0.2">
      <c r="A3237">
        <v>223898098</v>
      </c>
      <c r="B3237">
        <v>76357952</v>
      </c>
      <c r="C3237" t="s">
        <v>3380</v>
      </c>
      <c r="D3237" t="str">
        <f>INDEX(cleaned_data_Pittsburgh!AF$2:'cleaned_data_Pittsburgh'!AF$828, MATCH(A3237, cleaned_data_Pittsburgh!I$2:'cleaned_data_Pittsburgh'!I$828,0))</f>
        <v>Pittsburgh</v>
      </c>
      <c r="E3237">
        <f>INDEX(cleaned_data_Pittsburgh!AG$2:'cleaned_data_Pittsburgh'!AG$828, MATCH(A3237, cleaned_data_Pittsburgh!I$2:'cleaned_data_Pittsburgh'!I$828,0))</f>
        <v>0</v>
      </c>
      <c r="F3237" t="str">
        <f>INDEX(cleaned_data_Pittsburgh!AK$2:'cleaned_data_Pittsburgh'!AK$828, MATCH(A3237, cleaned_data_Pittsburgh!I$2:'cleaned_data_Pittsburgh'!I$828,0))</f>
        <v>Sub-county</v>
      </c>
      <c r="G3237">
        <f t="shared" si="33"/>
        <v>1</v>
      </c>
    </row>
    <row r="3238" spans="1:7" x14ac:dyDescent="0.2">
      <c r="A3238">
        <v>223898098</v>
      </c>
      <c r="B3238">
        <v>9126627</v>
      </c>
      <c r="C3238" t="s">
        <v>3380</v>
      </c>
      <c r="D3238" t="str">
        <f>INDEX(cleaned_data_Pittsburgh!AF$2:'cleaned_data_Pittsburgh'!AF$828, MATCH(A3238, cleaned_data_Pittsburgh!I$2:'cleaned_data_Pittsburgh'!I$828,0))</f>
        <v>Pittsburgh</v>
      </c>
      <c r="E3238">
        <f>INDEX(cleaned_data_Pittsburgh!AG$2:'cleaned_data_Pittsburgh'!AG$828, MATCH(A3238, cleaned_data_Pittsburgh!I$2:'cleaned_data_Pittsburgh'!I$828,0))</f>
        <v>0</v>
      </c>
      <c r="F3238" t="str">
        <f>INDEX(cleaned_data_Pittsburgh!AK$2:'cleaned_data_Pittsburgh'!AK$828, MATCH(A3238, cleaned_data_Pittsburgh!I$2:'cleaned_data_Pittsburgh'!I$828,0))</f>
        <v>Sub-county</v>
      </c>
      <c r="G3238">
        <f t="shared" si="33"/>
        <v>1</v>
      </c>
    </row>
    <row r="3239" spans="1:7" x14ac:dyDescent="0.2">
      <c r="A3239">
        <v>223898098</v>
      </c>
      <c r="B3239">
        <v>183500861</v>
      </c>
      <c r="C3239" t="s">
        <v>3380</v>
      </c>
      <c r="D3239" t="str">
        <f>INDEX(cleaned_data_Pittsburgh!AF$2:'cleaned_data_Pittsburgh'!AF$828, MATCH(A3239, cleaned_data_Pittsburgh!I$2:'cleaned_data_Pittsburgh'!I$828,0))</f>
        <v>Pittsburgh</v>
      </c>
      <c r="E3239">
        <f>INDEX(cleaned_data_Pittsburgh!AG$2:'cleaned_data_Pittsburgh'!AG$828, MATCH(A3239, cleaned_data_Pittsburgh!I$2:'cleaned_data_Pittsburgh'!I$828,0))</f>
        <v>0</v>
      </c>
      <c r="F3239" t="str">
        <f>INDEX(cleaned_data_Pittsburgh!AK$2:'cleaned_data_Pittsburgh'!AK$828, MATCH(A3239, cleaned_data_Pittsburgh!I$2:'cleaned_data_Pittsburgh'!I$828,0))</f>
        <v>Sub-county</v>
      </c>
      <c r="G3239">
        <f t="shared" si="33"/>
        <v>1</v>
      </c>
    </row>
    <row r="3240" spans="1:7" x14ac:dyDescent="0.2">
      <c r="A3240">
        <v>223923123</v>
      </c>
      <c r="B3240">
        <v>87546712</v>
      </c>
      <c r="C3240" t="s">
        <v>3380</v>
      </c>
      <c r="D3240" t="str">
        <f>INDEX(cleaned_data_Pittsburgh!AF$2:'cleaned_data_Pittsburgh'!AF$828, MATCH(A3240, cleaned_data_Pittsburgh!I$2:'cleaned_data_Pittsburgh'!I$828,0))</f>
        <v>Pittsburgh</v>
      </c>
      <c r="E3240">
        <f>INDEX(cleaned_data_Pittsburgh!AG$2:'cleaned_data_Pittsburgh'!AG$828, MATCH(A3240, cleaned_data_Pittsburgh!I$2:'cleaned_data_Pittsburgh'!I$828,0))</f>
        <v>0</v>
      </c>
      <c r="F3240" t="str">
        <f>INDEX(cleaned_data_Pittsburgh!AK$2:'cleaned_data_Pittsburgh'!AK$828, MATCH(A3240, cleaned_data_Pittsburgh!I$2:'cleaned_data_Pittsburgh'!I$828,0))</f>
        <v>Sub-county</v>
      </c>
      <c r="G3240">
        <f t="shared" si="33"/>
        <v>1</v>
      </c>
    </row>
    <row r="3241" spans="1:7" x14ac:dyDescent="0.2">
      <c r="A3241">
        <v>223923123</v>
      </c>
      <c r="B3241">
        <v>15038591</v>
      </c>
      <c r="C3241" t="s">
        <v>3380</v>
      </c>
      <c r="D3241" t="str">
        <f>INDEX(cleaned_data_Pittsburgh!AF$2:'cleaned_data_Pittsburgh'!AF$828, MATCH(A3241, cleaned_data_Pittsburgh!I$2:'cleaned_data_Pittsburgh'!I$828,0))</f>
        <v>Pittsburgh</v>
      </c>
      <c r="E3241">
        <f>INDEX(cleaned_data_Pittsburgh!AG$2:'cleaned_data_Pittsburgh'!AG$828, MATCH(A3241, cleaned_data_Pittsburgh!I$2:'cleaned_data_Pittsburgh'!I$828,0))</f>
        <v>0</v>
      </c>
      <c r="F3241" t="str">
        <f>INDEX(cleaned_data_Pittsburgh!AK$2:'cleaned_data_Pittsburgh'!AK$828, MATCH(A3241, cleaned_data_Pittsburgh!I$2:'cleaned_data_Pittsburgh'!I$828,0))</f>
        <v>Sub-county</v>
      </c>
      <c r="G3241">
        <f t="shared" si="33"/>
        <v>1</v>
      </c>
    </row>
    <row r="3242" spans="1:7" x14ac:dyDescent="0.2">
      <c r="A3242">
        <v>223923123</v>
      </c>
      <c r="B3242">
        <v>9066784</v>
      </c>
      <c r="C3242" t="s">
        <v>3380</v>
      </c>
      <c r="D3242" t="str">
        <f>INDEX(cleaned_data_Pittsburgh!AF$2:'cleaned_data_Pittsburgh'!AF$828, MATCH(A3242, cleaned_data_Pittsburgh!I$2:'cleaned_data_Pittsburgh'!I$828,0))</f>
        <v>Pittsburgh</v>
      </c>
      <c r="E3242">
        <f>INDEX(cleaned_data_Pittsburgh!AG$2:'cleaned_data_Pittsburgh'!AG$828, MATCH(A3242, cleaned_data_Pittsburgh!I$2:'cleaned_data_Pittsburgh'!I$828,0))</f>
        <v>0</v>
      </c>
      <c r="F3242" t="str">
        <f>INDEX(cleaned_data_Pittsburgh!AK$2:'cleaned_data_Pittsburgh'!AK$828, MATCH(A3242, cleaned_data_Pittsburgh!I$2:'cleaned_data_Pittsburgh'!I$828,0))</f>
        <v>Sub-county</v>
      </c>
      <c r="G3242">
        <f t="shared" si="33"/>
        <v>1</v>
      </c>
    </row>
    <row r="3243" spans="1:7" x14ac:dyDescent="0.2">
      <c r="A3243">
        <v>223923123</v>
      </c>
      <c r="B3243">
        <v>33578832</v>
      </c>
      <c r="C3243" t="s">
        <v>3380</v>
      </c>
      <c r="D3243" t="str">
        <f>INDEX(cleaned_data_Pittsburgh!AF$2:'cleaned_data_Pittsburgh'!AF$828, MATCH(A3243, cleaned_data_Pittsburgh!I$2:'cleaned_data_Pittsburgh'!I$828,0))</f>
        <v>Pittsburgh</v>
      </c>
      <c r="E3243">
        <f>INDEX(cleaned_data_Pittsburgh!AG$2:'cleaned_data_Pittsburgh'!AG$828, MATCH(A3243, cleaned_data_Pittsburgh!I$2:'cleaned_data_Pittsburgh'!I$828,0))</f>
        <v>0</v>
      </c>
      <c r="F3243" t="str">
        <f>INDEX(cleaned_data_Pittsburgh!AK$2:'cleaned_data_Pittsburgh'!AK$828, MATCH(A3243, cleaned_data_Pittsburgh!I$2:'cleaned_data_Pittsburgh'!I$828,0))</f>
        <v>Sub-county</v>
      </c>
      <c r="G3243">
        <f t="shared" si="33"/>
        <v>1</v>
      </c>
    </row>
    <row r="3244" spans="1:7" x14ac:dyDescent="0.2">
      <c r="A3244">
        <v>223923123</v>
      </c>
      <c r="B3244">
        <v>21329831</v>
      </c>
      <c r="C3244" t="s">
        <v>3380</v>
      </c>
      <c r="D3244" t="str">
        <f>INDEX(cleaned_data_Pittsburgh!AF$2:'cleaned_data_Pittsburgh'!AF$828, MATCH(A3244, cleaned_data_Pittsburgh!I$2:'cleaned_data_Pittsburgh'!I$828,0))</f>
        <v>Pittsburgh</v>
      </c>
      <c r="E3244">
        <f>INDEX(cleaned_data_Pittsburgh!AG$2:'cleaned_data_Pittsburgh'!AG$828, MATCH(A3244, cleaned_data_Pittsburgh!I$2:'cleaned_data_Pittsburgh'!I$828,0))</f>
        <v>0</v>
      </c>
      <c r="F3244" t="str">
        <f>INDEX(cleaned_data_Pittsburgh!AK$2:'cleaned_data_Pittsburgh'!AK$828, MATCH(A3244, cleaned_data_Pittsburgh!I$2:'cleaned_data_Pittsburgh'!I$828,0))</f>
        <v>Sub-county</v>
      </c>
      <c r="G3244">
        <f t="shared" si="33"/>
        <v>1</v>
      </c>
    </row>
    <row r="3245" spans="1:7" x14ac:dyDescent="0.2">
      <c r="A3245">
        <v>223956716</v>
      </c>
      <c r="B3245">
        <v>41240812</v>
      </c>
      <c r="C3245" t="s">
        <v>3380</v>
      </c>
      <c r="D3245" t="str">
        <f>INDEX(cleaned_data_Pittsburgh!AF$2:'cleaned_data_Pittsburgh'!AF$828, MATCH(A3245, cleaned_data_Pittsburgh!I$2:'cleaned_data_Pittsburgh'!I$828,0))</f>
        <v>Pittsburgh</v>
      </c>
      <c r="E3245">
        <f>INDEX(cleaned_data_Pittsburgh!AG$2:'cleaned_data_Pittsburgh'!AG$828, MATCH(A3245, cleaned_data_Pittsburgh!I$2:'cleaned_data_Pittsburgh'!I$828,0))</f>
        <v>0</v>
      </c>
      <c r="F3245" t="str">
        <f>INDEX(cleaned_data_Pittsburgh!AK$2:'cleaned_data_Pittsburgh'!AK$828, MATCH(A3245, cleaned_data_Pittsburgh!I$2:'cleaned_data_Pittsburgh'!I$828,0))</f>
        <v>Sub-county</v>
      </c>
      <c r="G3245">
        <f t="shared" si="33"/>
        <v>1</v>
      </c>
    </row>
    <row r="3246" spans="1:7" x14ac:dyDescent="0.2">
      <c r="A3246">
        <v>223956716</v>
      </c>
      <c r="B3246">
        <v>126787992</v>
      </c>
      <c r="C3246" t="s">
        <v>3380</v>
      </c>
      <c r="D3246" t="str">
        <f>INDEX(cleaned_data_Pittsburgh!AF$2:'cleaned_data_Pittsburgh'!AF$828, MATCH(A3246, cleaned_data_Pittsburgh!I$2:'cleaned_data_Pittsburgh'!I$828,0))</f>
        <v>Pittsburgh</v>
      </c>
      <c r="E3246">
        <f>INDEX(cleaned_data_Pittsburgh!AG$2:'cleaned_data_Pittsburgh'!AG$828, MATCH(A3246, cleaned_data_Pittsburgh!I$2:'cleaned_data_Pittsburgh'!I$828,0))</f>
        <v>0</v>
      </c>
      <c r="F3246" t="str">
        <f>INDEX(cleaned_data_Pittsburgh!AK$2:'cleaned_data_Pittsburgh'!AK$828, MATCH(A3246, cleaned_data_Pittsburgh!I$2:'cleaned_data_Pittsburgh'!I$828,0))</f>
        <v>Sub-county</v>
      </c>
      <c r="G3246">
        <f t="shared" si="33"/>
        <v>1</v>
      </c>
    </row>
    <row r="3247" spans="1:7" x14ac:dyDescent="0.2">
      <c r="A3247">
        <v>223956716</v>
      </c>
      <c r="B3247">
        <v>136967552</v>
      </c>
      <c r="C3247" t="s">
        <v>3380</v>
      </c>
      <c r="D3247" t="str">
        <f>INDEX(cleaned_data_Pittsburgh!AF$2:'cleaned_data_Pittsburgh'!AF$828, MATCH(A3247, cleaned_data_Pittsburgh!I$2:'cleaned_data_Pittsburgh'!I$828,0))</f>
        <v>Pittsburgh</v>
      </c>
      <c r="E3247">
        <f>INDEX(cleaned_data_Pittsburgh!AG$2:'cleaned_data_Pittsburgh'!AG$828, MATCH(A3247, cleaned_data_Pittsburgh!I$2:'cleaned_data_Pittsburgh'!I$828,0))</f>
        <v>0</v>
      </c>
      <c r="F3247" t="str">
        <f>INDEX(cleaned_data_Pittsburgh!AK$2:'cleaned_data_Pittsburgh'!AK$828, MATCH(A3247, cleaned_data_Pittsburgh!I$2:'cleaned_data_Pittsburgh'!I$828,0))</f>
        <v>Sub-county</v>
      </c>
      <c r="G3247">
        <f t="shared" si="33"/>
        <v>1</v>
      </c>
    </row>
    <row r="3248" spans="1:7" x14ac:dyDescent="0.2">
      <c r="A3248">
        <v>223956716</v>
      </c>
      <c r="B3248">
        <v>9841670</v>
      </c>
      <c r="C3248" t="s">
        <v>3380</v>
      </c>
      <c r="D3248" t="str">
        <f>INDEX(cleaned_data_Pittsburgh!AF$2:'cleaned_data_Pittsburgh'!AF$828, MATCH(A3248, cleaned_data_Pittsburgh!I$2:'cleaned_data_Pittsburgh'!I$828,0))</f>
        <v>Pittsburgh</v>
      </c>
      <c r="E3248">
        <f>INDEX(cleaned_data_Pittsburgh!AG$2:'cleaned_data_Pittsburgh'!AG$828, MATCH(A3248, cleaned_data_Pittsburgh!I$2:'cleaned_data_Pittsburgh'!I$828,0))</f>
        <v>0</v>
      </c>
      <c r="F3248" t="str">
        <f>INDEX(cleaned_data_Pittsburgh!AK$2:'cleaned_data_Pittsburgh'!AK$828, MATCH(A3248, cleaned_data_Pittsburgh!I$2:'cleaned_data_Pittsburgh'!I$828,0))</f>
        <v>Sub-county</v>
      </c>
      <c r="G3248">
        <f t="shared" si="33"/>
        <v>1</v>
      </c>
    </row>
    <row r="3249" spans="1:7" x14ac:dyDescent="0.2">
      <c r="A3249">
        <v>223958580</v>
      </c>
      <c r="B3249">
        <v>184444841</v>
      </c>
      <c r="C3249" t="s">
        <v>3380</v>
      </c>
      <c r="D3249" t="str">
        <f>INDEX(cleaned_data_Pittsburgh!AF$2:'cleaned_data_Pittsburgh'!AF$828, MATCH(A3249, cleaned_data_Pittsburgh!I$2:'cleaned_data_Pittsburgh'!I$828,0))</f>
        <v>Pittsburgh</v>
      </c>
      <c r="E3249">
        <f>INDEX(cleaned_data_Pittsburgh!AG$2:'cleaned_data_Pittsburgh'!AG$828, MATCH(A3249, cleaned_data_Pittsburgh!I$2:'cleaned_data_Pittsburgh'!I$828,0))</f>
        <v>0</v>
      </c>
      <c r="F3249" t="str">
        <f>INDEX(cleaned_data_Pittsburgh!AK$2:'cleaned_data_Pittsburgh'!AK$828, MATCH(A3249, cleaned_data_Pittsburgh!I$2:'cleaned_data_Pittsburgh'!I$828,0))</f>
        <v>Sub-county</v>
      </c>
      <c r="G3249">
        <f t="shared" si="33"/>
        <v>1</v>
      </c>
    </row>
    <row r="3250" spans="1:7" x14ac:dyDescent="0.2">
      <c r="A3250">
        <v>223958580</v>
      </c>
      <c r="B3250">
        <v>66387142</v>
      </c>
      <c r="C3250" t="s">
        <v>3380</v>
      </c>
      <c r="D3250" t="str">
        <f>INDEX(cleaned_data_Pittsburgh!AF$2:'cleaned_data_Pittsburgh'!AF$828, MATCH(A3250, cleaned_data_Pittsburgh!I$2:'cleaned_data_Pittsburgh'!I$828,0))</f>
        <v>Pittsburgh</v>
      </c>
      <c r="E3250">
        <f>INDEX(cleaned_data_Pittsburgh!AG$2:'cleaned_data_Pittsburgh'!AG$828, MATCH(A3250, cleaned_data_Pittsburgh!I$2:'cleaned_data_Pittsburgh'!I$828,0))</f>
        <v>0</v>
      </c>
      <c r="F3250" t="str">
        <f>INDEX(cleaned_data_Pittsburgh!AK$2:'cleaned_data_Pittsburgh'!AK$828, MATCH(A3250, cleaned_data_Pittsburgh!I$2:'cleaned_data_Pittsburgh'!I$828,0))</f>
        <v>Sub-county</v>
      </c>
      <c r="G3250">
        <f t="shared" si="33"/>
        <v>1</v>
      </c>
    </row>
    <row r="3251" spans="1:7" x14ac:dyDescent="0.2">
      <c r="A3251">
        <v>223961887</v>
      </c>
      <c r="B3251">
        <v>13856850</v>
      </c>
      <c r="C3251" t="s">
        <v>3380</v>
      </c>
      <c r="D3251" t="str">
        <f>INDEX(cleaned_data_Pittsburgh!AF$2:'cleaned_data_Pittsburgh'!AF$828, MATCH(A3251, cleaned_data_Pittsburgh!I$2:'cleaned_data_Pittsburgh'!I$828,0))</f>
        <v>Pittsburgh</v>
      </c>
      <c r="E3251">
        <f>INDEX(cleaned_data_Pittsburgh!AG$2:'cleaned_data_Pittsburgh'!AG$828, MATCH(A3251, cleaned_data_Pittsburgh!I$2:'cleaned_data_Pittsburgh'!I$828,0))</f>
        <v>0</v>
      </c>
      <c r="F3251" t="str">
        <f>INDEX(cleaned_data_Pittsburgh!AK$2:'cleaned_data_Pittsburgh'!AK$828, MATCH(A3251, cleaned_data_Pittsburgh!I$2:'cleaned_data_Pittsburgh'!I$828,0))</f>
        <v>Sub-county</v>
      </c>
      <c r="G3251">
        <f t="shared" si="33"/>
        <v>1</v>
      </c>
    </row>
    <row r="3252" spans="1:7" x14ac:dyDescent="0.2">
      <c r="A3252">
        <v>223961887</v>
      </c>
      <c r="B3252">
        <v>187655306</v>
      </c>
      <c r="C3252" t="s">
        <v>3380</v>
      </c>
      <c r="D3252" t="str">
        <f>INDEX(cleaned_data_Pittsburgh!AF$2:'cleaned_data_Pittsburgh'!AF$828, MATCH(A3252, cleaned_data_Pittsburgh!I$2:'cleaned_data_Pittsburgh'!I$828,0))</f>
        <v>Pittsburgh</v>
      </c>
      <c r="E3252">
        <f>INDEX(cleaned_data_Pittsburgh!AG$2:'cleaned_data_Pittsburgh'!AG$828, MATCH(A3252, cleaned_data_Pittsburgh!I$2:'cleaned_data_Pittsburgh'!I$828,0))</f>
        <v>0</v>
      </c>
      <c r="F3252" t="str">
        <f>INDEX(cleaned_data_Pittsburgh!AK$2:'cleaned_data_Pittsburgh'!AK$828, MATCH(A3252, cleaned_data_Pittsburgh!I$2:'cleaned_data_Pittsburgh'!I$828,0))</f>
        <v>Sub-county</v>
      </c>
      <c r="G3252">
        <f t="shared" si="33"/>
        <v>1</v>
      </c>
    </row>
    <row r="3253" spans="1:7" x14ac:dyDescent="0.2">
      <c r="A3253">
        <v>223961887</v>
      </c>
      <c r="B3253">
        <v>12551593</v>
      </c>
      <c r="C3253" t="s">
        <v>3380</v>
      </c>
      <c r="D3253" t="str">
        <f>INDEX(cleaned_data_Pittsburgh!AF$2:'cleaned_data_Pittsburgh'!AF$828, MATCH(A3253, cleaned_data_Pittsburgh!I$2:'cleaned_data_Pittsburgh'!I$828,0))</f>
        <v>Pittsburgh</v>
      </c>
      <c r="E3253">
        <f>INDEX(cleaned_data_Pittsburgh!AG$2:'cleaned_data_Pittsburgh'!AG$828, MATCH(A3253, cleaned_data_Pittsburgh!I$2:'cleaned_data_Pittsburgh'!I$828,0))</f>
        <v>0</v>
      </c>
      <c r="F3253" t="str">
        <f>INDEX(cleaned_data_Pittsburgh!AK$2:'cleaned_data_Pittsburgh'!AK$828, MATCH(A3253, cleaned_data_Pittsburgh!I$2:'cleaned_data_Pittsburgh'!I$828,0))</f>
        <v>Sub-county</v>
      </c>
      <c r="G3253">
        <f t="shared" si="33"/>
        <v>1</v>
      </c>
    </row>
    <row r="3254" spans="1:7" x14ac:dyDescent="0.2">
      <c r="A3254">
        <v>223961887</v>
      </c>
      <c r="B3254">
        <v>11772738</v>
      </c>
      <c r="C3254" t="s">
        <v>3380</v>
      </c>
      <c r="D3254" t="str">
        <f>INDEX(cleaned_data_Pittsburgh!AF$2:'cleaned_data_Pittsburgh'!AF$828, MATCH(A3254, cleaned_data_Pittsburgh!I$2:'cleaned_data_Pittsburgh'!I$828,0))</f>
        <v>Pittsburgh</v>
      </c>
      <c r="E3254">
        <f>INDEX(cleaned_data_Pittsburgh!AG$2:'cleaned_data_Pittsburgh'!AG$828, MATCH(A3254, cleaned_data_Pittsburgh!I$2:'cleaned_data_Pittsburgh'!I$828,0))</f>
        <v>0</v>
      </c>
      <c r="F3254" t="str">
        <f>INDEX(cleaned_data_Pittsburgh!AK$2:'cleaned_data_Pittsburgh'!AK$828, MATCH(A3254, cleaned_data_Pittsburgh!I$2:'cleaned_data_Pittsburgh'!I$828,0))</f>
        <v>Sub-county</v>
      </c>
      <c r="G3254">
        <f t="shared" si="33"/>
        <v>1</v>
      </c>
    </row>
    <row r="3255" spans="1:7" x14ac:dyDescent="0.2">
      <c r="A3255">
        <v>223961887</v>
      </c>
      <c r="B3255">
        <v>9609762</v>
      </c>
      <c r="C3255" t="s">
        <v>3380</v>
      </c>
      <c r="D3255" t="str">
        <f>INDEX(cleaned_data_Pittsburgh!AF$2:'cleaned_data_Pittsburgh'!AF$828, MATCH(A3255, cleaned_data_Pittsburgh!I$2:'cleaned_data_Pittsburgh'!I$828,0))</f>
        <v>Pittsburgh</v>
      </c>
      <c r="E3255">
        <f>INDEX(cleaned_data_Pittsburgh!AG$2:'cleaned_data_Pittsburgh'!AG$828, MATCH(A3255, cleaned_data_Pittsburgh!I$2:'cleaned_data_Pittsburgh'!I$828,0))</f>
        <v>0</v>
      </c>
      <c r="F3255" t="str">
        <f>INDEX(cleaned_data_Pittsburgh!AK$2:'cleaned_data_Pittsburgh'!AK$828, MATCH(A3255, cleaned_data_Pittsburgh!I$2:'cleaned_data_Pittsburgh'!I$828,0))</f>
        <v>Sub-county</v>
      </c>
      <c r="G3255">
        <f t="shared" si="33"/>
        <v>1</v>
      </c>
    </row>
    <row r="3256" spans="1:7" x14ac:dyDescent="0.2">
      <c r="A3256">
        <v>223961887</v>
      </c>
      <c r="B3256">
        <v>55765652</v>
      </c>
      <c r="C3256" t="s">
        <v>3380</v>
      </c>
      <c r="D3256" t="str">
        <f>INDEX(cleaned_data_Pittsburgh!AF$2:'cleaned_data_Pittsburgh'!AF$828, MATCH(A3256, cleaned_data_Pittsburgh!I$2:'cleaned_data_Pittsburgh'!I$828,0))</f>
        <v>Pittsburgh</v>
      </c>
      <c r="E3256">
        <f>INDEX(cleaned_data_Pittsburgh!AG$2:'cleaned_data_Pittsburgh'!AG$828, MATCH(A3256, cleaned_data_Pittsburgh!I$2:'cleaned_data_Pittsburgh'!I$828,0))</f>
        <v>0</v>
      </c>
      <c r="F3256" t="str">
        <f>INDEX(cleaned_data_Pittsburgh!AK$2:'cleaned_data_Pittsburgh'!AK$828, MATCH(A3256, cleaned_data_Pittsburgh!I$2:'cleaned_data_Pittsburgh'!I$828,0))</f>
        <v>Sub-county</v>
      </c>
      <c r="G3256">
        <f t="shared" si="33"/>
        <v>1</v>
      </c>
    </row>
    <row r="3257" spans="1:7" x14ac:dyDescent="0.2">
      <c r="A3257">
        <v>223961887</v>
      </c>
      <c r="B3257">
        <v>186166276</v>
      </c>
      <c r="C3257" t="s">
        <v>3380</v>
      </c>
      <c r="D3257" t="str">
        <f>INDEX(cleaned_data_Pittsburgh!AF$2:'cleaned_data_Pittsburgh'!AF$828, MATCH(A3257, cleaned_data_Pittsburgh!I$2:'cleaned_data_Pittsburgh'!I$828,0))</f>
        <v>Pittsburgh</v>
      </c>
      <c r="E3257">
        <f>INDEX(cleaned_data_Pittsburgh!AG$2:'cleaned_data_Pittsburgh'!AG$828, MATCH(A3257, cleaned_data_Pittsburgh!I$2:'cleaned_data_Pittsburgh'!I$828,0))</f>
        <v>0</v>
      </c>
      <c r="F3257" t="str">
        <f>INDEX(cleaned_data_Pittsburgh!AK$2:'cleaned_data_Pittsburgh'!AK$828, MATCH(A3257, cleaned_data_Pittsburgh!I$2:'cleaned_data_Pittsburgh'!I$828,0))</f>
        <v>Sub-county</v>
      </c>
      <c r="G3257">
        <f t="shared" si="33"/>
        <v>1</v>
      </c>
    </row>
    <row r="3258" spans="1:7" x14ac:dyDescent="0.2">
      <c r="A3258">
        <v>223961887</v>
      </c>
      <c r="B3258">
        <v>63506502</v>
      </c>
      <c r="C3258" t="s">
        <v>3380</v>
      </c>
      <c r="D3258" t="str">
        <f>INDEX(cleaned_data_Pittsburgh!AF$2:'cleaned_data_Pittsburgh'!AF$828, MATCH(A3258, cleaned_data_Pittsburgh!I$2:'cleaned_data_Pittsburgh'!I$828,0))</f>
        <v>Pittsburgh</v>
      </c>
      <c r="E3258">
        <f>INDEX(cleaned_data_Pittsburgh!AG$2:'cleaned_data_Pittsburgh'!AG$828, MATCH(A3258, cleaned_data_Pittsburgh!I$2:'cleaned_data_Pittsburgh'!I$828,0))</f>
        <v>0</v>
      </c>
      <c r="F3258" t="str">
        <f>INDEX(cleaned_data_Pittsburgh!AK$2:'cleaned_data_Pittsburgh'!AK$828, MATCH(A3258, cleaned_data_Pittsburgh!I$2:'cleaned_data_Pittsburgh'!I$828,0))</f>
        <v>Sub-county</v>
      </c>
      <c r="G3258">
        <f t="shared" si="33"/>
        <v>1</v>
      </c>
    </row>
    <row r="3259" spans="1:7" x14ac:dyDescent="0.2">
      <c r="A3259">
        <v>223961887</v>
      </c>
      <c r="B3259">
        <v>6808965</v>
      </c>
      <c r="C3259" t="s">
        <v>3380</v>
      </c>
      <c r="D3259" t="str">
        <f>INDEX(cleaned_data_Pittsburgh!AF$2:'cleaned_data_Pittsburgh'!AF$828, MATCH(A3259, cleaned_data_Pittsburgh!I$2:'cleaned_data_Pittsburgh'!I$828,0))</f>
        <v>Pittsburgh</v>
      </c>
      <c r="E3259">
        <f>INDEX(cleaned_data_Pittsburgh!AG$2:'cleaned_data_Pittsburgh'!AG$828, MATCH(A3259, cleaned_data_Pittsburgh!I$2:'cleaned_data_Pittsburgh'!I$828,0))</f>
        <v>0</v>
      </c>
      <c r="F3259" t="str">
        <f>INDEX(cleaned_data_Pittsburgh!AK$2:'cleaned_data_Pittsburgh'!AK$828, MATCH(A3259, cleaned_data_Pittsburgh!I$2:'cleaned_data_Pittsburgh'!I$828,0))</f>
        <v>Sub-county</v>
      </c>
      <c r="G3259">
        <f t="shared" si="33"/>
        <v>1</v>
      </c>
    </row>
    <row r="3260" spans="1:7" x14ac:dyDescent="0.2">
      <c r="A3260">
        <v>223961887</v>
      </c>
      <c r="B3260">
        <v>151871202</v>
      </c>
      <c r="C3260" t="s">
        <v>3380</v>
      </c>
      <c r="D3260" t="str">
        <f>INDEX(cleaned_data_Pittsburgh!AF$2:'cleaned_data_Pittsburgh'!AF$828, MATCH(A3260, cleaned_data_Pittsburgh!I$2:'cleaned_data_Pittsburgh'!I$828,0))</f>
        <v>Pittsburgh</v>
      </c>
      <c r="E3260">
        <f>INDEX(cleaned_data_Pittsburgh!AG$2:'cleaned_data_Pittsburgh'!AG$828, MATCH(A3260, cleaned_data_Pittsburgh!I$2:'cleaned_data_Pittsburgh'!I$828,0))</f>
        <v>0</v>
      </c>
      <c r="F3260" t="str">
        <f>INDEX(cleaned_data_Pittsburgh!AK$2:'cleaned_data_Pittsburgh'!AK$828, MATCH(A3260, cleaned_data_Pittsburgh!I$2:'cleaned_data_Pittsburgh'!I$828,0))</f>
        <v>Sub-county</v>
      </c>
      <c r="G3260">
        <f t="shared" si="33"/>
        <v>1</v>
      </c>
    </row>
    <row r="3261" spans="1:7" x14ac:dyDescent="0.2">
      <c r="A3261">
        <v>223973539</v>
      </c>
      <c r="B3261">
        <v>70906442</v>
      </c>
      <c r="C3261" t="s">
        <v>3380</v>
      </c>
      <c r="D3261" t="str">
        <f>INDEX(cleaned_data_Pittsburgh!AF$2:'cleaned_data_Pittsburgh'!AF$828, MATCH(A3261, cleaned_data_Pittsburgh!I$2:'cleaned_data_Pittsburgh'!I$828,0))</f>
        <v>Pittsburgh</v>
      </c>
      <c r="E3261">
        <f>INDEX(cleaned_data_Pittsburgh!AG$2:'cleaned_data_Pittsburgh'!AG$828, MATCH(A3261, cleaned_data_Pittsburgh!I$2:'cleaned_data_Pittsburgh'!I$828,0))</f>
        <v>1</v>
      </c>
      <c r="F3261" t="str">
        <f>INDEX(cleaned_data_Pittsburgh!AK$2:'cleaned_data_Pittsburgh'!AK$828, MATCH(A3261, cleaned_data_Pittsburgh!I$2:'cleaned_data_Pittsburgh'!I$828,0))</f>
        <v>Sub-county</v>
      </c>
      <c r="G3261">
        <f t="shared" si="33"/>
        <v>1</v>
      </c>
    </row>
    <row r="3262" spans="1:7" x14ac:dyDescent="0.2">
      <c r="A3262">
        <v>223973539</v>
      </c>
      <c r="B3262">
        <v>81693782</v>
      </c>
      <c r="C3262" t="s">
        <v>3380</v>
      </c>
      <c r="D3262" t="str">
        <f>INDEX(cleaned_data_Pittsburgh!AF$2:'cleaned_data_Pittsburgh'!AF$828, MATCH(A3262, cleaned_data_Pittsburgh!I$2:'cleaned_data_Pittsburgh'!I$828,0))</f>
        <v>Pittsburgh</v>
      </c>
      <c r="E3262">
        <f>INDEX(cleaned_data_Pittsburgh!AG$2:'cleaned_data_Pittsburgh'!AG$828, MATCH(A3262, cleaned_data_Pittsburgh!I$2:'cleaned_data_Pittsburgh'!I$828,0))</f>
        <v>1</v>
      </c>
      <c r="F3262" t="str">
        <f>INDEX(cleaned_data_Pittsburgh!AK$2:'cleaned_data_Pittsburgh'!AK$828, MATCH(A3262, cleaned_data_Pittsburgh!I$2:'cleaned_data_Pittsburgh'!I$828,0))</f>
        <v>Sub-county</v>
      </c>
      <c r="G3262">
        <f t="shared" si="33"/>
        <v>1</v>
      </c>
    </row>
    <row r="3263" spans="1:7" x14ac:dyDescent="0.2">
      <c r="A3263">
        <v>223973539</v>
      </c>
      <c r="B3263">
        <v>71157282</v>
      </c>
      <c r="C3263" t="s">
        <v>3380</v>
      </c>
      <c r="D3263" t="str">
        <f>INDEX(cleaned_data_Pittsburgh!AF$2:'cleaned_data_Pittsburgh'!AF$828, MATCH(A3263, cleaned_data_Pittsburgh!I$2:'cleaned_data_Pittsburgh'!I$828,0))</f>
        <v>Pittsburgh</v>
      </c>
      <c r="E3263">
        <f>INDEX(cleaned_data_Pittsburgh!AG$2:'cleaned_data_Pittsburgh'!AG$828, MATCH(A3263, cleaned_data_Pittsburgh!I$2:'cleaned_data_Pittsburgh'!I$828,0))</f>
        <v>1</v>
      </c>
      <c r="F3263" t="str">
        <f>INDEX(cleaned_data_Pittsburgh!AK$2:'cleaned_data_Pittsburgh'!AK$828, MATCH(A3263, cleaned_data_Pittsburgh!I$2:'cleaned_data_Pittsburgh'!I$828,0))</f>
        <v>Sub-county</v>
      </c>
      <c r="G3263">
        <f t="shared" si="33"/>
        <v>1</v>
      </c>
    </row>
    <row r="3264" spans="1:7" x14ac:dyDescent="0.2">
      <c r="A3264">
        <v>223973539</v>
      </c>
      <c r="B3264">
        <v>73741642</v>
      </c>
      <c r="C3264" t="s">
        <v>3380</v>
      </c>
      <c r="D3264" t="str">
        <f>INDEX(cleaned_data_Pittsburgh!AF$2:'cleaned_data_Pittsburgh'!AF$828, MATCH(A3264, cleaned_data_Pittsburgh!I$2:'cleaned_data_Pittsburgh'!I$828,0))</f>
        <v>Pittsburgh</v>
      </c>
      <c r="E3264">
        <f>INDEX(cleaned_data_Pittsburgh!AG$2:'cleaned_data_Pittsburgh'!AG$828, MATCH(A3264, cleaned_data_Pittsburgh!I$2:'cleaned_data_Pittsburgh'!I$828,0))</f>
        <v>1</v>
      </c>
      <c r="F3264" t="str">
        <f>INDEX(cleaned_data_Pittsburgh!AK$2:'cleaned_data_Pittsburgh'!AK$828, MATCH(A3264, cleaned_data_Pittsburgh!I$2:'cleaned_data_Pittsburgh'!I$828,0))</f>
        <v>Sub-county</v>
      </c>
      <c r="G3264">
        <f t="shared" si="33"/>
        <v>1</v>
      </c>
    </row>
    <row r="3265" spans="1:7" x14ac:dyDescent="0.2">
      <c r="A3265">
        <v>223973539</v>
      </c>
      <c r="B3265">
        <v>138109182</v>
      </c>
      <c r="C3265" t="s">
        <v>3380</v>
      </c>
      <c r="D3265" t="str">
        <f>INDEX(cleaned_data_Pittsburgh!AF$2:'cleaned_data_Pittsburgh'!AF$828, MATCH(A3265, cleaned_data_Pittsburgh!I$2:'cleaned_data_Pittsburgh'!I$828,0))</f>
        <v>Pittsburgh</v>
      </c>
      <c r="E3265">
        <f>INDEX(cleaned_data_Pittsburgh!AG$2:'cleaned_data_Pittsburgh'!AG$828, MATCH(A3265, cleaned_data_Pittsburgh!I$2:'cleaned_data_Pittsburgh'!I$828,0))</f>
        <v>1</v>
      </c>
      <c r="F3265" t="str">
        <f>INDEX(cleaned_data_Pittsburgh!AK$2:'cleaned_data_Pittsburgh'!AK$828, MATCH(A3265, cleaned_data_Pittsburgh!I$2:'cleaned_data_Pittsburgh'!I$828,0))</f>
        <v>Sub-county</v>
      </c>
      <c r="G3265">
        <f t="shared" si="33"/>
        <v>1</v>
      </c>
    </row>
    <row r="3266" spans="1:7" x14ac:dyDescent="0.2">
      <c r="A3266">
        <v>223973539</v>
      </c>
      <c r="B3266">
        <v>182047022</v>
      </c>
      <c r="C3266" t="s">
        <v>3380</v>
      </c>
      <c r="D3266" t="str">
        <f>INDEX(cleaned_data_Pittsburgh!AF$2:'cleaned_data_Pittsburgh'!AF$828, MATCH(A3266, cleaned_data_Pittsburgh!I$2:'cleaned_data_Pittsburgh'!I$828,0))</f>
        <v>Pittsburgh</v>
      </c>
      <c r="E3266">
        <f>INDEX(cleaned_data_Pittsburgh!AG$2:'cleaned_data_Pittsburgh'!AG$828, MATCH(A3266, cleaned_data_Pittsburgh!I$2:'cleaned_data_Pittsburgh'!I$828,0))</f>
        <v>1</v>
      </c>
      <c r="F3266" t="str">
        <f>INDEX(cleaned_data_Pittsburgh!AK$2:'cleaned_data_Pittsburgh'!AK$828, MATCH(A3266, cleaned_data_Pittsburgh!I$2:'cleaned_data_Pittsburgh'!I$828,0))</f>
        <v>Sub-county</v>
      </c>
      <c r="G3266">
        <f t="shared" si="33"/>
        <v>1</v>
      </c>
    </row>
    <row r="3267" spans="1:7" x14ac:dyDescent="0.2">
      <c r="A3267">
        <v>223973539</v>
      </c>
      <c r="B3267">
        <v>156002282</v>
      </c>
      <c r="C3267" t="s">
        <v>3380</v>
      </c>
      <c r="D3267" t="str">
        <f>INDEX(cleaned_data_Pittsburgh!AF$2:'cleaned_data_Pittsburgh'!AF$828, MATCH(A3267, cleaned_data_Pittsburgh!I$2:'cleaned_data_Pittsburgh'!I$828,0))</f>
        <v>Pittsburgh</v>
      </c>
      <c r="E3267">
        <f>INDEX(cleaned_data_Pittsburgh!AG$2:'cleaned_data_Pittsburgh'!AG$828, MATCH(A3267, cleaned_data_Pittsburgh!I$2:'cleaned_data_Pittsburgh'!I$828,0))</f>
        <v>1</v>
      </c>
      <c r="F3267" t="str">
        <f>INDEX(cleaned_data_Pittsburgh!AK$2:'cleaned_data_Pittsburgh'!AK$828, MATCH(A3267, cleaned_data_Pittsburgh!I$2:'cleaned_data_Pittsburgh'!I$828,0))</f>
        <v>Sub-county</v>
      </c>
      <c r="G3267">
        <f t="shared" si="33"/>
        <v>1</v>
      </c>
    </row>
    <row r="3268" spans="1:7" x14ac:dyDescent="0.2">
      <c r="A3268">
        <v>223973539</v>
      </c>
      <c r="B3268">
        <v>189374418</v>
      </c>
      <c r="C3268" t="s">
        <v>3380</v>
      </c>
      <c r="D3268" t="str">
        <f>INDEX(cleaned_data_Pittsburgh!AF$2:'cleaned_data_Pittsburgh'!AF$828, MATCH(A3268, cleaned_data_Pittsburgh!I$2:'cleaned_data_Pittsburgh'!I$828,0))</f>
        <v>Pittsburgh</v>
      </c>
      <c r="E3268">
        <f>INDEX(cleaned_data_Pittsburgh!AG$2:'cleaned_data_Pittsburgh'!AG$828, MATCH(A3268, cleaned_data_Pittsburgh!I$2:'cleaned_data_Pittsburgh'!I$828,0))</f>
        <v>1</v>
      </c>
      <c r="F3268" t="str">
        <f>INDEX(cleaned_data_Pittsburgh!AK$2:'cleaned_data_Pittsburgh'!AK$828, MATCH(A3268, cleaned_data_Pittsburgh!I$2:'cleaned_data_Pittsburgh'!I$828,0))</f>
        <v>Sub-county</v>
      </c>
      <c r="G3268">
        <f t="shared" si="33"/>
        <v>1</v>
      </c>
    </row>
    <row r="3269" spans="1:7" x14ac:dyDescent="0.2">
      <c r="A3269">
        <v>223973539</v>
      </c>
      <c r="B3269">
        <v>9550152</v>
      </c>
      <c r="C3269" t="s">
        <v>3380</v>
      </c>
      <c r="D3269" t="str">
        <f>INDEX(cleaned_data_Pittsburgh!AF$2:'cleaned_data_Pittsburgh'!AF$828, MATCH(A3269, cleaned_data_Pittsburgh!I$2:'cleaned_data_Pittsburgh'!I$828,0))</f>
        <v>Pittsburgh</v>
      </c>
      <c r="E3269">
        <f>INDEX(cleaned_data_Pittsburgh!AG$2:'cleaned_data_Pittsburgh'!AG$828, MATCH(A3269, cleaned_data_Pittsburgh!I$2:'cleaned_data_Pittsburgh'!I$828,0))</f>
        <v>1</v>
      </c>
      <c r="F3269" t="str">
        <f>INDEX(cleaned_data_Pittsburgh!AK$2:'cleaned_data_Pittsburgh'!AK$828, MATCH(A3269, cleaned_data_Pittsburgh!I$2:'cleaned_data_Pittsburgh'!I$828,0))</f>
        <v>Sub-county</v>
      </c>
      <c r="G3269">
        <f t="shared" si="33"/>
        <v>1</v>
      </c>
    </row>
    <row r="3270" spans="1:7" x14ac:dyDescent="0.2">
      <c r="A3270">
        <v>223973539</v>
      </c>
      <c r="B3270">
        <v>9445741</v>
      </c>
      <c r="C3270" t="s">
        <v>3380</v>
      </c>
      <c r="D3270" t="str">
        <f>INDEX(cleaned_data_Pittsburgh!AF$2:'cleaned_data_Pittsburgh'!AF$828, MATCH(A3270, cleaned_data_Pittsburgh!I$2:'cleaned_data_Pittsburgh'!I$828,0))</f>
        <v>Pittsburgh</v>
      </c>
      <c r="E3270">
        <f>INDEX(cleaned_data_Pittsburgh!AG$2:'cleaned_data_Pittsburgh'!AG$828, MATCH(A3270, cleaned_data_Pittsburgh!I$2:'cleaned_data_Pittsburgh'!I$828,0))</f>
        <v>1</v>
      </c>
      <c r="F3270" t="str">
        <f>INDEX(cleaned_data_Pittsburgh!AK$2:'cleaned_data_Pittsburgh'!AK$828, MATCH(A3270, cleaned_data_Pittsburgh!I$2:'cleaned_data_Pittsburgh'!I$828,0))</f>
        <v>Sub-county</v>
      </c>
      <c r="G3270">
        <f t="shared" si="33"/>
        <v>1</v>
      </c>
    </row>
    <row r="3271" spans="1:7" x14ac:dyDescent="0.2">
      <c r="A3271">
        <v>223973539</v>
      </c>
      <c r="B3271">
        <v>185277498</v>
      </c>
      <c r="C3271" t="s">
        <v>3380</v>
      </c>
      <c r="D3271" t="str">
        <f>INDEX(cleaned_data_Pittsburgh!AF$2:'cleaned_data_Pittsburgh'!AF$828, MATCH(A3271, cleaned_data_Pittsburgh!I$2:'cleaned_data_Pittsburgh'!I$828,0))</f>
        <v>Pittsburgh</v>
      </c>
      <c r="E3271">
        <f>INDEX(cleaned_data_Pittsburgh!AG$2:'cleaned_data_Pittsburgh'!AG$828, MATCH(A3271, cleaned_data_Pittsburgh!I$2:'cleaned_data_Pittsburgh'!I$828,0))</f>
        <v>1</v>
      </c>
      <c r="F3271" t="str">
        <f>INDEX(cleaned_data_Pittsburgh!AK$2:'cleaned_data_Pittsburgh'!AK$828, MATCH(A3271, cleaned_data_Pittsburgh!I$2:'cleaned_data_Pittsburgh'!I$828,0))</f>
        <v>Sub-county</v>
      </c>
      <c r="G3271">
        <f t="shared" si="33"/>
        <v>1</v>
      </c>
    </row>
    <row r="3272" spans="1:7" x14ac:dyDescent="0.2">
      <c r="A3272">
        <v>223973539</v>
      </c>
      <c r="B3272">
        <v>125417982</v>
      </c>
      <c r="C3272" t="s">
        <v>3380</v>
      </c>
      <c r="D3272" t="str">
        <f>INDEX(cleaned_data_Pittsburgh!AF$2:'cleaned_data_Pittsburgh'!AF$828, MATCH(A3272, cleaned_data_Pittsburgh!I$2:'cleaned_data_Pittsburgh'!I$828,0))</f>
        <v>Pittsburgh</v>
      </c>
      <c r="E3272">
        <f>INDEX(cleaned_data_Pittsburgh!AG$2:'cleaned_data_Pittsburgh'!AG$828, MATCH(A3272, cleaned_data_Pittsburgh!I$2:'cleaned_data_Pittsburgh'!I$828,0))</f>
        <v>1</v>
      </c>
      <c r="F3272" t="str">
        <f>INDEX(cleaned_data_Pittsburgh!AK$2:'cleaned_data_Pittsburgh'!AK$828, MATCH(A3272, cleaned_data_Pittsburgh!I$2:'cleaned_data_Pittsburgh'!I$828,0))</f>
        <v>Sub-county</v>
      </c>
      <c r="G3272">
        <f t="shared" si="33"/>
        <v>1</v>
      </c>
    </row>
    <row r="3273" spans="1:7" x14ac:dyDescent="0.2">
      <c r="A3273">
        <v>223973539</v>
      </c>
      <c r="B3273">
        <v>190799099</v>
      </c>
      <c r="C3273" t="s">
        <v>3380</v>
      </c>
      <c r="D3273" t="str">
        <f>INDEX(cleaned_data_Pittsburgh!AF$2:'cleaned_data_Pittsburgh'!AF$828, MATCH(A3273, cleaned_data_Pittsburgh!I$2:'cleaned_data_Pittsburgh'!I$828,0))</f>
        <v>Pittsburgh</v>
      </c>
      <c r="E3273">
        <f>INDEX(cleaned_data_Pittsburgh!AG$2:'cleaned_data_Pittsburgh'!AG$828, MATCH(A3273, cleaned_data_Pittsburgh!I$2:'cleaned_data_Pittsburgh'!I$828,0))</f>
        <v>1</v>
      </c>
      <c r="F3273" t="str">
        <f>INDEX(cleaned_data_Pittsburgh!AK$2:'cleaned_data_Pittsburgh'!AK$828, MATCH(A3273, cleaned_data_Pittsburgh!I$2:'cleaned_data_Pittsburgh'!I$828,0))</f>
        <v>Sub-county</v>
      </c>
      <c r="G3273">
        <f t="shared" si="33"/>
        <v>1</v>
      </c>
    </row>
    <row r="3274" spans="1:7" x14ac:dyDescent="0.2">
      <c r="A3274">
        <v>223973539</v>
      </c>
      <c r="B3274">
        <v>9366204</v>
      </c>
      <c r="C3274" t="s">
        <v>3380</v>
      </c>
      <c r="D3274" t="str">
        <f>INDEX(cleaned_data_Pittsburgh!AF$2:'cleaned_data_Pittsburgh'!AF$828, MATCH(A3274, cleaned_data_Pittsburgh!I$2:'cleaned_data_Pittsburgh'!I$828,0))</f>
        <v>Pittsburgh</v>
      </c>
      <c r="E3274">
        <f>INDEX(cleaned_data_Pittsburgh!AG$2:'cleaned_data_Pittsburgh'!AG$828, MATCH(A3274, cleaned_data_Pittsburgh!I$2:'cleaned_data_Pittsburgh'!I$828,0))</f>
        <v>1</v>
      </c>
      <c r="F3274" t="str">
        <f>INDEX(cleaned_data_Pittsburgh!AK$2:'cleaned_data_Pittsburgh'!AK$828, MATCH(A3274, cleaned_data_Pittsburgh!I$2:'cleaned_data_Pittsburgh'!I$828,0))</f>
        <v>Sub-county</v>
      </c>
      <c r="G3274">
        <f t="shared" si="33"/>
        <v>1</v>
      </c>
    </row>
    <row r="3275" spans="1:7" x14ac:dyDescent="0.2">
      <c r="A3275">
        <v>223973539</v>
      </c>
      <c r="B3275">
        <v>182547280</v>
      </c>
      <c r="C3275" t="s">
        <v>3380</v>
      </c>
      <c r="D3275" t="str">
        <f>INDEX(cleaned_data_Pittsburgh!AF$2:'cleaned_data_Pittsburgh'!AF$828, MATCH(A3275, cleaned_data_Pittsburgh!I$2:'cleaned_data_Pittsburgh'!I$828,0))</f>
        <v>Pittsburgh</v>
      </c>
      <c r="E3275">
        <f>INDEX(cleaned_data_Pittsburgh!AG$2:'cleaned_data_Pittsburgh'!AG$828, MATCH(A3275, cleaned_data_Pittsburgh!I$2:'cleaned_data_Pittsburgh'!I$828,0))</f>
        <v>1</v>
      </c>
      <c r="F3275" t="str">
        <f>INDEX(cleaned_data_Pittsburgh!AK$2:'cleaned_data_Pittsburgh'!AK$828, MATCH(A3275, cleaned_data_Pittsburgh!I$2:'cleaned_data_Pittsburgh'!I$828,0))</f>
        <v>Sub-county</v>
      </c>
      <c r="G3275">
        <f t="shared" ref="G3275:G3338" si="34">IF(IFERROR(SEARCH(D3275, C3275), 0), 1, 0)</f>
        <v>1</v>
      </c>
    </row>
    <row r="3276" spans="1:7" x14ac:dyDescent="0.2">
      <c r="A3276">
        <v>223973539</v>
      </c>
      <c r="B3276">
        <v>174268132</v>
      </c>
      <c r="C3276" t="s">
        <v>3380</v>
      </c>
      <c r="D3276" t="str">
        <f>INDEX(cleaned_data_Pittsburgh!AF$2:'cleaned_data_Pittsburgh'!AF$828, MATCH(A3276, cleaned_data_Pittsburgh!I$2:'cleaned_data_Pittsburgh'!I$828,0))</f>
        <v>Pittsburgh</v>
      </c>
      <c r="E3276">
        <f>INDEX(cleaned_data_Pittsburgh!AG$2:'cleaned_data_Pittsburgh'!AG$828, MATCH(A3276, cleaned_data_Pittsburgh!I$2:'cleaned_data_Pittsburgh'!I$828,0))</f>
        <v>1</v>
      </c>
      <c r="F3276" t="str">
        <f>INDEX(cleaned_data_Pittsburgh!AK$2:'cleaned_data_Pittsburgh'!AK$828, MATCH(A3276, cleaned_data_Pittsburgh!I$2:'cleaned_data_Pittsburgh'!I$828,0))</f>
        <v>Sub-county</v>
      </c>
      <c r="G3276">
        <f t="shared" si="34"/>
        <v>1</v>
      </c>
    </row>
    <row r="3277" spans="1:7" x14ac:dyDescent="0.2">
      <c r="A3277">
        <v>223973539</v>
      </c>
      <c r="B3277">
        <v>158372552</v>
      </c>
      <c r="C3277" t="s">
        <v>3380</v>
      </c>
      <c r="D3277" t="str">
        <f>INDEX(cleaned_data_Pittsburgh!AF$2:'cleaned_data_Pittsburgh'!AF$828, MATCH(A3277, cleaned_data_Pittsburgh!I$2:'cleaned_data_Pittsburgh'!I$828,0))</f>
        <v>Pittsburgh</v>
      </c>
      <c r="E3277">
        <f>INDEX(cleaned_data_Pittsburgh!AG$2:'cleaned_data_Pittsburgh'!AG$828, MATCH(A3277, cleaned_data_Pittsburgh!I$2:'cleaned_data_Pittsburgh'!I$828,0))</f>
        <v>1</v>
      </c>
      <c r="F3277" t="str">
        <f>INDEX(cleaned_data_Pittsburgh!AK$2:'cleaned_data_Pittsburgh'!AK$828, MATCH(A3277, cleaned_data_Pittsburgh!I$2:'cleaned_data_Pittsburgh'!I$828,0))</f>
        <v>Sub-county</v>
      </c>
      <c r="G3277">
        <f t="shared" si="34"/>
        <v>1</v>
      </c>
    </row>
    <row r="3278" spans="1:7" x14ac:dyDescent="0.2">
      <c r="A3278">
        <v>223973539</v>
      </c>
      <c r="B3278">
        <v>64889302</v>
      </c>
      <c r="C3278" t="s">
        <v>3380</v>
      </c>
      <c r="D3278" t="str">
        <f>INDEX(cleaned_data_Pittsburgh!AF$2:'cleaned_data_Pittsburgh'!AF$828, MATCH(A3278, cleaned_data_Pittsburgh!I$2:'cleaned_data_Pittsburgh'!I$828,0))</f>
        <v>Pittsburgh</v>
      </c>
      <c r="E3278">
        <f>INDEX(cleaned_data_Pittsburgh!AG$2:'cleaned_data_Pittsburgh'!AG$828, MATCH(A3278, cleaned_data_Pittsburgh!I$2:'cleaned_data_Pittsburgh'!I$828,0))</f>
        <v>1</v>
      </c>
      <c r="F3278" t="str">
        <f>INDEX(cleaned_data_Pittsburgh!AK$2:'cleaned_data_Pittsburgh'!AK$828, MATCH(A3278, cleaned_data_Pittsburgh!I$2:'cleaned_data_Pittsburgh'!I$828,0))</f>
        <v>Sub-county</v>
      </c>
      <c r="G3278">
        <f t="shared" si="34"/>
        <v>1</v>
      </c>
    </row>
    <row r="3279" spans="1:7" x14ac:dyDescent="0.2">
      <c r="A3279">
        <v>223973539</v>
      </c>
      <c r="B3279">
        <v>60180752</v>
      </c>
      <c r="C3279" t="s">
        <v>3380</v>
      </c>
      <c r="D3279" t="str">
        <f>INDEX(cleaned_data_Pittsburgh!AF$2:'cleaned_data_Pittsburgh'!AF$828, MATCH(A3279, cleaned_data_Pittsburgh!I$2:'cleaned_data_Pittsburgh'!I$828,0))</f>
        <v>Pittsburgh</v>
      </c>
      <c r="E3279">
        <f>INDEX(cleaned_data_Pittsburgh!AG$2:'cleaned_data_Pittsburgh'!AG$828, MATCH(A3279, cleaned_data_Pittsburgh!I$2:'cleaned_data_Pittsburgh'!I$828,0))</f>
        <v>1</v>
      </c>
      <c r="F3279" t="str">
        <f>INDEX(cleaned_data_Pittsburgh!AK$2:'cleaned_data_Pittsburgh'!AK$828, MATCH(A3279, cleaned_data_Pittsburgh!I$2:'cleaned_data_Pittsburgh'!I$828,0))</f>
        <v>Sub-county</v>
      </c>
      <c r="G3279">
        <f t="shared" si="34"/>
        <v>1</v>
      </c>
    </row>
    <row r="3280" spans="1:7" x14ac:dyDescent="0.2">
      <c r="A3280">
        <v>223973539</v>
      </c>
      <c r="B3280">
        <v>104628372</v>
      </c>
      <c r="C3280" t="s">
        <v>3380</v>
      </c>
      <c r="D3280" t="str">
        <f>INDEX(cleaned_data_Pittsburgh!AF$2:'cleaned_data_Pittsburgh'!AF$828, MATCH(A3280, cleaned_data_Pittsburgh!I$2:'cleaned_data_Pittsburgh'!I$828,0))</f>
        <v>Pittsburgh</v>
      </c>
      <c r="E3280">
        <f>INDEX(cleaned_data_Pittsburgh!AG$2:'cleaned_data_Pittsburgh'!AG$828, MATCH(A3280, cleaned_data_Pittsburgh!I$2:'cleaned_data_Pittsburgh'!I$828,0))</f>
        <v>1</v>
      </c>
      <c r="F3280" t="str">
        <f>INDEX(cleaned_data_Pittsburgh!AK$2:'cleaned_data_Pittsburgh'!AK$828, MATCH(A3280, cleaned_data_Pittsburgh!I$2:'cleaned_data_Pittsburgh'!I$828,0))</f>
        <v>Sub-county</v>
      </c>
      <c r="G3280">
        <f t="shared" si="34"/>
        <v>1</v>
      </c>
    </row>
    <row r="3281" spans="1:7" x14ac:dyDescent="0.2">
      <c r="A3281">
        <v>223973539</v>
      </c>
      <c r="B3281">
        <v>14173868</v>
      </c>
      <c r="C3281" t="s">
        <v>3380</v>
      </c>
      <c r="D3281" t="str">
        <f>INDEX(cleaned_data_Pittsburgh!AF$2:'cleaned_data_Pittsburgh'!AF$828, MATCH(A3281, cleaned_data_Pittsburgh!I$2:'cleaned_data_Pittsburgh'!I$828,0))</f>
        <v>Pittsburgh</v>
      </c>
      <c r="E3281">
        <f>INDEX(cleaned_data_Pittsburgh!AG$2:'cleaned_data_Pittsburgh'!AG$828, MATCH(A3281, cleaned_data_Pittsburgh!I$2:'cleaned_data_Pittsburgh'!I$828,0))</f>
        <v>1</v>
      </c>
      <c r="F3281" t="str">
        <f>INDEX(cleaned_data_Pittsburgh!AK$2:'cleaned_data_Pittsburgh'!AK$828, MATCH(A3281, cleaned_data_Pittsburgh!I$2:'cleaned_data_Pittsburgh'!I$828,0))</f>
        <v>Sub-county</v>
      </c>
      <c r="G3281">
        <f t="shared" si="34"/>
        <v>1</v>
      </c>
    </row>
    <row r="3282" spans="1:7" x14ac:dyDescent="0.2">
      <c r="A3282">
        <v>223973539</v>
      </c>
      <c r="B3282">
        <v>3243301</v>
      </c>
      <c r="C3282" t="s">
        <v>3380</v>
      </c>
      <c r="D3282" t="str">
        <f>INDEX(cleaned_data_Pittsburgh!AF$2:'cleaned_data_Pittsburgh'!AF$828, MATCH(A3282, cleaned_data_Pittsburgh!I$2:'cleaned_data_Pittsburgh'!I$828,0))</f>
        <v>Pittsburgh</v>
      </c>
      <c r="E3282">
        <f>INDEX(cleaned_data_Pittsburgh!AG$2:'cleaned_data_Pittsburgh'!AG$828, MATCH(A3282, cleaned_data_Pittsburgh!I$2:'cleaned_data_Pittsburgh'!I$828,0))</f>
        <v>1</v>
      </c>
      <c r="F3282" t="str">
        <f>INDEX(cleaned_data_Pittsburgh!AK$2:'cleaned_data_Pittsburgh'!AK$828, MATCH(A3282, cleaned_data_Pittsburgh!I$2:'cleaned_data_Pittsburgh'!I$828,0))</f>
        <v>Sub-county</v>
      </c>
      <c r="G3282">
        <f t="shared" si="34"/>
        <v>1</v>
      </c>
    </row>
    <row r="3283" spans="1:7" x14ac:dyDescent="0.2">
      <c r="A3283">
        <v>223973539</v>
      </c>
      <c r="B3283">
        <v>11552755</v>
      </c>
      <c r="C3283" t="s">
        <v>3380</v>
      </c>
      <c r="D3283" t="str">
        <f>INDEX(cleaned_data_Pittsburgh!AF$2:'cleaned_data_Pittsburgh'!AF$828, MATCH(A3283, cleaned_data_Pittsburgh!I$2:'cleaned_data_Pittsburgh'!I$828,0))</f>
        <v>Pittsburgh</v>
      </c>
      <c r="E3283">
        <f>INDEX(cleaned_data_Pittsburgh!AG$2:'cleaned_data_Pittsburgh'!AG$828, MATCH(A3283, cleaned_data_Pittsburgh!I$2:'cleaned_data_Pittsburgh'!I$828,0))</f>
        <v>1</v>
      </c>
      <c r="F3283" t="str">
        <f>INDEX(cleaned_data_Pittsburgh!AK$2:'cleaned_data_Pittsburgh'!AK$828, MATCH(A3283, cleaned_data_Pittsburgh!I$2:'cleaned_data_Pittsburgh'!I$828,0))</f>
        <v>Sub-county</v>
      </c>
      <c r="G3283">
        <f t="shared" si="34"/>
        <v>1</v>
      </c>
    </row>
    <row r="3284" spans="1:7" x14ac:dyDescent="0.2">
      <c r="A3284">
        <v>223973539</v>
      </c>
      <c r="B3284">
        <v>174758922</v>
      </c>
      <c r="C3284" t="s">
        <v>3380</v>
      </c>
      <c r="D3284" t="str">
        <f>INDEX(cleaned_data_Pittsburgh!AF$2:'cleaned_data_Pittsburgh'!AF$828, MATCH(A3284, cleaned_data_Pittsburgh!I$2:'cleaned_data_Pittsburgh'!I$828,0))</f>
        <v>Pittsburgh</v>
      </c>
      <c r="E3284">
        <f>INDEX(cleaned_data_Pittsburgh!AG$2:'cleaned_data_Pittsburgh'!AG$828, MATCH(A3284, cleaned_data_Pittsburgh!I$2:'cleaned_data_Pittsburgh'!I$828,0))</f>
        <v>1</v>
      </c>
      <c r="F3284" t="str">
        <f>INDEX(cleaned_data_Pittsburgh!AK$2:'cleaned_data_Pittsburgh'!AK$828, MATCH(A3284, cleaned_data_Pittsburgh!I$2:'cleaned_data_Pittsburgh'!I$828,0))</f>
        <v>Sub-county</v>
      </c>
      <c r="G3284">
        <f t="shared" si="34"/>
        <v>1</v>
      </c>
    </row>
    <row r="3285" spans="1:7" x14ac:dyDescent="0.2">
      <c r="A3285">
        <v>223973539</v>
      </c>
      <c r="B3285">
        <v>190980921</v>
      </c>
      <c r="C3285" t="s">
        <v>3380</v>
      </c>
      <c r="D3285" t="str">
        <f>INDEX(cleaned_data_Pittsburgh!AF$2:'cleaned_data_Pittsburgh'!AF$828, MATCH(A3285, cleaned_data_Pittsburgh!I$2:'cleaned_data_Pittsburgh'!I$828,0))</f>
        <v>Pittsburgh</v>
      </c>
      <c r="E3285">
        <f>INDEX(cleaned_data_Pittsburgh!AG$2:'cleaned_data_Pittsburgh'!AG$828, MATCH(A3285, cleaned_data_Pittsburgh!I$2:'cleaned_data_Pittsburgh'!I$828,0))</f>
        <v>1</v>
      </c>
      <c r="F3285" t="str">
        <f>INDEX(cleaned_data_Pittsburgh!AK$2:'cleaned_data_Pittsburgh'!AK$828, MATCH(A3285, cleaned_data_Pittsburgh!I$2:'cleaned_data_Pittsburgh'!I$828,0))</f>
        <v>Sub-county</v>
      </c>
      <c r="G3285">
        <f t="shared" si="34"/>
        <v>1</v>
      </c>
    </row>
    <row r="3286" spans="1:7" x14ac:dyDescent="0.2">
      <c r="A3286">
        <v>223973539</v>
      </c>
      <c r="B3286">
        <v>191252391</v>
      </c>
      <c r="C3286" t="s">
        <v>3380</v>
      </c>
      <c r="D3286" t="str">
        <f>INDEX(cleaned_data_Pittsburgh!AF$2:'cleaned_data_Pittsburgh'!AF$828, MATCH(A3286, cleaned_data_Pittsburgh!I$2:'cleaned_data_Pittsburgh'!I$828,0))</f>
        <v>Pittsburgh</v>
      </c>
      <c r="E3286">
        <f>INDEX(cleaned_data_Pittsburgh!AG$2:'cleaned_data_Pittsburgh'!AG$828, MATCH(A3286, cleaned_data_Pittsburgh!I$2:'cleaned_data_Pittsburgh'!I$828,0))</f>
        <v>1</v>
      </c>
      <c r="F3286" t="str">
        <f>INDEX(cleaned_data_Pittsburgh!AK$2:'cleaned_data_Pittsburgh'!AK$828, MATCH(A3286, cleaned_data_Pittsburgh!I$2:'cleaned_data_Pittsburgh'!I$828,0))</f>
        <v>Sub-county</v>
      </c>
      <c r="G3286">
        <f t="shared" si="34"/>
        <v>1</v>
      </c>
    </row>
    <row r="3287" spans="1:7" x14ac:dyDescent="0.2">
      <c r="A3287">
        <v>223973539</v>
      </c>
      <c r="B3287">
        <v>183766249</v>
      </c>
      <c r="C3287" t="s">
        <v>3380</v>
      </c>
      <c r="D3287" t="str">
        <f>INDEX(cleaned_data_Pittsburgh!AF$2:'cleaned_data_Pittsburgh'!AF$828, MATCH(A3287, cleaned_data_Pittsburgh!I$2:'cleaned_data_Pittsburgh'!I$828,0))</f>
        <v>Pittsburgh</v>
      </c>
      <c r="E3287">
        <f>INDEX(cleaned_data_Pittsburgh!AG$2:'cleaned_data_Pittsburgh'!AG$828, MATCH(A3287, cleaned_data_Pittsburgh!I$2:'cleaned_data_Pittsburgh'!I$828,0))</f>
        <v>1</v>
      </c>
      <c r="F3287" t="str">
        <f>INDEX(cleaned_data_Pittsburgh!AK$2:'cleaned_data_Pittsburgh'!AK$828, MATCH(A3287, cleaned_data_Pittsburgh!I$2:'cleaned_data_Pittsburgh'!I$828,0))</f>
        <v>Sub-county</v>
      </c>
      <c r="G3287">
        <f t="shared" si="34"/>
        <v>1</v>
      </c>
    </row>
    <row r="3288" spans="1:7" x14ac:dyDescent="0.2">
      <c r="A3288">
        <v>223973539</v>
      </c>
      <c r="B3288">
        <v>183035733</v>
      </c>
      <c r="C3288" t="s">
        <v>3380</v>
      </c>
      <c r="D3288" t="str">
        <f>INDEX(cleaned_data_Pittsburgh!AF$2:'cleaned_data_Pittsburgh'!AF$828, MATCH(A3288, cleaned_data_Pittsburgh!I$2:'cleaned_data_Pittsburgh'!I$828,0))</f>
        <v>Pittsburgh</v>
      </c>
      <c r="E3288">
        <f>INDEX(cleaned_data_Pittsburgh!AG$2:'cleaned_data_Pittsburgh'!AG$828, MATCH(A3288, cleaned_data_Pittsburgh!I$2:'cleaned_data_Pittsburgh'!I$828,0))</f>
        <v>1</v>
      </c>
      <c r="F3288" t="str">
        <f>INDEX(cleaned_data_Pittsburgh!AK$2:'cleaned_data_Pittsburgh'!AK$828, MATCH(A3288, cleaned_data_Pittsburgh!I$2:'cleaned_data_Pittsburgh'!I$828,0))</f>
        <v>Sub-county</v>
      </c>
      <c r="G3288">
        <f t="shared" si="34"/>
        <v>1</v>
      </c>
    </row>
    <row r="3289" spans="1:7" x14ac:dyDescent="0.2">
      <c r="A3289">
        <v>223973539</v>
      </c>
      <c r="B3289">
        <v>184298221</v>
      </c>
      <c r="C3289" t="s">
        <v>3380</v>
      </c>
      <c r="D3289" t="str">
        <f>INDEX(cleaned_data_Pittsburgh!AF$2:'cleaned_data_Pittsburgh'!AF$828, MATCH(A3289, cleaned_data_Pittsburgh!I$2:'cleaned_data_Pittsburgh'!I$828,0))</f>
        <v>Pittsburgh</v>
      </c>
      <c r="E3289">
        <f>INDEX(cleaned_data_Pittsburgh!AG$2:'cleaned_data_Pittsburgh'!AG$828, MATCH(A3289, cleaned_data_Pittsburgh!I$2:'cleaned_data_Pittsburgh'!I$828,0))</f>
        <v>1</v>
      </c>
      <c r="F3289" t="str">
        <f>INDEX(cleaned_data_Pittsburgh!AK$2:'cleaned_data_Pittsburgh'!AK$828, MATCH(A3289, cleaned_data_Pittsburgh!I$2:'cleaned_data_Pittsburgh'!I$828,0))</f>
        <v>Sub-county</v>
      </c>
      <c r="G3289">
        <f t="shared" si="34"/>
        <v>1</v>
      </c>
    </row>
    <row r="3290" spans="1:7" x14ac:dyDescent="0.2">
      <c r="A3290">
        <v>223973539</v>
      </c>
      <c r="B3290">
        <v>191274614</v>
      </c>
      <c r="C3290" t="s">
        <v>3380</v>
      </c>
      <c r="D3290" t="str">
        <f>INDEX(cleaned_data_Pittsburgh!AF$2:'cleaned_data_Pittsburgh'!AF$828, MATCH(A3290, cleaned_data_Pittsburgh!I$2:'cleaned_data_Pittsburgh'!I$828,0))</f>
        <v>Pittsburgh</v>
      </c>
      <c r="E3290">
        <f>INDEX(cleaned_data_Pittsburgh!AG$2:'cleaned_data_Pittsburgh'!AG$828, MATCH(A3290, cleaned_data_Pittsburgh!I$2:'cleaned_data_Pittsburgh'!I$828,0))</f>
        <v>1</v>
      </c>
      <c r="F3290" t="str">
        <f>INDEX(cleaned_data_Pittsburgh!AK$2:'cleaned_data_Pittsburgh'!AK$828, MATCH(A3290, cleaned_data_Pittsburgh!I$2:'cleaned_data_Pittsburgh'!I$828,0))</f>
        <v>Sub-county</v>
      </c>
      <c r="G3290">
        <f t="shared" si="34"/>
        <v>1</v>
      </c>
    </row>
    <row r="3291" spans="1:7" x14ac:dyDescent="0.2">
      <c r="A3291">
        <v>223973539</v>
      </c>
      <c r="B3291">
        <v>84062542</v>
      </c>
      <c r="C3291" t="s">
        <v>3380</v>
      </c>
      <c r="D3291" t="str">
        <f>INDEX(cleaned_data_Pittsburgh!AF$2:'cleaned_data_Pittsburgh'!AF$828, MATCH(A3291, cleaned_data_Pittsburgh!I$2:'cleaned_data_Pittsburgh'!I$828,0))</f>
        <v>Pittsburgh</v>
      </c>
      <c r="E3291">
        <f>INDEX(cleaned_data_Pittsburgh!AG$2:'cleaned_data_Pittsburgh'!AG$828, MATCH(A3291, cleaned_data_Pittsburgh!I$2:'cleaned_data_Pittsburgh'!I$828,0))</f>
        <v>1</v>
      </c>
      <c r="F3291" t="str">
        <f>INDEX(cleaned_data_Pittsburgh!AK$2:'cleaned_data_Pittsburgh'!AK$828, MATCH(A3291, cleaned_data_Pittsburgh!I$2:'cleaned_data_Pittsburgh'!I$828,0))</f>
        <v>Sub-county</v>
      </c>
      <c r="G3291">
        <f t="shared" si="34"/>
        <v>1</v>
      </c>
    </row>
    <row r="3292" spans="1:7" x14ac:dyDescent="0.2">
      <c r="A3292">
        <v>223973539</v>
      </c>
      <c r="B3292">
        <v>56357512</v>
      </c>
      <c r="C3292" t="s">
        <v>3380</v>
      </c>
      <c r="D3292" t="str">
        <f>INDEX(cleaned_data_Pittsburgh!AF$2:'cleaned_data_Pittsburgh'!AF$828, MATCH(A3292, cleaned_data_Pittsburgh!I$2:'cleaned_data_Pittsburgh'!I$828,0))</f>
        <v>Pittsburgh</v>
      </c>
      <c r="E3292">
        <f>INDEX(cleaned_data_Pittsburgh!AG$2:'cleaned_data_Pittsburgh'!AG$828, MATCH(A3292, cleaned_data_Pittsburgh!I$2:'cleaned_data_Pittsburgh'!I$828,0))</f>
        <v>1</v>
      </c>
      <c r="F3292" t="str">
        <f>INDEX(cleaned_data_Pittsburgh!AK$2:'cleaned_data_Pittsburgh'!AK$828, MATCH(A3292, cleaned_data_Pittsburgh!I$2:'cleaned_data_Pittsburgh'!I$828,0))</f>
        <v>Sub-county</v>
      </c>
      <c r="G3292">
        <f t="shared" si="34"/>
        <v>1</v>
      </c>
    </row>
    <row r="3293" spans="1:7" x14ac:dyDescent="0.2">
      <c r="A3293">
        <v>223973539</v>
      </c>
      <c r="B3293">
        <v>191360979</v>
      </c>
      <c r="C3293" t="s">
        <v>3380</v>
      </c>
      <c r="D3293" t="str">
        <f>INDEX(cleaned_data_Pittsburgh!AF$2:'cleaned_data_Pittsburgh'!AF$828, MATCH(A3293, cleaned_data_Pittsburgh!I$2:'cleaned_data_Pittsburgh'!I$828,0))</f>
        <v>Pittsburgh</v>
      </c>
      <c r="E3293">
        <f>INDEX(cleaned_data_Pittsburgh!AG$2:'cleaned_data_Pittsburgh'!AG$828, MATCH(A3293, cleaned_data_Pittsburgh!I$2:'cleaned_data_Pittsburgh'!I$828,0))</f>
        <v>1</v>
      </c>
      <c r="F3293" t="str">
        <f>INDEX(cleaned_data_Pittsburgh!AK$2:'cleaned_data_Pittsburgh'!AK$828, MATCH(A3293, cleaned_data_Pittsburgh!I$2:'cleaned_data_Pittsburgh'!I$828,0))</f>
        <v>Sub-county</v>
      </c>
      <c r="G3293">
        <f t="shared" si="34"/>
        <v>1</v>
      </c>
    </row>
    <row r="3294" spans="1:7" x14ac:dyDescent="0.2">
      <c r="A3294">
        <v>223977982</v>
      </c>
      <c r="B3294">
        <v>51378442</v>
      </c>
      <c r="C3294" t="s">
        <v>3380</v>
      </c>
      <c r="D3294" t="str">
        <f>INDEX(cleaned_data_Pittsburgh!AF$2:'cleaned_data_Pittsburgh'!AF$828, MATCH(A3294, cleaned_data_Pittsburgh!I$2:'cleaned_data_Pittsburgh'!I$828,0))</f>
        <v>Pittsburgh</v>
      </c>
      <c r="E3294">
        <f>INDEX(cleaned_data_Pittsburgh!AG$2:'cleaned_data_Pittsburgh'!AG$828, MATCH(A3294, cleaned_data_Pittsburgh!I$2:'cleaned_data_Pittsburgh'!I$828,0))</f>
        <v>0</v>
      </c>
      <c r="F3294" t="str">
        <f>INDEX(cleaned_data_Pittsburgh!AK$2:'cleaned_data_Pittsburgh'!AK$828, MATCH(A3294, cleaned_data_Pittsburgh!I$2:'cleaned_data_Pittsburgh'!I$828,0))</f>
        <v>Sub-county</v>
      </c>
      <c r="G3294">
        <f t="shared" si="34"/>
        <v>1</v>
      </c>
    </row>
    <row r="3295" spans="1:7" x14ac:dyDescent="0.2">
      <c r="A3295">
        <v>223977982</v>
      </c>
      <c r="B3295">
        <v>10858362</v>
      </c>
      <c r="C3295" t="s">
        <v>3380</v>
      </c>
      <c r="D3295" t="str">
        <f>INDEX(cleaned_data_Pittsburgh!AF$2:'cleaned_data_Pittsburgh'!AF$828, MATCH(A3295, cleaned_data_Pittsburgh!I$2:'cleaned_data_Pittsburgh'!I$828,0))</f>
        <v>Pittsburgh</v>
      </c>
      <c r="E3295">
        <f>INDEX(cleaned_data_Pittsburgh!AG$2:'cleaned_data_Pittsburgh'!AG$828, MATCH(A3295, cleaned_data_Pittsburgh!I$2:'cleaned_data_Pittsburgh'!I$828,0))</f>
        <v>0</v>
      </c>
      <c r="F3295" t="str">
        <f>INDEX(cleaned_data_Pittsburgh!AK$2:'cleaned_data_Pittsburgh'!AK$828, MATCH(A3295, cleaned_data_Pittsburgh!I$2:'cleaned_data_Pittsburgh'!I$828,0))</f>
        <v>Sub-county</v>
      </c>
      <c r="G3295">
        <f t="shared" si="34"/>
        <v>1</v>
      </c>
    </row>
    <row r="3296" spans="1:7" x14ac:dyDescent="0.2">
      <c r="A3296">
        <v>223977982</v>
      </c>
      <c r="B3296">
        <v>174987962</v>
      </c>
      <c r="C3296" t="s">
        <v>3380</v>
      </c>
      <c r="D3296" t="str">
        <f>INDEX(cleaned_data_Pittsburgh!AF$2:'cleaned_data_Pittsburgh'!AF$828, MATCH(A3296, cleaned_data_Pittsburgh!I$2:'cleaned_data_Pittsburgh'!I$828,0))</f>
        <v>Pittsburgh</v>
      </c>
      <c r="E3296">
        <f>INDEX(cleaned_data_Pittsburgh!AG$2:'cleaned_data_Pittsburgh'!AG$828, MATCH(A3296, cleaned_data_Pittsburgh!I$2:'cleaned_data_Pittsburgh'!I$828,0))</f>
        <v>0</v>
      </c>
      <c r="F3296" t="str">
        <f>INDEX(cleaned_data_Pittsburgh!AK$2:'cleaned_data_Pittsburgh'!AK$828, MATCH(A3296, cleaned_data_Pittsburgh!I$2:'cleaned_data_Pittsburgh'!I$828,0))</f>
        <v>Sub-county</v>
      </c>
      <c r="G3296">
        <f t="shared" si="34"/>
        <v>1</v>
      </c>
    </row>
    <row r="3297" spans="1:7" x14ac:dyDescent="0.2">
      <c r="A3297">
        <v>223977982</v>
      </c>
      <c r="B3297">
        <v>8155904</v>
      </c>
      <c r="C3297" t="s">
        <v>3380</v>
      </c>
      <c r="D3297" t="str">
        <f>INDEX(cleaned_data_Pittsburgh!AF$2:'cleaned_data_Pittsburgh'!AF$828, MATCH(A3297, cleaned_data_Pittsburgh!I$2:'cleaned_data_Pittsburgh'!I$828,0))</f>
        <v>Pittsburgh</v>
      </c>
      <c r="E3297">
        <f>INDEX(cleaned_data_Pittsburgh!AG$2:'cleaned_data_Pittsburgh'!AG$828, MATCH(A3297, cleaned_data_Pittsburgh!I$2:'cleaned_data_Pittsburgh'!I$828,0))</f>
        <v>0</v>
      </c>
      <c r="F3297" t="str">
        <f>INDEX(cleaned_data_Pittsburgh!AK$2:'cleaned_data_Pittsburgh'!AK$828, MATCH(A3297, cleaned_data_Pittsburgh!I$2:'cleaned_data_Pittsburgh'!I$828,0))</f>
        <v>Sub-county</v>
      </c>
      <c r="G3297">
        <f t="shared" si="34"/>
        <v>1</v>
      </c>
    </row>
    <row r="3298" spans="1:7" x14ac:dyDescent="0.2">
      <c r="A3298">
        <v>223977982</v>
      </c>
      <c r="B3298">
        <v>155770122</v>
      </c>
      <c r="C3298" t="s">
        <v>3380</v>
      </c>
      <c r="D3298" t="str">
        <f>INDEX(cleaned_data_Pittsburgh!AF$2:'cleaned_data_Pittsburgh'!AF$828, MATCH(A3298, cleaned_data_Pittsburgh!I$2:'cleaned_data_Pittsburgh'!I$828,0))</f>
        <v>Pittsburgh</v>
      </c>
      <c r="E3298">
        <f>INDEX(cleaned_data_Pittsburgh!AG$2:'cleaned_data_Pittsburgh'!AG$828, MATCH(A3298, cleaned_data_Pittsburgh!I$2:'cleaned_data_Pittsburgh'!I$828,0))</f>
        <v>0</v>
      </c>
      <c r="F3298" t="str">
        <f>INDEX(cleaned_data_Pittsburgh!AK$2:'cleaned_data_Pittsburgh'!AK$828, MATCH(A3298, cleaned_data_Pittsburgh!I$2:'cleaned_data_Pittsburgh'!I$828,0))</f>
        <v>Sub-county</v>
      </c>
      <c r="G3298">
        <f t="shared" si="34"/>
        <v>1</v>
      </c>
    </row>
    <row r="3299" spans="1:7" x14ac:dyDescent="0.2">
      <c r="A3299">
        <v>223977982</v>
      </c>
      <c r="B3299">
        <v>13431396</v>
      </c>
      <c r="C3299" t="s">
        <v>3380</v>
      </c>
      <c r="D3299" t="str">
        <f>INDEX(cleaned_data_Pittsburgh!AF$2:'cleaned_data_Pittsburgh'!AF$828, MATCH(A3299, cleaned_data_Pittsburgh!I$2:'cleaned_data_Pittsburgh'!I$828,0))</f>
        <v>Pittsburgh</v>
      </c>
      <c r="E3299">
        <f>INDEX(cleaned_data_Pittsburgh!AG$2:'cleaned_data_Pittsburgh'!AG$828, MATCH(A3299, cleaned_data_Pittsburgh!I$2:'cleaned_data_Pittsburgh'!I$828,0))</f>
        <v>0</v>
      </c>
      <c r="F3299" t="str">
        <f>INDEX(cleaned_data_Pittsburgh!AK$2:'cleaned_data_Pittsburgh'!AK$828, MATCH(A3299, cleaned_data_Pittsburgh!I$2:'cleaned_data_Pittsburgh'!I$828,0))</f>
        <v>Sub-county</v>
      </c>
      <c r="G3299">
        <f t="shared" si="34"/>
        <v>1</v>
      </c>
    </row>
    <row r="3300" spans="1:7" x14ac:dyDescent="0.2">
      <c r="A3300">
        <v>223977982</v>
      </c>
      <c r="B3300">
        <v>180190032</v>
      </c>
      <c r="C3300" t="s">
        <v>3380</v>
      </c>
      <c r="D3300" t="str">
        <f>INDEX(cleaned_data_Pittsburgh!AF$2:'cleaned_data_Pittsburgh'!AF$828, MATCH(A3300, cleaned_data_Pittsburgh!I$2:'cleaned_data_Pittsburgh'!I$828,0))</f>
        <v>Pittsburgh</v>
      </c>
      <c r="E3300">
        <f>INDEX(cleaned_data_Pittsburgh!AG$2:'cleaned_data_Pittsburgh'!AG$828, MATCH(A3300, cleaned_data_Pittsburgh!I$2:'cleaned_data_Pittsburgh'!I$828,0))</f>
        <v>0</v>
      </c>
      <c r="F3300" t="str">
        <f>INDEX(cleaned_data_Pittsburgh!AK$2:'cleaned_data_Pittsburgh'!AK$828, MATCH(A3300, cleaned_data_Pittsburgh!I$2:'cleaned_data_Pittsburgh'!I$828,0))</f>
        <v>Sub-county</v>
      </c>
      <c r="G3300">
        <f t="shared" si="34"/>
        <v>1</v>
      </c>
    </row>
    <row r="3301" spans="1:7" x14ac:dyDescent="0.2">
      <c r="A3301">
        <v>223977982</v>
      </c>
      <c r="B3301">
        <v>17068321</v>
      </c>
      <c r="C3301" t="s">
        <v>3380</v>
      </c>
      <c r="D3301" t="str">
        <f>INDEX(cleaned_data_Pittsburgh!AF$2:'cleaned_data_Pittsburgh'!AF$828, MATCH(A3301, cleaned_data_Pittsburgh!I$2:'cleaned_data_Pittsburgh'!I$828,0))</f>
        <v>Pittsburgh</v>
      </c>
      <c r="E3301">
        <f>INDEX(cleaned_data_Pittsburgh!AG$2:'cleaned_data_Pittsburgh'!AG$828, MATCH(A3301, cleaned_data_Pittsburgh!I$2:'cleaned_data_Pittsburgh'!I$828,0))</f>
        <v>0</v>
      </c>
      <c r="F3301" t="str">
        <f>INDEX(cleaned_data_Pittsburgh!AK$2:'cleaned_data_Pittsburgh'!AK$828, MATCH(A3301, cleaned_data_Pittsburgh!I$2:'cleaned_data_Pittsburgh'!I$828,0))</f>
        <v>Sub-county</v>
      </c>
      <c r="G3301">
        <f t="shared" si="34"/>
        <v>1</v>
      </c>
    </row>
    <row r="3302" spans="1:7" x14ac:dyDescent="0.2">
      <c r="A3302">
        <v>223977982</v>
      </c>
      <c r="B3302">
        <v>72338682</v>
      </c>
      <c r="C3302" t="s">
        <v>3380</v>
      </c>
      <c r="D3302" t="str">
        <f>INDEX(cleaned_data_Pittsburgh!AF$2:'cleaned_data_Pittsburgh'!AF$828, MATCH(A3302, cleaned_data_Pittsburgh!I$2:'cleaned_data_Pittsburgh'!I$828,0))</f>
        <v>Pittsburgh</v>
      </c>
      <c r="E3302">
        <f>INDEX(cleaned_data_Pittsburgh!AG$2:'cleaned_data_Pittsburgh'!AG$828, MATCH(A3302, cleaned_data_Pittsburgh!I$2:'cleaned_data_Pittsburgh'!I$828,0))</f>
        <v>0</v>
      </c>
      <c r="F3302" t="str">
        <f>INDEX(cleaned_data_Pittsburgh!AK$2:'cleaned_data_Pittsburgh'!AK$828, MATCH(A3302, cleaned_data_Pittsburgh!I$2:'cleaned_data_Pittsburgh'!I$828,0))</f>
        <v>Sub-county</v>
      </c>
      <c r="G3302">
        <f t="shared" si="34"/>
        <v>1</v>
      </c>
    </row>
    <row r="3303" spans="1:7" x14ac:dyDescent="0.2">
      <c r="A3303">
        <v>223977982</v>
      </c>
      <c r="B3303">
        <v>59296612</v>
      </c>
      <c r="C3303" t="s">
        <v>3380</v>
      </c>
      <c r="D3303" t="str">
        <f>INDEX(cleaned_data_Pittsburgh!AF$2:'cleaned_data_Pittsburgh'!AF$828, MATCH(A3303, cleaned_data_Pittsburgh!I$2:'cleaned_data_Pittsburgh'!I$828,0))</f>
        <v>Pittsburgh</v>
      </c>
      <c r="E3303">
        <f>INDEX(cleaned_data_Pittsburgh!AG$2:'cleaned_data_Pittsburgh'!AG$828, MATCH(A3303, cleaned_data_Pittsburgh!I$2:'cleaned_data_Pittsburgh'!I$828,0))</f>
        <v>0</v>
      </c>
      <c r="F3303" t="str">
        <f>INDEX(cleaned_data_Pittsburgh!AK$2:'cleaned_data_Pittsburgh'!AK$828, MATCH(A3303, cleaned_data_Pittsburgh!I$2:'cleaned_data_Pittsburgh'!I$828,0))</f>
        <v>Sub-county</v>
      </c>
      <c r="G3303">
        <f t="shared" si="34"/>
        <v>1</v>
      </c>
    </row>
    <row r="3304" spans="1:7" x14ac:dyDescent="0.2">
      <c r="A3304">
        <v>223992811</v>
      </c>
      <c r="B3304">
        <v>19293821</v>
      </c>
      <c r="C3304" t="s">
        <v>3380</v>
      </c>
      <c r="D3304" t="str">
        <f>INDEX(cleaned_data_Pittsburgh!AF$2:'cleaned_data_Pittsburgh'!AF$828, MATCH(A3304, cleaned_data_Pittsburgh!I$2:'cleaned_data_Pittsburgh'!I$828,0))</f>
        <v>Pittsburgh</v>
      </c>
      <c r="E3304">
        <f>INDEX(cleaned_data_Pittsburgh!AG$2:'cleaned_data_Pittsburgh'!AG$828, MATCH(A3304, cleaned_data_Pittsburgh!I$2:'cleaned_data_Pittsburgh'!I$828,0))</f>
        <v>0</v>
      </c>
      <c r="F3304" t="str">
        <f>INDEX(cleaned_data_Pittsburgh!AK$2:'cleaned_data_Pittsburgh'!AK$828, MATCH(A3304, cleaned_data_Pittsburgh!I$2:'cleaned_data_Pittsburgh'!I$828,0))</f>
        <v>Sub-county</v>
      </c>
      <c r="G3304">
        <f t="shared" si="34"/>
        <v>1</v>
      </c>
    </row>
    <row r="3305" spans="1:7" x14ac:dyDescent="0.2">
      <c r="A3305">
        <v>223992811</v>
      </c>
      <c r="B3305">
        <v>66387142</v>
      </c>
      <c r="C3305" t="s">
        <v>3380</v>
      </c>
      <c r="D3305" t="str">
        <f>INDEX(cleaned_data_Pittsburgh!AF$2:'cleaned_data_Pittsburgh'!AF$828, MATCH(A3305, cleaned_data_Pittsburgh!I$2:'cleaned_data_Pittsburgh'!I$828,0))</f>
        <v>Pittsburgh</v>
      </c>
      <c r="E3305">
        <f>INDEX(cleaned_data_Pittsburgh!AG$2:'cleaned_data_Pittsburgh'!AG$828, MATCH(A3305, cleaned_data_Pittsburgh!I$2:'cleaned_data_Pittsburgh'!I$828,0))</f>
        <v>0</v>
      </c>
      <c r="F3305" t="str">
        <f>INDEX(cleaned_data_Pittsburgh!AK$2:'cleaned_data_Pittsburgh'!AK$828, MATCH(A3305, cleaned_data_Pittsburgh!I$2:'cleaned_data_Pittsburgh'!I$828,0))</f>
        <v>Sub-county</v>
      </c>
      <c r="G3305">
        <f t="shared" si="34"/>
        <v>1</v>
      </c>
    </row>
    <row r="3306" spans="1:7" x14ac:dyDescent="0.2">
      <c r="A3306">
        <v>223992811</v>
      </c>
      <c r="B3306">
        <v>2351962</v>
      </c>
      <c r="C3306" t="s">
        <v>3380</v>
      </c>
      <c r="D3306" t="str">
        <f>INDEX(cleaned_data_Pittsburgh!AF$2:'cleaned_data_Pittsburgh'!AF$828, MATCH(A3306, cleaned_data_Pittsburgh!I$2:'cleaned_data_Pittsburgh'!I$828,0))</f>
        <v>Pittsburgh</v>
      </c>
      <c r="E3306">
        <f>INDEX(cleaned_data_Pittsburgh!AG$2:'cleaned_data_Pittsburgh'!AG$828, MATCH(A3306, cleaned_data_Pittsburgh!I$2:'cleaned_data_Pittsburgh'!I$828,0))</f>
        <v>0</v>
      </c>
      <c r="F3306" t="str">
        <f>INDEX(cleaned_data_Pittsburgh!AK$2:'cleaned_data_Pittsburgh'!AK$828, MATCH(A3306, cleaned_data_Pittsburgh!I$2:'cleaned_data_Pittsburgh'!I$828,0))</f>
        <v>Sub-county</v>
      </c>
      <c r="G3306">
        <f t="shared" si="34"/>
        <v>1</v>
      </c>
    </row>
    <row r="3307" spans="1:7" x14ac:dyDescent="0.2">
      <c r="A3307">
        <v>223992811</v>
      </c>
      <c r="B3307">
        <v>55399742</v>
      </c>
      <c r="C3307" t="s">
        <v>3380</v>
      </c>
      <c r="D3307" t="str">
        <f>INDEX(cleaned_data_Pittsburgh!AF$2:'cleaned_data_Pittsburgh'!AF$828, MATCH(A3307, cleaned_data_Pittsburgh!I$2:'cleaned_data_Pittsburgh'!I$828,0))</f>
        <v>Pittsburgh</v>
      </c>
      <c r="E3307">
        <f>INDEX(cleaned_data_Pittsburgh!AG$2:'cleaned_data_Pittsburgh'!AG$828, MATCH(A3307, cleaned_data_Pittsburgh!I$2:'cleaned_data_Pittsburgh'!I$828,0))</f>
        <v>0</v>
      </c>
      <c r="F3307" t="str">
        <f>INDEX(cleaned_data_Pittsburgh!AK$2:'cleaned_data_Pittsburgh'!AK$828, MATCH(A3307, cleaned_data_Pittsburgh!I$2:'cleaned_data_Pittsburgh'!I$828,0))</f>
        <v>Sub-county</v>
      </c>
      <c r="G3307">
        <f t="shared" si="34"/>
        <v>1</v>
      </c>
    </row>
    <row r="3308" spans="1:7" x14ac:dyDescent="0.2">
      <c r="A3308">
        <v>223992811</v>
      </c>
      <c r="B3308">
        <v>185290836</v>
      </c>
      <c r="C3308" t="s">
        <v>3380</v>
      </c>
      <c r="D3308" t="str">
        <f>INDEX(cleaned_data_Pittsburgh!AF$2:'cleaned_data_Pittsburgh'!AF$828, MATCH(A3308, cleaned_data_Pittsburgh!I$2:'cleaned_data_Pittsburgh'!I$828,0))</f>
        <v>Pittsburgh</v>
      </c>
      <c r="E3308">
        <f>INDEX(cleaned_data_Pittsburgh!AG$2:'cleaned_data_Pittsburgh'!AG$828, MATCH(A3308, cleaned_data_Pittsburgh!I$2:'cleaned_data_Pittsburgh'!I$828,0))</f>
        <v>0</v>
      </c>
      <c r="F3308" t="str">
        <f>INDEX(cleaned_data_Pittsburgh!AK$2:'cleaned_data_Pittsburgh'!AK$828, MATCH(A3308, cleaned_data_Pittsburgh!I$2:'cleaned_data_Pittsburgh'!I$828,0))</f>
        <v>Sub-county</v>
      </c>
      <c r="G3308">
        <f t="shared" si="34"/>
        <v>1</v>
      </c>
    </row>
    <row r="3309" spans="1:7" x14ac:dyDescent="0.2">
      <c r="A3309">
        <v>223992811</v>
      </c>
      <c r="B3309">
        <v>7846620</v>
      </c>
      <c r="C3309" t="s">
        <v>3380</v>
      </c>
      <c r="D3309" t="str">
        <f>INDEX(cleaned_data_Pittsburgh!AF$2:'cleaned_data_Pittsburgh'!AF$828, MATCH(A3309, cleaned_data_Pittsburgh!I$2:'cleaned_data_Pittsburgh'!I$828,0))</f>
        <v>Pittsburgh</v>
      </c>
      <c r="E3309">
        <f>INDEX(cleaned_data_Pittsburgh!AG$2:'cleaned_data_Pittsburgh'!AG$828, MATCH(A3309, cleaned_data_Pittsburgh!I$2:'cleaned_data_Pittsburgh'!I$828,0))</f>
        <v>0</v>
      </c>
      <c r="F3309" t="str">
        <f>INDEX(cleaned_data_Pittsburgh!AK$2:'cleaned_data_Pittsburgh'!AK$828, MATCH(A3309, cleaned_data_Pittsburgh!I$2:'cleaned_data_Pittsburgh'!I$828,0))</f>
        <v>Sub-county</v>
      </c>
      <c r="G3309">
        <f t="shared" si="34"/>
        <v>1</v>
      </c>
    </row>
    <row r="3310" spans="1:7" x14ac:dyDescent="0.2">
      <c r="A3310">
        <v>223992811</v>
      </c>
      <c r="B3310">
        <v>129727872</v>
      </c>
      <c r="C3310" t="s">
        <v>3380</v>
      </c>
      <c r="D3310" t="str">
        <f>INDEX(cleaned_data_Pittsburgh!AF$2:'cleaned_data_Pittsburgh'!AF$828, MATCH(A3310, cleaned_data_Pittsburgh!I$2:'cleaned_data_Pittsburgh'!I$828,0))</f>
        <v>Pittsburgh</v>
      </c>
      <c r="E3310">
        <f>INDEX(cleaned_data_Pittsburgh!AG$2:'cleaned_data_Pittsburgh'!AG$828, MATCH(A3310, cleaned_data_Pittsburgh!I$2:'cleaned_data_Pittsburgh'!I$828,0))</f>
        <v>0</v>
      </c>
      <c r="F3310" t="str">
        <f>INDEX(cleaned_data_Pittsburgh!AK$2:'cleaned_data_Pittsburgh'!AK$828, MATCH(A3310, cleaned_data_Pittsburgh!I$2:'cleaned_data_Pittsburgh'!I$828,0))</f>
        <v>Sub-county</v>
      </c>
      <c r="G3310">
        <f t="shared" si="34"/>
        <v>1</v>
      </c>
    </row>
    <row r="3311" spans="1:7" x14ac:dyDescent="0.2">
      <c r="A3311">
        <v>223992811</v>
      </c>
      <c r="B3311">
        <v>33355382</v>
      </c>
      <c r="C3311" t="s">
        <v>3380</v>
      </c>
      <c r="D3311" t="str">
        <f>INDEX(cleaned_data_Pittsburgh!AF$2:'cleaned_data_Pittsburgh'!AF$828, MATCH(A3311, cleaned_data_Pittsburgh!I$2:'cleaned_data_Pittsburgh'!I$828,0))</f>
        <v>Pittsburgh</v>
      </c>
      <c r="E3311">
        <f>INDEX(cleaned_data_Pittsburgh!AG$2:'cleaned_data_Pittsburgh'!AG$828, MATCH(A3311, cleaned_data_Pittsburgh!I$2:'cleaned_data_Pittsburgh'!I$828,0))</f>
        <v>0</v>
      </c>
      <c r="F3311" t="str">
        <f>INDEX(cleaned_data_Pittsburgh!AK$2:'cleaned_data_Pittsburgh'!AK$828, MATCH(A3311, cleaned_data_Pittsburgh!I$2:'cleaned_data_Pittsburgh'!I$828,0))</f>
        <v>Sub-county</v>
      </c>
      <c r="G3311">
        <f t="shared" si="34"/>
        <v>1</v>
      </c>
    </row>
    <row r="3312" spans="1:7" x14ac:dyDescent="0.2">
      <c r="A3312">
        <v>224008671</v>
      </c>
      <c r="B3312">
        <v>185534376</v>
      </c>
      <c r="C3312" t="s">
        <v>3380</v>
      </c>
      <c r="D3312" t="str">
        <f>INDEX(cleaned_data_Pittsburgh!AF$2:'cleaned_data_Pittsburgh'!AF$828, MATCH(A3312, cleaned_data_Pittsburgh!I$2:'cleaned_data_Pittsburgh'!I$828,0))</f>
        <v>Pittsburgh</v>
      </c>
      <c r="E3312">
        <f>INDEX(cleaned_data_Pittsburgh!AG$2:'cleaned_data_Pittsburgh'!AG$828, MATCH(A3312, cleaned_data_Pittsburgh!I$2:'cleaned_data_Pittsburgh'!I$828,0))</f>
        <v>0</v>
      </c>
      <c r="F3312" t="str">
        <f>INDEX(cleaned_data_Pittsburgh!AK$2:'cleaned_data_Pittsburgh'!AK$828, MATCH(A3312, cleaned_data_Pittsburgh!I$2:'cleaned_data_Pittsburgh'!I$828,0))</f>
        <v>Sub-county</v>
      </c>
      <c r="G3312">
        <f t="shared" si="34"/>
        <v>1</v>
      </c>
    </row>
    <row r="3313" spans="1:7" x14ac:dyDescent="0.2">
      <c r="A3313">
        <v>224008671</v>
      </c>
      <c r="B3313">
        <v>91910432</v>
      </c>
      <c r="C3313" t="s">
        <v>3380</v>
      </c>
      <c r="D3313" t="str">
        <f>INDEX(cleaned_data_Pittsburgh!AF$2:'cleaned_data_Pittsburgh'!AF$828, MATCH(A3313, cleaned_data_Pittsburgh!I$2:'cleaned_data_Pittsburgh'!I$828,0))</f>
        <v>Pittsburgh</v>
      </c>
      <c r="E3313">
        <f>INDEX(cleaned_data_Pittsburgh!AG$2:'cleaned_data_Pittsburgh'!AG$828, MATCH(A3313, cleaned_data_Pittsburgh!I$2:'cleaned_data_Pittsburgh'!I$828,0))</f>
        <v>0</v>
      </c>
      <c r="F3313" t="str">
        <f>INDEX(cleaned_data_Pittsburgh!AK$2:'cleaned_data_Pittsburgh'!AK$828, MATCH(A3313, cleaned_data_Pittsburgh!I$2:'cleaned_data_Pittsburgh'!I$828,0))</f>
        <v>Sub-county</v>
      </c>
      <c r="G3313">
        <f t="shared" si="34"/>
        <v>1</v>
      </c>
    </row>
    <row r="3314" spans="1:7" x14ac:dyDescent="0.2">
      <c r="A3314">
        <v>224008671</v>
      </c>
      <c r="B3314">
        <v>125001302</v>
      </c>
      <c r="C3314" t="s">
        <v>3380</v>
      </c>
      <c r="D3314" t="str">
        <f>INDEX(cleaned_data_Pittsburgh!AF$2:'cleaned_data_Pittsburgh'!AF$828, MATCH(A3314, cleaned_data_Pittsburgh!I$2:'cleaned_data_Pittsburgh'!I$828,0))</f>
        <v>Pittsburgh</v>
      </c>
      <c r="E3314">
        <f>INDEX(cleaned_data_Pittsburgh!AG$2:'cleaned_data_Pittsburgh'!AG$828, MATCH(A3314, cleaned_data_Pittsburgh!I$2:'cleaned_data_Pittsburgh'!I$828,0))</f>
        <v>0</v>
      </c>
      <c r="F3314" t="str">
        <f>INDEX(cleaned_data_Pittsburgh!AK$2:'cleaned_data_Pittsburgh'!AK$828, MATCH(A3314, cleaned_data_Pittsburgh!I$2:'cleaned_data_Pittsburgh'!I$828,0))</f>
        <v>Sub-county</v>
      </c>
      <c r="G3314">
        <f t="shared" si="34"/>
        <v>1</v>
      </c>
    </row>
    <row r="3315" spans="1:7" x14ac:dyDescent="0.2">
      <c r="A3315">
        <v>224008991</v>
      </c>
      <c r="B3315">
        <v>185534376</v>
      </c>
      <c r="C3315" t="s">
        <v>3380</v>
      </c>
      <c r="D3315" t="str">
        <f>INDEX(cleaned_data_Pittsburgh!AF$2:'cleaned_data_Pittsburgh'!AF$828, MATCH(A3315, cleaned_data_Pittsburgh!I$2:'cleaned_data_Pittsburgh'!I$828,0))</f>
        <v>Pittsburgh</v>
      </c>
      <c r="E3315">
        <f>INDEX(cleaned_data_Pittsburgh!AG$2:'cleaned_data_Pittsburgh'!AG$828, MATCH(A3315, cleaned_data_Pittsburgh!I$2:'cleaned_data_Pittsburgh'!I$828,0))</f>
        <v>0</v>
      </c>
      <c r="F3315" t="str">
        <f>INDEX(cleaned_data_Pittsburgh!AK$2:'cleaned_data_Pittsburgh'!AK$828, MATCH(A3315, cleaned_data_Pittsburgh!I$2:'cleaned_data_Pittsburgh'!I$828,0))</f>
        <v>Sub-county</v>
      </c>
      <c r="G3315">
        <f t="shared" si="34"/>
        <v>1</v>
      </c>
    </row>
    <row r="3316" spans="1:7" x14ac:dyDescent="0.2">
      <c r="A3316">
        <v>224016992</v>
      </c>
      <c r="B3316">
        <v>184805949</v>
      </c>
      <c r="C3316" t="s">
        <v>3380</v>
      </c>
      <c r="D3316" t="str">
        <f>INDEX(cleaned_data_Pittsburgh!AF$2:'cleaned_data_Pittsburgh'!AF$828, MATCH(A3316, cleaned_data_Pittsburgh!I$2:'cleaned_data_Pittsburgh'!I$828,0))</f>
        <v>Pittsburgh</v>
      </c>
      <c r="E3316">
        <f>INDEX(cleaned_data_Pittsburgh!AG$2:'cleaned_data_Pittsburgh'!AG$828, MATCH(A3316, cleaned_data_Pittsburgh!I$2:'cleaned_data_Pittsburgh'!I$828,0))</f>
        <v>0</v>
      </c>
      <c r="F3316" t="str">
        <f>INDEX(cleaned_data_Pittsburgh!AK$2:'cleaned_data_Pittsburgh'!AK$828, MATCH(A3316, cleaned_data_Pittsburgh!I$2:'cleaned_data_Pittsburgh'!I$828,0))</f>
        <v>Sub-county</v>
      </c>
      <c r="G3316">
        <f t="shared" si="34"/>
        <v>1</v>
      </c>
    </row>
    <row r="3317" spans="1:7" x14ac:dyDescent="0.2">
      <c r="A3317">
        <v>224016992</v>
      </c>
      <c r="B3317">
        <v>187908473</v>
      </c>
      <c r="C3317" t="s">
        <v>3380</v>
      </c>
      <c r="D3317" t="str">
        <f>INDEX(cleaned_data_Pittsburgh!AF$2:'cleaned_data_Pittsburgh'!AF$828, MATCH(A3317, cleaned_data_Pittsburgh!I$2:'cleaned_data_Pittsburgh'!I$828,0))</f>
        <v>Pittsburgh</v>
      </c>
      <c r="E3317">
        <f>INDEX(cleaned_data_Pittsburgh!AG$2:'cleaned_data_Pittsburgh'!AG$828, MATCH(A3317, cleaned_data_Pittsburgh!I$2:'cleaned_data_Pittsburgh'!I$828,0))</f>
        <v>0</v>
      </c>
      <c r="F3317" t="str">
        <f>INDEX(cleaned_data_Pittsburgh!AK$2:'cleaned_data_Pittsburgh'!AK$828, MATCH(A3317, cleaned_data_Pittsburgh!I$2:'cleaned_data_Pittsburgh'!I$828,0))</f>
        <v>Sub-county</v>
      </c>
      <c r="G3317">
        <f t="shared" si="34"/>
        <v>1</v>
      </c>
    </row>
    <row r="3318" spans="1:7" x14ac:dyDescent="0.2">
      <c r="A3318">
        <v>224017162</v>
      </c>
      <c r="B3318">
        <v>184805949</v>
      </c>
      <c r="C3318" t="s">
        <v>3380</v>
      </c>
      <c r="D3318" t="str">
        <f>INDEX(cleaned_data_Pittsburgh!AF$2:'cleaned_data_Pittsburgh'!AF$828, MATCH(A3318, cleaned_data_Pittsburgh!I$2:'cleaned_data_Pittsburgh'!I$828,0))</f>
        <v>Pittsburgh</v>
      </c>
      <c r="E3318">
        <f>INDEX(cleaned_data_Pittsburgh!AG$2:'cleaned_data_Pittsburgh'!AG$828, MATCH(A3318, cleaned_data_Pittsburgh!I$2:'cleaned_data_Pittsburgh'!I$828,0))</f>
        <v>0</v>
      </c>
      <c r="F3318" t="str">
        <f>INDEX(cleaned_data_Pittsburgh!AK$2:'cleaned_data_Pittsburgh'!AK$828, MATCH(A3318, cleaned_data_Pittsburgh!I$2:'cleaned_data_Pittsburgh'!I$828,0))</f>
        <v>Sub-county</v>
      </c>
      <c r="G3318">
        <f t="shared" si="34"/>
        <v>1</v>
      </c>
    </row>
    <row r="3319" spans="1:7" x14ac:dyDescent="0.2">
      <c r="A3319">
        <v>224017162</v>
      </c>
      <c r="B3319">
        <v>187908473</v>
      </c>
      <c r="C3319" t="s">
        <v>3380</v>
      </c>
      <c r="D3319" t="str">
        <f>INDEX(cleaned_data_Pittsburgh!AF$2:'cleaned_data_Pittsburgh'!AF$828, MATCH(A3319, cleaned_data_Pittsburgh!I$2:'cleaned_data_Pittsburgh'!I$828,0))</f>
        <v>Pittsburgh</v>
      </c>
      <c r="E3319">
        <f>INDEX(cleaned_data_Pittsburgh!AG$2:'cleaned_data_Pittsburgh'!AG$828, MATCH(A3319, cleaned_data_Pittsburgh!I$2:'cleaned_data_Pittsburgh'!I$828,0))</f>
        <v>0</v>
      </c>
      <c r="F3319" t="str">
        <f>INDEX(cleaned_data_Pittsburgh!AK$2:'cleaned_data_Pittsburgh'!AK$828, MATCH(A3319, cleaned_data_Pittsburgh!I$2:'cleaned_data_Pittsburgh'!I$828,0))</f>
        <v>Sub-county</v>
      </c>
      <c r="G3319">
        <f t="shared" si="34"/>
        <v>1</v>
      </c>
    </row>
    <row r="3320" spans="1:7" x14ac:dyDescent="0.2">
      <c r="A3320">
        <v>224017195</v>
      </c>
      <c r="B3320">
        <v>184805949</v>
      </c>
      <c r="C3320" t="s">
        <v>3380</v>
      </c>
      <c r="D3320" t="str">
        <f>INDEX(cleaned_data_Pittsburgh!AF$2:'cleaned_data_Pittsburgh'!AF$828, MATCH(A3320, cleaned_data_Pittsburgh!I$2:'cleaned_data_Pittsburgh'!I$828,0))</f>
        <v>Pittsburgh</v>
      </c>
      <c r="E3320">
        <f>INDEX(cleaned_data_Pittsburgh!AG$2:'cleaned_data_Pittsburgh'!AG$828, MATCH(A3320, cleaned_data_Pittsburgh!I$2:'cleaned_data_Pittsburgh'!I$828,0))</f>
        <v>0</v>
      </c>
      <c r="F3320" t="str">
        <f>INDEX(cleaned_data_Pittsburgh!AK$2:'cleaned_data_Pittsburgh'!AK$828, MATCH(A3320, cleaned_data_Pittsburgh!I$2:'cleaned_data_Pittsburgh'!I$828,0))</f>
        <v>Sub-county</v>
      </c>
      <c r="G3320">
        <f t="shared" si="34"/>
        <v>1</v>
      </c>
    </row>
    <row r="3321" spans="1:7" x14ac:dyDescent="0.2">
      <c r="A3321">
        <v>224022349</v>
      </c>
      <c r="B3321">
        <v>74139662</v>
      </c>
      <c r="C3321" t="s">
        <v>3380</v>
      </c>
      <c r="D3321" t="str">
        <f>INDEX(cleaned_data_Pittsburgh!AF$2:'cleaned_data_Pittsburgh'!AF$828, MATCH(A3321, cleaned_data_Pittsburgh!I$2:'cleaned_data_Pittsburgh'!I$828,0))</f>
        <v>Pittsburgh</v>
      </c>
      <c r="E3321">
        <f>INDEX(cleaned_data_Pittsburgh!AG$2:'cleaned_data_Pittsburgh'!AG$828, MATCH(A3321, cleaned_data_Pittsburgh!I$2:'cleaned_data_Pittsburgh'!I$828,0))</f>
        <v>0</v>
      </c>
      <c r="F3321" t="str">
        <f>INDEX(cleaned_data_Pittsburgh!AK$2:'cleaned_data_Pittsburgh'!AK$828, MATCH(A3321, cleaned_data_Pittsburgh!I$2:'cleaned_data_Pittsburgh'!I$828,0))</f>
        <v>Sub-county</v>
      </c>
      <c r="G3321">
        <f t="shared" si="34"/>
        <v>1</v>
      </c>
    </row>
    <row r="3322" spans="1:7" x14ac:dyDescent="0.2">
      <c r="A3322">
        <v>224022349</v>
      </c>
      <c r="B3322">
        <v>68245542</v>
      </c>
      <c r="C3322" t="s">
        <v>3380</v>
      </c>
      <c r="D3322" t="str">
        <f>INDEX(cleaned_data_Pittsburgh!AF$2:'cleaned_data_Pittsburgh'!AF$828, MATCH(A3322, cleaned_data_Pittsburgh!I$2:'cleaned_data_Pittsburgh'!I$828,0))</f>
        <v>Pittsburgh</v>
      </c>
      <c r="E3322">
        <f>INDEX(cleaned_data_Pittsburgh!AG$2:'cleaned_data_Pittsburgh'!AG$828, MATCH(A3322, cleaned_data_Pittsburgh!I$2:'cleaned_data_Pittsburgh'!I$828,0))</f>
        <v>0</v>
      </c>
      <c r="F3322" t="str">
        <f>INDEX(cleaned_data_Pittsburgh!AK$2:'cleaned_data_Pittsburgh'!AK$828, MATCH(A3322, cleaned_data_Pittsburgh!I$2:'cleaned_data_Pittsburgh'!I$828,0))</f>
        <v>Sub-county</v>
      </c>
      <c r="G3322">
        <f t="shared" si="34"/>
        <v>1</v>
      </c>
    </row>
    <row r="3323" spans="1:7" x14ac:dyDescent="0.2">
      <c r="A3323">
        <v>224022349</v>
      </c>
      <c r="B3323">
        <v>188712238</v>
      </c>
      <c r="C3323" t="s">
        <v>3380</v>
      </c>
      <c r="D3323" t="str">
        <f>INDEX(cleaned_data_Pittsburgh!AF$2:'cleaned_data_Pittsburgh'!AF$828, MATCH(A3323, cleaned_data_Pittsburgh!I$2:'cleaned_data_Pittsburgh'!I$828,0))</f>
        <v>Pittsburgh</v>
      </c>
      <c r="E3323">
        <f>INDEX(cleaned_data_Pittsburgh!AG$2:'cleaned_data_Pittsburgh'!AG$828, MATCH(A3323, cleaned_data_Pittsburgh!I$2:'cleaned_data_Pittsburgh'!I$828,0))</f>
        <v>0</v>
      </c>
      <c r="F3323" t="str">
        <f>INDEX(cleaned_data_Pittsburgh!AK$2:'cleaned_data_Pittsburgh'!AK$828, MATCH(A3323, cleaned_data_Pittsburgh!I$2:'cleaned_data_Pittsburgh'!I$828,0))</f>
        <v>Sub-county</v>
      </c>
      <c r="G3323">
        <f t="shared" si="34"/>
        <v>1</v>
      </c>
    </row>
    <row r="3324" spans="1:7" x14ac:dyDescent="0.2">
      <c r="A3324">
        <v>224027233</v>
      </c>
      <c r="B3324">
        <v>96416772</v>
      </c>
      <c r="C3324" t="s">
        <v>3380</v>
      </c>
      <c r="D3324" t="str">
        <f>INDEX(cleaned_data_Pittsburgh!AF$2:'cleaned_data_Pittsburgh'!AF$828, MATCH(A3324, cleaned_data_Pittsburgh!I$2:'cleaned_data_Pittsburgh'!I$828,0))</f>
        <v>Pittsburgh</v>
      </c>
      <c r="E3324">
        <f>INDEX(cleaned_data_Pittsburgh!AG$2:'cleaned_data_Pittsburgh'!AG$828, MATCH(A3324, cleaned_data_Pittsburgh!I$2:'cleaned_data_Pittsburgh'!I$828,0))</f>
        <v>0</v>
      </c>
      <c r="F3324" t="str">
        <f>INDEX(cleaned_data_Pittsburgh!AK$2:'cleaned_data_Pittsburgh'!AK$828, MATCH(A3324, cleaned_data_Pittsburgh!I$2:'cleaned_data_Pittsburgh'!I$828,0))</f>
        <v>Sub-county</v>
      </c>
      <c r="G3324">
        <f t="shared" si="34"/>
        <v>1</v>
      </c>
    </row>
    <row r="3325" spans="1:7" x14ac:dyDescent="0.2">
      <c r="A3325">
        <v>224027233</v>
      </c>
      <c r="B3325">
        <v>112450602</v>
      </c>
      <c r="C3325" t="s">
        <v>3380</v>
      </c>
      <c r="D3325" t="str">
        <f>INDEX(cleaned_data_Pittsburgh!AF$2:'cleaned_data_Pittsburgh'!AF$828, MATCH(A3325, cleaned_data_Pittsburgh!I$2:'cleaned_data_Pittsburgh'!I$828,0))</f>
        <v>Pittsburgh</v>
      </c>
      <c r="E3325">
        <f>INDEX(cleaned_data_Pittsburgh!AG$2:'cleaned_data_Pittsburgh'!AG$828, MATCH(A3325, cleaned_data_Pittsburgh!I$2:'cleaned_data_Pittsburgh'!I$828,0))</f>
        <v>0</v>
      </c>
      <c r="F3325" t="str">
        <f>INDEX(cleaned_data_Pittsburgh!AK$2:'cleaned_data_Pittsburgh'!AK$828, MATCH(A3325, cleaned_data_Pittsburgh!I$2:'cleaned_data_Pittsburgh'!I$828,0))</f>
        <v>Sub-county</v>
      </c>
      <c r="G3325">
        <f t="shared" si="34"/>
        <v>1</v>
      </c>
    </row>
    <row r="3326" spans="1:7" x14ac:dyDescent="0.2">
      <c r="A3326">
        <v>224027233</v>
      </c>
      <c r="B3326">
        <v>130442382</v>
      </c>
      <c r="C3326" t="s">
        <v>3380</v>
      </c>
      <c r="D3326" t="str">
        <f>INDEX(cleaned_data_Pittsburgh!AF$2:'cleaned_data_Pittsburgh'!AF$828, MATCH(A3326, cleaned_data_Pittsburgh!I$2:'cleaned_data_Pittsburgh'!I$828,0))</f>
        <v>Pittsburgh</v>
      </c>
      <c r="E3326">
        <f>INDEX(cleaned_data_Pittsburgh!AG$2:'cleaned_data_Pittsburgh'!AG$828, MATCH(A3326, cleaned_data_Pittsburgh!I$2:'cleaned_data_Pittsburgh'!I$828,0))</f>
        <v>0</v>
      </c>
      <c r="F3326" t="str">
        <f>INDEX(cleaned_data_Pittsburgh!AK$2:'cleaned_data_Pittsburgh'!AK$828, MATCH(A3326, cleaned_data_Pittsburgh!I$2:'cleaned_data_Pittsburgh'!I$828,0))</f>
        <v>Sub-county</v>
      </c>
      <c r="G3326">
        <f t="shared" si="34"/>
        <v>1</v>
      </c>
    </row>
    <row r="3327" spans="1:7" x14ac:dyDescent="0.2">
      <c r="A3327">
        <v>224027233</v>
      </c>
      <c r="B3327">
        <v>45195972</v>
      </c>
      <c r="C3327" t="s">
        <v>3380</v>
      </c>
      <c r="D3327" t="str">
        <f>INDEX(cleaned_data_Pittsburgh!AF$2:'cleaned_data_Pittsburgh'!AF$828, MATCH(A3327, cleaned_data_Pittsburgh!I$2:'cleaned_data_Pittsburgh'!I$828,0))</f>
        <v>Pittsburgh</v>
      </c>
      <c r="E3327">
        <f>INDEX(cleaned_data_Pittsburgh!AG$2:'cleaned_data_Pittsburgh'!AG$828, MATCH(A3327, cleaned_data_Pittsburgh!I$2:'cleaned_data_Pittsburgh'!I$828,0))</f>
        <v>0</v>
      </c>
      <c r="F3327" t="str">
        <f>INDEX(cleaned_data_Pittsburgh!AK$2:'cleaned_data_Pittsburgh'!AK$828, MATCH(A3327, cleaned_data_Pittsburgh!I$2:'cleaned_data_Pittsburgh'!I$828,0))</f>
        <v>Sub-county</v>
      </c>
      <c r="G3327">
        <f t="shared" si="34"/>
        <v>1</v>
      </c>
    </row>
    <row r="3328" spans="1:7" x14ac:dyDescent="0.2">
      <c r="A3328">
        <v>224027233</v>
      </c>
      <c r="B3328">
        <v>45297502</v>
      </c>
      <c r="C3328" t="s">
        <v>3380</v>
      </c>
      <c r="D3328" t="str">
        <f>INDEX(cleaned_data_Pittsburgh!AF$2:'cleaned_data_Pittsburgh'!AF$828, MATCH(A3328, cleaned_data_Pittsburgh!I$2:'cleaned_data_Pittsburgh'!I$828,0))</f>
        <v>Pittsburgh</v>
      </c>
      <c r="E3328">
        <f>INDEX(cleaned_data_Pittsburgh!AG$2:'cleaned_data_Pittsburgh'!AG$828, MATCH(A3328, cleaned_data_Pittsburgh!I$2:'cleaned_data_Pittsburgh'!I$828,0))</f>
        <v>0</v>
      </c>
      <c r="F3328" t="str">
        <f>INDEX(cleaned_data_Pittsburgh!AK$2:'cleaned_data_Pittsburgh'!AK$828, MATCH(A3328, cleaned_data_Pittsburgh!I$2:'cleaned_data_Pittsburgh'!I$828,0))</f>
        <v>Sub-county</v>
      </c>
      <c r="G3328">
        <f t="shared" si="34"/>
        <v>1</v>
      </c>
    </row>
    <row r="3329" spans="1:7" x14ac:dyDescent="0.2">
      <c r="A3329">
        <v>224027233</v>
      </c>
      <c r="B3329">
        <v>36588322</v>
      </c>
      <c r="C3329" t="s">
        <v>3380</v>
      </c>
      <c r="D3329" t="str">
        <f>INDEX(cleaned_data_Pittsburgh!AF$2:'cleaned_data_Pittsburgh'!AF$828, MATCH(A3329, cleaned_data_Pittsburgh!I$2:'cleaned_data_Pittsburgh'!I$828,0))</f>
        <v>Pittsburgh</v>
      </c>
      <c r="E3329">
        <f>INDEX(cleaned_data_Pittsburgh!AG$2:'cleaned_data_Pittsburgh'!AG$828, MATCH(A3329, cleaned_data_Pittsburgh!I$2:'cleaned_data_Pittsburgh'!I$828,0))</f>
        <v>0</v>
      </c>
      <c r="F3329" t="str">
        <f>INDEX(cleaned_data_Pittsburgh!AK$2:'cleaned_data_Pittsburgh'!AK$828, MATCH(A3329, cleaned_data_Pittsburgh!I$2:'cleaned_data_Pittsburgh'!I$828,0))</f>
        <v>Sub-county</v>
      </c>
      <c r="G3329">
        <f t="shared" si="34"/>
        <v>1</v>
      </c>
    </row>
    <row r="3330" spans="1:7" x14ac:dyDescent="0.2">
      <c r="A3330">
        <v>224027233</v>
      </c>
      <c r="B3330">
        <v>58089202</v>
      </c>
      <c r="C3330" t="s">
        <v>3380</v>
      </c>
      <c r="D3330" t="str">
        <f>INDEX(cleaned_data_Pittsburgh!AF$2:'cleaned_data_Pittsburgh'!AF$828, MATCH(A3330, cleaned_data_Pittsburgh!I$2:'cleaned_data_Pittsburgh'!I$828,0))</f>
        <v>Pittsburgh</v>
      </c>
      <c r="E3330">
        <f>INDEX(cleaned_data_Pittsburgh!AG$2:'cleaned_data_Pittsburgh'!AG$828, MATCH(A3330, cleaned_data_Pittsburgh!I$2:'cleaned_data_Pittsburgh'!I$828,0))</f>
        <v>0</v>
      </c>
      <c r="F3330" t="str">
        <f>INDEX(cleaned_data_Pittsburgh!AK$2:'cleaned_data_Pittsburgh'!AK$828, MATCH(A3330, cleaned_data_Pittsburgh!I$2:'cleaned_data_Pittsburgh'!I$828,0))</f>
        <v>Sub-county</v>
      </c>
      <c r="G3330">
        <f t="shared" si="34"/>
        <v>1</v>
      </c>
    </row>
    <row r="3331" spans="1:7" x14ac:dyDescent="0.2">
      <c r="A3331">
        <v>224027233</v>
      </c>
      <c r="B3331">
        <v>95165922</v>
      </c>
      <c r="C3331" t="s">
        <v>3380</v>
      </c>
      <c r="D3331" t="str">
        <f>INDEX(cleaned_data_Pittsburgh!AF$2:'cleaned_data_Pittsburgh'!AF$828, MATCH(A3331, cleaned_data_Pittsburgh!I$2:'cleaned_data_Pittsburgh'!I$828,0))</f>
        <v>Pittsburgh</v>
      </c>
      <c r="E3331">
        <f>INDEX(cleaned_data_Pittsburgh!AG$2:'cleaned_data_Pittsburgh'!AG$828, MATCH(A3331, cleaned_data_Pittsburgh!I$2:'cleaned_data_Pittsburgh'!I$828,0))</f>
        <v>0</v>
      </c>
      <c r="F3331" t="str">
        <f>INDEX(cleaned_data_Pittsburgh!AK$2:'cleaned_data_Pittsburgh'!AK$828, MATCH(A3331, cleaned_data_Pittsburgh!I$2:'cleaned_data_Pittsburgh'!I$828,0))</f>
        <v>Sub-county</v>
      </c>
      <c r="G3331">
        <f t="shared" si="34"/>
        <v>1</v>
      </c>
    </row>
    <row r="3332" spans="1:7" x14ac:dyDescent="0.2">
      <c r="A3332">
        <v>224027233</v>
      </c>
      <c r="B3332">
        <v>2335432</v>
      </c>
      <c r="C3332" t="s">
        <v>3380</v>
      </c>
      <c r="D3332" t="str">
        <f>INDEX(cleaned_data_Pittsburgh!AF$2:'cleaned_data_Pittsburgh'!AF$828, MATCH(A3332, cleaned_data_Pittsburgh!I$2:'cleaned_data_Pittsburgh'!I$828,0))</f>
        <v>Pittsburgh</v>
      </c>
      <c r="E3332">
        <f>INDEX(cleaned_data_Pittsburgh!AG$2:'cleaned_data_Pittsburgh'!AG$828, MATCH(A3332, cleaned_data_Pittsburgh!I$2:'cleaned_data_Pittsburgh'!I$828,0))</f>
        <v>0</v>
      </c>
      <c r="F3332" t="str">
        <f>INDEX(cleaned_data_Pittsburgh!AK$2:'cleaned_data_Pittsburgh'!AK$828, MATCH(A3332, cleaned_data_Pittsburgh!I$2:'cleaned_data_Pittsburgh'!I$828,0))</f>
        <v>Sub-county</v>
      </c>
      <c r="G3332">
        <f t="shared" si="34"/>
        <v>1</v>
      </c>
    </row>
    <row r="3333" spans="1:7" x14ac:dyDescent="0.2">
      <c r="A3333">
        <v>224027233</v>
      </c>
      <c r="B3333">
        <v>99496252</v>
      </c>
      <c r="C3333" t="s">
        <v>3380</v>
      </c>
      <c r="D3333" t="str">
        <f>INDEX(cleaned_data_Pittsburgh!AF$2:'cleaned_data_Pittsburgh'!AF$828, MATCH(A3333, cleaned_data_Pittsburgh!I$2:'cleaned_data_Pittsburgh'!I$828,0))</f>
        <v>Pittsburgh</v>
      </c>
      <c r="E3333">
        <f>INDEX(cleaned_data_Pittsburgh!AG$2:'cleaned_data_Pittsburgh'!AG$828, MATCH(A3333, cleaned_data_Pittsburgh!I$2:'cleaned_data_Pittsburgh'!I$828,0))</f>
        <v>0</v>
      </c>
      <c r="F3333" t="str">
        <f>INDEX(cleaned_data_Pittsburgh!AK$2:'cleaned_data_Pittsburgh'!AK$828, MATCH(A3333, cleaned_data_Pittsburgh!I$2:'cleaned_data_Pittsburgh'!I$828,0))</f>
        <v>Sub-county</v>
      </c>
      <c r="G3333">
        <f t="shared" si="34"/>
        <v>1</v>
      </c>
    </row>
    <row r="3334" spans="1:7" x14ac:dyDescent="0.2">
      <c r="A3334">
        <v>224027233</v>
      </c>
      <c r="B3334">
        <v>17022411</v>
      </c>
      <c r="C3334" t="s">
        <v>3380</v>
      </c>
      <c r="D3334" t="str">
        <f>INDEX(cleaned_data_Pittsburgh!AF$2:'cleaned_data_Pittsburgh'!AF$828, MATCH(A3334, cleaned_data_Pittsburgh!I$2:'cleaned_data_Pittsburgh'!I$828,0))</f>
        <v>Pittsburgh</v>
      </c>
      <c r="E3334">
        <f>INDEX(cleaned_data_Pittsburgh!AG$2:'cleaned_data_Pittsburgh'!AG$828, MATCH(A3334, cleaned_data_Pittsburgh!I$2:'cleaned_data_Pittsburgh'!I$828,0))</f>
        <v>0</v>
      </c>
      <c r="F3334" t="str">
        <f>INDEX(cleaned_data_Pittsburgh!AK$2:'cleaned_data_Pittsburgh'!AK$828, MATCH(A3334, cleaned_data_Pittsburgh!I$2:'cleaned_data_Pittsburgh'!I$828,0))</f>
        <v>Sub-county</v>
      </c>
      <c r="G3334">
        <f t="shared" si="34"/>
        <v>1</v>
      </c>
    </row>
    <row r="3335" spans="1:7" x14ac:dyDescent="0.2">
      <c r="A3335">
        <v>224027233</v>
      </c>
      <c r="B3335">
        <v>187243552</v>
      </c>
      <c r="C3335" t="s">
        <v>3380</v>
      </c>
      <c r="D3335" t="str">
        <f>INDEX(cleaned_data_Pittsburgh!AF$2:'cleaned_data_Pittsburgh'!AF$828, MATCH(A3335, cleaned_data_Pittsburgh!I$2:'cleaned_data_Pittsburgh'!I$828,0))</f>
        <v>Pittsburgh</v>
      </c>
      <c r="E3335">
        <f>INDEX(cleaned_data_Pittsburgh!AG$2:'cleaned_data_Pittsburgh'!AG$828, MATCH(A3335, cleaned_data_Pittsburgh!I$2:'cleaned_data_Pittsburgh'!I$828,0))</f>
        <v>0</v>
      </c>
      <c r="F3335" t="str">
        <f>INDEX(cleaned_data_Pittsburgh!AK$2:'cleaned_data_Pittsburgh'!AK$828, MATCH(A3335, cleaned_data_Pittsburgh!I$2:'cleaned_data_Pittsburgh'!I$828,0))</f>
        <v>Sub-county</v>
      </c>
      <c r="G3335">
        <f t="shared" si="34"/>
        <v>1</v>
      </c>
    </row>
    <row r="3336" spans="1:7" x14ac:dyDescent="0.2">
      <c r="A3336">
        <v>224027233</v>
      </c>
      <c r="B3336">
        <v>191044498</v>
      </c>
      <c r="C3336" t="s">
        <v>3380</v>
      </c>
      <c r="D3336" t="str">
        <f>INDEX(cleaned_data_Pittsburgh!AF$2:'cleaned_data_Pittsburgh'!AF$828, MATCH(A3336, cleaned_data_Pittsburgh!I$2:'cleaned_data_Pittsburgh'!I$828,0))</f>
        <v>Pittsburgh</v>
      </c>
      <c r="E3336">
        <f>INDEX(cleaned_data_Pittsburgh!AG$2:'cleaned_data_Pittsburgh'!AG$828, MATCH(A3336, cleaned_data_Pittsburgh!I$2:'cleaned_data_Pittsburgh'!I$828,0))</f>
        <v>0</v>
      </c>
      <c r="F3336" t="str">
        <f>INDEX(cleaned_data_Pittsburgh!AK$2:'cleaned_data_Pittsburgh'!AK$828, MATCH(A3336, cleaned_data_Pittsburgh!I$2:'cleaned_data_Pittsburgh'!I$828,0))</f>
        <v>Sub-county</v>
      </c>
      <c r="G3336">
        <f t="shared" si="34"/>
        <v>1</v>
      </c>
    </row>
    <row r="3337" spans="1:7" x14ac:dyDescent="0.2">
      <c r="A3337">
        <v>224027233</v>
      </c>
      <c r="B3337">
        <v>12404354</v>
      </c>
      <c r="C3337" t="s">
        <v>3380</v>
      </c>
      <c r="D3337" t="str">
        <f>INDEX(cleaned_data_Pittsburgh!AF$2:'cleaned_data_Pittsburgh'!AF$828, MATCH(A3337, cleaned_data_Pittsburgh!I$2:'cleaned_data_Pittsburgh'!I$828,0))</f>
        <v>Pittsburgh</v>
      </c>
      <c r="E3337">
        <f>INDEX(cleaned_data_Pittsburgh!AG$2:'cleaned_data_Pittsburgh'!AG$828, MATCH(A3337, cleaned_data_Pittsburgh!I$2:'cleaned_data_Pittsburgh'!I$828,0))</f>
        <v>0</v>
      </c>
      <c r="F3337" t="str">
        <f>INDEX(cleaned_data_Pittsburgh!AK$2:'cleaned_data_Pittsburgh'!AK$828, MATCH(A3337, cleaned_data_Pittsburgh!I$2:'cleaned_data_Pittsburgh'!I$828,0))</f>
        <v>Sub-county</v>
      </c>
      <c r="G3337">
        <f t="shared" si="34"/>
        <v>1</v>
      </c>
    </row>
    <row r="3338" spans="1:7" x14ac:dyDescent="0.2">
      <c r="A3338">
        <v>224027233</v>
      </c>
      <c r="B3338">
        <v>189644995</v>
      </c>
      <c r="C3338" t="s">
        <v>3380</v>
      </c>
      <c r="D3338" t="str">
        <f>INDEX(cleaned_data_Pittsburgh!AF$2:'cleaned_data_Pittsburgh'!AF$828, MATCH(A3338, cleaned_data_Pittsburgh!I$2:'cleaned_data_Pittsburgh'!I$828,0))</f>
        <v>Pittsburgh</v>
      </c>
      <c r="E3338">
        <f>INDEX(cleaned_data_Pittsburgh!AG$2:'cleaned_data_Pittsburgh'!AG$828, MATCH(A3338, cleaned_data_Pittsburgh!I$2:'cleaned_data_Pittsburgh'!I$828,0))</f>
        <v>0</v>
      </c>
      <c r="F3338" t="str">
        <f>INDEX(cleaned_data_Pittsburgh!AK$2:'cleaned_data_Pittsburgh'!AK$828, MATCH(A3338, cleaned_data_Pittsburgh!I$2:'cleaned_data_Pittsburgh'!I$828,0))</f>
        <v>Sub-county</v>
      </c>
      <c r="G3338">
        <f t="shared" si="34"/>
        <v>1</v>
      </c>
    </row>
    <row r="3339" spans="1:7" x14ac:dyDescent="0.2">
      <c r="A3339">
        <v>224027233</v>
      </c>
      <c r="B3339">
        <v>24461162</v>
      </c>
      <c r="C3339" t="s">
        <v>3380</v>
      </c>
      <c r="D3339" t="str">
        <f>INDEX(cleaned_data_Pittsburgh!AF$2:'cleaned_data_Pittsburgh'!AF$828, MATCH(A3339, cleaned_data_Pittsburgh!I$2:'cleaned_data_Pittsburgh'!I$828,0))</f>
        <v>Pittsburgh</v>
      </c>
      <c r="E3339">
        <f>INDEX(cleaned_data_Pittsburgh!AG$2:'cleaned_data_Pittsburgh'!AG$828, MATCH(A3339, cleaned_data_Pittsburgh!I$2:'cleaned_data_Pittsburgh'!I$828,0))</f>
        <v>0</v>
      </c>
      <c r="F3339" t="str">
        <f>INDEX(cleaned_data_Pittsburgh!AK$2:'cleaned_data_Pittsburgh'!AK$828, MATCH(A3339, cleaned_data_Pittsburgh!I$2:'cleaned_data_Pittsburgh'!I$828,0))</f>
        <v>Sub-county</v>
      </c>
      <c r="G3339">
        <f t="shared" ref="G3339:G3402" si="35">IF(IFERROR(SEARCH(D3339, C3339), 0), 1, 0)</f>
        <v>1</v>
      </c>
    </row>
    <row r="3340" spans="1:7" x14ac:dyDescent="0.2">
      <c r="A3340">
        <v>224027233</v>
      </c>
      <c r="B3340">
        <v>190850533</v>
      </c>
      <c r="C3340" t="s">
        <v>3380</v>
      </c>
      <c r="D3340" t="str">
        <f>INDEX(cleaned_data_Pittsburgh!AF$2:'cleaned_data_Pittsburgh'!AF$828, MATCH(A3340, cleaned_data_Pittsburgh!I$2:'cleaned_data_Pittsburgh'!I$828,0))</f>
        <v>Pittsburgh</v>
      </c>
      <c r="E3340">
        <f>INDEX(cleaned_data_Pittsburgh!AG$2:'cleaned_data_Pittsburgh'!AG$828, MATCH(A3340, cleaned_data_Pittsburgh!I$2:'cleaned_data_Pittsburgh'!I$828,0))</f>
        <v>0</v>
      </c>
      <c r="F3340" t="str">
        <f>INDEX(cleaned_data_Pittsburgh!AK$2:'cleaned_data_Pittsburgh'!AK$828, MATCH(A3340, cleaned_data_Pittsburgh!I$2:'cleaned_data_Pittsburgh'!I$828,0))</f>
        <v>Sub-county</v>
      </c>
      <c r="G3340">
        <f t="shared" si="35"/>
        <v>1</v>
      </c>
    </row>
    <row r="3341" spans="1:7" x14ac:dyDescent="0.2">
      <c r="A3341">
        <v>224027233</v>
      </c>
      <c r="B3341">
        <v>8137138</v>
      </c>
      <c r="C3341" t="s">
        <v>3380</v>
      </c>
      <c r="D3341" t="str">
        <f>INDEX(cleaned_data_Pittsburgh!AF$2:'cleaned_data_Pittsburgh'!AF$828, MATCH(A3341, cleaned_data_Pittsburgh!I$2:'cleaned_data_Pittsburgh'!I$828,0))</f>
        <v>Pittsburgh</v>
      </c>
      <c r="E3341">
        <f>INDEX(cleaned_data_Pittsburgh!AG$2:'cleaned_data_Pittsburgh'!AG$828, MATCH(A3341, cleaned_data_Pittsburgh!I$2:'cleaned_data_Pittsburgh'!I$828,0))</f>
        <v>0</v>
      </c>
      <c r="F3341" t="str">
        <f>INDEX(cleaned_data_Pittsburgh!AK$2:'cleaned_data_Pittsburgh'!AK$828, MATCH(A3341, cleaned_data_Pittsburgh!I$2:'cleaned_data_Pittsburgh'!I$828,0))</f>
        <v>Sub-county</v>
      </c>
      <c r="G3341">
        <f t="shared" si="35"/>
        <v>1</v>
      </c>
    </row>
    <row r="3342" spans="1:7" x14ac:dyDescent="0.2">
      <c r="A3342">
        <v>224027233</v>
      </c>
      <c r="B3342">
        <v>144941702</v>
      </c>
      <c r="C3342" t="s">
        <v>3380</v>
      </c>
      <c r="D3342" t="str">
        <f>INDEX(cleaned_data_Pittsburgh!AF$2:'cleaned_data_Pittsburgh'!AF$828, MATCH(A3342, cleaned_data_Pittsburgh!I$2:'cleaned_data_Pittsburgh'!I$828,0))</f>
        <v>Pittsburgh</v>
      </c>
      <c r="E3342">
        <f>INDEX(cleaned_data_Pittsburgh!AG$2:'cleaned_data_Pittsburgh'!AG$828, MATCH(A3342, cleaned_data_Pittsburgh!I$2:'cleaned_data_Pittsburgh'!I$828,0))</f>
        <v>0</v>
      </c>
      <c r="F3342" t="str">
        <f>INDEX(cleaned_data_Pittsburgh!AK$2:'cleaned_data_Pittsburgh'!AK$828, MATCH(A3342, cleaned_data_Pittsburgh!I$2:'cleaned_data_Pittsburgh'!I$828,0))</f>
        <v>Sub-county</v>
      </c>
      <c r="G3342">
        <f t="shared" si="35"/>
        <v>1</v>
      </c>
    </row>
    <row r="3343" spans="1:7" x14ac:dyDescent="0.2">
      <c r="A3343">
        <v>224027233</v>
      </c>
      <c r="B3343">
        <v>9015057</v>
      </c>
      <c r="C3343" t="s">
        <v>3380</v>
      </c>
      <c r="D3343" t="str">
        <f>INDEX(cleaned_data_Pittsburgh!AF$2:'cleaned_data_Pittsburgh'!AF$828, MATCH(A3343, cleaned_data_Pittsburgh!I$2:'cleaned_data_Pittsburgh'!I$828,0))</f>
        <v>Pittsburgh</v>
      </c>
      <c r="E3343">
        <f>INDEX(cleaned_data_Pittsburgh!AG$2:'cleaned_data_Pittsburgh'!AG$828, MATCH(A3343, cleaned_data_Pittsburgh!I$2:'cleaned_data_Pittsburgh'!I$828,0))</f>
        <v>0</v>
      </c>
      <c r="F3343" t="str">
        <f>INDEX(cleaned_data_Pittsburgh!AK$2:'cleaned_data_Pittsburgh'!AK$828, MATCH(A3343, cleaned_data_Pittsburgh!I$2:'cleaned_data_Pittsburgh'!I$828,0))</f>
        <v>Sub-county</v>
      </c>
      <c r="G3343">
        <f t="shared" si="35"/>
        <v>1</v>
      </c>
    </row>
    <row r="3344" spans="1:7" x14ac:dyDescent="0.2">
      <c r="A3344">
        <v>224027233</v>
      </c>
      <c r="B3344">
        <v>12696051</v>
      </c>
      <c r="C3344" t="s">
        <v>3380</v>
      </c>
      <c r="D3344" t="str">
        <f>INDEX(cleaned_data_Pittsburgh!AF$2:'cleaned_data_Pittsburgh'!AF$828, MATCH(A3344, cleaned_data_Pittsburgh!I$2:'cleaned_data_Pittsburgh'!I$828,0))</f>
        <v>Pittsburgh</v>
      </c>
      <c r="E3344">
        <f>INDEX(cleaned_data_Pittsburgh!AG$2:'cleaned_data_Pittsburgh'!AG$828, MATCH(A3344, cleaned_data_Pittsburgh!I$2:'cleaned_data_Pittsburgh'!I$828,0))</f>
        <v>0</v>
      </c>
      <c r="F3344" t="str">
        <f>INDEX(cleaned_data_Pittsburgh!AK$2:'cleaned_data_Pittsburgh'!AK$828, MATCH(A3344, cleaned_data_Pittsburgh!I$2:'cleaned_data_Pittsburgh'!I$828,0))</f>
        <v>Sub-county</v>
      </c>
      <c r="G3344">
        <f t="shared" si="35"/>
        <v>1</v>
      </c>
    </row>
    <row r="3345" spans="1:7" x14ac:dyDescent="0.2">
      <c r="A3345">
        <v>224032167</v>
      </c>
      <c r="B3345">
        <v>8723581</v>
      </c>
      <c r="C3345" t="s">
        <v>3380</v>
      </c>
      <c r="D3345" t="str">
        <f>INDEX(cleaned_data_Pittsburgh!AF$2:'cleaned_data_Pittsburgh'!AF$828, MATCH(A3345, cleaned_data_Pittsburgh!I$2:'cleaned_data_Pittsburgh'!I$828,0))</f>
        <v>Pittsburgh</v>
      </c>
      <c r="E3345">
        <f>INDEX(cleaned_data_Pittsburgh!AG$2:'cleaned_data_Pittsburgh'!AG$828, MATCH(A3345, cleaned_data_Pittsburgh!I$2:'cleaned_data_Pittsburgh'!I$828,0))</f>
        <v>0</v>
      </c>
      <c r="F3345" t="str">
        <f>INDEX(cleaned_data_Pittsburgh!AK$2:'cleaned_data_Pittsburgh'!AK$828, MATCH(A3345, cleaned_data_Pittsburgh!I$2:'cleaned_data_Pittsburgh'!I$828,0))</f>
        <v>Sub-county</v>
      </c>
      <c r="G3345">
        <f t="shared" si="35"/>
        <v>1</v>
      </c>
    </row>
    <row r="3346" spans="1:7" x14ac:dyDescent="0.2">
      <c r="A3346">
        <v>224032167</v>
      </c>
      <c r="B3346">
        <v>112450602</v>
      </c>
      <c r="C3346" t="s">
        <v>3380</v>
      </c>
      <c r="D3346" t="str">
        <f>INDEX(cleaned_data_Pittsburgh!AF$2:'cleaned_data_Pittsburgh'!AF$828, MATCH(A3346, cleaned_data_Pittsburgh!I$2:'cleaned_data_Pittsburgh'!I$828,0))</f>
        <v>Pittsburgh</v>
      </c>
      <c r="E3346">
        <f>INDEX(cleaned_data_Pittsburgh!AG$2:'cleaned_data_Pittsburgh'!AG$828, MATCH(A3346, cleaned_data_Pittsburgh!I$2:'cleaned_data_Pittsburgh'!I$828,0))</f>
        <v>0</v>
      </c>
      <c r="F3346" t="str">
        <f>INDEX(cleaned_data_Pittsburgh!AK$2:'cleaned_data_Pittsburgh'!AK$828, MATCH(A3346, cleaned_data_Pittsburgh!I$2:'cleaned_data_Pittsburgh'!I$828,0))</f>
        <v>Sub-county</v>
      </c>
      <c r="G3346">
        <f t="shared" si="35"/>
        <v>1</v>
      </c>
    </row>
    <row r="3347" spans="1:7" x14ac:dyDescent="0.2">
      <c r="A3347">
        <v>224032167</v>
      </c>
      <c r="B3347">
        <v>123991302</v>
      </c>
      <c r="C3347" t="s">
        <v>3380</v>
      </c>
      <c r="D3347" t="str">
        <f>INDEX(cleaned_data_Pittsburgh!AF$2:'cleaned_data_Pittsburgh'!AF$828, MATCH(A3347, cleaned_data_Pittsburgh!I$2:'cleaned_data_Pittsburgh'!I$828,0))</f>
        <v>Pittsburgh</v>
      </c>
      <c r="E3347">
        <f>INDEX(cleaned_data_Pittsburgh!AG$2:'cleaned_data_Pittsburgh'!AG$828, MATCH(A3347, cleaned_data_Pittsburgh!I$2:'cleaned_data_Pittsburgh'!I$828,0))</f>
        <v>0</v>
      </c>
      <c r="F3347" t="str">
        <f>INDEX(cleaned_data_Pittsburgh!AK$2:'cleaned_data_Pittsburgh'!AK$828, MATCH(A3347, cleaned_data_Pittsburgh!I$2:'cleaned_data_Pittsburgh'!I$828,0))</f>
        <v>Sub-county</v>
      </c>
      <c r="G3347">
        <f t="shared" si="35"/>
        <v>1</v>
      </c>
    </row>
    <row r="3348" spans="1:7" x14ac:dyDescent="0.2">
      <c r="A3348">
        <v>224032167</v>
      </c>
      <c r="B3348">
        <v>61202112</v>
      </c>
      <c r="C3348" t="s">
        <v>3380</v>
      </c>
      <c r="D3348" t="str">
        <f>INDEX(cleaned_data_Pittsburgh!AF$2:'cleaned_data_Pittsburgh'!AF$828, MATCH(A3348, cleaned_data_Pittsburgh!I$2:'cleaned_data_Pittsburgh'!I$828,0))</f>
        <v>Pittsburgh</v>
      </c>
      <c r="E3348">
        <f>INDEX(cleaned_data_Pittsburgh!AG$2:'cleaned_data_Pittsburgh'!AG$828, MATCH(A3348, cleaned_data_Pittsburgh!I$2:'cleaned_data_Pittsburgh'!I$828,0))</f>
        <v>0</v>
      </c>
      <c r="F3348" t="str">
        <f>INDEX(cleaned_data_Pittsburgh!AK$2:'cleaned_data_Pittsburgh'!AK$828, MATCH(A3348, cleaned_data_Pittsburgh!I$2:'cleaned_data_Pittsburgh'!I$828,0))</f>
        <v>Sub-county</v>
      </c>
      <c r="G3348">
        <f t="shared" si="35"/>
        <v>1</v>
      </c>
    </row>
    <row r="3349" spans="1:7" x14ac:dyDescent="0.2">
      <c r="A3349">
        <v>224032167</v>
      </c>
      <c r="B3349">
        <v>104381632</v>
      </c>
      <c r="C3349" t="s">
        <v>3380</v>
      </c>
      <c r="D3349" t="str">
        <f>INDEX(cleaned_data_Pittsburgh!AF$2:'cleaned_data_Pittsburgh'!AF$828, MATCH(A3349, cleaned_data_Pittsburgh!I$2:'cleaned_data_Pittsburgh'!I$828,0))</f>
        <v>Pittsburgh</v>
      </c>
      <c r="E3349">
        <f>INDEX(cleaned_data_Pittsburgh!AG$2:'cleaned_data_Pittsburgh'!AG$828, MATCH(A3349, cleaned_data_Pittsburgh!I$2:'cleaned_data_Pittsburgh'!I$828,0))</f>
        <v>0</v>
      </c>
      <c r="F3349" t="str">
        <f>INDEX(cleaned_data_Pittsburgh!AK$2:'cleaned_data_Pittsburgh'!AK$828, MATCH(A3349, cleaned_data_Pittsburgh!I$2:'cleaned_data_Pittsburgh'!I$828,0))</f>
        <v>Sub-county</v>
      </c>
      <c r="G3349">
        <f t="shared" si="35"/>
        <v>1</v>
      </c>
    </row>
    <row r="3350" spans="1:7" x14ac:dyDescent="0.2">
      <c r="A3350">
        <v>224032167</v>
      </c>
      <c r="B3350">
        <v>58089202</v>
      </c>
      <c r="C3350" t="s">
        <v>3380</v>
      </c>
      <c r="D3350" t="str">
        <f>INDEX(cleaned_data_Pittsburgh!AF$2:'cleaned_data_Pittsburgh'!AF$828, MATCH(A3350, cleaned_data_Pittsburgh!I$2:'cleaned_data_Pittsburgh'!I$828,0))</f>
        <v>Pittsburgh</v>
      </c>
      <c r="E3350">
        <f>INDEX(cleaned_data_Pittsburgh!AG$2:'cleaned_data_Pittsburgh'!AG$828, MATCH(A3350, cleaned_data_Pittsburgh!I$2:'cleaned_data_Pittsburgh'!I$828,0))</f>
        <v>0</v>
      </c>
      <c r="F3350" t="str">
        <f>INDEX(cleaned_data_Pittsburgh!AK$2:'cleaned_data_Pittsburgh'!AK$828, MATCH(A3350, cleaned_data_Pittsburgh!I$2:'cleaned_data_Pittsburgh'!I$828,0))</f>
        <v>Sub-county</v>
      </c>
      <c r="G3350">
        <f t="shared" si="35"/>
        <v>1</v>
      </c>
    </row>
    <row r="3351" spans="1:7" x14ac:dyDescent="0.2">
      <c r="A3351">
        <v>224032167</v>
      </c>
      <c r="B3351">
        <v>45195972</v>
      </c>
      <c r="C3351" t="s">
        <v>3380</v>
      </c>
      <c r="D3351" t="str">
        <f>INDEX(cleaned_data_Pittsburgh!AF$2:'cleaned_data_Pittsburgh'!AF$828, MATCH(A3351, cleaned_data_Pittsburgh!I$2:'cleaned_data_Pittsburgh'!I$828,0))</f>
        <v>Pittsburgh</v>
      </c>
      <c r="E3351">
        <f>INDEX(cleaned_data_Pittsburgh!AG$2:'cleaned_data_Pittsburgh'!AG$828, MATCH(A3351, cleaned_data_Pittsburgh!I$2:'cleaned_data_Pittsburgh'!I$828,0))</f>
        <v>0</v>
      </c>
      <c r="F3351" t="str">
        <f>INDEX(cleaned_data_Pittsburgh!AK$2:'cleaned_data_Pittsburgh'!AK$828, MATCH(A3351, cleaned_data_Pittsburgh!I$2:'cleaned_data_Pittsburgh'!I$828,0))</f>
        <v>Sub-county</v>
      </c>
      <c r="G3351">
        <f t="shared" si="35"/>
        <v>1</v>
      </c>
    </row>
    <row r="3352" spans="1:7" x14ac:dyDescent="0.2">
      <c r="A3352">
        <v>224032167</v>
      </c>
      <c r="B3352">
        <v>84340002</v>
      </c>
      <c r="C3352" t="s">
        <v>3380</v>
      </c>
      <c r="D3352" t="str">
        <f>INDEX(cleaned_data_Pittsburgh!AF$2:'cleaned_data_Pittsburgh'!AF$828, MATCH(A3352, cleaned_data_Pittsburgh!I$2:'cleaned_data_Pittsburgh'!I$828,0))</f>
        <v>Pittsburgh</v>
      </c>
      <c r="E3352">
        <f>INDEX(cleaned_data_Pittsburgh!AG$2:'cleaned_data_Pittsburgh'!AG$828, MATCH(A3352, cleaned_data_Pittsburgh!I$2:'cleaned_data_Pittsburgh'!I$828,0))</f>
        <v>0</v>
      </c>
      <c r="F3352" t="str">
        <f>INDEX(cleaned_data_Pittsburgh!AK$2:'cleaned_data_Pittsburgh'!AK$828, MATCH(A3352, cleaned_data_Pittsburgh!I$2:'cleaned_data_Pittsburgh'!I$828,0))</f>
        <v>Sub-county</v>
      </c>
      <c r="G3352">
        <f t="shared" si="35"/>
        <v>1</v>
      </c>
    </row>
    <row r="3353" spans="1:7" x14ac:dyDescent="0.2">
      <c r="A3353">
        <v>224032167</v>
      </c>
      <c r="B3353">
        <v>11018205</v>
      </c>
      <c r="C3353" t="s">
        <v>3380</v>
      </c>
      <c r="D3353" t="str">
        <f>INDEX(cleaned_data_Pittsburgh!AF$2:'cleaned_data_Pittsburgh'!AF$828, MATCH(A3353, cleaned_data_Pittsburgh!I$2:'cleaned_data_Pittsburgh'!I$828,0))</f>
        <v>Pittsburgh</v>
      </c>
      <c r="E3353">
        <f>INDEX(cleaned_data_Pittsburgh!AG$2:'cleaned_data_Pittsburgh'!AG$828, MATCH(A3353, cleaned_data_Pittsburgh!I$2:'cleaned_data_Pittsburgh'!I$828,0))</f>
        <v>0</v>
      </c>
      <c r="F3353" t="str">
        <f>INDEX(cleaned_data_Pittsburgh!AK$2:'cleaned_data_Pittsburgh'!AK$828, MATCH(A3353, cleaned_data_Pittsburgh!I$2:'cleaned_data_Pittsburgh'!I$828,0))</f>
        <v>Sub-county</v>
      </c>
      <c r="G3353">
        <f t="shared" si="35"/>
        <v>1</v>
      </c>
    </row>
    <row r="3354" spans="1:7" x14ac:dyDescent="0.2">
      <c r="A3354">
        <v>224032167</v>
      </c>
      <c r="B3354">
        <v>183495142</v>
      </c>
      <c r="C3354" t="s">
        <v>3380</v>
      </c>
      <c r="D3354" t="str">
        <f>INDEX(cleaned_data_Pittsburgh!AF$2:'cleaned_data_Pittsburgh'!AF$828, MATCH(A3354, cleaned_data_Pittsburgh!I$2:'cleaned_data_Pittsburgh'!I$828,0))</f>
        <v>Pittsburgh</v>
      </c>
      <c r="E3354">
        <f>INDEX(cleaned_data_Pittsburgh!AG$2:'cleaned_data_Pittsburgh'!AG$828, MATCH(A3354, cleaned_data_Pittsburgh!I$2:'cleaned_data_Pittsburgh'!I$828,0))</f>
        <v>0</v>
      </c>
      <c r="F3354" t="str">
        <f>INDEX(cleaned_data_Pittsburgh!AK$2:'cleaned_data_Pittsburgh'!AK$828, MATCH(A3354, cleaned_data_Pittsburgh!I$2:'cleaned_data_Pittsburgh'!I$828,0))</f>
        <v>Sub-county</v>
      </c>
      <c r="G3354">
        <f t="shared" si="35"/>
        <v>1</v>
      </c>
    </row>
    <row r="3355" spans="1:7" x14ac:dyDescent="0.2">
      <c r="A3355">
        <v>224032167</v>
      </c>
      <c r="B3355">
        <v>1916736</v>
      </c>
      <c r="C3355" t="s">
        <v>3380</v>
      </c>
      <c r="D3355" t="str">
        <f>INDEX(cleaned_data_Pittsburgh!AF$2:'cleaned_data_Pittsburgh'!AF$828, MATCH(A3355, cleaned_data_Pittsburgh!I$2:'cleaned_data_Pittsburgh'!I$828,0))</f>
        <v>Pittsburgh</v>
      </c>
      <c r="E3355">
        <f>INDEX(cleaned_data_Pittsburgh!AG$2:'cleaned_data_Pittsburgh'!AG$828, MATCH(A3355, cleaned_data_Pittsburgh!I$2:'cleaned_data_Pittsburgh'!I$828,0))</f>
        <v>0</v>
      </c>
      <c r="F3355" t="str">
        <f>INDEX(cleaned_data_Pittsburgh!AK$2:'cleaned_data_Pittsburgh'!AK$828, MATCH(A3355, cleaned_data_Pittsburgh!I$2:'cleaned_data_Pittsburgh'!I$828,0))</f>
        <v>Sub-county</v>
      </c>
      <c r="G3355">
        <f t="shared" si="35"/>
        <v>1</v>
      </c>
    </row>
    <row r="3356" spans="1:7" x14ac:dyDescent="0.2">
      <c r="A3356">
        <v>224032167</v>
      </c>
      <c r="B3356">
        <v>146353832</v>
      </c>
      <c r="C3356" t="s">
        <v>3380</v>
      </c>
      <c r="D3356" t="str">
        <f>INDEX(cleaned_data_Pittsburgh!AF$2:'cleaned_data_Pittsburgh'!AF$828, MATCH(A3356, cleaned_data_Pittsburgh!I$2:'cleaned_data_Pittsburgh'!I$828,0))</f>
        <v>Pittsburgh</v>
      </c>
      <c r="E3356">
        <f>INDEX(cleaned_data_Pittsburgh!AG$2:'cleaned_data_Pittsburgh'!AG$828, MATCH(A3356, cleaned_data_Pittsburgh!I$2:'cleaned_data_Pittsburgh'!I$828,0))</f>
        <v>0</v>
      </c>
      <c r="F3356" t="str">
        <f>INDEX(cleaned_data_Pittsburgh!AK$2:'cleaned_data_Pittsburgh'!AK$828, MATCH(A3356, cleaned_data_Pittsburgh!I$2:'cleaned_data_Pittsburgh'!I$828,0))</f>
        <v>Sub-county</v>
      </c>
      <c r="G3356">
        <f t="shared" si="35"/>
        <v>1</v>
      </c>
    </row>
    <row r="3357" spans="1:7" x14ac:dyDescent="0.2">
      <c r="A3357">
        <v>224032167</v>
      </c>
      <c r="B3357">
        <v>72841412</v>
      </c>
      <c r="C3357" t="s">
        <v>3380</v>
      </c>
      <c r="D3357" t="str">
        <f>INDEX(cleaned_data_Pittsburgh!AF$2:'cleaned_data_Pittsburgh'!AF$828, MATCH(A3357, cleaned_data_Pittsburgh!I$2:'cleaned_data_Pittsburgh'!I$828,0))</f>
        <v>Pittsburgh</v>
      </c>
      <c r="E3357">
        <f>INDEX(cleaned_data_Pittsburgh!AG$2:'cleaned_data_Pittsburgh'!AG$828, MATCH(A3357, cleaned_data_Pittsburgh!I$2:'cleaned_data_Pittsburgh'!I$828,0))</f>
        <v>0</v>
      </c>
      <c r="F3357" t="str">
        <f>INDEX(cleaned_data_Pittsburgh!AK$2:'cleaned_data_Pittsburgh'!AK$828, MATCH(A3357, cleaned_data_Pittsburgh!I$2:'cleaned_data_Pittsburgh'!I$828,0))</f>
        <v>Sub-county</v>
      </c>
      <c r="G3357">
        <f t="shared" si="35"/>
        <v>1</v>
      </c>
    </row>
    <row r="3358" spans="1:7" x14ac:dyDescent="0.2">
      <c r="A3358">
        <v>224037299</v>
      </c>
      <c r="B3358">
        <v>4464251</v>
      </c>
      <c r="C3358" t="s">
        <v>3380</v>
      </c>
      <c r="D3358" t="str">
        <f>INDEX(cleaned_data_Pittsburgh!AF$2:'cleaned_data_Pittsburgh'!AF$828, MATCH(A3358, cleaned_data_Pittsburgh!I$2:'cleaned_data_Pittsburgh'!I$828,0))</f>
        <v>Pittsburgh</v>
      </c>
      <c r="E3358">
        <f>INDEX(cleaned_data_Pittsburgh!AG$2:'cleaned_data_Pittsburgh'!AG$828, MATCH(A3358, cleaned_data_Pittsburgh!I$2:'cleaned_data_Pittsburgh'!I$828,0))</f>
        <v>0</v>
      </c>
      <c r="F3358" t="str">
        <f>INDEX(cleaned_data_Pittsburgh!AK$2:'cleaned_data_Pittsburgh'!AK$828, MATCH(A3358, cleaned_data_Pittsburgh!I$2:'cleaned_data_Pittsburgh'!I$828,0))</f>
        <v>Sub-county</v>
      </c>
      <c r="G3358">
        <f t="shared" si="35"/>
        <v>1</v>
      </c>
    </row>
    <row r="3359" spans="1:7" x14ac:dyDescent="0.2">
      <c r="A3359">
        <v>224037299</v>
      </c>
      <c r="B3359">
        <v>3530073</v>
      </c>
      <c r="C3359" t="s">
        <v>3380</v>
      </c>
      <c r="D3359" t="str">
        <f>INDEX(cleaned_data_Pittsburgh!AF$2:'cleaned_data_Pittsburgh'!AF$828, MATCH(A3359, cleaned_data_Pittsburgh!I$2:'cleaned_data_Pittsburgh'!I$828,0))</f>
        <v>Pittsburgh</v>
      </c>
      <c r="E3359">
        <f>INDEX(cleaned_data_Pittsburgh!AG$2:'cleaned_data_Pittsburgh'!AG$828, MATCH(A3359, cleaned_data_Pittsburgh!I$2:'cleaned_data_Pittsburgh'!I$828,0))</f>
        <v>0</v>
      </c>
      <c r="F3359" t="str">
        <f>INDEX(cleaned_data_Pittsburgh!AK$2:'cleaned_data_Pittsburgh'!AK$828, MATCH(A3359, cleaned_data_Pittsburgh!I$2:'cleaned_data_Pittsburgh'!I$828,0))</f>
        <v>Sub-county</v>
      </c>
      <c r="G3359">
        <f t="shared" si="35"/>
        <v>1</v>
      </c>
    </row>
    <row r="3360" spans="1:7" x14ac:dyDescent="0.2">
      <c r="A3360">
        <v>224037299</v>
      </c>
      <c r="B3360">
        <v>10020481</v>
      </c>
      <c r="C3360" t="s">
        <v>3380</v>
      </c>
      <c r="D3360" t="str">
        <f>INDEX(cleaned_data_Pittsburgh!AF$2:'cleaned_data_Pittsburgh'!AF$828, MATCH(A3360, cleaned_data_Pittsburgh!I$2:'cleaned_data_Pittsburgh'!I$828,0))</f>
        <v>Pittsburgh</v>
      </c>
      <c r="E3360">
        <f>INDEX(cleaned_data_Pittsburgh!AG$2:'cleaned_data_Pittsburgh'!AG$828, MATCH(A3360, cleaned_data_Pittsburgh!I$2:'cleaned_data_Pittsburgh'!I$828,0))</f>
        <v>0</v>
      </c>
      <c r="F3360" t="str">
        <f>INDEX(cleaned_data_Pittsburgh!AK$2:'cleaned_data_Pittsburgh'!AK$828, MATCH(A3360, cleaned_data_Pittsburgh!I$2:'cleaned_data_Pittsburgh'!I$828,0))</f>
        <v>Sub-county</v>
      </c>
      <c r="G3360">
        <f t="shared" si="35"/>
        <v>1</v>
      </c>
    </row>
    <row r="3361" spans="1:7" x14ac:dyDescent="0.2">
      <c r="A3361">
        <v>224037299</v>
      </c>
      <c r="B3361">
        <v>4785142</v>
      </c>
      <c r="C3361" t="s">
        <v>3380</v>
      </c>
      <c r="D3361" t="str">
        <f>INDEX(cleaned_data_Pittsburgh!AF$2:'cleaned_data_Pittsburgh'!AF$828, MATCH(A3361, cleaned_data_Pittsburgh!I$2:'cleaned_data_Pittsburgh'!I$828,0))</f>
        <v>Pittsburgh</v>
      </c>
      <c r="E3361">
        <f>INDEX(cleaned_data_Pittsburgh!AG$2:'cleaned_data_Pittsburgh'!AG$828, MATCH(A3361, cleaned_data_Pittsburgh!I$2:'cleaned_data_Pittsburgh'!I$828,0))</f>
        <v>0</v>
      </c>
      <c r="F3361" t="str">
        <f>INDEX(cleaned_data_Pittsburgh!AK$2:'cleaned_data_Pittsburgh'!AK$828, MATCH(A3361, cleaned_data_Pittsburgh!I$2:'cleaned_data_Pittsburgh'!I$828,0))</f>
        <v>Sub-county</v>
      </c>
      <c r="G3361">
        <f t="shared" si="35"/>
        <v>1</v>
      </c>
    </row>
    <row r="3362" spans="1:7" x14ac:dyDescent="0.2">
      <c r="A3362">
        <v>224037648</v>
      </c>
      <c r="B3362">
        <v>3214874</v>
      </c>
      <c r="C3362" t="s">
        <v>3380</v>
      </c>
      <c r="D3362" t="str">
        <f>INDEX(cleaned_data_Pittsburgh!AF$2:'cleaned_data_Pittsburgh'!AF$828, MATCH(A3362, cleaned_data_Pittsburgh!I$2:'cleaned_data_Pittsburgh'!I$828,0))</f>
        <v>Pittsburgh</v>
      </c>
      <c r="E3362">
        <f>INDEX(cleaned_data_Pittsburgh!AG$2:'cleaned_data_Pittsburgh'!AG$828, MATCH(A3362, cleaned_data_Pittsburgh!I$2:'cleaned_data_Pittsburgh'!I$828,0))</f>
        <v>0</v>
      </c>
      <c r="F3362" t="str">
        <f>INDEX(cleaned_data_Pittsburgh!AK$2:'cleaned_data_Pittsburgh'!AK$828, MATCH(A3362, cleaned_data_Pittsburgh!I$2:'cleaned_data_Pittsburgh'!I$828,0))</f>
        <v>Sub-county</v>
      </c>
      <c r="G3362">
        <f t="shared" si="35"/>
        <v>1</v>
      </c>
    </row>
    <row r="3363" spans="1:7" x14ac:dyDescent="0.2">
      <c r="A3363">
        <v>224037648</v>
      </c>
      <c r="B3363">
        <v>7846620</v>
      </c>
      <c r="C3363" t="s">
        <v>3380</v>
      </c>
      <c r="D3363" t="str">
        <f>INDEX(cleaned_data_Pittsburgh!AF$2:'cleaned_data_Pittsburgh'!AF$828, MATCH(A3363, cleaned_data_Pittsburgh!I$2:'cleaned_data_Pittsburgh'!I$828,0))</f>
        <v>Pittsburgh</v>
      </c>
      <c r="E3363">
        <f>INDEX(cleaned_data_Pittsburgh!AG$2:'cleaned_data_Pittsburgh'!AG$828, MATCH(A3363, cleaned_data_Pittsburgh!I$2:'cleaned_data_Pittsburgh'!I$828,0))</f>
        <v>0</v>
      </c>
      <c r="F3363" t="str">
        <f>INDEX(cleaned_data_Pittsburgh!AK$2:'cleaned_data_Pittsburgh'!AK$828, MATCH(A3363, cleaned_data_Pittsburgh!I$2:'cleaned_data_Pittsburgh'!I$828,0))</f>
        <v>Sub-county</v>
      </c>
      <c r="G3363">
        <f t="shared" si="35"/>
        <v>1</v>
      </c>
    </row>
    <row r="3364" spans="1:7" x14ac:dyDescent="0.2">
      <c r="A3364">
        <v>224037648</v>
      </c>
      <c r="B3364">
        <v>3530073</v>
      </c>
      <c r="C3364" t="s">
        <v>3380</v>
      </c>
      <c r="D3364" t="str">
        <f>INDEX(cleaned_data_Pittsburgh!AF$2:'cleaned_data_Pittsburgh'!AF$828, MATCH(A3364, cleaned_data_Pittsburgh!I$2:'cleaned_data_Pittsburgh'!I$828,0))</f>
        <v>Pittsburgh</v>
      </c>
      <c r="E3364">
        <f>INDEX(cleaned_data_Pittsburgh!AG$2:'cleaned_data_Pittsburgh'!AG$828, MATCH(A3364, cleaned_data_Pittsburgh!I$2:'cleaned_data_Pittsburgh'!I$828,0))</f>
        <v>0</v>
      </c>
      <c r="F3364" t="str">
        <f>INDEX(cleaned_data_Pittsburgh!AK$2:'cleaned_data_Pittsburgh'!AK$828, MATCH(A3364, cleaned_data_Pittsburgh!I$2:'cleaned_data_Pittsburgh'!I$828,0))</f>
        <v>Sub-county</v>
      </c>
      <c r="G3364">
        <f t="shared" si="35"/>
        <v>1</v>
      </c>
    </row>
    <row r="3365" spans="1:7" x14ac:dyDescent="0.2">
      <c r="A3365">
        <v>224037648</v>
      </c>
      <c r="B3365">
        <v>184444841</v>
      </c>
      <c r="C3365" t="s">
        <v>3380</v>
      </c>
      <c r="D3365" t="str">
        <f>INDEX(cleaned_data_Pittsburgh!AF$2:'cleaned_data_Pittsburgh'!AF$828, MATCH(A3365, cleaned_data_Pittsburgh!I$2:'cleaned_data_Pittsburgh'!I$828,0))</f>
        <v>Pittsburgh</v>
      </c>
      <c r="E3365">
        <f>INDEX(cleaned_data_Pittsburgh!AG$2:'cleaned_data_Pittsburgh'!AG$828, MATCH(A3365, cleaned_data_Pittsburgh!I$2:'cleaned_data_Pittsburgh'!I$828,0))</f>
        <v>0</v>
      </c>
      <c r="F3365" t="str">
        <f>INDEX(cleaned_data_Pittsburgh!AK$2:'cleaned_data_Pittsburgh'!AK$828, MATCH(A3365, cleaned_data_Pittsburgh!I$2:'cleaned_data_Pittsburgh'!I$828,0))</f>
        <v>Sub-county</v>
      </c>
      <c r="G3365">
        <f t="shared" si="35"/>
        <v>1</v>
      </c>
    </row>
    <row r="3366" spans="1:7" x14ac:dyDescent="0.2">
      <c r="A3366">
        <v>224037648</v>
      </c>
      <c r="B3366">
        <v>129841602</v>
      </c>
      <c r="C3366" t="s">
        <v>3380</v>
      </c>
      <c r="D3366" t="str">
        <f>INDEX(cleaned_data_Pittsburgh!AF$2:'cleaned_data_Pittsburgh'!AF$828, MATCH(A3366, cleaned_data_Pittsburgh!I$2:'cleaned_data_Pittsburgh'!I$828,0))</f>
        <v>Pittsburgh</v>
      </c>
      <c r="E3366">
        <f>INDEX(cleaned_data_Pittsburgh!AG$2:'cleaned_data_Pittsburgh'!AG$828, MATCH(A3366, cleaned_data_Pittsburgh!I$2:'cleaned_data_Pittsburgh'!I$828,0))</f>
        <v>0</v>
      </c>
      <c r="F3366" t="str">
        <f>INDEX(cleaned_data_Pittsburgh!AK$2:'cleaned_data_Pittsburgh'!AK$828, MATCH(A3366, cleaned_data_Pittsburgh!I$2:'cleaned_data_Pittsburgh'!I$828,0))</f>
        <v>Sub-county</v>
      </c>
      <c r="G3366">
        <f t="shared" si="35"/>
        <v>1</v>
      </c>
    </row>
    <row r="3367" spans="1:7" x14ac:dyDescent="0.2">
      <c r="A3367">
        <v>224037648</v>
      </c>
      <c r="B3367">
        <v>4464251</v>
      </c>
      <c r="C3367" t="s">
        <v>3380</v>
      </c>
      <c r="D3367" t="str">
        <f>INDEX(cleaned_data_Pittsburgh!AF$2:'cleaned_data_Pittsburgh'!AF$828, MATCH(A3367, cleaned_data_Pittsburgh!I$2:'cleaned_data_Pittsburgh'!I$828,0))</f>
        <v>Pittsburgh</v>
      </c>
      <c r="E3367">
        <f>INDEX(cleaned_data_Pittsburgh!AG$2:'cleaned_data_Pittsburgh'!AG$828, MATCH(A3367, cleaned_data_Pittsburgh!I$2:'cleaned_data_Pittsburgh'!I$828,0))</f>
        <v>0</v>
      </c>
      <c r="F3367" t="str">
        <f>INDEX(cleaned_data_Pittsburgh!AK$2:'cleaned_data_Pittsburgh'!AK$828, MATCH(A3367, cleaned_data_Pittsburgh!I$2:'cleaned_data_Pittsburgh'!I$828,0))</f>
        <v>Sub-county</v>
      </c>
      <c r="G3367">
        <f t="shared" si="35"/>
        <v>1</v>
      </c>
    </row>
    <row r="3368" spans="1:7" x14ac:dyDescent="0.2">
      <c r="A3368">
        <v>224037648</v>
      </c>
      <c r="B3368">
        <v>4468896</v>
      </c>
      <c r="C3368" t="s">
        <v>3380</v>
      </c>
      <c r="D3368" t="str">
        <f>INDEX(cleaned_data_Pittsburgh!AF$2:'cleaned_data_Pittsburgh'!AF$828, MATCH(A3368, cleaned_data_Pittsburgh!I$2:'cleaned_data_Pittsburgh'!I$828,0))</f>
        <v>Pittsburgh</v>
      </c>
      <c r="E3368">
        <f>INDEX(cleaned_data_Pittsburgh!AG$2:'cleaned_data_Pittsburgh'!AG$828, MATCH(A3368, cleaned_data_Pittsburgh!I$2:'cleaned_data_Pittsburgh'!I$828,0))</f>
        <v>0</v>
      </c>
      <c r="F3368" t="str">
        <f>INDEX(cleaned_data_Pittsburgh!AK$2:'cleaned_data_Pittsburgh'!AK$828, MATCH(A3368, cleaned_data_Pittsburgh!I$2:'cleaned_data_Pittsburgh'!I$828,0))</f>
        <v>Sub-county</v>
      </c>
      <c r="G3368">
        <f t="shared" si="35"/>
        <v>1</v>
      </c>
    </row>
    <row r="3369" spans="1:7" x14ac:dyDescent="0.2">
      <c r="A3369">
        <v>224038722</v>
      </c>
      <c r="B3369">
        <v>119705792</v>
      </c>
      <c r="C3369" t="s">
        <v>3380</v>
      </c>
      <c r="D3369" t="str">
        <f>INDEX(cleaned_data_Pittsburgh!AF$2:'cleaned_data_Pittsburgh'!AF$828, MATCH(A3369, cleaned_data_Pittsburgh!I$2:'cleaned_data_Pittsburgh'!I$828,0))</f>
        <v>Pittsburgh</v>
      </c>
      <c r="E3369">
        <f>INDEX(cleaned_data_Pittsburgh!AG$2:'cleaned_data_Pittsburgh'!AG$828, MATCH(A3369, cleaned_data_Pittsburgh!I$2:'cleaned_data_Pittsburgh'!I$828,0))</f>
        <v>0</v>
      </c>
      <c r="F3369" t="str">
        <f>INDEX(cleaned_data_Pittsburgh!AK$2:'cleaned_data_Pittsburgh'!AK$828, MATCH(A3369, cleaned_data_Pittsburgh!I$2:'cleaned_data_Pittsburgh'!I$828,0))</f>
        <v>Sub-county</v>
      </c>
      <c r="G3369">
        <f t="shared" si="35"/>
        <v>1</v>
      </c>
    </row>
    <row r="3370" spans="1:7" x14ac:dyDescent="0.2">
      <c r="A3370">
        <v>224038722</v>
      </c>
      <c r="B3370">
        <v>183868757</v>
      </c>
      <c r="C3370" t="s">
        <v>3380</v>
      </c>
      <c r="D3370" t="str">
        <f>INDEX(cleaned_data_Pittsburgh!AF$2:'cleaned_data_Pittsburgh'!AF$828, MATCH(A3370, cleaned_data_Pittsburgh!I$2:'cleaned_data_Pittsburgh'!I$828,0))</f>
        <v>Pittsburgh</v>
      </c>
      <c r="E3370">
        <f>INDEX(cleaned_data_Pittsburgh!AG$2:'cleaned_data_Pittsburgh'!AG$828, MATCH(A3370, cleaned_data_Pittsburgh!I$2:'cleaned_data_Pittsburgh'!I$828,0))</f>
        <v>0</v>
      </c>
      <c r="F3370" t="str">
        <f>INDEX(cleaned_data_Pittsburgh!AK$2:'cleaned_data_Pittsburgh'!AK$828, MATCH(A3370, cleaned_data_Pittsburgh!I$2:'cleaned_data_Pittsburgh'!I$828,0))</f>
        <v>Sub-county</v>
      </c>
      <c r="G3370">
        <f t="shared" si="35"/>
        <v>1</v>
      </c>
    </row>
    <row r="3371" spans="1:7" x14ac:dyDescent="0.2">
      <c r="A3371">
        <v>224038722</v>
      </c>
      <c r="B3371">
        <v>5648118</v>
      </c>
      <c r="C3371" t="s">
        <v>3380</v>
      </c>
      <c r="D3371" t="str">
        <f>INDEX(cleaned_data_Pittsburgh!AF$2:'cleaned_data_Pittsburgh'!AF$828, MATCH(A3371, cleaned_data_Pittsburgh!I$2:'cleaned_data_Pittsburgh'!I$828,0))</f>
        <v>Pittsburgh</v>
      </c>
      <c r="E3371">
        <f>INDEX(cleaned_data_Pittsburgh!AG$2:'cleaned_data_Pittsburgh'!AG$828, MATCH(A3371, cleaned_data_Pittsburgh!I$2:'cleaned_data_Pittsburgh'!I$828,0))</f>
        <v>0</v>
      </c>
      <c r="F3371" t="str">
        <f>INDEX(cleaned_data_Pittsburgh!AK$2:'cleaned_data_Pittsburgh'!AK$828, MATCH(A3371, cleaned_data_Pittsburgh!I$2:'cleaned_data_Pittsburgh'!I$828,0))</f>
        <v>Sub-county</v>
      </c>
      <c r="G3371">
        <f t="shared" si="35"/>
        <v>1</v>
      </c>
    </row>
    <row r="3372" spans="1:7" x14ac:dyDescent="0.2">
      <c r="A3372">
        <v>224041463</v>
      </c>
      <c r="B3372">
        <v>185404681</v>
      </c>
      <c r="C3372" t="s">
        <v>3380</v>
      </c>
      <c r="D3372" t="str">
        <f>INDEX(cleaned_data_Pittsburgh!AF$2:'cleaned_data_Pittsburgh'!AF$828, MATCH(A3372, cleaned_data_Pittsburgh!I$2:'cleaned_data_Pittsburgh'!I$828,0))</f>
        <v>Pittsburgh</v>
      </c>
      <c r="E3372">
        <f>INDEX(cleaned_data_Pittsburgh!AG$2:'cleaned_data_Pittsburgh'!AG$828, MATCH(A3372, cleaned_data_Pittsburgh!I$2:'cleaned_data_Pittsburgh'!I$828,0))</f>
        <v>0</v>
      </c>
      <c r="F3372" t="str">
        <f>INDEX(cleaned_data_Pittsburgh!AK$2:'cleaned_data_Pittsburgh'!AK$828, MATCH(A3372, cleaned_data_Pittsburgh!I$2:'cleaned_data_Pittsburgh'!I$828,0))</f>
        <v>Sub-county</v>
      </c>
      <c r="G3372">
        <f t="shared" si="35"/>
        <v>1</v>
      </c>
    </row>
    <row r="3373" spans="1:7" x14ac:dyDescent="0.2">
      <c r="A3373">
        <v>224041463</v>
      </c>
      <c r="B3373">
        <v>81523582</v>
      </c>
      <c r="C3373" t="s">
        <v>3380</v>
      </c>
      <c r="D3373" t="str">
        <f>INDEX(cleaned_data_Pittsburgh!AF$2:'cleaned_data_Pittsburgh'!AF$828, MATCH(A3373, cleaned_data_Pittsburgh!I$2:'cleaned_data_Pittsburgh'!I$828,0))</f>
        <v>Pittsburgh</v>
      </c>
      <c r="E3373">
        <f>INDEX(cleaned_data_Pittsburgh!AG$2:'cleaned_data_Pittsburgh'!AG$828, MATCH(A3373, cleaned_data_Pittsburgh!I$2:'cleaned_data_Pittsburgh'!I$828,0))</f>
        <v>0</v>
      </c>
      <c r="F3373" t="str">
        <f>INDEX(cleaned_data_Pittsburgh!AK$2:'cleaned_data_Pittsburgh'!AK$828, MATCH(A3373, cleaned_data_Pittsburgh!I$2:'cleaned_data_Pittsburgh'!I$828,0))</f>
        <v>Sub-county</v>
      </c>
      <c r="G3373">
        <f t="shared" si="35"/>
        <v>1</v>
      </c>
    </row>
    <row r="3374" spans="1:7" x14ac:dyDescent="0.2">
      <c r="A3374">
        <v>224041463</v>
      </c>
      <c r="B3374">
        <v>132400532</v>
      </c>
      <c r="C3374" t="s">
        <v>3380</v>
      </c>
      <c r="D3374" t="str">
        <f>INDEX(cleaned_data_Pittsburgh!AF$2:'cleaned_data_Pittsburgh'!AF$828, MATCH(A3374, cleaned_data_Pittsburgh!I$2:'cleaned_data_Pittsburgh'!I$828,0))</f>
        <v>Pittsburgh</v>
      </c>
      <c r="E3374">
        <f>INDEX(cleaned_data_Pittsburgh!AG$2:'cleaned_data_Pittsburgh'!AG$828, MATCH(A3374, cleaned_data_Pittsburgh!I$2:'cleaned_data_Pittsburgh'!I$828,0))</f>
        <v>0</v>
      </c>
      <c r="F3374" t="str">
        <f>INDEX(cleaned_data_Pittsburgh!AK$2:'cleaned_data_Pittsburgh'!AK$828, MATCH(A3374, cleaned_data_Pittsburgh!I$2:'cleaned_data_Pittsburgh'!I$828,0))</f>
        <v>Sub-county</v>
      </c>
      <c r="G3374">
        <f t="shared" si="35"/>
        <v>1</v>
      </c>
    </row>
    <row r="3375" spans="1:7" x14ac:dyDescent="0.2">
      <c r="A3375">
        <v>224041463</v>
      </c>
      <c r="B3375">
        <v>52545892</v>
      </c>
      <c r="C3375" t="s">
        <v>3380</v>
      </c>
      <c r="D3375" t="str">
        <f>INDEX(cleaned_data_Pittsburgh!AF$2:'cleaned_data_Pittsburgh'!AF$828, MATCH(A3375, cleaned_data_Pittsburgh!I$2:'cleaned_data_Pittsburgh'!I$828,0))</f>
        <v>Pittsburgh</v>
      </c>
      <c r="E3375">
        <f>INDEX(cleaned_data_Pittsburgh!AG$2:'cleaned_data_Pittsburgh'!AG$828, MATCH(A3375, cleaned_data_Pittsburgh!I$2:'cleaned_data_Pittsburgh'!I$828,0))</f>
        <v>0</v>
      </c>
      <c r="F3375" t="str">
        <f>INDEX(cleaned_data_Pittsburgh!AK$2:'cleaned_data_Pittsburgh'!AK$828, MATCH(A3375, cleaned_data_Pittsburgh!I$2:'cleaned_data_Pittsburgh'!I$828,0))</f>
        <v>Sub-county</v>
      </c>
      <c r="G3375">
        <f t="shared" si="35"/>
        <v>1</v>
      </c>
    </row>
    <row r="3376" spans="1:7" x14ac:dyDescent="0.2">
      <c r="A3376">
        <v>224041463</v>
      </c>
      <c r="B3376">
        <v>115066192</v>
      </c>
      <c r="C3376" t="s">
        <v>3380</v>
      </c>
      <c r="D3376" t="str">
        <f>INDEX(cleaned_data_Pittsburgh!AF$2:'cleaned_data_Pittsburgh'!AF$828, MATCH(A3376, cleaned_data_Pittsburgh!I$2:'cleaned_data_Pittsburgh'!I$828,0))</f>
        <v>Pittsburgh</v>
      </c>
      <c r="E3376">
        <f>INDEX(cleaned_data_Pittsburgh!AG$2:'cleaned_data_Pittsburgh'!AG$828, MATCH(A3376, cleaned_data_Pittsburgh!I$2:'cleaned_data_Pittsburgh'!I$828,0))</f>
        <v>0</v>
      </c>
      <c r="F3376" t="str">
        <f>INDEX(cleaned_data_Pittsburgh!AK$2:'cleaned_data_Pittsburgh'!AK$828, MATCH(A3376, cleaned_data_Pittsburgh!I$2:'cleaned_data_Pittsburgh'!I$828,0))</f>
        <v>Sub-county</v>
      </c>
      <c r="G3376">
        <f t="shared" si="35"/>
        <v>1</v>
      </c>
    </row>
    <row r="3377" spans="1:7" x14ac:dyDescent="0.2">
      <c r="A3377">
        <v>224043472</v>
      </c>
      <c r="B3377">
        <v>186217264</v>
      </c>
      <c r="C3377" t="s">
        <v>3380</v>
      </c>
      <c r="D3377" t="str">
        <f>INDEX(cleaned_data_Pittsburgh!AF$2:'cleaned_data_Pittsburgh'!AF$828, MATCH(A3377, cleaned_data_Pittsburgh!I$2:'cleaned_data_Pittsburgh'!I$828,0))</f>
        <v>Pittsburgh</v>
      </c>
      <c r="E3377">
        <f>INDEX(cleaned_data_Pittsburgh!AG$2:'cleaned_data_Pittsburgh'!AG$828, MATCH(A3377, cleaned_data_Pittsburgh!I$2:'cleaned_data_Pittsburgh'!I$828,0))</f>
        <v>0</v>
      </c>
      <c r="F3377" t="str">
        <f>INDEX(cleaned_data_Pittsburgh!AK$2:'cleaned_data_Pittsburgh'!AK$828, MATCH(A3377, cleaned_data_Pittsburgh!I$2:'cleaned_data_Pittsburgh'!I$828,0))</f>
        <v>Sub-county</v>
      </c>
      <c r="G3377">
        <f t="shared" si="35"/>
        <v>1</v>
      </c>
    </row>
    <row r="3378" spans="1:7" x14ac:dyDescent="0.2">
      <c r="A3378">
        <v>224043472</v>
      </c>
      <c r="B3378">
        <v>108481672</v>
      </c>
      <c r="C3378" t="s">
        <v>3380</v>
      </c>
      <c r="D3378" t="str">
        <f>INDEX(cleaned_data_Pittsburgh!AF$2:'cleaned_data_Pittsburgh'!AF$828, MATCH(A3378, cleaned_data_Pittsburgh!I$2:'cleaned_data_Pittsburgh'!I$828,0))</f>
        <v>Pittsburgh</v>
      </c>
      <c r="E3378">
        <f>INDEX(cleaned_data_Pittsburgh!AG$2:'cleaned_data_Pittsburgh'!AG$828, MATCH(A3378, cleaned_data_Pittsburgh!I$2:'cleaned_data_Pittsburgh'!I$828,0))</f>
        <v>0</v>
      </c>
      <c r="F3378" t="str">
        <f>INDEX(cleaned_data_Pittsburgh!AK$2:'cleaned_data_Pittsburgh'!AK$828, MATCH(A3378, cleaned_data_Pittsburgh!I$2:'cleaned_data_Pittsburgh'!I$828,0))</f>
        <v>Sub-county</v>
      </c>
      <c r="G3378">
        <f t="shared" si="35"/>
        <v>1</v>
      </c>
    </row>
    <row r="3379" spans="1:7" x14ac:dyDescent="0.2">
      <c r="A3379">
        <v>224043472</v>
      </c>
      <c r="B3379">
        <v>62504242</v>
      </c>
      <c r="C3379" t="s">
        <v>3380</v>
      </c>
      <c r="D3379" t="str">
        <f>INDEX(cleaned_data_Pittsburgh!AF$2:'cleaned_data_Pittsburgh'!AF$828, MATCH(A3379, cleaned_data_Pittsburgh!I$2:'cleaned_data_Pittsburgh'!I$828,0))</f>
        <v>Pittsburgh</v>
      </c>
      <c r="E3379">
        <f>INDEX(cleaned_data_Pittsburgh!AG$2:'cleaned_data_Pittsburgh'!AG$828, MATCH(A3379, cleaned_data_Pittsburgh!I$2:'cleaned_data_Pittsburgh'!I$828,0))</f>
        <v>0</v>
      </c>
      <c r="F3379" t="str">
        <f>INDEX(cleaned_data_Pittsburgh!AK$2:'cleaned_data_Pittsburgh'!AK$828, MATCH(A3379, cleaned_data_Pittsburgh!I$2:'cleaned_data_Pittsburgh'!I$828,0))</f>
        <v>Sub-county</v>
      </c>
      <c r="G3379">
        <f t="shared" si="35"/>
        <v>1</v>
      </c>
    </row>
    <row r="3380" spans="1:7" x14ac:dyDescent="0.2">
      <c r="A3380">
        <v>224043472</v>
      </c>
      <c r="B3380">
        <v>183898088</v>
      </c>
      <c r="C3380" t="s">
        <v>3380</v>
      </c>
      <c r="D3380" t="str">
        <f>INDEX(cleaned_data_Pittsburgh!AF$2:'cleaned_data_Pittsburgh'!AF$828, MATCH(A3380, cleaned_data_Pittsburgh!I$2:'cleaned_data_Pittsburgh'!I$828,0))</f>
        <v>Pittsburgh</v>
      </c>
      <c r="E3380">
        <f>INDEX(cleaned_data_Pittsburgh!AG$2:'cleaned_data_Pittsburgh'!AG$828, MATCH(A3380, cleaned_data_Pittsburgh!I$2:'cleaned_data_Pittsburgh'!I$828,0))</f>
        <v>0</v>
      </c>
      <c r="F3380" t="str">
        <f>INDEX(cleaned_data_Pittsburgh!AK$2:'cleaned_data_Pittsburgh'!AK$828, MATCH(A3380, cleaned_data_Pittsburgh!I$2:'cleaned_data_Pittsburgh'!I$828,0))</f>
        <v>Sub-county</v>
      </c>
      <c r="G3380">
        <f t="shared" si="35"/>
        <v>1</v>
      </c>
    </row>
    <row r="3381" spans="1:7" x14ac:dyDescent="0.2">
      <c r="A3381">
        <v>224043472</v>
      </c>
      <c r="B3381">
        <v>129655832</v>
      </c>
      <c r="C3381" t="s">
        <v>3380</v>
      </c>
      <c r="D3381" t="str">
        <f>INDEX(cleaned_data_Pittsburgh!AF$2:'cleaned_data_Pittsburgh'!AF$828, MATCH(A3381, cleaned_data_Pittsburgh!I$2:'cleaned_data_Pittsburgh'!I$828,0))</f>
        <v>Pittsburgh</v>
      </c>
      <c r="E3381">
        <f>INDEX(cleaned_data_Pittsburgh!AG$2:'cleaned_data_Pittsburgh'!AG$828, MATCH(A3381, cleaned_data_Pittsburgh!I$2:'cleaned_data_Pittsburgh'!I$828,0))</f>
        <v>0</v>
      </c>
      <c r="F3381" t="str">
        <f>INDEX(cleaned_data_Pittsburgh!AK$2:'cleaned_data_Pittsburgh'!AK$828, MATCH(A3381, cleaned_data_Pittsburgh!I$2:'cleaned_data_Pittsburgh'!I$828,0))</f>
        <v>Sub-county</v>
      </c>
      <c r="G3381">
        <f t="shared" si="35"/>
        <v>1</v>
      </c>
    </row>
    <row r="3382" spans="1:7" x14ac:dyDescent="0.2">
      <c r="A3382">
        <v>224043472</v>
      </c>
      <c r="B3382">
        <v>187969018</v>
      </c>
      <c r="C3382" t="s">
        <v>3380</v>
      </c>
      <c r="D3382" t="str">
        <f>INDEX(cleaned_data_Pittsburgh!AF$2:'cleaned_data_Pittsburgh'!AF$828, MATCH(A3382, cleaned_data_Pittsburgh!I$2:'cleaned_data_Pittsburgh'!I$828,0))</f>
        <v>Pittsburgh</v>
      </c>
      <c r="E3382">
        <f>INDEX(cleaned_data_Pittsburgh!AG$2:'cleaned_data_Pittsburgh'!AG$828, MATCH(A3382, cleaned_data_Pittsburgh!I$2:'cleaned_data_Pittsburgh'!I$828,0))</f>
        <v>0</v>
      </c>
      <c r="F3382" t="str">
        <f>INDEX(cleaned_data_Pittsburgh!AK$2:'cleaned_data_Pittsburgh'!AK$828, MATCH(A3382, cleaned_data_Pittsburgh!I$2:'cleaned_data_Pittsburgh'!I$828,0))</f>
        <v>Sub-county</v>
      </c>
      <c r="G3382">
        <f t="shared" si="35"/>
        <v>1</v>
      </c>
    </row>
    <row r="3383" spans="1:7" x14ac:dyDescent="0.2">
      <c r="A3383">
        <v>224044602</v>
      </c>
      <c r="B3383">
        <v>132759772</v>
      </c>
      <c r="C3383" t="s">
        <v>3380</v>
      </c>
      <c r="D3383" t="str">
        <f>INDEX(cleaned_data_Pittsburgh!AF$2:'cleaned_data_Pittsburgh'!AF$828, MATCH(A3383, cleaned_data_Pittsburgh!I$2:'cleaned_data_Pittsburgh'!I$828,0))</f>
        <v>Pittsburgh</v>
      </c>
      <c r="E3383">
        <f>INDEX(cleaned_data_Pittsburgh!AG$2:'cleaned_data_Pittsburgh'!AG$828, MATCH(A3383, cleaned_data_Pittsburgh!I$2:'cleaned_data_Pittsburgh'!I$828,0))</f>
        <v>0</v>
      </c>
      <c r="F3383" t="str">
        <f>INDEX(cleaned_data_Pittsburgh!AK$2:'cleaned_data_Pittsburgh'!AK$828, MATCH(A3383, cleaned_data_Pittsburgh!I$2:'cleaned_data_Pittsburgh'!I$828,0))</f>
        <v>Sub-county</v>
      </c>
      <c r="G3383">
        <f t="shared" si="35"/>
        <v>1</v>
      </c>
    </row>
    <row r="3384" spans="1:7" x14ac:dyDescent="0.2">
      <c r="A3384">
        <v>224044602</v>
      </c>
      <c r="B3384">
        <v>96795822</v>
      </c>
      <c r="C3384" t="s">
        <v>3380</v>
      </c>
      <c r="D3384" t="str">
        <f>INDEX(cleaned_data_Pittsburgh!AF$2:'cleaned_data_Pittsburgh'!AF$828, MATCH(A3384, cleaned_data_Pittsburgh!I$2:'cleaned_data_Pittsburgh'!I$828,0))</f>
        <v>Pittsburgh</v>
      </c>
      <c r="E3384">
        <f>INDEX(cleaned_data_Pittsburgh!AG$2:'cleaned_data_Pittsburgh'!AG$828, MATCH(A3384, cleaned_data_Pittsburgh!I$2:'cleaned_data_Pittsburgh'!I$828,0))</f>
        <v>0</v>
      </c>
      <c r="F3384" t="str">
        <f>INDEX(cleaned_data_Pittsburgh!AK$2:'cleaned_data_Pittsburgh'!AK$828, MATCH(A3384, cleaned_data_Pittsburgh!I$2:'cleaned_data_Pittsburgh'!I$828,0))</f>
        <v>Sub-county</v>
      </c>
      <c r="G3384">
        <f t="shared" si="35"/>
        <v>1</v>
      </c>
    </row>
    <row r="3385" spans="1:7" x14ac:dyDescent="0.2">
      <c r="A3385">
        <v>224044602</v>
      </c>
      <c r="B3385">
        <v>149000652</v>
      </c>
      <c r="C3385" t="s">
        <v>3380</v>
      </c>
      <c r="D3385" t="str">
        <f>INDEX(cleaned_data_Pittsburgh!AF$2:'cleaned_data_Pittsburgh'!AF$828, MATCH(A3385, cleaned_data_Pittsburgh!I$2:'cleaned_data_Pittsburgh'!I$828,0))</f>
        <v>Pittsburgh</v>
      </c>
      <c r="E3385">
        <f>INDEX(cleaned_data_Pittsburgh!AG$2:'cleaned_data_Pittsburgh'!AG$828, MATCH(A3385, cleaned_data_Pittsburgh!I$2:'cleaned_data_Pittsburgh'!I$828,0))</f>
        <v>0</v>
      </c>
      <c r="F3385" t="str">
        <f>INDEX(cleaned_data_Pittsburgh!AK$2:'cleaned_data_Pittsburgh'!AK$828, MATCH(A3385, cleaned_data_Pittsburgh!I$2:'cleaned_data_Pittsburgh'!I$828,0))</f>
        <v>Sub-county</v>
      </c>
      <c r="G3385">
        <f t="shared" si="35"/>
        <v>1</v>
      </c>
    </row>
    <row r="3386" spans="1:7" x14ac:dyDescent="0.2">
      <c r="A3386">
        <v>224044602</v>
      </c>
      <c r="B3386">
        <v>8460171</v>
      </c>
      <c r="C3386" t="s">
        <v>3380</v>
      </c>
      <c r="D3386" t="str">
        <f>INDEX(cleaned_data_Pittsburgh!AF$2:'cleaned_data_Pittsburgh'!AF$828, MATCH(A3386, cleaned_data_Pittsburgh!I$2:'cleaned_data_Pittsburgh'!I$828,0))</f>
        <v>Pittsburgh</v>
      </c>
      <c r="E3386">
        <f>INDEX(cleaned_data_Pittsburgh!AG$2:'cleaned_data_Pittsburgh'!AG$828, MATCH(A3386, cleaned_data_Pittsburgh!I$2:'cleaned_data_Pittsburgh'!I$828,0))</f>
        <v>0</v>
      </c>
      <c r="F3386" t="str">
        <f>INDEX(cleaned_data_Pittsburgh!AK$2:'cleaned_data_Pittsburgh'!AK$828, MATCH(A3386, cleaned_data_Pittsburgh!I$2:'cleaned_data_Pittsburgh'!I$828,0))</f>
        <v>Sub-county</v>
      </c>
      <c r="G3386">
        <f t="shared" si="35"/>
        <v>1</v>
      </c>
    </row>
    <row r="3387" spans="1:7" x14ac:dyDescent="0.2">
      <c r="A3387">
        <v>224044602</v>
      </c>
      <c r="B3387">
        <v>153968192</v>
      </c>
      <c r="C3387" t="s">
        <v>3380</v>
      </c>
      <c r="D3387" t="str">
        <f>INDEX(cleaned_data_Pittsburgh!AF$2:'cleaned_data_Pittsburgh'!AF$828, MATCH(A3387, cleaned_data_Pittsburgh!I$2:'cleaned_data_Pittsburgh'!I$828,0))</f>
        <v>Pittsburgh</v>
      </c>
      <c r="E3387">
        <f>INDEX(cleaned_data_Pittsburgh!AG$2:'cleaned_data_Pittsburgh'!AG$828, MATCH(A3387, cleaned_data_Pittsburgh!I$2:'cleaned_data_Pittsburgh'!I$828,0))</f>
        <v>0</v>
      </c>
      <c r="F3387" t="str">
        <f>INDEX(cleaned_data_Pittsburgh!AK$2:'cleaned_data_Pittsburgh'!AK$828, MATCH(A3387, cleaned_data_Pittsburgh!I$2:'cleaned_data_Pittsburgh'!I$828,0))</f>
        <v>Sub-county</v>
      </c>
      <c r="G3387">
        <f t="shared" si="35"/>
        <v>1</v>
      </c>
    </row>
    <row r="3388" spans="1:7" x14ac:dyDescent="0.2">
      <c r="A3388">
        <v>224044602</v>
      </c>
      <c r="B3388">
        <v>111951412</v>
      </c>
      <c r="C3388" t="s">
        <v>3380</v>
      </c>
      <c r="D3388" t="str">
        <f>INDEX(cleaned_data_Pittsburgh!AF$2:'cleaned_data_Pittsburgh'!AF$828, MATCH(A3388, cleaned_data_Pittsburgh!I$2:'cleaned_data_Pittsburgh'!I$828,0))</f>
        <v>Pittsburgh</v>
      </c>
      <c r="E3388">
        <f>INDEX(cleaned_data_Pittsburgh!AG$2:'cleaned_data_Pittsburgh'!AG$828, MATCH(A3388, cleaned_data_Pittsburgh!I$2:'cleaned_data_Pittsburgh'!I$828,0))</f>
        <v>0</v>
      </c>
      <c r="F3388" t="str">
        <f>INDEX(cleaned_data_Pittsburgh!AK$2:'cleaned_data_Pittsburgh'!AK$828, MATCH(A3388, cleaned_data_Pittsburgh!I$2:'cleaned_data_Pittsburgh'!I$828,0))</f>
        <v>Sub-county</v>
      </c>
      <c r="G3388">
        <f t="shared" si="35"/>
        <v>1</v>
      </c>
    </row>
    <row r="3389" spans="1:7" x14ac:dyDescent="0.2">
      <c r="A3389">
        <v>224044602</v>
      </c>
      <c r="B3389">
        <v>109820152</v>
      </c>
      <c r="C3389" t="s">
        <v>3380</v>
      </c>
      <c r="D3389" t="str">
        <f>INDEX(cleaned_data_Pittsburgh!AF$2:'cleaned_data_Pittsburgh'!AF$828, MATCH(A3389, cleaned_data_Pittsburgh!I$2:'cleaned_data_Pittsburgh'!I$828,0))</f>
        <v>Pittsburgh</v>
      </c>
      <c r="E3389">
        <f>INDEX(cleaned_data_Pittsburgh!AG$2:'cleaned_data_Pittsburgh'!AG$828, MATCH(A3389, cleaned_data_Pittsburgh!I$2:'cleaned_data_Pittsburgh'!I$828,0))</f>
        <v>0</v>
      </c>
      <c r="F3389" t="str">
        <f>INDEX(cleaned_data_Pittsburgh!AK$2:'cleaned_data_Pittsburgh'!AK$828, MATCH(A3389, cleaned_data_Pittsburgh!I$2:'cleaned_data_Pittsburgh'!I$828,0))</f>
        <v>Sub-county</v>
      </c>
      <c r="G3389">
        <f t="shared" si="35"/>
        <v>1</v>
      </c>
    </row>
    <row r="3390" spans="1:7" x14ac:dyDescent="0.2">
      <c r="A3390">
        <v>224047412</v>
      </c>
      <c r="B3390">
        <v>85499292</v>
      </c>
      <c r="C3390" t="s">
        <v>3380</v>
      </c>
      <c r="D3390" t="str">
        <f>INDEX(cleaned_data_Pittsburgh!AF$2:'cleaned_data_Pittsburgh'!AF$828, MATCH(A3390, cleaned_data_Pittsburgh!I$2:'cleaned_data_Pittsburgh'!I$828,0))</f>
        <v>Pittsburgh</v>
      </c>
      <c r="E3390">
        <f>INDEX(cleaned_data_Pittsburgh!AG$2:'cleaned_data_Pittsburgh'!AG$828, MATCH(A3390, cleaned_data_Pittsburgh!I$2:'cleaned_data_Pittsburgh'!I$828,0))</f>
        <v>0</v>
      </c>
      <c r="F3390" t="str">
        <f>INDEX(cleaned_data_Pittsburgh!AK$2:'cleaned_data_Pittsburgh'!AK$828, MATCH(A3390, cleaned_data_Pittsburgh!I$2:'cleaned_data_Pittsburgh'!I$828,0))</f>
        <v>Sub-county</v>
      </c>
      <c r="G3390">
        <f t="shared" si="35"/>
        <v>1</v>
      </c>
    </row>
    <row r="3391" spans="1:7" x14ac:dyDescent="0.2">
      <c r="A3391">
        <v>224047412</v>
      </c>
      <c r="B3391">
        <v>189962237</v>
      </c>
      <c r="C3391" t="s">
        <v>3380</v>
      </c>
      <c r="D3391" t="str">
        <f>INDEX(cleaned_data_Pittsburgh!AF$2:'cleaned_data_Pittsburgh'!AF$828, MATCH(A3391, cleaned_data_Pittsburgh!I$2:'cleaned_data_Pittsburgh'!I$828,0))</f>
        <v>Pittsburgh</v>
      </c>
      <c r="E3391">
        <f>INDEX(cleaned_data_Pittsburgh!AG$2:'cleaned_data_Pittsburgh'!AG$828, MATCH(A3391, cleaned_data_Pittsburgh!I$2:'cleaned_data_Pittsburgh'!I$828,0))</f>
        <v>0</v>
      </c>
      <c r="F3391" t="str">
        <f>INDEX(cleaned_data_Pittsburgh!AK$2:'cleaned_data_Pittsburgh'!AK$828, MATCH(A3391, cleaned_data_Pittsburgh!I$2:'cleaned_data_Pittsburgh'!I$828,0))</f>
        <v>Sub-county</v>
      </c>
      <c r="G3391">
        <f t="shared" si="35"/>
        <v>1</v>
      </c>
    </row>
    <row r="3392" spans="1:7" x14ac:dyDescent="0.2">
      <c r="A3392">
        <v>224047412</v>
      </c>
      <c r="B3392">
        <v>11018205</v>
      </c>
      <c r="C3392" t="s">
        <v>3380</v>
      </c>
      <c r="D3392" t="str">
        <f>INDEX(cleaned_data_Pittsburgh!AF$2:'cleaned_data_Pittsburgh'!AF$828, MATCH(A3392, cleaned_data_Pittsburgh!I$2:'cleaned_data_Pittsburgh'!I$828,0))</f>
        <v>Pittsburgh</v>
      </c>
      <c r="E3392">
        <f>INDEX(cleaned_data_Pittsburgh!AG$2:'cleaned_data_Pittsburgh'!AG$828, MATCH(A3392, cleaned_data_Pittsburgh!I$2:'cleaned_data_Pittsburgh'!I$828,0))</f>
        <v>0</v>
      </c>
      <c r="F3392" t="str">
        <f>INDEX(cleaned_data_Pittsburgh!AK$2:'cleaned_data_Pittsburgh'!AK$828, MATCH(A3392, cleaned_data_Pittsburgh!I$2:'cleaned_data_Pittsburgh'!I$828,0))</f>
        <v>Sub-county</v>
      </c>
      <c r="G3392">
        <f t="shared" si="35"/>
        <v>1</v>
      </c>
    </row>
    <row r="3393" spans="1:7" x14ac:dyDescent="0.2">
      <c r="A3393">
        <v>224047412</v>
      </c>
      <c r="B3393">
        <v>189601889</v>
      </c>
      <c r="C3393" t="s">
        <v>3380</v>
      </c>
      <c r="D3393" t="str">
        <f>INDEX(cleaned_data_Pittsburgh!AF$2:'cleaned_data_Pittsburgh'!AF$828, MATCH(A3393, cleaned_data_Pittsburgh!I$2:'cleaned_data_Pittsburgh'!I$828,0))</f>
        <v>Pittsburgh</v>
      </c>
      <c r="E3393">
        <f>INDEX(cleaned_data_Pittsburgh!AG$2:'cleaned_data_Pittsburgh'!AG$828, MATCH(A3393, cleaned_data_Pittsburgh!I$2:'cleaned_data_Pittsburgh'!I$828,0))</f>
        <v>0</v>
      </c>
      <c r="F3393" t="str">
        <f>INDEX(cleaned_data_Pittsburgh!AK$2:'cleaned_data_Pittsburgh'!AK$828, MATCH(A3393, cleaned_data_Pittsburgh!I$2:'cleaned_data_Pittsburgh'!I$828,0))</f>
        <v>Sub-county</v>
      </c>
      <c r="G3393">
        <f t="shared" si="35"/>
        <v>1</v>
      </c>
    </row>
    <row r="3394" spans="1:7" x14ac:dyDescent="0.2">
      <c r="A3394">
        <v>224047412</v>
      </c>
      <c r="B3394">
        <v>31175732</v>
      </c>
      <c r="C3394" t="s">
        <v>3380</v>
      </c>
      <c r="D3394" t="str">
        <f>INDEX(cleaned_data_Pittsburgh!AF$2:'cleaned_data_Pittsburgh'!AF$828, MATCH(A3394, cleaned_data_Pittsburgh!I$2:'cleaned_data_Pittsburgh'!I$828,0))</f>
        <v>Pittsburgh</v>
      </c>
      <c r="E3394">
        <f>INDEX(cleaned_data_Pittsburgh!AG$2:'cleaned_data_Pittsburgh'!AG$828, MATCH(A3394, cleaned_data_Pittsburgh!I$2:'cleaned_data_Pittsburgh'!I$828,0))</f>
        <v>0</v>
      </c>
      <c r="F3394" t="str">
        <f>INDEX(cleaned_data_Pittsburgh!AK$2:'cleaned_data_Pittsburgh'!AK$828, MATCH(A3394, cleaned_data_Pittsburgh!I$2:'cleaned_data_Pittsburgh'!I$828,0))</f>
        <v>Sub-county</v>
      </c>
      <c r="G3394">
        <f t="shared" si="35"/>
        <v>1</v>
      </c>
    </row>
    <row r="3395" spans="1:7" x14ac:dyDescent="0.2">
      <c r="A3395">
        <v>224055007</v>
      </c>
      <c r="B3395">
        <v>184839555</v>
      </c>
      <c r="C3395" t="s">
        <v>3380</v>
      </c>
      <c r="D3395" t="str">
        <f>INDEX(cleaned_data_Pittsburgh!AF$2:'cleaned_data_Pittsburgh'!AF$828, MATCH(A3395, cleaned_data_Pittsburgh!I$2:'cleaned_data_Pittsburgh'!I$828,0))</f>
        <v>Pittsburgh</v>
      </c>
      <c r="E3395">
        <f>INDEX(cleaned_data_Pittsburgh!AG$2:'cleaned_data_Pittsburgh'!AG$828, MATCH(A3395, cleaned_data_Pittsburgh!I$2:'cleaned_data_Pittsburgh'!I$828,0))</f>
        <v>0</v>
      </c>
      <c r="F3395" t="str">
        <f>INDEX(cleaned_data_Pittsburgh!AK$2:'cleaned_data_Pittsburgh'!AK$828, MATCH(A3395, cleaned_data_Pittsburgh!I$2:'cleaned_data_Pittsburgh'!I$828,0))</f>
        <v>Sub-county</v>
      </c>
      <c r="G3395">
        <f t="shared" si="35"/>
        <v>1</v>
      </c>
    </row>
    <row r="3396" spans="1:7" x14ac:dyDescent="0.2">
      <c r="A3396">
        <v>224055007</v>
      </c>
      <c r="B3396">
        <v>184958953</v>
      </c>
      <c r="C3396" t="s">
        <v>3380</v>
      </c>
      <c r="D3396" t="str">
        <f>INDEX(cleaned_data_Pittsburgh!AF$2:'cleaned_data_Pittsburgh'!AF$828, MATCH(A3396, cleaned_data_Pittsburgh!I$2:'cleaned_data_Pittsburgh'!I$828,0))</f>
        <v>Pittsburgh</v>
      </c>
      <c r="E3396">
        <f>INDEX(cleaned_data_Pittsburgh!AG$2:'cleaned_data_Pittsburgh'!AG$828, MATCH(A3396, cleaned_data_Pittsburgh!I$2:'cleaned_data_Pittsburgh'!I$828,0))</f>
        <v>0</v>
      </c>
      <c r="F3396" t="str">
        <f>INDEX(cleaned_data_Pittsburgh!AK$2:'cleaned_data_Pittsburgh'!AK$828, MATCH(A3396, cleaned_data_Pittsburgh!I$2:'cleaned_data_Pittsburgh'!I$828,0))</f>
        <v>Sub-county</v>
      </c>
      <c r="G3396">
        <f t="shared" si="35"/>
        <v>1</v>
      </c>
    </row>
    <row r="3397" spans="1:7" x14ac:dyDescent="0.2">
      <c r="A3397">
        <v>224064004</v>
      </c>
      <c r="B3397">
        <v>185534376</v>
      </c>
      <c r="C3397" t="s">
        <v>3380</v>
      </c>
      <c r="D3397" t="str">
        <f>INDEX(cleaned_data_Pittsburgh!AF$2:'cleaned_data_Pittsburgh'!AF$828, MATCH(A3397, cleaned_data_Pittsburgh!I$2:'cleaned_data_Pittsburgh'!I$828,0))</f>
        <v>Pittsburgh</v>
      </c>
      <c r="E3397">
        <f>INDEX(cleaned_data_Pittsburgh!AG$2:'cleaned_data_Pittsburgh'!AG$828, MATCH(A3397, cleaned_data_Pittsburgh!I$2:'cleaned_data_Pittsburgh'!I$828,0))</f>
        <v>0</v>
      </c>
      <c r="F3397" t="str">
        <f>INDEX(cleaned_data_Pittsburgh!AK$2:'cleaned_data_Pittsburgh'!AK$828, MATCH(A3397, cleaned_data_Pittsburgh!I$2:'cleaned_data_Pittsburgh'!I$828,0))</f>
        <v>Sub-county</v>
      </c>
      <c r="G3397">
        <f t="shared" si="35"/>
        <v>1</v>
      </c>
    </row>
    <row r="3398" spans="1:7" x14ac:dyDescent="0.2">
      <c r="A3398">
        <v>224064004</v>
      </c>
      <c r="B3398">
        <v>125001302</v>
      </c>
      <c r="C3398" t="s">
        <v>3380</v>
      </c>
      <c r="D3398" t="str">
        <f>INDEX(cleaned_data_Pittsburgh!AF$2:'cleaned_data_Pittsburgh'!AF$828, MATCH(A3398, cleaned_data_Pittsburgh!I$2:'cleaned_data_Pittsburgh'!I$828,0))</f>
        <v>Pittsburgh</v>
      </c>
      <c r="E3398">
        <f>INDEX(cleaned_data_Pittsburgh!AG$2:'cleaned_data_Pittsburgh'!AG$828, MATCH(A3398, cleaned_data_Pittsburgh!I$2:'cleaned_data_Pittsburgh'!I$828,0))</f>
        <v>0</v>
      </c>
      <c r="F3398" t="str">
        <f>INDEX(cleaned_data_Pittsburgh!AK$2:'cleaned_data_Pittsburgh'!AK$828, MATCH(A3398, cleaned_data_Pittsburgh!I$2:'cleaned_data_Pittsburgh'!I$828,0))</f>
        <v>Sub-county</v>
      </c>
      <c r="G3398">
        <f t="shared" si="35"/>
        <v>1</v>
      </c>
    </row>
    <row r="3399" spans="1:7" x14ac:dyDescent="0.2">
      <c r="A3399">
        <v>224064004</v>
      </c>
      <c r="B3399">
        <v>91910432</v>
      </c>
      <c r="C3399" t="s">
        <v>3380</v>
      </c>
      <c r="D3399" t="str">
        <f>INDEX(cleaned_data_Pittsburgh!AF$2:'cleaned_data_Pittsburgh'!AF$828, MATCH(A3399, cleaned_data_Pittsburgh!I$2:'cleaned_data_Pittsburgh'!I$828,0))</f>
        <v>Pittsburgh</v>
      </c>
      <c r="E3399">
        <f>INDEX(cleaned_data_Pittsburgh!AG$2:'cleaned_data_Pittsburgh'!AG$828, MATCH(A3399, cleaned_data_Pittsburgh!I$2:'cleaned_data_Pittsburgh'!I$828,0))</f>
        <v>0</v>
      </c>
      <c r="F3399" t="str">
        <f>INDEX(cleaned_data_Pittsburgh!AK$2:'cleaned_data_Pittsburgh'!AK$828, MATCH(A3399, cleaned_data_Pittsburgh!I$2:'cleaned_data_Pittsburgh'!I$828,0))</f>
        <v>Sub-county</v>
      </c>
      <c r="G3399">
        <f t="shared" si="35"/>
        <v>1</v>
      </c>
    </row>
    <row r="3400" spans="1:7" x14ac:dyDescent="0.2">
      <c r="A3400">
        <v>224064004</v>
      </c>
      <c r="B3400">
        <v>33138662</v>
      </c>
      <c r="C3400" t="s">
        <v>3380</v>
      </c>
      <c r="D3400" t="str">
        <f>INDEX(cleaned_data_Pittsburgh!AF$2:'cleaned_data_Pittsburgh'!AF$828, MATCH(A3400, cleaned_data_Pittsburgh!I$2:'cleaned_data_Pittsburgh'!I$828,0))</f>
        <v>Pittsburgh</v>
      </c>
      <c r="E3400">
        <f>INDEX(cleaned_data_Pittsburgh!AG$2:'cleaned_data_Pittsburgh'!AG$828, MATCH(A3400, cleaned_data_Pittsburgh!I$2:'cleaned_data_Pittsburgh'!I$828,0))</f>
        <v>0</v>
      </c>
      <c r="F3400" t="str">
        <f>INDEX(cleaned_data_Pittsburgh!AK$2:'cleaned_data_Pittsburgh'!AK$828, MATCH(A3400, cleaned_data_Pittsburgh!I$2:'cleaned_data_Pittsburgh'!I$828,0))</f>
        <v>Sub-county</v>
      </c>
      <c r="G3400">
        <f t="shared" si="35"/>
        <v>1</v>
      </c>
    </row>
    <row r="3401" spans="1:7" x14ac:dyDescent="0.2">
      <c r="A3401">
        <v>224064004</v>
      </c>
      <c r="B3401">
        <v>14514222</v>
      </c>
      <c r="C3401" t="s">
        <v>3380</v>
      </c>
      <c r="D3401" t="str">
        <f>INDEX(cleaned_data_Pittsburgh!AF$2:'cleaned_data_Pittsburgh'!AF$828, MATCH(A3401, cleaned_data_Pittsburgh!I$2:'cleaned_data_Pittsburgh'!I$828,0))</f>
        <v>Pittsburgh</v>
      </c>
      <c r="E3401">
        <f>INDEX(cleaned_data_Pittsburgh!AG$2:'cleaned_data_Pittsburgh'!AG$828, MATCH(A3401, cleaned_data_Pittsburgh!I$2:'cleaned_data_Pittsburgh'!I$828,0))</f>
        <v>0</v>
      </c>
      <c r="F3401" t="str">
        <f>INDEX(cleaned_data_Pittsburgh!AK$2:'cleaned_data_Pittsburgh'!AK$828, MATCH(A3401, cleaned_data_Pittsburgh!I$2:'cleaned_data_Pittsburgh'!I$828,0))</f>
        <v>Sub-county</v>
      </c>
      <c r="G3401">
        <f t="shared" si="35"/>
        <v>1</v>
      </c>
    </row>
    <row r="3402" spans="1:7" x14ac:dyDescent="0.2">
      <c r="A3402">
        <v>224072582</v>
      </c>
      <c r="B3402">
        <v>125001302</v>
      </c>
      <c r="C3402" t="s">
        <v>3380</v>
      </c>
      <c r="D3402" t="str">
        <f>INDEX(cleaned_data_Pittsburgh!AF$2:'cleaned_data_Pittsburgh'!AF$828, MATCH(A3402, cleaned_data_Pittsburgh!I$2:'cleaned_data_Pittsburgh'!I$828,0))</f>
        <v>Pittsburgh</v>
      </c>
      <c r="E3402">
        <f>INDEX(cleaned_data_Pittsburgh!AG$2:'cleaned_data_Pittsburgh'!AG$828, MATCH(A3402, cleaned_data_Pittsburgh!I$2:'cleaned_data_Pittsburgh'!I$828,0))</f>
        <v>0</v>
      </c>
      <c r="F3402" t="str">
        <f>INDEX(cleaned_data_Pittsburgh!AK$2:'cleaned_data_Pittsburgh'!AK$828, MATCH(A3402, cleaned_data_Pittsburgh!I$2:'cleaned_data_Pittsburgh'!I$828,0))</f>
        <v>Sub-county</v>
      </c>
      <c r="G3402">
        <f t="shared" si="35"/>
        <v>1</v>
      </c>
    </row>
    <row r="3403" spans="1:7" x14ac:dyDescent="0.2">
      <c r="A3403">
        <v>224072582</v>
      </c>
      <c r="B3403">
        <v>91910432</v>
      </c>
      <c r="C3403" t="s">
        <v>3380</v>
      </c>
      <c r="D3403" t="str">
        <f>INDEX(cleaned_data_Pittsburgh!AF$2:'cleaned_data_Pittsburgh'!AF$828, MATCH(A3403, cleaned_data_Pittsburgh!I$2:'cleaned_data_Pittsburgh'!I$828,0))</f>
        <v>Pittsburgh</v>
      </c>
      <c r="E3403">
        <f>INDEX(cleaned_data_Pittsburgh!AG$2:'cleaned_data_Pittsburgh'!AG$828, MATCH(A3403, cleaned_data_Pittsburgh!I$2:'cleaned_data_Pittsburgh'!I$828,0))</f>
        <v>0</v>
      </c>
      <c r="F3403" t="str">
        <f>INDEX(cleaned_data_Pittsburgh!AK$2:'cleaned_data_Pittsburgh'!AK$828, MATCH(A3403, cleaned_data_Pittsburgh!I$2:'cleaned_data_Pittsburgh'!I$828,0))</f>
        <v>Sub-county</v>
      </c>
      <c r="G3403">
        <f t="shared" ref="G3403:G3466" si="36">IF(IFERROR(SEARCH(D3403, C3403), 0), 1, 0)</f>
        <v>1</v>
      </c>
    </row>
    <row r="3404" spans="1:7" x14ac:dyDescent="0.2">
      <c r="A3404">
        <v>224072582</v>
      </c>
      <c r="B3404">
        <v>84609422</v>
      </c>
      <c r="C3404" t="s">
        <v>3380</v>
      </c>
      <c r="D3404" t="str">
        <f>INDEX(cleaned_data_Pittsburgh!AF$2:'cleaned_data_Pittsburgh'!AF$828, MATCH(A3404, cleaned_data_Pittsburgh!I$2:'cleaned_data_Pittsburgh'!I$828,0))</f>
        <v>Pittsburgh</v>
      </c>
      <c r="E3404">
        <f>INDEX(cleaned_data_Pittsburgh!AG$2:'cleaned_data_Pittsburgh'!AG$828, MATCH(A3404, cleaned_data_Pittsburgh!I$2:'cleaned_data_Pittsburgh'!I$828,0))</f>
        <v>0</v>
      </c>
      <c r="F3404" t="str">
        <f>INDEX(cleaned_data_Pittsburgh!AK$2:'cleaned_data_Pittsburgh'!AK$828, MATCH(A3404, cleaned_data_Pittsburgh!I$2:'cleaned_data_Pittsburgh'!I$828,0))</f>
        <v>Sub-county</v>
      </c>
      <c r="G3404">
        <f t="shared" si="36"/>
        <v>1</v>
      </c>
    </row>
    <row r="3405" spans="1:7" x14ac:dyDescent="0.2">
      <c r="A3405">
        <v>224072582</v>
      </c>
      <c r="B3405">
        <v>191280508</v>
      </c>
      <c r="C3405" t="s">
        <v>3380</v>
      </c>
      <c r="D3405" t="str">
        <f>INDEX(cleaned_data_Pittsburgh!AF$2:'cleaned_data_Pittsburgh'!AF$828, MATCH(A3405, cleaned_data_Pittsburgh!I$2:'cleaned_data_Pittsburgh'!I$828,0))</f>
        <v>Pittsburgh</v>
      </c>
      <c r="E3405">
        <f>INDEX(cleaned_data_Pittsburgh!AG$2:'cleaned_data_Pittsburgh'!AG$828, MATCH(A3405, cleaned_data_Pittsburgh!I$2:'cleaned_data_Pittsburgh'!I$828,0))</f>
        <v>0</v>
      </c>
      <c r="F3405" t="str">
        <f>INDEX(cleaned_data_Pittsburgh!AK$2:'cleaned_data_Pittsburgh'!AK$828, MATCH(A3405, cleaned_data_Pittsburgh!I$2:'cleaned_data_Pittsburgh'!I$828,0))</f>
        <v>Sub-county</v>
      </c>
      <c r="G3405">
        <f t="shared" si="36"/>
        <v>1</v>
      </c>
    </row>
    <row r="3406" spans="1:7" x14ac:dyDescent="0.2">
      <c r="A3406">
        <v>224072582</v>
      </c>
      <c r="B3406">
        <v>42135942</v>
      </c>
      <c r="C3406" t="s">
        <v>3380</v>
      </c>
      <c r="D3406" t="str">
        <f>INDEX(cleaned_data_Pittsburgh!AF$2:'cleaned_data_Pittsburgh'!AF$828, MATCH(A3406, cleaned_data_Pittsburgh!I$2:'cleaned_data_Pittsburgh'!I$828,0))</f>
        <v>Pittsburgh</v>
      </c>
      <c r="E3406">
        <f>INDEX(cleaned_data_Pittsburgh!AG$2:'cleaned_data_Pittsburgh'!AG$828, MATCH(A3406, cleaned_data_Pittsburgh!I$2:'cleaned_data_Pittsburgh'!I$828,0))</f>
        <v>0</v>
      </c>
      <c r="F3406" t="str">
        <f>INDEX(cleaned_data_Pittsburgh!AK$2:'cleaned_data_Pittsburgh'!AK$828, MATCH(A3406, cleaned_data_Pittsburgh!I$2:'cleaned_data_Pittsburgh'!I$828,0))</f>
        <v>Sub-county</v>
      </c>
      <c r="G3406">
        <f t="shared" si="36"/>
        <v>1</v>
      </c>
    </row>
    <row r="3407" spans="1:7" x14ac:dyDescent="0.2">
      <c r="A3407">
        <v>224073587</v>
      </c>
      <c r="B3407">
        <v>3530073</v>
      </c>
      <c r="C3407" t="s">
        <v>3380</v>
      </c>
      <c r="D3407" t="str">
        <f>INDEX(cleaned_data_Pittsburgh!AF$2:'cleaned_data_Pittsburgh'!AF$828, MATCH(A3407, cleaned_data_Pittsburgh!I$2:'cleaned_data_Pittsburgh'!I$828,0))</f>
        <v>Pittsburgh</v>
      </c>
      <c r="E3407">
        <f>INDEX(cleaned_data_Pittsburgh!AG$2:'cleaned_data_Pittsburgh'!AG$828, MATCH(A3407, cleaned_data_Pittsburgh!I$2:'cleaned_data_Pittsburgh'!I$828,0))</f>
        <v>0</v>
      </c>
      <c r="F3407" t="str">
        <f>INDEX(cleaned_data_Pittsburgh!AK$2:'cleaned_data_Pittsburgh'!AK$828, MATCH(A3407, cleaned_data_Pittsburgh!I$2:'cleaned_data_Pittsburgh'!I$828,0))</f>
        <v>Sub-county</v>
      </c>
      <c r="G3407">
        <f t="shared" si="36"/>
        <v>1</v>
      </c>
    </row>
    <row r="3408" spans="1:7" x14ac:dyDescent="0.2">
      <c r="A3408">
        <v>224073587</v>
      </c>
      <c r="B3408">
        <v>40896</v>
      </c>
      <c r="C3408" t="s">
        <v>3380</v>
      </c>
      <c r="D3408" t="str">
        <f>INDEX(cleaned_data_Pittsburgh!AF$2:'cleaned_data_Pittsburgh'!AF$828, MATCH(A3408, cleaned_data_Pittsburgh!I$2:'cleaned_data_Pittsburgh'!I$828,0))</f>
        <v>Pittsburgh</v>
      </c>
      <c r="E3408">
        <f>INDEX(cleaned_data_Pittsburgh!AG$2:'cleaned_data_Pittsburgh'!AG$828, MATCH(A3408, cleaned_data_Pittsburgh!I$2:'cleaned_data_Pittsburgh'!I$828,0))</f>
        <v>0</v>
      </c>
      <c r="F3408" t="str">
        <f>INDEX(cleaned_data_Pittsburgh!AK$2:'cleaned_data_Pittsburgh'!AK$828, MATCH(A3408, cleaned_data_Pittsburgh!I$2:'cleaned_data_Pittsburgh'!I$828,0))</f>
        <v>Sub-county</v>
      </c>
      <c r="G3408">
        <f t="shared" si="36"/>
        <v>1</v>
      </c>
    </row>
    <row r="3409" spans="1:7" x14ac:dyDescent="0.2">
      <c r="A3409">
        <v>224073587</v>
      </c>
      <c r="B3409">
        <v>185439901</v>
      </c>
      <c r="C3409" t="s">
        <v>3380</v>
      </c>
      <c r="D3409" t="str">
        <f>INDEX(cleaned_data_Pittsburgh!AF$2:'cleaned_data_Pittsburgh'!AF$828, MATCH(A3409, cleaned_data_Pittsburgh!I$2:'cleaned_data_Pittsburgh'!I$828,0))</f>
        <v>Pittsburgh</v>
      </c>
      <c r="E3409">
        <f>INDEX(cleaned_data_Pittsburgh!AG$2:'cleaned_data_Pittsburgh'!AG$828, MATCH(A3409, cleaned_data_Pittsburgh!I$2:'cleaned_data_Pittsburgh'!I$828,0))</f>
        <v>0</v>
      </c>
      <c r="F3409" t="str">
        <f>INDEX(cleaned_data_Pittsburgh!AK$2:'cleaned_data_Pittsburgh'!AK$828, MATCH(A3409, cleaned_data_Pittsburgh!I$2:'cleaned_data_Pittsburgh'!I$828,0))</f>
        <v>Sub-county</v>
      </c>
      <c r="G3409">
        <f t="shared" si="36"/>
        <v>1</v>
      </c>
    </row>
    <row r="3410" spans="1:7" x14ac:dyDescent="0.2">
      <c r="A3410">
        <v>224073587</v>
      </c>
      <c r="B3410">
        <v>190300620</v>
      </c>
      <c r="C3410" t="s">
        <v>3380</v>
      </c>
      <c r="D3410" t="str">
        <f>INDEX(cleaned_data_Pittsburgh!AF$2:'cleaned_data_Pittsburgh'!AF$828, MATCH(A3410, cleaned_data_Pittsburgh!I$2:'cleaned_data_Pittsburgh'!I$828,0))</f>
        <v>Pittsburgh</v>
      </c>
      <c r="E3410">
        <f>INDEX(cleaned_data_Pittsburgh!AG$2:'cleaned_data_Pittsburgh'!AG$828, MATCH(A3410, cleaned_data_Pittsburgh!I$2:'cleaned_data_Pittsburgh'!I$828,0))</f>
        <v>0</v>
      </c>
      <c r="F3410" t="str">
        <f>INDEX(cleaned_data_Pittsburgh!AK$2:'cleaned_data_Pittsburgh'!AK$828, MATCH(A3410, cleaned_data_Pittsburgh!I$2:'cleaned_data_Pittsburgh'!I$828,0))</f>
        <v>Sub-county</v>
      </c>
      <c r="G3410">
        <f t="shared" si="36"/>
        <v>1</v>
      </c>
    </row>
    <row r="3411" spans="1:7" x14ac:dyDescent="0.2">
      <c r="A3411">
        <v>224073587</v>
      </c>
      <c r="B3411">
        <v>11659459</v>
      </c>
      <c r="C3411" t="s">
        <v>3380</v>
      </c>
      <c r="D3411" t="str">
        <f>INDEX(cleaned_data_Pittsburgh!AF$2:'cleaned_data_Pittsburgh'!AF$828, MATCH(A3411, cleaned_data_Pittsburgh!I$2:'cleaned_data_Pittsburgh'!I$828,0))</f>
        <v>Pittsburgh</v>
      </c>
      <c r="E3411">
        <f>INDEX(cleaned_data_Pittsburgh!AG$2:'cleaned_data_Pittsburgh'!AG$828, MATCH(A3411, cleaned_data_Pittsburgh!I$2:'cleaned_data_Pittsburgh'!I$828,0))</f>
        <v>0</v>
      </c>
      <c r="F3411" t="str">
        <f>INDEX(cleaned_data_Pittsburgh!AK$2:'cleaned_data_Pittsburgh'!AK$828, MATCH(A3411, cleaned_data_Pittsburgh!I$2:'cleaned_data_Pittsburgh'!I$828,0))</f>
        <v>Sub-county</v>
      </c>
      <c r="G3411">
        <f t="shared" si="36"/>
        <v>1</v>
      </c>
    </row>
    <row r="3412" spans="1:7" x14ac:dyDescent="0.2">
      <c r="A3412">
        <v>224073587</v>
      </c>
      <c r="B3412">
        <v>190274876</v>
      </c>
      <c r="C3412" t="s">
        <v>3380</v>
      </c>
      <c r="D3412" t="str">
        <f>INDEX(cleaned_data_Pittsburgh!AF$2:'cleaned_data_Pittsburgh'!AF$828, MATCH(A3412, cleaned_data_Pittsburgh!I$2:'cleaned_data_Pittsburgh'!I$828,0))</f>
        <v>Pittsburgh</v>
      </c>
      <c r="E3412">
        <f>INDEX(cleaned_data_Pittsburgh!AG$2:'cleaned_data_Pittsburgh'!AG$828, MATCH(A3412, cleaned_data_Pittsburgh!I$2:'cleaned_data_Pittsburgh'!I$828,0))</f>
        <v>0</v>
      </c>
      <c r="F3412" t="str">
        <f>INDEX(cleaned_data_Pittsburgh!AK$2:'cleaned_data_Pittsburgh'!AK$828, MATCH(A3412, cleaned_data_Pittsburgh!I$2:'cleaned_data_Pittsburgh'!I$828,0))</f>
        <v>Sub-county</v>
      </c>
      <c r="G3412">
        <f t="shared" si="36"/>
        <v>1</v>
      </c>
    </row>
    <row r="3413" spans="1:7" x14ac:dyDescent="0.2">
      <c r="A3413">
        <v>224075612</v>
      </c>
      <c r="B3413">
        <v>9507281</v>
      </c>
      <c r="C3413" t="s">
        <v>3380</v>
      </c>
      <c r="D3413" t="str">
        <f>INDEX(cleaned_data_Pittsburgh!AF$2:'cleaned_data_Pittsburgh'!AF$828, MATCH(A3413, cleaned_data_Pittsburgh!I$2:'cleaned_data_Pittsburgh'!I$828,0))</f>
        <v>Pittsburgh</v>
      </c>
      <c r="E3413">
        <f>INDEX(cleaned_data_Pittsburgh!AG$2:'cleaned_data_Pittsburgh'!AG$828, MATCH(A3413, cleaned_data_Pittsburgh!I$2:'cleaned_data_Pittsburgh'!I$828,0))</f>
        <v>0</v>
      </c>
      <c r="F3413" t="str">
        <f>INDEX(cleaned_data_Pittsburgh!AK$2:'cleaned_data_Pittsburgh'!AK$828, MATCH(A3413, cleaned_data_Pittsburgh!I$2:'cleaned_data_Pittsburgh'!I$828,0))</f>
        <v>Sub-county</v>
      </c>
      <c r="G3413">
        <f t="shared" si="36"/>
        <v>1</v>
      </c>
    </row>
    <row r="3414" spans="1:7" x14ac:dyDescent="0.2">
      <c r="A3414">
        <v>224075612</v>
      </c>
      <c r="B3414">
        <v>88196452</v>
      </c>
      <c r="C3414" t="s">
        <v>3380</v>
      </c>
      <c r="D3414" t="str">
        <f>INDEX(cleaned_data_Pittsburgh!AF$2:'cleaned_data_Pittsburgh'!AF$828, MATCH(A3414, cleaned_data_Pittsburgh!I$2:'cleaned_data_Pittsburgh'!I$828,0))</f>
        <v>Pittsburgh</v>
      </c>
      <c r="E3414">
        <f>INDEX(cleaned_data_Pittsburgh!AG$2:'cleaned_data_Pittsburgh'!AG$828, MATCH(A3414, cleaned_data_Pittsburgh!I$2:'cleaned_data_Pittsburgh'!I$828,0))</f>
        <v>0</v>
      </c>
      <c r="F3414" t="str">
        <f>INDEX(cleaned_data_Pittsburgh!AK$2:'cleaned_data_Pittsburgh'!AK$828, MATCH(A3414, cleaned_data_Pittsburgh!I$2:'cleaned_data_Pittsburgh'!I$828,0))</f>
        <v>Sub-county</v>
      </c>
      <c r="G3414">
        <f t="shared" si="36"/>
        <v>1</v>
      </c>
    </row>
    <row r="3415" spans="1:7" x14ac:dyDescent="0.2">
      <c r="A3415">
        <v>224075612</v>
      </c>
      <c r="B3415">
        <v>146982692</v>
      </c>
      <c r="C3415" t="s">
        <v>3380</v>
      </c>
      <c r="D3415" t="str">
        <f>INDEX(cleaned_data_Pittsburgh!AF$2:'cleaned_data_Pittsburgh'!AF$828, MATCH(A3415, cleaned_data_Pittsburgh!I$2:'cleaned_data_Pittsburgh'!I$828,0))</f>
        <v>Pittsburgh</v>
      </c>
      <c r="E3415">
        <f>INDEX(cleaned_data_Pittsburgh!AG$2:'cleaned_data_Pittsburgh'!AG$828, MATCH(A3415, cleaned_data_Pittsburgh!I$2:'cleaned_data_Pittsburgh'!I$828,0))</f>
        <v>0</v>
      </c>
      <c r="F3415" t="str">
        <f>INDEX(cleaned_data_Pittsburgh!AK$2:'cleaned_data_Pittsburgh'!AK$828, MATCH(A3415, cleaned_data_Pittsburgh!I$2:'cleaned_data_Pittsburgh'!I$828,0))</f>
        <v>Sub-county</v>
      </c>
      <c r="G3415">
        <f t="shared" si="36"/>
        <v>1</v>
      </c>
    </row>
    <row r="3416" spans="1:7" x14ac:dyDescent="0.2">
      <c r="A3416">
        <v>224075825</v>
      </c>
      <c r="B3416">
        <v>9507281</v>
      </c>
      <c r="C3416" t="s">
        <v>3380</v>
      </c>
      <c r="D3416" t="str">
        <f>INDEX(cleaned_data_Pittsburgh!AF$2:'cleaned_data_Pittsburgh'!AF$828, MATCH(A3416, cleaned_data_Pittsburgh!I$2:'cleaned_data_Pittsburgh'!I$828,0))</f>
        <v>Pittsburgh</v>
      </c>
      <c r="E3416">
        <f>INDEX(cleaned_data_Pittsburgh!AG$2:'cleaned_data_Pittsburgh'!AG$828, MATCH(A3416, cleaned_data_Pittsburgh!I$2:'cleaned_data_Pittsburgh'!I$828,0))</f>
        <v>0</v>
      </c>
      <c r="F3416" t="str">
        <f>INDEX(cleaned_data_Pittsburgh!AK$2:'cleaned_data_Pittsburgh'!AK$828, MATCH(A3416, cleaned_data_Pittsburgh!I$2:'cleaned_data_Pittsburgh'!I$828,0))</f>
        <v>Sub-county</v>
      </c>
      <c r="G3416">
        <f t="shared" si="36"/>
        <v>1</v>
      </c>
    </row>
    <row r="3417" spans="1:7" x14ac:dyDescent="0.2">
      <c r="A3417">
        <v>224075825</v>
      </c>
      <c r="B3417">
        <v>12930899</v>
      </c>
      <c r="C3417" t="s">
        <v>3380</v>
      </c>
      <c r="D3417" t="str">
        <f>INDEX(cleaned_data_Pittsburgh!AF$2:'cleaned_data_Pittsburgh'!AF$828, MATCH(A3417, cleaned_data_Pittsburgh!I$2:'cleaned_data_Pittsburgh'!I$828,0))</f>
        <v>Pittsburgh</v>
      </c>
      <c r="E3417">
        <f>INDEX(cleaned_data_Pittsburgh!AG$2:'cleaned_data_Pittsburgh'!AG$828, MATCH(A3417, cleaned_data_Pittsburgh!I$2:'cleaned_data_Pittsburgh'!I$828,0))</f>
        <v>0</v>
      </c>
      <c r="F3417" t="str">
        <f>INDEX(cleaned_data_Pittsburgh!AK$2:'cleaned_data_Pittsburgh'!AK$828, MATCH(A3417, cleaned_data_Pittsburgh!I$2:'cleaned_data_Pittsburgh'!I$828,0))</f>
        <v>Sub-county</v>
      </c>
      <c r="G3417">
        <f t="shared" si="36"/>
        <v>1</v>
      </c>
    </row>
    <row r="3418" spans="1:7" x14ac:dyDescent="0.2">
      <c r="A3418">
        <v>224075825</v>
      </c>
      <c r="B3418">
        <v>146982692</v>
      </c>
      <c r="C3418" t="s">
        <v>3380</v>
      </c>
      <c r="D3418" t="str">
        <f>INDEX(cleaned_data_Pittsburgh!AF$2:'cleaned_data_Pittsburgh'!AF$828, MATCH(A3418, cleaned_data_Pittsburgh!I$2:'cleaned_data_Pittsburgh'!I$828,0))</f>
        <v>Pittsburgh</v>
      </c>
      <c r="E3418">
        <f>INDEX(cleaned_data_Pittsburgh!AG$2:'cleaned_data_Pittsburgh'!AG$828, MATCH(A3418, cleaned_data_Pittsburgh!I$2:'cleaned_data_Pittsburgh'!I$828,0))</f>
        <v>0</v>
      </c>
      <c r="F3418" t="str">
        <f>INDEX(cleaned_data_Pittsburgh!AK$2:'cleaned_data_Pittsburgh'!AK$828, MATCH(A3418, cleaned_data_Pittsburgh!I$2:'cleaned_data_Pittsburgh'!I$828,0))</f>
        <v>Sub-county</v>
      </c>
      <c r="G3418">
        <f t="shared" si="36"/>
        <v>1</v>
      </c>
    </row>
    <row r="3419" spans="1:7" x14ac:dyDescent="0.2">
      <c r="A3419">
        <v>224075825</v>
      </c>
      <c r="B3419">
        <v>190006867</v>
      </c>
      <c r="C3419" t="s">
        <v>3380</v>
      </c>
      <c r="D3419" t="str">
        <f>INDEX(cleaned_data_Pittsburgh!AF$2:'cleaned_data_Pittsburgh'!AF$828, MATCH(A3419, cleaned_data_Pittsburgh!I$2:'cleaned_data_Pittsburgh'!I$828,0))</f>
        <v>Pittsburgh</v>
      </c>
      <c r="E3419">
        <f>INDEX(cleaned_data_Pittsburgh!AG$2:'cleaned_data_Pittsburgh'!AG$828, MATCH(A3419, cleaned_data_Pittsburgh!I$2:'cleaned_data_Pittsburgh'!I$828,0))</f>
        <v>0</v>
      </c>
      <c r="F3419" t="str">
        <f>INDEX(cleaned_data_Pittsburgh!AK$2:'cleaned_data_Pittsburgh'!AK$828, MATCH(A3419, cleaned_data_Pittsburgh!I$2:'cleaned_data_Pittsburgh'!I$828,0))</f>
        <v>Sub-county</v>
      </c>
      <c r="G3419">
        <f t="shared" si="36"/>
        <v>1</v>
      </c>
    </row>
    <row r="3420" spans="1:7" x14ac:dyDescent="0.2">
      <c r="A3420">
        <v>224075825</v>
      </c>
      <c r="B3420">
        <v>11018205</v>
      </c>
      <c r="C3420" t="s">
        <v>3380</v>
      </c>
      <c r="D3420" t="str">
        <f>INDEX(cleaned_data_Pittsburgh!AF$2:'cleaned_data_Pittsburgh'!AF$828, MATCH(A3420, cleaned_data_Pittsburgh!I$2:'cleaned_data_Pittsburgh'!I$828,0))</f>
        <v>Pittsburgh</v>
      </c>
      <c r="E3420">
        <f>INDEX(cleaned_data_Pittsburgh!AG$2:'cleaned_data_Pittsburgh'!AG$828, MATCH(A3420, cleaned_data_Pittsburgh!I$2:'cleaned_data_Pittsburgh'!I$828,0))</f>
        <v>0</v>
      </c>
      <c r="F3420" t="str">
        <f>INDEX(cleaned_data_Pittsburgh!AK$2:'cleaned_data_Pittsburgh'!AK$828, MATCH(A3420, cleaned_data_Pittsburgh!I$2:'cleaned_data_Pittsburgh'!I$828,0))</f>
        <v>Sub-county</v>
      </c>
      <c r="G3420">
        <f t="shared" si="36"/>
        <v>1</v>
      </c>
    </row>
    <row r="3421" spans="1:7" x14ac:dyDescent="0.2">
      <c r="A3421">
        <v>224075825</v>
      </c>
      <c r="B3421">
        <v>19972051</v>
      </c>
      <c r="C3421" t="s">
        <v>3380</v>
      </c>
      <c r="D3421" t="str">
        <f>INDEX(cleaned_data_Pittsburgh!AF$2:'cleaned_data_Pittsburgh'!AF$828, MATCH(A3421, cleaned_data_Pittsburgh!I$2:'cleaned_data_Pittsburgh'!I$828,0))</f>
        <v>Pittsburgh</v>
      </c>
      <c r="E3421">
        <f>INDEX(cleaned_data_Pittsburgh!AG$2:'cleaned_data_Pittsburgh'!AG$828, MATCH(A3421, cleaned_data_Pittsburgh!I$2:'cleaned_data_Pittsburgh'!I$828,0))</f>
        <v>0</v>
      </c>
      <c r="F3421" t="str">
        <f>INDEX(cleaned_data_Pittsburgh!AK$2:'cleaned_data_Pittsburgh'!AK$828, MATCH(A3421, cleaned_data_Pittsburgh!I$2:'cleaned_data_Pittsburgh'!I$828,0))</f>
        <v>Sub-county</v>
      </c>
      <c r="G3421">
        <f t="shared" si="36"/>
        <v>1</v>
      </c>
    </row>
    <row r="3422" spans="1:7" x14ac:dyDescent="0.2">
      <c r="A3422">
        <v>224075825</v>
      </c>
      <c r="B3422">
        <v>72550052</v>
      </c>
      <c r="C3422" t="s">
        <v>3380</v>
      </c>
      <c r="D3422" t="str">
        <f>INDEX(cleaned_data_Pittsburgh!AF$2:'cleaned_data_Pittsburgh'!AF$828, MATCH(A3422, cleaned_data_Pittsburgh!I$2:'cleaned_data_Pittsburgh'!I$828,0))</f>
        <v>Pittsburgh</v>
      </c>
      <c r="E3422">
        <f>INDEX(cleaned_data_Pittsburgh!AG$2:'cleaned_data_Pittsburgh'!AG$828, MATCH(A3422, cleaned_data_Pittsburgh!I$2:'cleaned_data_Pittsburgh'!I$828,0))</f>
        <v>0</v>
      </c>
      <c r="F3422" t="str">
        <f>INDEX(cleaned_data_Pittsburgh!AK$2:'cleaned_data_Pittsburgh'!AK$828, MATCH(A3422, cleaned_data_Pittsburgh!I$2:'cleaned_data_Pittsburgh'!I$828,0))</f>
        <v>Sub-county</v>
      </c>
      <c r="G3422">
        <f t="shared" si="36"/>
        <v>1</v>
      </c>
    </row>
    <row r="3423" spans="1:7" x14ac:dyDescent="0.2">
      <c r="A3423">
        <v>224083346</v>
      </c>
      <c r="B3423">
        <v>125082882</v>
      </c>
      <c r="C3423" t="s">
        <v>3380</v>
      </c>
      <c r="D3423" t="str">
        <f>INDEX(cleaned_data_Pittsburgh!AF$2:'cleaned_data_Pittsburgh'!AF$828, MATCH(A3423, cleaned_data_Pittsburgh!I$2:'cleaned_data_Pittsburgh'!I$828,0))</f>
        <v>Pittsburgh</v>
      </c>
      <c r="E3423">
        <f>INDEX(cleaned_data_Pittsburgh!AG$2:'cleaned_data_Pittsburgh'!AG$828, MATCH(A3423, cleaned_data_Pittsburgh!I$2:'cleaned_data_Pittsburgh'!I$828,0))</f>
        <v>0</v>
      </c>
      <c r="F3423" t="str">
        <f>INDEX(cleaned_data_Pittsburgh!AK$2:'cleaned_data_Pittsburgh'!AK$828, MATCH(A3423, cleaned_data_Pittsburgh!I$2:'cleaned_data_Pittsburgh'!I$828,0))</f>
        <v>Sub-county</v>
      </c>
      <c r="G3423">
        <f t="shared" si="36"/>
        <v>1</v>
      </c>
    </row>
    <row r="3424" spans="1:7" x14ac:dyDescent="0.2">
      <c r="A3424">
        <v>224083346</v>
      </c>
      <c r="B3424">
        <v>185506581</v>
      </c>
      <c r="C3424" t="s">
        <v>3380</v>
      </c>
      <c r="D3424" t="str">
        <f>INDEX(cleaned_data_Pittsburgh!AF$2:'cleaned_data_Pittsburgh'!AF$828, MATCH(A3424, cleaned_data_Pittsburgh!I$2:'cleaned_data_Pittsburgh'!I$828,0))</f>
        <v>Pittsburgh</v>
      </c>
      <c r="E3424">
        <f>INDEX(cleaned_data_Pittsburgh!AG$2:'cleaned_data_Pittsburgh'!AG$828, MATCH(A3424, cleaned_data_Pittsburgh!I$2:'cleaned_data_Pittsburgh'!I$828,0))</f>
        <v>0</v>
      </c>
      <c r="F3424" t="str">
        <f>INDEX(cleaned_data_Pittsburgh!AK$2:'cleaned_data_Pittsburgh'!AK$828, MATCH(A3424, cleaned_data_Pittsburgh!I$2:'cleaned_data_Pittsburgh'!I$828,0))</f>
        <v>Sub-county</v>
      </c>
      <c r="G3424">
        <f t="shared" si="36"/>
        <v>1</v>
      </c>
    </row>
    <row r="3425" spans="1:7" x14ac:dyDescent="0.2">
      <c r="A3425">
        <v>224084614</v>
      </c>
      <c r="B3425">
        <v>107452292</v>
      </c>
      <c r="C3425" t="s">
        <v>3380</v>
      </c>
      <c r="D3425" t="str">
        <f>INDEX(cleaned_data_Pittsburgh!AF$2:'cleaned_data_Pittsburgh'!AF$828, MATCH(A3425, cleaned_data_Pittsburgh!I$2:'cleaned_data_Pittsburgh'!I$828,0))</f>
        <v>Pittsburgh</v>
      </c>
      <c r="E3425">
        <f>INDEX(cleaned_data_Pittsburgh!AG$2:'cleaned_data_Pittsburgh'!AG$828, MATCH(A3425, cleaned_data_Pittsburgh!I$2:'cleaned_data_Pittsburgh'!I$828,0))</f>
        <v>0</v>
      </c>
      <c r="F3425" t="str">
        <f>INDEX(cleaned_data_Pittsburgh!AK$2:'cleaned_data_Pittsburgh'!AK$828, MATCH(A3425, cleaned_data_Pittsburgh!I$2:'cleaned_data_Pittsburgh'!I$828,0))</f>
        <v>Sub-county</v>
      </c>
      <c r="G3425">
        <f t="shared" si="36"/>
        <v>1</v>
      </c>
    </row>
    <row r="3426" spans="1:7" x14ac:dyDescent="0.2">
      <c r="A3426">
        <v>224084614</v>
      </c>
      <c r="B3426">
        <v>138873632</v>
      </c>
      <c r="C3426" t="s">
        <v>3380</v>
      </c>
      <c r="D3426" t="str">
        <f>INDEX(cleaned_data_Pittsburgh!AF$2:'cleaned_data_Pittsburgh'!AF$828, MATCH(A3426, cleaned_data_Pittsburgh!I$2:'cleaned_data_Pittsburgh'!I$828,0))</f>
        <v>Pittsburgh</v>
      </c>
      <c r="E3426">
        <f>INDEX(cleaned_data_Pittsburgh!AG$2:'cleaned_data_Pittsburgh'!AG$828, MATCH(A3426, cleaned_data_Pittsburgh!I$2:'cleaned_data_Pittsburgh'!I$828,0))</f>
        <v>0</v>
      </c>
      <c r="F3426" t="str">
        <f>INDEX(cleaned_data_Pittsburgh!AK$2:'cleaned_data_Pittsburgh'!AK$828, MATCH(A3426, cleaned_data_Pittsburgh!I$2:'cleaned_data_Pittsburgh'!I$828,0))</f>
        <v>Sub-county</v>
      </c>
      <c r="G3426">
        <f t="shared" si="36"/>
        <v>1</v>
      </c>
    </row>
    <row r="3427" spans="1:7" x14ac:dyDescent="0.2">
      <c r="A3427">
        <v>224084614</v>
      </c>
      <c r="B3427">
        <v>190456906</v>
      </c>
      <c r="C3427" t="s">
        <v>3380</v>
      </c>
      <c r="D3427" t="str">
        <f>INDEX(cleaned_data_Pittsburgh!AF$2:'cleaned_data_Pittsburgh'!AF$828, MATCH(A3427, cleaned_data_Pittsburgh!I$2:'cleaned_data_Pittsburgh'!I$828,0))</f>
        <v>Pittsburgh</v>
      </c>
      <c r="E3427">
        <f>INDEX(cleaned_data_Pittsburgh!AG$2:'cleaned_data_Pittsburgh'!AG$828, MATCH(A3427, cleaned_data_Pittsburgh!I$2:'cleaned_data_Pittsburgh'!I$828,0))</f>
        <v>0</v>
      </c>
      <c r="F3427" t="str">
        <f>INDEX(cleaned_data_Pittsburgh!AK$2:'cleaned_data_Pittsburgh'!AK$828, MATCH(A3427, cleaned_data_Pittsburgh!I$2:'cleaned_data_Pittsburgh'!I$828,0))</f>
        <v>Sub-county</v>
      </c>
      <c r="G3427">
        <f t="shared" si="36"/>
        <v>1</v>
      </c>
    </row>
    <row r="3428" spans="1:7" x14ac:dyDescent="0.2">
      <c r="A3428">
        <v>224091986</v>
      </c>
      <c r="B3428">
        <v>2171754</v>
      </c>
      <c r="C3428" t="s">
        <v>3380</v>
      </c>
      <c r="D3428" t="str">
        <f>INDEX(cleaned_data_Pittsburgh!AF$2:'cleaned_data_Pittsburgh'!AF$828, MATCH(A3428, cleaned_data_Pittsburgh!I$2:'cleaned_data_Pittsburgh'!I$828,0))</f>
        <v>Pittsburgh</v>
      </c>
      <c r="E3428">
        <f>INDEX(cleaned_data_Pittsburgh!AG$2:'cleaned_data_Pittsburgh'!AG$828, MATCH(A3428, cleaned_data_Pittsburgh!I$2:'cleaned_data_Pittsburgh'!I$828,0))</f>
        <v>0</v>
      </c>
      <c r="F3428" t="str">
        <f>INDEX(cleaned_data_Pittsburgh!AK$2:'cleaned_data_Pittsburgh'!AK$828, MATCH(A3428, cleaned_data_Pittsburgh!I$2:'cleaned_data_Pittsburgh'!I$828,0))</f>
        <v>Sub-county</v>
      </c>
      <c r="G3428">
        <f t="shared" si="36"/>
        <v>1</v>
      </c>
    </row>
    <row r="3429" spans="1:7" x14ac:dyDescent="0.2">
      <c r="A3429">
        <v>224091986</v>
      </c>
      <c r="B3429">
        <v>23798512</v>
      </c>
      <c r="C3429" t="s">
        <v>3380</v>
      </c>
      <c r="D3429" t="str">
        <f>INDEX(cleaned_data_Pittsburgh!AF$2:'cleaned_data_Pittsburgh'!AF$828, MATCH(A3429, cleaned_data_Pittsburgh!I$2:'cleaned_data_Pittsburgh'!I$828,0))</f>
        <v>Pittsburgh</v>
      </c>
      <c r="E3429">
        <f>INDEX(cleaned_data_Pittsburgh!AG$2:'cleaned_data_Pittsburgh'!AG$828, MATCH(A3429, cleaned_data_Pittsburgh!I$2:'cleaned_data_Pittsburgh'!I$828,0))</f>
        <v>0</v>
      </c>
      <c r="F3429" t="str">
        <f>INDEX(cleaned_data_Pittsburgh!AK$2:'cleaned_data_Pittsburgh'!AK$828, MATCH(A3429, cleaned_data_Pittsburgh!I$2:'cleaned_data_Pittsburgh'!I$828,0))</f>
        <v>Sub-county</v>
      </c>
      <c r="G3429">
        <f t="shared" si="36"/>
        <v>1</v>
      </c>
    </row>
    <row r="3430" spans="1:7" x14ac:dyDescent="0.2">
      <c r="A3430">
        <v>224091986</v>
      </c>
      <c r="B3430">
        <v>11776501</v>
      </c>
      <c r="C3430" t="s">
        <v>3380</v>
      </c>
      <c r="D3430" t="str">
        <f>INDEX(cleaned_data_Pittsburgh!AF$2:'cleaned_data_Pittsburgh'!AF$828, MATCH(A3430, cleaned_data_Pittsburgh!I$2:'cleaned_data_Pittsburgh'!I$828,0))</f>
        <v>Pittsburgh</v>
      </c>
      <c r="E3430">
        <f>INDEX(cleaned_data_Pittsburgh!AG$2:'cleaned_data_Pittsburgh'!AG$828, MATCH(A3430, cleaned_data_Pittsburgh!I$2:'cleaned_data_Pittsburgh'!I$828,0))</f>
        <v>0</v>
      </c>
      <c r="F3430" t="str">
        <f>INDEX(cleaned_data_Pittsburgh!AK$2:'cleaned_data_Pittsburgh'!AK$828, MATCH(A3430, cleaned_data_Pittsburgh!I$2:'cleaned_data_Pittsburgh'!I$828,0))</f>
        <v>Sub-county</v>
      </c>
      <c r="G3430">
        <f t="shared" si="36"/>
        <v>1</v>
      </c>
    </row>
    <row r="3431" spans="1:7" x14ac:dyDescent="0.2">
      <c r="A3431">
        <v>224091986</v>
      </c>
      <c r="B3431">
        <v>187986797</v>
      </c>
      <c r="C3431" t="s">
        <v>3380</v>
      </c>
      <c r="D3431" t="str">
        <f>INDEX(cleaned_data_Pittsburgh!AF$2:'cleaned_data_Pittsburgh'!AF$828, MATCH(A3431, cleaned_data_Pittsburgh!I$2:'cleaned_data_Pittsburgh'!I$828,0))</f>
        <v>Pittsburgh</v>
      </c>
      <c r="E3431">
        <f>INDEX(cleaned_data_Pittsburgh!AG$2:'cleaned_data_Pittsburgh'!AG$828, MATCH(A3431, cleaned_data_Pittsburgh!I$2:'cleaned_data_Pittsburgh'!I$828,0))</f>
        <v>0</v>
      </c>
      <c r="F3431" t="str">
        <f>INDEX(cleaned_data_Pittsburgh!AK$2:'cleaned_data_Pittsburgh'!AK$828, MATCH(A3431, cleaned_data_Pittsburgh!I$2:'cleaned_data_Pittsburgh'!I$828,0))</f>
        <v>Sub-county</v>
      </c>
      <c r="G3431">
        <f t="shared" si="36"/>
        <v>1</v>
      </c>
    </row>
    <row r="3432" spans="1:7" x14ac:dyDescent="0.2">
      <c r="A3432">
        <v>224091986</v>
      </c>
      <c r="B3432">
        <v>106332202</v>
      </c>
      <c r="C3432" t="s">
        <v>3380</v>
      </c>
      <c r="D3432" t="str">
        <f>INDEX(cleaned_data_Pittsburgh!AF$2:'cleaned_data_Pittsburgh'!AF$828, MATCH(A3432, cleaned_data_Pittsburgh!I$2:'cleaned_data_Pittsburgh'!I$828,0))</f>
        <v>Pittsburgh</v>
      </c>
      <c r="E3432">
        <f>INDEX(cleaned_data_Pittsburgh!AG$2:'cleaned_data_Pittsburgh'!AG$828, MATCH(A3432, cleaned_data_Pittsburgh!I$2:'cleaned_data_Pittsburgh'!I$828,0))</f>
        <v>0</v>
      </c>
      <c r="F3432" t="str">
        <f>INDEX(cleaned_data_Pittsburgh!AK$2:'cleaned_data_Pittsburgh'!AK$828, MATCH(A3432, cleaned_data_Pittsburgh!I$2:'cleaned_data_Pittsburgh'!I$828,0))</f>
        <v>Sub-county</v>
      </c>
      <c r="G3432">
        <f t="shared" si="36"/>
        <v>1</v>
      </c>
    </row>
    <row r="3433" spans="1:7" x14ac:dyDescent="0.2">
      <c r="A3433">
        <v>224091986</v>
      </c>
      <c r="B3433">
        <v>190006867</v>
      </c>
      <c r="C3433" t="s">
        <v>3380</v>
      </c>
      <c r="D3433" t="str">
        <f>INDEX(cleaned_data_Pittsburgh!AF$2:'cleaned_data_Pittsburgh'!AF$828, MATCH(A3433, cleaned_data_Pittsburgh!I$2:'cleaned_data_Pittsburgh'!I$828,0))</f>
        <v>Pittsburgh</v>
      </c>
      <c r="E3433">
        <f>INDEX(cleaned_data_Pittsburgh!AG$2:'cleaned_data_Pittsburgh'!AG$828, MATCH(A3433, cleaned_data_Pittsburgh!I$2:'cleaned_data_Pittsburgh'!I$828,0))</f>
        <v>0</v>
      </c>
      <c r="F3433" t="str">
        <f>INDEX(cleaned_data_Pittsburgh!AK$2:'cleaned_data_Pittsburgh'!AK$828, MATCH(A3433, cleaned_data_Pittsburgh!I$2:'cleaned_data_Pittsburgh'!I$828,0))</f>
        <v>Sub-county</v>
      </c>
      <c r="G3433">
        <f t="shared" si="36"/>
        <v>1</v>
      </c>
    </row>
    <row r="3434" spans="1:7" x14ac:dyDescent="0.2">
      <c r="A3434">
        <v>224091986</v>
      </c>
      <c r="B3434">
        <v>52545892</v>
      </c>
      <c r="C3434" t="s">
        <v>3380</v>
      </c>
      <c r="D3434" t="str">
        <f>INDEX(cleaned_data_Pittsburgh!AF$2:'cleaned_data_Pittsburgh'!AF$828, MATCH(A3434, cleaned_data_Pittsburgh!I$2:'cleaned_data_Pittsburgh'!I$828,0))</f>
        <v>Pittsburgh</v>
      </c>
      <c r="E3434">
        <f>INDEX(cleaned_data_Pittsburgh!AG$2:'cleaned_data_Pittsburgh'!AG$828, MATCH(A3434, cleaned_data_Pittsburgh!I$2:'cleaned_data_Pittsburgh'!I$828,0))</f>
        <v>0</v>
      </c>
      <c r="F3434" t="str">
        <f>INDEX(cleaned_data_Pittsburgh!AK$2:'cleaned_data_Pittsburgh'!AK$828, MATCH(A3434, cleaned_data_Pittsburgh!I$2:'cleaned_data_Pittsburgh'!I$828,0))</f>
        <v>Sub-county</v>
      </c>
      <c r="G3434">
        <f t="shared" si="36"/>
        <v>1</v>
      </c>
    </row>
    <row r="3435" spans="1:7" x14ac:dyDescent="0.2">
      <c r="A3435">
        <v>224091986</v>
      </c>
      <c r="B3435">
        <v>22488331</v>
      </c>
      <c r="C3435" t="s">
        <v>3380</v>
      </c>
      <c r="D3435" t="str">
        <f>INDEX(cleaned_data_Pittsburgh!AF$2:'cleaned_data_Pittsburgh'!AF$828, MATCH(A3435, cleaned_data_Pittsburgh!I$2:'cleaned_data_Pittsburgh'!I$828,0))</f>
        <v>Pittsburgh</v>
      </c>
      <c r="E3435">
        <f>INDEX(cleaned_data_Pittsburgh!AG$2:'cleaned_data_Pittsburgh'!AG$828, MATCH(A3435, cleaned_data_Pittsburgh!I$2:'cleaned_data_Pittsburgh'!I$828,0))</f>
        <v>0</v>
      </c>
      <c r="F3435" t="str">
        <f>INDEX(cleaned_data_Pittsburgh!AK$2:'cleaned_data_Pittsburgh'!AK$828, MATCH(A3435, cleaned_data_Pittsburgh!I$2:'cleaned_data_Pittsburgh'!I$828,0))</f>
        <v>Sub-county</v>
      </c>
      <c r="G3435">
        <f t="shared" si="36"/>
        <v>1</v>
      </c>
    </row>
    <row r="3436" spans="1:7" x14ac:dyDescent="0.2">
      <c r="A3436">
        <v>224091986</v>
      </c>
      <c r="B3436">
        <v>6090748</v>
      </c>
      <c r="C3436" t="s">
        <v>3380</v>
      </c>
      <c r="D3436" t="str">
        <f>INDEX(cleaned_data_Pittsburgh!AF$2:'cleaned_data_Pittsburgh'!AF$828, MATCH(A3436, cleaned_data_Pittsburgh!I$2:'cleaned_data_Pittsburgh'!I$828,0))</f>
        <v>Pittsburgh</v>
      </c>
      <c r="E3436">
        <f>INDEX(cleaned_data_Pittsburgh!AG$2:'cleaned_data_Pittsburgh'!AG$828, MATCH(A3436, cleaned_data_Pittsburgh!I$2:'cleaned_data_Pittsburgh'!I$828,0))</f>
        <v>0</v>
      </c>
      <c r="F3436" t="str">
        <f>INDEX(cleaned_data_Pittsburgh!AK$2:'cleaned_data_Pittsburgh'!AK$828, MATCH(A3436, cleaned_data_Pittsburgh!I$2:'cleaned_data_Pittsburgh'!I$828,0))</f>
        <v>Sub-county</v>
      </c>
      <c r="G3436">
        <f t="shared" si="36"/>
        <v>1</v>
      </c>
    </row>
    <row r="3437" spans="1:7" x14ac:dyDescent="0.2">
      <c r="A3437">
        <v>224091986</v>
      </c>
      <c r="B3437">
        <v>187324757</v>
      </c>
      <c r="C3437" t="s">
        <v>3380</v>
      </c>
      <c r="D3437" t="str">
        <f>INDEX(cleaned_data_Pittsburgh!AF$2:'cleaned_data_Pittsburgh'!AF$828, MATCH(A3437, cleaned_data_Pittsburgh!I$2:'cleaned_data_Pittsburgh'!I$828,0))</f>
        <v>Pittsburgh</v>
      </c>
      <c r="E3437">
        <f>INDEX(cleaned_data_Pittsburgh!AG$2:'cleaned_data_Pittsburgh'!AG$828, MATCH(A3437, cleaned_data_Pittsburgh!I$2:'cleaned_data_Pittsburgh'!I$828,0))</f>
        <v>0</v>
      </c>
      <c r="F3437" t="str">
        <f>INDEX(cleaned_data_Pittsburgh!AK$2:'cleaned_data_Pittsburgh'!AK$828, MATCH(A3437, cleaned_data_Pittsburgh!I$2:'cleaned_data_Pittsburgh'!I$828,0))</f>
        <v>Sub-county</v>
      </c>
      <c r="G3437">
        <f t="shared" si="36"/>
        <v>1</v>
      </c>
    </row>
    <row r="3438" spans="1:7" x14ac:dyDescent="0.2">
      <c r="A3438">
        <v>224091986</v>
      </c>
      <c r="B3438">
        <v>113621812</v>
      </c>
      <c r="C3438" t="s">
        <v>3380</v>
      </c>
      <c r="D3438" t="str">
        <f>INDEX(cleaned_data_Pittsburgh!AF$2:'cleaned_data_Pittsburgh'!AF$828, MATCH(A3438, cleaned_data_Pittsburgh!I$2:'cleaned_data_Pittsburgh'!I$828,0))</f>
        <v>Pittsburgh</v>
      </c>
      <c r="E3438">
        <f>INDEX(cleaned_data_Pittsburgh!AG$2:'cleaned_data_Pittsburgh'!AG$828, MATCH(A3438, cleaned_data_Pittsburgh!I$2:'cleaned_data_Pittsburgh'!I$828,0))</f>
        <v>0</v>
      </c>
      <c r="F3438" t="str">
        <f>INDEX(cleaned_data_Pittsburgh!AK$2:'cleaned_data_Pittsburgh'!AK$828, MATCH(A3438, cleaned_data_Pittsburgh!I$2:'cleaned_data_Pittsburgh'!I$828,0))</f>
        <v>Sub-county</v>
      </c>
      <c r="G3438">
        <f t="shared" si="36"/>
        <v>1</v>
      </c>
    </row>
    <row r="3439" spans="1:7" x14ac:dyDescent="0.2">
      <c r="A3439">
        <v>224092861</v>
      </c>
      <c r="B3439">
        <v>182480188</v>
      </c>
      <c r="C3439" t="s">
        <v>3380</v>
      </c>
      <c r="D3439" t="str">
        <f>INDEX(cleaned_data_Pittsburgh!AF$2:'cleaned_data_Pittsburgh'!AF$828, MATCH(A3439, cleaned_data_Pittsburgh!I$2:'cleaned_data_Pittsburgh'!I$828,0))</f>
        <v>Pittsburgh</v>
      </c>
      <c r="E3439">
        <f>INDEX(cleaned_data_Pittsburgh!AG$2:'cleaned_data_Pittsburgh'!AG$828, MATCH(A3439, cleaned_data_Pittsburgh!I$2:'cleaned_data_Pittsburgh'!I$828,0))</f>
        <v>0</v>
      </c>
      <c r="F3439" t="str">
        <f>INDEX(cleaned_data_Pittsburgh!AK$2:'cleaned_data_Pittsburgh'!AK$828, MATCH(A3439, cleaned_data_Pittsburgh!I$2:'cleaned_data_Pittsburgh'!I$828,0))</f>
        <v>Sub-county</v>
      </c>
      <c r="G3439">
        <f t="shared" si="36"/>
        <v>1</v>
      </c>
    </row>
    <row r="3440" spans="1:7" x14ac:dyDescent="0.2">
      <c r="A3440">
        <v>224092861</v>
      </c>
      <c r="B3440">
        <v>182817372</v>
      </c>
      <c r="C3440" t="s">
        <v>3380</v>
      </c>
      <c r="D3440" t="str">
        <f>INDEX(cleaned_data_Pittsburgh!AF$2:'cleaned_data_Pittsburgh'!AF$828, MATCH(A3440, cleaned_data_Pittsburgh!I$2:'cleaned_data_Pittsburgh'!I$828,0))</f>
        <v>Pittsburgh</v>
      </c>
      <c r="E3440">
        <f>INDEX(cleaned_data_Pittsburgh!AG$2:'cleaned_data_Pittsburgh'!AG$828, MATCH(A3440, cleaned_data_Pittsburgh!I$2:'cleaned_data_Pittsburgh'!I$828,0))</f>
        <v>0</v>
      </c>
      <c r="F3440" t="str">
        <f>INDEX(cleaned_data_Pittsburgh!AK$2:'cleaned_data_Pittsburgh'!AK$828, MATCH(A3440, cleaned_data_Pittsburgh!I$2:'cleaned_data_Pittsburgh'!I$828,0))</f>
        <v>Sub-county</v>
      </c>
      <c r="G3440">
        <f t="shared" si="36"/>
        <v>1</v>
      </c>
    </row>
    <row r="3441" spans="1:7" x14ac:dyDescent="0.2">
      <c r="A3441">
        <v>224092861</v>
      </c>
      <c r="B3441">
        <v>54094182</v>
      </c>
      <c r="C3441" t="s">
        <v>3380</v>
      </c>
      <c r="D3441" t="str">
        <f>INDEX(cleaned_data_Pittsburgh!AF$2:'cleaned_data_Pittsburgh'!AF$828, MATCH(A3441, cleaned_data_Pittsburgh!I$2:'cleaned_data_Pittsburgh'!I$828,0))</f>
        <v>Pittsburgh</v>
      </c>
      <c r="E3441">
        <f>INDEX(cleaned_data_Pittsburgh!AG$2:'cleaned_data_Pittsburgh'!AG$828, MATCH(A3441, cleaned_data_Pittsburgh!I$2:'cleaned_data_Pittsburgh'!I$828,0))</f>
        <v>0</v>
      </c>
      <c r="F3441" t="str">
        <f>INDEX(cleaned_data_Pittsburgh!AK$2:'cleaned_data_Pittsburgh'!AK$828, MATCH(A3441, cleaned_data_Pittsburgh!I$2:'cleaned_data_Pittsburgh'!I$828,0))</f>
        <v>Sub-county</v>
      </c>
      <c r="G3441">
        <f t="shared" si="36"/>
        <v>1</v>
      </c>
    </row>
    <row r="3442" spans="1:7" x14ac:dyDescent="0.2">
      <c r="A3442">
        <v>224092861</v>
      </c>
      <c r="B3442">
        <v>28405752</v>
      </c>
      <c r="C3442" t="s">
        <v>3380</v>
      </c>
      <c r="D3442" t="str">
        <f>INDEX(cleaned_data_Pittsburgh!AF$2:'cleaned_data_Pittsburgh'!AF$828, MATCH(A3442, cleaned_data_Pittsburgh!I$2:'cleaned_data_Pittsburgh'!I$828,0))</f>
        <v>Pittsburgh</v>
      </c>
      <c r="E3442">
        <f>INDEX(cleaned_data_Pittsburgh!AG$2:'cleaned_data_Pittsburgh'!AG$828, MATCH(A3442, cleaned_data_Pittsburgh!I$2:'cleaned_data_Pittsburgh'!I$828,0))</f>
        <v>0</v>
      </c>
      <c r="F3442" t="str">
        <f>INDEX(cleaned_data_Pittsburgh!AK$2:'cleaned_data_Pittsburgh'!AK$828, MATCH(A3442, cleaned_data_Pittsburgh!I$2:'cleaned_data_Pittsburgh'!I$828,0))</f>
        <v>Sub-county</v>
      </c>
      <c r="G3442">
        <f t="shared" si="36"/>
        <v>1</v>
      </c>
    </row>
    <row r="3443" spans="1:7" x14ac:dyDescent="0.2">
      <c r="A3443">
        <v>224092861</v>
      </c>
      <c r="B3443">
        <v>189994438</v>
      </c>
      <c r="C3443" t="s">
        <v>3380</v>
      </c>
      <c r="D3443" t="str">
        <f>INDEX(cleaned_data_Pittsburgh!AF$2:'cleaned_data_Pittsburgh'!AF$828, MATCH(A3443, cleaned_data_Pittsburgh!I$2:'cleaned_data_Pittsburgh'!I$828,0))</f>
        <v>Pittsburgh</v>
      </c>
      <c r="E3443">
        <f>INDEX(cleaned_data_Pittsburgh!AG$2:'cleaned_data_Pittsburgh'!AG$828, MATCH(A3443, cleaned_data_Pittsburgh!I$2:'cleaned_data_Pittsburgh'!I$828,0))</f>
        <v>0</v>
      </c>
      <c r="F3443" t="str">
        <f>INDEX(cleaned_data_Pittsburgh!AK$2:'cleaned_data_Pittsburgh'!AK$828, MATCH(A3443, cleaned_data_Pittsburgh!I$2:'cleaned_data_Pittsburgh'!I$828,0))</f>
        <v>Sub-county</v>
      </c>
      <c r="G3443">
        <f t="shared" si="36"/>
        <v>1</v>
      </c>
    </row>
    <row r="3444" spans="1:7" x14ac:dyDescent="0.2">
      <c r="A3444">
        <v>224092861</v>
      </c>
      <c r="B3444">
        <v>190660065</v>
      </c>
      <c r="C3444" t="s">
        <v>3380</v>
      </c>
      <c r="D3444" t="str">
        <f>INDEX(cleaned_data_Pittsburgh!AF$2:'cleaned_data_Pittsburgh'!AF$828, MATCH(A3444, cleaned_data_Pittsburgh!I$2:'cleaned_data_Pittsburgh'!I$828,0))</f>
        <v>Pittsburgh</v>
      </c>
      <c r="E3444">
        <f>INDEX(cleaned_data_Pittsburgh!AG$2:'cleaned_data_Pittsburgh'!AG$828, MATCH(A3444, cleaned_data_Pittsburgh!I$2:'cleaned_data_Pittsburgh'!I$828,0))</f>
        <v>0</v>
      </c>
      <c r="F3444" t="str">
        <f>INDEX(cleaned_data_Pittsburgh!AK$2:'cleaned_data_Pittsburgh'!AK$828, MATCH(A3444, cleaned_data_Pittsburgh!I$2:'cleaned_data_Pittsburgh'!I$828,0))</f>
        <v>Sub-county</v>
      </c>
      <c r="G3444">
        <f t="shared" si="36"/>
        <v>1</v>
      </c>
    </row>
    <row r="3445" spans="1:7" x14ac:dyDescent="0.2">
      <c r="A3445">
        <v>224092861</v>
      </c>
      <c r="B3445">
        <v>9570377</v>
      </c>
      <c r="C3445" t="s">
        <v>3380</v>
      </c>
      <c r="D3445" t="str">
        <f>INDEX(cleaned_data_Pittsburgh!AF$2:'cleaned_data_Pittsburgh'!AF$828, MATCH(A3445, cleaned_data_Pittsburgh!I$2:'cleaned_data_Pittsburgh'!I$828,0))</f>
        <v>Pittsburgh</v>
      </c>
      <c r="E3445">
        <f>INDEX(cleaned_data_Pittsburgh!AG$2:'cleaned_data_Pittsburgh'!AG$828, MATCH(A3445, cleaned_data_Pittsburgh!I$2:'cleaned_data_Pittsburgh'!I$828,0))</f>
        <v>0</v>
      </c>
      <c r="F3445" t="str">
        <f>INDEX(cleaned_data_Pittsburgh!AK$2:'cleaned_data_Pittsburgh'!AK$828, MATCH(A3445, cleaned_data_Pittsburgh!I$2:'cleaned_data_Pittsburgh'!I$828,0))</f>
        <v>Sub-county</v>
      </c>
      <c r="G3445">
        <f t="shared" si="36"/>
        <v>1</v>
      </c>
    </row>
    <row r="3446" spans="1:7" x14ac:dyDescent="0.2">
      <c r="A3446">
        <v>224092861</v>
      </c>
      <c r="B3446">
        <v>37729022</v>
      </c>
      <c r="C3446" t="s">
        <v>3380</v>
      </c>
      <c r="D3446" t="str">
        <f>INDEX(cleaned_data_Pittsburgh!AF$2:'cleaned_data_Pittsburgh'!AF$828, MATCH(A3446, cleaned_data_Pittsburgh!I$2:'cleaned_data_Pittsburgh'!I$828,0))</f>
        <v>Pittsburgh</v>
      </c>
      <c r="E3446">
        <f>INDEX(cleaned_data_Pittsburgh!AG$2:'cleaned_data_Pittsburgh'!AG$828, MATCH(A3446, cleaned_data_Pittsburgh!I$2:'cleaned_data_Pittsburgh'!I$828,0))</f>
        <v>0</v>
      </c>
      <c r="F3446" t="str">
        <f>INDEX(cleaned_data_Pittsburgh!AK$2:'cleaned_data_Pittsburgh'!AK$828, MATCH(A3446, cleaned_data_Pittsburgh!I$2:'cleaned_data_Pittsburgh'!I$828,0))</f>
        <v>Sub-county</v>
      </c>
      <c r="G3446">
        <f t="shared" si="36"/>
        <v>1</v>
      </c>
    </row>
    <row r="3447" spans="1:7" x14ac:dyDescent="0.2">
      <c r="A3447">
        <v>224092861</v>
      </c>
      <c r="B3447">
        <v>121699282</v>
      </c>
      <c r="C3447" t="s">
        <v>3380</v>
      </c>
      <c r="D3447" t="str">
        <f>INDEX(cleaned_data_Pittsburgh!AF$2:'cleaned_data_Pittsburgh'!AF$828, MATCH(A3447, cleaned_data_Pittsburgh!I$2:'cleaned_data_Pittsburgh'!I$828,0))</f>
        <v>Pittsburgh</v>
      </c>
      <c r="E3447">
        <f>INDEX(cleaned_data_Pittsburgh!AG$2:'cleaned_data_Pittsburgh'!AG$828, MATCH(A3447, cleaned_data_Pittsburgh!I$2:'cleaned_data_Pittsburgh'!I$828,0))</f>
        <v>0</v>
      </c>
      <c r="F3447" t="str">
        <f>INDEX(cleaned_data_Pittsburgh!AK$2:'cleaned_data_Pittsburgh'!AK$828, MATCH(A3447, cleaned_data_Pittsburgh!I$2:'cleaned_data_Pittsburgh'!I$828,0))</f>
        <v>Sub-county</v>
      </c>
      <c r="G3447">
        <f t="shared" si="36"/>
        <v>1</v>
      </c>
    </row>
    <row r="3448" spans="1:7" x14ac:dyDescent="0.2">
      <c r="A3448">
        <v>224093126</v>
      </c>
      <c r="B3448">
        <v>182480188</v>
      </c>
      <c r="C3448" t="s">
        <v>3380</v>
      </c>
      <c r="D3448" t="str">
        <f>INDEX(cleaned_data_Pittsburgh!AF$2:'cleaned_data_Pittsburgh'!AF$828, MATCH(A3448, cleaned_data_Pittsburgh!I$2:'cleaned_data_Pittsburgh'!I$828,0))</f>
        <v>Pittsburgh</v>
      </c>
      <c r="E3448">
        <f>INDEX(cleaned_data_Pittsburgh!AG$2:'cleaned_data_Pittsburgh'!AG$828, MATCH(A3448, cleaned_data_Pittsburgh!I$2:'cleaned_data_Pittsburgh'!I$828,0))</f>
        <v>0</v>
      </c>
      <c r="F3448" t="str">
        <f>INDEX(cleaned_data_Pittsburgh!AK$2:'cleaned_data_Pittsburgh'!AK$828, MATCH(A3448, cleaned_data_Pittsburgh!I$2:'cleaned_data_Pittsburgh'!I$828,0))</f>
        <v>Sub-county</v>
      </c>
      <c r="G3448">
        <f t="shared" si="36"/>
        <v>1</v>
      </c>
    </row>
    <row r="3449" spans="1:7" x14ac:dyDescent="0.2">
      <c r="A3449">
        <v>224093126</v>
      </c>
      <c r="B3449">
        <v>54094182</v>
      </c>
      <c r="C3449" t="s">
        <v>3380</v>
      </c>
      <c r="D3449" t="str">
        <f>INDEX(cleaned_data_Pittsburgh!AF$2:'cleaned_data_Pittsburgh'!AF$828, MATCH(A3449, cleaned_data_Pittsburgh!I$2:'cleaned_data_Pittsburgh'!I$828,0))</f>
        <v>Pittsburgh</v>
      </c>
      <c r="E3449">
        <f>INDEX(cleaned_data_Pittsburgh!AG$2:'cleaned_data_Pittsburgh'!AG$828, MATCH(A3449, cleaned_data_Pittsburgh!I$2:'cleaned_data_Pittsburgh'!I$828,0))</f>
        <v>0</v>
      </c>
      <c r="F3449" t="str">
        <f>INDEX(cleaned_data_Pittsburgh!AK$2:'cleaned_data_Pittsburgh'!AK$828, MATCH(A3449, cleaned_data_Pittsburgh!I$2:'cleaned_data_Pittsburgh'!I$828,0))</f>
        <v>Sub-county</v>
      </c>
      <c r="G3449">
        <f t="shared" si="36"/>
        <v>1</v>
      </c>
    </row>
    <row r="3450" spans="1:7" x14ac:dyDescent="0.2">
      <c r="A3450">
        <v>224093126</v>
      </c>
      <c r="B3450">
        <v>189510398</v>
      </c>
      <c r="C3450" t="s">
        <v>3380</v>
      </c>
      <c r="D3450" t="str">
        <f>INDEX(cleaned_data_Pittsburgh!AF$2:'cleaned_data_Pittsburgh'!AF$828, MATCH(A3450, cleaned_data_Pittsburgh!I$2:'cleaned_data_Pittsburgh'!I$828,0))</f>
        <v>Pittsburgh</v>
      </c>
      <c r="E3450">
        <f>INDEX(cleaned_data_Pittsburgh!AG$2:'cleaned_data_Pittsburgh'!AG$828, MATCH(A3450, cleaned_data_Pittsburgh!I$2:'cleaned_data_Pittsburgh'!I$828,0))</f>
        <v>0</v>
      </c>
      <c r="F3450" t="str">
        <f>INDEX(cleaned_data_Pittsburgh!AK$2:'cleaned_data_Pittsburgh'!AK$828, MATCH(A3450, cleaned_data_Pittsburgh!I$2:'cleaned_data_Pittsburgh'!I$828,0))</f>
        <v>Sub-county</v>
      </c>
      <c r="G3450">
        <f t="shared" si="36"/>
        <v>1</v>
      </c>
    </row>
    <row r="3451" spans="1:7" x14ac:dyDescent="0.2">
      <c r="A3451">
        <v>224093126</v>
      </c>
      <c r="B3451">
        <v>3250973</v>
      </c>
      <c r="C3451" t="s">
        <v>3380</v>
      </c>
      <c r="D3451" t="str">
        <f>INDEX(cleaned_data_Pittsburgh!AF$2:'cleaned_data_Pittsburgh'!AF$828, MATCH(A3451, cleaned_data_Pittsburgh!I$2:'cleaned_data_Pittsburgh'!I$828,0))</f>
        <v>Pittsburgh</v>
      </c>
      <c r="E3451">
        <f>INDEX(cleaned_data_Pittsburgh!AG$2:'cleaned_data_Pittsburgh'!AG$828, MATCH(A3451, cleaned_data_Pittsburgh!I$2:'cleaned_data_Pittsburgh'!I$828,0))</f>
        <v>0</v>
      </c>
      <c r="F3451" t="str">
        <f>INDEX(cleaned_data_Pittsburgh!AK$2:'cleaned_data_Pittsburgh'!AK$828, MATCH(A3451, cleaned_data_Pittsburgh!I$2:'cleaned_data_Pittsburgh'!I$828,0))</f>
        <v>Sub-county</v>
      </c>
      <c r="G3451">
        <f t="shared" si="36"/>
        <v>1</v>
      </c>
    </row>
    <row r="3452" spans="1:7" x14ac:dyDescent="0.2">
      <c r="A3452">
        <v>224093126</v>
      </c>
      <c r="B3452">
        <v>28405752</v>
      </c>
      <c r="C3452" t="s">
        <v>3380</v>
      </c>
      <c r="D3452" t="str">
        <f>INDEX(cleaned_data_Pittsburgh!AF$2:'cleaned_data_Pittsburgh'!AF$828, MATCH(A3452, cleaned_data_Pittsburgh!I$2:'cleaned_data_Pittsburgh'!I$828,0))</f>
        <v>Pittsburgh</v>
      </c>
      <c r="E3452">
        <f>INDEX(cleaned_data_Pittsburgh!AG$2:'cleaned_data_Pittsburgh'!AG$828, MATCH(A3452, cleaned_data_Pittsburgh!I$2:'cleaned_data_Pittsburgh'!I$828,0))</f>
        <v>0</v>
      </c>
      <c r="F3452" t="str">
        <f>INDEX(cleaned_data_Pittsburgh!AK$2:'cleaned_data_Pittsburgh'!AK$828, MATCH(A3452, cleaned_data_Pittsburgh!I$2:'cleaned_data_Pittsburgh'!I$828,0))</f>
        <v>Sub-county</v>
      </c>
      <c r="G3452">
        <f t="shared" si="36"/>
        <v>1</v>
      </c>
    </row>
    <row r="3453" spans="1:7" x14ac:dyDescent="0.2">
      <c r="A3453">
        <v>224093126</v>
      </c>
      <c r="B3453">
        <v>9570377</v>
      </c>
      <c r="C3453" t="s">
        <v>3380</v>
      </c>
      <c r="D3453" t="str">
        <f>INDEX(cleaned_data_Pittsburgh!AF$2:'cleaned_data_Pittsburgh'!AF$828, MATCH(A3453, cleaned_data_Pittsburgh!I$2:'cleaned_data_Pittsburgh'!I$828,0))</f>
        <v>Pittsburgh</v>
      </c>
      <c r="E3453">
        <f>INDEX(cleaned_data_Pittsburgh!AG$2:'cleaned_data_Pittsburgh'!AG$828, MATCH(A3453, cleaned_data_Pittsburgh!I$2:'cleaned_data_Pittsburgh'!I$828,0))</f>
        <v>0</v>
      </c>
      <c r="F3453" t="str">
        <f>INDEX(cleaned_data_Pittsburgh!AK$2:'cleaned_data_Pittsburgh'!AK$828, MATCH(A3453, cleaned_data_Pittsburgh!I$2:'cleaned_data_Pittsburgh'!I$828,0))</f>
        <v>Sub-county</v>
      </c>
      <c r="G3453">
        <f t="shared" si="36"/>
        <v>1</v>
      </c>
    </row>
    <row r="3454" spans="1:7" x14ac:dyDescent="0.2">
      <c r="A3454">
        <v>224095427</v>
      </c>
      <c r="B3454">
        <v>160243042</v>
      </c>
      <c r="C3454" t="s">
        <v>3380</v>
      </c>
      <c r="D3454" t="str">
        <f>INDEX(cleaned_data_Pittsburgh!AF$2:'cleaned_data_Pittsburgh'!AF$828, MATCH(A3454, cleaned_data_Pittsburgh!I$2:'cleaned_data_Pittsburgh'!I$828,0))</f>
        <v>Pittsburgh</v>
      </c>
      <c r="E3454">
        <f>INDEX(cleaned_data_Pittsburgh!AG$2:'cleaned_data_Pittsburgh'!AG$828, MATCH(A3454, cleaned_data_Pittsburgh!I$2:'cleaned_data_Pittsburgh'!I$828,0))</f>
        <v>0</v>
      </c>
      <c r="F3454" t="str">
        <f>INDEX(cleaned_data_Pittsburgh!AK$2:'cleaned_data_Pittsburgh'!AK$828, MATCH(A3454, cleaned_data_Pittsburgh!I$2:'cleaned_data_Pittsburgh'!I$828,0))</f>
        <v>Sub-county</v>
      </c>
      <c r="G3454">
        <f t="shared" si="36"/>
        <v>1</v>
      </c>
    </row>
    <row r="3455" spans="1:7" x14ac:dyDescent="0.2">
      <c r="A3455">
        <v>224095427</v>
      </c>
      <c r="B3455">
        <v>189485605</v>
      </c>
      <c r="C3455" t="s">
        <v>3380</v>
      </c>
      <c r="D3455" t="str">
        <f>INDEX(cleaned_data_Pittsburgh!AF$2:'cleaned_data_Pittsburgh'!AF$828, MATCH(A3455, cleaned_data_Pittsburgh!I$2:'cleaned_data_Pittsburgh'!I$828,0))</f>
        <v>Pittsburgh</v>
      </c>
      <c r="E3455">
        <f>INDEX(cleaned_data_Pittsburgh!AG$2:'cleaned_data_Pittsburgh'!AG$828, MATCH(A3455, cleaned_data_Pittsburgh!I$2:'cleaned_data_Pittsburgh'!I$828,0))</f>
        <v>0</v>
      </c>
      <c r="F3455" t="str">
        <f>INDEX(cleaned_data_Pittsburgh!AK$2:'cleaned_data_Pittsburgh'!AK$828, MATCH(A3455, cleaned_data_Pittsburgh!I$2:'cleaned_data_Pittsburgh'!I$828,0))</f>
        <v>Sub-county</v>
      </c>
      <c r="G3455">
        <f t="shared" si="36"/>
        <v>1</v>
      </c>
    </row>
    <row r="3456" spans="1:7" x14ac:dyDescent="0.2">
      <c r="A3456">
        <v>224095427</v>
      </c>
      <c r="B3456">
        <v>10065646</v>
      </c>
      <c r="C3456" t="s">
        <v>3380</v>
      </c>
      <c r="D3456" t="str">
        <f>INDEX(cleaned_data_Pittsburgh!AF$2:'cleaned_data_Pittsburgh'!AF$828, MATCH(A3456, cleaned_data_Pittsburgh!I$2:'cleaned_data_Pittsburgh'!I$828,0))</f>
        <v>Pittsburgh</v>
      </c>
      <c r="E3456">
        <f>INDEX(cleaned_data_Pittsburgh!AG$2:'cleaned_data_Pittsburgh'!AG$828, MATCH(A3456, cleaned_data_Pittsburgh!I$2:'cleaned_data_Pittsburgh'!I$828,0))</f>
        <v>0</v>
      </c>
      <c r="F3456" t="str">
        <f>INDEX(cleaned_data_Pittsburgh!AK$2:'cleaned_data_Pittsburgh'!AK$828, MATCH(A3456, cleaned_data_Pittsburgh!I$2:'cleaned_data_Pittsburgh'!I$828,0))</f>
        <v>Sub-county</v>
      </c>
      <c r="G3456">
        <f t="shared" si="36"/>
        <v>1</v>
      </c>
    </row>
    <row r="3457" spans="1:7" x14ac:dyDescent="0.2">
      <c r="A3457">
        <v>224095996</v>
      </c>
      <c r="B3457">
        <v>5519886</v>
      </c>
      <c r="C3457" t="s">
        <v>3380</v>
      </c>
      <c r="D3457" t="str">
        <f>INDEX(cleaned_data_Pittsburgh!AF$2:'cleaned_data_Pittsburgh'!AF$828, MATCH(A3457, cleaned_data_Pittsburgh!I$2:'cleaned_data_Pittsburgh'!I$828,0))</f>
        <v>Pittsburgh</v>
      </c>
      <c r="E3457">
        <f>INDEX(cleaned_data_Pittsburgh!AG$2:'cleaned_data_Pittsburgh'!AG$828, MATCH(A3457, cleaned_data_Pittsburgh!I$2:'cleaned_data_Pittsburgh'!I$828,0))</f>
        <v>1</v>
      </c>
      <c r="F3457" t="str">
        <f>INDEX(cleaned_data_Pittsburgh!AK$2:'cleaned_data_Pittsburgh'!AK$828, MATCH(A3457, cleaned_data_Pittsburgh!I$2:'cleaned_data_Pittsburgh'!I$828,0))</f>
        <v>Sub-county</v>
      </c>
      <c r="G3457">
        <f t="shared" si="36"/>
        <v>1</v>
      </c>
    </row>
    <row r="3458" spans="1:7" x14ac:dyDescent="0.2">
      <c r="A3458">
        <v>224095996</v>
      </c>
      <c r="B3458">
        <v>79110322</v>
      </c>
      <c r="C3458" t="s">
        <v>3380</v>
      </c>
      <c r="D3458" t="str">
        <f>INDEX(cleaned_data_Pittsburgh!AF$2:'cleaned_data_Pittsburgh'!AF$828, MATCH(A3458, cleaned_data_Pittsburgh!I$2:'cleaned_data_Pittsburgh'!I$828,0))</f>
        <v>Pittsburgh</v>
      </c>
      <c r="E3458">
        <f>INDEX(cleaned_data_Pittsburgh!AG$2:'cleaned_data_Pittsburgh'!AG$828, MATCH(A3458, cleaned_data_Pittsburgh!I$2:'cleaned_data_Pittsburgh'!I$828,0))</f>
        <v>1</v>
      </c>
      <c r="F3458" t="str">
        <f>INDEX(cleaned_data_Pittsburgh!AK$2:'cleaned_data_Pittsburgh'!AK$828, MATCH(A3458, cleaned_data_Pittsburgh!I$2:'cleaned_data_Pittsburgh'!I$828,0))</f>
        <v>Sub-county</v>
      </c>
      <c r="G3458">
        <f t="shared" si="36"/>
        <v>1</v>
      </c>
    </row>
    <row r="3459" spans="1:7" x14ac:dyDescent="0.2">
      <c r="A3459">
        <v>224095996</v>
      </c>
      <c r="B3459">
        <v>134524082</v>
      </c>
      <c r="C3459" t="s">
        <v>3380</v>
      </c>
      <c r="D3459" t="str">
        <f>INDEX(cleaned_data_Pittsburgh!AF$2:'cleaned_data_Pittsburgh'!AF$828, MATCH(A3459, cleaned_data_Pittsburgh!I$2:'cleaned_data_Pittsburgh'!I$828,0))</f>
        <v>Pittsburgh</v>
      </c>
      <c r="E3459">
        <f>INDEX(cleaned_data_Pittsburgh!AG$2:'cleaned_data_Pittsburgh'!AG$828, MATCH(A3459, cleaned_data_Pittsburgh!I$2:'cleaned_data_Pittsburgh'!I$828,0))</f>
        <v>1</v>
      </c>
      <c r="F3459" t="str">
        <f>INDEX(cleaned_data_Pittsburgh!AK$2:'cleaned_data_Pittsburgh'!AK$828, MATCH(A3459, cleaned_data_Pittsburgh!I$2:'cleaned_data_Pittsburgh'!I$828,0))</f>
        <v>Sub-county</v>
      </c>
      <c r="G3459">
        <f t="shared" si="36"/>
        <v>1</v>
      </c>
    </row>
    <row r="3460" spans="1:7" x14ac:dyDescent="0.2">
      <c r="A3460">
        <v>224095996</v>
      </c>
      <c r="B3460">
        <v>171585552</v>
      </c>
      <c r="C3460" t="s">
        <v>3380</v>
      </c>
      <c r="D3460" t="str">
        <f>INDEX(cleaned_data_Pittsburgh!AF$2:'cleaned_data_Pittsburgh'!AF$828, MATCH(A3460, cleaned_data_Pittsburgh!I$2:'cleaned_data_Pittsburgh'!I$828,0))</f>
        <v>Pittsburgh</v>
      </c>
      <c r="E3460">
        <f>INDEX(cleaned_data_Pittsburgh!AG$2:'cleaned_data_Pittsburgh'!AG$828, MATCH(A3460, cleaned_data_Pittsburgh!I$2:'cleaned_data_Pittsburgh'!I$828,0))</f>
        <v>1</v>
      </c>
      <c r="F3460" t="str">
        <f>INDEX(cleaned_data_Pittsburgh!AK$2:'cleaned_data_Pittsburgh'!AK$828, MATCH(A3460, cleaned_data_Pittsburgh!I$2:'cleaned_data_Pittsburgh'!I$828,0))</f>
        <v>Sub-county</v>
      </c>
      <c r="G3460">
        <f t="shared" si="36"/>
        <v>1</v>
      </c>
    </row>
    <row r="3461" spans="1:7" x14ac:dyDescent="0.2">
      <c r="A3461">
        <v>224095996</v>
      </c>
      <c r="B3461">
        <v>72390082</v>
      </c>
      <c r="C3461" t="s">
        <v>3380</v>
      </c>
      <c r="D3461" t="str">
        <f>INDEX(cleaned_data_Pittsburgh!AF$2:'cleaned_data_Pittsburgh'!AF$828, MATCH(A3461, cleaned_data_Pittsburgh!I$2:'cleaned_data_Pittsburgh'!I$828,0))</f>
        <v>Pittsburgh</v>
      </c>
      <c r="E3461">
        <f>INDEX(cleaned_data_Pittsburgh!AG$2:'cleaned_data_Pittsburgh'!AG$828, MATCH(A3461, cleaned_data_Pittsburgh!I$2:'cleaned_data_Pittsburgh'!I$828,0))</f>
        <v>1</v>
      </c>
      <c r="F3461" t="str">
        <f>INDEX(cleaned_data_Pittsburgh!AK$2:'cleaned_data_Pittsburgh'!AK$828, MATCH(A3461, cleaned_data_Pittsburgh!I$2:'cleaned_data_Pittsburgh'!I$828,0))</f>
        <v>Sub-county</v>
      </c>
      <c r="G3461">
        <f t="shared" si="36"/>
        <v>1</v>
      </c>
    </row>
    <row r="3462" spans="1:7" x14ac:dyDescent="0.2">
      <c r="A3462">
        <v>224095996</v>
      </c>
      <c r="B3462">
        <v>185610975</v>
      </c>
      <c r="C3462" t="s">
        <v>3380</v>
      </c>
      <c r="D3462" t="str">
        <f>INDEX(cleaned_data_Pittsburgh!AF$2:'cleaned_data_Pittsburgh'!AF$828, MATCH(A3462, cleaned_data_Pittsburgh!I$2:'cleaned_data_Pittsburgh'!I$828,0))</f>
        <v>Pittsburgh</v>
      </c>
      <c r="E3462">
        <f>INDEX(cleaned_data_Pittsburgh!AG$2:'cleaned_data_Pittsburgh'!AG$828, MATCH(A3462, cleaned_data_Pittsburgh!I$2:'cleaned_data_Pittsburgh'!I$828,0))</f>
        <v>1</v>
      </c>
      <c r="F3462" t="str">
        <f>INDEX(cleaned_data_Pittsburgh!AK$2:'cleaned_data_Pittsburgh'!AK$828, MATCH(A3462, cleaned_data_Pittsburgh!I$2:'cleaned_data_Pittsburgh'!I$828,0))</f>
        <v>Sub-county</v>
      </c>
      <c r="G3462">
        <f t="shared" si="36"/>
        <v>1</v>
      </c>
    </row>
    <row r="3463" spans="1:7" x14ac:dyDescent="0.2">
      <c r="A3463">
        <v>224095996</v>
      </c>
      <c r="B3463">
        <v>114743652</v>
      </c>
      <c r="C3463" t="s">
        <v>3380</v>
      </c>
      <c r="D3463" t="str">
        <f>INDEX(cleaned_data_Pittsburgh!AF$2:'cleaned_data_Pittsburgh'!AF$828, MATCH(A3463, cleaned_data_Pittsburgh!I$2:'cleaned_data_Pittsburgh'!I$828,0))</f>
        <v>Pittsburgh</v>
      </c>
      <c r="E3463">
        <f>INDEX(cleaned_data_Pittsburgh!AG$2:'cleaned_data_Pittsburgh'!AG$828, MATCH(A3463, cleaned_data_Pittsburgh!I$2:'cleaned_data_Pittsburgh'!I$828,0))</f>
        <v>1</v>
      </c>
      <c r="F3463" t="str">
        <f>INDEX(cleaned_data_Pittsburgh!AK$2:'cleaned_data_Pittsburgh'!AK$828, MATCH(A3463, cleaned_data_Pittsburgh!I$2:'cleaned_data_Pittsburgh'!I$828,0))</f>
        <v>Sub-county</v>
      </c>
      <c r="G3463">
        <f t="shared" si="36"/>
        <v>1</v>
      </c>
    </row>
    <row r="3464" spans="1:7" x14ac:dyDescent="0.2">
      <c r="A3464">
        <v>224095996</v>
      </c>
      <c r="B3464">
        <v>189202511</v>
      </c>
      <c r="C3464" t="s">
        <v>3380</v>
      </c>
      <c r="D3464" t="str">
        <f>INDEX(cleaned_data_Pittsburgh!AF$2:'cleaned_data_Pittsburgh'!AF$828, MATCH(A3464, cleaned_data_Pittsburgh!I$2:'cleaned_data_Pittsburgh'!I$828,0))</f>
        <v>Pittsburgh</v>
      </c>
      <c r="E3464">
        <f>INDEX(cleaned_data_Pittsburgh!AG$2:'cleaned_data_Pittsburgh'!AG$828, MATCH(A3464, cleaned_data_Pittsburgh!I$2:'cleaned_data_Pittsburgh'!I$828,0))</f>
        <v>1</v>
      </c>
      <c r="F3464" t="str">
        <f>INDEX(cleaned_data_Pittsburgh!AK$2:'cleaned_data_Pittsburgh'!AK$828, MATCH(A3464, cleaned_data_Pittsburgh!I$2:'cleaned_data_Pittsburgh'!I$828,0))</f>
        <v>Sub-county</v>
      </c>
      <c r="G3464">
        <f t="shared" si="36"/>
        <v>1</v>
      </c>
    </row>
    <row r="3465" spans="1:7" x14ac:dyDescent="0.2">
      <c r="A3465">
        <v>224100799</v>
      </c>
      <c r="B3465">
        <v>132759772</v>
      </c>
      <c r="C3465" t="s">
        <v>3380</v>
      </c>
      <c r="D3465" t="str">
        <f>INDEX(cleaned_data_Pittsburgh!AF$2:'cleaned_data_Pittsburgh'!AF$828, MATCH(A3465, cleaned_data_Pittsburgh!I$2:'cleaned_data_Pittsburgh'!I$828,0))</f>
        <v>Pittsburgh</v>
      </c>
      <c r="E3465">
        <f>INDEX(cleaned_data_Pittsburgh!AG$2:'cleaned_data_Pittsburgh'!AG$828, MATCH(A3465, cleaned_data_Pittsburgh!I$2:'cleaned_data_Pittsburgh'!I$828,0))</f>
        <v>0</v>
      </c>
      <c r="F3465" t="str">
        <f>INDEX(cleaned_data_Pittsburgh!AK$2:'cleaned_data_Pittsburgh'!AK$828, MATCH(A3465, cleaned_data_Pittsburgh!I$2:'cleaned_data_Pittsburgh'!I$828,0))</f>
        <v>Sub-county</v>
      </c>
      <c r="G3465">
        <f t="shared" si="36"/>
        <v>1</v>
      </c>
    </row>
    <row r="3466" spans="1:7" x14ac:dyDescent="0.2">
      <c r="A3466">
        <v>224100799</v>
      </c>
      <c r="B3466">
        <v>153968192</v>
      </c>
      <c r="C3466" t="s">
        <v>3380</v>
      </c>
      <c r="D3466" t="str">
        <f>INDEX(cleaned_data_Pittsburgh!AF$2:'cleaned_data_Pittsburgh'!AF$828, MATCH(A3466, cleaned_data_Pittsburgh!I$2:'cleaned_data_Pittsburgh'!I$828,0))</f>
        <v>Pittsburgh</v>
      </c>
      <c r="E3466">
        <f>INDEX(cleaned_data_Pittsburgh!AG$2:'cleaned_data_Pittsburgh'!AG$828, MATCH(A3466, cleaned_data_Pittsburgh!I$2:'cleaned_data_Pittsburgh'!I$828,0))</f>
        <v>0</v>
      </c>
      <c r="F3466" t="str">
        <f>INDEX(cleaned_data_Pittsburgh!AK$2:'cleaned_data_Pittsburgh'!AK$828, MATCH(A3466, cleaned_data_Pittsburgh!I$2:'cleaned_data_Pittsburgh'!I$828,0))</f>
        <v>Sub-county</v>
      </c>
      <c r="G3466">
        <f t="shared" si="36"/>
        <v>1</v>
      </c>
    </row>
    <row r="3467" spans="1:7" x14ac:dyDescent="0.2">
      <c r="A3467">
        <v>224100799</v>
      </c>
      <c r="B3467">
        <v>109820152</v>
      </c>
      <c r="C3467" t="s">
        <v>3380</v>
      </c>
      <c r="D3467" t="str">
        <f>INDEX(cleaned_data_Pittsburgh!AF$2:'cleaned_data_Pittsburgh'!AF$828, MATCH(A3467, cleaned_data_Pittsburgh!I$2:'cleaned_data_Pittsburgh'!I$828,0))</f>
        <v>Pittsburgh</v>
      </c>
      <c r="E3467">
        <f>INDEX(cleaned_data_Pittsburgh!AG$2:'cleaned_data_Pittsburgh'!AG$828, MATCH(A3467, cleaned_data_Pittsburgh!I$2:'cleaned_data_Pittsburgh'!I$828,0))</f>
        <v>0</v>
      </c>
      <c r="F3467" t="str">
        <f>INDEX(cleaned_data_Pittsburgh!AK$2:'cleaned_data_Pittsburgh'!AK$828, MATCH(A3467, cleaned_data_Pittsburgh!I$2:'cleaned_data_Pittsburgh'!I$828,0))</f>
        <v>Sub-county</v>
      </c>
      <c r="G3467">
        <f t="shared" ref="G3467:G3530" si="37">IF(IFERROR(SEARCH(D3467, C3467), 0), 1, 0)</f>
        <v>1</v>
      </c>
    </row>
    <row r="3468" spans="1:7" x14ac:dyDescent="0.2">
      <c r="A3468">
        <v>224101770</v>
      </c>
      <c r="B3468">
        <v>90728272</v>
      </c>
      <c r="C3468" t="s">
        <v>3380</v>
      </c>
      <c r="D3468" t="str">
        <f>INDEX(cleaned_data_Pittsburgh!AF$2:'cleaned_data_Pittsburgh'!AF$828, MATCH(A3468, cleaned_data_Pittsburgh!I$2:'cleaned_data_Pittsburgh'!I$828,0))</f>
        <v>Pittsburgh</v>
      </c>
      <c r="E3468">
        <f>INDEX(cleaned_data_Pittsburgh!AG$2:'cleaned_data_Pittsburgh'!AG$828, MATCH(A3468, cleaned_data_Pittsburgh!I$2:'cleaned_data_Pittsburgh'!I$828,0))</f>
        <v>0</v>
      </c>
      <c r="F3468" t="str">
        <f>INDEX(cleaned_data_Pittsburgh!AK$2:'cleaned_data_Pittsburgh'!AK$828, MATCH(A3468, cleaned_data_Pittsburgh!I$2:'cleaned_data_Pittsburgh'!I$828,0))</f>
        <v>Sub-county</v>
      </c>
      <c r="G3468">
        <f t="shared" si="37"/>
        <v>1</v>
      </c>
    </row>
    <row r="3469" spans="1:7" x14ac:dyDescent="0.2">
      <c r="A3469">
        <v>224101770</v>
      </c>
      <c r="B3469">
        <v>92740142</v>
      </c>
      <c r="C3469" t="s">
        <v>3380</v>
      </c>
      <c r="D3469" t="str">
        <f>INDEX(cleaned_data_Pittsburgh!AF$2:'cleaned_data_Pittsburgh'!AF$828, MATCH(A3469, cleaned_data_Pittsburgh!I$2:'cleaned_data_Pittsburgh'!I$828,0))</f>
        <v>Pittsburgh</v>
      </c>
      <c r="E3469">
        <f>INDEX(cleaned_data_Pittsburgh!AG$2:'cleaned_data_Pittsburgh'!AG$828, MATCH(A3469, cleaned_data_Pittsburgh!I$2:'cleaned_data_Pittsburgh'!I$828,0))</f>
        <v>0</v>
      </c>
      <c r="F3469" t="str">
        <f>INDEX(cleaned_data_Pittsburgh!AK$2:'cleaned_data_Pittsburgh'!AK$828, MATCH(A3469, cleaned_data_Pittsburgh!I$2:'cleaned_data_Pittsburgh'!I$828,0))</f>
        <v>Sub-county</v>
      </c>
      <c r="G3469">
        <f t="shared" si="37"/>
        <v>1</v>
      </c>
    </row>
    <row r="3470" spans="1:7" x14ac:dyDescent="0.2">
      <c r="A3470">
        <v>224101770</v>
      </c>
      <c r="B3470">
        <v>71983412</v>
      </c>
      <c r="C3470" t="s">
        <v>3380</v>
      </c>
      <c r="D3470" t="str">
        <f>INDEX(cleaned_data_Pittsburgh!AF$2:'cleaned_data_Pittsburgh'!AF$828, MATCH(A3470, cleaned_data_Pittsburgh!I$2:'cleaned_data_Pittsburgh'!I$828,0))</f>
        <v>Pittsburgh</v>
      </c>
      <c r="E3470">
        <f>INDEX(cleaned_data_Pittsburgh!AG$2:'cleaned_data_Pittsburgh'!AG$828, MATCH(A3470, cleaned_data_Pittsburgh!I$2:'cleaned_data_Pittsburgh'!I$828,0))</f>
        <v>0</v>
      </c>
      <c r="F3470" t="str">
        <f>INDEX(cleaned_data_Pittsburgh!AK$2:'cleaned_data_Pittsburgh'!AK$828, MATCH(A3470, cleaned_data_Pittsburgh!I$2:'cleaned_data_Pittsburgh'!I$828,0))</f>
        <v>Sub-county</v>
      </c>
      <c r="G3470">
        <f t="shared" si="37"/>
        <v>1</v>
      </c>
    </row>
    <row r="3471" spans="1:7" x14ac:dyDescent="0.2">
      <c r="A3471">
        <v>224101770</v>
      </c>
      <c r="B3471">
        <v>49573552</v>
      </c>
      <c r="C3471" t="s">
        <v>3380</v>
      </c>
      <c r="D3471" t="str">
        <f>INDEX(cleaned_data_Pittsburgh!AF$2:'cleaned_data_Pittsburgh'!AF$828, MATCH(A3471, cleaned_data_Pittsburgh!I$2:'cleaned_data_Pittsburgh'!I$828,0))</f>
        <v>Pittsburgh</v>
      </c>
      <c r="E3471">
        <f>INDEX(cleaned_data_Pittsburgh!AG$2:'cleaned_data_Pittsburgh'!AG$828, MATCH(A3471, cleaned_data_Pittsburgh!I$2:'cleaned_data_Pittsburgh'!I$828,0))</f>
        <v>0</v>
      </c>
      <c r="F3471" t="str">
        <f>INDEX(cleaned_data_Pittsburgh!AK$2:'cleaned_data_Pittsburgh'!AK$828, MATCH(A3471, cleaned_data_Pittsburgh!I$2:'cleaned_data_Pittsburgh'!I$828,0))</f>
        <v>Sub-county</v>
      </c>
      <c r="G3471">
        <f t="shared" si="37"/>
        <v>1</v>
      </c>
    </row>
    <row r="3472" spans="1:7" x14ac:dyDescent="0.2">
      <c r="A3472">
        <v>224101770</v>
      </c>
      <c r="B3472">
        <v>188645454</v>
      </c>
      <c r="C3472" t="s">
        <v>3380</v>
      </c>
      <c r="D3472" t="str">
        <f>INDEX(cleaned_data_Pittsburgh!AF$2:'cleaned_data_Pittsburgh'!AF$828, MATCH(A3472, cleaned_data_Pittsburgh!I$2:'cleaned_data_Pittsburgh'!I$828,0))</f>
        <v>Pittsburgh</v>
      </c>
      <c r="E3472">
        <f>INDEX(cleaned_data_Pittsburgh!AG$2:'cleaned_data_Pittsburgh'!AG$828, MATCH(A3472, cleaned_data_Pittsburgh!I$2:'cleaned_data_Pittsburgh'!I$828,0))</f>
        <v>0</v>
      </c>
      <c r="F3472" t="str">
        <f>INDEX(cleaned_data_Pittsburgh!AK$2:'cleaned_data_Pittsburgh'!AK$828, MATCH(A3472, cleaned_data_Pittsburgh!I$2:'cleaned_data_Pittsburgh'!I$828,0))</f>
        <v>Sub-county</v>
      </c>
      <c r="G3472">
        <f t="shared" si="37"/>
        <v>1</v>
      </c>
    </row>
    <row r="3473" spans="1:7" x14ac:dyDescent="0.2">
      <c r="A3473">
        <v>224101770</v>
      </c>
      <c r="B3473">
        <v>36524332</v>
      </c>
      <c r="C3473" t="s">
        <v>3380</v>
      </c>
      <c r="D3473" t="str">
        <f>INDEX(cleaned_data_Pittsburgh!AF$2:'cleaned_data_Pittsburgh'!AF$828, MATCH(A3473, cleaned_data_Pittsburgh!I$2:'cleaned_data_Pittsburgh'!I$828,0))</f>
        <v>Pittsburgh</v>
      </c>
      <c r="E3473">
        <f>INDEX(cleaned_data_Pittsburgh!AG$2:'cleaned_data_Pittsburgh'!AG$828, MATCH(A3473, cleaned_data_Pittsburgh!I$2:'cleaned_data_Pittsburgh'!I$828,0))</f>
        <v>0</v>
      </c>
      <c r="F3473" t="str">
        <f>INDEX(cleaned_data_Pittsburgh!AK$2:'cleaned_data_Pittsburgh'!AK$828, MATCH(A3473, cleaned_data_Pittsburgh!I$2:'cleaned_data_Pittsburgh'!I$828,0))</f>
        <v>Sub-county</v>
      </c>
      <c r="G3473">
        <f t="shared" si="37"/>
        <v>1</v>
      </c>
    </row>
    <row r="3474" spans="1:7" x14ac:dyDescent="0.2">
      <c r="A3474">
        <v>224101770</v>
      </c>
      <c r="B3474">
        <v>11008218</v>
      </c>
      <c r="C3474" t="s">
        <v>3380</v>
      </c>
      <c r="D3474" t="str">
        <f>INDEX(cleaned_data_Pittsburgh!AF$2:'cleaned_data_Pittsburgh'!AF$828, MATCH(A3474, cleaned_data_Pittsburgh!I$2:'cleaned_data_Pittsburgh'!I$828,0))</f>
        <v>Pittsburgh</v>
      </c>
      <c r="E3474">
        <f>INDEX(cleaned_data_Pittsburgh!AG$2:'cleaned_data_Pittsburgh'!AG$828, MATCH(A3474, cleaned_data_Pittsburgh!I$2:'cleaned_data_Pittsburgh'!I$828,0))</f>
        <v>0</v>
      </c>
      <c r="F3474" t="str">
        <f>INDEX(cleaned_data_Pittsburgh!AK$2:'cleaned_data_Pittsburgh'!AK$828, MATCH(A3474, cleaned_data_Pittsburgh!I$2:'cleaned_data_Pittsburgh'!I$828,0))</f>
        <v>Sub-county</v>
      </c>
      <c r="G3474">
        <f t="shared" si="37"/>
        <v>1</v>
      </c>
    </row>
    <row r="3475" spans="1:7" x14ac:dyDescent="0.2">
      <c r="A3475">
        <v>224101770</v>
      </c>
      <c r="B3475">
        <v>58719802</v>
      </c>
      <c r="C3475" t="s">
        <v>3380</v>
      </c>
      <c r="D3475" t="str">
        <f>INDEX(cleaned_data_Pittsburgh!AF$2:'cleaned_data_Pittsburgh'!AF$828, MATCH(A3475, cleaned_data_Pittsburgh!I$2:'cleaned_data_Pittsburgh'!I$828,0))</f>
        <v>Pittsburgh</v>
      </c>
      <c r="E3475">
        <f>INDEX(cleaned_data_Pittsburgh!AG$2:'cleaned_data_Pittsburgh'!AG$828, MATCH(A3475, cleaned_data_Pittsburgh!I$2:'cleaned_data_Pittsburgh'!I$828,0))</f>
        <v>0</v>
      </c>
      <c r="F3475" t="str">
        <f>INDEX(cleaned_data_Pittsburgh!AK$2:'cleaned_data_Pittsburgh'!AK$828, MATCH(A3475, cleaned_data_Pittsburgh!I$2:'cleaned_data_Pittsburgh'!I$828,0))</f>
        <v>Sub-county</v>
      </c>
      <c r="G3475">
        <f t="shared" si="37"/>
        <v>1</v>
      </c>
    </row>
    <row r="3476" spans="1:7" x14ac:dyDescent="0.2">
      <c r="A3476">
        <v>224101770</v>
      </c>
      <c r="B3476">
        <v>62084532</v>
      </c>
      <c r="C3476" t="s">
        <v>3380</v>
      </c>
      <c r="D3476" t="str">
        <f>INDEX(cleaned_data_Pittsburgh!AF$2:'cleaned_data_Pittsburgh'!AF$828, MATCH(A3476, cleaned_data_Pittsburgh!I$2:'cleaned_data_Pittsburgh'!I$828,0))</f>
        <v>Pittsburgh</v>
      </c>
      <c r="E3476">
        <f>INDEX(cleaned_data_Pittsburgh!AG$2:'cleaned_data_Pittsburgh'!AG$828, MATCH(A3476, cleaned_data_Pittsburgh!I$2:'cleaned_data_Pittsburgh'!I$828,0))</f>
        <v>0</v>
      </c>
      <c r="F3476" t="str">
        <f>INDEX(cleaned_data_Pittsburgh!AK$2:'cleaned_data_Pittsburgh'!AK$828, MATCH(A3476, cleaned_data_Pittsburgh!I$2:'cleaned_data_Pittsburgh'!I$828,0))</f>
        <v>Sub-county</v>
      </c>
      <c r="G3476">
        <f t="shared" si="37"/>
        <v>1</v>
      </c>
    </row>
    <row r="3477" spans="1:7" x14ac:dyDescent="0.2">
      <c r="A3477">
        <v>224101770</v>
      </c>
      <c r="B3477">
        <v>75190772</v>
      </c>
      <c r="C3477" t="s">
        <v>3380</v>
      </c>
      <c r="D3477" t="str">
        <f>INDEX(cleaned_data_Pittsburgh!AF$2:'cleaned_data_Pittsburgh'!AF$828, MATCH(A3477, cleaned_data_Pittsburgh!I$2:'cleaned_data_Pittsburgh'!I$828,0))</f>
        <v>Pittsburgh</v>
      </c>
      <c r="E3477">
        <f>INDEX(cleaned_data_Pittsburgh!AG$2:'cleaned_data_Pittsburgh'!AG$828, MATCH(A3477, cleaned_data_Pittsburgh!I$2:'cleaned_data_Pittsburgh'!I$828,0))</f>
        <v>0</v>
      </c>
      <c r="F3477" t="str">
        <f>INDEX(cleaned_data_Pittsburgh!AK$2:'cleaned_data_Pittsburgh'!AK$828, MATCH(A3477, cleaned_data_Pittsburgh!I$2:'cleaned_data_Pittsburgh'!I$828,0))</f>
        <v>Sub-county</v>
      </c>
      <c r="G3477">
        <f t="shared" si="37"/>
        <v>1</v>
      </c>
    </row>
    <row r="3478" spans="1:7" x14ac:dyDescent="0.2">
      <c r="A3478">
        <v>224101770</v>
      </c>
      <c r="B3478">
        <v>105297262</v>
      </c>
      <c r="C3478" t="s">
        <v>3380</v>
      </c>
      <c r="D3478" t="str">
        <f>INDEX(cleaned_data_Pittsburgh!AF$2:'cleaned_data_Pittsburgh'!AF$828, MATCH(A3478, cleaned_data_Pittsburgh!I$2:'cleaned_data_Pittsburgh'!I$828,0))</f>
        <v>Pittsburgh</v>
      </c>
      <c r="E3478">
        <f>INDEX(cleaned_data_Pittsburgh!AG$2:'cleaned_data_Pittsburgh'!AG$828, MATCH(A3478, cleaned_data_Pittsburgh!I$2:'cleaned_data_Pittsburgh'!I$828,0))</f>
        <v>0</v>
      </c>
      <c r="F3478" t="str">
        <f>INDEX(cleaned_data_Pittsburgh!AK$2:'cleaned_data_Pittsburgh'!AK$828, MATCH(A3478, cleaned_data_Pittsburgh!I$2:'cleaned_data_Pittsburgh'!I$828,0))</f>
        <v>Sub-county</v>
      </c>
      <c r="G3478">
        <f t="shared" si="37"/>
        <v>1</v>
      </c>
    </row>
    <row r="3479" spans="1:7" x14ac:dyDescent="0.2">
      <c r="A3479">
        <v>224101770</v>
      </c>
      <c r="B3479">
        <v>187011208</v>
      </c>
      <c r="C3479" t="s">
        <v>3380</v>
      </c>
      <c r="D3479" t="str">
        <f>INDEX(cleaned_data_Pittsburgh!AF$2:'cleaned_data_Pittsburgh'!AF$828, MATCH(A3479, cleaned_data_Pittsburgh!I$2:'cleaned_data_Pittsburgh'!I$828,0))</f>
        <v>Pittsburgh</v>
      </c>
      <c r="E3479">
        <f>INDEX(cleaned_data_Pittsburgh!AG$2:'cleaned_data_Pittsburgh'!AG$828, MATCH(A3479, cleaned_data_Pittsburgh!I$2:'cleaned_data_Pittsburgh'!I$828,0))</f>
        <v>0</v>
      </c>
      <c r="F3479" t="str">
        <f>INDEX(cleaned_data_Pittsburgh!AK$2:'cleaned_data_Pittsburgh'!AK$828, MATCH(A3479, cleaned_data_Pittsburgh!I$2:'cleaned_data_Pittsburgh'!I$828,0))</f>
        <v>Sub-county</v>
      </c>
      <c r="G3479">
        <f t="shared" si="37"/>
        <v>1</v>
      </c>
    </row>
    <row r="3480" spans="1:7" x14ac:dyDescent="0.2">
      <c r="A3480">
        <v>224101770</v>
      </c>
      <c r="B3480">
        <v>89498412</v>
      </c>
      <c r="C3480" t="s">
        <v>3380</v>
      </c>
      <c r="D3480" t="str">
        <f>INDEX(cleaned_data_Pittsburgh!AF$2:'cleaned_data_Pittsburgh'!AF$828, MATCH(A3480, cleaned_data_Pittsburgh!I$2:'cleaned_data_Pittsburgh'!I$828,0))</f>
        <v>Pittsburgh</v>
      </c>
      <c r="E3480">
        <f>INDEX(cleaned_data_Pittsburgh!AG$2:'cleaned_data_Pittsburgh'!AG$828, MATCH(A3480, cleaned_data_Pittsburgh!I$2:'cleaned_data_Pittsburgh'!I$828,0))</f>
        <v>0</v>
      </c>
      <c r="F3480" t="str">
        <f>INDEX(cleaned_data_Pittsburgh!AK$2:'cleaned_data_Pittsburgh'!AK$828, MATCH(A3480, cleaned_data_Pittsburgh!I$2:'cleaned_data_Pittsburgh'!I$828,0))</f>
        <v>Sub-county</v>
      </c>
      <c r="G3480">
        <f t="shared" si="37"/>
        <v>1</v>
      </c>
    </row>
    <row r="3481" spans="1:7" x14ac:dyDescent="0.2">
      <c r="A3481">
        <v>224101770</v>
      </c>
      <c r="B3481">
        <v>155349902</v>
      </c>
      <c r="C3481" t="s">
        <v>3380</v>
      </c>
      <c r="D3481" t="str">
        <f>INDEX(cleaned_data_Pittsburgh!AF$2:'cleaned_data_Pittsburgh'!AF$828, MATCH(A3481, cleaned_data_Pittsburgh!I$2:'cleaned_data_Pittsburgh'!I$828,0))</f>
        <v>Pittsburgh</v>
      </c>
      <c r="E3481">
        <f>INDEX(cleaned_data_Pittsburgh!AG$2:'cleaned_data_Pittsburgh'!AG$828, MATCH(A3481, cleaned_data_Pittsburgh!I$2:'cleaned_data_Pittsburgh'!I$828,0))</f>
        <v>0</v>
      </c>
      <c r="F3481" t="str">
        <f>INDEX(cleaned_data_Pittsburgh!AK$2:'cleaned_data_Pittsburgh'!AK$828, MATCH(A3481, cleaned_data_Pittsburgh!I$2:'cleaned_data_Pittsburgh'!I$828,0))</f>
        <v>Sub-county</v>
      </c>
      <c r="G3481">
        <f t="shared" si="37"/>
        <v>1</v>
      </c>
    </row>
    <row r="3482" spans="1:7" x14ac:dyDescent="0.2">
      <c r="A3482">
        <v>224101770</v>
      </c>
      <c r="B3482">
        <v>183663142</v>
      </c>
      <c r="C3482" t="s">
        <v>3380</v>
      </c>
      <c r="D3482" t="str">
        <f>INDEX(cleaned_data_Pittsburgh!AF$2:'cleaned_data_Pittsburgh'!AF$828, MATCH(A3482, cleaned_data_Pittsburgh!I$2:'cleaned_data_Pittsburgh'!I$828,0))</f>
        <v>Pittsburgh</v>
      </c>
      <c r="E3482">
        <f>INDEX(cleaned_data_Pittsburgh!AG$2:'cleaned_data_Pittsburgh'!AG$828, MATCH(A3482, cleaned_data_Pittsburgh!I$2:'cleaned_data_Pittsburgh'!I$828,0))</f>
        <v>0</v>
      </c>
      <c r="F3482" t="str">
        <f>INDEX(cleaned_data_Pittsburgh!AK$2:'cleaned_data_Pittsburgh'!AK$828, MATCH(A3482, cleaned_data_Pittsburgh!I$2:'cleaned_data_Pittsburgh'!I$828,0))</f>
        <v>Sub-county</v>
      </c>
      <c r="G3482">
        <f t="shared" si="37"/>
        <v>1</v>
      </c>
    </row>
    <row r="3483" spans="1:7" x14ac:dyDescent="0.2">
      <c r="A3483">
        <v>224101770</v>
      </c>
      <c r="B3483">
        <v>25977232</v>
      </c>
      <c r="C3483" t="s">
        <v>3380</v>
      </c>
      <c r="D3483" t="str">
        <f>INDEX(cleaned_data_Pittsburgh!AF$2:'cleaned_data_Pittsburgh'!AF$828, MATCH(A3483, cleaned_data_Pittsburgh!I$2:'cleaned_data_Pittsburgh'!I$828,0))</f>
        <v>Pittsburgh</v>
      </c>
      <c r="E3483">
        <f>INDEX(cleaned_data_Pittsburgh!AG$2:'cleaned_data_Pittsburgh'!AG$828, MATCH(A3483, cleaned_data_Pittsburgh!I$2:'cleaned_data_Pittsburgh'!I$828,0))</f>
        <v>0</v>
      </c>
      <c r="F3483" t="str">
        <f>INDEX(cleaned_data_Pittsburgh!AK$2:'cleaned_data_Pittsburgh'!AK$828, MATCH(A3483, cleaned_data_Pittsburgh!I$2:'cleaned_data_Pittsburgh'!I$828,0))</f>
        <v>Sub-county</v>
      </c>
      <c r="G3483">
        <f t="shared" si="37"/>
        <v>1</v>
      </c>
    </row>
    <row r="3484" spans="1:7" x14ac:dyDescent="0.2">
      <c r="A3484">
        <v>224101770</v>
      </c>
      <c r="B3484">
        <v>161536992</v>
      </c>
      <c r="C3484" t="s">
        <v>3380</v>
      </c>
      <c r="D3484" t="str">
        <f>INDEX(cleaned_data_Pittsburgh!AF$2:'cleaned_data_Pittsburgh'!AF$828, MATCH(A3484, cleaned_data_Pittsburgh!I$2:'cleaned_data_Pittsburgh'!I$828,0))</f>
        <v>Pittsburgh</v>
      </c>
      <c r="E3484">
        <f>INDEX(cleaned_data_Pittsburgh!AG$2:'cleaned_data_Pittsburgh'!AG$828, MATCH(A3484, cleaned_data_Pittsburgh!I$2:'cleaned_data_Pittsburgh'!I$828,0))</f>
        <v>0</v>
      </c>
      <c r="F3484" t="str">
        <f>INDEX(cleaned_data_Pittsburgh!AK$2:'cleaned_data_Pittsburgh'!AK$828, MATCH(A3484, cleaned_data_Pittsburgh!I$2:'cleaned_data_Pittsburgh'!I$828,0))</f>
        <v>Sub-county</v>
      </c>
      <c r="G3484">
        <f t="shared" si="37"/>
        <v>1</v>
      </c>
    </row>
    <row r="3485" spans="1:7" x14ac:dyDescent="0.2">
      <c r="A3485">
        <v>224101770</v>
      </c>
      <c r="B3485">
        <v>54926862</v>
      </c>
      <c r="C3485" t="s">
        <v>3380</v>
      </c>
      <c r="D3485" t="str">
        <f>INDEX(cleaned_data_Pittsburgh!AF$2:'cleaned_data_Pittsburgh'!AF$828, MATCH(A3485, cleaned_data_Pittsburgh!I$2:'cleaned_data_Pittsburgh'!I$828,0))</f>
        <v>Pittsburgh</v>
      </c>
      <c r="E3485">
        <f>INDEX(cleaned_data_Pittsburgh!AG$2:'cleaned_data_Pittsburgh'!AG$828, MATCH(A3485, cleaned_data_Pittsburgh!I$2:'cleaned_data_Pittsburgh'!I$828,0))</f>
        <v>0</v>
      </c>
      <c r="F3485" t="str">
        <f>INDEX(cleaned_data_Pittsburgh!AK$2:'cleaned_data_Pittsburgh'!AK$828, MATCH(A3485, cleaned_data_Pittsburgh!I$2:'cleaned_data_Pittsburgh'!I$828,0))</f>
        <v>Sub-county</v>
      </c>
      <c r="G3485">
        <f t="shared" si="37"/>
        <v>1</v>
      </c>
    </row>
    <row r="3486" spans="1:7" x14ac:dyDescent="0.2">
      <c r="A3486">
        <v>224101770</v>
      </c>
      <c r="B3486">
        <v>190022752</v>
      </c>
      <c r="C3486" t="s">
        <v>3380</v>
      </c>
      <c r="D3486" t="str">
        <f>INDEX(cleaned_data_Pittsburgh!AF$2:'cleaned_data_Pittsburgh'!AF$828, MATCH(A3486, cleaned_data_Pittsburgh!I$2:'cleaned_data_Pittsburgh'!I$828,0))</f>
        <v>Pittsburgh</v>
      </c>
      <c r="E3486">
        <f>INDEX(cleaned_data_Pittsburgh!AG$2:'cleaned_data_Pittsburgh'!AG$828, MATCH(A3486, cleaned_data_Pittsburgh!I$2:'cleaned_data_Pittsburgh'!I$828,0))</f>
        <v>0</v>
      </c>
      <c r="F3486" t="str">
        <f>INDEX(cleaned_data_Pittsburgh!AK$2:'cleaned_data_Pittsburgh'!AK$828, MATCH(A3486, cleaned_data_Pittsburgh!I$2:'cleaned_data_Pittsburgh'!I$828,0))</f>
        <v>Sub-county</v>
      </c>
      <c r="G3486">
        <f t="shared" si="37"/>
        <v>1</v>
      </c>
    </row>
    <row r="3487" spans="1:7" x14ac:dyDescent="0.2">
      <c r="A3487">
        <v>224101770</v>
      </c>
      <c r="B3487">
        <v>2600888</v>
      </c>
      <c r="C3487" t="s">
        <v>3380</v>
      </c>
      <c r="D3487" t="str">
        <f>INDEX(cleaned_data_Pittsburgh!AF$2:'cleaned_data_Pittsburgh'!AF$828, MATCH(A3487, cleaned_data_Pittsburgh!I$2:'cleaned_data_Pittsburgh'!I$828,0))</f>
        <v>Pittsburgh</v>
      </c>
      <c r="E3487">
        <f>INDEX(cleaned_data_Pittsburgh!AG$2:'cleaned_data_Pittsburgh'!AG$828, MATCH(A3487, cleaned_data_Pittsburgh!I$2:'cleaned_data_Pittsburgh'!I$828,0))</f>
        <v>0</v>
      </c>
      <c r="F3487" t="str">
        <f>INDEX(cleaned_data_Pittsburgh!AK$2:'cleaned_data_Pittsburgh'!AK$828, MATCH(A3487, cleaned_data_Pittsburgh!I$2:'cleaned_data_Pittsburgh'!I$828,0))</f>
        <v>Sub-county</v>
      </c>
      <c r="G3487">
        <f t="shared" si="37"/>
        <v>1</v>
      </c>
    </row>
    <row r="3488" spans="1:7" x14ac:dyDescent="0.2">
      <c r="A3488">
        <v>224101770</v>
      </c>
      <c r="B3488">
        <v>141516392</v>
      </c>
      <c r="C3488" t="s">
        <v>3380</v>
      </c>
      <c r="D3488" t="str">
        <f>INDEX(cleaned_data_Pittsburgh!AF$2:'cleaned_data_Pittsburgh'!AF$828, MATCH(A3488, cleaned_data_Pittsburgh!I$2:'cleaned_data_Pittsburgh'!I$828,0))</f>
        <v>Pittsburgh</v>
      </c>
      <c r="E3488">
        <f>INDEX(cleaned_data_Pittsburgh!AG$2:'cleaned_data_Pittsburgh'!AG$828, MATCH(A3488, cleaned_data_Pittsburgh!I$2:'cleaned_data_Pittsburgh'!I$828,0))</f>
        <v>0</v>
      </c>
      <c r="F3488" t="str">
        <f>INDEX(cleaned_data_Pittsburgh!AK$2:'cleaned_data_Pittsburgh'!AK$828, MATCH(A3488, cleaned_data_Pittsburgh!I$2:'cleaned_data_Pittsburgh'!I$828,0))</f>
        <v>Sub-county</v>
      </c>
      <c r="G3488">
        <f t="shared" si="37"/>
        <v>1</v>
      </c>
    </row>
    <row r="3489" spans="1:7" x14ac:dyDescent="0.2">
      <c r="A3489">
        <v>224101770</v>
      </c>
      <c r="B3489">
        <v>66866142</v>
      </c>
      <c r="C3489" t="s">
        <v>3380</v>
      </c>
      <c r="D3489" t="str">
        <f>INDEX(cleaned_data_Pittsburgh!AF$2:'cleaned_data_Pittsburgh'!AF$828, MATCH(A3489, cleaned_data_Pittsburgh!I$2:'cleaned_data_Pittsburgh'!I$828,0))</f>
        <v>Pittsburgh</v>
      </c>
      <c r="E3489">
        <f>INDEX(cleaned_data_Pittsburgh!AG$2:'cleaned_data_Pittsburgh'!AG$828, MATCH(A3489, cleaned_data_Pittsburgh!I$2:'cleaned_data_Pittsburgh'!I$828,0))</f>
        <v>0</v>
      </c>
      <c r="F3489" t="str">
        <f>INDEX(cleaned_data_Pittsburgh!AK$2:'cleaned_data_Pittsburgh'!AK$828, MATCH(A3489, cleaned_data_Pittsburgh!I$2:'cleaned_data_Pittsburgh'!I$828,0))</f>
        <v>Sub-county</v>
      </c>
      <c r="G3489">
        <f t="shared" si="37"/>
        <v>1</v>
      </c>
    </row>
    <row r="3490" spans="1:7" x14ac:dyDescent="0.2">
      <c r="A3490">
        <v>224101770</v>
      </c>
      <c r="B3490">
        <v>3062658</v>
      </c>
      <c r="C3490" t="s">
        <v>3380</v>
      </c>
      <c r="D3490" t="str">
        <f>INDEX(cleaned_data_Pittsburgh!AF$2:'cleaned_data_Pittsburgh'!AF$828, MATCH(A3490, cleaned_data_Pittsburgh!I$2:'cleaned_data_Pittsburgh'!I$828,0))</f>
        <v>Pittsburgh</v>
      </c>
      <c r="E3490">
        <f>INDEX(cleaned_data_Pittsburgh!AG$2:'cleaned_data_Pittsburgh'!AG$828, MATCH(A3490, cleaned_data_Pittsburgh!I$2:'cleaned_data_Pittsburgh'!I$828,0))</f>
        <v>0</v>
      </c>
      <c r="F3490" t="str">
        <f>INDEX(cleaned_data_Pittsburgh!AK$2:'cleaned_data_Pittsburgh'!AK$828, MATCH(A3490, cleaned_data_Pittsburgh!I$2:'cleaned_data_Pittsburgh'!I$828,0))</f>
        <v>Sub-county</v>
      </c>
      <c r="G3490">
        <f t="shared" si="37"/>
        <v>1</v>
      </c>
    </row>
    <row r="3491" spans="1:7" x14ac:dyDescent="0.2">
      <c r="A3491">
        <v>224101770</v>
      </c>
      <c r="B3491">
        <v>11807550</v>
      </c>
      <c r="C3491" t="s">
        <v>3380</v>
      </c>
      <c r="D3491" t="str">
        <f>INDEX(cleaned_data_Pittsburgh!AF$2:'cleaned_data_Pittsburgh'!AF$828, MATCH(A3491, cleaned_data_Pittsburgh!I$2:'cleaned_data_Pittsburgh'!I$828,0))</f>
        <v>Pittsburgh</v>
      </c>
      <c r="E3491">
        <f>INDEX(cleaned_data_Pittsburgh!AG$2:'cleaned_data_Pittsburgh'!AG$828, MATCH(A3491, cleaned_data_Pittsburgh!I$2:'cleaned_data_Pittsburgh'!I$828,0))</f>
        <v>0</v>
      </c>
      <c r="F3491" t="str">
        <f>INDEX(cleaned_data_Pittsburgh!AK$2:'cleaned_data_Pittsburgh'!AK$828, MATCH(A3491, cleaned_data_Pittsburgh!I$2:'cleaned_data_Pittsburgh'!I$828,0))</f>
        <v>Sub-county</v>
      </c>
      <c r="G3491">
        <f t="shared" si="37"/>
        <v>1</v>
      </c>
    </row>
    <row r="3492" spans="1:7" x14ac:dyDescent="0.2">
      <c r="A3492">
        <v>224101770</v>
      </c>
      <c r="B3492">
        <v>188306287</v>
      </c>
      <c r="C3492" t="s">
        <v>3380</v>
      </c>
      <c r="D3492" t="str">
        <f>INDEX(cleaned_data_Pittsburgh!AF$2:'cleaned_data_Pittsburgh'!AF$828, MATCH(A3492, cleaned_data_Pittsburgh!I$2:'cleaned_data_Pittsburgh'!I$828,0))</f>
        <v>Pittsburgh</v>
      </c>
      <c r="E3492">
        <f>INDEX(cleaned_data_Pittsburgh!AG$2:'cleaned_data_Pittsburgh'!AG$828, MATCH(A3492, cleaned_data_Pittsburgh!I$2:'cleaned_data_Pittsburgh'!I$828,0))</f>
        <v>0</v>
      </c>
      <c r="F3492" t="str">
        <f>INDEX(cleaned_data_Pittsburgh!AK$2:'cleaned_data_Pittsburgh'!AK$828, MATCH(A3492, cleaned_data_Pittsburgh!I$2:'cleaned_data_Pittsburgh'!I$828,0))</f>
        <v>Sub-county</v>
      </c>
      <c r="G3492">
        <f t="shared" si="37"/>
        <v>1</v>
      </c>
    </row>
    <row r="3493" spans="1:7" x14ac:dyDescent="0.2">
      <c r="A3493">
        <v>224101770</v>
      </c>
      <c r="B3493">
        <v>69710882</v>
      </c>
      <c r="C3493" t="s">
        <v>3380</v>
      </c>
      <c r="D3493" t="str">
        <f>INDEX(cleaned_data_Pittsburgh!AF$2:'cleaned_data_Pittsburgh'!AF$828, MATCH(A3493, cleaned_data_Pittsburgh!I$2:'cleaned_data_Pittsburgh'!I$828,0))</f>
        <v>Pittsburgh</v>
      </c>
      <c r="E3493">
        <f>INDEX(cleaned_data_Pittsburgh!AG$2:'cleaned_data_Pittsburgh'!AG$828, MATCH(A3493, cleaned_data_Pittsburgh!I$2:'cleaned_data_Pittsburgh'!I$828,0))</f>
        <v>0</v>
      </c>
      <c r="F3493" t="str">
        <f>INDEX(cleaned_data_Pittsburgh!AK$2:'cleaned_data_Pittsburgh'!AK$828, MATCH(A3493, cleaned_data_Pittsburgh!I$2:'cleaned_data_Pittsburgh'!I$828,0))</f>
        <v>Sub-county</v>
      </c>
      <c r="G3493">
        <f t="shared" si="37"/>
        <v>1</v>
      </c>
    </row>
    <row r="3494" spans="1:7" x14ac:dyDescent="0.2">
      <c r="A3494">
        <v>224101770</v>
      </c>
      <c r="B3494">
        <v>146405982</v>
      </c>
      <c r="C3494" t="s">
        <v>3380</v>
      </c>
      <c r="D3494" t="str">
        <f>INDEX(cleaned_data_Pittsburgh!AF$2:'cleaned_data_Pittsburgh'!AF$828, MATCH(A3494, cleaned_data_Pittsburgh!I$2:'cleaned_data_Pittsburgh'!I$828,0))</f>
        <v>Pittsburgh</v>
      </c>
      <c r="E3494">
        <f>INDEX(cleaned_data_Pittsburgh!AG$2:'cleaned_data_Pittsburgh'!AG$828, MATCH(A3494, cleaned_data_Pittsburgh!I$2:'cleaned_data_Pittsburgh'!I$828,0))</f>
        <v>0</v>
      </c>
      <c r="F3494" t="str">
        <f>INDEX(cleaned_data_Pittsburgh!AK$2:'cleaned_data_Pittsburgh'!AK$828, MATCH(A3494, cleaned_data_Pittsburgh!I$2:'cleaned_data_Pittsburgh'!I$828,0))</f>
        <v>Sub-county</v>
      </c>
      <c r="G3494">
        <f t="shared" si="37"/>
        <v>1</v>
      </c>
    </row>
    <row r="3495" spans="1:7" x14ac:dyDescent="0.2">
      <c r="A3495">
        <v>224101770</v>
      </c>
      <c r="B3495">
        <v>97594282</v>
      </c>
      <c r="C3495" t="s">
        <v>3380</v>
      </c>
      <c r="D3495" t="str">
        <f>INDEX(cleaned_data_Pittsburgh!AF$2:'cleaned_data_Pittsburgh'!AF$828, MATCH(A3495, cleaned_data_Pittsburgh!I$2:'cleaned_data_Pittsburgh'!I$828,0))</f>
        <v>Pittsburgh</v>
      </c>
      <c r="E3495">
        <f>INDEX(cleaned_data_Pittsburgh!AG$2:'cleaned_data_Pittsburgh'!AG$828, MATCH(A3495, cleaned_data_Pittsburgh!I$2:'cleaned_data_Pittsburgh'!I$828,0))</f>
        <v>0</v>
      </c>
      <c r="F3495" t="str">
        <f>INDEX(cleaned_data_Pittsburgh!AK$2:'cleaned_data_Pittsburgh'!AK$828, MATCH(A3495, cleaned_data_Pittsburgh!I$2:'cleaned_data_Pittsburgh'!I$828,0))</f>
        <v>Sub-county</v>
      </c>
      <c r="G3495">
        <f t="shared" si="37"/>
        <v>1</v>
      </c>
    </row>
    <row r="3496" spans="1:7" x14ac:dyDescent="0.2">
      <c r="A3496">
        <v>224101770</v>
      </c>
      <c r="B3496">
        <v>40087422</v>
      </c>
      <c r="C3496" t="s">
        <v>3380</v>
      </c>
      <c r="D3496" t="str">
        <f>INDEX(cleaned_data_Pittsburgh!AF$2:'cleaned_data_Pittsburgh'!AF$828, MATCH(A3496, cleaned_data_Pittsburgh!I$2:'cleaned_data_Pittsburgh'!I$828,0))</f>
        <v>Pittsburgh</v>
      </c>
      <c r="E3496">
        <f>INDEX(cleaned_data_Pittsburgh!AG$2:'cleaned_data_Pittsburgh'!AG$828, MATCH(A3496, cleaned_data_Pittsburgh!I$2:'cleaned_data_Pittsburgh'!I$828,0))</f>
        <v>0</v>
      </c>
      <c r="F3496" t="str">
        <f>INDEX(cleaned_data_Pittsburgh!AK$2:'cleaned_data_Pittsburgh'!AK$828, MATCH(A3496, cleaned_data_Pittsburgh!I$2:'cleaned_data_Pittsburgh'!I$828,0))</f>
        <v>Sub-county</v>
      </c>
      <c r="G3496">
        <f t="shared" si="37"/>
        <v>1</v>
      </c>
    </row>
    <row r="3497" spans="1:7" x14ac:dyDescent="0.2">
      <c r="A3497">
        <v>224101770</v>
      </c>
      <c r="B3497">
        <v>2384416</v>
      </c>
      <c r="C3497" t="s">
        <v>3380</v>
      </c>
      <c r="D3497" t="str">
        <f>INDEX(cleaned_data_Pittsburgh!AF$2:'cleaned_data_Pittsburgh'!AF$828, MATCH(A3497, cleaned_data_Pittsburgh!I$2:'cleaned_data_Pittsburgh'!I$828,0))</f>
        <v>Pittsburgh</v>
      </c>
      <c r="E3497">
        <f>INDEX(cleaned_data_Pittsburgh!AG$2:'cleaned_data_Pittsburgh'!AG$828, MATCH(A3497, cleaned_data_Pittsburgh!I$2:'cleaned_data_Pittsburgh'!I$828,0))</f>
        <v>0</v>
      </c>
      <c r="F3497" t="str">
        <f>INDEX(cleaned_data_Pittsburgh!AK$2:'cleaned_data_Pittsburgh'!AK$828, MATCH(A3497, cleaned_data_Pittsburgh!I$2:'cleaned_data_Pittsburgh'!I$828,0))</f>
        <v>Sub-county</v>
      </c>
      <c r="G3497">
        <f t="shared" si="37"/>
        <v>1</v>
      </c>
    </row>
    <row r="3498" spans="1:7" x14ac:dyDescent="0.2">
      <c r="A3498">
        <v>224101770</v>
      </c>
      <c r="B3498">
        <v>105787102</v>
      </c>
      <c r="C3498" t="s">
        <v>3380</v>
      </c>
      <c r="D3498" t="str">
        <f>INDEX(cleaned_data_Pittsburgh!AF$2:'cleaned_data_Pittsburgh'!AF$828, MATCH(A3498, cleaned_data_Pittsburgh!I$2:'cleaned_data_Pittsburgh'!I$828,0))</f>
        <v>Pittsburgh</v>
      </c>
      <c r="E3498">
        <f>INDEX(cleaned_data_Pittsburgh!AG$2:'cleaned_data_Pittsburgh'!AG$828, MATCH(A3498, cleaned_data_Pittsburgh!I$2:'cleaned_data_Pittsburgh'!I$828,0))</f>
        <v>0</v>
      </c>
      <c r="F3498" t="str">
        <f>INDEX(cleaned_data_Pittsburgh!AK$2:'cleaned_data_Pittsburgh'!AK$828, MATCH(A3498, cleaned_data_Pittsburgh!I$2:'cleaned_data_Pittsburgh'!I$828,0))</f>
        <v>Sub-county</v>
      </c>
      <c r="G3498">
        <f t="shared" si="37"/>
        <v>1</v>
      </c>
    </row>
    <row r="3499" spans="1:7" x14ac:dyDescent="0.2">
      <c r="A3499">
        <v>224101770</v>
      </c>
      <c r="B3499">
        <v>140992692</v>
      </c>
      <c r="C3499" t="s">
        <v>3380</v>
      </c>
      <c r="D3499" t="str">
        <f>INDEX(cleaned_data_Pittsburgh!AF$2:'cleaned_data_Pittsburgh'!AF$828, MATCH(A3499, cleaned_data_Pittsburgh!I$2:'cleaned_data_Pittsburgh'!I$828,0))</f>
        <v>Pittsburgh</v>
      </c>
      <c r="E3499">
        <f>INDEX(cleaned_data_Pittsburgh!AG$2:'cleaned_data_Pittsburgh'!AG$828, MATCH(A3499, cleaned_data_Pittsburgh!I$2:'cleaned_data_Pittsburgh'!I$828,0))</f>
        <v>0</v>
      </c>
      <c r="F3499" t="str">
        <f>INDEX(cleaned_data_Pittsburgh!AK$2:'cleaned_data_Pittsburgh'!AK$828, MATCH(A3499, cleaned_data_Pittsburgh!I$2:'cleaned_data_Pittsburgh'!I$828,0))</f>
        <v>Sub-county</v>
      </c>
      <c r="G3499">
        <f t="shared" si="37"/>
        <v>1</v>
      </c>
    </row>
    <row r="3500" spans="1:7" x14ac:dyDescent="0.2">
      <c r="A3500">
        <v>224101770</v>
      </c>
      <c r="B3500">
        <v>190494785</v>
      </c>
      <c r="C3500" t="s">
        <v>3380</v>
      </c>
      <c r="D3500" t="str">
        <f>INDEX(cleaned_data_Pittsburgh!AF$2:'cleaned_data_Pittsburgh'!AF$828, MATCH(A3500, cleaned_data_Pittsburgh!I$2:'cleaned_data_Pittsburgh'!I$828,0))</f>
        <v>Pittsburgh</v>
      </c>
      <c r="E3500">
        <f>INDEX(cleaned_data_Pittsburgh!AG$2:'cleaned_data_Pittsburgh'!AG$828, MATCH(A3500, cleaned_data_Pittsburgh!I$2:'cleaned_data_Pittsburgh'!I$828,0))</f>
        <v>0</v>
      </c>
      <c r="F3500" t="str">
        <f>INDEX(cleaned_data_Pittsburgh!AK$2:'cleaned_data_Pittsburgh'!AK$828, MATCH(A3500, cleaned_data_Pittsburgh!I$2:'cleaned_data_Pittsburgh'!I$828,0))</f>
        <v>Sub-county</v>
      </c>
      <c r="G3500">
        <f t="shared" si="37"/>
        <v>1</v>
      </c>
    </row>
    <row r="3501" spans="1:7" x14ac:dyDescent="0.2">
      <c r="A3501">
        <v>224101770</v>
      </c>
      <c r="B3501">
        <v>182856103</v>
      </c>
      <c r="C3501" t="s">
        <v>3380</v>
      </c>
      <c r="D3501" t="str">
        <f>INDEX(cleaned_data_Pittsburgh!AF$2:'cleaned_data_Pittsburgh'!AF$828, MATCH(A3501, cleaned_data_Pittsburgh!I$2:'cleaned_data_Pittsburgh'!I$828,0))</f>
        <v>Pittsburgh</v>
      </c>
      <c r="E3501">
        <f>INDEX(cleaned_data_Pittsburgh!AG$2:'cleaned_data_Pittsburgh'!AG$828, MATCH(A3501, cleaned_data_Pittsburgh!I$2:'cleaned_data_Pittsburgh'!I$828,0))</f>
        <v>0</v>
      </c>
      <c r="F3501" t="str">
        <f>INDEX(cleaned_data_Pittsburgh!AK$2:'cleaned_data_Pittsburgh'!AK$828, MATCH(A3501, cleaned_data_Pittsburgh!I$2:'cleaned_data_Pittsburgh'!I$828,0))</f>
        <v>Sub-county</v>
      </c>
      <c r="G3501">
        <f t="shared" si="37"/>
        <v>1</v>
      </c>
    </row>
    <row r="3502" spans="1:7" x14ac:dyDescent="0.2">
      <c r="A3502">
        <v>224101770</v>
      </c>
      <c r="B3502">
        <v>148195282</v>
      </c>
      <c r="C3502" t="s">
        <v>3380</v>
      </c>
      <c r="D3502" t="str">
        <f>INDEX(cleaned_data_Pittsburgh!AF$2:'cleaned_data_Pittsburgh'!AF$828, MATCH(A3502, cleaned_data_Pittsburgh!I$2:'cleaned_data_Pittsburgh'!I$828,0))</f>
        <v>Pittsburgh</v>
      </c>
      <c r="E3502">
        <f>INDEX(cleaned_data_Pittsburgh!AG$2:'cleaned_data_Pittsburgh'!AG$828, MATCH(A3502, cleaned_data_Pittsburgh!I$2:'cleaned_data_Pittsburgh'!I$828,0))</f>
        <v>0</v>
      </c>
      <c r="F3502" t="str">
        <f>INDEX(cleaned_data_Pittsburgh!AK$2:'cleaned_data_Pittsburgh'!AK$828, MATCH(A3502, cleaned_data_Pittsburgh!I$2:'cleaned_data_Pittsburgh'!I$828,0))</f>
        <v>Sub-county</v>
      </c>
      <c r="G3502">
        <f t="shared" si="37"/>
        <v>1</v>
      </c>
    </row>
    <row r="3503" spans="1:7" x14ac:dyDescent="0.2">
      <c r="A3503">
        <v>224101770</v>
      </c>
      <c r="B3503">
        <v>106723582</v>
      </c>
      <c r="C3503" t="s">
        <v>3380</v>
      </c>
      <c r="D3503" t="str">
        <f>INDEX(cleaned_data_Pittsburgh!AF$2:'cleaned_data_Pittsburgh'!AF$828, MATCH(A3503, cleaned_data_Pittsburgh!I$2:'cleaned_data_Pittsburgh'!I$828,0))</f>
        <v>Pittsburgh</v>
      </c>
      <c r="E3503">
        <f>INDEX(cleaned_data_Pittsburgh!AG$2:'cleaned_data_Pittsburgh'!AG$828, MATCH(A3503, cleaned_data_Pittsburgh!I$2:'cleaned_data_Pittsburgh'!I$828,0))</f>
        <v>0</v>
      </c>
      <c r="F3503" t="str">
        <f>INDEX(cleaned_data_Pittsburgh!AK$2:'cleaned_data_Pittsburgh'!AK$828, MATCH(A3503, cleaned_data_Pittsburgh!I$2:'cleaned_data_Pittsburgh'!I$828,0))</f>
        <v>Sub-county</v>
      </c>
      <c r="G3503">
        <f t="shared" si="37"/>
        <v>1</v>
      </c>
    </row>
    <row r="3504" spans="1:7" x14ac:dyDescent="0.2">
      <c r="A3504">
        <v>224101770</v>
      </c>
      <c r="B3504">
        <v>189585595</v>
      </c>
      <c r="C3504" t="s">
        <v>3380</v>
      </c>
      <c r="D3504" t="str">
        <f>INDEX(cleaned_data_Pittsburgh!AF$2:'cleaned_data_Pittsburgh'!AF$828, MATCH(A3504, cleaned_data_Pittsburgh!I$2:'cleaned_data_Pittsburgh'!I$828,0))</f>
        <v>Pittsburgh</v>
      </c>
      <c r="E3504">
        <f>INDEX(cleaned_data_Pittsburgh!AG$2:'cleaned_data_Pittsburgh'!AG$828, MATCH(A3504, cleaned_data_Pittsburgh!I$2:'cleaned_data_Pittsburgh'!I$828,0))</f>
        <v>0</v>
      </c>
      <c r="F3504" t="str">
        <f>INDEX(cleaned_data_Pittsburgh!AK$2:'cleaned_data_Pittsburgh'!AK$828, MATCH(A3504, cleaned_data_Pittsburgh!I$2:'cleaned_data_Pittsburgh'!I$828,0))</f>
        <v>Sub-county</v>
      </c>
      <c r="G3504">
        <f t="shared" si="37"/>
        <v>1</v>
      </c>
    </row>
    <row r="3505" spans="1:7" x14ac:dyDescent="0.2">
      <c r="A3505">
        <v>224101770</v>
      </c>
      <c r="B3505">
        <v>190606675</v>
      </c>
      <c r="C3505" t="s">
        <v>3380</v>
      </c>
      <c r="D3505" t="str">
        <f>INDEX(cleaned_data_Pittsburgh!AF$2:'cleaned_data_Pittsburgh'!AF$828, MATCH(A3505, cleaned_data_Pittsburgh!I$2:'cleaned_data_Pittsburgh'!I$828,0))</f>
        <v>Pittsburgh</v>
      </c>
      <c r="E3505">
        <f>INDEX(cleaned_data_Pittsburgh!AG$2:'cleaned_data_Pittsburgh'!AG$828, MATCH(A3505, cleaned_data_Pittsburgh!I$2:'cleaned_data_Pittsburgh'!I$828,0))</f>
        <v>0</v>
      </c>
      <c r="F3505" t="str">
        <f>INDEX(cleaned_data_Pittsburgh!AK$2:'cleaned_data_Pittsburgh'!AK$828, MATCH(A3505, cleaned_data_Pittsburgh!I$2:'cleaned_data_Pittsburgh'!I$828,0))</f>
        <v>Sub-county</v>
      </c>
      <c r="G3505">
        <f t="shared" si="37"/>
        <v>1</v>
      </c>
    </row>
    <row r="3506" spans="1:7" x14ac:dyDescent="0.2">
      <c r="A3506">
        <v>224101770</v>
      </c>
      <c r="B3506">
        <v>51890692</v>
      </c>
      <c r="C3506" t="s">
        <v>3380</v>
      </c>
      <c r="D3506" t="str">
        <f>INDEX(cleaned_data_Pittsburgh!AF$2:'cleaned_data_Pittsburgh'!AF$828, MATCH(A3506, cleaned_data_Pittsburgh!I$2:'cleaned_data_Pittsburgh'!I$828,0))</f>
        <v>Pittsburgh</v>
      </c>
      <c r="E3506">
        <f>INDEX(cleaned_data_Pittsburgh!AG$2:'cleaned_data_Pittsburgh'!AG$828, MATCH(A3506, cleaned_data_Pittsburgh!I$2:'cleaned_data_Pittsburgh'!I$828,0))</f>
        <v>0</v>
      </c>
      <c r="F3506" t="str">
        <f>INDEX(cleaned_data_Pittsburgh!AK$2:'cleaned_data_Pittsburgh'!AK$828, MATCH(A3506, cleaned_data_Pittsburgh!I$2:'cleaned_data_Pittsburgh'!I$828,0))</f>
        <v>Sub-county</v>
      </c>
      <c r="G3506">
        <f t="shared" si="37"/>
        <v>1</v>
      </c>
    </row>
    <row r="3507" spans="1:7" x14ac:dyDescent="0.2">
      <c r="A3507">
        <v>224101770</v>
      </c>
      <c r="B3507">
        <v>84857002</v>
      </c>
      <c r="C3507" t="s">
        <v>3380</v>
      </c>
      <c r="D3507" t="str">
        <f>INDEX(cleaned_data_Pittsburgh!AF$2:'cleaned_data_Pittsburgh'!AF$828, MATCH(A3507, cleaned_data_Pittsburgh!I$2:'cleaned_data_Pittsburgh'!I$828,0))</f>
        <v>Pittsburgh</v>
      </c>
      <c r="E3507">
        <f>INDEX(cleaned_data_Pittsburgh!AG$2:'cleaned_data_Pittsburgh'!AG$828, MATCH(A3507, cleaned_data_Pittsburgh!I$2:'cleaned_data_Pittsburgh'!I$828,0))</f>
        <v>0</v>
      </c>
      <c r="F3507" t="str">
        <f>INDEX(cleaned_data_Pittsburgh!AK$2:'cleaned_data_Pittsburgh'!AK$828, MATCH(A3507, cleaned_data_Pittsburgh!I$2:'cleaned_data_Pittsburgh'!I$828,0))</f>
        <v>Sub-county</v>
      </c>
      <c r="G3507">
        <f t="shared" si="37"/>
        <v>1</v>
      </c>
    </row>
    <row r="3508" spans="1:7" x14ac:dyDescent="0.2">
      <c r="A3508">
        <v>224101770</v>
      </c>
      <c r="B3508">
        <v>10109252</v>
      </c>
      <c r="C3508" t="s">
        <v>3380</v>
      </c>
      <c r="D3508" t="str">
        <f>INDEX(cleaned_data_Pittsburgh!AF$2:'cleaned_data_Pittsburgh'!AF$828, MATCH(A3508, cleaned_data_Pittsburgh!I$2:'cleaned_data_Pittsburgh'!I$828,0))</f>
        <v>Pittsburgh</v>
      </c>
      <c r="E3508">
        <f>INDEX(cleaned_data_Pittsburgh!AG$2:'cleaned_data_Pittsburgh'!AG$828, MATCH(A3508, cleaned_data_Pittsburgh!I$2:'cleaned_data_Pittsburgh'!I$828,0))</f>
        <v>0</v>
      </c>
      <c r="F3508" t="str">
        <f>INDEX(cleaned_data_Pittsburgh!AK$2:'cleaned_data_Pittsburgh'!AK$828, MATCH(A3508, cleaned_data_Pittsburgh!I$2:'cleaned_data_Pittsburgh'!I$828,0))</f>
        <v>Sub-county</v>
      </c>
      <c r="G3508">
        <f t="shared" si="37"/>
        <v>1</v>
      </c>
    </row>
    <row r="3509" spans="1:7" x14ac:dyDescent="0.2">
      <c r="A3509">
        <v>224101770</v>
      </c>
      <c r="B3509">
        <v>185158984</v>
      </c>
      <c r="C3509" t="s">
        <v>3380</v>
      </c>
      <c r="D3509" t="str">
        <f>INDEX(cleaned_data_Pittsburgh!AF$2:'cleaned_data_Pittsburgh'!AF$828, MATCH(A3509, cleaned_data_Pittsburgh!I$2:'cleaned_data_Pittsburgh'!I$828,0))</f>
        <v>Pittsburgh</v>
      </c>
      <c r="E3509">
        <f>INDEX(cleaned_data_Pittsburgh!AG$2:'cleaned_data_Pittsburgh'!AG$828, MATCH(A3509, cleaned_data_Pittsburgh!I$2:'cleaned_data_Pittsburgh'!I$828,0))</f>
        <v>0</v>
      </c>
      <c r="F3509" t="str">
        <f>INDEX(cleaned_data_Pittsburgh!AK$2:'cleaned_data_Pittsburgh'!AK$828, MATCH(A3509, cleaned_data_Pittsburgh!I$2:'cleaned_data_Pittsburgh'!I$828,0))</f>
        <v>Sub-county</v>
      </c>
      <c r="G3509">
        <f t="shared" si="37"/>
        <v>1</v>
      </c>
    </row>
    <row r="3510" spans="1:7" x14ac:dyDescent="0.2">
      <c r="A3510">
        <v>224101770</v>
      </c>
      <c r="B3510">
        <v>182898295</v>
      </c>
      <c r="C3510" t="s">
        <v>3380</v>
      </c>
      <c r="D3510" t="str">
        <f>INDEX(cleaned_data_Pittsburgh!AF$2:'cleaned_data_Pittsburgh'!AF$828, MATCH(A3510, cleaned_data_Pittsburgh!I$2:'cleaned_data_Pittsburgh'!I$828,0))</f>
        <v>Pittsburgh</v>
      </c>
      <c r="E3510">
        <f>INDEX(cleaned_data_Pittsburgh!AG$2:'cleaned_data_Pittsburgh'!AG$828, MATCH(A3510, cleaned_data_Pittsburgh!I$2:'cleaned_data_Pittsburgh'!I$828,0))</f>
        <v>0</v>
      </c>
      <c r="F3510" t="str">
        <f>INDEX(cleaned_data_Pittsburgh!AK$2:'cleaned_data_Pittsburgh'!AK$828, MATCH(A3510, cleaned_data_Pittsburgh!I$2:'cleaned_data_Pittsburgh'!I$828,0))</f>
        <v>Sub-county</v>
      </c>
      <c r="G3510">
        <f t="shared" si="37"/>
        <v>1</v>
      </c>
    </row>
    <row r="3511" spans="1:7" x14ac:dyDescent="0.2">
      <c r="A3511">
        <v>224101770</v>
      </c>
      <c r="B3511">
        <v>4760932</v>
      </c>
      <c r="C3511" t="s">
        <v>3380</v>
      </c>
      <c r="D3511" t="str">
        <f>INDEX(cleaned_data_Pittsburgh!AF$2:'cleaned_data_Pittsburgh'!AF$828, MATCH(A3511, cleaned_data_Pittsburgh!I$2:'cleaned_data_Pittsburgh'!I$828,0))</f>
        <v>Pittsburgh</v>
      </c>
      <c r="E3511">
        <f>INDEX(cleaned_data_Pittsburgh!AG$2:'cleaned_data_Pittsburgh'!AG$828, MATCH(A3511, cleaned_data_Pittsburgh!I$2:'cleaned_data_Pittsburgh'!I$828,0))</f>
        <v>0</v>
      </c>
      <c r="F3511" t="str">
        <f>INDEX(cleaned_data_Pittsburgh!AK$2:'cleaned_data_Pittsburgh'!AK$828, MATCH(A3511, cleaned_data_Pittsburgh!I$2:'cleaned_data_Pittsburgh'!I$828,0))</f>
        <v>Sub-county</v>
      </c>
      <c r="G3511">
        <f t="shared" si="37"/>
        <v>1</v>
      </c>
    </row>
    <row r="3512" spans="1:7" x14ac:dyDescent="0.2">
      <c r="A3512">
        <v>224101770</v>
      </c>
      <c r="B3512">
        <v>47330612</v>
      </c>
      <c r="C3512" t="s">
        <v>3380</v>
      </c>
      <c r="D3512" t="str">
        <f>INDEX(cleaned_data_Pittsburgh!AF$2:'cleaned_data_Pittsburgh'!AF$828, MATCH(A3512, cleaned_data_Pittsburgh!I$2:'cleaned_data_Pittsburgh'!I$828,0))</f>
        <v>Pittsburgh</v>
      </c>
      <c r="E3512">
        <f>INDEX(cleaned_data_Pittsburgh!AG$2:'cleaned_data_Pittsburgh'!AG$828, MATCH(A3512, cleaned_data_Pittsburgh!I$2:'cleaned_data_Pittsburgh'!I$828,0))</f>
        <v>0</v>
      </c>
      <c r="F3512" t="str">
        <f>INDEX(cleaned_data_Pittsburgh!AK$2:'cleaned_data_Pittsburgh'!AK$828, MATCH(A3512, cleaned_data_Pittsburgh!I$2:'cleaned_data_Pittsburgh'!I$828,0))</f>
        <v>Sub-county</v>
      </c>
      <c r="G3512">
        <f t="shared" si="37"/>
        <v>1</v>
      </c>
    </row>
    <row r="3513" spans="1:7" x14ac:dyDescent="0.2">
      <c r="A3513">
        <v>224101770</v>
      </c>
      <c r="B3513">
        <v>34460452</v>
      </c>
      <c r="C3513" t="s">
        <v>3380</v>
      </c>
      <c r="D3513" t="str">
        <f>INDEX(cleaned_data_Pittsburgh!AF$2:'cleaned_data_Pittsburgh'!AF$828, MATCH(A3513, cleaned_data_Pittsburgh!I$2:'cleaned_data_Pittsburgh'!I$828,0))</f>
        <v>Pittsburgh</v>
      </c>
      <c r="E3513">
        <f>INDEX(cleaned_data_Pittsburgh!AG$2:'cleaned_data_Pittsburgh'!AG$828, MATCH(A3513, cleaned_data_Pittsburgh!I$2:'cleaned_data_Pittsburgh'!I$828,0))</f>
        <v>0</v>
      </c>
      <c r="F3513" t="str">
        <f>INDEX(cleaned_data_Pittsburgh!AK$2:'cleaned_data_Pittsburgh'!AK$828, MATCH(A3513, cleaned_data_Pittsburgh!I$2:'cleaned_data_Pittsburgh'!I$828,0))</f>
        <v>Sub-county</v>
      </c>
      <c r="G3513">
        <f t="shared" si="37"/>
        <v>1</v>
      </c>
    </row>
    <row r="3514" spans="1:7" x14ac:dyDescent="0.2">
      <c r="A3514">
        <v>224101770</v>
      </c>
      <c r="B3514">
        <v>21381881</v>
      </c>
      <c r="C3514" t="s">
        <v>3380</v>
      </c>
      <c r="D3514" t="str">
        <f>INDEX(cleaned_data_Pittsburgh!AF$2:'cleaned_data_Pittsburgh'!AF$828, MATCH(A3514, cleaned_data_Pittsburgh!I$2:'cleaned_data_Pittsburgh'!I$828,0))</f>
        <v>Pittsburgh</v>
      </c>
      <c r="E3514">
        <f>INDEX(cleaned_data_Pittsburgh!AG$2:'cleaned_data_Pittsburgh'!AG$828, MATCH(A3514, cleaned_data_Pittsburgh!I$2:'cleaned_data_Pittsburgh'!I$828,0))</f>
        <v>0</v>
      </c>
      <c r="F3514" t="str">
        <f>INDEX(cleaned_data_Pittsburgh!AK$2:'cleaned_data_Pittsburgh'!AK$828, MATCH(A3514, cleaned_data_Pittsburgh!I$2:'cleaned_data_Pittsburgh'!I$828,0))</f>
        <v>Sub-county</v>
      </c>
      <c r="G3514">
        <f t="shared" si="37"/>
        <v>1</v>
      </c>
    </row>
    <row r="3515" spans="1:7" x14ac:dyDescent="0.2">
      <c r="A3515">
        <v>224101770</v>
      </c>
      <c r="B3515">
        <v>191011393</v>
      </c>
      <c r="C3515" t="s">
        <v>3380</v>
      </c>
      <c r="D3515" t="str">
        <f>INDEX(cleaned_data_Pittsburgh!AF$2:'cleaned_data_Pittsburgh'!AF$828, MATCH(A3515, cleaned_data_Pittsburgh!I$2:'cleaned_data_Pittsburgh'!I$828,0))</f>
        <v>Pittsburgh</v>
      </c>
      <c r="E3515">
        <f>INDEX(cleaned_data_Pittsburgh!AG$2:'cleaned_data_Pittsburgh'!AG$828, MATCH(A3515, cleaned_data_Pittsburgh!I$2:'cleaned_data_Pittsburgh'!I$828,0))</f>
        <v>0</v>
      </c>
      <c r="F3515" t="str">
        <f>INDEX(cleaned_data_Pittsburgh!AK$2:'cleaned_data_Pittsburgh'!AK$828, MATCH(A3515, cleaned_data_Pittsburgh!I$2:'cleaned_data_Pittsburgh'!I$828,0))</f>
        <v>Sub-county</v>
      </c>
      <c r="G3515">
        <f t="shared" si="37"/>
        <v>1</v>
      </c>
    </row>
    <row r="3516" spans="1:7" x14ac:dyDescent="0.2">
      <c r="A3516">
        <v>224101770</v>
      </c>
      <c r="B3516">
        <v>117228682</v>
      </c>
      <c r="C3516" t="s">
        <v>3380</v>
      </c>
      <c r="D3516" t="str">
        <f>INDEX(cleaned_data_Pittsburgh!AF$2:'cleaned_data_Pittsburgh'!AF$828, MATCH(A3516, cleaned_data_Pittsburgh!I$2:'cleaned_data_Pittsburgh'!I$828,0))</f>
        <v>Pittsburgh</v>
      </c>
      <c r="E3516">
        <f>INDEX(cleaned_data_Pittsburgh!AG$2:'cleaned_data_Pittsburgh'!AG$828, MATCH(A3516, cleaned_data_Pittsburgh!I$2:'cleaned_data_Pittsburgh'!I$828,0))</f>
        <v>0</v>
      </c>
      <c r="F3516" t="str">
        <f>INDEX(cleaned_data_Pittsburgh!AK$2:'cleaned_data_Pittsburgh'!AK$828, MATCH(A3516, cleaned_data_Pittsburgh!I$2:'cleaned_data_Pittsburgh'!I$828,0))</f>
        <v>Sub-county</v>
      </c>
      <c r="G3516">
        <f t="shared" si="37"/>
        <v>1</v>
      </c>
    </row>
    <row r="3517" spans="1:7" x14ac:dyDescent="0.2">
      <c r="A3517">
        <v>224101770</v>
      </c>
      <c r="B3517">
        <v>161549632</v>
      </c>
      <c r="C3517" t="s">
        <v>3380</v>
      </c>
      <c r="D3517" t="str">
        <f>INDEX(cleaned_data_Pittsburgh!AF$2:'cleaned_data_Pittsburgh'!AF$828, MATCH(A3517, cleaned_data_Pittsburgh!I$2:'cleaned_data_Pittsburgh'!I$828,0))</f>
        <v>Pittsburgh</v>
      </c>
      <c r="E3517">
        <f>INDEX(cleaned_data_Pittsburgh!AG$2:'cleaned_data_Pittsburgh'!AG$828, MATCH(A3517, cleaned_data_Pittsburgh!I$2:'cleaned_data_Pittsburgh'!I$828,0))</f>
        <v>0</v>
      </c>
      <c r="F3517" t="str">
        <f>INDEX(cleaned_data_Pittsburgh!AK$2:'cleaned_data_Pittsburgh'!AK$828, MATCH(A3517, cleaned_data_Pittsburgh!I$2:'cleaned_data_Pittsburgh'!I$828,0))</f>
        <v>Sub-county</v>
      </c>
      <c r="G3517">
        <f t="shared" si="37"/>
        <v>1</v>
      </c>
    </row>
    <row r="3518" spans="1:7" x14ac:dyDescent="0.2">
      <c r="A3518">
        <v>224101770</v>
      </c>
      <c r="B3518">
        <v>191129935</v>
      </c>
      <c r="C3518" t="s">
        <v>3380</v>
      </c>
      <c r="D3518" t="str">
        <f>INDEX(cleaned_data_Pittsburgh!AF$2:'cleaned_data_Pittsburgh'!AF$828, MATCH(A3518, cleaned_data_Pittsburgh!I$2:'cleaned_data_Pittsburgh'!I$828,0))</f>
        <v>Pittsburgh</v>
      </c>
      <c r="E3518">
        <f>INDEX(cleaned_data_Pittsburgh!AG$2:'cleaned_data_Pittsburgh'!AG$828, MATCH(A3518, cleaned_data_Pittsburgh!I$2:'cleaned_data_Pittsburgh'!I$828,0))</f>
        <v>0</v>
      </c>
      <c r="F3518" t="str">
        <f>INDEX(cleaned_data_Pittsburgh!AK$2:'cleaned_data_Pittsburgh'!AK$828, MATCH(A3518, cleaned_data_Pittsburgh!I$2:'cleaned_data_Pittsburgh'!I$828,0))</f>
        <v>Sub-county</v>
      </c>
      <c r="G3518">
        <f t="shared" si="37"/>
        <v>1</v>
      </c>
    </row>
    <row r="3519" spans="1:7" x14ac:dyDescent="0.2">
      <c r="A3519">
        <v>224105825</v>
      </c>
      <c r="B3519">
        <v>178084822</v>
      </c>
      <c r="C3519" t="s">
        <v>3380</v>
      </c>
      <c r="D3519" t="str">
        <f>INDEX(cleaned_data_Pittsburgh!AF$2:'cleaned_data_Pittsburgh'!AF$828, MATCH(A3519, cleaned_data_Pittsburgh!I$2:'cleaned_data_Pittsburgh'!I$828,0))</f>
        <v>Pittsburgh</v>
      </c>
      <c r="E3519">
        <f>INDEX(cleaned_data_Pittsburgh!AG$2:'cleaned_data_Pittsburgh'!AG$828, MATCH(A3519, cleaned_data_Pittsburgh!I$2:'cleaned_data_Pittsburgh'!I$828,0))</f>
        <v>0</v>
      </c>
      <c r="F3519" t="str">
        <f>INDEX(cleaned_data_Pittsburgh!AK$2:'cleaned_data_Pittsburgh'!AK$828, MATCH(A3519, cleaned_data_Pittsburgh!I$2:'cleaned_data_Pittsburgh'!I$828,0))</f>
        <v>Sub-county</v>
      </c>
      <c r="G3519">
        <f t="shared" si="37"/>
        <v>1</v>
      </c>
    </row>
    <row r="3520" spans="1:7" x14ac:dyDescent="0.2">
      <c r="A3520">
        <v>224105825</v>
      </c>
      <c r="B3520">
        <v>15905151</v>
      </c>
      <c r="C3520" t="s">
        <v>3380</v>
      </c>
      <c r="D3520" t="str">
        <f>INDEX(cleaned_data_Pittsburgh!AF$2:'cleaned_data_Pittsburgh'!AF$828, MATCH(A3520, cleaned_data_Pittsburgh!I$2:'cleaned_data_Pittsburgh'!I$828,0))</f>
        <v>Pittsburgh</v>
      </c>
      <c r="E3520">
        <f>INDEX(cleaned_data_Pittsburgh!AG$2:'cleaned_data_Pittsburgh'!AG$828, MATCH(A3520, cleaned_data_Pittsburgh!I$2:'cleaned_data_Pittsburgh'!I$828,0))</f>
        <v>0</v>
      </c>
      <c r="F3520" t="str">
        <f>INDEX(cleaned_data_Pittsburgh!AK$2:'cleaned_data_Pittsburgh'!AK$828, MATCH(A3520, cleaned_data_Pittsburgh!I$2:'cleaned_data_Pittsburgh'!I$828,0))</f>
        <v>Sub-county</v>
      </c>
      <c r="G3520">
        <f t="shared" si="37"/>
        <v>1</v>
      </c>
    </row>
    <row r="3521" spans="1:7" x14ac:dyDescent="0.2">
      <c r="A3521">
        <v>224106146</v>
      </c>
      <c r="B3521">
        <v>185404681</v>
      </c>
      <c r="C3521" t="s">
        <v>3380</v>
      </c>
      <c r="D3521" t="str">
        <f>INDEX(cleaned_data_Pittsburgh!AF$2:'cleaned_data_Pittsburgh'!AF$828, MATCH(A3521, cleaned_data_Pittsburgh!I$2:'cleaned_data_Pittsburgh'!I$828,0))</f>
        <v>Pittsburgh</v>
      </c>
      <c r="E3521">
        <f>INDEX(cleaned_data_Pittsburgh!AG$2:'cleaned_data_Pittsburgh'!AG$828, MATCH(A3521, cleaned_data_Pittsburgh!I$2:'cleaned_data_Pittsburgh'!I$828,0))</f>
        <v>0</v>
      </c>
      <c r="F3521" t="str">
        <f>INDEX(cleaned_data_Pittsburgh!AK$2:'cleaned_data_Pittsburgh'!AK$828, MATCH(A3521, cleaned_data_Pittsburgh!I$2:'cleaned_data_Pittsburgh'!I$828,0))</f>
        <v>Sub-county</v>
      </c>
      <c r="G3521">
        <f t="shared" si="37"/>
        <v>1</v>
      </c>
    </row>
    <row r="3522" spans="1:7" x14ac:dyDescent="0.2">
      <c r="A3522">
        <v>224106146</v>
      </c>
      <c r="B3522">
        <v>106163782</v>
      </c>
      <c r="C3522" t="s">
        <v>3380</v>
      </c>
      <c r="D3522" t="str">
        <f>INDEX(cleaned_data_Pittsburgh!AF$2:'cleaned_data_Pittsburgh'!AF$828, MATCH(A3522, cleaned_data_Pittsburgh!I$2:'cleaned_data_Pittsburgh'!I$828,0))</f>
        <v>Pittsburgh</v>
      </c>
      <c r="E3522">
        <f>INDEX(cleaned_data_Pittsburgh!AG$2:'cleaned_data_Pittsburgh'!AG$828, MATCH(A3522, cleaned_data_Pittsburgh!I$2:'cleaned_data_Pittsburgh'!I$828,0))</f>
        <v>0</v>
      </c>
      <c r="F3522" t="str">
        <f>INDEX(cleaned_data_Pittsburgh!AK$2:'cleaned_data_Pittsburgh'!AK$828, MATCH(A3522, cleaned_data_Pittsburgh!I$2:'cleaned_data_Pittsburgh'!I$828,0))</f>
        <v>Sub-county</v>
      </c>
      <c r="G3522">
        <f t="shared" si="37"/>
        <v>1</v>
      </c>
    </row>
    <row r="3523" spans="1:7" x14ac:dyDescent="0.2">
      <c r="A3523">
        <v>224106146</v>
      </c>
      <c r="B3523">
        <v>16095171</v>
      </c>
      <c r="C3523" t="s">
        <v>3380</v>
      </c>
      <c r="D3523" t="str">
        <f>INDEX(cleaned_data_Pittsburgh!AF$2:'cleaned_data_Pittsburgh'!AF$828, MATCH(A3523, cleaned_data_Pittsburgh!I$2:'cleaned_data_Pittsburgh'!I$828,0))</f>
        <v>Pittsburgh</v>
      </c>
      <c r="E3523">
        <f>INDEX(cleaned_data_Pittsburgh!AG$2:'cleaned_data_Pittsburgh'!AG$828, MATCH(A3523, cleaned_data_Pittsburgh!I$2:'cleaned_data_Pittsburgh'!I$828,0))</f>
        <v>0</v>
      </c>
      <c r="F3523" t="str">
        <f>INDEX(cleaned_data_Pittsburgh!AK$2:'cleaned_data_Pittsburgh'!AK$828, MATCH(A3523, cleaned_data_Pittsburgh!I$2:'cleaned_data_Pittsburgh'!I$828,0))</f>
        <v>Sub-county</v>
      </c>
      <c r="G3523">
        <f t="shared" si="37"/>
        <v>1</v>
      </c>
    </row>
    <row r="3524" spans="1:7" x14ac:dyDescent="0.2">
      <c r="A3524">
        <v>224106146</v>
      </c>
      <c r="B3524">
        <v>184280572</v>
      </c>
      <c r="C3524" t="s">
        <v>3380</v>
      </c>
      <c r="D3524" t="str">
        <f>INDEX(cleaned_data_Pittsburgh!AF$2:'cleaned_data_Pittsburgh'!AF$828, MATCH(A3524, cleaned_data_Pittsburgh!I$2:'cleaned_data_Pittsburgh'!I$828,0))</f>
        <v>Pittsburgh</v>
      </c>
      <c r="E3524">
        <f>INDEX(cleaned_data_Pittsburgh!AG$2:'cleaned_data_Pittsburgh'!AG$828, MATCH(A3524, cleaned_data_Pittsburgh!I$2:'cleaned_data_Pittsburgh'!I$828,0))</f>
        <v>0</v>
      </c>
      <c r="F3524" t="str">
        <f>INDEX(cleaned_data_Pittsburgh!AK$2:'cleaned_data_Pittsburgh'!AK$828, MATCH(A3524, cleaned_data_Pittsburgh!I$2:'cleaned_data_Pittsburgh'!I$828,0))</f>
        <v>Sub-county</v>
      </c>
      <c r="G3524">
        <f t="shared" si="37"/>
        <v>1</v>
      </c>
    </row>
    <row r="3525" spans="1:7" x14ac:dyDescent="0.2">
      <c r="A3525">
        <v>224106146</v>
      </c>
      <c r="B3525">
        <v>185473166</v>
      </c>
      <c r="C3525" t="s">
        <v>3380</v>
      </c>
      <c r="D3525" t="str">
        <f>INDEX(cleaned_data_Pittsburgh!AF$2:'cleaned_data_Pittsburgh'!AF$828, MATCH(A3525, cleaned_data_Pittsburgh!I$2:'cleaned_data_Pittsburgh'!I$828,0))</f>
        <v>Pittsburgh</v>
      </c>
      <c r="E3525">
        <f>INDEX(cleaned_data_Pittsburgh!AG$2:'cleaned_data_Pittsburgh'!AG$828, MATCH(A3525, cleaned_data_Pittsburgh!I$2:'cleaned_data_Pittsburgh'!I$828,0))</f>
        <v>0</v>
      </c>
      <c r="F3525" t="str">
        <f>INDEX(cleaned_data_Pittsburgh!AK$2:'cleaned_data_Pittsburgh'!AK$828, MATCH(A3525, cleaned_data_Pittsburgh!I$2:'cleaned_data_Pittsburgh'!I$828,0))</f>
        <v>Sub-county</v>
      </c>
      <c r="G3525">
        <f t="shared" si="37"/>
        <v>1</v>
      </c>
    </row>
    <row r="3526" spans="1:7" x14ac:dyDescent="0.2">
      <c r="A3526">
        <v>224106146</v>
      </c>
      <c r="B3526">
        <v>33048202</v>
      </c>
      <c r="C3526" t="s">
        <v>3380</v>
      </c>
      <c r="D3526" t="str">
        <f>INDEX(cleaned_data_Pittsburgh!AF$2:'cleaned_data_Pittsburgh'!AF$828, MATCH(A3526, cleaned_data_Pittsburgh!I$2:'cleaned_data_Pittsburgh'!I$828,0))</f>
        <v>Pittsburgh</v>
      </c>
      <c r="E3526">
        <f>INDEX(cleaned_data_Pittsburgh!AG$2:'cleaned_data_Pittsburgh'!AG$828, MATCH(A3526, cleaned_data_Pittsburgh!I$2:'cleaned_data_Pittsburgh'!I$828,0))</f>
        <v>0</v>
      </c>
      <c r="F3526" t="str">
        <f>INDEX(cleaned_data_Pittsburgh!AK$2:'cleaned_data_Pittsburgh'!AK$828, MATCH(A3526, cleaned_data_Pittsburgh!I$2:'cleaned_data_Pittsburgh'!I$828,0))</f>
        <v>Sub-county</v>
      </c>
      <c r="G3526">
        <f t="shared" si="37"/>
        <v>1</v>
      </c>
    </row>
    <row r="3527" spans="1:7" x14ac:dyDescent="0.2">
      <c r="A3527">
        <v>224106146</v>
      </c>
      <c r="B3527">
        <v>52545892</v>
      </c>
      <c r="C3527" t="s">
        <v>3380</v>
      </c>
      <c r="D3527" t="str">
        <f>INDEX(cleaned_data_Pittsburgh!AF$2:'cleaned_data_Pittsburgh'!AF$828, MATCH(A3527, cleaned_data_Pittsburgh!I$2:'cleaned_data_Pittsburgh'!I$828,0))</f>
        <v>Pittsburgh</v>
      </c>
      <c r="E3527">
        <f>INDEX(cleaned_data_Pittsburgh!AG$2:'cleaned_data_Pittsburgh'!AG$828, MATCH(A3527, cleaned_data_Pittsburgh!I$2:'cleaned_data_Pittsburgh'!I$828,0))</f>
        <v>0</v>
      </c>
      <c r="F3527" t="str">
        <f>INDEX(cleaned_data_Pittsburgh!AK$2:'cleaned_data_Pittsburgh'!AK$828, MATCH(A3527, cleaned_data_Pittsburgh!I$2:'cleaned_data_Pittsburgh'!I$828,0))</f>
        <v>Sub-county</v>
      </c>
      <c r="G3527">
        <f t="shared" si="37"/>
        <v>1</v>
      </c>
    </row>
    <row r="3528" spans="1:7" x14ac:dyDescent="0.2">
      <c r="A3528">
        <v>224109760</v>
      </c>
      <c r="B3528">
        <v>126270982</v>
      </c>
      <c r="C3528" t="s">
        <v>3380</v>
      </c>
      <c r="D3528" t="str">
        <f>INDEX(cleaned_data_Pittsburgh!AF$2:'cleaned_data_Pittsburgh'!AF$828, MATCH(A3528, cleaned_data_Pittsburgh!I$2:'cleaned_data_Pittsburgh'!I$828,0))</f>
        <v>Cranberry Twp</v>
      </c>
      <c r="E3528">
        <f>INDEX(cleaned_data_Pittsburgh!AG$2:'cleaned_data_Pittsburgh'!AG$828, MATCH(A3528, cleaned_data_Pittsburgh!I$2:'cleaned_data_Pittsburgh'!I$828,0))</f>
        <v>0</v>
      </c>
      <c r="F3528" t="str">
        <f>INDEX(cleaned_data_Pittsburgh!AK$2:'cleaned_data_Pittsburgh'!AK$828, MATCH(A3528, cleaned_data_Pittsburgh!I$2:'cleaned_data_Pittsburgh'!I$828,0))</f>
        <v>Sub-county</v>
      </c>
      <c r="G3528">
        <f t="shared" si="37"/>
        <v>0</v>
      </c>
    </row>
    <row r="3529" spans="1:7" x14ac:dyDescent="0.2">
      <c r="A3529">
        <v>224109760</v>
      </c>
      <c r="B3529">
        <v>189324970</v>
      </c>
      <c r="C3529" t="s">
        <v>3380</v>
      </c>
      <c r="D3529" t="str">
        <f>INDEX(cleaned_data_Pittsburgh!AF$2:'cleaned_data_Pittsburgh'!AF$828, MATCH(A3529, cleaned_data_Pittsburgh!I$2:'cleaned_data_Pittsburgh'!I$828,0))</f>
        <v>Cranberry Twp</v>
      </c>
      <c r="E3529">
        <f>INDEX(cleaned_data_Pittsburgh!AG$2:'cleaned_data_Pittsburgh'!AG$828, MATCH(A3529, cleaned_data_Pittsburgh!I$2:'cleaned_data_Pittsburgh'!I$828,0))</f>
        <v>0</v>
      </c>
      <c r="F3529" t="str">
        <f>INDEX(cleaned_data_Pittsburgh!AK$2:'cleaned_data_Pittsburgh'!AK$828, MATCH(A3529, cleaned_data_Pittsburgh!I$2:'cleaned_data_Pittsburgh'!I$828,0))</f>
        <v>Sub-county</v>
      </c>
      <c r="G3529">
        <f t="shared" si="37"/>
        <v>0</v>
      </c>
    </row>
    <row r="3530" spans="1:7" x14ac:dyDescent="0.2">
      <c r="A3530">
        <v>224109760</v>
      </c>
      <c r="B3530">
        <v>139291432</v>
      </c>
      <c r="C3530" t="s">
        <v>3380</v>
      </c>
      <c r="D3530" t="str">
        <f>INDEX(cleaned_data_Pittsburgh!AF$2:'cleaned_data_Pittsburgh'!AF$828, MATCH(A3530, cleaned_data_Pittsburgh!I$2:'cleaned_data_Pittsburgh'!I$828,0))</f>
        <v>Cranberry Twp</v>
      </c>
      <c r="E3530">
        <f>INDEX(cleaned_data_Pittsburgh!AG$2:'cleaned_data_Pittsburgh'!AG$828, MATCH(A3530, cleaned_data_Pittsburgh!I$2:'cleaned_data_Pittsburgh'!I$828,0))</f>
        <v>0</v>
      </c>
      <c r="F3530" t="str">
        <f>INDEX(cleaned_data_Pittsburgh!AK$2:'cleaned_data_Pittsburgh'!AK$828, MATCH(A3530, cleaned_data_Pittsburgh!I$2:'cleaned_data_Pittsburgh'!I$828,0))</f>
        <v>Sub-county</v>
      </c>
      <c r="G3530">
        <f t="shared" si="37"/>
        <v>0</v>
      </c>
    </row>
    <row r="3531" spans="1:7" x14ac:dyDescent="0.2">
      <c r="A3531">
        <v>224119569</v>
      </c>
      <c r="B3531">
        <v>126435362</v>
      </c>
      <c r="C3531" t="s">
        <v>3380</v>
      </c>
      <c r="D3531" t="str">
        <f>INDEX(cleaned_data_Pittsburgh!AF$2:'cleaned_data_Pittsburgh'!AF$828, MATCH(A3531, cleaned_data_Pittsburgh!I$2:'cleaned_data_Pittsburgh'!I$828,0))</f>
        <v>Pittsburgh</v>
      </c>
      <c r="E3531">
        <f>INDEX(cleaned_data_Pittsburgh!AG$2:'cleaned_data_Pittsburgh'!AG$828, MATCH(A3531, cleaned_data_Pittsburgh!I$2:'cleaned_data_Pittsburgh'!I$828,0))</f>
        <v>0</v>
      </c>
      <c r="F3531" t="str">
        <f>INDEX(cleaned_data_Pittsburgh!AK$2:'cleaned_data_Pittsburgh'!AK$828, MATCH(A3531, cleaned_data_Pittsburgh!I$2:'cleaned_data_Pittsburgh'!I$828,0))</f>
        <v>Sub-county</v>
      </c>
      <c r="G3531">
        <f t="shared" ref="G3531:G3594" si="38">IF(IFERROR(SEARCH(D3531, C3531), 0), 1, 0)</f>
        <v>1</v>
      </c>
    </row>
    <row r="3532" spans="1:7" x14ac:dyDescent="0.2">
      <c r="A3532">
        <v>224119569</v>
      </c>
      <c r="B3532">
        <v>183868757</v>
      </c>
      <c r="C3532" t="s">
        <v>3380</v>
      </c>
      <c r="D3532" t="str">
        <f>INDEX(cleaned_data_Pittsburgh!AF$2:'cleaned_data_Pittsburgh'!AF$828, MATCH(A3532, cleaned_data_Pittsburgh!I$2:'cleaned_data_Pittsburgh'!I$828,0))</f>
        <v>Pittsburgh</v>
      </c>
      <c r="E3532">
        <f>INDEX(cleaned_data_Pittsburgh!AG$2:'cleaned_data_Pittsburgh'!AG$828, MATCH(A3532, cleaned_data_Pittsburgh!I$2:'cleaned_data_Pittsburgh'!I$828,0))</f>
        <v>0</v>
      </c>
      <c r="F3532" t="str">
        <f>INDEX(cleaned_data_Pittsburgh!AK$2:'cleaned_data_Pittsburgh'!AK$828, MATCH(A3532, cleaned_data_Pittsburgh!I$2:'cleaned_data_Pittsburgh'!I$828,0))</f>
        <v>Sub-county</v>
      </c>
      <c r="G3532">
        <f t="shared" si="38"/>
        <v>1</v>
      </c>
    </row>
    <row r="3533" spans="1:7" x14ac:dyDescent="0.2">
      <c r="A3533">
        <v>224119569</v>
      </c>
      <c r="B3533">
        <v>180783162</v>
      </c>
      <c r="C3533" t="s">
        <v>3380</v>
      </c>
      <c r="D3533" t="str">
        <f>INDEX(cleaned_data_Pittsburgh!AF$2:'cleaned_data_Pittsburgh'!AF$828, MATCH(A3533, cleaned_data_Pittsburgh!I$2:'cleaned_data_Pittsburgh'!I$828,0))</f>
        <v>Pittsburgh</v>
      </c>
      <c r="E3533">
        <f>INDEX(cleaned_data_Pittsburgh!AG$2:'cleaned_data_Pittsburgh'!AG$828, MATCH(A3533, cleaned_data_Pittsburgh!I$2:'cleaned_data_Pittsburgh'!I$828,0))</f>
        <v>0</v>
      </c>
      <c r="F3533" t="str">
        <f>INDEX(cleaned_data_Pittsburgh!AK$2:'cleaned_data_Pittsburgh'!AK$828, MATCH(A3533, cleaned_data_Pittsburgh!I$2:'cleaned_data_Pittsburgh'!I$828,0))</f>
        <v>Sub-county</v>
      </c>
      <c r="G3533">
        <f t="shared" si="38"/>
        <v>1</v>
      </c>
    </row>
    <row r="3534" spans="1:7" x14ac:dyDescent="0.2">
      <c r="A3534">
        <v>224119569</v>
      </c>
      <c r="B3534">
        <v>5766662</v>
      </c>
      <c r="C3534" t="s">
        <v>3380</v>
      </c>
      <c r="D3534" t="str">
        <f>INDEX(cleaned_data_Pittsburgh!AF$2:'cleaned_data_Pittsburgh'!AF$828, MATCH(A3534, cleaned_data_Pittsburgh!I$2:'cleaned_data_Pittsburgh'!I$828,0))</f>
        <v>Pittsburgh</v>
      </c>
      <c r="E3534">
        <f>INDEX(cleaned_data_Pittsburgh!AG$2:'cleaned_data_Pittsburgh'!AG$828, MATCH(A3534, cleaned_data_Pittsburgh!I$2:'cleaned_data_Pittsburgh'!I$828,0))</f>
        <v>0</v>
      </c>
      <c r="F3534" t="str">
        <f>INDEX(cleaned_data_Pittsburgh!AK$2:'cleaned_data_Pittsburgh'!AK$828, MATCH(A3534, cleaned_data_Pittsburgh!I$2:'cleaned_data_Pittsburgh'!I$828,0))</f>
        <v>Sub-county</v>
      </c>
      <c r="G3534">
        <f t="shared" si="38"/>
        <v>1</v>
      </c>
    </row>
    <row r="3535" spans="1:7" x14ac:dyDescent="0.2">
      <c r="A3535">
        <v>224119569</v>
      </c>
      <c r="B3535">
        <v>129655832</v>
      </c>
      <c r="C3535" t="s">
        <v>3380</v>
      </c>
      <c r="D3535" t="str">
        <f>INDEX(cleaned_data_Pittsburgh!AF$2:'cleaned_data_Pittsburgh'!AF$828, MATCH(A3535, cleaned_data_Pittsburgh!I$2:'cleaned_data_Pittsburgh'!I$828,0))</f>
        <v>Pittsburgh</v>
      </c>
      <c r="E3535">
        <f>INDEX(cleaned_data_Pittsburgh!AG$2:'cleaned_data_Pittsburgh'!AG$828, MATCH(A3535, cleaned_data_Pittsburgh!I$2:'cleaned_data_Pittsburgh'!I$828,0))</f>
        <v>0</v>
      </c>
      <c r="F3535" t="str">
        <f>INDEX(cleaned_data_Pittsburgh!AK$2:'cleaned_data_Pittsburgh'!AK$828, MATCH(A3535, cleaned_data_Pittsburgh!I$2:'cleaned_data_Pittsburgh'!I$828,0))</f>
        <v>Sub-county</v>
      </c>
      <c r="G3535">
        <f t="shared" si="38"/>
        <v>1</v>
      </c>
    </row>
    <row r="3536" spans="1:7" x14ac:dyDescent="0.2">
      <c r="A3536">
        <v>224119569</v>
      </c>
      <c r="B3536">
        <v>82973842</v>
      </c>
      <c r="C3536" t="s">
        <v>3380</v>
      </c>
      <c r="D3536" t="str">
        <f>INDEX(cleaned_data_Pittsburgh!AF$2:'cleaned_data_Pittsburgh'!AF$828, MATCH(A3536, cleaned_data_Pittsburgh!I$2:'cleaned_data_Pittsburgh'!I$828,0))</f>
        <v>Pittsburgh</v>
      </c>
      <c r="E3536">
        <f>INDEX(cleaned_data_Pittsburgh!AG$2:'cleaned_data_Pittsburgh'!AG$828, MATCH(A3536, cleaned_data_Pittsburgh!I$2:'cleaned_data_Pittsburgh'!I$828,0))</f>
        <v>0</v>
      </c>
      <c r="F3536" t="str">
        <f>INDEX(cleaned_data_Pittsburgh!AK$2:'cleaned_data_Pittsburgh'!AK$828, MATCH(A3536, cleaned_data_Pittsburgh!I$2:'cleaned_data_Pittsburgh'!I$828,0))</f>
        <v>Sub-county</v>
      </c>
      <c r="G3536">
        <f t="shared" si="38"/>
        <v>1</v>
      </c>
    </row>
    <row r="3537" spans="1:7" x14ac:dyDescent="0.2">
      <c r="A3537">
        <v>224119569</v>
      </c>
      <c r="B3537">
        <v>189929550</v>
      </c>
      <c r="C3537" t="s">
        <v>3380</v>
      </c>
      <c r="D3537" t="str">
        <f>INDEX(cleaned_data_Pittsburgh!AF$2:'cleaned_data_Pittsburgh'!AF$828, MATCH(A3537, cleaned_data_Pittsburgh!I$2:'cleaned_data_Pittsburgh'!I$828,0))</f>
        <v>Pittsburgh</v>
      </c>
      <c r="E3537">
        <f>INDEX(cleaned_data_Pittsburgh!AG$2:'cleaned_data_Pittsburgh'!AG$828, MATCH(A3537, cleaned_data_Pittsburgh!I$2:'cleaned_data_Pittsburgh'!I$828,0))</f>
        <v>0</v>
      </c>
      <c r="F3537" t="str">
        <f>INDEX(cleaned_data_Pittsburgh!AK$2:'cleaned_data_Pittsburgh'!AK$828, MATCH(A3537, cleaned_data_Pittsburgh!I$2:'cleaned_data_Pittsburgh'!I$828,0))</f>
        <v>Sub-county</v>
      </c>
      <c r="G3537">
        <f t="shared" si="38"/>
        <v>1</v>
      </c>
    </row>
    <row r="3538" spans="1:7" x14ac:dyDescent="0.2">
      <c r="A3538">
        <v>224119569</v>
      </c>
      <c r="B3538">
        <v>189353900</v>
      </c>
      <c r="C3538" t="s">
        <v>3380</v>
      </c>
      <c r="D3538" t="str">
        <f>INDEX(cleaned_data_Pittsburgh!AF$2:'cleaned_data_Pittsburgh'!AF$828, MATCH(A3538, cleaned_data_Pittsburgh!I$2:'cleaned_data_Pittsburgh'!I$828,0))</f>
        <v>Pittsburgh</v>
      </c>
      <c r="E3538">
        <f>INDEX(cleaned_data_Pittsburgh!AG$2:'cleaned_data_Pittsburgh'!AG$828, MATCH(A3538, cleaned_data_Pittsburgh!I$2:'cleaned_data_Pittsburgh'!I$828,0))</f>
        <v>0</v>
      </c>
      <c r="F3538" t="str">
        <f>INDEX(cleaned_data_Pittsburgh!AK$2:'cleaned_data_Pittsburgh'!AK$828, MATCH(A3538, cleaned_data_Pittsburgh!I$2:'cleaned_data_Pittsburgh'!I$828,0))</f>
        <v>Sub-county</v>
      </c>
      <c r="G3538">
        <f t="shared" si="38"/>
        <v>1</v>
      </c>
    </row>
    <row r="3539" spans="1:7" x14ac:dyDescent="0.2">
      <c r="A3539">
        <v>224119569</v>
      </c>
      <c r="B3539">
        <v>138716662</v>
      </c>
      <c r="C3539" t="s">
        <v>3380</v>
      </c>
      <c r="D3539" t="str">
        <f>INDEX(cleaned_data_Pittsburgh!AF$2:'cleaned_data_Pittsburgh'!AF$828, MATCH(A3539, cleaned_data_Pittsburgh!I$2:'cleaned_data_Pittsburgh'!I$828,0))</f>
        <v>Pittsburgh</v>
      </c>
      <c r="E3539">
        <f>INDEX(cleaned_data_Pittsburgh!AG$2:'cleaned_data_Pittsburgh'!AG$828, MATCH(A3539, cleaned_data_Pittsburgh!I$2:'cleaned_data_Pittsburgh'!I$828,0))</f>
        <v>0</v>
      </c>
      <c r="F3539" t="str">
        <f>INDEX(cleaned_data_Pittsburgh!AK$2:'cleaned_data_Pittsburgh'!AK$828, MATCH(A3539, cleaned_data_Pittsburgh!I$2:'cleaned_data_Pittsburgh'!I$828,0))</f>
        <v>Sub-county</v>
      </c>
      <c r="G3539">
        <f t="shared" si="38"/>
        <v>1</v>
      </c>
    </row>
    <row r="3540" spans="1:7" x14ac:dyDescent="0.2">
      <c r="A3540">
        <v>224119569</v>
      </c>
      <c r="B3540">
        <v>5624855</v>
      </c>
      <c r="C3540" t="s">
        <v>3380</v>
      </c>
      <c r="D3540" t="str">
        <f>INDEX(cleaned_data_Pittsburgh!AF$2:'cleaned_data_Pittsburgh'!AF$828, MATCH(A3540, cleaned_data_Pittsburgh!I$2:'cleaned_data_Pittsburgh'!I$828,0))</f>
        <v>Pittsburgh</v>
      </c>
      <c r="E3540">
        <f>INDEX(cleaned_data_Pittsburgh!AG$2:'cleaned_data_Pittsburgh'!AG$828, MATCH(A3540, cleaned_data_Pittsburgh!I$2:'cleaned_data_Pittsburgh'!I$828,0))</f>
        <v>0</v>
      </c>
      <c r="F3540" t="str">
        <f>INDEX(cleaned_data_Pittsburgh!AK$2:'cleaned_data_Pittsburgh'!AK$828, MATCH(A3540, cleaned_data_Pittsburgh!I$2:'cleaned_data_Pittsburgh'!I$828,0))</f>
        <v>Sub-county</v>
      </c>
      <c r="G3540">
        <f t="shared" si="38"/>
        <v>1</v>
      </c>
    </row>
    <row r="3541" spans="1:7" x14ac:dyDescent="0.2">
      <c r="A3541">
        <v>224119569</v>
      </c>
      <c r="B3541">
        <v>23665001</v>
      </c>
      <c r="C3541" t="s">
        <v>3380</v>
      </c>
      <c r="D3541" t="str">
        <f>INDEX(cleaned_data_Pittsburgh!AF$2:'cleaned_data_Pittsburgh'!AF$828, MATCH(A3541, cleaned_data_Pittsburgh!I$2:'cleaned_data_Pittsburgh'!I$828,0))</f>
        <v>Pittsburgh</v>
      </c>
      <c r="E3541">
        <f>INDEX(cleaned_data_Pittsburgh!AG$2:'cleaned_data_Pittsburgh'!AG$828, MATCH(A3541, cleaned_data_Pittsburgh!I$2:'cleaned_data_Pittsburgh'!I$828,0))</f>
        <v>0</v>
      </c>
      <c r="F3541" t="str">
        <f>INDEX(cleaned_data_Pittsburgh!AK$2:'cleaned_data_Pittsburgh'!AK$828, MATCH(A3541, cleaned_data_Pittsburgh!I$2:'cleaned_data_Pittsburgh'!I$828,0))</f>
        <v>Sub-county</v>
      </c>
      <c r="G3541">
        <f t="shared" si="38"/>
        <v>1</v>
      </c>
    </row>
    <row r="3542" spans="1:7" x14ac:dyDescent="0.2">
      <c r="A3542">
        <v>224133624</v>
      </c>
      <c r="B3542">
        <v>45297502</v>
      </c>
      <c r="C3542" t="s">
        <v>3380</v>
      </c>
      <c r="D3542" t="str">
        <f>INDEX(cleaned_data_Pittsburgh!AF$2:'cleaned_data_Pittsburgh'!AF$828, MATCH(A3542, cleaned_data_Pittsburgh!I$2:'cleaned_data_Pittsburgh'!I$828,0))</f>
        <v>Pittsburgh</v>
      </c>
      <c r="E3542">
        <f>INDEX(cleaned_data_Pittsburgh!AG$2:'cleaned_data_Pittsburgh'!AG$828, MATCH(A3542, cleaned_data_Pittsburgh!I$2:'cleaned_data_Pittsburgh'!I$828,0))</f>
        <v>0</v>
      </c>
      <c r="F3542" t="str">
        <f>INDEX(cleaned_data_Pittsburgh!AK$2:'cleaned_data_Pittsburgh'!AK$828, MATCH(A3542, cleaned_data_Pittsburgh!I$2:'cleaned_data_Pittsburgh'!I$828,0))</f>
        <v>Sub-county</v>
      </c>
      <c r="G3542">
        <f t="shared" si="38"/>
        <v>1</v>
      </c>
    </row>
    <row r="3543" spans="1:7" x14ac:dyDescent="0.2">
      <c r="A3543">
        <v>224133624</v>
      </c>
      <c r="B3543">
        <v>102827722</v>
      </c>
      <c r="C3543" t="s">
        <v>3380</v>
      </c>
      <c r="D3543" t="str">
        <f>INDEX(cleaned_data_Pittsburgh!AF$2:'cleaned_data_Pittsburgh'!AF$828, MATCH(A3543, cleaned_data_Pittsburgh!I$2:'cleaned_data_Pittsburgh'!I$828,0))</f>
        <v>Pittsburgh</v>
      </c>
      <c r="E3543">
        <f>INDEX(cleaned_data_Pittsburgh!AG$2:'cleaned_data_Pittsburgh'!AG$828, MATCH(A3543, cleaned_data_Pittsburgh!I$2:'cleaned_data_Pittsburgh'!I$828,0))</f>
        <v>0</v>
      </c>
      <c r="F3543" t="str">
        <f>INDEX(cleaned_data_Pittsburgh!AK$2:'cleaned_data_Pittsburgh'!AK$828, MATCH(A3543, cleaned_data_Pittsburgh!I$2:'cleaned_data_Pittsburgh'!I$828,0))</f>
        <v>Sub-county</v>
      </c>
      <c r="G3543">
        <f t="shared" si="38"/>
        <v>1</v>
      </c>
    </row>
    <row r="3544" spans="1:7" x14ac:dyDescent="0.2">
      <c r="A3544">
        <v>224133624</v>
      </c>
      <c r="B3544">
        <v>153432902</v>
      </c>
      <c r="C3544" t="s">
        <v>3380</v>
      </c>
      <c r="D3544" t="str">
        <f>INDEX(cleaned_data_Pittsburgh!AF$2:'cleaned_data_Pittsburgh'!AF$828, MATCH(A3544, cleaned_data_Pittsburgh!I$2:'cleaned_data_Pittsburgh'!I$828,0))</f>
        <v>Pittsburgh</v>
      </c>
      <c r="E3544">
        <f>INDEX(cleaned_data_Pittsburgh!AG$2:'cleaned_data_Pittsburgh'!AG$828, MATCH(A3544, cleaned_data_Pittsburgh!I$2:'cleaned_data_Pittsburgh'!I$828,0))</f>
        <v>0</v>
      </c>
      <c r="F3544" t="str">
        <f>INDEX(cleaned_data_Pittsburgh!AK$2:'cleaned_data_Pittsburgh'!AK$828, MATCH(A3544, cleaned_data_Pittsburgh!I$2:'cleaned_data_Pittsburgh'!I$828,0))</f>
        <v>Sub-county</v>
      </c>
      <c r="G3544">
        <f t="shared" si="38"/>
        <v>1</v>
      </c>
    </row>
    <row r="3545" spans="1:7" x14ac:dyDescent="0.2">
      <c r="A3545">
        <v>224133624</v>
      </c>
      <c r="B3545">
        <v>2335432</v>
      </c>
      <c r="C3545" t="s">
        <v>3380</v>
      </c>
      <c r="D3545" t="str">
        <f>INDEX(cleaned_data_Pittsburgh!AF$2:'cleaned_data_Pittsburgh'!AF$828, MATCH(A3545, cleaned_data_Pittsburgh!I$2:'cleaned_data_Pittsburgh'!I$828,0))</f>
        <v>Pittsburgh</v>
      </c>
      <c r="E3545">
        <f>INDEX(cleaned_data_Pittsburgh!AG$2:'cleaned_data_Pittsburgh'!AG$828, MATCH(A3545, cleaned_data_Pittsburgh!I$2:'cleaned_data_Pittsburgh'!I$828,0))</f>
        <v>0</v>
      </c>
      <c r="F3545" t="str">
        <f>INDEX(cleaned_data_Pittsburgh!AK$2:'cleaned_data_Pittsburgh'!AK$828, MATCH(A3545, cleaned_data_Pittsburgh!I$2:'cleaned_data_Pittsburgh'!I$828,0))</f>
        <v>Sub-county</v>
      </c>
      <c r="G3545">
        <f t="shared" si="38"/>
        <v>1</v>
      </c>
    </row>
    <row r="3546" spans="1:7" x14ac:dyDescent="0.2">
      <c r="A3546">
        <v>224133624</v>
      </c>
      <c r="B3546">
        <v>72727032</v>
      </c>
      <c r="C3546" t="s">
        <v>3380</v>
      </c>
      <c r="D3546" t="str">
        <f>INDEX(cleaned_data_Pittsburgh!AF$2:'cleaned_data_Pittsburgh'!AF$828, MATCH(A3546, cleaned_data_Pittsburgh!I$2:'cleaned_data_Pittsburgh'!I$828,0))</f>
        <v>Pittsburgh</v>
      </c>
      <c r="E3546">
        <f>INDEX(cleaned_data_Pittsburgh!AG$2:'cleaned_data_Pittsburgh'!AG$828, MATCH(A3546, cleaned_data_Pittsburgh!I$2:'cleaned_data_Pittsburgh'!I$828,0))</f>
        <v>0</v>
      </c>
      <c r="F3546" t="str">
        <f>INDEX(cleaned_data_Pittsburgh!AK$2:'cleaned_data_Pittsburgh'!AK$828, MATCH(A3546, cleaned_data_Pittsburgh!I$2:'cleaned_data_Pittsburgh'!I$828,0))</f>
        <v>Sub-county</v>
      </c>
      <c r="G3546">
        <f t="shared" si="38"/>
        <v>1</v>
      </c>
    </row>
    <row r="3547" spans="1:7" x14ac:dyDescent="0.2">
      <c r="A3547">
        <v>224133624</v>
      </c>
      <c r="B3547">
        <v>45195972</v>
      </c>
      <c r="C3547" t="s">
        <v>3380</v>
      </c>
      <c r="D3547" t="str">
        <f>INDEX(cleaned_data_Pittsburgh!AF$2:'cleaned_data_Pittsburgh'!AF$828, MATCH(A3547, cleaned_data_Pittsburgh!I$2:'cleaned_data_Pittsburgh'!I$828,0))</f>
        <v>Pittsburgh</v>
      </c>
      <c r="E3547">
        <f>INDEX(cleaned_data_Pittsburgh!AG$2:'cleaned_data_Pittsburgh'!AG$828, MATCH(A3547, cleaned_data_Pittsburgh!I$2:'cleaned_data_Pittsburgh'!I$828,0))</f>
        <v>0</v>
      </c>
      <c r="F3547" t="str">
        <f>INDEX(cleaned_data_Pittsburgh!AK$2:'cleaned_data_Pittsburgh'!AK$828, MATCH(A3547, cleaned_data_Pittsburgh!I$2:'cleaned_data_Pittsburgh'!I$828,0))</f>
        <v>Sub-county</v>
      </c>
      <c r="G3547">
        <f t="shared" si="38"/>
        <v>1</v>
      </c>
    </row>
    <row r="3548" spans="1:7" x14ac:dyDescent="0.2">
      <c r="A3548">
        <v>224133624</v>
      </c>
      <c r="B3548">
        <v>8723581</v>
      </c>
      <c r="C3548" t="s">
        <v>3380</v>
      </c>
      <c r="D3548" t="str">
        <f>INDEX(cleaned_data_Pittsburgh!AF$2:'cleaned_data_Pittsburgh'!AF$828, MATCH(A3548, cleaned_data_Pittsburgh!I$2:'cleaned_data_Pittsburgh'!I$828,0))</f>
        <v>Pittsburgh</v>
      </c>
      <c r="E3548">
        <f>INDEX(cleaned_data_Pittsburgh!AG$2:'cleaned_data_Pittsburgh'!AG$828, MATCH(A3548, cleaned_data_Pittsburgh!I$2:'cleaned_data_Pittsburgh'!I$828,0))</f>
        <v>0</v>
      </c>
      <c r="F3548" t="str">
        <f>INDEX(cleaned_data_Pittsburgh!AK$2:'cleaned_data_Pittsburgh'!AK$828, MATCH(A3548, cleaned_data_Pittsburgh!I$2:'cleaned_data_Pittsburgh'!I$828,0))</f>
        <v>Sub-county</v>
      </c>
      <c r="G3548">
        <f t="shared" si="38"/>
        <v>1</v>
      </c>
    </row>
    <row r="3549" spans="1:7" x14ac:dyDescent="0.2">
      <c r="A3549">
        <v>224133624</v>
      </c>
      <c r="B3549">
        <v>190144225</v>
      </c>
      <c r="C3549" t="s">
        <v>3380</v>
      </c>
      <c r="D3549" t="str">
        <f>INDEX(cleaned_data_Pittsburgh!AF$2:'cleaned_data_Pittsburgh'!AF$828, MATCH(A3549, cleaned_data_Pittsburgh!I$2:'cleaned_data_Pittsburgh'!I$828,0))</f>
        <v>Pittsburgh</v>
      </c>
      <c r="E3549">
        <f>INDEX(cleaned_data_Pittsburgh!AG$2:'cleaned_data_Pittsburgh'!AG$828, MATCH(A3549, cleaned_data_Pittsburgh!I$2:'cleaned_data_Pittsburgh'!I$828,0))</f>
        <v>0</v>
      </c>
      <c r="F3549" t="str">
        <f>INDEX(cleaned_data_Pittsburgh!AK$2:'cleaned_data_Pittsburgh'!AK$828, MATCH(A3549, cleaned_data_Pittsburgh!I$2:'cleaned_data_Pittsburgh'!I$828,0))</f>
        <v>Sub-county</v>
      </c>
      <c r="G3549">
        <f t="shared" si="38"/>
        <v>1</v>
      </c>
    </row>
    <row r="3550" spans="1:7" x14ac:dyDescent="0.2">
      <c r="A3550">
        <v>224133624</v>
      </c>
      <c r="B3550">
        <v>182557453</v>
      </c>
      <c r="C3550" t="s">
        <v>3380</v>
      </c>
      <c r="D3550" t="str">
        <f>INDEX(cleaned_data_Pittsburgh!AF$2:'cleaned_data_Pittsburgh'!AF$828, MATCH(A3550, cleaned_data_Pittsburgh!I$2:'cleaned_data_Pittsburgh'!I$828,0))</f>
        <v>Pittsburgh</v>
      </c>
      <c r="E3550">
        <f>INDEX(cleaned_data_Pittsburgh!AG$2:'cleaned_data_Pittsburgh'!AG$828, MATCH(A3550, cleaned_data_Pittsburgh!I$2:'cleaned_data_Pittsburgh'!I$828,0))</f>
        <v>0</v>
      </c>
      <c r="F3550" t="str">
        <f>INDEX(cleaned_data_Pittsburgh!AK$2:'cleaned_data_Pittsburgh'!AK$828, MATCH(A3550, cleaned_data_Pittsburgh!I$2:'cleaned_data_Pittsburgh'!I$828,0))</f>
        <v>Sub-county</v>
      </c>
      <c r="G3550">
        <f t="shared" si="38"/>
        <v>1</v>
      </c>
    </row>
    <row r="3551" spans="1:7" x14ac:dyDescent="0.2">
      <c r="A3551">
        <v>224133624</v>
      </c>
      <c r="B3551">
        <v>10112314</v>
      </c>
      <c r="C3551" t="s">
        <v>3380</v>
      </c>
      <c r="D3551" t="str">
        <f>INDEX(cleaned_data_Pittsburgh!AF$2:'cleaned_data_Pittsburgh'!AF$828, MATCH(A3551, cleaned_data_Pittsburgh!I$2:'cleaned_data_Pittsburgh'!I$828,0))</f>
        <v>Pittsburgh</v>
      </c>
      <c r="E3551">
        <f>INDEX(cleaned_data_Pittsburgh!AG$2:'cleaned_data_Pittsburgh'!AG$828, MATCH(A3551, cleaned_data_Pittsburgh!I$2:'cleaned_data_Pittsburgh'!I$828,0))</f>
        <v>0</v>
      </c>
      <c r="F3551" t="str">
        <f>INDEX(cleaned_data_Pittsburgh!AK$2:'cleaned_data_Pittsburgh'!AK$828, MATCH(A3551, cleaned_data_Pittsburgh!I$2:'cleaned_data_Pittsburgh'!I$828,0))</f>
        <v>Sub-county</v>
      </c>
      <c r="G3551">
        <f t="shared" si="38"/>
        <v>1</v>
      </c>
    </row>
    <row r="3552" spans="1:7" x14ac:dyDescent="0.2">
      <c r="A3552">
        <v>224133624</v>
      </c>
      <c r="B3552">
        <v>136580202</v>
      </c>
      <c r="C3552" t="s">
        <v>3380</v>
      </c>
      <c r="D3552" t="str">
        <f>INDEX(cleaned_data_Pittsburgh!AF$2:'cleaned_data_Pittsburgh'!AF$828, MATCH(A3552, cleaned_data_Pittsburgh!I$2:'cleaned_data_Pittsburgh'!I$828,0))</f>
        <v>Pittsburgh</v>
      </c>
      <c r="E3552">
        <f>INDEX(cleaned_data_Pittsburgh!AG$2:'cleaned_data_Pittsburgh'!AG$828, MATCH(A3552, cleaned_data_Pittsburgh!I$2:'cleaned_data_Pittsburgh'!I$828,0))</f>
        <v>0</v>
      </c>
      <c r="F3552" t="str">
        <f>INDEX(cleaned_data_Pittsburgh!AK$2:'cleaned_data_Pittsburgh'!AK$828, MATCH(A3552, cleaned_data_Pittsburgh!I$2:'cleaned_data_Pittsburgh'!I$828,0))</f>
        <v>Sub-county</v>
      </c>
      <c r="G3552">
        <f t="shared" si="38"/>
        <v>1</v>
      </c>
    </row>
    <row r="3553" spans="1:7" x14ac:dyDescent="0.2">
      <c r="A3553">
        <v>224133624</v>
      </c>
      <c r="B3553">
        <v>187243552</v>
      </c>
      <c r="C3553" t="s">
        <v>3380</v>
      </c>
      <c r="D3553" t="str">
        <f>INDEX(cleaned_data_Pittsburgh!AF$2:'cleaned_data_Pittsburgh'!AF$828, MATCH(A3553, cleaned_data_Pittsburgh!I$2:'cleaned_data_Pittsburgh'!I$828,0))</f>
        <v>Pittsburgh</v>
      </c>
      <c r="E3553">
        <f>INDEX(cleaned_data_Pittsburgh!AG$2:'cleaned_data_Pittsburgh'!AG$828, MATCH(A3553, cleaned_data_Pittsburgh!I$2:'cleaned_data_Pittsburgh'!I$828,0))</f>
        <v>0</v>
      </c>
      <c r="F3553" t="str">
        <f>INDEX(cleaned_data_Pittsburgh!AK$2:'cleaned_data_Pittsburgh'!AK$828, MATCH(A3553, cleaned_data_Pittsburgh!I$2:'cleaned_data_Pittsburgh'!I$828,0))</f>
        <v>Sub-county</v>
      </c>
      <c r="G3553">
        <f t="shared" si="38"/>
        <v>1</v>
      </c>
    </row>
    <row r="3554" spans="1:7" x14ac:dyDescent="0.2">
      <c r="A3554">
        <v>224133624</v>
      </c>
      <c r="B3554">
        <v>185582713</v>
      </c>
      <c r="C3554" t="s">
        <v>3380</v>
      </c>
      <c r="D3554" t="str">
        <f>INDEX(cleaned_data_Pittsburgh!AF$2:'cleaned_data_Pittsburgh'!AF$828, MATCH(A3554, cleaned_data_Pittsburgh!I$2:'cleaned_data_Pittsburgh'!I$828,0))</f>
        <v>Pittsburgh</v>
      </c>
      <c r="E3554">
        <f>INDEX(cleaned_data_Pittsburgh!AG$2:'cleaned_data_Pittsburgh'!AG$828, MATCH(A3554, cleaned_data_Pittsburgh!I$2:'cleaned_data_Pittsburgh'!I$828,0))</f>
        <v>0</v>
      </c>
      <c r="F3554" t="str">
        <f>INDEX(cleaned_data_Pittsburgh!AK$2:'cleaned_data_Pittsburgh'!AK$828, MATCH(A3554, cleaned_data_Pittsburgh!I$2:'cleaned_data_Pittsburgh'!I$828,0))</f>
        <v>Sub-county</v>
      </c>
      <c r="G3554">
        <f t="shared" si="38"/>
        <v>1</v>
      </c>
    </row>
    <row r="3555" spans="1:7" x14ac:dyDescent="0.2">
      <c r="A3555">
        <v>224133624</v>
      </c>
      <c r="B3555">
        <v>13108243</v>
      </c>
      <c r="C3555" t="s">
        <v>3380</v>
      </c>
      <c r="D3555" t="str">
        <f>INDEX(cleaned_data_Pittsburgh!AF$2:'cleaned_data_Pittsburgh'!AF$828, MATCH(A3555, cleaned_data_Pittsburgh!I$2:'cleaned_data_Pittsburgh'!I$828,0))</f>
        <v>Pittsburgh</v>
      </c>
      <c r="E3555">
        <f>INDEX(cleaned_data_Pittsburgh!AG$2:'cleaned_data_Pittsburgh'!AG$828, MATCH(A3555, cleaned_data_Pittsburgh!I$2:'cleaned_data_Pittsburgh'!I$828,0))</f>
        <v>0</v>
      </c>
      <c r="F3555" t="str">
        <f>INDEX(cleaned_data_Pittsburgh!AK$2:'cleaned_data_Pittsburgh'!AK$828, MATCH(A3555, cleaned_data_Pittsburgh!I$2:'cleaned_data_Pittsburgh'!I$828,0))</f>
        <v>Sub-county</v>
      </c>
      <c r="G3555">
        <f t="shared" si="38"/>
        <v>1</v>
      </c>
    </row>
    <row r="3556" spans="1:7" x14ac:dyDescent="0.2">
      <c r="A3556">
        <v>224134620</v>
      </c>
      <c r="B3556">
        <v>187861157</v>
      </c>
      <c r="C3556" t="s">
        <v>3380</v>
      </c>
      <c r="D3556" t="str">
        <f>INDEX(cleaned_data_Pittsburgh!AF$2:'cleaned_data_Pittsburgh'!AF$828, MATCH(A3556, cleaned_data_Pittsburgh!I$2:'cleaned_data_Pittsburgh'!I$828,0))</f>
        <v>Pittsburgh</v>
      </c>
      <c r="E3556">
        <f>INDEX(cleaned_data_Pittsburgh!AG$2:'cleaned_data_Pittsburgh'!AG$828, MATCH(A3556, cleaned_data_Pittsburgh!I$2:'cleaned_data_Pittsburgh'!I$828,0))</f>
        <v>0</v>
      </c>
      <c r="F3556" t="str">
        <f>INDEX(cleaned_data_Pittsburgh!AK$2:'cleaned_data_Pittsburgh'!AK$828, MATCH(A3556, cleaned_data_Pittsburgh!I$2:'cleaned_data_Pittsburgh'!I$828,0))</f>
        <v>Sub-county</v>
      </c>
      <c r="G3556">
        <f t="shared" si="38"/>
        <v>1</v>
      </c>
    </row>
    <row r="3557" spans="1:7" x14ac:dyDescent="0.2">
      <c r="A3557">
        <v>224134620</v>
      </c>
      <c r="B3557">
        <v>92967432</v>
      </c>
      <c r="C3557" t="s">
        <v>3380</v>
      </c>
      <c r="D3557" t="str">
        <f>INDEX(cleaned_data_Pittsburgh!AF$2:'cleaned_data_Pittsburgh'!AF$828, MATCH(A3557, cleaned_data_Pittsburgh!I$2:'cleaned_data_Pittsburgh'!I$828,0))</f>
        <v>Pittsburgh</v>
      </c>
      <c r="E3557">
        <f>INDEX(cleaned_data_Pittsburgh!AG$2:'cleaned_data_Pittsburgh'!AG$828, MATCH(A3557, cleaned_data_Pittsburgh!I$2:'cleaned_data_Pittsburgh'!I$828,0))</f>
        <v>0</v>
      </c>
      <c r="F3557" t="str">
        <f>INDEX(cleaned_data_Pittsburgh!AK$2:'cleaned_data_Pittsburgh'!AK$828, MATCH(A3557, cleaned_data_Pittsburgh!I$2:'cleaned_data_Pittsburgh'!I$828,0))</f>
        <v>Sub-county</v>
      </c>
      <c r="G3557">
        <f t="shared" si="38"/>
        <v>1</v>
      </c>
    </row>
    <row r="3558" spans="1:7" x14ac:dyDescent="0.2">
      <c r="A3558">
        <v>224136565</v>
      </c>
      <c r="B3558">
        <v>5624855</v>
      </c>
      <c r="C3558" t="s">
        <v>3380</v>
      </c>
      <c r="D3558" t="str">
        <f>INDEX(cleaned_data_Pittsburgh!AF$2:'cleaned_data_Pittsburgh'!AF$828, MATCH(A3558, cleaned_data_Pittsburgh!I$2:'cleaned_data_Pittsburgh'!I$828,0))</f>
        <v>Pittsburgh</v>
      </c>
      <c r="E3558">
        <f>INDEX(cleaned_data_Pittsburgh!AG$2:'cleaned_data_Pittsburgh'!AG$828, MATCH(A3558, cleaned_data_Pittsburgh!I$2:'cleaned_data_Pittsburgh'!I$828,0))</f>
        <v>0</v>
      </c>
      <c r="F3558" t="str">
        <f>INDEX(cleaned_data_Pittsburgh!AK$2:'cleaned_data_Pittsburgh'!AK$828, MATCH(A3558, cleaned_data_Pittsburgh!I$2:'cleaned_data_Pittsburgh'!I$828,0))</f>
        <v>Sub-county</v>
      </c>
      <c r="G3558">
        <f t="shared" si="38"/>
        <v>1</v>
      </c>
    </row>
    <row r="3559" spans="1:7" x14ac:dyDescent="0.2">
      <c r="A3559">
        <v>224136565</v>
      </c>
      <c r="B3559">
        <v>1595992</v>
      </c>
      <c r="C3559" t="s">
        <v>3380</v>
      </c>
      <c r="D3559" t="str">
        <f>INDEX(cleaned_data_Pittsburgh!AF$2:'cleaned_data_Pittsburgh'!AF$828, MATCH(A3559, cleaned_data_Pittsburgh!I$2:'cleaned_data_Pittsburgh'!I$828,0))</f>
        <v>Pittsburgh</v>
      </c>
      <c r="E3559">
        <f>INDEX(cleaned_data_Pittsburgh!AG$2:'cleaned_data_Pittsburgh'!AG$828, MATCH(A3559, cleaned_data_Pittsburgh!I$2:'cleaned_data_Pittsburgh'!I$828,0))</f>
        <v>0</v>
      </c>
      <c r="F3559" t="str">
        <f>INDEX(cleaned_data_Pittsburgh!AK$2:'cleaned_data_Pittsburgh'!AK$828, MATCH(A3559, cleaned_data_Pittsburgh!I$2:'cleaned_data_Pittsburgh'!I$828,0))</f>
        <v>Sub-county</v>
      </c>
      <c r="G3559">
        <f t="shared" si="38"/>
        <v>1</v>
      </c>
    </row>
    <row r="3560" spans="1:7" x14ac:dyDescent="0.2">
      <c r="A3560">
        <v>224136565</v>
      </c>
      <c r="B3560">
        <v>146982692</v>
      </c>
      <c r="C3560" t="s">
        <v>3380</v>
      </c>
      <c r="D3560" t="str">
        <f>INDEX(cleaned_data_Pittsburgh!AF$2:'cleaned_data_Pittsburgh'!AF$828, MATCH(A3560, cleaned_data_Pittsburgh!I$2:'cleaned_data_Pittsburgh'!I$828,0))</f>
        <v>Pittsburgh</v>
      </c>
      <c r="E3560">
        <f>INDEX(cleaned_data_Pittsburgh!AG$2:'cleaned_data_Pittsburgh'!AG$828, MATCH(A3560, cleaned_data_Pittsburgh!I$2:'cleaned_data_Pittsburgh'!I$828,0))</f>
        <v>0</v>
      </c>
      <c r="F3560" t="str">
        <f>INDEX(cleaned_data_Pittsburgh!AK$2:'cleaned_data_Pittsburgh'!AK$828, MATCH(A3560, cleaned_data_Pittsburgh!I$2:'cleaned_data_Pittsburgh'!I$828,0))</f>
        <v>Sub-county</v>
      </c>
      <c r="G3560">
        <f t="shared" si="38"/>
        <v>1</v>
      </c>
    </row>
    <row r="3561" spans="1:7" x14ac:dyDescent="0.2">
      <c r="A3561">
        <v>224136565</v>
      </c>
      <c r="B3561">
        <v>188137722</v>
      </c>
      <c r="C3561" t="s">
        <v>3380</v>
      </c>
      <c r="D3561" t="str">
        <f>INDEX(cleaned_data_Pittsburgh!AF$2:'cleaned_data_Pittsburgh'!AF$828, MATCH(A3561, cleaned_data_Pittsburgh!I$2:'cleaned_data_Pittsburgh'!I$828,0))</f>
        <v>Pittsburgh</v>
      </c>
      <c r="E3561">
        <f>INDEX(cleaned_data_Pittsburgh!AG$2:'cleaned_data_Pittsburgh'!AG$828, MATCH(A3561, cleaned_data_Pittsburgh!I$2:'cleaned_data_Pittsburgh'!I$828,0))</f>
        <v>0</v>
      </c>
      <c r="F3561" t="str">
        <f>INDEX(cleaned_data_Pittsburgh!AK$2:'cleaned_data_Pittsburgh'!AK$828, MATCH(A3561, cleaned_data_Pittsburgh!I$2:'cleaned_data_Pittsburgh'!I$828,0))</f>
        <v>Sub-county</v>
      </c>
      <c r="G3561">
        <f t="shared" si="38"/>
        <v>1</v>
      </c>
    </row>
    <row r="3562" spans="1:7" x14ac:dyDescent="0.2">
      <c r="A3562">
        <v>224136565</v>
      </c>
      <c r="B3562">
        <v>25922602</v>
      </c>
      <c r="C3562" t="s">
        <v>3380</v>
      </c>
      <c r="D3562" t="str">
        <f>INDEX(cleaned_data_Pittsburgh!AF$2:'cleaned_data_Pittsburgh'!AF$828, MATCH(A3562, cleaned_data_Pittsburgh!I$2:'cleaned_data_Pittsburgh'!I$828,0))</f>
        <v>Pittsburgh</v>
      </c>
      <c r="E3562">
        <f>INDEX(cleaned_data_Pittsburgh!AG$2:'cleaned_data_Pittsburgh'!AG$828, MATCH(A3562, cleaned_data_Pittsburgh!I$2:'cleaned_data_Pittsburgh'!I$828,0))</f>
        <v>0</v>
      </c>
      <c r="F3562" t="str">
        <f>INDEX(cleaned_data_Pittsburgh!AK$2:'cleaned_data_Pittsburgh'!AK$828, MATCH(A3562, cleaned_data_Pittsburgh!I$2:'cleaned_data_Pittsburgh'!I$828,0))</f>
        <v>Sub-county</v>
      </c>
      <c r="G3562">
        <f t="shared" si="38"/>
        <v>1</v>
      </c>
    </row>
    <row r="3563" spans="1:7" x14ac:dyDescent="0.2">
      <c r="A3563">
        <v>224136597</v>
      </c>
      <c r="B3563">
        <v>5624855</v>
      </c>
      <c r="C3563" t="s">
        <v>3380</v>
      </c>
      <c r="D3563" t="str">
        <f>INDEX(cleaned_data_Pittsburgh!AF$2:'cleaned_data_Pittsburgh'!AF$828, MATCH(A3563, cleaned_data_Pittsburgh!I$2:'cleaned_data_Pittsburgh'!I$828,0))</f>
        <v>Pittsburgh</v>
      </c>
      <c r="E3563">
        <f>INDEX(cleaned_data_Pittsburgh!AG$2:'cleaned_data_Pittsburgh'!AG$828, MATCH(A3563, cleaned_data_Pittsburgh!I$2:'cleaned_data_Pittsburgh'!I$828,0))</f>
        <v>0</v>
      </c>
      <c r="F3563" t="str">
        <f>INDEX(cleaned_data_Pittsburgh!AK$2:'cleaned_data_Pittsburgh'!AK$828, MATCH(A3563, cleaned_data_Pittsburgh!I$2:'cleaned_data_Pittsburgh'!I$828,0))</f>
        <v>Sub-county</v>
      </c>
      <c r="G3563">
        <f t="shared" si="38"/>
        <v>1</v>
      </c>
    </row>
    <row r="3564" spans="1:7" x14ac:dyDescent="0.2">
      <c r="A3564">
        <v>224136597</v>
      </c>
      <c r="B3564">
        <v>108194432</v>
      </c>
      <c r="C3564" t="s">
        <v>3380</v>
      </c>
      <c r="D3564" t="str">
        <f>INDEX(cleaned_data_Pittsburgh!AF$2:'cleaned_data_Pittsburgh'!AF$828, MATCH(A3564, cleaned_data_Pittsburgh!I$2:'cleaned_data_Pittsburgh'!I$828,0))</f>
        <v>Pittsburgh</v>
      </c>
      <c r="E3564">
        <f>INDEX(cleaned_data_Pittsburgh!AG$2:'cleaned_data_Pittsburgh'!AG$828, MATCH(A3564, cleaned_data_Pittsburgh!I$2:'cleaned_data_Pittsburgh'!I$828,0))</f>
        <v>0</v>
      </c>
      <c r="F3564" t="str">
        <f>INDEX(cleaned_data_Pittsburgh!AK$2:'cleaned_data_Pittsburgh'!AK$828, MATCH(A3564, cleaned_data_Pittsburgh!I$2:'cleaned_data_Pittsburgh'!I$828,0))</f>
        <v>Sub-county</v>
      </c>
      <c r="G3564">
        <f t="shared" si="38"/>
        <v>1</v>
      </c>
    </row>
    <row r="3565" spans="1:7" x14ac:dyDescent="0.2">
      <c r="A3565">
        <v>224136597</v>
      </c>
      <c r="B3565">
        <v>9507281</v>
      </c>
      <c r="C3565" t="s">
        <v>3380</v>
      </c>
      <c r="D3565" t="str">
        <f>INDEX(cleaned_data_Pittsburgh!AF$2:'cleaned_data_Pittsburgh'!AF$828, MATCH(A3565, cleaned_data_Pittsburgh!I$2:'cleaned_data_Pittsburgh'!I$828,0))</f>
        <v>Pittsburgh</v>
      </c>
      <c r="E3565">
        <f>INDEX(cleaned_data_Pittsburgh!AG$2:'cleaned_data_Pittsburgh'!AG$828, MATCH(A3565, cleaned_data_Pittsburgh!I$2:'cleaned_data_Pittsburgh'!I$828,0))</f>
        <v>0</v>
      </c>
      <c r="F3565" t="str">
        <f>INDEX(cleaned_data_Pittsburgh!AK$2:'cleaned_data_Pittsburgh'!AK$828, MATCH(A3565, cleaned_data_Pittsburgh!I$2:'cleaned_data_Pittsburgh'!I$828,0))</f>
        <v>Sub-county</v>
      </c>
      <c r="G3565">
        <f t="shared" si="38"/>
        <v>1</v>
      </c>
    </row>
    <row r="3566" spans="1:7" x14ac:dyDescent="0.2">
      <c r="A3566">
        <v>224136597</v>
      </c>
      <c r="B3566">
        <v>93275712</v>
      </c>
      <c r="C3566" t="s">
        <v>3380</v>
      </c>
      <c r="D3566" t="str">
        <f>INDEX(cleaned_data_Pittsburgh!AF$2:'cleaned_data_Pittsburgh'!AF$828, MATCH(A3566, cleaned_data_Pittsburgh!I$2:'cleaned_data_Pittsburgh'!I$828,0))</f>
        <v>Pittsburgh</v>
      </c>
      <c r="E3566">
        <f>INDEX(cleaned_data_Pittsburgh!AG$2:'cleaned_data_Pittsburgh'!AG$828, MATCH(A3566, cleaned_data_Pittsburgh!I$2:'cleaned_data_Pittsburgh'!I$828,0))</f>
        <v>0</v>
      </c>
      <c r="F3566" t="str">
        <f>INDEX(cleaned_data_Pittsburgh!AK$2:'cleaned_data_Pittsburgh'!AK$828, MATCH(A3566, cleaned_data_Pittsburgh!I$2:'cleaned_data_Pittsburgh'!I$828,0))</f>
        <v>Sub-county</v>
      </c>
      <c r="G3566">
        <f t="shared" si="38"/>
        <v>1</v>
      </c>
    </row>
    <row r="3567" spans="1:7" x14ac:dyDescent="0.2">
      <c r="A3567">
        <v>224136597</v>
      </c>
      <c r="B3567">
        <v>25922602</v>
      </c>
      <c r="C3567" t="s">
        <v>3380</v>
      </c>
      <c r="D3567" t="str">
        <f>INDEX(cleaned_data_Pittsburgh!AF$2:'cleaned_data_Pittsburgh'!AF$828, MATCH(A3567, cleaned_data_Pittsburgh!I$2:'cleaned_data_Pittsburgh'!I$828,0))</f>
        <v>Pittsburgh</v>
      </c>
      <c r="E3567">
        <f>INDEX(cleaned_data_Pittsburgh!AG$2:'cleaned_data_Pittsburgh'!AG$828, MATCH(A3567, cleaned_data_Pittsburgh!I$2:'cleaned_data_Pittsburgh'!I$828,0))</f>
        <v>0</v>
      </c>
      <c r="F3567" t="str">
        <f>INDEX(cleaned_data_Pittsburgh!AK$2:'cleaned_data_Pittsburgh'!AK$828, MATCH(A3567, cleaned_data_Pittsburgh!I$2:'cleaned_data_Pittsburgh'!I$828,0))</f>
        <v>Sub-county</v>
      </c>
      <c r="G3567">
        <f t="shared" si="38"/>
        <v>1</v>
      </c>
    </row>
    <row r="3568" spans="1:7" x14ac:dyDescent="0.2">
      <c r="A3568">
        <v>224136597</v>
      </c>
      <c r="B3568">
        <v>185611252</v>
      </c>
      <c r="C3568" t="s">
        <v>3380</v>
      </c>
      <c r="D3568" t="str">
        <f>INDEX(cleaned_data_Pittsburgh!AF$2:'cleaned_data_Pittsburgh'!AF$828, MATCH(A3568, cleaned_data_Pittsburgh!I$2:'cleaned_data_Pittsburgh'!I$828,0))</f>
        <v>Pittsburgh</v>
      </c>
      <c r="E3568">
        <f>INDEX(cleaned_data_Pittsburgh!AG$2:'cleaned_data_Pittsburgh'!AG$828, MATCH(A3568, cleaned_data_Pittsburgh!I$2:'cleaned_data_Pittsburgh'!I$828,0))</f>
        <v>0</v>
      </c>
      <c r="F3568" t="str">
        <f>INDEX(cleaned_data_Pittsburgh!AK$2:'cleaned_data_Pittsburgh'!AK$828, MATCH(A3568, cleaned_data_Pittsburgh!I$2:'cleaned_data_Pittsburgh'!I$828,0))</f>
        <v>Sub-county</v>
      </c>
      <c r="G3568">
        <f t="shared" si="38"/>
        <v>1</v>
      </c>
    </row>
    <row r="3569" spans="1:7" x14ac:dyDescent="0.2">
      <c r="A3569">
        <v>224136597</v>
      </c>
      <c r="B3569">
        <v>14192344</v>
      </c>
      <c r="C3569" t="s">
        <v>3380</v>
      </c>
      <c r="D3569" t="str">
        <f>INDEX(cleaned_data_Pittsburgh!AF$2:'cleaned_data_Pittsburgh'!AF$828, MATCH(A3569, cleaned_data_Pittsburgh!I$2:'cleaned_data_Pittsburgh'!I$828,0))</f>
        <v>Pittsburgh</v>
      </c>
      <c r="E3569">
        <f>INDEX(cleaned_data_Pittsburgh!AG$2:'cleaned_data_Pittsburgh'!AG$828, MATCH(A3569, cleaned_data_Pittsburgh!I$2:'cleaned_data_Pittsburgh'!I$828,0))</f>
        <v>0</v>
      </c>
      <c r="F3569" t="str">
        <f>INDEX(cleaned_data_Pittsburgh!AK$2:'cleaned_data_Pittsburgh'!AK$828, MATCH(A3569, cleaned_data_Pittsburgh!I$2:'cleaned_data_Pittsburgh'!I$828,0))</f>
        <v>Sub-county</v>
      </c>
      <c r="G3569">
        <f t="shared" si="38"/>
        <v>1</v>
      </c>
    </row>
    <row r="3570" spans="1:7" x14ac:dyDescent="0.2">
      <c r="A3570">
        <v>224136644</v>
      </c>
      <c r="B3570">
        <v>5624855</v>
      </c>
      <c r="C3570" t="s">
        <v>3380</v>
      </c>
      <c r="D3570" t="str">
        <f>INDEX(cleaned_data_Pittsburgh!AF$2:'cleaned_data_Pittsburgh'!AF$828, MATCH(A3570, cleaned_data_Pittsburgh!I$2:'cleaned_data_Pittsburgh'!I$828,0))</f>
        <v>Pittsburgh</v>
      </c>
      <c r="E3570">
        <f>INDEX(cleaned_data_Pittsburgh!AG$2:'cleaned_data_Pittsburgh'!AG$828, MATCH(A3570, cleaned_data_Pittsburgh!I$2:'cleaned_data_Pittsburgh'!I$828,0))</f>
        <v>0</v>
      </c>
      <c r="F3570" t="str">
        <f>INDEX(cleaned_data_Pittsburgh!AK$2:'cleaned_data_Pittsburgh'!AK$828, MATCH(A3570, cleaned_data_Pittsburgh!I$2:'cleaned_data_Pittsburgh'!I$828,0))</f>
        <v>Sub-county</v>
      </c>
      <c r="G3570">
        <f t="shared" si="38"/>
        <v>1</v>
      </c>
    </row>
    <row r="3571" spans="1:7" x14ac:dyDescent="0.2">
      <c r="A3571">
        <v>224136644</v>
      </c>
      <c r="B3571">
        <v>108194432</v>
      </c>
      <c r="C3571" t="s">
        <v>3380</v>
      </c>
      <c r="D3571" t="str">
        <f>INDEX(cleaned_data_Pittsburgh!AF$2:'cleaned_data_Pittsburgh'!AF$828, MATCH(A3571, cleaned_data_Pittsburgh!I$2:'cleaned_data_Pittsburgh'!I$828,0))</f>
        <v>Pittsburgh</v>
      </c>
      <c r="E3571">
        <f>INDEX(cleaned_data_Pittsburgh!AG$2:'cleaned_data_Pittsburgh'!AG$828, MATCH(A3571, cleaned_data_Pittsburgh!I$2:'cleaned_data_Pittsburgh'!I$828,0))</f>
        <v>0</v>
      </c>
      <c r="F3571" t="str">
        <f>INDEX(cleaned_data_Pittsburgh!AK$2:'cleaned_data_Pittsburgh'!AK$828, MATCH(A3571, cleaned_data_Pittsburgh!I$2:'cleaned_data_Pittsburgh'!I$828,0))</f>
        <v>Sub-county</v>
      </c>
      <c r="G3571">
        <f t="shared" si="38"/>
        <v>1</v>
      </c>
    </row>
    <row r="3572" spans="1:7" x14ac:dyDescent="0.2">
      <c r="A3572">
        <v>224136644</v>
      </c>
      <c r="B3572">
        <v>9507281</v>
      </c>
      <c r="C3572" t="s">
        <v>3380</v>
      </c>
      <c r="D3572" t="str">
        <f>INDEX(cleaned_data_Pittsburgh!AF$2:'cleaned_data_Pittsburgh'!AF$828, MATCH(A3572, cleaned_data_Pittsburgh!I$2:'cleaned_data_Pittsburgh'!I$828,0))</f>
        <v>Pittsburgh</v>
      </c>
      <c r="E3572">
        <f>INDEX(cleaned_data_Pittsburgh!AG$2:'cleaned_data_Pittsburgh'!AG$828, MATCH(A3572, cleaned_data_Pittsburgh!I$2:'cleaned_data_Pittsburgh'!I$828,0))</f>
        <v>0</v>
      </c>
      <c r="F3572" t="str">
        <f>INDEX(cleaned_data_Pittsburgh!AK$2:'cleaned_data_Pittsburgh'!AK$828, MATCH(A3572, cleaned_data_Pittsburgh!I$2:'cleaned_data_Pittsburgh'!I$828,0))</f>
        <v>Sub-county</v>
      </c>
      <c r="G3572">
        <f t="shared" si="38"/>
        <v>1</v>
      </c>
    </row>
    <row r="3573" spans="1:7" x14ac:dyDescent="0.2">
      <c r="A3573">
        <v>224136644</v>
      </c>
      <c r="B3573">
        <v>156201152</v>
      </c>
      <c r="C3573" t="s">
        <v>3380</v>
      </c>
      <c r="D3573" t="str">
        <f>INDEX(cleaned_data_Pittsburgh!AF$2:'cleaned_data_Pittsburgh'!AF$828, MATCH(A3573, cleaned_data_Pittsburgh!I$2:'cleaned_data_Pittsburgh'!I$828,0))</f>
        <v>Pittsburgh</v>
      </c>
      <c r="E3573">
        <f>INDEX(cleaned_data_Pittsburgh!AG$2:'cleaned_data_Pittsburgh'!AG$828, MATCH(A3573, cleaned_data_Pittsburgh!I$2:'cleaned_data_Pittsburgh'!I$828,0))</f>
        <v>0</v>
      </c>
      <c r="F3573" t="str">
        <f>INDEX(cleaned_data_Pittsburgh!AK$2:'cleaned_data_Pittsburgh'!AK$828, MATCH(A3573, cleaned_data_Pittsburgh!I$2:'cleaned_data_Pittsburgh'!I$828,0))</f>
        <v>Sub-county</v>
      </c>
      <c r="G3573">
        <f t="shared" si="38"/>
        <v>1</v>
      </c>
    </row>
    <row r="3574" spans="1:7" x14ac:dyDescent="0.2">
      <c r="A3574">
        <v>224136644</v>
      </c>
      <c r="B3574">
        <v>109572792</v>
      </c>
      <c r="C3574" t="s">
        <v>3380</v>
      </c>
      <c r="D3574" t="str">
        <f>INDEX(cleaned_data_Pittsburgh!AF$2:'cleaned_data_Pittsburgh'!AF$828, MATCH(A3574, cleaned_data_Pittsburgh!I$2:'cleaned_data_Pittsburgh'!I$828,0))</f>
        <v>Pittsburgh</v>
      </c>
      <c r="E3574">
        <f>INDEX(cleaned_data_Pittsburgh!AG$2:'cleaned_data_Pittsburgh'!AG$828, MATCH(A3574, cleaned_data_Pittsburgh!I$2:'cleaned_data_Pittsburgh'!I$828,0))</f>
        <v>0</v>
      </c>
      <c r="F3574" t="str">
        <f>INDEX(cleaned_data_Pittsburgh!AK$2:'cleaned_data_Pittsburgh'!AK$828, MATCH(A3574, cleaned_data_Pittsburgh!I$2:'cleaned_data_Pittsburgh'!I$828,0))</f>
        <v>Sub-county</v>
      </c>
      <c r="G3574">
        <f t="shared" si="38"/>
        <v>1</v>
      </c>
    </row>
    <row r="3575" spans="1:7" x14ac:dyDescent="0.2">
      <c r="A3575">
        <v>224136644</v>
      </c>
      <c r="B3575">
        <v>112450602</v>
      </c>
      <c r="C3575" t="s">
        <v>3380</v>
      </c>
      <c r="D3575" t="str">
        <f>INDEX(cleaned_data_Pittsburgh!AF$2:'cleaned_data_Pittsburgh'!AF$828, MATCH(A3575, cleaned_data_Pittsburgh!I$2:'cleaned_data_Pittsburgh'!I$828,0))</f>
        <v>Pittsburgh</v>
      </c>
      <c r="E3575">
        <f>INDEX(cleaned_data_Pittsburgh!AG$2:'cleaned_data_Pittsburgh'!AG$828, MATCH(A3575, cleaned_data_Pittsburgh!I$2:'cleaned_data_Pittsburgh'!I$828,0))</f>
        <v>0</v>
      </c>
      <c r="F3575" t="str">
        <f>INDEX(cleaned_data_Pittsburgh!AK$2:'cleaned_data_Pittsburgh'!AK$828, MATCH(A3575, cleaned_data_Pittsburgh!I$2:'cleaned_data_Pittsburgh'!I$828,0))</f>
        <v>Sub-county</v>
      </c>
      <c r="G3575">
        <f t="shared" si="38"/>
        <v>1</v>
      </c>
    </row>
    <row r="3576" spans="1:7" x14ac:dyDescent="0.2">
      <c r="A3576">
        <v>224136919</v>
      </c>
      <c r="B3576">
        <v>33355382</v>
      </c>
      <c r="C3576" t="s">
        <v>3380</v>
      </c>
      <c r="D3576" t="str">
        <f>INDEX(cleaned_data_Pittsburgh!AF$2:'cleaned_data_Pittsburgh'!AF$828, MATCH(A3576, cleaned_data_Pittsburgh!I$2:'cleaned_data_Pittsburgh'!I$828,0))</f>
        <v>Pittsburgh</v>
      </c>
      <c r="E3576">
        <f>INDEX(cleaned_data_Pittsburgh!AG$2:'cleaned_data_Pittsburgh'!AG$828, MATCH(A3576, cleaned_data_Pittsburgh!I$2:'cleaned_data_Pittsburgh'!I$828,0))</f>
        <v>0</v>
      </c>
      <c r="F3576" t="str">
        <f>INDEX(cleaned_data_Pittsburgh!AK$2:'cleaned_data_Pittsburgh'!AK$828, MATCH(A3576, cleaned_data_Pittsburgh!I$2:'cleaned_data_Pittsburgh'!I$828,0))</f>
        <v>Sub-county</v>
      </c>
      <c r="G3576">
        <f t="shared" si="38"/>
        <v>1</v>
      </c>
    </row>
    <row r="3577" spans="1:7" x14ac:dyDescent="0.2">
      <c r="A3577">
        <v>224136919</v>
      </c>
      <c r="B3577">
        <v>1020284</v>
      </c>
      <c r="C3577" t="s">
        <v>3380</v>
      </c>
      <c r="D3577" t="str">
        <f>INDEX(cleaned_data_Pittsburgh!AF$2:'cleaned_data_Pittsburgh'!AF$828, MATCH(A3577, cleaned_data_Pittsburgh!I$2:'cleaned_data_Pittsburgh'!I$828,0))</f>
        <v>Pittsburgh</v>
      </c>
      <c r="E3577">
        <f>INDEX(cleaned_data_Pittsburgh!AG$2:'cleaned_data_Pittsburgh'!AG$828, MATCH(A3577, cleaned_data_Pittsburgh!I$2:'cleaned_data_Pittsburgh'!I$828,0))</f>
        <v>0</v>
      </c>
      <c r="F3577" t="str">
        <f>INDEX(cleaned_data_Pittsburgh!AK$2:'cleaned_data_Pittsburgh'!AK$828, MATCH(A3577, cleaned_data_Pittsburgh!I$2:'cleaned_data_Pittsburgh'!I$828,0))</f>
        <v>Sub-county</v>
      </c>
      <c r="G3577">
        <f t="shared" si="38"/>
        <v>1</v>
      </c>
    </row>
    <row r="3578" spans="1:7" x14ac:dyDescent="0.2">
      <c r="A3578">
        <v>224136919</v>
      </c>
      <c r="B3578">
        <v>182646271</v>
      </c>
      <c r="C3578" t="s">
        <v>3380</v>
      </c>
      <c r="D3578" t="str">
        <f>INDEX(cleaned_data_Pittsburgh!AF$2:'cleaned_data_Pittsburgh'!AF$828, MATCH(A3578, cleaned_data_Pittsburgh!I$2:'cleaned_data_Pittsburgh'!I$828,0))</f>
        <v>Pittsburgh</v>
      </c>
      <c r="E3578">
        <f>INDEX(cleaned_data_Pittsburgh!AG$2:'cleaned_data_Pittsburgh'!AG$828, MATCH(A3578, cleaned_data_Pittsburgh!I$2:'cleaned_data_Pittsburgh'!I$828,0))</f>
        <v>0</v>
      </c>
      <c r="F3578" t="str">
        <f>INDEX(cleaned_data_Pittsburgh!AK$2:'cleaned_data_Pittsburgh'!AK$828, MATCH(A3578, cleaned_data_Pittsburgh!I$2:'cleaned_data_Pittsburgh'!I$828,0))</f>
        <v>Sub-county</v>
      </c>
      <c r="G3578">
        <f t="shared" si="38"/>
        <v>1</v>
      </c>
    </row>
    <row r="3579" spans="1:7" x14ac:dyDescent="0.2">
      <c r="A3579">
        <v>224136919</v>
      </c>
      <c r="B3579">
        <v>102474112</v>
      </c>
      <c r="C3579" t="s">
        <v>3380</v>
      </c>
      <c r="D3579" t="str">
        <f>INDEX(cleaned_data_Pittsburgh!AF$2:'cleaned_data_Pittsburgh'!AF$828, MATCH(A3579, cleaned_data_Pittsburgh!I$2:'cleaned_data_Pittsburgh'!I$828,0))</f>
        <v>Pittsburgh</v>
      </c>
      <c r="E3579">
        <f>INDEX(cleaned_data_Pittsburgh!AG$2:'cleaned_data_Pittsburgh'!AG$828, MATCH(A3579, cleaned_data_Pittsburgh!I$2:'cleaned_data_Pittsburgh'!I$828,0))</f>
        <v>0</v>
      </c>
      <c r="F3579" t="str">
        <f>INDEX(cleaned_data_Pittsburgh!AK$2:'cleaned_data_Pittsburgh'!AK$828, MATCH(A3579, cleaned_data_Pittsburgh!I$2:'cleaned_data_Pittsburgh'!I$828,0))</f>
        <v>Sub-county</v>
      </c>
      <c r="G3579">
        <f t="shared" si="38"/>
        <v>1</v>
      </c>
    </row>
    <row r="3580" spans="1:7" x14ac:dyDescent="0.2">
      <c r="A3580">
        <v>224136919</v>
      </c>
      <c r="B3580">
        <v>190779785</v>
      </c>
      <c r="C3580" t="s">
        <v>3380</v>
      </c>
      <c r="D3580" t="str">
        <f>INDEX(cleaned_data_Pittsburgh!AF$2:'cleaned_data_Pittsburgh'!AF$828, MATCH(A3580, cleaned_data_Pittsburgh!I$2:'cleaned_data_Pittsburgh'!I$828,0))</f>
        <v>Pittsburgh</v>
      </c>
      <c r="E3580">
        <f>INDEX(cleaned_data_Pittsburgh!AG$2:'cleaned_data_Pittsburgh'!AG$828, MATCH(A3580, cleaned_data_Pittsburgh!I$2:'cleaned_data_Pittsburgh'!I$828,0))</f>
        <v>0</v>
      </c>
      <c r="F3580" t="str">
        <f>INDEX(cleaned_data_Pittsburgh!AK$2:'cleaned_data_Pittsburgh'!AK$828, MATCH(A3580, cleaned_data_Pittsburgh!I$2:'cleaned_data_Pittsburgh'!I$828,0))</f>
        <v>Sub-county</v>
      </c>
      <c r="G3580">
        <f t="shared" si="38"/>
        <v>1</v>
      </c>
    </row>
    <row r="3581" spans="1:7" x14ac:dyDescent="0.2">
      <c r="A3581">
        <v>224136919</v>
      </c>
      <c r="B3581">
        <v>12814265</v>
      </c>
      <c r="C3581" t="s">
        <v>3380</v>
      </c>
      <c r="D3581" t="str">
        <f>INDEX(cleaned_data_Pittsburgh!AF$2:'cleaned_data_Pittsburgh'!AF$828, MATCH(A3581, cleaned_data_Pittsburgh!I$2:'cleaned_data_Pittsburgh'!I$828,0))</f>
        <v>Pittsburgh</v>
      </c>
      <c r="E3581">
        <f>INDEX(cleaned_data_Pittsburgh!AG$2:'cleaned_data_Pittsburgh'!AG$828, MATCH(A3581, cleaned_data_Pittsburgh!I$2:'cleaned_data_Pittsburgh'!I$828,0))</f>
        <v>0</v>
      </c>
      <c r="F3581" t="str">
        <f>INDEX(cleaned_data_Pittsburgh!AK$2:'cleaned_data_Pittsburgh'!AK$828, MATCH(A3581, cleaned_data_Pittsburgh!I$2:'cleaned_data_Pittsburgh'!I$828,0))</f>
        <v>Sub-county</v>
      </c>
      <c r="G3581">
        <f t="shared" si="38"/>
        <v>1</v>
      </c>
    </row>
    <row r="3582" spans="1:7" x14ac:dyDescent="0.2">
      <c r="A3582">
        <v>224141871</v>
      </c>
      <c r="B3582">
        <v>180783162</v>
      </c>
      <c r="C3582" t="s">
        <v>3380</v>
      </c>
      <c r="D3582" t="str">
        <f>INDEX(cleaned_data_Pittsburgh!AF$2:'cleaned_data_Pittsburgh'!AF$828, MATCH(A3582, cleaned_data_Pittsburgh!I$2:'cleaned_data_Pittsburgh'!I$828,0))</f>
        <v>Pittsburgh</v>
      </c>
      <c r="E3582">
        <f>INDEX(cleaned_data_Pittsburgh!AG$2:'cleaned_data_Pittsburgh'!AG$828, MATCH(A3582, cleaned_data_Pittsburgh!I$2:'cleaned_data_Pittsburgh'!I$828,0))</f>
        <v>0</v>
      </c>
      <c r="F3582" t="str">
        <f>INDEX(cleaned_data_Pittsburgh!AK$2:'cleaned_data_Pittsburgh'!AK$828, MATCH(A3582, cleaned_data_Pittsburgh!I$2:'cleaned_data_Pittsburgh'!I$828,0))</f>
        <v>Sub-county</v>
      </c>
      <c r="G3582">
        <f t="shared" si="38"/>
        <v>1</v>
      </c>
    </row>
    <row r="3583" spans="1:7" x14ac:dyDescent="0.2">
      <c r="A3583">
        <v>224141871</v>
      </c>
      <c r="B3583">
        <v>176063732</v>
      </c>
      <c r="C3583" t="s">
        <v>3380</v>
      </c>
      <c r="D3583" t="str">
        <f>INDEX(cleaned_data_Pittsburgh!AF$2:'cleaned_data_Pittsburgh'!AF$828, MATCH(A3583, cleaned_data_Pittsburgh!I$2:'cleaned_data_Pittsburgh'!I$828,0))</f>
        <v>Pittsburgh</v>
      </c>
      <c r="E3583">
        <f>INDEX(cleaned_data_Pittsburgh!AG$2:'cleaned_data_Pittsburgh'!AG$828, MATCH(A3583, cleaned_data_Pittsburgh!I$2:'cleaned_data_Pittsburgh'!I$828,0))</f>
        <v>0</v>
      </c>
      <c r="F3583" t="str">
        <f>INDEX(cleaned_data_Pittsburgh!AK$2:'cleaned_data_Pittsburgh'!AK$828, MATCH(A3583, cleaned_data_Pittsburgh!I$2:'cleaned_data_Pittsburgh'!I$828,0))</f>
        <v>Sub-county</v>
      </c>
      <c r="G3583">
        <f t="shared" si="38"/>
        <v>1</v>
      </c>
    </row>
    <row r="3584" spans="1:7" x14ac:dyDescent="0.2">
      <c r="A3584">
        <v>224150584</v>
      </c>
      <c r="B3584">
        <v>106262472</v>
      </c>
      <c r="C3584" t="s">
        <v>3380</v>
      </c>
      <c r="D3584" t="str">
        <f>INDEX(cleaned_data_Pittsburgh!AF$2:'cleaned_data_Pittsburgh'!AF$828, MATCH(A3584, cleaned_data_Pittsburgh!I$2:'cleaned_data_Pittsburgh'!I$828,0))</f>
        <v>Pittsburgh</v>
      </c>
      <c r="E3584">
        <f>INDEX(cleaned_data_Pittsburgh!AG$2:'cleaned_data_Pittsburgh'!AG$828, MATCH(A3584, cleaned_data_Pittsburgh!I$2:'cleaned_data_Pittsburgh'!I$828,0))</f>
        <v>0</v>
      </c>
      <c r="F3584" t="str">
        <f>INDEX(cleaned_data_Pittsburgh!AK$2:'cleaned_data_Pittsburgh'!AK$828, MATCH(A3584, cleaned_data_Pittsburgh!I$2:'cleaned_data_Pittsburgh'!I$828,0))</f>
        <v>Sub-county</v>
      </c>
      <c r="G3584">
        <f t="shared" si="38"/>
        <v>1</v>
      </c>
    </row>
    <row r="3585" spans="1:7" x14ac:dyDescent="0.2">
      <c r="A3585">
        <v>224150584</v>
      </c>
      <c r="B3585">
        <v>9541983</v>
      </c>
      <c r="C3585" t="s">
        <v>3380</v>
      </c>
      <c r="D3585" t="str">
        <f>INDEX(cleaned_data_Pittsburgh!AF$2:'cleaned_data_Pittsburgh'!AF$828, MATCH(A3585, cleaned_data_Pittsburgh!I$2:'cleaned_data_Pittsburgh'!I$828,0))</f>
        <v>Pittsburgh</v>
      </c>
      <c r="E3585">
        <f>INDEX(cleaned_data_Pittsburgh!AG$2:'cleaned_data_Pittsburgh'!AG$828, MATCH(A3585, cleaned_data_Pittsburgh!I$2:'cleaned_data_Pittsburgh'!I$828,0))</f>
        <v>0</v>
      </c>
      <c r="F3585" t="str">
        <f>INDEX(cleaned_data_Pittsburgh!AK$2:'cleaned_data_Pittsburgh'!AK$828, MATCH(A3585, cleaned_data_Pittsburgh!I$2:'cleaned_data_Pittsburgh'!I$828,0))</f>
        <v>Sub-county</v>
      </c>
      <c r="G3585">
        <f t="shared" si="38"/>
        <v>1</v>
      </c>
    </row>
    <row r="3586" spans="1:7" x14ac:dyDescent="0.2">
      <c r="A3586">
        <v>224150584</v>
      </c>
      <c r="B3586">
        <v>113783482</v>
      </c>
      <c r="C3586" t="s">
        <v>3380</v>
      </c>
      <c r="D3586" t="str">
        <f>INDEX(cleaned_data_Pittsburgh!AF$2:'cleaned_data_Pittsburgh'!AF$828, MATCH(A3586, cleaned_data_Pittsburgh!I$2:'cleaned_data_Pittsburgh'!I$828,0))</f>
        <v>Pittsburgh</v>
      </c>
      <c r="E3586">
        <f>INDEX(cleaned_data_Pittsburgh!AG$2:'cleaned_data_Pittsburgh'!AG$828, MATCH(A3586, cleaned_data_Pittsburgh!I$2:'cleaned_data_Pittsburgh'!I$828,0))</f>
        <v>0</v>
      </c>
      <c r="F3586" t="str">
        <f>INDEX(cleaned_data_Pittsburgh!AK$2:'cleaned_data_Pittsburgh'!AK$828, MATCH(A3586, cleaned_data_Pittsburgh!I$2:'cleaned_data_Pittsburgh'!I$828,0))</f>
        <v>Sub-county</v>
      </c>
      <c r="G3586">
        <f t="shared" si="38"/>
        <v>1</v>
      </c>
    </row>
    <row r="3587" spans="1:7" x14ac:dyDescent="0.2">
      <c r="A3587">
        <v>224150584</v>
      </c>
      <c r="B3587">
        <v>72833752</v>
      </c>
      <c r="C3587" t="s">
        <v>3380</v>
      </c>
      <c r="D3587" t="str">
        <f>INDEX(cleaned_data_Pittsburgh!AF$2:'cleaned_data_Pittsburgh'!AF$828, MATCH(A3587, cleaned_data_Pittsburgh!I$2:'cleaned_data_Pittsburgh'!I$828,0))</f>
        <v>Pittsburgh</v>
      </c>
      <c r="E3587">
        <f>INDEX(cleaned_data_Pittsburgh!AG$2:'cleaned_data_Pittsburgh'!AG$828, MATCH(A3587, cleaned_data_Pittsburgh!I$2:'cleaned_data_Pittsburgh'!I$828,0))</f>
        <v>0</v>
      </c>
      <c r="F3587" t="str">
        <f>INDEX(cleaned_data_Pittsburgh!AK$2:'cleaned_data_Pittsburgh'!AK$828, MATCH(A3587, cleaned_data_Pittsburgh!I$2:'cleaned_data_Pittsburgh'!I$828,0))</f>
        <v>Sub-county</v>
      </c>
      <c r="G3587">
        <f t="shared" si="38"/>
        <v>1</v>
      </c>
    </row>
    <row r="3588" spans="1:7" x14ac:dyDescent="0.2">
      <c r="A3588">
        <v>224150584</v>
      </c>
      <c r="B3588">
        <v>118573392</v>
      </c>
      <c r="C3588" t="s">
        <v>3380</v>
      </c>
      <c r="D3588" t="str">
        <f>INDEX(cleaned_data_Pittsburgh!AF$2:'cleaned_data_Pittsburgh'!AF$828, MATCH(A3588, cleaned_data_Pittsburgh!I$2:'cleaned_data_Pittsburgh'!I$828,0))</f>
        <v>Pittsburgh</v>
      </c>
      <c r="E3588">
        <f>INDEX(cleaned_data_Pittsburgh!AG$2:'cleaned_data_Pittsburgh'!AG$828, MATCH(A3588, cleaned_data_Pittsburgh!I$2:'cleaned_data_Pittsburgh'!I$828,0))</f>
        <v>0</v>
      </c>
      <c r="F3588" t="str">
        <f>INDEX(cleaned_data_Pittsburgh!AK$2:'cleaned_data_Pittsburgh'!AK$828, MATCH(A3588, cleaned_data_Pittsburgh!I$2:'cleaned_data_Pittsburgh'!I$828,0))</f>
        <v>Sub-county</v>
      </c>
      <c r="G3588">
        <f t="shared" si="38"/>
        <v>1</v>
      </c>
    </row>
    <row r="3589" spans="1:7" x14ac:dyDescent="0.2">
      <c r="A3589">
        <v>224150584</v>
      </c>
      <c r="B3589">
        <v>189357594</v>
      </c>
      <c r="C3589" t="s">
        <v>3380</v>
      </c>
      <c r="D3589" t="str">
        <f>INDEX(cleaned_data_Pittsburgh!AF$2:'cleaned_data_Pittsburgh'!AF$828, MATCH(A3589, cleaned_data_Pittsburgh!I$2:'cleaned_data_Pittsburgh'!I$828,0))</f>
        <v>Pittsburgh</v>
      </c>
      <c r="E3589">
        <f>INDEX(cleaned_data_Pittsburgh!AG$2:'cleaned_data_Pittsburgh'!AG$828, MATCH(A3589, cleaned_data_Pittsburgh!I$2:'cleaned_data_Pittsburgh'!I$828,0))</f>
        <v>0</v>
      </c>
      <c r="F3589" t="str">
        <f>INDEX(cleaned_data_Pittsburgh!AK$2:'cleaned_data_Pittsburgh'!AK$828, MATCH(A3589, cleaned_data_Pittsburgh!I$2:'cleaned_data_Pittsburgh'!I$828,0))</f>
        <v>Sub-county</v>
      </c>
      <c r="G3589">
        <f t="shared" si="38"/>
        <v>1</v>
      </c>
    </row>
    <row r="3590" spans="1:7" x14ac:dyDescent="0.2">
      <c r="A3590">
        <v>224150584</v>
      </c>
      <c r="B3590">
        <v>190550758</v>
      </c>
      <c r="C3590" t="s">
        <v>3380</v>
      </c>
      <c r="D3590" t="str">
        <f>INDEX(cleaned_data_Pittsburgh!AF$2:'cleaned_data_Pittsburgh'!AF$828, MATCH(A3590, cleaned_data_Pittsburgh!I$2:'cleaned_data_Pittsburgh'!I$828,0))</f>
        <v>Pittsburgh</v>
      </c>
      <c r="E3590">
        <f>INDEX(cleaned_data_Pittsburgh!AG$2:'cleaned_data_Pittsburgh'!AG$828, MATCH(A3590, cleaned_data_Pittsburgh!I$2:'cleaned_data_Pittsburgh'!I$828,0))</f>
        <v>0</v>
      </c>
      <c r="F3590" t="str">
        <f>INDEX(cleaned_data_Pittsburgh!AK$2:'cleaned_data_Pittsburgh'!AK$828, MATCH(A3590, cleaned_data_Pittsburgh!I$2:'cleaned_data_Pittsburgh'!I$828,0))</f>
        <v>Sub-county</v>
      </c>
      <c r="G3590">
        <f t="shared" si="38"/>
        <v>1</v>
      </c>
    </row>
    <row r="3591" spans="1:7" x14ac:dyDescent="0.2">
      <c r="A3591">
        <v>224150584</v>
      </c>
      <c r="B3591">
        <v>144237222</v>
      </c>
      <c r="C3591" t="s">
        <v>3380</v>
      </c>
      <c r="D3591" t="str">
        <f>INDEX(cleaned_data_Pittsburgh!AF$2:'cleaned_data_Pittsburgh'!AF$828, MATCH(A3591, cleaned_data_Pittsburgh!I$2:'cleaned_data_Pittsburgh'!I$828,0))</f>
        <v>Pittsburgh</v>
      </c>
      <c r="E3591">
        <f>INDEX(cleaned_data_Pittsburgh!AG$2:'cleaned_data_Pittsburgh'!AG$828, MATCH(A3591, cleaned_data_Pittsburgh!I$2:'cleaned_data_Pittsburgh'!I$828,0))</f>
        <v>0</v>
      </c>
      <c r="F3591" t="str">
        <f>INDEX(cleaned_data_Pittsburgh!AK$2:'cleaned_data_Pittsburgh'!AK$828, MATCH(A3591, cleaned_data_Pittsburgh!I$2:'cleaned_data_Pittsburgh'!I$828,0))</f>
        <v>Sub-county</v>
      </c>
      <c r="G3591">
        <f t="shared" si="38"/>
        <v>1</v>
      </c>
    </row>
    <row r="3592" spans="1:7" x14ac:dyDescent="0.2">
      <c r="A3592">
        <v>224150584</v>
      </c>
      <c r="B3592">
        <v>186461209</v>
      </c>
      <c r="C3592" t="s">
        <v>3380</v>
      </c>
      <c r="D3592" t="str">
        <f>INDEX(cleaned_data_Pittsburgh!AF$2:'cleaned_data_Pittsburgh'!AF$828, MATCH(A3592, cleaned_data_Pittsburgh!I$2:'cleaned_data_Pittsburgh'!I$828,0))</f>
        <v>Pittsburgh</v>
      </c>
      <c r="E3592">
        <f>INDEX(cleaned_data_Pittsburgh!AG$2:'cleaned_data_Pittsburgh'!AG$828, MATCH(A3592, cleaned_data_Pittsburgh!I$2:'cleaned_data_Pittsburgh'!I$828,0))</f>
        <v>0</v>
      </c>
      <c r="F3592" t="str">
        <f>INDEX(cleaned_data_Pittsburgh!AK$2:'cleaned_data_Pittsburgh'!AK$828, MATCH(A3592, cleaned_data_Pittsburgh!I$2:'cleaned_data_Pittsburgh'!I$828,0))</f>
        <v>Sub-county</v>
      </c>
      <c r="G3592">
        <f t="shared" si="38"/>
        <v>1</v>
      </c>
    </row>
    <row r="3593" spans="1:7" x14ac:dyDescent="0.2">
      <c r="A3593">
        <v>224150584</v>
      </c>
      <c r="B3593">
        <v>17500411</v>
      </c>
      <c r="C3593" t="s">
        <v>3380</v>
      </c>
      <c r="D3593" t="str">
        <f>INDEX(cleaned_data_Pittsburgh!AF$2:'cleaned_data_Pittsburgh'!AF$828, MATCH(A3593, cleaned_data_Pittsburgh!I$2:'cleaned_data_Pittsburgh'!I$828,0))</f>
        <v>Pittsburgh</v>
      </c>
      <c r="E3593">
        <f>INDEX(cleaned_data_Pittsburgh!AG$2:'cleaned_data_Pittsburgh'!AG$828, MATCH(A3593, cleaned_data_Pittsburgh!I$2:'cleaned_data_Pittsburgh'!I$828,0))</f>
        <v>0</v>
      </c>
      <c r="F3593" t="str">
        <f>INDEX(cleaned_data_Pittsburgh!AK$2:'cleaned_data_Pittsburgh'!AK$828, MATCH(A3593, cleaned_data_Pittsburgh!I$2:'cleaned_data_Pittsburgh'!I$828,0))</f>
        <v>Sub-county</v>
      </c>
      <c r="G3593">
        <f t="shared" si="38"/>
        <v>1</v>
      </c>
    </row>
    <row r="3594" spans="1:7" x14ac:dyDescent="0.2">
      <c r="A3594">
        <v>224150584</v>
      </c>
      <c r="B3594">
        <v>13301582</v>
      </c>
      <c r="C3594" t="s">
        <v>3380</v>
      </c>
      <c r="D3594" t="str">
        <f>INDEX(cleaned_data_Pittsburgh!AF$2:'cleaned_data_Pittsburgh'!AF$828, MATCH(A3594, cleaned_data_Pittsburgh!I$2:'cleaned_data_Pittsburgh'!I$828,0))</f>
        <v>Pittsburgh</v>
      </c>
      <c r="E3594">
        <f>INDEX(cleaned_data_Pittsburgh!AG$2:'cleaned_data_Pittsburgh'!AG$828, MATCH(A3594, cleaned_data_Pittsburgh!I$2:'cleaned_data_Pittsburgh'!I$828,0))</f>
        <v>0</v>
      </c>
      <c r="F3594" t="str">
        <f>INDEX(cleaned_data_Pittsburgh!AK$2:'cleaned_data_Pittsburgh'!AK$828, MATCH(A3594, cleaned_data_Pittsburgh!I$2:'cleaned_data_Pittsburgh'!I$828,0))</f>
        <v>Sub-county</v>
      </c>
      <c r="G3594">
        <f t="shared" si="38"/>
        <v>1</v>
      </c>
    </row>
    <row r="3595" spans="1:7" x14ac:dyDescent="0.2">
      <c r="A3595">
        <v>224150584</v>
      </c>
      <c r="B3595">
        <v>166606862</v>
      </c>
      <c r="C3595" t="s">
        <v>3380</v>
      </c>
      <c r="D3595" t="str">
        <f>INDEX(cleaned_data_Pittsburgh!AF$2:'cleaned_data_Pittsburgh'!AF$828, MATCH(A3595, cleaned_data_Pittsburgh!I$2:'cleaned_data_Pittsburgh'!I$828,0))</f>
        <v>Pittsburgh</v>
      </c>
      <c r="E3595">
        <f>INDEX(cleaned_data_Pittsburgh!AG$2:'cleaned_data_Pittsburgh'!AG$828, MATCH(A3595, cleaned_data_Pittsburgh!I$2:'cleaned_data_Pittsburgh'!I$828,0))</f>
        <v>0</v>
      </c>
      <c r="F3595" t="str">
        <f>INDEX(cleaned_data_Pittsburgh!AK$2:'cleaned_data_Pittsburgh'!AK$828, MATCH(A3595, cleaned_data_Pittsburgh!I$2:'cleaned_data_Pittsburgh'!I$828,0))</f>
        <v>Sub-county</v>
      </c>
      <c r="G3595">
        <f t="shared" ref="G3595:G3658" si="39">IF(IFERROR(SEARCH(D3595, C3595), 0), 1, 0)</f>
        <v>1</v>
      </c>
    </row>
    <row r="3596" spans="1:7" x14ac:dyDescent="0.2">
      <c r="A3596">
        <v>224150584</v>
      </c>
      <c r="B3596">
        <v>134629812</v>
      </c>
      <c r="C3596" t="s">
        <v>3380</v>
      </c>
      <c r="D3596" t="str">
        <f>INDEX(cleaned_data_Pittsburgh!AF$2:'cleaned_data_Pittsburgh'!AF$828, MATCH(A3596, cleaned_data_Pittsburgh!I$2:'cleaned_data_Pittsburgh'!I$828,0))</f>
        <v>Pittsburgh</v>
      </c>
      <c r="E3596">
        <f>INDEX(cleaned_data_Pittsburgh!AG$2:'cleaned_data_Pittsburgh'!AG$828, MATCH(A3596, cleaned_data_Pittsburgh!I$2:'cleaned_data_Pittsburgh'!I$828,0))</f>
        <v>0</v>
      </c>
      <c r="F3596" t="str">
        <f>INDEX(cleaned_data_Pittsburgh!AK$2:'cleaned_data_Pittsburgh'!AK$828, MATCH(A3596, cleaned_data_Pittsburgh!I$2:'cleaned_data_Pittsburgh'!I$828,0))</f>
        <v>Sub-county</v>
      </c>
      <c r="G3596">
        <f t="shared" si="39"/>
        <v>1</v>
      </c>
    </row>
    <row r="3597" spans="1:7" x14ac:dyDescent="0.2">
      <c r="A3597">
        <v>224150584</v>
      </c>
      <c r="B3597">
        <v>182072662</v>
      </c>
      <c r="C3597" t="s">
        <v>3380</v>
      </c>
      <c r="D3597" t="str">
        <f>INDEX(cleaned_data_Pittsburgh!AF$2:'cleaned_data_Pittsburgh'!AF$828, MATCH(A3597, cleaned_data_Pittsburgh!I$2:'cleaned_data_Pittsburgh'!I$828,0))</f>
        <v>Pittsburgh</v>
      </c>
      <c r="E3597">
        <f>INDEX(cleaned_data_Pittsburgh!AG$2:'cleaned_data_Pittsburgh'!AG$828, MATCH(A3597, cleaned_data_Pittsburgh!I$2:'cleaned_data_Pittsburgh'!I$828,0))</f>
        <v>0</v>
      </c>
      <c r="F3597" t="str">
        <f>INDEX(cleaned_data_Pittsburgh!AK$2:'cleaned_data_Pittsburgh'!AK$828, MATCH(A3597, cleaned_data_Pittsburgh!I$2:'cleaned_data_Pittsburgh'!I$828,0))</f>
        <v>Sub-county</v>
      </c>
      <c r="G3597">
        <f t="shared" si="39"/>
        <v>1</v>
      </c>
    </row>
    <row r="3598" spans="1:7" x14ac:dyDescent="0.2">
      <c r="A3598">
        <v>224150584</v>
      </c>
      <c r="B3598">
        <v>185152872</v>
      </c>
      <c r="C3598" t="s">
        <v>3380</v>
      </c>
      <c r="D3598" t="str">
        <f>INDEX(cleaned_data_Pittsburgh!AF$2:'cleaned_data_Pittsburgh'!AF$828, MATCH(A3598, cleaned_data_Pittsburgh!I$2:'cleaned_data_Pittsburgh'!I$828,0))</f>
        <v>Pittsburgh</v>
      </c>
      <c r="E3598">
        <f>INDEX(cleaned_data_Pittsburgh!AG$2:'cleaned_data_Pittsburgh'!AG$828, MATCH(A3598, cleaned_data_Pittsburgh!I$2:'cleaned_data_Pittsburgh'!I$828,0))</f>
        <v>0</v>
      </c>
      <c r="F3598" t="str">
        <f>INDEX(cleaned_data_Pittsburgh!AK$2:'cleaned_data_Pittsburgh'!AK$828, MATCH(A3598, cleaned_data_Pittsburgh!I$2:'cleaned_data_Pittsburgh'!I$828,0))</f>
        <v>Sub-county</v>
      </c>
      <c r="G3598">
        <f t="shared" si="39"/>
        <v>1</v>
      </c>
    </row>
    <row r="3599" spans="1:7" x14ac:dyDescent="0.2">
      <c r="A3599">
        <v>224150584</v>
      </c>
      <c r="B3599">
        <v>185053012</v>
      </c>
      <c r="C3599" t="s">
        <v>3380</v>
      </c>
      <c r="D3599" t="str">
        <f>INDEX(cleaned_data_Pittsburgh!AF$2:'cleaned_data_Pittsburgh'!AF$828, MATCH(A3599, cleaned_data_Pittsburgh!I$2:'cleaned_data_Pittsburgh'!I$828,0))</f>
        <v>Pittsburgh</v>
      </c>
      <c r="E3599">
        <f>INDEX(cleaned_data_Pittsburgh!AG$2:'cleaned_data_Pittsburgh'!AG$828, MATCH(A3599, cleaned_data_Pittsburgh!I$2:'cleaned_data_Pittsburgh'!I$828,0))</f>
        <v>0</v>
      </c>
      <c r="F3599" t="str">
        <f>INDEX(cleaned_data_Pittsburgh!AK$2:'cleaned_data_Pittsburgh'!AK$828, MATCH(A3599, cleaned_data_Pittsburgh!I$2:'cleaned_data_Pittsburgh'!I$828,0))</f>
        <v>Sub-county</v>
      </c>
      <c r="G3599">
        <f t="shared" si="39"/>
        <v>1</v>
      </c>
    </row>
    <row r="3600" spans="1:7" x14ac:dyDescent="0.2">
      <c r="A3600">
        <v>224150584</v>
      </c>
      <c r="B3600">
        <v>945549</v>
      </c>
      <c r="C3600" t="s">
        <v>3380</v>
      </c>
      <c r="D3600" t="str">
        <f>INDEX(cleaned_data_Pittsburgh!AF$2:'cleaned_data_Pittsburgh'!AF$828, MATCH(A3600, cleaned_data_Pittsburgh!I$2:'cleaned_data_Pittsburgh'!I$828,0))</f>
        <v>Pittsburgh</v>
      </c>
      <c r="E3600">
        <f>INDEX(cleaned_data_Pittsburgh!AG$2:'cleaned_data_Pittsburgh'!AG$828, MATCH(A3600, cleaned_data_Pittsburgh!I$2:'cleaned_data_Pittsburgh'!I$828,0))</f>
        <v>0</v>
      </c>
      <c r="F3600" t="str">
        <f>INDEX(cleaned_data_Pittsburgh!AK$2:'cleaned_data_Pittsburgh'!AK$828, MATCH(A3600, cleaned_data_Pittsburgh!I$2:'cleaned_data_Pittsburgh'!I$828,0))</f>
        <v>Sub-county</v>
      </c>
      <c r="G3600">
        <f t="shared" si="39"/>
        <v>1</v>
      </c>
    </row>
    <row r="3601" spans="1:7" x14ac:dyDescent="0.2">
      <c r="A3601">
        <v>224151018</v>
      </c>
      <c r="B3601">
        <v>11776501</v>
      </c>
      <c r="C3601" t="s">
        <v>3380</v>
      </c>
      <c r="D3601" t="str">
        <f>INDEX(cleaned_data_Pittsburgh!AF$2:'cleaned_data_Pittsburgh'!AF$828, MATCH(A3601, cleaned_data_Pittsburgh!I$2:'cleaned_data_Pittsburgh'!I$828,0))</f>
        <v>Pittsburgh</v>
      </c>
      <c r="E3601">
        <f>INDEX(cleaned_data_Pittsburgh!AG$2:'cleaned_data_Pittsburgh'!AG$828, MATCH(A3601, cleaned_data_Pittsburgh!I$2:'cleaned_data_Pittsburgh'!I$828,0))</f>
        <v>0</v>
      </c>
      <c r="F3601" t="str">
        <f>INDEX(cleaned_data_Pittsburgh!AK$2:'cleaned_data_Pittsburgh'!AK$828, MATCH(A3601, cleaned_data_Pittsburgh!I$2:'cleaned_data_Pittsburgh'!I$828,0))</f>
        <v>Sub-county</v>
      </c>
      <c r="G3601">
        <f t="shared" si="39"/>
        <v>1</v>
      </c>
    </row>
    <row r="3602" spans="1:7" x14ac:dyDescent="0.2">
      <c r="A3602">
        <v>224151018</v>
      </c>
      <c r="B3602">
        <v>1595992</v>
      </c>
      <c r="C3602" t="s">
        <v>3380</v>
      </c>
      <c r="D3602" t="str">
        <f>INDEX(cleaned_data_Pittsburgh!AF$2:'cleaned_data_Pittsburgh'!AF$828, MATCH(A3602, cleaned_data_Pittsburgh!I$2:'cleaned_data_Pittsburgh'!I$828,0))</f>
        <v>Pittsburgh</v>
      </c>
      <c r="E3602">
        <f>INDEX(cleaned_data_Pittsburgh!AG$2:'cleaned_data_Pittsburgh'!AG$828, MATCH(A3602, cleaned_data_Pittsburgh!I$2:'cleaned_data_Pittsburgh'!I$828,0))</f>
        <v>0</v>
      </c>
      <c r="F3602" t="str">
        <f>INDEX(cleaned_data_Pittsburgh!AK$2:'cleaned_data_Pittsburgh'!AK$828, MATCH(A3602, cleaned_data_Pittsburgh!I$2:'cleaned_data_Pittsburgh'!I$828,0))</f>
        <v>Sub-county</v>
      </c>
      <c r="G3602">
        <f t="shared" si="39"/>
        <v>1</v>
      </c>
    </row>
    <row r="3603" spans="1:7" x14ac:dyDescent="0.2">
      <c r="A3603">
        <v>224165813</v>
      </c>
      <c r="B3603">
        <v>185534376</v>
      </c>
      <c r="C3603" t="s">
        <v>3380</v>
      </c>
      <c r="D3603" t="str">
        <f>INDEX(cleaned_data_Pittsburgh!AF$2:'cleaned_data_Pittsburgh'!AF$828, MATCH(A3603, cleaned_data_Pittsburgh!I$2:'cleaned_data_Pittsburgh'!I$828,0))</f>
        <v>Pittsburgh</v>
      </c>
      <c r="E3603">
        <f>INDEX(cleaned_data_Pittsburgh!AG$2:'cleaned_data_Pittsburgh'!AG$828, MATCH(A3603, cleaned_data_Pittsburgh!I$2:'cleaned_data_Pittsburgh'!I$828,0))</f>
        <v>0</v>
      </c>
      <c r="F3603" t="str">
        <f>INDEX(cleaned_data_Pittsburgh!AK$2:'cleaned_data_Pittsburgh'!AK$828, MATCH(A3603, cleaned_data_Pittsburgh!I$2:'cleaned_data_Pittsburgh'!I$828,0))</f>
        <v>Sub-county</v>
      </c>
      <c r="G3603">
        <f t="shared" si="39"/>
        <v>1</v>
      </c>
    </row>
    <row r="3604" spans="1:7" x14ac:dyDescent="0.2">
      <c r="A3604">
        <v>224165813</v>
      </c>
      <c r="B3604">
        <v>91910432</v>
      </c>
      <c r="C3604" t="s">
        <v>3380</v>
      </c>
      <c r="D3604" t="str">
        <f>INDEX(cleaned_data_Pittsburgh!AF$2:'cleaned_data_Pittsburgh'!AF$828, MATCH(A3604, cleaned_data_Pittsburgh!I$2:'cleaned_data_Pittsburgh'!I$828,0))</f>
        <v>Pittsburgh</v>
      </c>
      <c r="E3604">
        <f>INDEX(cleaned_data_Pittsburgh!AG$2:'cleaned_data_Pittsburgh'!AG$828, MATCH(A3604, cleaned_data_Pittsburgh!I$2:'cleaned_data_Pittsburgh'!I$828,0))</f>
        <v>0</v>
      </c>
      <c r="F3604" t="str">
        <f>INDEX(cleaned_data_Pittsburgh!AK$2:'cleaned_data_Pittsburgh'!AK$828, MATCH(A3604, cleaned_data_Pittsburgh!I$2:'cleaned_data_Pittsburgh'!I$828,0))</f>
        <v>Sub-county</v>
      </c>
      <c r="G3604">
        <f t="shared" si="39"/>
        <v>1</v>
      </c>
    </row>
    <row r="3605" spans="1:7" x14ac:dyDescent="0.2">
      <c r="A3605">
        <v>224167603</v>
      </c>
      <c r="B3605">
        <v>25235772</v>
      </c>
      <c r="C3605" t="s">
        <v>3380</v>
      </c>
      <c r="D3605" t="str">
        <f>INDEX(cleaned_data_Pittsburgh!AF$2:'cleaned_data_Pittsburgh'!AF$828, MATCH(A3605, cleaned_data_Pittsburgh!I$2:'cleaned_data_Pittsburgh'!I$828,0))</f>
        <v>Pittsburgh</v>
      </c>
      <c r="E3605">
        <f>INDEX(cleaned_data_Pittsburgh!AG$2:'cleaned_data_Pittsburgh'!AG$828, MATCH(A3605, cleaned_data_Pittsburgh!I$2:'cleaned_data_Pittsburgh'!I$828,0))</f>
        <v>0</v>
      </c>
      <c r="F3605" t="str">
        <f>INDEX(cleaned_data_Pittsburgh!AK$2:'cleaned_data_Pittsburgh'!AK$828, MATCH(A3605, cleaned_data_Pittsburgh!I$2:'cleaned_data_Pittsburgh'!I$828,0))</f>
        <v>Sub-county</v>
      </c>
      <c r="G3605">
        <f t="shared" si="39"/>
        <v>1</v>
      </c>
    </row>
    <row r="3606" spans="1:7" x14ac:dyDescent="0.2">
      <c r="A3606">
        <v>224167603</v>
      </c>
      <c r="B3606">
        <v>104381632</v>
      </c>
      <c r="C3606" t="s">
        <v>3380</v>
      </c>
      <c r="D3606" t="str">
        <f>INDEX(cleaned_data_Pittsburgh!AF$2:'cleaned_data_Pittsburgh'!AF$828, MATCH(A3606, cleaned_data_Pittsburgh!I$2:'cleaned_data_Pittsburgh'!I$828,0))</f>
        <v>Pittsburgh</v>
      </c>
      <c r="E3606">
        <f>INDEX(cleaned_data_Pittsburgh!AG$2:'cleaned_data_Pittsburgh'!AG$828, MATCH(A3606, cleaned_data_Pittsburgh!I$2:'cleaned_data_Pittsburgh'!I$828,0))</f>
        <v>0</v>
      </c>
      <c r="F3606" t="str">
        <f>INDEX(cleaned_data_Pittsburgh!AK$2:'cleaned_data_Pittsburgh'!AK$828, MATCH(A3606, cleaned_data_Pittsburgh!I$2:'cleaned_data_Pittsburgh'!I$828,0))</f>
        <v>Sub-county</v>
      </c>
      <c r="G3606">
        <f t="shared" si="39"/>
        <v>1</v>
      </c>
    </row>
    <row r="3607" spans="1:7" x14ac:dyDescent="0.2">
      <c r="A3607">
        <v>224167603</v>
      </c>
      <c r="B3607">
        <v>35225562</v>
      </c>
      <c r="C3607" t="s">
        <v>3380</v>
      </c>
      <c r="D3607" t="str">
        <f>INDEX(cleaned_data_Pittsburgh!AF$2:'cleaned_data_Pittsburgh'!AF$828, MATCH(A3607, cleaned_data_Pittsburgh!I$2:'cleaned_data_Pittsburgh'!I$828,0))</f>
        <v>Pittsburgh</v>
      </c>
      <c r="E3607">
        <f>INDEX(cleaned_data_Pittsburgh!AG$2:'cleaned_data_Pittsburgh'!AG$828, MATCH(A3607, cleaned_data_Pittsburgh!I$2:'cleaned_data_Pittsburgh'!I$828,0))</f>
        <v>0</v>
      </c>
      <c r="F3607" t="str">
        <f>INDEX(cleaned_data_Pittsburgh!AK$2:'cleaned_data_Pittsburgh'!AK$828, MATCH(A3607, cleaned_data_Pittsburgh!I$2:'cleaned_data_Pittsburgh'!I$828,0))</f>
        <v>Sub-county</v>
      </c>
      <c r="G3607">
        <f t="shared" si="39"/>
        <v>1</v>
      </c>
    </row>
    <row r="3608" spans="1:7" x14ac:dyDescent="0.2">
      <c r="A3608">
        <v>224167603</v>
      </c>
      <c r="B3608">
        <v>136340012</v>
      </c>
      <c r="C3608" t="s">
        <v>3380</v>
      </c>
      <c r="D3608" t="str">
        <f>INDEX(cleaned_data_Pittsburgh!AF$2:'cleaned_data_Pittsburgh'!AF$828, MATCH(A3608, cleaned_data_Pittsburgh!I$2:'cleaned_data_Pittsburgh'!I$828,0))</f>
        <v>Pittsburgh</v>
      </c>
      <c r="E3608">
        <f>INDEX(cleaned_data_Pittsburgh!AG$2:'cleaned_data_Pittsburgh'!AG$828, MATCH(A3608, cleaned_data_Pittsburgh!I$2:'cleaned_data_Pittsburgh'!I$828,0))</f>
        <v>0</v>
      </c>
      <c r="F3608" t="str">
        <f>INDEX(cleaned_data_Pittsburgh!AK$2:'cleaned_data_Pittsburgh'!AK$828, MATCH(A3608, cleaned_data_Pittsburgh!I$2:'cleaned_data_Pittsburgh'!I$828,0))</f>
        <v>Sub-county</v>
      </c>
      <c r="G3608">
        <f t="shared" si="39"/>
        <v>1</v>
      </c>
    </row>
    <row r="3609" spans="1:7" x14ac:dyDescent="0.2">
      <c r="A3609">
        <v>224167603</v>
      </c>
      <c r="B3609">
        <v>148799172</v>
      </c>
      <c r="C3609" t="s">
        <v>3380</v>
      </c>
      <c r="D3609" t="str">
        <f>INDEX(cleaned_data_Pittsburgh!AF$2:'cleaned_data_Pittsburgh'!AF$828, MATCH(A3609, cleaned_data_Pittsburgh!I$2:'cleaned_data_Pittsburgh'!I$828,0))</f>
        <v>Pittsburgh</v>
      </c>
      <c r="E3609">
        <f>INDEX(cleaned_data_Pittsburgh!AG$2:'cleaned_data_Pittsburgh'!AG$828, MATCH(A3609, cleaned_data_Pittsburgh!I$2:'cleaned_data_Pittsburgh'!I$828,0))</f>
        <v>0</v>
      </c>
      <c r="F3609" t="str">
        <f>INDEX(cleaned_data_Pittsburgh!AK$2:'cleaned_data_Pittsburgh'!AK$828, MATCH(A3609, cleaned_data_Pittsburgh!I$2:'cleaned_data_Pittsburgh'!I$828,0))</f>
        <v>Sub-county</v>
      </c>
      <c r="G3609">
        <f t="shared" si="39"/>
        <v>1</v>
      </c>
    </row>
    <row r="3610" spans="1:7" x14ac:dyDescent="0.2">
      <c r="A3610">
        <v>224167603</v>
      </c>
      <c r="B3610">
        <v>114415412</v>
      </c>
      <c r="C3610" t="s">
        <v>3380</v>
      </c>
      <c r="D3610" t="str">
        <f>INDEX(cleaned_data_Pittsburgh!AF$2:'cleaned_data_Pittsburgh'!AF$828, MATCH(A3610, cleaned_data_Pittsburgh!I$2:'cleaned_data_Pittsburgh'!I$828,0))</f>
        <v>Pittsburgh</v>
      </c>
      <c r="E3610">
        <f>INDEX(cleaned_data_Pittsburgh!AG$2:'cleaned_data_Pittsburgh'!AG$828, MATCH(A3610, cleaned_data_Pittsburgh!I$2:'cleaned_data_Pittsburgh'!I$828,0))</f>
        <v>0</v>
      </c>
      <c r="F3610" t="str">
        <f>INDEX(cleaned_data_Pittsburgh!AK$2:'cleaned_data_Pittsburgh'!AK$828, MATCH(A3610, cleaned_data_Pittsburgh!I$2:'cleaned_data_Pittsburgh'!I$828,0))</f>
        <v>Sub-county</v>
      </c>
      <c r="G3610">
        <f t="shared" si="39"/>
        <v>1</v>
      </c>
    </row>
    <row r="3611" spans="1:7" x14ac:dyDescent="0.2">
      <c r="A3611">
        <v>224167603</v>
      </c>
      <c r="B3611">
        <v>48434802</v>
      </c>
      <c r="C3611" t="s">
        <v>3380</v>
      </c>
      <c r="D3611" t="str">
        <f>INDEX(cleaned_data_Pittsburgh!AF$2:'cleaned_data_Pittsburgh'!AF$828, MATCH(A3611, cleaned_data_Pittsburgh!I$2:'cleaned_data_Pittsburgh'!I$828,0))</f>
        <v>Pittsburgh</v>
      </c>
      <c r="E3611">
        <f>INDEX(cleaned_data_Pittsburgh!AG$2:'cleaned_data_Pittsburgh'!AG$828, MATCH(A3611, cleaned_data_Pittsburgh!I$2:'cleaned_data_Pittsburgh'!I$828,0))</f>
        <v>0</v>
      </c>
      <c r="F3611" t="str">
        <f>INDEX(cleaned_data_Pittsburgh!AK$2:'cleaned_data_Pittsburgh'!AK$828, MATCH(A3611, cleaned_data_Pittsburgh!I$2:'cleaned_data_Pittsburgh'!I$828,0))</f>
        <v>Sub-county</v>
      </c>
      <c r="G3611">
        <f t="shared" si="39"/>
        <v>1</v>
      </c>
    </row>
    <row r="3612" spans="1:7" x14ac:dyDescent="0.2">
      <c r="A3612">
        <v>224167603</v>
      </c>
      <c r="B3612">
        <v>78645452</v>
      </c>
      <c r="C3612" t="s">
        <v>3380</v>
      </c>
      <c r="D3612" t="str">
        <f>INDEX(cleaned_data_Pittsburgh!AF$2:'cleaned_data_Pittsburgh'!AF$828, MATCH(A3612, cleaned_data_Pittsburgh!I$2:'cleaned_data_Pittsburgh'!I$828,0))</f>
        <v>Pittsburgh</v>
      </c>
      <c r="E3612">
        <f>INDEX(cleaned_data_Pittsburgh!AG$2:'cleaned_data_Pittsburgh'!AG$828, MATCH(A3612, cleaned_data_Pittsburgh!I$2:'cleaned_data_Pittsburgh'!I$828,0))</f>
        <v>0</v>
      </c>
      <c r="F3612" t="str">
        <f>INDEX(cleaned_data_Pittsburgh!AK$2:'cleaned_data_Pittsburgh'!AK$828, MATCH(A3612, cleaned_data_Pittsburgh!I$2:'cleaned_data_Pittsburgh'!I$828,0))</f>
        <v>Sub-county</v>
      </c>
      <c r="G3612">
        <f t="shared" si="39"/>
        <v>1</v>
      </c>
    </row>
    <row r="3613" spans="1:7" x14ac:dyDescent="0.2">
      <c r="A3613">
        <v>224167603</v>
      </c>
      <c r="B3613">
        <v>9370635</v>
      </c>
      <c r="C3613" t="s">
        <v>3380</v>
      </c>
      <c r="D3613" t="str">
        <f>INDEX(cleaned_data_Pittsburgh!AF$2:'cleaned_data_Pittsburgh'!AF$828, MATCH(A3613, cleaned_data_Pittsburgh!I$2:'cleaned_data_Pittsburgh'!I$828,0))</f>
        <v>Pittsburgh</v>
      </c>
      <c r="E3613">
        <f>INDEX(cleaned_data_Pittsburgh!AG$2:'cleaned_data_Pittsburgh'!AG$828, MATCH(A3613, cleaned_data_Pittsburgh!I$2:'cleaned_data_Pittsburgh'!I$828,0))</f>
        <v>0</v>
      </c>
      <c r="F3613" t="str">
        <f>INDEX(cleaned_data_Pittsburgh!AK$2:'cleaned_data_Pittsburgh'!AK$828, MATCH(A3613, cleaned_data_Pittsburgh!I$2:'cleaned_data_Pittsburgh'!I$828,0))</f>
        <v>Sub-county</v>
      </c>
      <c r="G3613">
        <f t="shared" si="39"/>
        <v>1</v>
      </c>
    </row>
    <row r="3614" spans="1:7" x14ac:dyDescent="0.2">
      <c r="A3614">
        <v>224167603</v>
      </c>
      <c r="B3614">
        <v>182524524</v>
      </c>
      <c r="C3614" t="s">
        <v>3380</v>
      </c>
      <c r="D3614" t="str">
        <f>INDEX(cleaned_data_Pittsburgh!AF$2:'cleaned_data_Pittsburgh'!AF$828, MATCH(A3614, cleaned_data_Pittsburgh!I$2:'cleaned_data_Pittsburgh'!I$828,0))</f>
        <v>Pittsburgh</v>
      </c>
      <c r="E3614">
        <f>INDEX(cleaned_data_Pittsburgh!AG$2:'cleaned_data_Pittsburgh'!AG$828, MATCH(A3614, cleaned_data_Pittsburgh!I$2:'cleaned_data_Pittsburgh'!I$828,0))</f>
        <v>0</v>
      </c>
      <c r="F3614" t="str">
        <f>INDEX(cleaned_data_Pittsburgh!AK$2:'cleaned_data_Pittsburgh'!AK$828, MATCH(A3614, cleaned_data_Pittsburgh!I$2:'cleaned_data_Pittsburgh'!I$828,0))</f>
        <v>Sub-county</v>
      </c>
      <c r="G3614">
        <f t="shared" si="39"/>
        <v>1</v>
      </c>
    </row>
    <row r="3615" spans="1:7" x14ac:dyDescent="0.2">
      <c r="A3615">
        <v>224167603</v>
      </c>
      <c r="B3615">
        <v>11018205</v>
      </c>
      <c r="C3615" t="s">
        <v>3380</v>
      </c>
      <c r="D3615" t="str">
        <f>INDEX(cleaned_data_Pittsburgh!AF$2:'cleaned_data_Pittsburgh'!AF$828, MATCH(A3615, cleaned_data_Pittsburgh!I$2:'cleaned_data_Pittsburgh'!I$828,0))</f>
        <v>Pittsburgh</v>
      </c>
      <c r="E3615">
        <f>INDEX(cleaned_data_Pittsburgh!AG$2:'cleaned_data_Pittsburgh'!AG$828, MATCH(A3615, cleaned_data_Pittsburgh!I$2:'cleaned_data_Pittsburgh'!I$828,0))</f>
        <v>0</v>
      </c>
      <c r="F3615" t="str">
        <f>INDEX(cleaned_data_Pittsburgh!AK$2:'cleaned_data_Pittsburgh'!AK$828, MATCH(A3615, cleaned_data_Pittsburgh!I$2:'cleaned_data_Pittsburgh'!I$828,0))</f>
        <v>Sub-county</v>
      </c>
      <c r="G3615">
        <f t="shared" si="39"/>
        <v>1</v>
      </c>
    </row>
    <row r="3616" spans="1:7" x14ac:dyDescent="0.2">
      <c r="A3616">
        <v>224167603</v>
      </c>
      <c r="B3616">
        <v>47705962</v>
      </c>
      <c r="C3616" t="s">
        <v>3380</v>
      </c>
      <c r="D3616" t="str">
        <f>INDEX(cleaned_data_Pittsburgh!AF$2:'cleaned_data_Pittsburgh'!AF$828, MATCH(A3616, cleaned_data_Pittsburgh!I$2:'cleaned_data_Pittsburgh'!I$828,0))</f>
        <v>Pittsburgh</v>
      </c>
      <c r="E3616">
        <f>INDEX(cleaned_data_Pittsburgh!AG$2:'cleaned_data_Pittsburgh'!AG$828, MATCH(A3616, cleaned_data_Pittsburgh!I$2:'cleaned_data_Pittsburgh'!I$828,0))</f>
        <v>0</v>
      </c>
      <c r="F3616" t="str">
        <f>INDEX(cleaned_data_Pittsburgh!AK$2:'cleaned_data_Pittsburgh'!AK$828, MATCH(A3616, cleaned_data_Pittsburgh!I$2:'cleaned_data_Pittsburgh'!I$828,0))</f>
        <v>Sub-county</v>
      </c>
      <c r="G3616">
        <f t="shared" si="39"/>
        <v>1</v>
      </c>
    </row>
    <row r="3617" spans="1:7" x14ac:dyDescent="0.2">
      <c r="A3617">
        <v>224167603</v>
      </c>
      <c r="B3617">
        <v>68421572</v>
      </c>
      <c r="C3617" t="s">
        <v>3380</v>
      </c>
      <c r="D3617" t="str">
        <f>INDEX(cleaned_data_Pittsburgh!AF$2:'cleaned_data_Pittsburgh'!AF$828, MATCH(A3617, cleaned_data_Pittsburgh!I$2:'cleaned_data_Pittsburgh'!I$828,0))</f>
        <v>Pittsburgh</v>
      </c>
      <c r="E3617">
        <f>INDEX(cleaned_data_Pittsburgh!AG$2:'cleaned_data_Pittsburgh'!AG$828, MATCH(A3617, cleaned_data_Pittsburgh!I$2:'cleaned_data_Pittsburgh'!I$828,0))</f>
        <v>0</v>
      </c>
      <c r="F3617" t="str">
        <f>INDEX(cleaned_data_Pittsburgh!AK$2:'cleaned_data_Pittsburgh'!AK$828, MATCH(A3617, cleaned_data_Pittsburgh!I$2:'cleaned_data_Pittsburgh'!I$828,0))</f>
        <v>Sub-county</v>
      </c>
      <c r="G3617">
        <f t="shared" si="39"/>
        <v>1</v>
      </c>
    </row>
    <row r="3618" spans="1:7" x14ac:dyDescent="0.2">
      <c r="A3618">
        <v>224167603</v>
      </c>
      <c r="B3618">
        <v>76684522</v>
      </c>
      <c r="C3618" t="s">
        <v>3380</v>
      </c>
      <c r="D3618" t="str">
        <f>INDEX(cleaned_data_Pittsburgh!AF$2:'cleaned_data_Pittsburgh'!AF$828, MATCH(A3618, cleaned_data_Pittsburgh!I$2:'cleaned_data_Pittsburgh'!I$828,0))</f>
        <v>Pittsburgh</v>
      </c>
      <c r="E3618">
        <f>INDEX(cleaned_data_Pittsburgh!AG$2:'cleaned_data_Pittsburgh'!AG$828, MATCH(A3618, cleaned_data_Pittsburgh!I$2:'cleaned_data_Pittsburgh'!I$828,0))</f>
        <v>0</v>
      </c>
      <c r="F3618" t="str">
        <f>INDEX(cleaned_data_Pittsburgh!AK$2:'cleaned_data_Pittsburgh'!AK$828, MATCH(A3618, cleaned_data_Pittsburgh!I$2:'cleaned_data_Pittsburgh'!I$828,0))</f>
        <v>Sub-county</v>
      </c>
      <c r="G3618">
        <f t="shared" si="39"/>
        <v>1</v>
      </c>
    </row>
    <row r="3619" spans="1:7" x14ac:dyDescent="0.2">
      <c r="A3619">
        <v>224168575</v>
      </c>
      <c r="B3619">
        <v>30472212</v>
      </c>
      <c r="C3619" t="s">
        <v>3380</v>
      </c>
      <c r="D3619" t="str">
        <f>INDEX(cleaned_data_Pittsburgh!AF$2:'cleaned_data_Pittsburgh'!AF$828, MATCH(A3619, cleaned_data_Pittsburgh!I$2:'cleaned_data_Pittsburgh'!I$828,0))</f>
        <v>Pittsburgh</v>
      </c>
      <c r="E3619">
        <f>INDEX(cleaned_data_Pittsburgh!AG$2:'cleaned_data_Pittsburgh'!AG$828, MATCH(A3619, cleaned_data_Pittsburgh!I$2:'cleaned_data_Pittsburgh'!I$828,0))</f>
        <v>0</v>
      </c>
      <c r="F3619" t="str">
        <f>INDEX(cleaned_data_Pittsburgh!AK$2:'cleaned_data_Pittsburgh'!AK$828, MATCH(A3619, cleaned_data_Pittsburgh!I$2:'cleaned_data_Pittsburgh'!I$828,0))</f>
        <v>Sub-county</v>
      </c>
      <c r="G3619">
        <f t="shared" si="39"/>
        <v>1</v>
      </c>
    </row>
    <row r="3620" spans="1:7" x14ac:dyDescent="0.2">
      <c r="A3620">
        <v>224168575</v>
      </c>
      <c r="B3620">
        <v>108481672</v>
      </c>
      <c r="C3620" t="s">
        <v>3380</v>
      </c>
      <c r="D3620" t="str">
        <f>INDEX(cleaned_data_Pittsburgh!AF$2:'cleaned_data_Pittsburgh'!AF$828, MATCH(A3620, cleaned_data_Pittsburgh!I$2:'cleaned_data_Pittsburgh'!I$828,0))</f>
        <v>Pittsburgh</v>
      </c>
      <c r="E3620">
        <f>INDEX(cleaned_data_Pittsburgh!AG$2:'cleaned_data_Pittsburgh'!AG$828, MATCH(A3620, cleaned_data_Pittsburgh!I$2:'cleaned_data_Pittsburgh'!I$828,0))</f>
        <v>0</v>
      </c>
      <c r="F3620" t="str">
        <f>INDEX(cleaned_data_Pittsburgh!AK$2:'cleaned_data_Pittsburgh'!AK$828, MATCH(A3620, cleaned_data_Pittsburgh!I$2:'cleaned_data_Pittsburgh'!I$828,0))</f>
        <v>Sub-county</v>
      </c>
      <c r="G3620">
        <f t="shared" si="39"/>
        <v>1</v>
      </c>
    </row>
    <row r="3621" spans="1:7" x14ac:dyDescent="0.2">
      <c r="A3621">
        <v>224168575</v>
      </c>
      <c r="B3621">
        <v>112450602</v>
      </c>
      <c r="C3621" t="s">
        <v>3380</v>
      </c>
      <c r="D3621" t="str">
        <f>INDEX(cleaned_data_Pittsburgh!AF$2:'cleaned_data_Pittsburgh'!AF$828, MATCH(A3621, cleaned_data_Pittsburgh!I$2:'cleaned_data_Pittsburgh'!I$828,0))</f>
        <v>Pittsburgh</v>
      </c>
      <c r="E3621">
        <f>INDEX(cleaned_data_Pittsburgh!AG$2:'cleaned_data_Pittsburgh'!AG$828, MATCH(A3621, cleaned_data_Pittsburgh!I$2:'cleaned_data_Pittsburgh'!I$828,0))</f>
        <v>0</v>
      </c>
      <c r="F3621" t="str">
        <f>INDEX(cleaned_data_Pittsburgh!AK$2:'cleaned_data_Pittsburgh'!AK$828, MATCH(A3621, cleaned_data_Pittsburgh!I$2:'cleaned_data_Pittsburgh'!I$828,0))</f>
        <v>Sub-county</v>
      </c>
      <c r="G3621">
        <f t="shared" si="39"/>
        <v>1</v>
      </c>
    </row>
    <row r="3622" spans="1:7" x14ac:dyDescent="0.2">
      <c r="A3622">
        <v>224168575</v>
      </c>
      <c r="B3622">
        <v>149030712</v>
      </c>
      <c r="C3622" t="s">
        <v>3380</v>
      </c>
      <c r="D3622" t="str">
        <f>INDEX(cleaned_data_Pittsburgh!AF$2:'cleaned_data_Pittsburgh'!AF$828, MATCH(A3622, cleaned_data_Pittsburgh!I$2:'cleaned_data_Pittsburgh'!I$828,0))</f>
        <v>Pittsburgh</v>
      </c>
      <c r="E3622">
        <f>INDEX(cleaned_data_Pittsburgh!AG$2:'cleaned_data_Pittsburgh'!AG$828, MATCH(A3622, cleaned_data_Pittsburgh!I$2:'cleaned_data_Pittsburgh'!I$828,0))</f>
        <v>0</v>
      </c>
      <c r="F3622" t="str">
        <f>INDEX(cleaned_data_Pittsburgh!AK$2:'cleaned_data_Pittsburgh'!AK$828, MATCH(A3622, cleaned_data_Pittsburgh!I$2:'cleaned_data_Pittsburgh'!I$828,0))</f>
        <v>Sub-county</v>
      </c>
      <c r="G3622">
        <f t="shared" si="39"/>
        <v>1</v>
      </c>
    </row>
    <row r="3623" spans="1:7" x14ac:dyDescent="0.2">
      <c r="A3623">
        <v>224168575</v>
      </c>
      <c r="B3623">
        <v>190470618</v>
      </c>
      <c r="C3623" t="s">
        <v>3380</v>
      </c>
      <c r="D3623" t="str">
        <f>INDEX(cleaned_data_Pittsburgh!AF$2:'cleaned_data_Pittsburgh'!AF$828, MATCH(A3623, cleaned_data_Pittsburgh!I$2:'cleaned_data_Pittsburgh'!I$828,0))</f>
        <v>Pittsburgh</v>
      </c>
      <c r="E3623">
        <f>INDEX(cleaned_data_Pittsburgh!AG$2:'cleaned_data_Pittsburgh'!AG$828, MATCH(A3623, cleaned_data_Pittsburgh!I$2:'cleaned_data_Pittsburgh'!I$828,0))</f>
        <v>0</v>
      </c>
      <c r="F3623" t="str">
        <f>INDEX(cleaned_data_Pittsburgh!AK$2:'cleaned_data_Pittsburgh'!AK$828, MATCH(A3623, cleaned_data_Pittsburgh!I$2:'cleaned_data_Pittsburgh'!I$828,0))</f>
        <v>Sub-county</v>
      </c>
      <c r="G3623">
        <f t="shared" si="39"/>
        <v>1</v>
      </c>
    </row>
    <row r="3624" spans="1:7" x14ac:dyDescent="0.2">
      <c r="A3624">
        <v>224168575</v>
      </c>
      <c r="B3624">
        <v>188223279</v>
      </c>
      <c r="C3624" t="s">
        <v>3380</v>
      </c>
      <c r="D3624" t="str">
        <f>INDEX(cleaned_data_Pittsburgh!AF$2:'cleaned_data_Pittsburgh'!AF$828, MATCH(A3624, cleaned_data_Pittsburgh!I$2:'cleaned_data_Pittsburgh'!I$828,0))</f>
        <v>Pittsburgh</v>
      </c>
      <c r="E3624">
        <f>INDEX(cleaned_data_Pittsburgh!AG$2:'cleaned_data_Pittsburgh'!AG$828, MATCH(A3624, cleaned_data_Pittsburgh!I$2:'cleaned_data_Pittsburgh'!I$828,0))</f>
        <v>0</v>
      </c>
      <c r="F3624" t="str">
        <f>INDEX(cleaned_data_Pittsburgh!AK$2:'cleaned_data_Pittsburgh'!AK$828, MATCH(A3624, cleaned_data_Pittsburgh!I$2:'cleaned_data_Pittsburgh'!I$828,0))</f>
        <v>Sub-county</v>
      </c>
      <c r="G3624">
        <f t="shared" si="39"/>
        <v>1</v>
      </c>
    </row>
    <row r="3625" spans="1:7" x14ac:dyDescent="0.2">
      <c r="A3625">
        <v>224168591</v>
      </c>
      <c r="B3625">
        <v>6961497</v>
      </c>
      <c r="C3625" t="s">
        <v>3380</v>
      </c>
      <c r="D3625" t="str">
        <f>INDEX(cleaned_data_Pittsburgh!AF$2:'cleaned_data_Pittsburgh'!AF$828, MATCH(A3625, cleaned_data_Pittsburgh!I$2:'cleaned_data_Pittsburgh'!I$828,0))</f>
        <v>Pittsburgh</v>
      </c>
      <c r="E3625">
        <f>INDEX(cleaned_data_Pittsburgh!AG$2:'cleaned_data_Pittsburgh'!AG$828, MATCH(A3625, cleaned_data_Pittsburgh!I$2:'cleaned_data_Pittsburgh'!I$828,0))</f>
        <v>0</v>
      </c>
      <c r="F3625" t="str">
        <f>INDEX(cleaned_data_Pittsburgh!AK$2:'cleaned_data_Pittsburgh'!AK$828, MATCH(A3625, cleaned_data_Pittsburgh!I$2:'cleaned_data_Pittsburgh'!I$828,0))</f>
        <v>Sub-county</v>
      </c>
      <c r="G3625">
        <f t="shared" si="39"/>
        <v>1</v>
      </c>
    </row>
    <row r="3626" spans="1:7" x14ac:dyDescent="0.2">
      <c r="A3626">
        <v>224168591</v>
      </c>
      <c r="B3626">
        <v>155977442</v>
      </c>
      <c r="C3626" t="s">
        <v>3380</v>
      </c>
      <c r="D3626" t="str">
        <f>INDEX(cleaned_data_Pittsburgh!AF$2:'cleaned_data_Pittsburgh'!AF$828, MATCH(A3626, cleaned_data_Pittsburgh!I$2:'cleaned_data_Pittsburgh'!I$828,0))</f>
        <v>Pittsburgh</v>
      </c>
      <c r="E3626">
        <f>INDEX(cleaned_data_Pittsburgh!AG$2:'cleaned_data_Pittsburgh'!AG$828, MATCH(A3626, cleaned_data_Pittsburgh!I$2:'cleaned_data_Pittsburgh'!I$828,0))</f>
        <v>0</v>
      </c>
      <c r="F3626" t="str">
        <f>INDEX(cleaned_data_Pittsburgh!AK$2:'cleaned_data_Pittsburgh'!AK$828, MATCH(A3626, cleaned_data_Pittsburgh!I$2:'cleaned_data_Pittsburgh'!I$828,0))</f>
        <v>Sub-county</v>
      </c>
      <c r="G3626">
        <f t="shared" si="39"/>
        <v>1</v>
      </c>
    </row>
    <row r="3627" spans="1:7" x14ac:dyDescent="0.2">
      <c r="A3627">
        <v>224168591</v>
      </c>
      <c r="B3627">
        <v>68530032</v>
      </c>
      <c r="C3627" t="s">
        <v>3380</v>
      </c>
      <c r="D3627" t="str">
        <f>INDEX(cleaned_data_Pittsburgh!AF$2:'cleaned_data_Pittsburgh'!AF$828, MATCH(A3627, cleaned_data_Pittsburgh!I$2:'cleaned_data_Pittsburgh'!I$828,0))</f>
        <v>Pittsburgh</v>
      </c>
      <c r="E3627">
        <f>INDEX(cleaned_data_Pittsburgh!AG$2:'cleaned_data_Pittsburgh'!AG$828, MATCH(A3627, cleaned_data_Pittsburgh!I$2:'cleaned_data_Pittsburgh'!I$828,0))</f>
        <v>0</v>
      </c>
      <c r="F3627" t="str">
        <f>INDEX(cleaned_data_Pittsburgh!AK$2:'cleaned_data_Pittsburgh'!AK$828, MATCH(A3627, cleaned_data_Pittsburgh!I$2:'cleaned_data_Pittsburgh'!I$828,0))</f>
        <v>Sub-county</v>
      </c>
      <c r="G3627">
        <f t="shared" si="39"/>
        <v>1</v>
      </c>
    </row>
    <row r="3628" spans="1:7" x14ac:dyDescent="0.2">
      <c r="A3628">
        <v>224168591</v>
      </c>
      <c r="B3628">
        <v>134455792</v>
      </c>
      <c r="C3628" t="s">
        <v>3380</v>
      </c>
      <c r="D3628" t="str">
        <f>INDEX(cleaned_data_Pittsburgh!AF$2:'cleaned_data_Pittsburgh'!AF$828, MATCH(A3628, cleaned_data_Pittsburgh!I$2:'cleaned_data_Pittsburgh'!I$828,0))</f>
        <v>Pittsburgh</v>
      </c>
      <c r="E3628">
        <f>INDEX(cleaned_data_Pittsburgh!AG$2:'cleaned_data_Pittsburgh'!AG$828, MATCH(A3628, cleaned_data_Pittsburgh!I$2:'cleaned_data_Pittsburgh'!I$828,0))</f>
        <v>0</v>
      </c>
      <c r="F3628" t="str">
        <f>INDEX(cleaned_data_Pittsburgh!AK$2:'cleaned_data_Pittsburgh'!AK$828, MATCH(A3628, cleaned_data_Pittsburgh!I$2:'cleaned_data_Pittsburgh'!I$828,0))</f>
        <v>Sub-county</v>
      </c>
      <c r="G3628">
        <f t="shared" si="39"/>
        <v>1</v>
      </c>
    </row>
    <row r="3629" spans="1:7" x14ac:dyDescent="0.2">
      <c r="A3629">
        <v>224168591</v>
      </c>
      <c r="B3629">
        <v>183180225</v>
      </c>
      <c r="C3629" t="s">
        <v>3380</v>
      </c>
      <c r="D3629" t="str">
        <f>INDEX(cleaned_data_Pittsburgh!AF$2:'cleaned_data_Pittsburgh'!AF$828, MATCH(A3629, cleaned_data_Pittsburgh!I$2:'cleaned_data_Pittsburgh'!I$828,0))</f>
        <v>Pittsburgh</v>
      </c>
      <c r="E3629">
        <f>INDEX(cleaned_data_Pittsburgh!AG$2:'cleaned_data_Pittsburgh'!AG$828, MATCH(A3629, cleaned_data_Pittsburgh!I$2:'cleaned_data_Pittsburgh'!I$828,0))</f>
        <v>0</v>
      </c>
      <c r="F3629" t="str">
        <f>INDEX(cleaned_data_Pittsburgh!AK$2:'cleaned_data_Pittsburgh'!AK$828, MATCH(A3629, cleaned_data_Pittsburgh!I$2:'cleaned_data_Pittsburgh'!I$828,0))</f>
        <v>Sub-county</v>
      </c>
      <c r="G3629">
        <f t="shared" si="39"/>
        <v>1</v>
      </c>
    </row>
    <row r="3630" spans="1:7" x14ac:dyDescent="0.2">
      <c r="A3630">
        <v>224168591</v>
      </c>
      <c r="B3630">
        <v>106592342</v>
      </c>
      <c r="C3630" t="s">
        <v>3380</v>
      </c>
      <c r="D3630" t="str">
        <f>INDEX(cleaned_data_Pittsburgh!AF$2:'cleaned_data_Pittsburgh'!AF$828, MATCH(A3630, cleaned_data_Pittsburgh!I$2:'cleaned_data_Pittsburgh'!I$828,0))</f>
        <v>Pittsburgh</v>
      </c>
      <c r="E3630">
        <f>INDEX(cleaned_data_Pittsburgh!AG$2:'cleaned_data_Pittsburgh'!AG$828, MATCH(A3630, cleaned_data_Pittsburgh!I$2:'cleaned_data_Pittsburgh'!I$828,0))</f>
        <v>0</v>
      </c>
      <c r="F3630" t="str">
        <f>INDEX(cleaned_data_Pittsburgh!AK$2:'cleaned_data_Pittsburgh'!AK$828, MATCH(A3630, cleaned_data_Pittsburgh!I$2:'cleaned_data_Pittsburgh'!I$828,0))</f>
        <v>Sub-county</v>
      </c>
      <c r="G3630">
        <f t="shared" si="39"/>
        <v>1</v>
      </c>
    </row>
    <row r="3631" spans="1:7" x14ac:dyDescent="0.2">
      <c r="A3631">
        <v>224168591</v>
      </c>
      <c r="B3631">
        <v>190405194</v>
      </c>
      <c r="C3631" t="s">
        <v>3380</v>
      </c>
      <c r="D3631" t="str">
        <f>INDEX(cleaned_data_Pittsburgh!AF$2:'cleaned_data_Pittsburgh'!AF$828, MATCH(A3631, cleaned_data_Pittsburgh!I$2:'cleaned_data_Pittsburgh'!I$828,0))</f>
        <v>Pittsburgh</v>
      </c>
      <c r="E3631">
        <f>INDEX(cleaned_data_Pittsburgh!AG$2:'cleaned_data_Pittsburgh'!AG$828, MATCH(A3631, cleaned_data_Pittsburgh!I$2:'cleaned_data_Pittsburgh'!I$828,0))</f>
        <v>0</v>
      </c>
      <c r="F3631" t="str">
        <f>INDEX(cleaned_data_Pittsburgh!AK$2:'cleaned_data_Pittsburgh'!AK$828, MATCH(A3631, cleaned_data_Pittsburgh!I$2:'cleaned_data_Pittsburgh'!I$828,0))</f>
        <v>Sub-county</v>
      </c>
      <c r="G3631">
        <f t="shared" si="39"/>
        <v>1</v>
      </c>
    </row>
    <row r="3632" spans="1:7" x14ac:dyDescent="0.2">
      <c r="A3632">
        <v>224168591</v>
      </c>
      <c r="B3632">
        <v>188223279</v>
      </c>
      <c r="C3632" t="s">
        <v>3380</v>
      </c>
      <c r="D3632" t="str">
        <f>INDEX(cleaned_data_Pittsburgh!AF$2:'cleaned_data_Pittsburgh'!AF$828, MATCH(A3632, cleaned_data_Pittsburgh!I$2:'cleaned_data_Pittsburgh'!I$828,0))</f>
        <v>Pittsburgh</v>
      </c>
      <c r="E3632">
        <f>INDEX(cleaned_data_Pittsburgh!AG$2:'cleaned_data_Pittsburgh'!AG$828, MATCH(A3632, cleaned_data_Pittsburgh!I$2:'cleaned_data_Pittsburgh'!I$828,0))</f>
        <v>0</v>
      </c>
      <c r="F3632" t="str">
        <f>INDEX(cleaned_data_Pittsburgh!AK$2:'cleaned_data_Pittsburgh'!AK$828, MATCH(A3632, cleaned_data_Pittsburgh!I$2:'cleaned_data_Pittsburgh'!I$828,0))</f>
        <v>Sub-county</v>
      </c>
      <c r="G3632">
        <f t="shared" si="39"/>
        <v>1</v>
      </c>
    </row>
    <row r="3633" spans="1:7" x14ac:dyDescent="0.2">
      <c r="A3633">
        <v>224168591</v>
      </c>
      <c r="B3633">
        <v>185472059</v>
      </c>
      <c r="C3633" t="s">
        <v>3380</v>
      </c>
      <c r="D3633" t="str">
        <f>INDEX(cleaned_data_Pittsburgh!AF$2:'cleaned_data_Pittsburgh'!AF$828, MATCH(A3633, cleaned_data_Pittsburgh!I$2:'cleaned_data_Pittsburgh'!I$828,0))</f>
        <v>Pittsburgh</v>
      </c>
      <c r="E3633">
        <f>INDEX(cleaned_data_Pittsburgh!AG$2:'cleaned_data_Pittsburgh'!AG$828, MATCH(A3633, cleaned_data_Pittsburgh!I$2:'cleaned_data_Pittsburgh'!I$828,0))</f>
        <v>0</v>
      </c>
      <c r="F3633" t="str">
        <f>INDEX(cleaned_data_Pittsburgh!AK$2:'cleaned_data_Pittsburgh'!AK$828, MATCH(A3633, cleaned_data_Pittsburgh!I$2:'cleaned_data_Pittsburgh'!I$828,0))</f>
        <v>Sub-county</v>
      </c>
      <c r="G3633">
        <f t="shared" si="39"/>
        <v>1</v>
      </c>
    </row>
    <row r="3634" spans="1:7" x14ac:dyDescent="0.2">
      <c r="A3634">
        <v>224168591</v>
      </c>
      <c r="B3634">
        <v>11640613</v>
      </c>
      <c r="C3634" t="s">
        <v>3380</v>
      </c>
      <c r="D3634" t="str">
        <f>INDEX(cleaned_data_Pittsburgh!AF$2:'cleaned_data_Pittsburgh'!AF$828, MATCH(A3634, cleaned_data_Pittsburgh!I$2:'cleaned_data_Pittsburgh'!I$828,0))</f>
        <v>Pittsburgh</v>
      </c>
      <c r="E3634">
        <f>INDEX(cleaned_data_Pittsburgh!AG$2:'cleaned_data_Pittsburgh'!AG$828, MATCH(A3634, cleaned_data_Pittsburgh!I$2:'cleaned_data_Pittsburgh'!I$828,0))</f>
        <v>0</v>
      </c>
      <c r="F3634" t="str">
        <f>INDEX(cleaned_data_Pittsburgh!AK$2:'cleaned_data_Pittsburgh'!AK$828, MATCH(A3634, cleaned_data_Pittsburgh!I$2:'cleaned_data_Pittsburgh'!I$828,0))</f>
        <v>Sub-county</v>
      </c>
      <c r="G3634">
        <f t="shared" si="39"/>
        <v>1</v>
      </c>
    </row>
    <row r="3635" spans="1:7" x14ac:dyDescent="0.2">
      <c r="A3635">
        <v>224168591</v>
      </c>
      <c r="B3635">
        <v>191195976</v>
      </c>
      <c r="C3635" t="s">
        <v>3380</v>
      </c>
      <c r="D3635" t="str">
        <f>INDEX(cleaned_data_Pittsburgh!AF$2:'cleaned_data_Pittsburgh'!AF$828, MATCH(A3635, cleaned_data_Pittsburgh!I$2:'cleaned_data_Pittsburgh'!I$828,0))</f>
        <v>Pittsburgh</v>
      </c>
      <c r="E3635">
        <f>INDEX(cleaned_data_Pittsburgh!AG$2:'cleaned_data_Pittsburgh'!AG$828, MATCH(A3635, cleaned_data_Pittsburgh!I$2:'cleaned_data_Pittsburgh'!I$828,0))</f>
        <v>0</v>
      </c>
      <c r="F3635" t="str">
        <f>INDEX(cleaned_data_Pittsburgh!AK$2:'cleaned_data_Pittsburgh'!AK$828, MATCH(A3635, cleaned_data_Pittsburgh!I$2:'cleaned_data_Pittsburgh'!I$828,0))</f>
        <v>Sub-county</v>
      </c>
      <c r="G3635">
        <f t="shared" si="39"/>
        <v>1</v>
      </c>
    </row>
    <row r="3636" spans="1:7" x14ac:dyDescent="0.2">
      <c r="A3636">
        <v>224168591</v>
      </c>
      <c r="B3636">
        <v>190017119</v>
      </c>
      <c r="C3636" t="s">
        <v>3380</v>
      </c>
      <c r="D3636" t="str">
        <f>INDEX(cleaned_data_Pittsburgh!AF$2:'cleaned_data_Pittsburgh'!AF$828, MATCH(A3636, cleaned_data_Pittsburgh!I$2:'cleaned_data_Pittsburgh'!I$828,0))</f>
        <v>Pittsburgh</v>
      </c>
      <c r="E3636">
        <f>INDEX(cleaned_data_Pittsburgh!AG$2:'cleaned_data_Pittsburgh'!AG$828, MATCH(A3636, cleaned_data_Pittsburgh!I$2:'cleaned_data_Pittsburgh'!I$828,0))</f>
        <v>0</v>
      </c>
      <c r="F3636" t="str">
        <f>INDEX(cleaned_data_Pittsburgh!AK$2:'cleaned_data_Pittsburgh'!AK$828, MATCH(A3636, cleaned_data_Pittsburgh!I$2:'cleaned_data_Pittsburgh'!I$828,0))</f>
        <v>Sub-county</v>
      </c>
      <c r="G3636">
        <f t="shared" si="39"/>
        <v>1</v>
      </c>
    </row>
    <row r="3637" spans="1:7" x14ac:dyDescent="0.2">
      <c r="A3637">
        <v>224168591</v>
      </c>
      <c r="B3637">
        <v>182691969</v>
      </c>
      <c r="C3637" t="s">
        <v>3380</v>
      </c>
      <c r="D3637" t="str">
        <f>INDEX(cleaned_data_Pittsburgh!AF$2:'cleaned_data_Pittsburgh'!AF$828, MATCH(A3637, cleaned_data_Pittsburgh!I$2:'cleaned_data_Pittsburgh'!I$828,0))</f>
        <v>Pittsburgh</v>
      </c>
      <c r="E3637">
        <f>INDEX(cleaned_data_Pittsburgh!AG$2:'cleaned_data_Pittsburgh'!AG$828, MATCH(A3637, cleaned_data_Pittsburgh!I$2:'cleaned_data_Pittsburgh'!I$828,0))</f>
        <v>0</v>
      </c>
      <c r="F3637" t="str">
        <f>INDEX(cleaned_data_Pittsburgh!AK$2:'cleaned_data_Pittsburgh'!AK$828, MATCH(A3637, cleaned_data_Pittsburgh!I$2:'cleaned_data_Pittsburgh'!I$828,0))</f>
        <v>Sub-county</v>
      </c>
      <c r="G3637">
        <f t="shared" si="39"/>
        <v>1</v>
      </c>
    </row>
    <row r="3638" spans="1:7" x14ac:dyDescent="0.2">
      <c r="A3638">
        <v>224168591</v>
      </c>
      <c r="B3638">
        <v>191308012</v>
      </c>
      <c r="C3638" t="s">
        <v>3380</v>
      </c>
      <c r="D3638" t="str">
        <f>INDEX(cleaned_data_Pittsburgh!AF$2:'cleaned_data_Pittsburgh'!AF$828, MATCH(A3638, cleaned_data_Pittsburgh!I$2:'cleaned_data_Pittsburgh'!I$828,0))</f>
        <v>Pittsburgh</v>
      </c>
      <c r="E3638">
        <f>INDEX(cleaned_data_Pittsburgh!AG$2:'cleaned_data_Pittsburgh'!AG$828, MATCH(A3638, cleaned_data_Pittsburgh!I$2:'cleaned_data_Pittsburgh'!I$828,0))</f>
        <v>0</v>
      </c>
      <c r="F3638" t="str">
        <f>INDEX(cleaned_data_Pittsburgh!AK$2:'cleaned_data_Pittsburgh'!AK$828, MATCH(A3638, cleaned_data_Pittsburgh!I$2:'cleaned_data_Pittsburgh'!I$828,0))</f>
        <v>Sub-county</v>
      </c>
      <c r="G3638">
        <f t="shared" si="39"/>
        <v>1</v>
      </c>
    </row>
    <row r="3639" spans="1:7" x14ac:dyDescent="0.2">
      <c r="A3639">
        <v>224168591</v>
      </c>
      <c r="B3639">
        <v>188140099</v>
      </c>
      <c r="C3639" t="s">
        <v>3380</v>
      </c>
      <c r="D3639" t="str">
        <f>INDEX(cleaned_data_Pittsburgh!AF$2:'cleaned_data_Pittsburgh'!AF$828, MATCH(A3639, cleaned_data_Pittsburgh!I$2:'cleaned_data_Pittsburgh'!I$828,0))</f>
        <v>Pittsburgh</v>
      </c>
      <c r="E3639">
        <f>INDEX(cleaned_data_Pittsburgh!AG$2:'cleaned_data_Pittsburgh'!AG$828, MATCH(A3639, cleaned_data_Pittsburgh!I$2:'cleaned_data_Pittsburgh'!I$828,0))</f>
        <v>0</v>
      </c>
      <c r="F3639" t="str">
        <f>INDEX(cleaned_data_Pittsburgh!AK$2:'cleaned_data_Pittsburgh'!AK$828, MATCH(A3639, cleaned_data_Pittsburgh!I$2:'cleaned_data_Pittsburgh'!I$828,0))</f>
        <v>Sub-county</v>
      </c>
      <c r="G3639">
        <f t="shared" si="39"/>
        <v>1</v>
      </c>
    </row>
    <row r="3640" spans="1:7" x14ac:dyDescent="0.2">
      <c r="A3640">
        <v>224169313</v>
      </c>
      <c r="B3640">
        <v>2674165</v>
      </c>
      <c r="C3640" t="s">
        <v>3380</v>
      </c>
      <c r="D3640" t="str">
        <f>INDEX(cleaned_data_Pittsburgh!AF$2:'cleaned_data_Pittsburgh'!AF$828, MATCH(A3640, cleaned_data_Pittsburgh!I$2:'cleaned_data_Pittsburgh'!I$828,0))</f>
        <v>Pittsburgh</v>
      </c>
      <c r="E3640">
        <f>INDEX(cleaned_data_Pittsburgh!AG$2:'cleaned_data_Pittsburgh'!AG$828, MATCH(A3640, cleaned_data_Pittsburgh!I$2:'cleaned_data_Pittsburgh'!I$828,0))</f>
        <v>0</v>
      </c>
      <c r="F3640" t="str">
        <f>INDEX(cleaned_data_Pittsburgh!AK$2:'cleaned_data_Pittsburgh'!AK$828, MATCH(A3640, cleaned_data_Pittsburgh!I$2:'cleaned_data_Pittsburgh'!I$828,0))</f>
        <v>Sub-county</v>
      </c>
      <c r="G3640">
        <f t="shared" si="39"/>
        <v>1</v>
      </c>
    </row>
    <row r="3641" spans="1:7" x14ac:dyDescent="0.2">
      <c r="A3641">
        <v>224169313</v>
      </c>
      <c r="B3641">
        <v>40600502</v>
      </c>
      <c r="C3641" t="s">
        <v>3380</v>
      </c>
      <c r="D3641" t="str">
        <f>INDEX(cleaned_data_Pittsburgh!AF$2:'cleaned_data_Pittsburgh'!AF$828, MATCH(A3641, cleaned_data_Pittsburgh!I$2:'cleaned_data_Pittsburgh'!I$828,0))</f>
        <v>Pittsburgh</v>
      </c>
      <c r="E3641">
        <f>INDEX(cleaned_data_Pittsburgh!AG$2:'cleaned_data_Pittsburgh'!AG$828, MATCH(A3641, cleaned_data_Pittsburgh!I$2:'cleaned_data_Pittsburgh'!I$828,0))</f>
        <v>0</v>
      </c>
      <c r="F3641" t="str">
        <f>INDEX(cleaned_data_Pittsburgh!AK$2:'cleaned_data_Pittsburgh'!AK$828, MATCH(A3641, cleaned_data_Pittsburgh!I$2:'cleaned_data_Pittsburgh'!I$828,0))</f>
        <v>Sub-county</v>
      </c>
      <c r="G3641">
        <f t="shared" si="39"/>
        <v>1</v>
      </c>
    </row>
    <row r="3642" spans="1:7" x14ac:dyDescent="0.2">
      <c r="A3642">
        <v>224169313</v>
      </c>
      <c r="B3642">
        <v>87909752</v>
      </c>
      <c r="C3642" t="s">
        <v>3380</v>
      </c>
      <c r="D3642" t="str">
        <f>INDEX(cleaned_data_Pittsburgh!AF$2:'cleaned_data_Pittsburgh'!AF$828, MATCH(A3642, cleaned_data_Pittsburgh!I$2:'cleaned_data_Pittsburgh'!I$828,0))</f>
        <v>Pittsburgh</v>
      </c>
      <c r="E3642">
        <f>INDEX(cleaned_data_Pittsburgh!AG$2:'cleaned_data_Pittsburgh'!AG$828, MATCH(A3642, cleaned_data_Pittsburgh!I$2:'cleaned_data_Pittsburgh'!I$828,0))</f>
        <v>0</v>
      </c>
      <c r="F3642" t="str">
        <f>INDEX(cleaned_data_Pittsburgh!AK$2:'cleaned_data_Pittsburgh'!AK$828, MATCH(A3642, cleaned_data_Pittsburgh!I$2:'cleaned_data_Pittsburgh'!I$828,0))</f>
        <v>Sub-county</v>
      </c>
      <c r="G3642">
        <f t="shared" si="39"/>
        <v>1</v>
      </c>
    </row>
    <row r="3643" spans="1:7" x14ac:dyDescent="0.2">
      <c r="A3643">
        <v>224169313</v>
      </c>
      <c r="B3643">
        <v>12499115</v>
      </c>
      <c r="C3643" t="s">
        <v>3380</v>
      </c>
      <c r="D3643" t="str">
        <f>INDEX(cleaned_data_Pittsburgh!AF$2:'cleaned_data_Pittsburgh'!AF$828, MATCH(A3643, cleaned_data_Pittsburgh!I$2:'cleaned_data_Pittsburgh'!I$828,0))</f>
        <v>Pittsburgh</v>
      </c>
      <c r="E3643">
        <f>INDEX(cleaned_data_Pittsburgh!AG$2:'cleaned_data_Pittsburgh'!AG$828, MATCH(A3643, cleaned_data_Pittsburgh!I$2:'cleaned_data_Pittsburgh'!I$828,0))</f>
        <v>0</v>
      </c>
      <c r="F3643" t="str">
        <f>INDEX(cleaned_data_Pittsburgh!AK$2:'cleaned_data_Pittsburgh'!AK$828, MATCH(A3643, cleaned_data_Pittsburgh!I$2:'cleaned_data_Pittsburgh'!I$828,0))</f>
        <v>Sub-county</v>
      </c>
      <c r="G3643">
        <f t="shared" si="39"/>
        <v>1</v>
      </c>
    </row>
    <row r="3644" spans="1:7" x14ac:dyDescent="0.2">
      <c r="A3644">
        <v>224169313</v>
      </c>
      <c r="B3644">
        <v>9846294</v>
      </c>
      <c r="C3644" t="s">
        <v>3380</v>
      </c>
      <c r="D3644" t="str">
        <f>INDEX(cleaned_data_Pittsburgh!AF$2:'cleaned_data_Pittsburgh'!AF$828, MATCH(A3644, cleaned_data_Pittsburgh!I$2:'cleaned_data_Pittsburgh'!I$828,0))</f>
        <v>Pittsburgh</v>
      </c>
      <c r="E3644">
        <f>INDEX(cleaned_data_Pittsburgh!AG$2:'cleaned_data_Pittsburgh'!AG$828, MATCH(A3644, cleaned_data_Pittsburgh!I$2:'cleaned_data_Pittsburgh'!I$828,0))</f>
        <v>0</v>
      </c>
      <c r="F3644" t="str">
        <f>INDEX(cleaned_data_Pittsburgh!AK$2:'cleaned_data_Pittsburgh'!AK$828, MATCH(A3644, cleaned_data_Pittsburgh!I$2:'cleaned_data_Pittsburgh'!I$828,0))</f>
        <v>Sub-county</v>
      </c>
      <c r="G3644">
        <f t="shared" si="39"/>
        <v>1</v>
      </c>
    </row>
    <row r="3645" spans="1:7" x14ac:dyDescent="0.2">
      <c r="A3645">
        <v>224170688</v>
      </c>
      <c r="B3645">
        <v>7770989</v>
      </c>
      <c r="C3645" t="s">
        <v>3380</v>
      </c>
      <c r="D3645" t="str">
        <f>INDEX(cleaned_data_Pittsburgh!AF$2:'cleaned_data_Pittsburgh'!AF$828, MATCH(A3645, cleaned_data_Pittsburgh!I$2:'cleaned_data_Pittsburgh'!I$828,0))</f>
        <v>Pittsburgh</v>
      </c>
      <c r="E3645">
        <f>INDEX(cleaned_data_Pittsburgh!AG$2:'cleaned_data_Pittsburgh'!AG$828, MATCH(A3645, cleaned_data_Pittsburgh!I$2:'cleaned_data_Pittsburgh'!I$828,0))</f>
        <v>0</v>
      </c>
      <c r="F3645" t="str">
        <f>INDEX(cleaned_data_Pittsburgh!AK$2:'cleaned_data_Pittsburgh'!AK$828, MATCH(A3645, cleaned_data_Pittsburgh!I$2:'cleaned_data_Pittsburgh'!I$828,0))</f>
        <v>Sub-county</v>
      </c>
      <c r="G3645">
        <f t="shared" si="39"/>
        <v>1</v>
      </c>
    </row>
    <row r="3646" spans="1:7" x14ac:dyDescent="0.2">
      <c r="A3646">
        <v>224170688</v>
      </c>
      <c r="B3646">
        <v>24959782</v>
      </c>
      <c r="C3646" t="s">
        <v>3380</v>
      </c>
      <c r="D3646" t="str">
        <f>INDEX(cleaned_data_Pittsburgh!AF$2:'cleaned_data_Pittsburgh'!AF$828, MATCH(A3646, cleaned_data_Pittsburgh!I$2:'cleaned_data_Pittsburgh'!I$828,0))</f>
        <v>Pittsburgh</v>
      </c>
      <c r="E3646">
        <f>INDEX(cleaned_data_Pittsburgh!AG$2:'cleaned_data_Pittsburgh'!AG$828, MATCH(A3646, cleaned_data_Pittsburgh!I$2:'cleaned_data_Pittsburgh'!I$828,0))</f>
        <v>0</v>
      </c>
      <c r="F3646" t="str">
        <f>INDEX(cleaned_data_Pittsburgh!AK$2:'cleaned_data_Pittsburgh'!AK$828, MATCH(A3646, cleaned_data_Pittsburgh!I$2:'cleaned_data_Pittsburgh'!I$828,0))</f>
        <v>Sub-county</v>
      </c>
      <c r="G3646">
        <f t="shared" si="39"/>
        <v>1</v>
      </c>
    </row>
    <row r="3647" spans="1:7" x14ac:dyDescent="0.2">
      <c r="A3647">
        <v>224170688</v>
      </c>
      <c r="B3647">
        <v>44494352</v>
      </c>
      <c r="C3647" t="s">
        <v>3380</v>
      </c>
      <c r="D3647" t="str">
        <f>INDEX(cleaned_data_Pittsburgh!AF$2:'cleaned_data_Pittsburgh'!AF$828, MATCH(A3647, cleaned_data_Pittsburgh!I$2:'cleaned_data_Pittsburgh'!I$828,0))</f>
        <v>Pittsburgh</v>
      </c>
      <c r="E3647">
        <f>INDEX(cleaned_data_Pittsburgh!AG$2:'cleaned_data_Pittsburgh'!AG$828, MATCH(A3647, cleaned_data_Pittsburgh!I$2:'cleaned_data_Pittsburgh'!I$828,0))</f>
        <v>0</v>
      </c>
      <c r="F3647" t="str">
        <f>INDEX(cleaned_data_Pittsburgh!AK$2:'cleaned_data_Pittsburgh'!AK$828, MATCH(A3647, cleaned_data_Pittsburgh!I$2:'cleaned_data_Pittsburgh'!I$828,0))</f>
        <v>Sub-county</v>
      </c>
      <c r="G3647">
        <f t="shared" si="39"/>
        <v>1</v>
      </c>
    </row>
    <row r="3648" spans="1:7" x14ac:dyDescent="0.2">
      <c r="A3648">
        <v>224170688</v>
      </c>
      <c r="B3648">
        <v>10020481</v>
      </c>
      <c r="C3648" t="s">
        <v>3380</v>
      </c>
      <c r="D3648" t="str">
        <f>INDEX(cleaned_data_Pittsburgh!AF$2:'cleaned_data_Pittsburgh'!AF$828, MATCH(A3648, cleaned_data_Pittsburgh!I$2:'cleaned_data_Pittsburgh'!I$828,0))</f>
        <v>Pittsburgh</v>
      </c>
      <c r="E3648">
        <f>INDEX(cleaned_data_Pittsburgh!AG$2:'cleaned_data_Pittsburgh'!AG$828, MATCH(A3648, cleaned_data_Pittsburgh!I$2:'cleaned_data_Pittsburgh'!I$828,0))</f>
        <v>0</v>
      </c>
      <c r="F3648" t="str">
        <f>INDEX(cleaned_data_Pittsburgh!AK$2:'cleaned_data_Pittsburgh'!AK$828, MATCH(A3648, cleaned_data_Pittsburgh!I$2:'cleaned_data_Pittsburgh'!I$828,0))</f>
        <v>Sub-county</v>
      </c>
      <c r="G3648">
        <f t="shared" si="39"/>
        <v>1</v>
      </c>
    </row>
    <row r="3649" spans="1:7" x14ac:dyDescent="0.2">
      <c r="A3649">
        <v>224170688</v>
      </c>
      <c r="B3649">
        <v>1152738</v>
      </c>
      <c r="C3649" t="s">
        <v>3380</v>
      </c>
      <c r="D3649" t="str">
        <f>INDEX(cleaned_data_Pittsburgh!AF$2:'cleaned_data_Pittsburgh'!AF$828, MATCH(A3649, cleaned_data_Pittsburgh!I$2:'cleaned_data_Pittsburgh'!I$828,0))</f>
        <v>Pittsburgh</v>
      </c>
      <c r="E3649">
        <f>INDEX(cleaned_data_Pittsburgh!AG$2:'cleaned_data_Pittsburgh'!AG$828, MATCH(A3649, cleaned_data_Pittsburgh!I$2:'cleaned_data_Pittsburgh'!I$828,0))</f>
        <v>0</v>
      </c>
      <c r="F3649" t="str">
        <f>INDEX(cleaned_data_Pittsburgh!AK$2:'cleaned_data_Pittsburgh'!AK$828, MATCH(A3649, cleaned_data_Pittsburgh!I$2:'cleaned_data_Pittsburgh'!I$828,0))</f>
        <v>Sub-county</v>
      </c>
      <c r="G3649">
        <f t="shared" si="39"/>
        <v>1</v>
      </c>
    </row>
    <row r="3650" spans="1:7" x14ac:dyDescent="0.2">
      <c r="A3650">
        <v>224170688</v>
      </c>
      <c r="B3650">
        <v>10984220</v>
      </c>
      <c r="C3650" t="s">
        <v>3380</v>
      </c>
      <c r="D3650" t="str">
        <f>INDEX(cleaned_data_Pittsburgh!AF$2:'cleaned_data_Pittsburgh'!AF$828, MATCH(A3650, cleaned_data_Pittsburgh!I$2:'cleaned_data_Pittsburgh'!I$828,0))</f>
        <v>Pittsburgh</v>
      </c>
      <c r="E3650">
        <f>INDEX(cleaned_data_Pittsburgh!AG$2:'cleaned_data_Pittsburgh'!AG$828, MATCH(A3650, cleaned_data_Pittsburgh!I$2:'cleaned_data_Pittsburgh'!I$828,0))</f>
        <v>0</v>
      </c>
      <c r="F3650" t="str">
        <f>INDEX(cleaned_data_Pittsburgh!AK$2:'cleaned_data_Pittsburgh'!AK$828, MATCH(A3650, cleaned_data_Pittsburgh!I$2:'cleaned_data_Pittsburgh'!I$828,0))</f>
        <v>Sub-county</v>
      </c>
      <c r="G3650">
        <f t="shared" si="39"/>
        <v>1</v>
      </c>
    </row>
    <row r="3651" spans="1:7" x14ac:dyDescent="0.2">
      <c r="A3651">
        <v>224175620</v>
      </c>
      <c r="B3651">
        <v>13007776</v>
      </c>
      <c r="C3651" t="s">
        <v>3380</v>
      </c>
      <c r="D3651" t="str">
        <f>INDEX(cleaned_data_Pittsburgh!AF$2:'cleaned_data_Pittsburgh'!AF$828, MATCH(A3651, cleaned_data_Pittsburgh!I$2:'cleaned_data_Pittsburgh'!I$828,0))</f>
        <v>Pittsburgh</v>
      </c>
      <c r="E3651">
        <f>INDEX(cleaned_data_Pittsburgh!AG$2:'cleaned_data_Pittsburgh'!AG$828, MATCH(A3651, cleaned_data_Pittsburgh!I$2:'cleaned_data_Pittsburgh'!I$828,0))</f>
        <v>0</v>
      </c>
      <c r="F3651" t="str">
        <f>INDEX(cleaned_data_Pittsburgh!AK$2:'cleaned_data_Pittsburgh'!AK$828, MATCH(A3651, cleaned_data_Pittsburgh!I$2:'cleaned_data_Pittsburgh'!I$828,0))</f>
        <v>Sub-county</v>
      </c>
      <c r="G3651">
        <f t="shared" si="39"/>
        <v>1</v>
      </c>
    </row>
    <row r="3652" spans="1:7" x14ac:dyDescent="0.2">
      <c r="A3652">
        <v>224175620</v>
      </c>
      <c r="B3652">
        <v>187165663</v>
      </c>
      <c r="C3652" t="s">
        <v>3380</v>
      </c>
      <c r="D3652" t="str">
        <f>INDEX(cleaned_data_Pittsburgh!AF$2:'cleaned_data_Pittsburgh'!AF$828, MATCH(A3652, cleaned_data_Pittsburgh!I$2:'cleaned_data_Pittsburgh'!I$828,0))</f>
        <v>Pittsburgh</v>
      </c>
      <c r="E3652">
        <f>INDEX(cleaned_data_Pittsburgh!AG$2:'cleaned_data_Pittsburgh'!AG$828, MATCH(A3652, cleaned_data_Pittsburgh!I$2:'cleaned_data_Pittsburgh'!I$828,0))</f>
        <v>0</v>
      </c>
      <c r="F3652" t="str">
        <f>INDEX(cleaned_data_Pittsburgh!AK$2:'cleaned_data_Pittsburgh'!AK$828, MATCH(A3652, cleaned_data_Pittsburgh!I$2:'cleaned_data_Pittsburgh'!I$828,0))</f>
        <v>Sub-county</v>
      </c>
      <c r="G3652">
        <f t="shared" si="39"/>
        <v>1</v>
      </c>
    </row>
    <row r="3653" spans="1:7" x14ac:dyDescent="0.2">
      <c r="A3653">
        <v>224175620</v>
      </c>
      <c r="B3653">
        <v>191540477</v>
      </c>
      <c r="C3653" t="s">
        <v>3380</v>
      </c>
      <c r="D3653" t="str">
        <f>INDEX(cleaned_data_Pittsburgh!AF$2:'cleaned_data_Pittsburgh'!AF$828, MATCH(A3653, cleaned_data_Pittsburgh!I$2:'cleaned_data_Pittsburgh'!I$828,0))</f>
        <v>Pittsburgh</v>
      </c>
      <c r="E3653">
        <f>INDEX(cleaned_data_Pittsburgh!AG$2:'cleaned_data_Pittsburgh'!AG$828, MATCH(A3653, cleaned_data_Pittsburgh!I$2:'cleaned_data_Pittsburgh'!I$828,0))</f>
        <v>0</v>
      </c>
      <c r="F3653" t="str">
        <f>INDEX(cleaned_data_Pittsburgh!AK$2:'cleaned_data_Pittsburgh'!AK$828, MATCH(A3653, cleaned_data_Pittsburgh!I$2:'cleaned_data_Pittsburgh'!I$828,0))</f>
        <v>Sub-county</v>
      </c>
      <c r="G3653">
        <f t="shared" si="39"/>
        <v>1</v>
      </c>
    </row>
    <row r="3654" spans="1:7" x14ac:dyDescent="0.2">
      <c r="A3654">
        <v>224175620</v>
      </c>
      <c r="B3654">
        <v>106346342</v>
      </c>
      <c r="C3654" t="s">
        <v>3380</v>
      </c>
      <c r="D3654" t="str">
        <f>INDEX(cleaned_data_Pittsburgh!AF$2:'cleaned_data_Pittsburgh'!AF$828, MATCH(A3654, cleaned_data_Pittsburgh!I$2:'cleaned_data_Pittsburgh'!I$828,0))</f>
        <v>Pittsburgh</v>
      </c>
      <c r="E3654">
        <f>INDEX(cleaned_data_Pittsburgh!AG$2:'cleaned_data_Pittsburgh'!AG$828, MATCH(A3654, cleaned_data_Pittsburgh!I$2:'cleaned_data_Pittsburgh'!I$828,0))</f>
        <v>0</v>
      </c>
      <c r="F3654" t="str">
        <f>INDEX(cleaned_data_Pittsburgh!AK$2:'cleaned_data_Pittsburgh'!AK$828, MATCH(A3654, cleaned_data_Pittsburgh!I$2:'cleaned_data_Pittsburgh'!I$828,0))</f>
        <v>Sub-county</v>
      </c>
      <c r="G3654">
        <f t="shared" si="39"/>
        <v>1</v>
      </c>
    </row>
    <row r="3655" spans="1:7" x14ac:dyDescent="0.2">
      <c r="A3655">
        <v>224175620</v>
      </c>
      <c r="B3655">
        <v>182972539</v>
      </c>
      <c r="C3655" t="s">
        <v>3380</v>
      </c>
      <c r="D3655" t="str">
        <f>INDEX(cleaned_data_Pittsburgh!AF$2:'cleaned_data_Pittsburgh'!AF$828, MATCH(A3655, cleaned_data_Pittsburgh!I$2:'cleaned_data_Pittsburgh'!I$828,0))</f>
        <v>Pittsburgh</v>
      </c>
      <c r="E3655">
        <f>INDEX(cleaned_data_Pittsburgh!AG$2:'cleaned_data_Pittsburgh'!AG$828, MATCH(A3655, cleaned_data_Pittsburgh!I$2:'cleaned_data_Pittsburgh'!I$828,0))</f>
        <v>0</v>
      </c>
      <c r="F3655" t="str">
        <f>INDEX(cleaned_data_Pittsburgh!AK$2:'cleaned_data_Pittsburgh'!AK$828, MATCH(A3655, cleaned_data_Pittsburgh!I$2:'cleaned_data_Pittsburgh'!I$828,0))</f>
        <v>Sub-county</v>
      </c>
      <c r="G3655">
        <f t="shared" si="39"/>
        <v>1</v>
      </c>
    </row>
    <row r="3656" spans="1:7" x14ac:dyDescent="0.2">
      <c r="A3656">
        <v>224175620</v>
      </c>
      <c r="B3656">
        <v>191154966</v>
      </c>
      <c r="C3656" t="s">
        <v>3380</v>
      </c>
      <c r="D3656" t="str">
        <f>INDEX(cleaned_data_Pittsburgh!AF$2:'cleaned_data_Pittsburgh'!AF$828, MATCH(A3656, cleaned_data_Pittsburgh!I$2:'cleaned_data_Pittsburgh'!I$828,0))</f>
        <v>Pittsburgh</v>
      </c>
      <c r="E3656">
        <f>INDEX(cleaned_data_Pittsburgh!AG$2:'cleaned_data_Pittsburgh'!AG$828, MATCH(A3656, cleaned_data_Pittsburgh!I$2:'cleaned_data_Pittsburgh'!I$828,0))</f>
        <v>0</v>
      </c>
      <c r="F3656" t="str">
        <f>INDEX(cleaned_data_Pittsburgh!AK$2:'cleaned_data_Pittsburgh'!AK$828, MATCH(A3656, cleaned_data_Pittsburgh!I$2:'cleaned_data_Pittsburgh'!I$828,0))</f>
        <v>Sub-county</v>
      </c>
      <c r="G3656">
        <f t="shared" si="39"/>
        <v>1</v>
      </c>
    </row>
    <row r="3657" spans="1:7" x14ac:dyDescent="0.2">
      <c r="A3657">
        <v>224175620</v>
      </c>
      <c r="B3657">
        <v>190022752</v>
      </c>
      <c r="C3657" t="s">
        <v>3380</v>
      </c>
      <c r="D3657" t="str">
        <f>INDEX(cleaned_data_Pittsburgh!AF$2:'cleaned_data_Pittsburgh'!AF$828, MATCH(A3657, cleaned_data_Pittsburgh!I$2:'cleaned_data_Pittsburgh'!I$828,0))</f>
        <v>Pittsburgh</v>
      </c>
      <c r="E3657">
        <f>INDEX(cleaned_data_Pittsburgh!AG$2:'cleaned_data_Pittsburgh'!AG$828, MATCH(A3657, cleaned_data_Pittsburgh!I$2:'cleaned_data_Pittsburgh'!I$828,0))</f>
        <v>0</v>
      </c>
      <c r="F3657" t="str">
        <f>INDEX(cleaned_data_Pittsburgh!AK$2:'cleaned_data_Pittsburgh'!AK$828, MATCH(A3657, cleaned_data_Pittsburgh!I$2:'cleaned_data_Pittsburgh'!I$828,0))</f>
        <v>Sub-county</v>
      </c>
      <c r="G3657">
        <f t="shared" si="39"/>
        <v>1</v>
      </c>
    </row>
    <row r="3658" spans="1:7" x14ac:dyDescent="0.2">
      <c r="A3658">
        <v>224175620</v>
      </c>
      <c r="B3658">
        <v>11292534</v>
      </c>
      <c r="C3658" t="s">
        <v>3380</v>
      </c>
      <c r="D3658" t="str">
        <f>INDEX(cleaned_data_Pittsburgh!AF$2:'cleaned_data_Pittsburgh'!AF$828, MATCH(A3658, cleaned_data_Pittsburgh!I$2:'cleaned_data_Pittsburgh'!I$828,0))</f>
        <v>Pittsburgh</v>
      </c>
      <c r="E3658">
        <f>INDEX(cleaned_data_Pittsburgh!AG$2:'cleaned_data_Pittsburgh'!AG$828, MATCH(A3658, cleaned_data_Pittsburgh!I$2:'cleaned_data_Pittsburgh'!I$828,0))</f>
        <v>0</v>
      </c>
      <c r="F3658" t="str">
        <f>INDEX(cleaned_data_Pittsburgh!AK$2:'cleaned_data_Pittsburgh'!AK$828, MATCH(A3658, cleaned_data_Pittsburgh!I$2:'cleaned_data_Pittsburgh'!I$828,0))</f>
        <v>Sub-county</v>
      </c>
      <c r="G3658">
        <f t="shared" si="39"/>
        <v>1</v>
      </c>
    </row>
    <row r="3659" spans="1:7" x14ac:dyDescent="0.2">
      <c r="A3659">
        <v>224175620</v>
      </c>
      <c r="B3659">
        <v>54058602</v>
      </c>
      <c r="C3659" t="s">
        <v>3380</v>
      </c>
      <c r="D3659" t="str">
        <f>INDEX(cleaned_data_Pittsburgh!AF$2:'cleaned_data_Pittsburgh'!AF$828, MATCH(A3659, cleaned_data_Pittsburgh!I$2:'cleaned_data_Pittsburgh'!I$828,0))</f>
        <v>Pittsburgh</v>
      </c>
      <c r="E3659">
        <f>INDEX(cleaned_data_Pittsburgh!AG$2:'cleaned_data_Pittsburgh'!AG$828, MATCH(A3659, cleaned_data_Pittsburgh!I$2:'cleaned_data_Pittsburgh'!I$828,0))</f>
        <v>0</v>
      </c>
      <c r="F3659" t="str">
        <f>INDEX(cleaned_data_Pittsburgh!AK$2:'cleaned_data_Pittsburgh'!AK$828, MATCH(A3659, cleaned_data_Pittsburgh!I$2:'cleaned_data_Pittsburgh'!I$828,0))</f>
        <v>Sub-county</v>
      </c>
      <c r="G3659">
        <f t="shared" ref="G3659:G3722" si="40">IF(IFERROR(SEARCH(D3659, C3659), 0), 1, 0)</f>
        <v>1</v>
      </c>
    </row>
    <row r="3660" spans="1:7" x14ac:dyDescent="0.2">
      <c r="A3660">
        <v>224175620</v>
      </c>
      <c r="B3660">
        <v>127269602</v>
      </c>
      <c r="C3660" t="s">
        <v>3380</v>
      </c>
      <c r="D3660" t="str">
        <f>INDEX(cleaned_data_Pittsburgh!AF$2:'cleaned_data_Pittsburgh'!AF$828, MATCH(A3660, cleaned_data_Pittsburgh!I$2:'cleaned_data_Pittsburgh'!I$828,0))</f>
        <v>Pittsburgh</v>
      </c>
      <c r="E3660">
        <f>INDEX(cleaned_data_Pittsburgh!AG$2:'cleaned_data_Pittsburgh'!AG$828, MATCH(A3660, cleaned_data_Pittsburgh!I$2:'cleaned_data_Pittsburgh'!I$828,0))</f>
        <v>0</v>
      </c>
      <c r="F3660" t="str">
        <f>INDEX(cleaned_data_Pittsburgh!AK$2:'cleaned_data_Pittsburgh'!AK$828, MATCH(A3660, cleaned_data_Pittsburgh!I$2:'cleaned_data_Pittsburgh'!I$828,0))</f>
        <v>Sub-county</v>
      </c>
      <c r="G3660">
        <f t="shared" si="40"/>
        <v>1</v>
      </c>
    </row>
    <row r="3661" spans="1:7" x14ac:dyDescent="0.2">
      <c r="A3661">
        <v>224175620</v>
      </c>
      <c r="B3661">
        <v>188599265</v>
      </c>
      <c r="C3661" t="s">
        <v>3380</v>
      </c>
      <c r="D3661" t="str">
        <f>INDEX(cleaned_data_Pittsburgh!AF$2:'cleaned_data_Pittsburgh'!AF$828, MATCH(A3661, cleaned_data_Pittsburgh!I$2:'cleaned_data_Pittsburgh'!I$828,0))</f>
        <v>Pittsburgh</v>
      </c>
      <c r="E3661">
        <f>INDEX(cleaned_data_Pittsburgh!AG$2:'cleaned_data_Pittsburgh'!AG$828, MATCH(A3661, cleaned_data_Pittsburgh!I$2:'cleaned_data_Pittsburgh'!I$828,0))</f>
        <v>0</v>
      </c>
      <c r="F3661" t="str">
        <f>INDEX(cleaned_data_Pittsburgh!AK$2:'cleaned_data_Pittsburgh'!AK$828, MATCH(A3661, cleaned_data_Pittsburgh!I$2:'cleaned_data_Pittsburgh'!I$828,0))</f>
        <v>Sub-county</v>
      </c>
      <c r="G3661">
        <f t="shared" si="40"/>
        <v>1</v>
      </c>
    </row>
    <row r="3662" spans="1:7" x14ac:dyDescent="0.2">
      <c r="A3662">
        <v>224175620</v>
      </c>
      <c r="B3662">
        <v>191874939</v>
      </c>
      <c r="C3662" t="s">
        <v>3380</v>
      </c>
      <c r="D3662" t="str">
        <f>INDEX(cleaned_data_Pittsburgh!AF$2:'cleaned_data_Pittsburgh'!AF$828, MATCH(A3662, cleaned_data_Pittsburgh!I$2:'cleaned_data_Pittsburgh'!I$828,0))</f>
        <v>Pittsburgh</v>
      </c>
      <c r="E3662">
        <f>INDEX(cleaned_data_Pittsburgh!AG$2:'cleaned_data_Pittsburgh'!AG$828, MATCH(A3662, cleaned_data_Pittsburgh!I$2:'cleaned_data_Pittsburgh'!I$828,0))</f>
        <v>0</v>
      </c>
      <c r="F3662" t="str">
        <f>INDEX(cleaned_data_Pittsburgh!AK$2:'cleaned_data_Pittsburgh'!AK$828, MATCH(A3662, cleaned_data_Pittsburgh!I$2:'cleaned_data_Pittsburgh'!I$828,0))</f>
        <v>Sub-county</v>
      </c>
      <c r="G3662">
        <f t="shared" si="40"/>
        <v>1</v>
      </c>
    </row>
    <row r="3663" spans="1:7" x14ac:dyDescent="0.2">
      <c r="A3663">
        <v>224176641</v>
      </c>
      <c r="B3663">
        <v>13067661</v>
      </c>
      <c r="C3663" t="s">
        <v>3380</v>
      </c>
      <c r="D3663" t="str">
        <f>INDEX(cleaned_data_Pittsburgh!AF$2:'cleaned_data_Pittsburgh'!AF$828, MATCH(A3663, cleaned_data_Pittsburgh!I$2:'cleaned_data_Pittsburgh'!I$828,0))</f>
        <v>Pittsburgh</v>
      </c>
      <c r="E3663">
        <f>INDEX(cleaned_data_Pittsburgh!AG$2:'cleaned_data_Pittsburgh'!AG$828, MATCH(A3663, cleaned_data_Pittsburgh!I$2:'cleaned_data_Pittsburgh'!I$828,0))</f>
        <v>1</v>
      </c>
      <c r="F3663" t="str">
        <f>INDEX(cleaned_data_Pittsburgh!AK$2:'cleaned_data_Pittsburgh'!AK$828, MATCH(A3663, cleaned_data_Pittsburgh!I$2:'cleaned_data_Pittsburgh'!I$828,0))</f>
        <v>Sub-county</v>
      </c>
      <c r="G3663">
        <f t="shared" si="40"/>
        <v>1</v>
      </c>
    </row>
    <row r="3664" spans="1:7" x14ac:dyDescent="0.2">
      <c r="A3664">
        <v>224176641</v>
      </c>
      <c r="B3664">
        <v>115471322</v>
      </c>
      <c r="C3664" t="s">
        <v>3380</v>
      </c>
      <c r="D3664" t="str">
        <f>INDEX(cleaned_data_Pittsburgh!AF$2:'cleaned_data_Pittsburgh'!AF$828, MATCH(A3664, cleaned_data_Pittsburgh!I$2:'cleaned_data_Pittsburgh'!I$828,0))</f>
        <v>Pittsburgh</v>
      </c>
      <c r="E3664">
        <f>INDEX(cleaned_data_Pittsburgh!AG$2:'cleaned_data_Pittsburgh'!AG$828, MATCH(A3664, cleaned_data_Pittsburgh!I$2:'cleaned_data_Pittsburgh'!I$828,0))</f>
        <v>1</v>
      </c>
      <c r="F3664" t="str">
        <f>INDEX(cleaned_data_Pittsburgh!AK$2:'cleaned_data_Pittsburgh'!AK$828, MATCH(A3664, cleaned_data_Pittsburgh!I$2:'cleaned_data_Pittsburgh'!I$828,0))</f>
        <v>Sub-county</v>
      </c>
      <c r="G3664">
        <f t="shared" si="40"/>
        <v>1</v>
      </c>
    </row>
    <row r="3665" spans="1:7" x14ac:dyDescent="0.2">
      <c r="A3665">
        <v>224176641</v>
      </c>
      <c r="B3665">
        <v>182920336</v>
      </c>
      <c r="C3665" t="s">
        <v>3380</v>
      </c>
      <c r="D3665" t="str">
        <f>INDEX(cleaned_data_Pittsburgh!AF$2:'cleaned_data_Pittsburgh'!AF$828, MATCH(A3665, cleaned_data_Pittsburgh!I$2:'cleaned_data_Pittsburgh'!I$828,0))</f>
        <v>Pittsburgh</v>
      </c>
      <c r="E3665">
        <f>INDEX(cleaned_data_Pittsburgh!AG$2:'cleaned_data_Pittsburgh'!AG$828, MATCH(A3665, cleaned_data_Pittsburgh!I$2:'cleaned_data_Pittsburgh'!I$828,0))</f>
        <v>1</v>
      </c>
      <c r="F3665" t="str">
        <f>INDEX(cleaned_data_Pittsburgh!AK$2:'cleaned_data_Pittsburgh'!AK$828, MATCH(A3665, cleaned_data_Pittsburgh!I$2:'cleaned_data_Pittsburgh'!I$828,0))</f>
        <v>Sub-county</v>
      </c>
      <c r="G3665">
        <f t="shared" si="40"/>
        <v>1</v>
      </c>
    </row>
    <row r="3666" spans="1:7" x14ac:dyDescent="0.2">
      <c r="A3666">
        <v>224176641</v>
      </c>
      <c r="B3666">
        <v>181563582</v>
      </c>
      <c r="C3666" t="s">
        <v>3380</v>
      </c>
      <c r="D3666" t="str">
        <f>INDEX(cleaned_data_Pittsburgh!AF$2:'cleaned_data_Pittsburgh'!AF$828, MATCH(A3666, cleaned_data_Pittsburgh!I$2:'cleaned_data_Pittsburgh'!I$828,0))</f>
        <v>Pittsburgh</v>
      </c>
      <c r="E3666">
        <f>INDEX(cleaned_data_Pittsburgh!AG$2:'cleaned_data_Pittsburgh'!AG$828, MATCH(A3666, cleaned_data_Pittsburgh!I$2:'cleaned_data_Pittsburgh'!I$828,0))</f>
        <v>1</v>
      </c>
      <c r="F3666" t="str">
        <f>INDEX(cleaned_data_Pittsburgh!AK$2:'cleaned_data_Pittsburgh'!AK$828, MATCH(A3666, cleaned_data_Pittsburgh!I$2:'cleaned_data_Pittsburgh'!I$828,0))</f>
        <v>Sub-county</v>
      </c>
      <c r="G3666">
        <f t="shared" si="40"/>
        <v>1</v>
      </c>
    </row>
    <row r="3667" spans="1:7" x14ac:dyDescent="0.2">
      <c r="A3667">
        <v>224179476</v>
      </c>
      <c r="B3667">
        <v>5519886</v>
      </c>
      <c r="C3667" t="s">
        <v>3380</v>
      </c>
      <c r="D3667" t="str">
        <f>INDEX(cleaned_data_Pittsburgh!AF$2:'cleaned_data_Pittsburgh'!AF$828, MATCH(A3667, cleaned_data_Pittsburgh!I$2:'cleaned_data_Pittsburgh'!I$828,0))</f>
        <v>Pittsburgh</v>
      </c>
      <c r="E3667">
        <f>INDEX(cleaned_data_Pittsburgh!AG$2:'cleaned_data_Pittsburgh'!AG$828, MATCH(A3667, cleaned_data_Pittsburgh!I$2:'cleaned_data_Pittsburgh'!I$828,0))</f>
        <v>1</v>
      </c>
      <c r="F3667" t="str">
        <f>INDEX(cleaned_data_Pittsburgh!AK$2:'cleaned_data_Pittsburgh'!AK$828, MATCH(A3667, cleaned_data_Pittsburgh!I$2:'cleaned_data_Pittsburgh'!I$828,0))</f>
        <v>Sub-county</v>
      </c>
      <c r="G3667">
        <f t="shared" si="40"/>
        <v>1</v>
      </c>
    </row>
    <row r="3668" spans="1:7" x14ac:dyDescent="0.2">
      <c r="A3668">
        <v>224179476</v>
      </c>
      <c r="B3668">
        <v>12395765</v>
      </c>
      <c r="C3668" t="s">
        <v>3380</v>
      </c>
      <c r="D3668" t="str">
        <f>INDEX(cleaned_data_Pittsburgh!AF$2:'cleaned_data_Pittsburgh'!AF$828, MATCH(A3668, cleaned_data_Pittsburgh!I$2:'cleaned_data_Pittsburgh'!I$828,0))</f>
        <v>Pittsburgh</v>
      </c>
      <c r="E3668">
        <f>INDEX(cleaned_data_Pittsburgh!AG$2:'cleaned_data_Pittsburgh'!AG$828, MATCH(A3668, cleaned_data_Pittsburgh!I$2:'cleaned_data_Pittsburgh'!I$828,0))</f>
        <v>1</v>
      </c>
      <c r="F3668" t="str">
        <f>INDEX(cleaned_data_Pittsburgh!AK$2:'cleaned_data_Pittsburgh'!AK$828, MATCH(A3668, cleaned_data_Pittsburgh!I$2:'cleaned_data_Pittsburgh'!I$828,0))</f>
        <v>Sub-county</v>
      </c>
      <c r="G3668">
        <f t="shared" si="40"/>
        <v>1</v>
      </c>
    </row>
    <row r="3669" spans="1:7" x14ac:dyDescent="0.2">
      <c r="A3669">
        <v>224179476</v>
      </c>
      <c r="B3669">
        <v>21879931</v>
      </c>
      <c r="C3669" t="s">
        <v>3380</v>
      </c>
      <c r="D3669" t="str">
        <f>INDEX(cleaned_data_Pittsburgh!AF$2:'cleaned_data_Pittsburgh'!AF$828, MATCH(A3669, cleaned_data_Pittsburgh!I$2:'cleaned_data_Pittsburgh'!I$828,0))</f>
        <v>Pittsburgh</v>
      </c>
      <c r="E3669">
        <f>INDEX(cleaned_data_Pittsburgh!AG$2:'cleaned_data_Pittsburgh'!AG$828, MATCH(A3669, cleaned_data_Pittsburgh!I$2:'cleaned_data_Pittsburgh'!I$828,0))</f>
        <v>1</v>
      </c>
      <c r="F3669" t="str">
        <f>INDEX(cleaned_data_Pittsburgh!AK$2:'cleaned_data_Pittsburgh'!AK$828, MATCH(A3669, cleaned_data_Pittsburgh!I$2:'cleaned_data_Pittsburgh'!I$828,0))</f>
        <v>Sub-county</v>
      </c>
      <c r="G3669">
        <f t="shared" si="40"/>
        <v>1</v>
      </c>
    </row>
    <row r="3670" spans="1:7" x14ac:dyDescent="0.2">
      <c r="A3670">
        <v>224179476</v>
      </c>
      <c r="B3670">
        <v>190190785</v>
      </c>
      <c r="C3670" t="s">
        <v>3380</v>
      </c>
      <c r="D3670" t="str">
        <f>INDEX(cleaned_data_Pittsburgh!AF$2:'cleaned_data_Pittsburgh'!AF$828, MATCH(A3670, cleaned_data_Pittsburgh!I$2:'cleaned_data_Pittsburgh'!I$828,0))</f>
        <v>Pittsburgh</v>
      </c>
      <c r="E3670">
        <f>INDEX(cleaned_data_Pittsburgh!AG$2:'cleaned_data_Pittsburgh'!AG$828, MATCH(A3670, cleaned_data_Pittsburgh!I$2:'cleaned_data_Pittsburgh'!I$828,0))</f>
        <v>1</v>
      </c>
      <c r="F3670" t="str">
        <f>INDEX(cleaned_data_Pittsburgh!AK$2:'cleaned_data_Pittsburgh'!AK$828, MATCH(A3670, cleaned_data_Pittsburgh!I$2:'cleaned_data_Pittsburgh'!I$828,0))</f>
        <v>Sub-county</v>
      </c>
      <c r="G3670">
        <f t="shared" si="40"/>
        <v>1</v>
      </c>
    </row>
    <row r="3671" spans="1:7" x14ac:dyDescent="0.2">
      <c r="A3671">
        <v>224179476</v>
      </c>
      <c r="B3671">
        <v>189922118</v>
      </c>
      <c r="C3671" t="s">
        <v>3380</v>
      </c>
      <c r="D3671" t="str">
        <f>INDEX(cleaned_data_Pittsburgh!AF$2:'cleaned_data_Pittsburgh'!AF$828, MATCH(A3671, cleaned_data_Pittsburgh!I$2:'cleaned_data_Pittsburgh'!I$828,0))</f>
        <v>Pittsburgh</v>
      </c>
      <c r="E3671">
        <f>INDEX(cleaned_data_Pittsburgh!AG$2:'cleaned_data_Pittsburgh'!AG$828, MATCH(A3671, cleaned_data_Pittsburgh!I$2:'cleaned_data_Pittsburgh'!I$828,0))</f>
        <v>1</v>
      </c>
      <c r="F3671" t="str">
        <f>INDEX(cleaned_data_Pittsburgh!AK$2:'cleaned_data_Pittsburgh'!AK$828, MATCH(A3671, cleaned_data_Pittsburgh!I$2:'cleaned_data_Pittsburgh'!I$828,0))</f>
        <v>Sub-county</v>
      </c>
      <c r="G3671">
        <f t="shared" si="40"/>
        <v>1</v>
      </c>
    </row>
    <row r="3672" spans="1:7" x14ac:dyDescent="0.2">
      <c r="A3672">
        <v>224179476</v>
      </c>
      <c r="B3672">
        <v>169555622</v>
      </c>
      <c r="C3672" t="s">
        <v>3380</v>
      </c>
      <c r="D3672" t="str">
        <f>INDEX(cleaned_data_Pittsburgh!AF$2:'cleaned_data_Pittsburgh'!AF$828, MATCH(A3672, cleaned_data_Pittsburgh!I$2:'cleaned_data_Pittsburgh'!I$828,0))</f>
        <v>Pittsburgh</v>
      </c>
      <c r="E3672">
        <f>INDEX(cleaned_data_Pittsburgh!AG$2:'cleaned_data_Pittsburgh'!AG$828, MATCH(A3672, cleaned_data_Pittsburgh!I$2:'cleaned_data_Pittsburgh'!I$828,0))</f>
        <v>1</v>
      </c>
      <c r="F3672" t="str">
        <f>INDEX(cleaned_data_Pittsburgh!AK$2:'cleaned_data_Pittsburgh'!AK$828, MATCH(A3672, cleaned_data_Pittsburgh!I$2:'cleaned_data_Pittsburgh'!I$828,0))</f>
        <v>Sub-county</v>
      </c>
      <c r="G3672">
        <f t="shared" si="40"/>
        <v>1</v>
      </c>
    </row>
    <row r="3673" spans="1:7" x14ac:dyDescent="0.2">
      <c r="A3673">
        <v>224179476</v>
      </c>
      <c r="B3673">
        <v>107871032</v>
      </c>
      <c r="C3673" t="s">
        <v>3380</v>
      </c>
      <c r="D3673" t="str">
        <f>INDEX(cleaned_data_Pittsburgh!AF$2:'cleaned_data_Pittsburgh'!AF$828, MATCH(A3673, cleaned_data_Pittsburgh!I$2:'cleaned_data_Pittsburgh'!I$828,0))</f>
        <v>Pittsburgh</v>
      </c>
      <c r="E3673">
        <f>INDEX(cleaned_data_Pittsburgh!AG$2:'cleaned_data_Pittsburgh'!AG$828, MATCH(A3673, cleaned_data_Pittsburgh!I$2:'cleaned_data_Pittsburgh'!I$828,0))</f>
        <v>1</v>
      </c>
      <c r="F3673" t="str">
        <f>INDEX(cleaned_data_Pittsburgh!AK$2:'cleaned_data_Pittsburgh'!AK$828, MATCH(A3673, cleaned_data_Pittsburgh!I$2:'cleaned_data_Pittsburgh'!I$828,0))</f>
        <v>Sub-county</v>
      </c>
      <c r="G3673">
        <f t="shared" si="40"/>
        <v>1</v>
      </c>
    </row>
    <row r="3674" spans="1:7" x14ac:dyDescent="0.2">
      <c r="A3674">
        <v>224179476</v>
      </c>
      <c r="B3674">
        <v>121973372</v>
      </c>
      <c r="C3674" t="s">
        <v>3380</v>
      </c>
      <c r="D3674" t="str">
        <f>INDEX(cleaned_data_Pittsburgh!AF$2:'cleaned_data_Pittsburgh'!AF$828, MATCH(A3674, cleaned_data_Pittsburgh!I$2:'cleaned_data_Pittsburgh'!I$828,0))</f>
        <v>Pittsburgh</v>
      </c>
      <c r="E3674">
        <f>INDEX(cleaned_data_Pittsburgh!AG$2:'cleaned_data_Pittsburgh'!AG$828, MATCH(A3674, cleaned_data_Pittsburgh!I$2:'cleaned_data_Pittsburgh'!I$828,0))</f>
        <v>1</v>
      </c>
      <c r="F3674" t="str">
        <f>INDEX(cleaned_data_Pittsburgh!AK$2:'cleaned_data_Pittsburgh'!AK$828, MATCH(A3674, cleaned_data_Pittsburgh!I$2:'cleaned_data_Pittsburgh'!I$828,0))</f>
        <v>Sub-county</v>
      </c>
      <c r="G3674">
        <f t="shared" si="40"/>
        <v>1</v>
      </c>
    </row>
    <row r="3675" spans="1:7" x14ac:dyDescent="0.2">
      <c r="A3675">
        <v>224179476</v>
      </c>
      <c r="B3675">
        <v>134524082</v>
      </c>
      <c r="C3675" t="s">
        <v>3380</v>
      </c>
      <c r="D3675" t="str">
        <f>INDEX(cleaned_data_Pittsburgh!AF$2:'cleaned_data_Pittsburgh'!AF$828, MATCH(A3675, cleaned_data_Pittsburgh!I$2:'cleaned_data_Pittsburgh'!I$828,0))</f>
        <v>Pittsburgh</v>
      </c>
      <c r="E3675">
        <f>INDEX(cleaned_data_Pittsburgh!AG$2:'cleaned_data_Pittsburgh'!AG$828, MATCH(A3675, cleaned_data_Pittsburgh!I$2:'cleaned_data_Pittsburgh'!I$828,0))</f>
        <v>1</v>
      </c>
      <c r="F3675" t="str">
        <f>INDEX(cleaned_data_Pittsburgh!AK$2:'cleaned_data_Pittsburgh'!AK$828, MATCH(A3675, cleaned_data_Pittsburgh!I$2:'cleaned_data_Pittsburgh'!I$828,0))</f>
        <v>Sub-county</v>
      </c>
      <c r="G3675">
        <f t="shared" si="40"/>
        <v>1</v>
      </c>
    </row>
    <row r="3676" spans="1:7" x14ac:dyDescent="0.2">
      <c r="A3676">
        <v>224179476</v>
      </c>
      <c r="B3676">
        <v>12426678</v>
      </c>
      <c r="C3676" t="s">
        <v>3380</v>
      </c>
      <c r="D3676" t="str">
        <f>INDEX(cleaned_data_Pittsburgh!AF$2:'cleaned_data_Pittsburgh'!AF$828, MATCH(A3676, cleaned_data_Pittsburgh!I$2:'cleaned_data_Pittsburgh'!I$828,0))</f>
        <v>Pittsburgh</v>
      </c>
      <c r="E3676">
        <f>INDEX(cleaned_data_Pittsburgh!AG$2:'cleaned_data_Pittsburgh'!AG$828, MATCH(A3676, cleaned_data_Pittsburgh!I$2:'cleaned_data_Pittsburgh'!I$828,0))</f>
        <v>1</v>
      </c>
      <c r="F3676" t="str">
        <f>INDEX(cleaned_data_Pittsburgh!AK$2:'cleaned_data_Pittsburgh'!AK$828, MATCH(A3676, cleaned_data_Pittsburgh!I$2:'cleaned_data_Pittsburgh'!I$828,0))</f>
        <v>Sub-county</v>
      </c>
      <c r="G3676">
        <f t="shared" si="40"/>
        <v>1</v>
      </c>
    </row>
    <row r="3677" spans="1:7" x14ac:dyDescent="0.2">
      <c r="A3677">
        <v>224179476</v>
      </c>
      <c r="B3677">
        <v>185391682</v>
      </c>
      <c r="C3677" t="s">
        <v>3380</v>
      </c>
      <c r="D3677" t="str">
        <f>INDEX(cleaned_data_Pittsburgh!AF$2:'cleaned_data_Pittsburgh'!AF$828, MATCH(A3677, cleaned_data_Pittsburgh!I$2:'cleaned_data_Pittsburgh'!I$828,0))</f>
        <v>Pittsburgh</v>
      </c>
      <c r="E3677">
        <f>INDEX(cleaned_data_Pittsburgh!AG$2:'cleaned_data_Pittsburgh'!AG$828, MATCH(A3677, cleaned_data_Pittsburgh!I$2:'cleaned_data_Pittsburgh'!I$828,0))</f>
        <v>1</v>
      </c>
      <c r="F3677" t="str">
        <f>INDEX(cleaned_data_Pittsburgh!AK$2:'cleaned_data_Pittsburgh'!AK$828, MATCH(A3677, cleaned_data_Pittsburgh!I$2:'cleaned_data_Pittsburgh'!I$828,0))</f>
        <v>Sub-county</v>
      </c>
      <c r="G3677">
        <f t="shared" si="40"/>
        <v>1</v>
      </c>
    </row>
    <row r="3678" spans="1:7" x14ac:dyDescent="0.2">
      <c r="A3678">
        <v>224179476</v>
      </c>
      <c r="B3678">
        <v>72390082</v>
      </c>
      <c r="C3678" t="s">
        <v>3380</v>
      </c>
      <c r="D3678" t="str">
        <f>INDEX(cleaned_data_Pittsburgh!AF$2:'cleaned_data_Pittsburgh'!AF$828, MATCH(A3678, cleaned_data_Pittsburgh!I$2:'cleaned_data_Pittsburgh'!I$828,0))</f>
        <v>Pittsburgh</v>
      </c>
      <c r="E3678">
        <f>INDEX(cleaned_data_Pittsburgh!AG$2:'cleaned_data_Pittsburgh'!AG$828, MATCH(A3678, cleaned_data_Pittsburgh!I$2:'cleaned_data_Pittsburgh'!I$828,0))</f>
        <v>1</v>
      </c>
      <c r="F3678" t="str">
        <f>INDEX(cleaned_data_Pittsburgh!AK$2:'cleaned_data_Pittsburgh'!AK$828, MATCH(A3678, cleaned_data_Pittsburgh!I$2:'cleaned_data_Pittsburgh'!I$828,0))</f>
        <v>Sub-county</v>
      </c>
      <c r="G3678">
        <f t="shared" si="40"/>
        <v>1</v>
      </c>
    </row>
    <row r="3679" spans="1:7" x14ac:dyDescent="0.2">
      <c r="A3679">
        <v>224179476</v>
      </c>
      <c r="B3679">
        <v>13006208</v>
      </c>
      <c r="C3679" t="s">
        <v>3380</v>
      </c>
      <c r="D3679" t="str">
        <f>INDEX(cleaned_data_Pittsburgh!AF$2:'cleaned_data_Pittsburgh'!AF$828, MATCH(A3679, cleaned_data_Pittsburgh!I$2:'cleaned_data_Pittsburgh'!I$828,0))</f>
        <v>Pittsburgh</v>
      </c>
      <c r="E3679">
        <f>INDEX(cleaned_data_Pittsburgh!AG$2:'cleaned_data_Pittsburgh'!AG$828, MATCH(A3679, cleaned_data_Pittsburgh!I$2:'cleaned_data_Pittsburgh'!I$828,0))</f>
        <v>1</v>
      </c>
      <c r="F3679" t="str">
        <f>INDEX(cleaned_data_Pittsburgh!AK$2:'cleaned_data_Pittsburgh'!AK$828, MATCH(A3679, cleaned_data_Pittsburgh!I$2:'cleaned_data_Pittsburgh'!I$828,0))</f>
        <v>Sub-county</v>
      </c>
      <c r="G3679">
        <f t="shared" si="40"/>
        <v>1</v>
      </c>
    </row>
    <row r="3680" spans="1:7" x14ac:dyDescent="0.2">
      <c r="A3680">
        <v>224179476</v>
      </c>
      <c r="B3680">
        <v>33951412</v>
      </c>
      <c r="C3680" t="s">
        <v>3380</v>
      </c>
      <c r="D3680" t="str">
        <f>INDEX(cleaned_data_Pittsburgh!AF$2:'cleaned_data_Pittsburgh'!AF$828, MATCH(A3680, cleaned_data_Pittsburgh!I$2:'cleaned_data_Pittsburgh'!I$828,0))</f>
        <v>Pittsburgh</v>
      </c>
      <c r="E3680">
        <f>INDEX(cleaned_data_Pittsburgh!AG$2:'cleaned_data_Pittsburgh'!AG$828, MATCH(A3680, cleaned_data_Pittsburgh!I$2:'cleaned_data_Pittsburgh'!I$828,0))</f>
        <v>1</v>
      </c>
      <c r="F3680" t="str">
        <f>INDEX(cleaned_data_Pittsburgh!AK$2:'cleaned_data_Pittsburgh'!AK$828, MATCH(A3680, cleaned_data_Pittsburgh!I$2:'cleaned_data_Pittsburgh'!I$828,0))</f>
        <v>Sub-county</v>
      </c>
      <c r="G3680">
        <f t="shared" si="40"/>
        <v>1</v>
      </c>
    </row>
    <row r="3681" spans="1:7" x14ac:dyDescent="0.2">
      <c r="A3681">
        <v>224179488</v>
      </c>
      <c r="B3681">
        <v>5519886</v>
      </c>
      <c r="C3681" t="s">
        <v>3380</v>
      </c>
      <c r="D3681" t="str">
        <f>INDEX(cleaned_data_Pittsburgh!AF$2:'cleaned_data_Pittsburgh'!AF$828, MATCH(A3681, cleaned_data_Pittsburgh!I$2:'cleaned_data_Pittsburgh'!I$828,0))</f>
        <v>Pittsburgh</v>
      </c>
      <c r="E3681">
        <f>INDEX(cleaned_data_Pittsburgh!AG$2:'cleaned_data_Pittsburgh'!AG$828, MATCH(A3681, cleaned_data_Pittsburgh!I$2:'cleaned_data_Pittsburgh'!I$828,0))</f>
        <v>1</v>
      </c>
      <c r="F3681" t="str">
        <f>INDEX(cleaned_data_Pittsburgh!AK$2:'cleaned_data_Pittsburgh'!AK$828, MATCH(A3681, cleaned_data_Pittsburgh!I$2:'cleaned_data_Pittsburgh'!I$828,0))</f>
        <v>Sub-county</v>
      </c>
      <c r="G3681">
        <f t="shared" si="40"/>
        <v>1</v>
      </c>
    </row>
    <row r="3682" spans="1:7" x14ac:dyDescent="0.2">
      <c r="A3682">
        <v>224179488</v>
      </c>
      <c r="B3682">
        <v>33951412</v>
      </c>
      <c r="C3682" t="s">
        <v>3380</v>
      </c>
      <c r="D3682" t="str">
        <f>INDEX(cleaned_data_Pittsburgh!AF$2:'cleaned_data_Pittsburgh'!AF$828, MATCH(A3682, cleaned_data_Pittsburgh!I$2:'cleaned_data_Pittsburgh'!I$828,0))</f>
        <v>Pittsburgh</v>
      </c>
      <c r="E3682">
        <f>INDEX(cleaned_data_Pittsburgh!AG$2:'cleaned_data_Pittsburgh'!AG$828, MATCH(A3682, cleaned_data_Pittsburgh!I$2:'cleaned_data_Pittsburgh'!I$828,0))</f>
        <v>1</v>
      </c>
      <c r="F3682" t="str">
        <f>INDEX(cleaned_data_Pittsburgh!AK$2:'cleaned_data_Pittsburgh'!AK$828, MATCH(A3682, cleaned_data_Pittsburgh!I$2:'cleaned_data_Pittsburgh'!I$828,0))</f>
        <v>Sub-county</v>
      </c>
      <c r="G3682">
        <f t="shared" si="40"/>
        <v>1</v>
      </c>
    </row>
    <row r="3683" spans="1:7" x14ac:dyDescent="0.2">
      <c r="A3683">
        <v>224179488</v>
      </c>
      <c r="B3683">
        <v>29834482</v>
      </c>
      <c r="C3683" t="s">
        <v>3380</v>
      </c>
      <c r="D3683" t="str">
        <f>INDEX(cleaned_data_Pittsburgh!AF$2:'cleaned_data_Pittsburgh'!AF$828, MATCH(A3683, cleaned_data_Pittsburgh!I$2:'cleaned_data_Pittsburgh'!I$828,0))</f>
        <v>Pittsburgh</v>
      </c>
      <c r="E3683">
        <f>INDEX(cleaned_data_Pittsburgh!AG$2:'cleaned_data_Pittsburgh'!AG$828, MATCH(A3683, cleaned_data_Pittsburgh!I$2:'cleaned_data_Pittsburgh'!I$828,0))</f>
        <v>1</v>
      </c>
      <c r="F3683" t="str">
        <f>INDEX(cleaned_data_Pittsburgh!AK$2:'cleaned_data_Pittsburgh'!AK$828, MATCH(A3683, cleaned_data_Pittsburgh!I$2:'cleaned_data_Pittsburgh'!I$828,0))</f>
        <v>Sub-county</v>
      </c>
      <c r="G3683">
        <f t="shared" si="40"/>
        <v>1</v>
      </c>
    </row>
    <row r="3684" spans="1:7" x14ac:dyDescent="0.2">
      <c r="A3684">
        <v>224179488</v>
      </c>
      <c r="B3684">
        <v>72390082</v>
      </c>
      <c r="C3684" t="s">
        <v>3380</v>
      </c>
      <c r="D3684" t="str">
        <f>INDEX(cleaned_data_Pittsburgh!AF$2:'cleaned_data_Pittsburgh'!AF$828, MATCH(A3684, cleaned_data_Pittsburgh!I$2:'cleaned_data_Pittsburgh'!I$828,0))</f>
        <v>Pittsburgh</v>
      </c>
      <c r="E3684">
        <f>INDEX(cleaned_data_Pittsburgh!AG$2:'cleaned_data_Pittsburgh'!AG$828, MATCH(A3684, cleaned_data_Pittsburgh!I$2:'cleaned_data_Pittsburgh'!I$828,0))</f>
        <v>1</v>
      </c>
      <c r="F3684" t="str">
        <f>INDEX(cleaned_data_Pittsburgh!AK$2:'cleaned_data_Pittsburgh'!AK$828, MATCH(A3684, cleaned_data_Pittsburgh!I$2:'cleaned_data_Pittsburgh'!I$828,0))</f>
        <v>Sub-county</v>
      </c>
      <c r="G3684">
        <f t="shared" si="40"/>
        <v>1</v>
      </c>
    </row>
    <row r="3685" spans="1:7" x14ac:dyDescent="0.2">
      <c r="A3685">
        <v>224179488</v>
      </c>
      <c r="B3685">
        <v>185391682</v>
      </c>
      <c r="C3685" t="s">
        <v>3380</v>
      </c>
      <c r="D3685" t="str">
        <f>INDEX(cleaned_data_Pittsburgh!AF$2:'cleaned_data_Pittsburgh'!AF$828, MATCH(A3685, cleaned_data_Pittsburgh!I$2:'cleaned_data_Pittsburgh'!I$828,0))</f>
        <v>Pittsburgh</v>
      </c>
      <c r="E3685">
        <f>INDEX(cleaned_data_Pittsburgh!AG$2:'cleaned_data_Pittsburgh'!AG$828, MATCH(A3685, cleaned_data_Pittsburgh!I$2:'cleaned_data_Pittsburgh'!I$828,0))</f>
        <v>1</v>
      </c>
      <c r="F3685" t="str">
        <f>INDEX(cleaned_data_Pittsburgh!AK$2:'cleaned_data_Pittsburgh'!AK$828, MATCH(A3685, cleaned_data_Pittsburgh!I$2:'cleaned_data_Pittsburgh'!I$828,0))</f>
        <v>Sub-county</v>
      </c>
      <c r="G3685">
        <f t="shared" si="40"/>
        <v>1</v>
      </c>
    </row>
    <row r="3686" spans="1:7" x14ac:dyDescent="0.2">
      <c r="A3686">
        <v>224179488</v>
      </c>
      <c r="B3686">
        <v>13006208</v>
      </c>
      <c r="C3686" t="s">
        <v>3380</v>
      </c>
      <c r="D3686" t="str">
        <f>INDEX(cleaned_data_Pittsburgh!AF$2:'cleaned_data_Pittsburgh'!AF$828, MATCH(A3686, cleaned_data_Pittsburgh!I$2:'cleaned_data_Pittsburgh'!I$828,0))</f>
        <v>Pittsburgh</v>
      </c>
      <c r="E3686">
        <f>INDEX(cleaned_data_Pittsburgh!AG$2:'cleaned_data_Pittsburgh'!AG$828, MATCH(A3686, cleaned_data_Pittsburgh!I$2:'cleaned_data_Pittsburgh'!I$828,0))</f>
        <v>1</v>
      </c>
      <c r="F3686" t="str">
        <f>INDEX(cleaned_data_Pittsburgh!AK$2:'cleaned_data_Pittsburgh'!AK$828, MATCH(A3686, cleaned_data_Pittsburgh!I$2:'cleaned_data_Pittsburgh'!I$828,0))</f>
        <v>Sub-county</v>
      </c>
      <c r="G3686">
        <f t="shared" si="40"/>
        <v>1</v>
      </c>
    </row>
    <row r="3687" spans="1:7" x14ac:dyDescent="0.2">
      <c r="A3687">
        <v>224179488</v>
      </c>
      <c r="B3687">
        <v>44205362</v>
      </c>
      <c r="C3687" t="s">
        <v>3380</v>
      </c>
      <c r="D3687" t="str">
        <f>INDEX(cleaned_data_Pittsburgh!AF$2:'cleaned_data_Pittsburgh'!AF$828, MATCH(A3687, cleaned_data_Pittsburgh!I$2:'cleaned_data_Pittsburgh'!I$828,0))</f>
        <v>Pittsburgh</v>
      </c>
      <c r="E3687">
        <f>INDEX(cleaned_data_Pittsburgh!AG$2:'cleaned_data_Pittsburgh'!AG$828, MATCH(A3687, cleaned_data_Pittsburgh!I$2:'cleaned_data_Pittsburgh'!I$828,0))</f>
        <v>1</v>
      </c>
      <c r="F3687" t="str">
        <f>INDEX(cleaned_data_Pittsburgh!AK$2:'cleaned_data_Pittsburgh'!AK$828, MATCH(A3687, cleaned_data_Pittsburgh!I$2:'cleaned_data_Pittsburgh'!I$828,0))</f>
        <v>Sub-county</v>
      </c>
      <c r="G3687">
        <f t="shared" si="40"/>
        <v>1</v>
      </c>
    </row>
    <row r="3688" spans="1:7" x14ac:dyDescent="0.2">
      <c r="A3688">
        <v>224179488</v>
      </c>
      <c r="B3688">
        <v>182479256</v>
      </c>
      <c r="C3688" t="s">
        <v>3380</v>
      </c>
      <c r="D3688" t="str">
        <f>INDEX(cleaned_data_Pittsburgh!AF$2:'cleaned_data_Pittsburgh'!AF$828, MATCH(A3688, cleaned_data_Pittsburgh!I$2:'cleaned_data_Pittsburgh'!I$828,0))</f>
        <v>Pittsburgh</v>
      </c>
      <c r="E3688">
        <f>INDEX(cleaned_data_Pittsburgh!AG$2:'cleaned_data_Pittsburgh'!AG$828, MATCH(A3688, cleaned_data_Pittsburgh!I$2:'cleaned_data_Pittsburgh'!I$828,0))</f>
        <v>1</v>
      </c>
      <c r="F3688" t="str">
        <f>INDEX(cleaned_data_Pittsburgh!AK$2:'cleaned_data_Pittsburgh'!AK$828, MATCH(A3688, cleaned_data_Pittsburgh!I$2:'cleaned_data_Pittsburgh'!I$828,0))</f>
        <v>Sub-county</v>
      </c>
      <c r="G3688">
        <f t="shared" si="40"/>
        <v>1</v>
      </c>
    </row>
    <row r="3689" spans="1:7" x14ac:dyDescent="0.2">
      <c r="A3689">
        <v>224179488</v>
      </c>
      <c r="B3689">
        <v>21879931</v>
      </c>
      <c r="C3689" t="s">
        <v>3380</v>
      </c>
      <c r="D3689" t="str">
        <f>INDEX(cleaned_data_Pittsburgh!AF$2:'cleaned_data_Pittsburgh'!AF$828, MATCH(A3689, cleaned_data_Pittsburgh!I$2:'cleaned_data_Pittsburgh'!I$828,0))</f>
        <v>Pittsburgh</v>
      </c>
      <c r="E3689">
        <f>INDEX(cleaned_data_Pittsburgh!AG$2:'cleaned_data_Pittsburgh'!AG$828, MATCH(A3689, cleaned_data_Pittsburgh!I$2:'cleaned_data_Pittsburgh'!I$828,0))</f>
        <v>1</v>
      </c>
      <c r="F3689" t="str">
        <f>INDEX(cleaned_data_Pittsburgh!AK$2:'cleaned_data_Pittsburgh'!AK$828, MATCH(A3689, cleaned_data_Pittsburgh!I$2:'cleaned_data_Pittsburgh'!I$828,0))</f>
        <v>Sub-county</v>
      </c>
      <c r="G3689">
        <f t="shared" si="40"/>
        <v>1</v>
      </c>
    </row>
    <row r="3690" spans="1:7" x14ac:dyDescent="0.2">
      <c r="A3690">
        <v>224179488</v>
      </c>
      <c r="B3690">
        <v>190550450</v>
      </c>
      <c r="C3690" t="s">
        <v>3380</v>
      </c>
      <c r="D3690" t="str">
        <f>INDEX(cleaned_data_Pittsburgh!AF$2:'cleaned_data_Pittsburgh'!AF$828, MATCH(A3690, cleaned_data_Pittsburgh!I$2:'cleaned_data_Pittsburgh'!I$828,0))</f>
        <v>Pittsburgh</v>
      </c>
      <c r="E3690">
        <f>INDEX(cleaned_data_Pittsburgh!AG$2:'cleaned_data_Pittsburgh'!AG$828, MATCH(A3690, cleaned_data_Pittsburgh!I$2:'cleaned_data_Pittsburgh'!I$828,0))</f>
        <v>1</v>
      </c>
      <c r="F3690" t="str">
        <f>INDEX(cleaned_data_Pittsburgh!AK$2:'cleaned_data_Pittsburgh'!AK$828, MATCH(A3690, cleaned_data_Pittsburgh!I$2:'cleaned_data_Pittsburgh'!I$828,0))</f>
        <v>Sub-county</v>
      </c>
      <c r="G3690">
        <f t="shared" si="40"/>
        <v>1</v>
      </c>
    </row>
    <row r="3691" spans="1:7" x14ac:dyDescent="0.2">
      <c r="A3691">
        <v>224179488</v>
      </c>
      <c r="B3691">
        <v>86828742</v>
      </c>
      <c r="C3691" t="s">
        <v>3380</v>
      </c>
      <c r="D3691" t="str">
        <f>INDEX(cleaned_data_Pittsburgh!AF$2:'cleaned_data_Pittsburgh'!AF$828, MATCH(A3691, cleaned_data_Pittsburgh!I$2:'cleaned_data_Pittsburgh'!I$828,0))</f>
        <v>Pittsburgh</v>
      </c>
      <c r="E3691">
        <f>INDEX(cleaned_data_Pittsburgh!AG$2:'cleaned_data_Pittsburgh'!AG$828, MATCH(A3691, cleaned_data_Pittsburgh!I$2:'cleaned_data_Pittsburgh'!I$828,0))</f>
        <v>1</v>
      </c>
      <c r="F3691" t="str">
        <f>INDEX(cleaned_data_Pittsburgh!AK$2:'cleaned_data_Pittsburgh'!AK$828, MATCH(A3691, cleaned_data_Pittsburgh!I$2:'cleaned_data_Pittsburgh'!I$828,0))</f>
        <v>Sub-county</v>
      </c>
      <c r="G3691">
        <f t="shared" si="40"/>
        <v>1</v>
      </c>
    </row>
    <row r="3692" spans="1:7" x14ac:dyDescent="0.2">
      <c r="A3692">
        <v>224179488</v>
      </c>
      <c r="B3692">
        <v>191274867</v>
      </c>
      <c r="C3692" t="s">
        <v>3380</v>
      </c>
      <c r="D3692" t="str">
        <f>INDEX(cleaned_data_Pittsburgh!AF$2:'cleaned_data_Pittsburgh'!AF$828, MATCH(A3692, cleaned_data_Pittsburgh!I$2:'cleaned_data_Pittsburgh'!I$828,0))</f>
        <v>Pittsburgh</v>
      </c>
      <c r="E3692">
        <f>INDEX(cleaned_data_Pittsburgh!AG$2:'cleaned_data_Pittsburgh'!AG$828, MATCH(A3692, cleaned_data_Pittsburgh!I$2:'cleaned_data_Pittsburgh'!I$828,0))</f>
        <v>1</v>
      </c>
      <c r="F3692" t="str">
        <f>INDEX(cleaned_data_Pittsburgh!AK$2:'cleaned_data_Pittsburgh'!AK$828, MATCH(A3692, cleaned_data_Pittsburgh!I$2:'cleaned_data_Pittsburgh'!I$828,0))</f>
        <v>Sub-county</v>
      </c>
      <c r="G3692">
        <f t="shared" si="40"/>
        <v>1</v>
      </c>
    </row>
    <row r="3693" spans="1:7" x14ac:dyDescent="0.2">
      <c r="A3693">
        <v>224179488</v>
      </c>
      <c r="B3693">
        <v>191320455</v>
      </c>
      <c r="C3693" t="s">
        <v>3380</v>
      </c>
      <c r="D3693" t="str">
        <f>INDEX(cleaned_data_Pittsburgh!AF$2:'cleaned_data_Pittsburgh'!AF$828, MATCH(A3693, cleaned_data_Pittsburgh!I$2:'cleaned_data_Pittsburgh'!I$828,0))</f>
        <v>Pittsburgh</v>
      </c>
      <c r="E3693">
        <f>INDEX(cleaned_data_Pittsburgh!AG$2:'cleaned_data_Pittsburgh'!AG$828, MATCH(A3693, cleaned_data_Pittsburgh!I$2:'cleaned_data_Pittsburgh'!I$828,0))</f>
        <v>1</v>
      </c>
      <c r="F3693" t="str">
        <f>INDEX(cleaned_data_Pittsburgh!AK$2:'cleaned_data_Pittsburgh'!AK$828, MATCH(A3693, cleaned_data_Pittsburgh!I$2:'cleaned_data_Pittsburgh'!I$828,0))</f>
        <v>Sub-county</v>
      </c>
      <c r="G3693">
        <f t="shared" si="40"/>
        <v>1</v>
      </c>
    </row>
    <row r="3694" spans="1:7" x14ac:dyDescent="0.2">
      <c r="A3694">
        <v>224179488</v>
      </c>
      <c r="B3694">
        <v>158229022</v>
      </c>
      <c r="C3694" t="s">
        <v>3380</v>
      </c>
      <c r="D3694" t="str">
        <f>INDEX(cleaned_data_Pittsburgh!AF$2:'cleaned_data_Pittsburgh'!AF$828, MATCH(A3694, cleaned_data_Pittsburgh!I$2:'cleaned_data_Pittsburgh'!I$828,0))</f>
        <v>Pittsburgh</v>
      </c>
      <c r="E3694">
        <f>INDEX(cleaned_data_Pittsburgh!AG$2:'cleaned_data_Pittsburgh'!AG$828, MATCH(A3694, cleaned_data_Pittsburgh!I$2:'cleaned_data_Pittsburgh'!I$828,0))</f>
        <v>1</v>
      </c>
      <c r="F3694" t="str">
        <f>INDEX(cleaned_data_Pittsburgh!AK$2:'cleaned_data_Pittsburgh'!AK$828, MATCH(A3694, cleaned_data_Pittsburgh!I$2:'cleaned_data_Pittsburgh'!I$828,0))</f>
        <v>Sub-county</v>
      </c>
      <c r="G3694">
        <f t="shared" si="40"/>
        <v>1</v>
      </c>
    </row>
    <row r="3695" spans="1:7" x14ac:dyDescent="0.2">
      <c r="A3695">
        <v>224179488</v>
      </c>
      <c r="B3695">
        <v>61139862</v>
      </c>
      <c r="C3695" t="s">
        <v>3380</v>
      </c>
      <c r="D3695" t="str">
        <f>INDEX(cleaned_data_Pittsburgh!AF$2:'cleaned_data_Pittsburgh'!AF$828, MATCH(A3695, cleaned_data_Pittsburgh!I$2:'cleaned_data_Pittsburgh'!I$828,0))</f>
        <v>Pittsburgh</v>
      </c>
      <c r="E3695">
        <f>INDEX(cleaned_data_Pittsburgh!AG$2:'cleaned_data_Pittsburgh'!AG$828, MATCH(A3695, cleaned_data_Pittsburgh!I$2:'cleaned_data_Pittsburgh'!I$828,0))</f>
        <v>1</v>
      </c>
      <c r="F3695" t="str">
        <f>INDEX(cleaned_data_Pittsburgh!AK$2:'cleaned_data_Pittsburgh'!AK$828, MATCH(A3695, cleaned_data_Pittsburgh!I$2:'cleaned_data_Pittsburgh'!I$828,0))</f>
        <v>Sub-county</v>
      </c>
      <c r="G3695">
        <f t="shared" si="40"/>
        <v>1</v>
      </c>
    </row>
    <row r="3696" spans="1:7" x14ac:dyDescent="0.2">
      <c r="A3696">
        <v>224179488</v>
      </c>
      <c r="B3696">
        <v>115194442</v>
      </c>
      <c r="C3696" t="s">
        <v>3380</v>
      </c>
      <c r="D3696" t="str">
        <f>INDEX(cleaned_data_Pittsburgh!AF$2:'cleaned_data_Pittsburgh'!AF$828, MATCH(A3696, cleaned_data_Pittsburgh!I$2:'cleaned_data_Pittsburgh'!I$828,0))</f>
        <v>Pittsburgh</v>
      </c>
      <c r="E3696">
        <f>INDEX(cleaned_data_Pittsburgh!AG$2:'cleaned_data_Pittsburgh'!AG$828, MATCH(A3696, cleaned_data_Pittsburgh!I$2:'cleaned_data_Pittsburgh'!I$828,0))</f>
        <v>1</v>
      </c>
      <c r="F3696" t="str">
        <f>INDEX(cleaned_data_Pittsburgh!AK$2:'cleaned_data_Pittsburgh'!AK$828, MATCH(A3696, cleaned_data_Pittsburgh!I$2:'cleaned_data_Pittsburgh'!I$828,0))</f>
        <v>Sub-county</v>
      </c>
      <c r="G3696">
        <f t="shared" si="40"/>
        <v>1</v>
      </c>
    </row>
    <row r="3697" spans="1:7" x14ac:dyDescent="0.2">
      <c r="A3697">
        <v>224179488</v>
      </c>
      <c r="B3697">
        <v>79110322</v>
      </c>
      <c r="C3697" t="s">
        <v>3380</v>
      </c>
      <c r="D3697" t="str">
        <f>INDEX(cleaned_data_Pittsburgh!AF$2:'cleaned_data_Pittsburgh'!AF$828, MATCH(A3697, cleaned_data_Pittsburgh!I$2:'cleaned_data_Pittsburgh'!I$828,0))</f>
        <v>Pittsburgh</v>
      </c>
      <c r="E3697">
        <f>INDEX(cleaned_data_Pittsburgh!AG$2:'cleaned_data_Pittsburgh'!AG$828, MATCH(A3697, cleaned_data_Pittsburgh!I$2:'cleaned_data_Pittsburgh'!I$828,0))</f>
        <v>1</v>
      </c>
      <c r="F3697" t="str">
        <f>INDEX(cleaned_data_Pittsburgh!AK$2:'cleaned_data_Pittsburgh'!AK$828, MATCH(A3697, cleaned_data_Pittsburgh!I$2:'cleaned_data_Pittsburgh'!I$828,0))</f>
        <v>Sub-county</v>
      </c>
      <c r="G3697">
        <f t="shared" si="40"/>
        <v>1</v>
      </c>
    </row>
    <row r="3698" spans="1:7" x14ac:dyDescent="0.2">
      <c r="A3698">
        <v>224179488</v>
      </c>
      <c r="B3698">
        <v>12436492</v>
      </c>
      <c r="C3698" t="s">
        <v>3380</v>
      </c>
      <c r="D3698" t="str">
        <f>INDEX(cleaned_data_Pittsburgh!AF$2:'cleaned_data_Pittsburgh'!AF$828, MATCH(A3698, cleaned_data_Pittsburgh!I$2:'cleaned_data_Pittsburgh'!I$828,0))</f>
        <v>Pittsburgh</v>
      </c>
      <c r="E3698">
        <f>INDEX(cleaned_data_Pittsburgh!AG$2:'cleaned_data_Pittsburgh'!AG$828, MATCH(A3698, cleaned_data_Pittsburgh!I$2:'cleaned_data_Pittsburgh'!I$828,0))</f>
        <v>1</v>
      </c>
      <c r="F3698" t="str">
        <f>INDEX(cleaned_data_Pittsburgh!AK$2:'cleaned_data_Pittsburgh'!AK$828, MATCH(A3698, cleaned_data_Pittsburgh!I$2:'cleaned_data_Pittsburgh'!I$828,0))</f>
        <v>Sub-county</v>
      </c>
      <c r="G3698">
        <f t="shared" si="40"/>
        <v>1</v>
      </c>
    </row>
    <row r="3699" spans="1:7" x14ac:dyDescent="0.2">
      <c r="A3699">
        <v>224179527</v>
      </c>
      <c r="B3699">
        <v>5519886</v>
      </c>
      <c r="C3699" t="s">
        <v>3380</v>
      </c>
      <c r="D3699" t="str">
        <f>INDEX(cleaned_data_Pittsburgh!AF$2:'cleaned_data_Pittsburgh'!AF$828, MATCH(A3699, cleaned_data_Pittsburgh!I$2:'cleaned_data_Pittsburgh'!I$828,0))</f>
        <v>Pittsburgh</v>
      </c>
      <c r="E3699">
        <f>INDEX(cleaned_data_Pittsburgh!AG$2:'cleaned_data_Pittsburgh'!AG$828, MATCH(A3699, cleaned_data_Pittsburgh!I$2:'cleaned_data_Pittsburgh'!I$828,0))</f>
        <v>1</v>
      </c>
      <c r="F3699" t="str">
        <f>INDEX(cleaned_data_Pittsburgh!AK$2:'cleaned_data_Pittsburgh'!AK$828, MATCH(A3699, cleaned_data_Pittsburgh!I$2:'cleaned_data_Pittsburgh'!I$828,0))</f>
        <v>Sub-county</v>
      </c>
      <c r="G3699">
        <f t="shared" si="40"/>
        <v>1</v>
      </c>
    </row>
    <row r="3700" spans="1:7" x14ac:dyDescent="0.2">
      <c r="A3700">
        <v>224179527</v>
      </c>
      <c r="B3700">
        <v>33951412</v>
      </c>
      <c r="C3700" t="s">
        <v>3380</v>
      </c>
      <c r="D3700" t="str">
        <f>INDEX(cleaned_data_Pittsburgh!AF$2:'cleaned_data_Pittsburgh'!AF$828, MATCH(A3700, cleaned_data_Pittsburgh!I$2:'cleaned_data_Pittsburgh'!I$828,0))</f>
        <v>Pittsburgh</v>
      </c>
      <c r="E3700">
        <f>INDEX(cleaned_data_Pittsburgh!AG$2:'cleaned_data_Pittsburgh'!AG$828, MATCH(A3700, cleaned_data_Pittsburgh!I$2:'cleaned_data_Pittsburgh'!I$828,0))</f>
        <v>1</v>
      </c>
      <c r="F3700" t="str">
        <f>INDEX(cleaned_data_Pittsburgh!AK$2:'cleaned_data_Pittsburgh'!AK$828, MATCH(A3700, cleaned_data_Pittsburgh!I$2:'cleaned_data_Pittsburgh'!I$828,0))</f>
        <v>Sub-county</v>
      </c>
      <c r="G3700">
        <f t="shared" si="40"/>
        <v>1</v>
      </c>
    </row>
    <row r="3701" spans="1:7" x14ac:dyDescent="0.2">
      <c r="A3701">
        <v>224179527</v>
      </c>
      <c r="B3701">
        <v>12744954</v>
      </c>
      <c r="C3701" t="s">
        <v>3380</v>
      </c>
      <c r="D3701" t="str">
        <f>INDEX(cleaned_data_Pittsburgh!AF$2:'cleaned_data_Pittsburgh'!AF$828, MATCH(A3701, cleaned_data_Pittsburgh!I$2:'cleaned_data_Pittsburgh'!I$828,0))</f>
        <v>Pittsburgh</v>
      </c>
      <c r="E3701">
        <f>INDEX(cleaned_data_Pittsburgh!AG$2:'cleaned_data_Pittsburgh'!AG$828, MATCH(A3701, cleaned_data_Pittsburgh!I$2:'cleaned_data_Pittsburgh'!I$828,0))</f>
        <v>1</v>
      </c>
      <c r="F3701" t="str">
        <f>INDEX(cleaned_data_Pittsburgh!AK$2:'cleaned_data_Pittsburgh'!AK$828, MATCH(A3701, cleaned_data_Pittsburgh!I$2:'cleaned_data_Pittsburgh'!I$828,0))</f>
        <v>Sub-county</v>
      </c>
      <c r="G3701">
        <f t="shared" si="40"/>
        <v>1</v>
      </c>
    </row>
    <row r="3702" spans="1:7" x14ac:dyDescent="0.2">
      <c r="A3702">
        <v>224179527</v>
      </c>
      <c r="B3702">
        <v>134524082</v>
      </c>
      <c r="C3702" t="s">
        <v>3380</v>
      </c>
      <c r="D3702" t="str">
        <f>INDEX(cleaned_data_Pittsburgh!AF$2:'cleaned_data_Pittsburgh'!AF$828, MATCH(A3702, cleaned_data_Pittsburgh!I$2:'cleaned_data_Pittsburgh'!I$828,0))</f>
        <v>Pittsburgh</v>
      </c>
      <c r="E3702">
        <f>INDEX(cleaned_data_Pittsburgh!AG$2:'cleaned_data_Pittsburgh'!AG$828, MATCH(A3702, cleaned_data_Pittsburgh!I$2:'cleaned_data_Pittsburgh'!I$828,0))</f>
        <v>1</v>
      </c>
      <c r="F3702" t="str">
        <f>INDEX(cleaned_data_Pittsburgh!AK$2:'cleaned_data_Pittsburgh'!AK$828, MATCH(A3702, cleaned_data_Pittsburgh!I$2:'cleaned_data_Pittsburgh'!I$828,0))</f>
        <v>Sub-county</v>
      </c>
      <c r="G3702">
        <f t="shared" si="40"/>
        <v>1</v>
      </c>
    </row>
    <row r="3703" spans="1:7" x14ac:dyDescent="0.2">
      <c r="A3703">
        <v>224179527</v>
      </c>
      <c r="B3703">
        <v>44205362</v>
      </c>
      <c r="C3703" t="s">
        <v>3380</v>
      </c>
      <c r="D3703" t="str">
        <f>INDEX(cleaned_data_Pittsburgh!AF$2:'cleaned_data_Pittsburgh'!AF$828, MATCH(A3703, cleaned_data_Pittsburgh!I$2:'cleaned_data_Pittsburgh'!I$828,0))</f>
        <v>Pittsburgh</v>
      </c>
      <c r="E3703">
        <f>INDEX(cleaned_data_Pittsburgh!AG$2:'cleaned_data_Pittsburgh'!AG$828, MATCH(A3703, cleaned_data_Pittsburgh!I$2:'cleaned_data_Pittsburgh'!I$828,0))</f>
        <v>1</v>
      </c>
      <c r="F3703" t="str">
        <f>INDEX(cleaned_data_Pittsburgh!AK$2:'cleaned_data_Pittsburgh'!AK$828, MATCH(A3703, cleaned_data_Pittsburgh!I$2:'cleaned_data_Pittsburgh'!I$828,0))</f>
        <v>Sub-county</v>
      </c>
      <c r="G3703">
        <f t="shared" si="40"/>
        <v>1</v>
      </c>
    </row>
    <row r="3704" spans="1:7" x14ac:dyDescent="0.2">
      <c r="A3704">
        <v>224179527</v>
      </c>
      <c r="B3704">
        <v>13006208</v>
      </c>
      <c r="C3704" t="s">
        <v>3380</v>
      </c>
      <c r="D3704" t="str">
        <f>INDEX(cleaned_data_Pittsburgh!AF$2:'cleaned_data_Pittsburgh'!AF$828, MATCH(A3704, cleaned_data_Pittsburgh!I$2:'cleaned_data_Pittsburgh'!I$828,0))</f>
        <v>Pittsburgh</v>
      </c>
      <c r="E3704">
        <f>INDEX(cleaned_data_Pittsburgh!AG$2:'cleaned_data_Pittsburgh'!AG$828, MATCH(A3704, cleaned_data_Pittsburgh!I$2:'cleaned_data_Pittsburgh'!I$828,0))</f>
        <v>1</v>
      </c>
      <c r="F3704" t="str">
        <f>INDEX(cleaned_data_Pittsburgh!AK$2:'cleaned_data_Pittsburgh'!AK$828, MATCH(A3704, cleaned_data_Pittsburgh!I$2:'cleaned_data_Pittsburgh'!I$828,0))</f>
        <v>Sub-county</v>
      </c>
      <c r="G3704">
        <f t="shared" si="40"/>
        <v>1</v>
      </c>
    </row>
    <row r="3705" spans="1:7" x14ac:dyDescent="0.2">
      <c r="A3705">
        <v>224179527</v>
      </c>
      <c r="B3705">
        <v>717149</v>
      </c>
      <c r="C3705" t="s">
        <v>3380</v>
      </c>
      <c r="D3705" t="str">
        <f>INDEX(cleaned_data_Pittsburgh!AF$2:'cleaned_data_Pittsburgh'!AF$828, MATCH(A3705, cleaned_data_Pittsburgh!I$2:'cleaned_data_Pittsburgh'!I$828,0))</f>
        <v>Pittsburgh</v>
      </c>
      <c r="E3705">
        <f>INDEX(cleaned_data_Pittsburgh!AG$2:'cleaned_data_Pittsburgh'!AG$828, MATCH(A3705, cleaned_data_Pittsburgh!I$2:'cleaned_data_Pittsburgh'!I$828,0))</f>
        <v>1</v>
      </c>
      <c r="F3705" t="str">
        <f>INDEX(cleaned_data_Pittsburgh!AK$2:'cleaned_data_Pittsburgh'!AK$828, MATCH(A3705, cleaned_data_Pittsburgh!I$2:'cleaned_data_Pittsburgh'!I$828,0))</f>
        <v>Sub-county</v>
      </c>
      <c r="G3705">
        <f t="shared" si="40"/>
        <v>1</v>
      </c>
    </row>
    <row r="3706" spans="1:7" x14ac:dyDescent="0.2">
      <c r="A3706">
        <v>224179527</v>
      </c>
      <c r="B3706">
        <v>185610975</v>
      </c>
      <c r="C3706" t="s">
        <v>3380</v>
      </c>
      <c r="D3706" t="str">
        <f>INDEX(cleaned_data_Pittsburgh!AF$2:'cleaned_data_Pittsburgh'!AF$828, MATCH(A3706, cleaned_data_Pittsburgh!I$2:'cleaned_data_Pittsburgh'!I$828,0))</f>
        <v>Pittsburgh</v>
      </c>
      <c r="E3706">
        <f>INDEX(cleaned_data_Pittsburgh!AG$2:'cleaned_data_Pittsburgh'!AG$828, MATCH(A3706, cleaned_data_Pittsburgh!I$2:'cleaned_data_Pittsburgh'!I$828,0))</f>
        <v>1</v>
      </c>
      <c r="F3706" t="str">
        <f>INDEX(cleaned_data_Pittsburgh!AK$2:'cleaned_data_Pittsburgh'!AK$828, MATCH(A3706, cleaned_data_Pittsburgh!I$2:'cleaned_data_Pittsburgh'!I$828,0))</f>
        <v>Sub-county</v>
      </c>
      <c r="G3706">
        <f t="shared" si="40"/>
        <v>1</v>
      </c>
    </row>
    <row r="3707" spans="1:7" x14ac:dyDescent="0.2">
      <c r="A3707">
        <v>224179587</v>
      </c>
      <c r="B3707">
        <v>5519886</v>
      </c>
      <c r="C3707" t="s">
        <v>3380</v>
      </c>
      <c r="D3707" t="str">
        <f>INDEX(cleaned_data_Pittsburgh!AF$2:'cleaned_data_Pittsburgh'!AF$828, MATCH(A3707, cleaned_data_Pittsburgh!I$2:'cleaned_data_Pittsburgh'!I$828,0))</f>
        <v>Pittsburgh</v>
      </c>
      <c r="E3707">
        <f>INDEX(cleaned_data_Pittsburgh!AG$2:'cleaned_data_Pittsburgh'!AG$828, MATCH(A3707, cleaned_data_Pittsburgh!I$2:'cleaned_data_Pittsburgh'!I$828,0))</f>
        <v>1</v>
      </c>
      <c r="F3707" t="str">
        <f>INDEX(cleaned_data_Pittsburgh!AK$2:'cleaned_data_Pittsburgh'!AK$828, MATCH(A3707, cleaned_data_Pittsburgh!I$2:'cleaned_data_Pittsburgh'!I$828,0))</f>
        <v>Sub-county</v>
      </c>
      <c r="G3707">
        <f t="shared" si="40"/>
        <v>1</v>
      </c>
    </row>
    <row r="3708" spans="1:7" x14ac:dyDescent="0.2">
      <c r="A3708">
        <v>224179587</v>
      </c>
      <c r="B3708">
        <v>21879931</v>
      </c>
      <c r="C3708" t="s">
        <v>3380</v>
      </c>
      <c r="D3708" t="str">
        <f>INDEX(cleaned_data_Pittsburgh!AF$2:'cleaned_data_Pittsburgh'!AF$828, MATCH(A3708, cleaned_data_Pittsburgh!I$2:'cleaned_data_Pittsburgh'!I$828,0))</f>
        <v>Pittsburgh</v>
      </c>
      <c r="E3708">
        <f>INDEX(cleaned_data_Pittsburgh!AG$2:'cleaned_data_Pittsburgh'!AG$828, MATCH(A3708, cleaned_data_Pittsburgh!I$2:'cleaned_data_Pittsburgh'!I$828,0))</f>
        <v>1</v>
      </c>
      <c r="F3708" t="str">
        <f>INDEX(cleaned_data_Pittsburgh!AK$2:'cleaned_data_Pittsburgh'!AK$828, MATCH(A3708, cleaned_data_Pittsburgh!I$2:'cleaned_data_Pittsburgh'!I$828,0))</f>
        <v>Sub-county</v>
      </c>
      <c r="G3708">
        <f t="shared" si="40"/>
        <v>1</v>
      </c>
    </row>
    <row r="3709" spans="1:7" x14ac:dyDescent="0.2">
      <c r="A3709">
        <v>224179587</v>
      </c>
      <c r="B3709">
        <v>12395765</v>
      </c>
      <c r="C3709" t="s">
        <v>3380</v>
      </c>
      <c r="D3709" t="str">
        <f>INDEX(cleaned_data_Pittsburgh!AF$2:'cleaned_data_Pittsburgh'!AF$828, MATCH(A3709, cleaned_data_Pittsburgh!I$2:'cleaned_data_Pittsburgh'!I$828,0))</f>
        <v>Pittsburgh</v>
      </c>
      <c r="E3709">
        <f>INDEX(cleaned_data_Pittsburgh!AG$2:'cleaned_data_Pittsburgh'!AG$828, MATCH(A3709, cleaned_data_Pittsburgh!I$2:'cleaned_data_Pittsburgh'!I$828,0))</f>
        <v>1</v>
      </c>
      <c r="F3709" t="str">
        <f>INDEX(cleaned_data_Pittsburgh!AK$2:'cleaned_data_Pittsburgh'!AK$828, MATCH(A3709, cleaned_data_Pittsburgh!I$2:'cleaned_data_Pittsburgh'!I$828,0))</f>
        <v>Sub-county</v>
      </c>
      <c r="G3709">
        <f t="shared" si="40"/>
        <v>1</v>
      </c>
    </row>
    <row r="3710" spans="1:7" x14ac:dyDescent="0.2">
      <c r="A3710">
        <v>224179587</v>
      </c>
      <c r="B3710">
        <v>158229022</v>
      </c>
      <c r="C3710" t="s">
        <v>3380</v>
      </c>
      <c r="D3710" t="str">
        <f>INDEX(cleaned_data_Pittsburgh!AF$2:'cleaned_data_Pittsburgh'!AF$828, MATCH(A3710, cleaned_data_Pittsburgh!I$2:'cleaned_data_Pittsburgh'!I$828,0))</f>
        <v>Pittsburgh</v>
      </c>
      <c r="E3710">
        <f>INDEX(cleaned_data_Pittsburgh!AG$2:'cleaned_data_Pittsburgh'!AG$828, MATCH(A3710, cleaned_data_Pittsburgh!I$2:'cleaned_data_Pittsburgh'!I$828,0))</f>
        <v>1</v>
      </c>
      <c r="F3710" t="str">
        <f>INDEX(cleaned_data_Pittsburgh!AK$2:'cleaned_data_Pittsburgh'!AK$828, MATCH(A3710, cleaned_data_Pittsburgh!I$2:'cleaned_data_Pittsburgh'!I$828,0))</f>
        <v>Sub-county</v>
      </c>
      <c r="G3710">
        <f t="shared" si="40"/>
        <v>1</v>
      </c>
    </row>
    <row r="3711" spans="1:7" x14ac:dyDescent="0.2">
      <c r="A3711">
        <v>224179587</v>
      </c>
      <c r="B3711">
        <v>96480262</v>
      </c>
      <c r="C3711" t="s">
        <v>3380</v>
      </c>
      <c r="D3711" t="str">
        <f>INDEX(cleaned_data_Pittsburgh!AF$2:'cleaned_data_Pittsburgh'!AF$828, MATCH(A3711, cleaned_data_Pittsburgh!I$2:'cleaned_data_Pittsburgh'!I$828,0))</f>
        <v>Pittsburgh</v>
      </c>
      <c r="E3711">
        <f>INDEX(cleaned_data_Pittsburgh!AG$2:'cleaned_data_Pittsburgh'!AG$828, MATCH(A3711, cleaned_data_Pittsburgh!I$2:'cleaned_data_Pittsburgh'!I$828,0))</f>
        <v>1</v>
      </c>
      <c r="F3711" t="str">
        <f>INDEX(cleaned_data_Pittsburgh!AK$2:'cleaned_data_Pittsburgh'!AK$828, MATCH(A3711, cleaned_data_Pittsburgh!I$2:'cleaned_data_Pittsburgh'!I$828,0))</f>
        <v>Sub-county</v>
      </c>
      <c r="G3711">
        <f t="shared" si="40"/>
        <v>1</v>
      </c>
    </row>
    <row r="3712" spans="1:7" x14ac:dyDescent="0.2">
      <c r="A3712">
        <v>224179587</v>
      </c>
      <c r="B3712">
        <v>189957410</v>
      </c>
      <c r="C3712" t="s">
        <v>3380</v>
      </c>
      <c r="D3712" t="str">
        <f>INDEX(cleaned_data_Pittsburgh!AF$2:'cleaned_data_Pittsburgh'!AF$828, MATCH(A3712, cleaned_data_Pittsburgh!I$2:'cleaned_data_Pittsburgh'!I$828,0))</f>
        <v>Pittsburgh</v>
      </c>
      <c r="E3712">
        <f>INDEX(cleaned_data_Pittsburgh!AG$2:'cleaned_data_Pittsburgh'!AG$828, MATCH(A3712, cleaned_data_Pittsburgh!I$2:'cleaned_data_Pittsburgh'!I$828,0))</f>
        <v>1</v>
      </c>
      <c r="F3712" t="str">
        <f>INDEX(cleaned_data_Pittsburgh!AK$2:'cleaned_data_Pittsburgh'!AK$828, MATCH(A3712, cleaned_data_Pittsburgh!I$2:'cleaned_data_Pittsburgh'!I$828,0))</f>
        <v>Sub-county</v>
      </c>
      <c r="G3712">
        <f t="shared" si="40"/>
        <v>1</v>
      </c>
    </row>
    <row r="3713" spans="1:7" x14ac:dyDescent="0.2">
      <c r="A3713">
        <v>224179587</v>
      </c>
      <c r="B3713">
        <v>184314917</v>
      </c>
      <c r="C3713" t="s">
        <v>3380</v>
      </c>
      <c r="D3713" t="str">
        <f>INDEX(cleaned_data_Pittsburgh!AF$2:'cleaned_data_Pittsburgh'!AF$828, MATCH(A3713, cleaned_data_Pittsburgh!I$2:'cleaned_data_Pittsburgh'!I$828,0))</f>
        <v>Pittsburgh</v>
      </c>
      <c r="E3713">
        <f>INDEX(cleaned_data_Pittsburgh!AG$2:'cleaned_data_Pittsburgh'!AG$828, MATCH(A3713, cleaned_data_Pittsburgh!I$2:'cleaned_data_Pittsburgh'!I$828,0))</f>
        <v>1</v>
      </c>
      <c r="F3713" t="str">
        <f>INDEX(cleaned_data_Pittsburgh!AK$2:'cleaned_data_Pittsburgh'!AK$828, MATCH(A3713, cleaned_data_Pittsburgh!I$2:'cleaned_data_Pittsburgh'!I$828,0))</f>
        <v>Sub-county</v>
      </c>
      <c r="G3713">
        <f t="shared" si="40"/>
        <v>1</v>
      </c>
    </row>
    <row r="3714" spans="1:7" x14ac:dyDescent="0.2">
      <c r="A3714">
        <v>224184237</v>
      </c>
      <c r="B3714">
        <v>11175121</v>
      </c>
      <c r="C3714" t="s">
        <v>3380</v>
      </c>
      <c r="D3714" t="str">
        <f>INDEX(cleaned_data_Pittsburgh!AF$2:'cleaned_data_Pittsburgh'!AF$828, MATCH(A3714, cleaned_data_Pittsburgh!I$2:'cleaned_data_Pittsburgh'!I$828,0))</f>
        <v>Pittsburgh</v>
      </c>
      <c r="E3714">
        <f>INDEX(cleaned_data_Pittsburgh!AG$2:'cleaned_data_Pittsburgh'!AG$828, MATCH(A3714, cleaned_data_Pittsburgh!I$2:'cleaned_data_Pittsburgh'!I$828,0))</f>
        <v>0</v>
      </c>
      <c r="F3714" t="str">
        <f>INDEX(cleaned_data_Pittsburgh!AK$2:'cleaned_data_Pittsburgh'!AK$828, MATCH(A3714, cleaned_data_Pittsburgh!I$2:'cleaned_data_Pittsburgh'!I$828,0))</f>
        <v>Sub-county</v>
      </c>
      <c r="G3714">
        <f t="shared" si="40"/>
        <v>1</v>
      </c>
    </row>
    <row r="3715" spans="1:7" x14ac:dyDescent="0.2">
      <c r="A3715">
        <v>224184237</v>
      </c>
      <c r="B3715">
        <v>55026132</v>
      </c>
      <c r="C3715" t="s">
        <v>3380</v>
      </c>
      <c r="D3715" t="str">
        <f>INDEX(cleaned_data_Pittsburgh!AF$2:'cleaned_data_Pittsburgh'!AF$828, MATCH(A3715, cleaned_data_Pittsburgh!I$2:'cleaned_data_Pittsburgh'!I$828,0))</f>
        <v>Pittsburgh</v>
      </c>
      <c r="E3715">
        <f>INDEX(cleaned_data_Pittsburgh!AG$2:'cleaned_data_Pittsburgh'!AG$828, MATCH(A3715, cleaned_data_Pittsburgh!I$2:'cleaned_data_Pittsburgh'!I$828,0))</f>
        <v>0</v>
      </c>
      <c r="F3715" t="str">
        <f>INDEX(cleaned_data_Pittsburgh!AK$2:'cleaned_data_Pittsburgh'!AK$828, MATCH(A3715, cleaned_data_Pittsburgh!I$2:'cleaned_data_Pittsburgh'!I$828,0))</f>
        <v>Sub-county</v>
      </c>
      <c r="G3715">
        <f t="shared" si="40"/>
        <v>1</v>
      </c>
    </row>
    <row r="3716" spans="1:7" x14ac:dyDescent="0.2">
      <c r="A3716">
        <v>224184237</v>
      </c>
      <c r="B3716">
        <v>116593842</v>
      </c>
      <c r="C3716" t="s">
        <v>3380</v>
      </c>
      <c r="D3716" t="str">
        <f>INDEX(cleaned_data_Pittsburgh!AF$2:'cleaned_data_Pittsburgh'!AF$828, MATCH(A3716, cleaned_data_Pittsburgh!I$2:'cleaned_data_Pittsburgh'!I$828,0))</f>
        <v>Pittsburgh</v>
      </c>
      <c r="E3716">
        <f>INDEX(cleaned_data_Pittsburgh!AG$2:'cleaned_data_Pittsburgh'!AG$828, MATCH(A3716, cleaned_data_Pittsburgh!I$2:'cleaned_data_Pittsburgh'!I$828,0))</f>
        <v>0</v>
      </c>
      <c r="F3716" t="str">
        <f>INDEX(cleaned_data_Pittsburgh!AK$2:'cleaned_data_Pittsburgh'!AK$828, MATCH(A3716, cleaned_data_Pittsburgh!I$2:'cleaned_data_Pittsburgh'!I$828,0))</f>
        <v>Sub-county</v>
      </c>
      <c r="G3716">
        <f t="shared" si="40"/>
        <v>1</v>
      </c>
    </row>
    <row r="3717" spans="1:7" x14ac:dyDescent="0.2">
      <c r="A3717">
        <v>224184237</v>
      </c>
      <c r="B3717">
        <v>176247962</v>
      </c>
      <c r="C3717" t="s">
        <v>3380</v>
      </c>
      <c r="D3717" t="str">
        <f>INDEX(cleaned_data_Pittsburgh!AF$2:'cleaned_data_Pittsburgh'!AF$828, MATCH(A3717, cleaned_data_Pittsburgh!I$2:'cleaned_data_Pittsburgh'!I$828,0))</f>
        <v>Pittsburgh</v>
      </c>
      <c r="E3717">
        <f>INDEX(cleaned_data_Pittsburgh!AG$2:'cleaned_data_Pittsburgh'!AG$828, MATCH(A3717, cleaned_data_Pittsburgh!I$2:'cleaned_data_Pittsburgh'!I$828,0))</f>
        <v>0</v>
      </c>
      <c r="F3717" t="str">
        <f>INDEX(cleaned_data_Pittsburgh!AK$2:'cleaned_data_Pittsburgh'!AK$828, MATCH(A3717, cleaned_data_Pittsburgh!I$2:'cleaned_data_Pittsburgh'!I$828,0))</f>
        <v>Sub-county</v>
      </c>
      <c r="G3717">
        <f t="shared" si="40"/>
        <v>1</v>
      </c>
    </row>
    <row r="3718" spans="1:7" x14ac:dyDescent="0.2">
      <c r="A3718">
        <v>224184237</v>
      </c>
      <c r="B3718">
        <v>182746328</v>
      </c>
      <c r="C3718" t="s">
        <v>3380</v>
      </c>
      <c r="D3718" t="str">
        <f>INDEX(cleaned_data_Pittsburgh!AF$2:'cleaned_data_Pittsburgh'!AF$828, MATCH(A3718, cleaned_data_Pittsburgh!I$2:'cleaned_data_Pittsburgh'!I$828,0))</f>
        <v>Pittsburgh</v>
      </c>
      <c r="E3718">
        <f>INDEX(cleaned_data_Pittsburgh!AG$2:'cleaned_data_Pittsburgh'!AG$828, MATCH(A3718, cleaned_data_Pittsburgh!I$2:'cleaned_data_Pittsburgh'!I$828,0))</f>
        <v>0</v>
      </c>
      <c r="F3718" t="str">
        <f>INDEX(cleaned_data_Pittsburgh!AK$2:'cleaned_data_Pittsburgh'!AK$828, MATCH(A3718, cleaned_data_Pittsburgh!I$2:'cleaned_data_Pittsburgh'!I$828,0))</f>
        <v>Sub-county</v>
      </c>
      <c r="G3718">
        <f t="shared" si="40"/>
        <v>1</v>
      </c>
    </row>
    <row r="3719" spans="1:7" x14ac:dyDescent="0.2">
      <c r="A3719">
        <v>224185571</v>
      </c>
      <c r="B3719">
        <v>186810746</v>
      </c>
      <c r="C3719" t="s">
        <v>3380</v>
      </c>
      <c r="D3719" t="str">
        <f>INDEX(cleaned_data_Pittsburgh!AF$2:'cleaned_data_Pittsburgh'!AF$828, MATCH(A3719, cleaned_data_Pittsburgh!I$2:'cleaned_data_Pittsburgh'!I$828,0))</f>
        <v>Pittsburgh</v>
      </c>
      <c r="E3719">
        <f>INDEX(cleaned_data_Pittsburgh!AG$2:'cleaned_data_Pittsburgh'!AG$828, MATCH(A3719, cleaned_data_Pittsburgh!I$2:'cleaned_data_Pittsburgh'!I$828,0))</f>
        <v>0</v>
      </c>
      <c r="F3719" t="str">
        <f>INDEX(cleaned_data_Pittsburgh!AK$2:'cleaned_data_Pittsburgh'!AK$828, MATCH(A3719, cleaned_data_Pittsburgh!I$2:'cleaned_data_Pittsburgh'!I$828,0))</f>
        <v>Sub-county</v>
      </c>
      <c r="G3719">
        <f t="shared" si="40"/>
        <v>1</v>
      </c>
    </row>
    <row r="3720" spans="1:7" x14ac:dyDescent="0.2">
      <c r="A3720">
        <v>224185571</v>
      </c>
      <c r="B3720">
        <v>40896</v>
      </c>
      <c r="C3720" t="s">
        <v>3380</v>
      </c>
      <c r="D3720" t="str">
        <f>INDEX(cleaned_data_Pittsburgh!AF$2:'cleaned_data_Pittsburgh'!AF$828, MATCH(A3720, cleaned_data_Pittsburgh!I$2:'cleaned_data_Pittsburgh'!I$828,0))</f>
        <v>Pittsburgh</v>
      </c>
      <c r="E3720">
        <f>INDEX(cleaned_data_Pittsburgh!AG$2:'cleaned_data_Pittsburgh'!AG$828, MATCH(A3720, cleaned_data_Pittsburgh!I$2:'cleaned_data_Pittsburgh'!I$828,0))</f>
        <v>0</v>
      </c>
      <c r="F3720" t="str">
        <f>INDEX(cleaned_data_Pittsburgh!AK$2:'cleaned_data_Pittsburgh'!AK$828, MATCH(A3720, cleaned_data_Pittsburgh!I$2:'cleaned_data_Pittsburgh'!I$828,0))</f>
        <v>Sub-county</v>
      </c>
      <c r="G3720">
        <f t="shared" si="40"/>
        <v>1</v>
      </c>
    </row>
    <row r="3721" spans="1:7" x14ac:dyDescent="0.2">
      <c r="A3721">
        <v>224185571</v>
      </c>
      <c r="B3721">
        <v>190405194</v>
      </c>
      <c r="C3721" t="s">
        <v>3380</v>
      </c>
      <c r="D3721" t="str">
        <f>INDEX(cleaned_data_Pittsburgh!AF$2:'cleaned_data_Pittsburgh'!AF$828, MATCH(A3721, cleaned_data_Pittsburgh!I$2:'cleaned_data_Pittsburgh'!I$828,0))</f>
        <v>Pittsburgh</v>
      </c>
      <c r="E3721">
        <f>INDEX(cleaned_data_Pittsburgh!AG$2:'cleaned_data_Pittsburgh'!AG$828, MATCH(A3721, cleaned_data_Pittsburgh!I$2:'cleaned_data_Pittsburgh'!I$828,0))</f>
        <v>0</v>
      </c>
      <c r="F3721" t="str">
        <f>INDEX(cleaned_data_Pittsburgh!AK$2:'cleaned_data_Pittsburgh'!AK$828, MATCH(A3721, cleaned_data_Pittsburgh!I$2:'cleaned_data_Pittsburgh'!I$828,0))</f>
        <v>Sub-county</v>
      </c>
      <c r="G3721">
        <f t="shared" si="40"/>
        <v>1</v>
      </c>
    </row>
    <row r="3722" spans="1:7" x14ac:dyDescent="0.2">
      <c r="A3722">
        <v>224187147</v>
      </c>
      <c r="B3722">
        <v>8922112</v>
      </c>
      <c r="C3722" t="s">
        <v>3380</v>
      </c>
      <c r="D3722" t="str">
        <f>INDEX(cleaned_data_Pittsburgh!AF$2:'cleaned_data_Pittsburgh'!AF$828, MATCH(A3722, cleaned_data_Pittsburgh!I$2:'cleaned_data_Pittsburgh'!I$828,0))</f>
        <v>Pittsburgh</v>
      </c>
      <c r="E3722">
        <f>INDEX(cleaned_data_Pittsburgh!AG$2:'cleaned_data_Pittsburgh'!AG$828, MATCH(A3722, cleaned_data_Pittsburgh!I$2:'cleaned_data_Pittsburgh'!I$828,0))</f>
        <v>0</v>
      </c>
      <c r="F3722" t="str">
        <f>INDEX(cleaned_data_Pittsburgh!AK$2:'cleaned_data_Pittsburgh'!AK$828, MATCH(A3722, cleaned_data_Pittsburgh!I$2:'cleaned_data_Pittsburgh'!I$828,0))</f>
        <v>Sub-county</v>
      </c>
      <c r="G3722">
        <f t="shared" si="40"/>
        <v>1</v>
      </c>
    </row>
    <row r="3723" spans="1:7" x14ac:dyDescent="0.2">
      <c r="A3723">
        <v>224187147</v>
      </c>
      <c r="B3723">
        <v>49813702</v>
      </c>
      <c r="C3723" t="s">
        <v>3380</v>
      </c>
      <c r="D3723" t="str">
        <f>INDEX(cleaned_data_Pittsburgh!AF$2:'cleaned_data_Pittsburgh'!AF$828, MATCH(A3723, cleaned_data_Pittsburgh!I$2:'cleaned_data_Pittsburgh'!I$828,0))</f>
        <v>Pittsburgh</v>
      </c>
      <c r="E3723">
        <f>INDEX(cleaned_data_Pittsburgh!AG$2:'cleaned_data_Pittsburgh'!AG$828, MATCH(A3723, cleaned_data_Pittsburgh!I$2:'cleaned_data_Pittsburgh'!I$828,0))</f>
        <v>0</v>
      </c>
      <c r="F3723" t="str">
        <f>INDEX(cleaned_data_Pittsburgh!AK$2:'cleaned_data_Pittsburgh'!AK$828, MATCH(A3723, cleaned_data_Pittsburgh!I$2:'cleaned_data_Pittsburgh'!I$828,0))</f>
        <v>Sub-county</v>
      </c>
      <c r="G3723">
        <f t="shared" ref="G3723:G3786" si="41">IF(IFERROR(SEARCH(D3723, C3723), 0), 1, 0)</f>
        <v>1</v>
      </c>
    </row>
    <row r="3724" spans="1:7" x14ac:dyDescent="0.2">
      <c r="A3724">
        <v>224187147</v>
      </c>
      <c r="B3724">
        <v>183810377</v>
      </c>
      <c r="C3724" t="s">
        <v>3380</v>
      </c>
      <c r="D3724" t="str">
        <f>INDEX(cleaned_data_Pittsburgh!AF$2:'cleaned_data_Pittsburgh'!AF$828, MATCH(A3724, cleaned_data_Pittsburgh!I$2:'cleaned_data_Pittsburgh'!I$828,0))</f>
        <v>Pittsburgh</v>
      </c>
      <c r="E3724">
        <f>INDEX(cleaned_data_Pittsburgh!AG$2:'cleaned_data_Pittsburgh'!AG$828, MATCH(A3724, cleaned_data_Pittsburgh!I$2:'cleaned_data_Pittsburgh'!I$828,0))</f>
        <v>0</v>
      </c>
      <c r="F3724" t="str">
        <f>INDEX(cleaned_data_Pittsburgh!AK$2:'cleaned_data_Pittsburgh'!AK$828, MATCH(A3724, cleaned_data_Pittsburgh!I$2:'cleaned_data_Pittsburgh'!I$828,0))</f>
        <v>Sub-county</v>
      </c>
      <c r="G3724">
        <f t="shared" si="41"/>
        <v>1</v>
      </c>
    </row>
    <row r="3725" spans="1:7" x14ac:dyDescent="0.2">
      <c r="A3725">
        <v>224187147</v>
      </c>
      <c r="B3725">
        <v>17022411</v>
      </c>
      <c r="C3725" t="s">
        <v>3380</v>
      </c>
      <c r="D3725" t="str">
        <f>INDEX(cleaned_data_Pittsburgh!AF$2:'cleaned_data_Pittsburgh'!AF$828, MATCH(A3725, cleaned_data_Pittsburgh!I$2:'cleaned_data_Pittsburgh'!I$828,0))</f>
        <v>Pittsburgh</v>
      </c>
      <c r="E3725">
        <f>INDEX(cleaned_data_Pittsburgh!AG$2:'cleaned_data_Pittsburgh'!AG$828, MATCH(A3725, cleaned_data_Pittsburgh!I$2:'cleaned_data_Pittsburgh'!I$828,0))</f>
        <v>0</v>
      </c>
      <c r="F3725" t="str">
        <f>INDEX(cleaned_data_Pittsburgh!AK$2:'cleaned_data_Pittsburgh'!AK$828, MATCH(A3725, cleaned_data_Pittsburgh!I$2:'cleaned_data_Pittsburgh'!I$828,0))</f>
        <v>Sub-county</v>
      </c>
      <c r="G3725">
        <f t="shared" si="41"/>
        <v>1</v>
      </c>
    </row>
    <row r="3726" spans="1:7" x14ac:dyDescent="0.2">
      <c r="A3726">
        <v>224187177</v>
      </c>
      <c r="B3726">
        <v>11566084</v>
      </c>
      <c r="C3726" t="s">
        <v>3380</v>
      </c>
      <c r="D3726" t="str">
        <f>INDEX(cleaned_data_Pittsburgh!AF$2:'cleaned_data_Pittsburgh'!AF$828, MATCH(A3726, cleaned_data_Pittsburgh!I$2:'cleaned_data_Pittsburgh'!I$828,0))</f>
        <v>Pittsburgh</v>
      </c>
      <c r="E3726">
        <f>INDEX(cleaned_data_Pittsburgh!AG$2:'cleaned_data_Pittsburgh'!AG$828, MATCH(A3726, cleaned_data_Pittsburgh!I$2:'cleaned_data_Pittsburgh'!I$828,0))</f>
        <v>0</v>
      </c>
      <c r="F3726" t="str">
        <f>INDEX(cleaned_data_Pittsburgh!AK$2:'cleaned_data_Pittsburgh'!AK$828, MATCH(A3726, cleaned_data_Pittsburgh!I$2:'cleaned_data_Pittsburgh'!I$828,0))</f>
        <v>Sub-county</v>
      </c>
      <c r="G3726">
        <f t="shared" si="41"/>
        <v>1</v>
      </c>
    </row>
    <row r="3727" spans="1:7" x14ac:dyDescent="0.2">
      <c r="A3727">
        <v>224187177</v>
      </c>
      <c r="B3727">
        <v>13569325</v>
      </c>
      <c r="C3727" t="s">
        <v>3380</v>
      </c>
      <c r="D3727" t="str">
        <f>INDEX(cleaned_data_Pittsburgh!AF$2:'cleaned_data_Pittsburgh'!AF$828, MATCH(A3727, cleaned_data_Pittsburgh!I$2:'cleaned_data_Pittsburgh'!I$828,0))</f>
        <v>Pittsburgh</v>
      </c>
      <c r="E3727">
        <f>INDEX(cleaned_data_Pittsburgh!AG$2:'cleaned_data_Pittsburgh'!AG$828, MATCH(A3727, cleaned_data_Pittsburgh!I$2:'cleaned_data_Pittsburgh'!I$828,0))</f>
        <v>0</v>
      </c>
      <c r="F3727" t="str">
        <f>INDEX(cleaned_data_Pittsburgh!AK$2:'cleaned_data_Pittsburgh'!AK$828, MATCH(A3727, cleaned_data_Pittsburgh!I$2:'cleaned_data_Pittsburgh'!I$828,0))</f>
        <v>Sub-county</v>
      </c>
      <c r="G3727">
        <f t="shared" si="41"/>
        <v>1</v>
      </c>
    </row>
    <row r="3728" spans="1:7" x14ac:dyDescent="0.2">
      <c r="A3728">
        <v>224187177</v>
      </c>
      <c r="B3728">
        <v>62955072</v>
      </c>
      <c r="C3728" t="s">
        <v>3380</v>
      </c>
      <c r="D3728" t="str">
        <f>INDEX(cleaned_data_Pittsburgh!AF$2:'cleaned_data_Pittsburgh'!AF$828, MATCH(A3728, cleaned_data_Pittsburgh!I$2:'cleaned_data_Pittsburgh'!I$828,0))</f>
        <v>Pittsburgh</v>
      </c>
      <c r="E3728">
        <f>INDEX(cleaned_data_Pittsburgh!AG$2:'cleaned_data_Pittsburgh'!AG$828, MATCH(A3728, cleaned_data_Pittsburgh!I$2:'cleaned_data_Pittsburgh'!I$828,0))</f>
        <v>0</v>
      </c>
      <c r="F3728" t="str">
        <f>INDEX(cleaned_data_Pittsburgh!AK$2:'cleaned_data_Pittsburgh'!AK$828, MATCH(A3728, cleaned_data_Pittsburgh!I$2:'cleaned_data_Pittsburgh'!I$828,0))</f>
        <v>Sub-county</v>
      </c>
      <c r="G3728">
        <f t="shared" si="41"/>
        <v>1</v>
      </c>
    </row>
    <row r="3729" spans="1:7" x14ac:dyDescent="0.2">
      <c r="A3729">
        <v>224187177</v>
      </c>
      <c r="B3729">
        <v>190524223</v>
      </c>
      <c r="C3729" t="s">
        <v>3380</v>
      </c>
      <c r="D3729" t="str">
        <f>INDEX(cleaned_data_Pittsburgh!AF$2:'cleaned_data_Pittsburgh'!AF$828, MATCH(A3729, cleaned_data_Pittsburgh!I$2:'cleaned_data_Pittsburgh'!I$828,0))</f>
        <v>Pittsburgh</v>
      </c>
      <c r="E3729">
        <f>INDEX(cleaned_data_Pittsburgh!AG$2:'cleaned_data_Pittsburgh'!AG$828, MATCH(A3729, cleaned_data_Pittsburgh!I$2:'cleaned_data_Pittsburgh'!I$828,0))</f>
        <v>0</v>
      </c>
      <c r="F3729" t="str">
        <f>INDEX(cleaned_data_Pittsburgh!AK$2:'cleaned_data_Pittsburgh'!AK$828, MATCH(A3729, cleaned_data_Pittsburgh!I$2:'cleaned_data_Pittsburgh'!I$828,0))</f>
        <v>Sub-county</v>
      </c>
      <c r="G3729">
        <f t="shared" si="41"/>
        <v>1</v>
      </c>
    </row>
    <row r="3730" spans="1:7" x14ac:dyDescent="0.2">
      <c r="A3730">
        <v>224187298</v>
      </c>
      <c r="B3730">
        <v>154744862</v>
      </c>
      <c r="C3730" t="s">
        <v>3380</v>
      </c>
      <c r="D3730" t="str">
        <f>INDEX(cleaned_data_Pittsburgh!AF$2:'cleaned_data_Pittsburgh'!AF$828, MATCH(A3730, cleaned_data_Pittsburgh!I$2:'cleaned_data_Pittsburgh'!I$828,0))</f>
        <v>Pittsburgh</v>
      </c>
      <c r="E3730">
        <f>INDEX(cleaned_data_Pittsburgh!AG$2:'cleaned_data_Pittsburgh'!AG$828, MATCH(A3730, cleaned_data_Pittsburgh!I$2:'cleaned_data_Pittsburgh'!I$828,0))</f>
        <v>0</v>
      </c>
      <c r="F3730" t="str">
        <f>INDEX(cleaned_data_Pittsburgh!AK$2:'cleaned_data_Pittsburgh'!AK$828, MATCH(A3730, cleaned_data_Pittsburgh!I$2:'cleaned_data_Pittsburgh'!I$828,0))</f>
        <v>Sub-county</v>
      </c>
      <c r="G3730">
        <f t="shared" si="41"/>
        <v>1</v>
      </c>
    </row>
    <row r="3731" spans="1:7" x14ac:dyDescent="0.2">
      <c r="A3731">
        <v>224187298</v>
      </c>
      <c r="B3731">
        <v>12218690</v>
      </c>
      <c r="C3731" t="s">
        <v>3380</v>
      </c>
      <c r="D3731" t="str">
        <f>INDEX(cleaned_data_Pittsburgh!AF$2:'cleaned_data_Pittsburgh'!AF$828, MATCH(A3731, cleaned_data_Pittsburgh!I$2:'cleaned_data_Pittsburgh'!I$828,0))</f>
        <v>Pittsburgh</v>
      </c>
      <c r="E3731">
        <f>INDEX(cleaned_data_Pittsburgh!AG$2:'cleaned_data_Pittsburgh'!AG$828, MATCH(A3731, cleaned_data_Pittsburgh!I$2:'cleaned_data_Pittsburgh'!I$828,0))</f>
        <v>0</v>
      </c>
      <c r="F3731" t="str">
        <f>INDEX(cleaned_data_Pittsburgh!AK$2:'cleaned_data_Pittsburgh'!AK$828, MATCH(A3731, cleaned_data_Pittsburgh!I$2:'cleaned_data_Pittsburgh'!I$828,0))</f>
        <v>Sub-county</v>
      </c>
      <c r="G3731">
        <f t="shared" si="41"/>
        <v>1</v>
      </c>
    </row>
    <row r="3732" spans="1:7" x14ac:dyDescent="0.2">
      <c r="A3732">
        <v>224187298</v>
      </c>
      <c r="B3732">
        <v>190882106</v>
      </c>
      <c r="C3732" t="s">
        <v>3380</v>
      </c>
      <c r="D3732" t="str">
        <f>INDEX(cleaned_data_Pittsburgh!AF$2:'cleaned_data_Pittsburgh'!AF$828, MATCH(A3732, cleaned_data_Pittsburgh!I$2:'cleaned_data_Pittsburgh'!I$828,0))</f>
        <v>Pittsburgh</v>
      </c>
      <c r="E3732">
        <f>INDEX(cleaned_data_Pittsburgh!AG$2:'cleaned_data_Pittsburgh'!AG$828, MATCH(A3732, cleaned_data_Pittsburgh!I$2:'cleaned_data_Pittsburgh'!I$828,0))</f>
        <v>0</v>
      </c>
      <c r="F3732" t="str">
        <f>INDEX(cleaned_data_Pittsburgh!AK$2:'cleaned_data_Pittsburgh'!AK$828, MATCH(A3732, cleaned_data_Pittsburgh!I$2:'cleaned_data_Pittsburgh'!I$828,0))</f>
        <v>Sub-county</v>
      </c>
      <c r="G3732">
        <f t="shared" si="41"/>
        <v>1</v>
      </c>
    </row>
    <row r="3733" spans="1:7" x14ac:dyDescent="0.2">
      <c r="A3733">
        <v>224187298</v>
      </c>
      <c r="B3733">
        <v>190236299</v>
      </c>
      <c r="C3733" t="s">
        <v>3380</v>
      </c>
      <c r="D3733" t="str">
        <f>INDEX(cleaned_data_Pittsburgh!AF$2:'cleaned_data_Pittsburgh'!AF$828, MATCH(A3733, cleaned_data_Pittsburgh!I$2:'cleaned_data_Pittsburgh'!I$828,0))</f>
        <v>Pittsburgh</v>
      </c>
      <c r="E3733">
        <f>INDEX(cleaned_data_Pittsburgh!AG$2:'cleaned_data_Pittsburgh'!AG$828, MATCH(A3733, cleaned_data_Pittsburgh!I$2:'cleaned_data_Pittsburgh'!I$828,0))</f>
        <v>0</v>
      </c>
      <c r="F3733" t="str">
        <f>INDEX(cleaned_data_Pittsburgh!AK$2:'cleaned_data_Pittsburgh'!AK$828, MATCH(A3733, cleaned_data_Pittsburgh!I$2:'cleaned_data_Pittsburgh'!I$828,0))</f>
        <v>Sub-county</v>
      </c>
      <c r="G3733">
        <f t="shared" si="41"/>
        <v>1</v>
      </c>
    </row>
    <row r="3734" spans="1:7" x14ac:dyDescent="0.2">
      <c r="A3734">
        <v>224187298</v>
      </c>
      <c r="B3734">
        <v>113905002</v>
      </c>
      <c r="C3734" t="s">
        <v>3380</v>
      </c>
      <c r="D3734" t="str">
        <f>INDEX(cleaned_data_Pittsburgh!AF$2:'cleaned_data_Pittsburgh'!AF$828, MATCH(A3734, cleaned_data_Pittsburgh!I$2:'cleaned_data_Pittsburgh'!I$828,0))</f>
        <v>Pittsburgh</v>
      </c>
      <c r="E3734">
        <f>INDEX(cleaned_data_Pittsburgh!AG$2:'cleaned_data_Pittsburgh'!AG$828, MATCH(A3734, cleaned_data_Pittsburgh!I$2:'cleaned_data_Pittsburgh'!I$828,0))</f>
        <v>0</v>
      </c>
      <c r="F3734" t="str">
        <f>INDEX(cleaned_data_Pittsburgh!AK$2:'cleaned_data_Pittsburgh'!AK$828, MATCH(A3734, cleaned_data_Pittsburgh!I$2:'cleaned_data_Pittsburgh'!I$828,0))</f>
        <v>Sub-county</v>
      </c>
      <c r="G3734">
        <f t="shared" si="41"/>
        <v>1</v>
      </c>
    </row>
    <row r="3735" spans="1:7" x14ac:dyDescent="0.2">
      <c r="A3735">
        <v>224189981</v>
      </c>
      <c r="B3735">
        <v>52545892</v>
      </c>
      <c r="C3735" t="s">
        <v>3380</v>
      </c>
      <c r="D3735" t="str">
        <f>INDEX(cleaned_data_Pittsburgh!AF$2:'cleaned_data_Pittsburgh'!AF$828, MATCH(A3735, cleaned_data_Pittsburgh!I$2:'cleaned_data_Pittsburgh'!I$828,0))</f>
        <v>Pittsburgh</v>
      </c>
      <c r="E3735">
        <f>INDEX(cleaned_data_Pittsburgh!AG$2:'cleaned_data_Pittsburgh'!AG$828, MATCH(A3735, cleaned_data_Pittsburgh!I$2:'cleaned_data_Pittsburgh'!I$828,0))</f>
        <v>0</v>
      </c>
      <c r="F3735" t="str">
        <f>INDEX(cleaned_data_Pittsburgh!AK$2:'cleaned_data_Pittsburgh'!AK$828, MATCH(A3735, cleaned_data_Pittsburgh!I$2:'cleaned_data_Pittsburgh'!I$828,0))</f>
        <v>Sub-county</v>
      </c>
      <c r="G3735">
        <f t="shared" si="41"/>
        <v>1</v>
      </c>
    </row>
    <row r="3736" spans="1:7" x14ac:dyDescent="0.2">
      <c r="A3736">
        <v>224190220</v>
      </c>
      <c r="B3736">
        <v>136340012</v>
      </c>
      <c r="C3736" t="s">
        <v>3380</v>
      </c>
      <c r="D3736" t="str">
        <f>INDEX(cleaned_data_Pittsburgh!AF$2:'cleaned_data_Pittsburgh'!AF$828, MATCH(A3736, cleaned_data_Pittsburgh!I$2:'cleaned_data_Pittsburgh'!I$828,0))</f>
        <v>Pittsburgh</v>
      </c>
      <c r="E3736">
        <f>INDEX(cleaned_data_Pittsburgh!AG$2:'cleaned_data_Pittsburgh'!AG$828, MATCH(A3736, cleaned_data_Pittsburgh!I$2:'cleaned_data_Pittsburgh'!I$828,0))</f>
        <v>0</v>
      </c>
      <c r="F3736" t="str">
        <f>INDEX(cleaned_data_Pittsburgh!AK$2:'cleaned_data_Pittsburgh'!AK$828, MATCH(A3736, cleaned_data_Pittsburgh!I$2:'cleaned_data_Pittsburgh'!I$828,0))</f>
        <v>Sub-county</v>
      </c>
      <c r="G3736">
        <f t="shared" si="41"/>
        <v>1</v>
      </c>
    </row>
    <row r="3737" spans="1:7" x14ac:dyDescent="0.2">
      <c r="A3737">
        <v>224190220</v>
      </c>
      <c r="B3737">
        <v>65607412</v>
      </c>
      <c r="C3737" t="s">
        <v>3380</v>
      </c>
      <c r="D3737" t="str">
        <f>INDEX(cleaned_data_Pittsburgh!AF$2:'cleaned_data_Pittsburgh'!AF$828, MATCH(A3737, cleaned_data_Pittsburgh!I$2:'cleaned_data_Pittsburgh'!I$828,0))</f>
        <v>Pittsburgh</v>
      </c>
      <c r="E3737">
        <f>INDEX(cleaned_data_Pittsburgh!AG$2:'cleaned_data_Pittsburgh'!AG$828, MATCH(A3737, cleaned_data_Pittsburgh!I$2:'cleaned_data_Pittsburgh'!I$828,0))</f>
        <v>0</v>
      </c>
      <c r="F3737" t="str">
        <f>INDEX(cleaned_data_Pittsburgh!AK$2:'cleaned_data_Pittsburgh'!AK$828, MATCH(A3737, cleaned_data_Pittsburgh!I$2:'cleaned_data_Pittsburgh'!I$828,0))</f>
        <v>Sub-county</v>
      </c>
      <c r="G3737">
        <f t="shared" si="41"/>
        <v>1</v>
      </c>
    </row>
    <row r="3738" spans="1:7" x14ac:dyDescent="0.2">
      <c r="A3738">
        <v>224190220</v>
      </c>
      <c r="B3738">
        <v>179490122</v>
      </c>
      <c r="C3738" t="s">
        <v>3380</v>
      </c>
      <c r="D3738" t="str">
        <f>INDEX(cleaned_data_Pittsburgh!AF$2:'cleaned_data_Pittsburgh'!AF$828, MATCH(A3738, cleaned_data_Pittsburgh!I$2:'cleaned_data_Pittsburgh'!I$828,0))</f>
        <v>Pittsburgh</v>
      </c>
      <c r="E3738">
        <f>INDEX(cleaned_data_Pittsburgh!AG$2:'cleaned_data_Pittsburgh'!AG$828, MATCH(A3738, cleaned_data_Pittsburgh!I$2:'cleaned_data_Pittsburgh'!I$828,0))</f>
        <v>0</v>
      </c>
      <c r="F3738" t="str">
        <f>INDEX(cleaned_data_Pittsburgh!AK$2:'cleaned_data_Pittsburgh'!AK$828, MATCH(A3738, cleaned_data_Pittsburgh!I$2:'cleaned_data_Pittsburgh'!I$828,0))</f>
        <v>Sub-county</v>
      </c>
      <c r="G3738">
        <f t="shared" si="41"/>
        <v>1</v>
      </c>
    </row>
    <row r="3739" spans="1:7" x14ac:dyDescent="0.2">
      <c r="A3739">
        <v>224190220</v>
      </c>
      <c r="B3739">
        <v>187582312</v>
      </c>
      <c r="C3739" t="s">
        <v>3380</v>
      </c>
      <c r="D3739" t="str">
        <f>INDEX(cleaned_data_Pittsburgh!AF$2:'cleaned_data_Pittsburgh'!AF$828, MATCH(A3739, cleaned_data_Pittsburgh!I$2:'cleaned_data_Pittsburgh'!I$828,0))</f>
        <v>Pittsburgh</v>
      </c>
      <c r="E3739">
        <f>INDEX(cleaned_data_Pittsburgh!AG$2:'cleaned_data_Pittsburgh'!AG$828, MATCH(A3739, cleaned_data_Pittsburgh!I$2:'cleaned_data_Pittsburgh'!I$828,0))</f>
        <v>0</v>
      </c>
      <c r="F3739" t="str">
        <f>INDEX(cleaned_data_Pittsburgh!AK$2:'cleaned_data_Pittsburgh'!AK$828, MATCH(A3739, cleaned_data_Pittsburgh!I$2:'cleaned_data_Pittsburgh'!I$828,0))</f>
        <v>Sub-county</v>
      </c>
      <c r="G3739">
        <f t="shared" si="41"/>
        <v>1</v>
      </c>
    </row>
    <row r="3740" spans="1:7" x14ac:dyDescent="0.2">
      <c r="A3740">
        <v>224190220</v>
      </c>
      <c r="B3740">
        <v>3289515</v>
      </c>
      <c r="C3740" t="s">
        <v>3380</v>
      </c>
      <c r="D3740" t="str">
        <f>INDEX(cleaned_data_Pittsburgh!AF$2:'cleaned_data_Pittsburgh'!AF$828, MATCH(A3740, cleaned_data_Pittsburgh!I$2:'cleaned_data_Pittsburgh'!I$828,0))</f>
        <v>Pittsburgh</v>
      </c>
      <c r="E3740">
        <f>INDEX(cleaned_data_Pittsburgh!AG$2:'cleaned_data_Pittsburgh'!AG$828, MATCH(A3740, cleaned_data_Pittsburgh!I$2:'cleaned_data_Pittsburgh'!I$828,0))</f>
        <v>0</v>
      </c>
      <c r="F3740" t="str">
        <f>INDEX(cleaned_data_Pittsburgh!AK$2:'cleaned_data_Pittsburgh'!AK$828, MATCH(A3740, cleaned_data_Pittsburgh!I$2:'cleaned_data_Pittsburgh'!I$828,0))</f>
        <v>Sub-county</v>
      </c>
      <c r="G3740">
        <f t="shared" si="41"/>
        <v>1</v>
      </c>
    </row>
    <row r="3741" spans="1:7" x14ac:dyDescent="0.2">
      <c r="A3741">
        <v>224190220</v>
      </c>
      <c r="B3741">
        <v>114415412</v>
      </c>
      <c r="C3741" t="s">
        <v>3380</v>
      </c>
      <c r="D3741" t="str">
        <f>INDEX(cleaned_data_Pittsburgh!AF$2:'cleaned_data_Pittsburgh'!AF$828, MATCH(A3741, cleaned_data_Pittsburgh!I$2:'cleaned_data_Pittsburgh'!I$828,0))</f>
        <v>Pittsburgh</v>
      </c>
      <c r="E3741">
        <f>INDEX(cleaned_data_Pittsburgh!AG$2:'cleaned_data_Pittsburgh'!AG$828, MATCH(A3741, cleaned_data_Pittsburgh!I$2:'cleaned_data_Pittsburgh'!I$828,0))</f>
        <v>0</v>
      </c>
      <c r="F3741" t="str">
        <f>INDEX(cleaned_data_Pittsburgh!AK$2:'cleaned_data_Pittsburgh'!AK$828, MATCH(A3741, cleaned_data_Pittsburgh!I$2:'cleaned_data_Pittsburgh'!I$828,0))</f>
        <v>Sub-county</v>
      </c>
      <c r="G3741">
        <f t="shared" si="41"/>
        <v>1</v>
      </c>
    </row>
    <row r="3742" spans="1:7" x14ac:dyDescent="0.2">
      <c r="A3742">
        <v>224190220</v>
      </c>
      <c r="B3742">
        <v>13171040</v>
      </c>
      <c r="C3742" t="s">
        <v>3380</v>
      </c>
      <c r="D3742" t="str">
        <f>INDEX(cleaned_data_Pittsburgh!AF$2:'cleaned_data_Pittsburgh'!AF$828, MATCH(A3742, cleaned_data_Pittsburgh!I$2:'cleaned_data_Pittsburgh'!I$828,0))</f>
        <v>Pittsburgh</v>
      </c>
      <c r="E3742">
        <f>INDEX(cleaned_data_Pittsburgh!AG$2:'cleaned_data_Pittsburgh'!AG$828, MATCH(A3742, cleaned_data_Pittsburgh!I$2:'cleaned_data_Pittsburgh'!I$828,0))</f>
        <v>0</v>
      </c>
      <c r="F3742" t="str">
        <f>INDEX(cleaned_data_Pittsburgh!AK$2:'cleaned_data_Pittsburgh'!AK$828, MATCH(A3742, cleaned_data_Pittsburgh!I$2:'cleaned_data_Pittsburgh'!I$828,0))</f>
        <v>Sub-county</v>
      </c>
      <c r="G3742">
        <f t="shared" si="41"/>
        <v>1</v>
      </c>
    </row>
    <row r="3743" spans="1:7" x14ac:dyDescent="0.2">
      <c r="A3743">
        <v>224192667</v>
      </c>
      <c r="B3743">
        <v>183488058</v>
      </c>
      <c r="C3743" t="s">
        <v>3380</v>
      </c>
      <c r="D3743" t="str">
        <f>INDEX(cleaned_data_Pittsburgh!AF$2:'cleaned_data_Pittsburgh'!AF$828, MATCH(A3743, cleaned_data_Pittsburgh!I$2:'cleaned_data_Pittsburgh'!I$828,0))</f>
        <v>Pittsburgh</v>
      </c>
      <c r="E3743">
        <f>INDEX(cleaned_data_Pittsburgh!AG$2:'cleaned_data_Pittsburgh'!AG$828, MATCH(A3743, cleaned_data_Pittsburgh!I$2:'cleaned_data_Pittsburgh'!I$828,0))</f>
        <v>0</v>
      </c>
      <c r="F3743" t="str">
        <f>INDEX(cleaned_data_Pittsburgh!AK$2:'cleaned_data_Pittsburgh'!AK$828, MATCH(A3743, cleaned_data_Pittsburgh!I$2:'cleaned_data_Pittsburgh'!I$828,0))</f>
        <v>Sub-county</v>
      </c>
      <c r="G3743">
        <f t="shared" si="41"/>
        <v>1</v>
      </c>
    </row>
    <row r="3744" spans="1:7" x14ac:dyDescent="0.2">
      <c r="A3744">
        <v>224192667</v>
      </c>
      <c r="B3744">
        <v>158413252</v>
      </c>
      <c r="C3744" t="s">
        <v>3380</v>
      </c>
      <c r="D3744" t="str">
        <f>INDEX(cleaned_data_Pittsburgh!AF$2:'cleaned_data_Pittsburgh'!AF$828, MATCH(A3744, cleaned_data_Pittsburgh!I$2:'cleaned_data_Pittsburgh'!I$828,0))</f>
        <v>Pittsburgh</v>
      </c>
      <c r="E3744">
        <f>INDEX(cleaned_data_Pittsburgh!AG$2:'cleaned_data_Pittsburgh'!AG$828, MATCH(A3744, cleaned_data_Pittsburgh!I$2:'cleaned_data_Pittsburgh'!I$828,0))</f>
        <v>0</v>
      </c>
      <c r="F3744" t="str">
        <f>INDEX(cleaned_data_Pittsburgh!AK$2:'cleaned_data_Pittsburgh'!AK$828, MATCH(A3744, cleaned_data_Pittsburgh!I$2:'cleaned_data_Pittsburgh'!I$828,0))</f>
        <v>Sub-county</v>
      </c>
      <c r="G3744">
        <f t="shared" si="41"/>
        <v>1</v>
      </c>
    </row>
    <row r="3745" spans="1:7" x14ac:dyDescent="0.2">
      <c r="A3745">
        <v>224192667</v>
      </c>
      <c r="B3745">
        <v>187262641</v>
      </c>
      <c r="C3745" t="s">
        <v>3380</v>
      </c>
      <c r="D3745" t="str">
        <f>INDEX(cleaned_data_Pittsburgh!AF$2:'cleaned_data_Pittsburgh'!AF$828, MATCH(A3745, cleaned_data_Pittsburgh!I$2:'cleaned_data_Pittsburgh'!I$828,0))</f>
        <v>Pittsburgh</v>
      </c>
      <c r="E3745">
        <f>INDEX(cleaned_data_Pittsburgh!AG$2:'cleaned_data_Pittsburgh'!AG$828, MATCH(A3745, cleaned_data_Pittsburgh!I$2:'cleaned_data_Pittsburgh'!I$828,0))</f>
        <v>0</v>
      </c>
      <c r="F3745" t="str">
        <f>INDEX(cleaned_data_Pittsburgh!AK$2:'cleaned_data_Pittsburgh'!AK$828, MATCH(A3745, cleaned_data_Pittsburgh!I$2:'cleaned_data_Pittsburgh'!I$828,0))</f>
        <v>Sub-county</v>
      </c>
      <c r="G3745">
        <f t="shared" si="41"/>
        <v>1</v>
      </c>
    </row>
    <row r="3746" spans="1:7" x14ac:dyDescent="0.2">
      <c r="A3746">
        <v>224192667</v>
      </c>
      <c r="B3746">
        <v>94503512</v>
      </c>
      <c r="C3746" t="s">
        <v>3380</v>
      </c>
      <c r="D3746" t="str">
        <f>INDEX(cleaned_data_Pittsburgh!AF$2:'cleaned_data_Pittsburgh'!AF$828, MATCH(A3746, cleaned_data_Pittsburgh!I$2:'cleaned_data_Pittsburgh'!I$828,0))</f>
        <v>Pittsburgh</v>
      </c>
      <c r="E3746">
        <f>INDEX(cleaned_data_Pittsburgh!AG$2:'cleaned_data_Pittsburgh'!AG$828, MATCH(A3746, cleaned_data_Pittsburgh!I$2:'cleaned_data_Pittsburgh'!I$828,0))</f>
        <v>0</v>
      </c>
      <c r="F3746" t="str">
        <f>INDEX(cleaned_data_Pittsburgh!AK$2:'cleaned_data_Pittsburgh'!AK$828, MATCH(A3746, cleaned_data_Pittsburgh!I$2:'cleaned_data_Pittsburgh'!I$828,0))</f>
        <v>Sub-county</v>
      </c>
      <c r="G3746">
        <f t="shared" si="41"/>
        <v>1</v>
      </c>
    </row>
    <row r="3747" spans="1:7" x14ac:dyDescent="0.2">
      <c r="A3747">
        <v>224192667</v>
      </c>
      <c r="B3747">
        <v>182943157</v>
      </c>
      <c r="C3747" t="s">
        <v>3380</v>
      </c>
      <c r="D3747" t="str">
        <f>INDEX(cleaned_data_Pittsburgh!AF$2:'cleaned_data_Pittsburgh'!AF$828, MATCH(A3747, cleaned_data_Pittsburgh!I$2:'cleaned_data_Pittsburgh'!I$828,0))</f>
        <v>Pittsburgh</v>
      </c>
      <c r="E3747">
        <f>INDEX(cleaned_data_Pittsburgh!AG$2:'cleaned_data_Pittsburgh'!AG$828, MATCH(A3747, cleaned_data_Pittsburgh!I$2:'cleaned_data_Pittsburgh'!I$828,0))</f>
        <v>0</v>
      </c>
      <c r="F3747" t="str">
        <f>INDEX(cleaned_data_Pittsburgh!AK$2:'cleaned_data_Pittsburgh'!AK$828, MATCH(A3747, cleaned_data_Pittsburgh!I$2:'cleaned_data_Pittsburgh'!I$828,0))</f>
        <v>Sub-county</v>
      </c>
      <c r="G3747">
        <f t="shared" si="41"/>
        <v>1</v>
      </c>
    </row>
    <row r="3748" spans="1:7" x14ac:dyDescent="0.2">
      <c r="A3748">
        <v>224192667</v>
      </c>
      <c r="B3748">
        <v>183463704</v>
      </c>
      <c r="C3748" t="s">
        <v>3380</v>
      </c>
      <c r="D3748" t="str">
        <f>INDEX(cleaned_data_Pittsburgh!AF$2:'cleaned_data_Pittsburgh'!AF$828, MATCH(A3748, cleaned_data_Pittsburgh!I$2:'cleaned_data_Pittsburgh'!I$828,0))</f>
        <v>Pittsburgh</v>
      </c>
      <c r="E3748">
        <f>INDEX(cleaned_data_Pittsburgh!AG$2:'cleaned_data_Pittsburgh'!AG$828, MATCH(A3748, cleaned_data_Pittsburgh!I$2:'cleaned_data_Pittsburgh'!I$828,0))</f>
        <v>0</v>
      </c>
      <c r="F3748" t="str">
        <f>INDEX(cleaned_data_Pittsburgh!AK$2:'cleaned_data_Pittsburgh'!AK$828, MATCH(A3748, cleaned_data_Pittsburgh!I$2:'cleaned_data_Pittsburgh'!I$828,0))</f>
        <v>Sub-county</v>
      </c>
      <c r="G3748">
        <f t="shared" si="41"/>
        <v>1</v>
      </c>
    </row>
    <row r="3749" spans="1:7" x14ac:dyDescent="0.2">
      <c r="A3749">
        <v>224192667</v>
      </c>
      <c r="B3749">
        <v>186275841</v>
      </c>
      <c r="C3749" t="s">
        <v>3380</v>
      </c>
      <c r="D3749" t="str">
        <f>INDEX(cleaned_data_Pittsburgh!AF$2:'cleaned_data_Pittsburgh'!AF$828, MATCH(A3749, cleaned_data_Pittsburgh!I$2:'cleaned_data_Pittsburgh'!I$828,0))</f>
        <v>Pittsburgh</v>
      </c>
      <c r="E3749">
        <f>INDEX(cleaned_data_Pittsburgh!AG$2:'cleaned_data_Pittsburgh'!AG$828, MATCH(A3749, cleaned_data_Pittsburgh!I$2:'cleaned_data_Pittsburgh'!I$828,0))</f>
        <v>0</v>
      </c>
      <c r="F3749" t="str">
        <f>INDEX(cleaned_data_Pittsburgh!AK$2:'cleaned_data_Pittsburgh'!AK$828, MATCH(A3749, cleaned_data_Pittsburgh!I$2:'cleaned_data_Pittsburgh'!I$828,0))</f>
        <v>Sub-county</v>
      </c>
      <c r="G3749">
        <f t="shared" si="41"/>
        <v>1</v>
      </c>
    </row>
    <row r="3750" spans="1:7" x14ac:dyDescent="0.2">
      <c r="A3750">
        <v>224194870</v>
      </c>
      <c r="B3750">
        <v>7974575</v>
      </c>
      <c r="C3750" t="s">
        <v>3380</v>
      </c>
      <c r="D3750" t="str">
        <f>INDEX(cleaned_data_Pittsburgh!AF$2:'cleaned_data_Pittsburgh'!AF$828, MATCH(A3750, cleaned_data_Pittsburgh!I$2:'cleaned_data_Pittsburgh'!I$828,0))</f>
        <v>Pittsburgh</v>
      </c>
      <c r="E3750">
        <f>INDEX(cleaned_data_Pittsburgh!AG$2:'cleaned_data_Pittsburgh'!AG$828, MATCH(A3750, cleaned_data_Pittsburgh!I$2:'cleaned_data_Pittsburgh'!I$828,0))</f>
        <v>0</v>
      </c>
      <c r="F3750" t="str">
        <f>INDEX(cleaned_data_Pittsburgh!AK$2:'cleaned_data_Pittsburgh'!AK$828, MATCH(A3750, cleaned_data_Pittsburgh!I$2:'cleaned_data_Pittsburgh'!I$828,0))</f>
        <v>Sub-county</v>
      </c>
      <c r="G3750">
        <f t="shared" si="41"/>
        <v>1</v>
      </c>
    </row>
    <row r="3751" spans="1:7" x14ac:dyDescent="0.2">
      <c r="A3751">
        <v>224194870</v>
      </c>
      <c r="B3751">
        <v>13363447</v>
      </c>
      <c r="C3751" t="s">
        <v>3380</v>
      </c>
      <c r="D3751" t="str">
        <f>INDEX(cleaned_data_Pittsburgh!AF$2:'cleaned_data_Pittsburgh'!AF$828, MATCH(A3751, cleaned_data_Pittsburgh!I$2:'cleaned_data_Pittsburgh'!I$828,0))</f>
        <v>Pittsburgh</v>
      </c>
      <c r="E3751">
        <f>INDEX(cleaned_data_Pittsburgh!AG$2:'cleaned_data_Pittsburgh'!AG$828, MATCH(A3751, cleaned_data_Pittsburgh!I$2:'cleaned_data_Pittsburgh'!I$828,0))</f>
        <v>0</v>
      </c>
      <c r="F3751" t="str">
        <f>INDEX(cleaned_data_Pittsburgh!AK$2:'cleaned_data_Pittsburgh'!AK$828, MATCH(A3751, cleaned_data_Pittsburgh!I$2:'cleaned_data_Pittsburgh'!I$828,0))</f>
        <v>Sub-county</v>
      </c>
      <c r="G3751">
        <f t="shared" si="41"/>
        <v>1</v>
      </c>
    </row>
    <row r="3752" spans="1:7" x14ac:dyDescent="0.2">
      <c r="A3752">
        <v>224194870</v>
      </c>
      <c r="B3752">
        <v>107208532</v>
      </c>
      <c r="C3752" t="s">
        <v>3380</v>
      </c>
      <c r="D3752" t="str">
        <f>INDEX(cleaned_data_Pittsburgh!AF$2:'cleaned_data_Pittsburgh'!AF$828, MATCH(A3752, cleaned_data_Pittsburgh!I$2:'cleaned_data_Pittsburgh'!I$828,0))</f>
        <v>Pittsburgh</v>
      </c>
      <c r="E3752">
        <f>INDEX(cleaned_data_Pittsburgh!AG$2:'cleaned_data_Pittsburgh'!AG$828, MATCH(A3752, cleaned_data_Pittsburgh!I$2:'cleaned_data_Pittsburgh'!I$828,0))</f>
        <v>0</v>
      </c>
      <c r="F3752" t="str">
        <f>INDEX(cleaned_data_Pittsburgh!AK$2:'cleaned_data_Pittsburgh'!AK$828, MATCH(A3752, cleaned_data_Pittsburgh!I$2:'cleaned_data_Pittsburgh'!I$828,0))</f>
        <v>Sub-county</v>
      </c>
      <c r="G3752">
        <f t="shared" si="41"/>
        <v>1</v>
      </c>
    </row>
    <row r="3753" spans="1:7" x14ac:dyDescent="0.2">
      <c r="A3753">
        <v>224194870</v>
      </c>
      <c r="B3753">
        <v>146006712</v>
      </c>
      <c r="C3753" t="s">
        <v>3380</v>
      </c>
      <c r="D3753" t="str">
        <f>INDEX(cleaned_data_Pittsburgh!AF$2:'cleaned_data_Pittsburgh'!AF$828, MATCH(A3753, cleaned_data_Pittsburgh!I$2:'cleaned_data_Pittsburgh'!I$828,0))</f>
        <v>Pittsburgh</v>
      </c>
      <c r="E3753">
        <f>INDEX(cleaned_data_Pittsburgh!AG$2:'cleaned_data_Pittsburgh'!AG$828, MATCH(A3753, cleaned_data_Pittsburgh!I$2:'cleaned_data_Pittsburgh'!I$828,0))</f>
        <v>0</v>
      </c>
      <c r="F3753" t="str">
        <f>INDEX(cleaned_data_Pittsburgh!AK$2:'cleaned_data_Pittsburgh'!AK$828, MATCH(A3753, cleaned_data_Pittsburgh!I$2:'cleaned_data_Pittsburgh'!I$828,0))</f>
        <v>Sub-county</v>
      </c>
      <c r="G3753">
        <f t="shared" si="41"/>
        <v>1</v>
      </c>
    </row>
    <row r="3754" spans="1:7" x14ac:dyDescent="0.2">
      <c r="A3754">
        <v>224194870</v>
      </c>
      <c r="B3754">
        <v>185278824</v>
      </c>
      <c r="C3754" t="s">
        <v>3380</v>
      </c>
      <c r="D3754" t="str">
        <f>INDEX(cleaned_data_Pittsburgh!AF$2:'cleaned_data_Pittsburgh'!AF$828, MATCH(A3754, cleaned_data_Pittsburgh!I$2:'cleaned_data_Pittsburgh'!I$828,0))</f>
        <v>Pittsburgh</v>
      </c>
      <c r="E3754">
        <f>INDEX(cleaned_data_Pittsburgh!AG$2:'cleaned_data_Pittsburgh'!AG$828, MATCH(A3754, cleaned_data_Pittsburgh!I$2:'cleaned_data_Pittsburgh'!I$828,0))</f>
        <v>0</v>
      </c>
      <c r="F3754" t="str">
        <f>INDEX(cleaned_data_Pittsburgh!AK$2:'cleaned_data_Pittsburgh'!AK$828, MATCH(A3754, cleaned_data_Pittsburgh!I$2:'cleaned_data_Pittsburgh'!I$828,0))</f>
        <v>Sub-county</v>
      </c>
      <c r="G3754">
        <f t="shared" si="41"/>
        <v>1</v>
      </c>
    </row>
    <row r="3755" spans="1:7" x14ac:dyDescent="0.2">
      <c r="A3755">
        <v>224194870</v>
      </c>
      <c r="B3755">
        <v>65807692</v>
      </c>
      <c r="C3755" t="s">
        <v>3380</v>
      </c>
      <c r="D3755" t="str">
        <f>INDEX(cleaned_data_Pittsburgh!AF$2:'cleaned_data_Pittsburgh'!AF$828, MATCH(A3755, cleaned_data_Pittsburgh!I$2:'cleaned_data_Pittsburgh'!I$828,0))</f>
        <v>Pittsburgh</v>
      </c>
      <c r="E3755">
        <f>INDEX(cleaned_data_Pittsburgh!AG$2:'cleaned_data_Pittsburgh'!AG$828, MATCH(A3755, cleaned_data_Pittsburgh!I$2:'cleaned_data_Pittsburgh'!I$828,0))</f>
        <v>0</v>
      </c>
      <c r="F3755" t="str">
        <f>INDEX(cleaned_data_Pittsburgh!AK$2:'cleaned_data_Pittsburgh'!AK$828, MATCH(A3755, cleaned_data_Pittsburgh!I$2:'cleaned_data_Pittsburgh'!I$828,0))</f>
        <v>Sub-county</v>
      </c>
      <c r="G3755">
        <f t="shared" si="41"/>
        <v>1</v>
      </c>
    </row>
    <row r="3756" spans="1:7" x14ac:dyDescent="0.2">
      <c r="A3756">
        <v>224197955</v>
      </c>
      <c r="B3756">
        <v>93902302</v>
      </c>
      <c r="C3756" t="s">
        <v>3380</v>
      </c>
      <c r="D3756" t="str">
        <f>INDEX(cleaned_data_Pittsburgh!AF$2:'cleaned_data_Pittsburgh'!AF$828, MATCH(A3756, cleaned_data_Pittsburgh!I$2:'cleaned_data_Pittsburgh'!I$828,0))</f>
        <v>Pittsburgh</v>
      </c>
      <c r="E3756">
        <f>INDEX(cleaned_data_Pittsburgh!AG$2:'cleaned_data_Pittsburgh'!AG$828, MATCH(A3756, cleaned_data_Pittsburgh!I$2:'cleaned_data_Pittsburgh'!I$828,0))</f>
        <v>0</v>
      </c>
      <c r="F3756" t="str">
        <f>INDEX(cleaned_data_Pittsburgh!AK$2:'cleaned_data_Pittsburgh'!AK$828, MATCH(A3756, cleaned_data_Pittsburgh!I$2:'cleaned_data_Pittsburgh'!I$828,0))</f>
        <v>Sub-county</v>
      </c>
      <c r="G3756">
        <f t="shared" si="41"/>
        <v>1</v>
      </c>
    </row>
    <row r="3757" spans="1:7" x14ac:dyDescent="0.2">
      <c r="A3757">
        <v>224197955</v>
      </c>
      <c r="B3757">
        <v>107208532</v>
      </c>
      <c r="C3757" t="s">
        <v>3380</v>
      </c>
      <c r="D3757" t="str">
        <f>INDEX(cleaned_data_Pittsburgh!AF$2:'cleaned_data_Pittsburgh'!AF$828, MATCH(A3757, cleaned_data_Pittsburgh!I$2:'cleaned_data_Pittsburgh'!I$828,0))</f>
        <v>Pittsburgh</v>
      </c>
      <c r="E3757">
        <f>INDEX(cleaned_data_Pittsburgh!AG$2:'cleaned_data_Pittsburgh'!AG$828, MATCH(A3757, cleaned_data_Pittsburgh!I$2:'cleaned_data_Pittsburgh'!I$828,0))</f>
        <v>0</v>
      </c>
      <c r="F3757" t="str">
        <f>INDEX(cleaned_data_Pittsburgh!AK$2:'cleaned_data_Pittsburgh'!AK$828, MATCH(A3757, cleaned_data_Pittsburgh!I$2:'cleaned_data_Pittsburgh'!I$828,0))</f>
        <v>Sub-county</v>
      </c>
      <c r="G3757">
        <f t="shared" si="41"/>
        <v>1</v>
      </c>
    </row>
    <row r="3758" spans="1:7" x14ac:dyDescent="0.2">
      <c r="A3758">
        <v>224197955</v>
      </c>
      <c r="B3758">
        <v>189865226</v>
      </c>
      <c r="C3758" t="s">
        <v>3380</v>
      </c>
      <c r="D3758" t="str">
        <f>INDEX(cleaned_data_Pittsburgh!AF$2:'cleaned_data_Pittsburgh'!AF$828, MATCH(A3758, cleaned_data_Pittsburgh!I$2:'cleaned_data_Pittsburgh'!I$828,0))</f>
        <v>Pittsburgh</v>
      </c>
      <c r="E3758">
        <f>INDEX(cleaned_data_Pittsburgh!AG$2:'cleaned_data_Pittsburgh'!AG$828, MATCH(A3758, cleaned_data_Pittsburgh!I$2:'cleaned_data_Pittsburgh'!I$828,0))</f>
        <v>0</v>
      </c>
      <c r="F3758" t="str">
        <f>INDEX(cleaned_data_Pittsburgh!AK$2:'cleaned_data_Pittsburgh'!AK$828, MATCH(A3758, cleaned_data_Pittsburgh!I$2:'cleaned_data_Pittsburgh'!I$828,0))</f>
        <v>Sub-county</v>
      </c>
      <c r="G3758">
        <f t="shared" si="41"/>
        <v>1</v>
      </c>
    </row>
    <row r="3759" spans="1:7" x14ac:dyDescent="0.2">
      <c r="A3759">
        <v>224197955</v>
      </c>
      <c r="B3759">
        <v>55069802</v>
      </c>
      <c r="C3759" t="s">
        <v>3380</v>
      </c>
      <c r="D3759" t="str">
        <f>INDEX(cleaned_data_Pittsburgh!AF$2:'cleaned_data_Pittsburgh'!AF$828, MATCH(A3759, cleaned_data_Pittsburgh!I$2:'cleaned_data_Pittsburgh'!I$828,0))</f>
        <v>Pittsburgh</v>
      </c>
      <c r="E3759">
        <f>INDEX(cleaned_data_Pittsburgh!AG$2:'cleaned_data_Pittsburgh'!AG$828, MATCH(A3759, cleaned_data_Pittsburgh!I$2:'cleaned_data_Pittsburgh'!I$828,0))</f>
        <v>0</v>
      </c>
      <c r="F3759" t="str">
        <f>INDEX(cleaned_data_Pittsburgh!AK$2:'cleaned_data_Pittsburgh'!AK$828, MATCH(A3759, cleaned_data_Pittsburgh!I$2:'cleaned_data_Pittsburgh'!I$828,0))</f>
        <v>Sub-county</v>
      </c>
      <c r="G3759">
        <f t="shared" si="41"/>
        <v>1</v>
      </c>
    </row>
    <row r="3760" spans="1:7" x14ac:dyDescent="0.2">
      <c r="A3760">
        <v>224197955</v>
      </c>
      <c r="B3760">
        <v>77353132</v>
      </c>
      <c r="C3760" t="s">
        <v>3380</v>
      </c>
      <c r="D3760" t="str">
        <f>INDEX(cleaned_data_Pittsburgh!AF$2:'cleaned_data_Pittsburgh'!AF$828, MATCH(A3760, cleaned_data_Pittsburgh!I$2:'cleaned_data_Pittsburgh'!I$828,0))</f>
        <v>Pittsburgh</v>
      </c>
      <c r="E3760">
        <f>INDEX(cleaned_data_Pittsburgh!AG$2:'cleaned_data_Pittsburgh'!AG$828, MATCH(A3760, cleaned_data_Pittsburgh!I$2:'cleaned_data_Pittsburgh'!I$828,0))</f>
        <v>0</v>
      </c>
      <c r="F3760" t="str">
        <f>INDEX(cleaned_data_Pittsburgh!AK$2:'cleaned_data_Pittsburgh'!AK$828, MATCH(A3760, cleaned_data_Pittsburgh!I$2:'cleaned_data_Pittsburgh'!I$828,0))</f>
        <v>Sub-county</v>
      </c>
      <c r="G3760">
        <f t="shared" si="41"/>
        <v>1</v>
      </c>
    </row>
    <row r="3761" spans="1:7" x14ac:dyDescent="0.2">
      <c r="A3761">
        <v>224197955</v>
      </c>
      <c r="B3761">
        <v>13363447</v>
      </c>
      <c r="C3761" t="s">
        <v>3380</v>
      </c>
      <c r="D3761" t="str">
        <f>INDEX(cleaned_data_Pittsburgh!AF$2:'cleaned_data_Pittsburgh'!AF$828, MATCH(A3761, cleaned_data_Pittsburgh!I$2:'cleaned_data_Pittsburgh'!I$828,0))</f>
        <v>Pittsburgh</v>
      </c>
      <c r="E3761">
        <f>INDEX(cleaned_data_Pittsburgh!AG$2:'cleaned_data_Pittsburgh'!AG$828, MATCH(A3761, cleaned_data_Pittsburgh!I$2:'cleaned_data_Pittsburgh'!I$828,0))</f>
        <v>0</v>
      </c>
      <c r="F3761" t="str">
        <f>INDEX(cleaned_data_Pittsburgh!AK$2:'cleaned_data_Pittsburgh'!AK$828, MATCH(A3761, cleaned_data_Pittsburgh!I$2:'cleaned_data_Pittsburgh'!I$828,0))</f>
        <v>Sub-county</v>
      </c>
      <c r="G3761">
        <f t="shared" si="41"/>
        <v>1</v>
      </c>
    </row>
    <row r="3762" spans="1:7" x14ac:dyDescent="0.2">
      <c r="A3762">
        <v>224197955</v>
      </c>
      <c r="B3762">
        <v>146006712</v>
      </c>
      <c r="C3762" t="s">
        <v>3380</v>
      </c>
      <c r="D3762" t="str">
        <f>INDEX(cleaned_data_Pittsburgh!AF$2:'cleaned_data_Pittsburgh'!AF$828, MATCH(A3762, cleaned_data_Pittsburgh!I$2:'cleaned_data_Pittsburgh'!I$828,0))</f>
        <v>Pittsburgh</v>
      </c>
      <c r="E3762">
        <f>INDEX(cleaned_data_Pittsburgh!AG$2:'cleaned_data_Pittsburgh'!AG$828, MATCH(A3762, cleaned_data_Pittsburgh!I$2:'cleaned_data_Pittsburgh'!I$828,0))</f>
        <v>0</v>
      </c>
      <c r="F3762" t="str">
        <f>INDEX(cleaned_data_Pittsburgh!AK$2:'cleaned_data_Pittsburgh'!AK$828, MATCH(A3762, cleaned_data_Pittsburgh!I$2:'cleaned_data_Pittsburgh'!I$828,0))</f>
        <v>Sub-county</v>
      </c>
      <c r="G3762">
        <f t="shared" si="41"/>
        <v>1</v>
      </c>
    </row>
    <row r="3763" spans="1:7" x14ac:dyDescent="0.2">
      <c r="A3763">
        <v>224204561</v>
      </c>
      <c r="B3763">
        <v>8291855</v>
      </c>
      <c r="C3763" t="s">
        <v>3380</v>
      </c>
      <c r="D3763" t="str">
        <f>INDEX(cleaned_data_Pittsburgh!AF$2:'cleaned_data_Pittsburgh'!AF$828, MATCH(A3763, cleaned_data_Pittsburgh!I$2:'cleaned_data_Pittsburgh'!I$828,0))</f>
        <v>Pittsburgh</v>
      </c>
      <c r="E3763">
        <f>INDEX(cleaned_data_Pittsburgh!AG$2:'cleaned_data_Pittsburgh'!AG$828, MATCH(A3763, cleaned_data_Pittsburgh!I$2:'cleaned_data_Pittsburgh'!I$828,0))</f>
        <v>0</v>
      </c>
      <c r="F3763" t="str">
        <f>INDEX(cleaned_data_Pittsburgh!AK$2:'cleaned_data_Pittsburgh'!AK$828, MATCH(A3763, cleaned_data_Pittsburgh!I$2:'cleaned_data_Pittsburgh'!I$828,0))</f>
        <v>Sub-county</v>
      </c>
      <c r="G3763">
        <f t="shared" si="41"/>
        <v>1</v>
      </c>
    </row>
    <row r="3764" spans="1:7" x14ac:dyDescent="0.2">
      <c r="A3764">
        <v>224204561</v>
      </c>
      <c r="B3764">
        <v>66763322</v>
      </c>
      <c r="C3764" t="s">
        <v>3380</v>
      </c>
      <c r="D3764" t="str">
        <f>INDEX(cleaned_data_Pittsburgh!AF$2:'cleaned_data_Pittsburgh'!AF$828, MATCH(A3764, cleaned_data_Pittsburgh!I$2:'cleaned_data_Pittsburgh'!I$828,0))</f>
        <v>Pittsburgh</v>
      </c>
      <c r="E3764">
        <f>INDEX(cleaned_data_Pittsburgh!AG$2:'cleaned_data_Pittsburgh'!AG$828, MATCH(A3764, cleaned_data_Pittsburgh!I$2:'cleaned_data_Pittsburgh'!I$828,0))</f>
        <v>0</v>
      </c>
      <c r="F3764" t="str">
        <f>INDEX(cleaned_data_Pittsburgh!AK$2:'cleaned_data_Pittsburgh'!AK$828, MATCH(A3764, cleaned_data_Pittsburgh!I$2:'cleaned_data_Pittsburgh'!I$828,0))</f>
        <v>Sub-county</v>
      </c>
      <c r="G3764">
        <f t="shared" si="41"/>
        <v>1</v>
      </c>
    </row>
    <row r="3765" spans="1:7" x14ac:dyDescent="0.2">
      <c r="A3765">
        <v>224204561</v>
      </c>
      <c r="B3765">
        <v>189346517</v>
      </c>
      <c r="C3765" t="s">
        <v>3380</v>
      </c>
      <c r="D3765" t="str">
        <f>INDEX(cleaned_data_Pittsburgh!AF$2:'cleaned_data_Pittsburgh'!AF$828, MATCH(A3765, cleaned_data_Pittsburgh!I$2:'cleaned_data_Pittsburgh'!I$828,0))</f>
        <v>Pittsburgh</v>
      </c>
      <c r="E3765">
        <f>INDEX(cleaned_data_Pittsburgh!AG$2:'cleaned_data_Pittsburgh'!AG$828, MATCH(A3765, cleaned_data_Pittsburgh!I$2:'cleaned_data_Pittsburgh'!I$828,0))</f>
        <v>0</v>
      </c>
      <c r="F3765" t="str">
        <f>INDEX(cleaned_data_Pittsburgh!AK$2:'cleaned_data_Pittsburgh'!AK$828, MATCH(A3765, cleaned_data_Pittsburgh!I$2:'cleaned_data_Pittsburgh'!I$828,0))</f>
        <v>Sub-county</v>
      </c>
      <c r="G3765">
        <f t="shared" si="41"/>
        <v>1</v>
      </c>
    </row>
    <row r="3766" spans="1:7" x14ac:dyDescent="0.2">
      <c r="A3766">
        <v>224204561</v>
      </c>
      <c r="B3766">
        <v>188775881</v>
      </c>
      <c r="C3766" t="s">
        <v>3380</v>
      </c>
      <c r="D3766" t="str">
        <f>INDEX(cleaned_data_Pittsburgh!AF$2:'cleaned_data_Pittsburgh'!AF$828, MATCH(A3766, cleaned_data_Pittsburgh!I$2:'cleaned_data_Pittsburgh'!I$828,0))</f>
        <v>Pittsburgh</v>
      </c>
      <c r="E3766">
        <f>INDEX(cleaned_data_Pittsburgh!AG$2:'cleaned_data_Pittsburgh'!AG$828, MATCH(A3766, cleaned_data_Pittsburgh!I$2:'cleaned_data_Pittsburgh'!I$828,0))</f>
        <v>0</v>
      </c>
      <c r="F3766" t="str">
        <f>INDEX(cleaned_data_Pittsburgh!AK$2:'cleaned_data_Pittsburgh'!AK$828, MATCH(A3766, cleaned_data_Pittsburgh!I$2:'cleaned_data_Pittsburgh'!I$828,0))</f>
        <v>Sub-county</v>
      </c>
      <c r="G3766">
        <f t="shared" si="41"/>
        <v>1</v>
      </c>
    </row>
    <row r="3767" spans="1:7" x14ac:dyDescent="0.2">
      <c r="A3767">
        <v>224204561</v>
      </c>
      <c r="B3767">
        <v>57794862</v>
      </c>
      <c r="C3767" t="s">
        <v>3380</v>
      </c>
      <c r="D3767" t="str">
        <f>INDEX(cleaned_data_Pittsburgh!AF$2:'cleaned_data_Pittsburgh'!AF$828, MATCH(A3767, cleaned_data_Pittsburgh!I$2:'cleaned_data_Pittsburgh'!I$828,0))</f>
        <v>Pittsburgh</v>
      </c>
      <c r="E3767">
        <f>INDEX(cleaned_data_Pittsburgh!AG$2:'cleaned_data_Pittsburgh'!AG$828, MATCH(A3767, cleaned_data_Pittsburgh!I$2:'cleaned_data_Pittsburgh'!I$828,0))</f>
        <v>0</v>
      </c>
      <c r="F3767" t="str">
        <f>INDEX(cleaned_data_Pittsburgh!AK$2:'cleaned_data_Pittsburgh'!AK$828, MATCH(A3767, cleaned_data_Pittsburgh!I$2:'cleaned_data_Pittsburgh'!I$828,0))</f>
        <v>Sub-county</v>
      </c>
      <c r="G3767">
        <f t="shared" si="41"/>
        <v>1</v>
      </c>
    </row>
    <row r="3768" spans="1:7" x14ac:dyDescent="0.2">
      <c r="A3768">
        <v>224204561</v>
      </c>
      <c r="B3768">
        <v>187339322</v>
      </c>
      <c r="C3768" t="s">
        <v>3380</v>
      </c>
      <c r="D3768" t="str">
        <f>INDEX(cleaned_data_Pittsburgh!AF$2:'cleaned_data_Pittsburgh'!AF$828, MATCH(A3768, cleaned_data_Pittsburgh!I$2:'cleaned_data_Pittsburgh'!I$828,0))</f>
        <v>Pittsburgh</v>
      </c>
      <c r="E3768">
        <f>INDEX(cleaned_data_Pittsburgh!AG$2:'cleaned_data_Pittsburgh'!AG$828, MATCH(A3768, cleaned_data_Pittsburgh!I$2:'cleaned_data_Pittsburgh'!I$828,0))</f>
        <v>0</v>
      </c>
      <c r="F3768" t="str">
        <f>INDEX(cleaned_data_Pittsburgh!AK$2:'cleaned_data_Pittsburgh'!AK$828, MATCH(A3768, cleaned_data_Pittsburgh!I$2:'cleaned_data_Pittsburgh'!I$828,0))</f>
        <v>Sub-county</v>
      </c>
      <c r="G3768">
        <f t="shared" si="41"/>
        <v>1</v>
      </c>
    </row>
    <row r="3769" spans="1:7" x14ac:dyDescent="0.2">
      <c r="A3769">
        <v>224204561</v>
      </c>
      <c r="B3769">
        <v>156699492</v>
      </c>
      <c r="C3769" t="s">
        <v>3380</v>
      </c>
      <c r="D3769" t="str">
        <f>INDEX(cleaned_data_Pittsburgh!AF$2:'cleaned_data_Pittsburgh'!AF$828, MATCH(A3769, cleaned_data_Pittsburgh!I$2:'cleaned_data_Pittsburgh'!I$828,0))</f>
        <v>Pittsburgh</v>
      </c>
      <c r="E3769">
        <f>INDEX(cleaned_data_Pittsburgh!AG$2:'cleaned_data_Pittsburgh'!AG$828, MATCH(A3769, cleaned_data_Pittsburgh!I$2:'cleaned_data_Pittsburgh'!I$828,0))</f>
        <v>0</v>
      </c>
      <c r="F3769" t="str">
        <f>INDEX(cleaned_data_Pittsburgh!AK$2:'cleaned_data_Pittsburgh'!AK$828, MATCH(A3769, cleaned_data_Pittsburgh!I$2:'cleaned_data_Pittsburgh'!I$828,0))</f>
        <v>Sub-county</v>
      </c>
      <c r="G3769">
        <f t="shared" si="41"/>
        <v>1</v>
      </c>
    </row>
    <row r="3770" spans="1:7" x14ac:dyDescent="0.2">
      <c r="A3770">
        <v>224204561</v>
      </c>
      <c r="B3770">
        <v>190822086</v>
      </c>
      <c r="C3770" t="s">
        <v>3380</v>
      </c>
      <c r="D3770" t="str">
        <f>INDEX(cleaned_data_Pittsburgh!AF$2:'cleaned_data_Pittsburgh'!AF$828, MATCH(A3770, cleaned_data_Pittsburgh!I$2:'cleaned_data_Pittsburgh'!I$828,0))</f>
        <v>Pittsburgh</v>
      </c>
      <c r="E3770">
        <f>INDEX(cleaned_data_Pittsburgh!AG$2:'cleaned_data_Pittsburgh'!AG$828, MATCH(A3770, cleaned_data_Pittsburgh!I$2:'cleaned_data_Pittsburgh'!I$828,0))</f>
        <v>0</v>
      </c>
      <c r="F3770" t="str">
        <f>INDEX(cleaned_data_Pittsburgh!AK$2:'cleaned_data_Pittsburgh'!AK$828, MATCH(A3770, cleaned_data_Pittsburgh!I$2:'cleaned_data_Pittsburgh'!I$828,0))</f>
        <v>Sub-county</v>
      </c>
      <c r="G3770">
        <f t="shared" si="41"/>
        <v>1</v>
      </c>
    </row>
    <row r="3771" spans="1:7" x14ac:dyDescent="0.2">
      <c r="A3771">
        <v>224206853</v>
      </c>
      <c r="B3771">
        <v>108457202</v>
      </c>
      <c r="C3771" t="s">
        <v>3380</v>
      </c>
      <c r="D3771" t="str">
        <f>INDEX(cleaned_data_Pittsburgh!AF$2:'cleaned_data_Pittsburgh'!AF$828, MATCH(A3771, cleaned_data_Pittsburgh!I$2:'cleaned_data_Pittsburgh'!I$828,0))</f>
        <v>Pittsburgh</v>
      </c>
      <c r="E3771">
        <f>INDEX(cleaned_data_Pittsburgh!AG$2:'cleaned_data_Pittsburgh'!AG$828, MATCH(A3771, cleaned_data_Pittsburgh!I$2:'cleaned_data_Pittsburgh'!I$828,0))</f>
        <v>0</v>
      </c>
      <c r="F3771" t="str">
        <f>INDEX(cleaned_data_Pittsburgh!AK$2:'cleaned_data_Pittsburgh'!AK$828, MATCH(A3771, cleaned_data_Pittsburgh!I$2:'cleaned_data_Pittsburgh'!I$828,0))</f>
        <v>Sub-county</v>
      </c>
      <c r="G3771">
        <f t="shared" si="41"/>
        <v>1</v>
      </c>
    </row>
    <row r="3772" spans="1:7" x14ac:dyDescent="0.2">
      <c r="A3772">
        <v>224206853</v>
      </c>
      <c r="B3772">
        <v>43426972</v>
      </c>
      <c r="C3772" t="s">
        <v>3380</v>
      </c>
      <c r="D3772" t="str">
        <f>INDEX(cleaned_data_Pittsburgh!AF$2:'cleaned_data_Pittsburgh'!AF$828, MATCH(A3772, cleaned_data_Pittsburgh!I$2:'cleaned_data_Pittsburgh'!I$828,0))</f>
        <v>Pittsburgh</v>
      </c>
      <c r="E3772">
        <f>INDEX(cleaned_data_Pittsburgh!AG$2:'cleaned_data_Pittsburgh'!AG$828, MATCH(A3772, cleaned_data_Pittsburgh!I$2:'cleaned_data_Pittsburgh'!I$828,0))</f>
        <v>0</v>
      </c>
      <c r="F3772" t="str">
        <f>INDEX(cleaned_data_Pittsburgh!AK$2:'cleaned_data_Pittsburgh'!AK$828, MATCH(A3772, cleaned_data_Pittsburgh!I$2:'cleaned_data_Pittsburgh'!I$828,0))</f>
        <v>Sub-county</v>
      </c>
      <c r="G3772">
        <f t="shared" si="41"/>
        <v>1</v>
      </c>
    </row>
    <row r="3773" spans="1:7" x14ac:dyDescent="0.2">
      <c r="A3773">
        <v>224206853</v>
      </c>
      <c r="B3773">
        <v>149030712</v>
      </c>
      <c r="C3773" t="s">
        <v>3380</v>
      </c>
      <c r="D3773" t="str">
        <f>INDEX(cleaned_data_Pittsburgh!AF$2:'cleaned_data_Pittsburgh'!AF$828, MATCH(A3773, cleaned_data_Pittsburgh!I$2:'cleaned_data_Pittsburgh'!I$828,0))</f>
        <v>Pittsburgh</v>
      </c>
      <c r="E3773">
        <f>INDEX(cleaned_data_Pittsburgh!AG$2:'cleaned_data_Pittsburgh'!AG$828, MATCH(A3773, cleaned_data_Pittsburgh!I$2:'cleaned_data_Pittsburgh'!I$828,0))</f>
        <v>0</v>
      </c>
      <c r="F3773" t="str">
        <f>INDEX(cleaned_data_Pittsburgh!AK$2:'cleaned_data_Pittsburgh'!AK$828, MATCH(A3773, cleaned_data_Pittsburgh!I$2:'cleaned_data_Pittsburgh'!I$828,0))</f>
        <v>Sub-county</v>
      </c>
      <c r="G3773">
        <f t="shared" si="41"/>
        <v>1</v>
      </c>
    </row>
    <row r="3774" spans="1:7" x14ac:dyDescent="0.2">
      <c r="A3774">
        <v>224206853</v>
      </c>
      <c r="B3774">
        <v>6612795</v>
      </c>
      <c r="C3774" t="s">
        <v>3380</v>
      </c>
      <c r="D3774" t="str">
        <f>INDEX(cleaned_data_Pittsburgh!AF$2:'cleaned_data_Pittsburgh'!AF$828, MATCH(A3774, cleaned_data_Pittsburgh!I$2:'cleaned_data_Pittsburgh'!I$828,0))</f>
        <v>Pittsburgh</v>
      </c>
      <c r="E3774">
        <f>INDEX(cleaned_data_Pittsburgh!AG$2:'cleaned_data_Pittsburgh'!AG$828, MATCH(A3774, cleaned_data_Pittsburgh!I$2:'cleaned_data_Pittsburgh'!I$828,0))</f>
        <v>0</v>
      </c>
      <c r="F3774" t="str">
        <f>INDEX(cleaned_data_Pittsburgh!AK$2:'cleaned_data_Pittsburgh'!AK$828, MATCH(A3774, cleaned_data_Pittsburgh!I$2:'cleaned_data_Pittsburgh'!I$828,0))</f>
        <v>Sub-county</v>
      </c>
      <c r="G3774">
        <f t="shared" si="41"/>
        <v>1</v>
      </c>
    </row>
    <row r="3775" spans="1:7" x14ac:dyDescent="0.2">
      <c r="A3775">
        <v>224206853</v>
      </c>
      <c r="B3775">
        <v>2698166</v>
      </c>
      <c r="C3775" t="s">
        <v>3380</v>
      </c>
      <c r="D3775" t="str">
        <f>INDEX(cleaned_data_Pittsburgh!AF$2:'cleaned_data_Pittsburgh'!AF$828, MATCH(A3775, cleaned_data_Pittsburgh!I$2:'cleaned_data_Pittsburgh'!I$828,0))</f>
        <v>Pittsburgh</v>
      </c>
      <c r="E3775">
        <f>INDEX(cleaned_data_Pittsburgh!AG$2:'cleaned_data_Pittsburgh'!AG$828, MATCH(A3775, cleaned_data_Pittsburgh!I$2:'cleaned_data_Pittsburgh'!I$828,0))</f>
        <v>0</v>
      </c>
      <c r="F3775" t="str">
        <f>INDEX(cleaned_data_Pittsburgh!AK$2:'cleaned_data_Pittsburgh'!AK$828, MATCH(A3775, cleaned_data_Pittsburgh!I$2:'cleaned_data_Pittsburgh'!I$828,0))</f>
        <v>Sub-county</v>
      </c>
      <c r="G3775">
        <f t="shared" si="41"/>
        <v>1</v>
      </c>
    </row>
    <row r="3776" spans="1:7" x14ac:dyDescent="0.2">
      <c r="A3776">
        <v>224206853</v>
      </c>
      <c r="B3776">
        <v>178815802</v>
      </c>
      <c r="C3776" t="s">
        <v>3380</v>
      </c>
      <c r="D3776" t="str">
        <f>INDEX(cleaned_data_Pittsburgh!AF$2:'cleaned_data_Pittsburgh'!AF$828, MATCH(A3776, cleaned_data_Pittsburgh!I$2:'cleaned_data_Pittsburgh'!I$828,0))</f>
        <v>Pittsburgh</v>
      </c>
      <c r="E3776">
        <f>INDEX(cleaned_data_Pittsburgh!AG$2:'cleaned_data_Pittsburgh'!AG$828, MATCH(A3776, cleaned_data_Pittsburgh!I$2:'cleaned_data_Pittsburgh'!I$828,0))</f>
        <v>0</v>
      </c>
      <c r="F3776" t="str">
        <f>INDEX(cleaned_data_Pittsburgh!AK$2:'cleaned_data_Pittsburgh'!AK$828, MATCH(A3776, cleaned_data_Pittsburgh!I$2:'cleaned_data_Pittsburgh'!I$828,0))</f>
        <v>Sub-county</v>
      </c>
      <c r="G3776">
        <f t="shared" si="41"/>
        <v>1</v>
      </c>
    </row>
    <row r="3777" spans="1:7" x14ac:dyDescent="0.2">
      <c r="A3777">
        <v>224206853</v>
      </c>
      <c r="B3777">
        <v>101925842</v>
      </c>
      <c r="C3777" t="s">
        <v>3380</v>
      </c>
      <c r="D3777" t="str">
        <f>INDEX(cleaned_data_Pittsburgh!AF$2:'cleaned_data_Pittsburgh'!AF$828, MATCH(A3777, cleaned_data_Pittsburgh!I$2:'cleaned_data_Pittsburgh'!I$828,0))</f>
        <v>Pittsburgh</v>
      </c>
      <c r="E3777">
        <f>INDEX(cleaned_data_Pittsburgh!AG$2:'cleaned_data_Pittsburgh'!AG$828, MATCH(A3777, cleaned_data_Pittsburgh!I$2:'cleaned_data_Pittsburgh'!I$828,0))</f>
        <v>0</v>
      </c>
      <c r="F3777" t="str">
        <f>INDEX(cleaned_data_Pittsburgh!AK$2:'cleaned_data_Pittsburgh'!AK$828, MATCH(A3777, cleaned_data_Pittsburgh!I$2:'cleaned_data_Pittsburgh'!I$828,0))</f>
        <v>Sub-county</v>
      </c>
      <c r="G3777">
        <f t="shared" si="41"/>
        <v>1</v>
      </c>
    </row>
    <row r="3778" spans="1:7" x14ac:dyDescent="0.2">
      <c r="A3778">
        <v>224206853</v>
      </c>
      <c r="B3778">
        <v>1662901</v>
      </c>
      <c r="C3778" t="s">
        <v>3380</v>
      </c>
      <c r="D3778" t="str">
        <f>INDEX(cleaned_data_Pittsburgh!AF$2:'cleaned_data_Pittsburgh'!AF$828, MATCH(A3778, cleaned_data_Pittsburgh!I$2:'cleaned_data_Pittsburgh'!I$828,0))</f>
        <v>Pittsburgh</v>
      </c>
      <c r="E3778">
        <f>INDEX(cleaned_data_Pittsburgh!AG$2:'cleaned_data_Pittsburgh'!AG$828, MATCH(A3778, cleaned_data_Pittsburgh!I$2:'cleaned_data_Pittsburgh'!I$828,0))</f>
        <v>0</v>
      </c>
      <c r="F3778" t="str">
        <f>INDEX(cleaned_data_Pittsburgh!AK$2:'cleaned_data_Pittsburgh'!AK$828, MATCH(A3778, cleaned_data_Pittsburgh!I$2:'cleaned_data_Pittsburgh'!I$828,0))</f>
        <v>Sub-county</v>
      </c>
      <c r="G3778">
        <f t="shared" si="41"/>
        <v>1</v>
      </c>
    </row>
    <row r="3779" spans="1:7" x14ac:dyDescent="0.2">
      <c r="A3779">
        <v>224206853</v>
      </c>
      <c r="B3779">
        <v>12572849</v>
      </c>
      <c r="C3779" t="s">
        <v>3380</v>
      </c>
      <c r="D3779" t="str">
        <f>INDEX(cleaned_data_Pittsburgh!AF$2:'cleaned_data_Pittsburgh'!AF$828, MATCH(A3779, cleaned_data_Pittsburgh!I$2:'cleaned_data_Pittsburgh'!I$828,0))</f>
        <v>Pittsburgh</v>
      </c>
      <c r="E3779">
        <f>INDEX(cleaned_data_Pittsburgh!AG$2:'cleaned_data_Pittsburgh'!AG$828, MATCH(A3779, cleaned_data_Pittsburgh!I$2:'cleaned_data_Pittsburgh'!I$828,0))</f>
        <v>0</v>
      </c>
      <c r="F3779" t="str">
        <f>INDEX(cleaned_data_Pittsburgh!AK$2:'cleaned_data_Pittsburgh'!AK$828, MATCH(A3779, cleaned_data_Pittsburgh!I$2:'cleaned_data_Pittsburgh'!I$828,0))</f>
        <v>Sub-county</v>
      </c>
      <c r="G3779">
        <f t="shared" si="41"/>
        <v>1</v>
      </c>
    </row>
    <row r="3780" spans="1:7" x14ac:dyDescent="0.2">
      <c r="A3780">
        <v>224206853</v>
      </c>
      <c r="B3780">
        <v>6627864</v>
      </c>
      <c r="C3780" t="s">
        <v>3380</v>
      </c>
      <c r="D3780" t="str">
        <f>INDEX(cleaned_data_Pittsburgh!AF$2:'cleaned_data_Pittsburgh'!AF$828, MATCH(A3780, cleaned_data_Pittsburgh!I$2:'cleaned_data_Pittsburgh'!I$828,0))</f>
        <v>Pittsburgh</v>
      </c>
      <c r="E3780">
        <f>INDEX(cleaned_data_Pittsburgh!AG$2:'cleaned_data_Pittsburgh'!AG$828, MATCH(A3780, cleaned_data_Pittsburgh!I$2:'cleaned_data_Pittsburgh'!I$828,0))</f>
        <v>0</v>
      </c>
      <c r="F3780" t="str">
        <f>INDEX(cleaned_data_Pittsburgh!AK$2:'cleaned_data_Pittsburgh'!AK$828, MATCH(A3780, cleaned_data_Pittsburgh!I$2:'cleaned_data_Pittsburgh'!I$828,0))</f>
        <v>Sub-county</v>
      </c>
      <c r="G3780">
        <f t="shared" si="41"/>
        <v>1</v>
      </c>
    </row>
    <row r="3781" spans="1:7" x14ac:dyDescent="0.2">
      <c r="A3781">
        <v>224206853</v>
      </c>
      <c r="B3781">
        <v>185606716</v>
      </c>
      <c r="C3781" t="s">
        <v>3380</v>
      </c>
      <c r="D3781" t="str">
        <f>INDEX(cleaned_data_Pittsburgh!AF$2:'cleaned_data_Pittsburgh'!AF$828, MATCH(A3781, cleaned_data_Pittsburgh!I$2:'cleaned_data_Pittsburgh'!I$828,0))</f>
        <v>Pittsburgh</v>
      </c>
      <c r="E3781">
        <f>INDEX(cleaned_data_Pittsburgh!AG$2:'cleaned_data_Pittsburgh'!AG$828, MATCH(A3781, cleaned_data_Pittsburgh!I$2:'cleaned_data_Pittsburgh'!I$828,0))</f>
        <v>0</v>
      </c>
      <c r="F3781" t="str">
        <f>INDEX(cleaned_data_Pittsburgh!AK$2:'cleaned_data_Pittsburgh'!AK$828, MATCH(A3781, cleaned_data_Pittsburgh!I$2:'cleaned_data_Pittsburgh'!I$828,0))</f>
        <v>Sub-county</v>
      </c>
      <c r="G3781">
        <f t="shared" si="41"/>
        <v>1</v>
      </c>
    </row>
    <row r="3782" spans="1:7" x14ac:dyDescent="0.2">
      <c r="A3782">
        <v>224206853</v>
      </c>
      <c r="B3782">
        <v>185701988</v>
      </c>
      <c r="C3782" t="s">
        <v>3380</v>
      </c>
      <c r="D3782" t="str">
        <f>INDEX(cleaned_data_Pittsburgh!AF$2:'cleaned_data_Pittsburgh'!AF$828, MATCH(A3782, cleaned_data_Pittsburgh!I$2:'cleaned_data_Pittsburgh'!I$828,0))</f>
        <v>Pittsburgh</v>
      </c>
      <c r="E3782">
        <f>INDEX(cleaned_data_Pittsburgh!AG$2:'cleaned_data_Pittsburgh'!AG$828, MATCH(A3782, cleaned_data_Pittsburgh!I$2:'cleaned_data_Pittsburgh'!I$828,0))</f>
        <v>0</v>
      </c>
      <c r="F3782" t="str">
        <f>INDEX(cleaned_data_Pittsburgh!AK$2:'cleaned_data_Pittsburgh'!AK$828, MATCH(A3782, cleaned_data_Pittsburgh!I$2:'cleaned_data_Pittsburgh'!I$828,0))</f>
        <v>Sub-county</v>
      </c>
      <c r="G3782">
        <f t="shared" si="41"/>
        <v>1</v>
      </c>
    </row>
    <row r="3783" spans="1:7" x14ac:dyDescent="0.2">
      <c r="A3783">
        <v>224206853</v>
      </c>
      <c r="B3783">
        <v>187245563</v>
      </c>
      <c r="C3783" t="s">
        <v>3380</v>
      </c>
      <c r="D3783" t="str">
        <f>INDEX(cleaned_data_Pittsburgh!AF$2:'cleaned_data_Pittsburgh'!AF$828, MATCH(A3783, cleaned_data_Pittsburgh!I$2:'cleaned_data_Pittsburgh'!I$828,0))</f>
        <v>Pittsburgh</v>
      </c>
      <c r="E3783">
        <f>INDEX(cleaned_data_Pittsburgh!AG$2:'cleaned_data_Pittsburgh'!AG$828, MATCH(A3783, cleaned_data_Pittsburgh!I$2:'cleaned_data_Pittsburgh'!I$828,0))</f>
        <v>0</v>
      </c>
      <c r="F3783" t="str">
        <f>INDEX(cleaned_data_Pittsburgh!AK$2:'cleaned_data_Pittsburgh'!AK$828, MATCH(A3783, cleaned_data_Pittsburgh!I$2:'cleaned_data_Pittsburgh'!I$828,0))</f>
        <v>Sub-county</v>
      </c>
      <c r="G3783">
        <f t="shared" si="41"/>
        <v>1</v>
      </c>
    </row>
    <row r="3784" spans="1:7" x14ac:dyDescent="0.2">
      <c r="A3784">
        <v>224207296</v>
      </c>
      <c r="B3784">
        <v>10504741</v>
      </c>
      <c r="C3784" t="s">
        <v>3380</v>
      </c>
      <c r="D3784" t="str">
        <f>INDEX(cleaned_data_Pittsburgh!AF$2:'cleaned_data_Pittsburgh'!AF$828, MATCH(A3784, cleaned_data_Pittsburgh!I$2:'cleaned_data_Pittsburgh'!I$828,0))</f>
        <v>Pittsburgh</v>
      </c>
      <c r="E3784">
        <f>INDEX(cleaned_data_Pittsburgh!AG$2:'cleaned_data_Pittsburgh'!AG$828, MATCH(A3784, cleaned_data_Pittsburgh!I$2:'cleaned_data_Pittsburgh'!I$828,0))</f>
        <v>0</v>
      </c>
      <c r="F3784" t="str">
        <f>INDEX(cleaned_data_Pittsburgh!AK$2:'cleaned_data_Pittsburgh'!AK$828, MATCH(A3784, cleaned_data_Pittsburgh!I$2:'cleaned_data_Pittsburgh'!I$828,0))</f>
        <v>Sub-county</v>
      </c>
      <c r="G3784">
        <f t="shared" si="41"/>
        <v>1</v>
      </c>
    </row>
    <row r="3785" spans="1:7" x14ac:dyDescent="0.2">
      <c r="A3785">
        <v>224207296</v>
      </c>
      <c r="B3785">
        <v>187522227</v>
      </c>
      <c r="C3785" t="s">
        <v>3380</v>
      </c>
      <c r="D3785" t="str">
        <f>INDEX(cleaned_data_Pittsburgh!AF$2:'cleaned_data_Pittsburgh'!AF$828, MATCH(A3785, cleaned_data_Pittsburgh!I$2:'cleaned_data_Pittsburgh'!I$828,0))</f>
        <v>Pittsburgh</v>
      </c>
      <c r="E3785">
        <f>INDEX(cleaned_data_Pittsburgh!AG$2:'cleaned_data_Pittsburgh'!AG$828, MATCH(A3785, cleaned_data_Pittsburgh!I$2:'cleaned_data_Pittsburgh'!I$828,0))</f>
        <v>0</v>
      </c>
      <c r="F3785" t="str">
        <f>INDEX(cleaned_data_Pittsburgh!AK$2:'cleaned_data_Pittsburgh'!AK$828, MATCH(A3785, cleaned_data_Pittsburgh!I$2:'cleaned_data_Pittsburgh'!I$828,0))</f>
        <v>Sub-county</v>
      </c>
      <c r="G3785">
        <f t="shared" si="41"/>
        <v>1</v>
      </c>
    </row>
    <row r="3786" spans="1:7" x14ac:dyDescent="0.2">
      <c r="A3786">
        <v>224207296</v>
      </c>
      <c r="B3786">
        <v>182516173</v>
      </c>
      <c r="C3786" t="s">
        <v>3380</v>
      </c>
      <c r="D3786" t="str">
        <f>INDEX(cleaned_data_Pittsburgh!AF$2:'cleaned_data_Pittsburgh'!AF$828, MATCH(A3786, cleaned_data_Pittsburgh!I$2:'cleaned_data_Pittsburgh'!I$828,0))</f>
        <v>Pittsburgh</v>
      </c>
      <c r="E3786">
        <f>INDEX(cleaned_data_Pittsburgh!AG$2:'cleaned_data_Pittsburgh'!AG$828, MATCH(A3786, cleaned_data_Pittsburgh!I$2:'cleaned_data_Pittsburgh'!I$828,0))</f>
        <v>0</v>
      </c>
      <c r="F3786" t="str">
        <f>INDEX(cleaned_data_Pittsburgh!AK$2:'cleaned_data_Pittsburgh'!AK$828, MATCH(A3786, cleaned_data_Pittsburgh!I$2:'cleaned_data_Pittsburgh'!I$828,0))</f>
        <v>Sub-county</v>
      </c>
      <c r="G3786">
        <f t="shared" si="41"/>
        <v>1</v>
      </c>
    </row>
    <row r="3787" spans="1:7" x14ac:dyDescent="0.2">
      <c r="A3787">
        <v>224207296</v>
      </c>
      <c r="B3787">
        <v>187407571</v>
      </c>
      <c r="C3787" t="s">
        <v>3380</v>
      </c>
      <c r="D3787" t="str">
        <f>INDEX(cleaned_data_Pittsburgh!AF$2:'cleaned_data_Pittsburgh'!AF$828, MATCH(A3787, cleaned_data_Pittsburgh!I$2:'cleaned_data_Pittsburgh'!I$828,0))</f>
        <v>Pittsburgh</v>
      </c>
      <c r="E3787">
        <f>INDEX(cleaned_data_Pittsburgh!AG$2:'cleaned_data_Pittsburgh'!AG$828, MATCH(A3787, cleaned_data_Pittsburgh!I$2:'cleaned_data_Pittsburgh'!I$828,0))</f>
        <v>0</v>
      </c>
      <c r="F3787" t="str">
        <f>INDEX(cleaned_data_Pittsburgh!AK$2:'cleaned_data_Pittsburgh'!AK$828, MATCH(A3787, cleaned_data_Pittsburgh!I$2:'cleaned_data_Pittsburgh'!I$828,0))</f>
        <v>Sub-county</v>
      </c>
      <c r="G3787">
        <f t="shared" ref="G3787:G3850" si="42">IF(IFERROR(SEARCH(D3787, C3787), 0), 1, 0)</f>
        <v>1</v>
      </c>
    </row>
    <row r="3788" spans="1:7" x14ac:dyDescent="0.2">
      <c r="A3788">
        <v>224207296</v>
      </c>
      <c r="B3788">
        <v>1940663</v>
      </c>
      <c r="C3788" t="s">
        <v>3380</v>
      </c>
      <c r="D3788" t="str">
        <f>INDEX(cleaned_data_Pittsburgh!AF$2:'cleaned_data_Pittsburgh'!AF$828, MATCH(A3788, cleaned_data_Pittsburgh!I$2:'cleaned_data_Pittsburgh'!I$828,0))</f>
        <v>Pittsburgh</v>
      </c>
      <c r="E3788">
        <f>INDEX(cleaned_data_Pittsburgh!AG$2:'cleaned_data_Pittsburgh'!AG$828, MATCH(A3788, cleaned_data_Pittsburgh!I$2:'cleaned_data_Pittsburgh'!I$828,0))</f>
        <v>0</v>
      </c>
      <c r="F3788" t="str">
        <f>INDEX(cleaned_data_Pittsburgh!AK$2:'cleaned_data_Pittsburgh'!AK$828, MATCH(A3788, cleaned_data_Pittsburgh!I$2:'cleaned_data_Pittsburgh'!I$828,0))</f>
        <v>Sub-county</v>
      </c>
      <c r="G3788">
        <f t="shared" si="42"/>
        <v>1</v>
      </c>
    </row>
    <row r="3789" spans="1:7" x14ac:dyDescent="0.2">
      <c r="A3789">
        <v>224207296</v>
      </c>
      <c r="B3789">
        <v>96421292</v>
      </c>
      <c r="C3789" t="s">
        <v>3380</v>
      </c>
      <c r="D3789" t="str">
        <f>INDEX(cleaned_data_Pittsburgh!AF$2:'cleaned_data_Pittsburgh'!AF$828, MATCH(A3789, cleaned_data_Pittsburgh!I$2:'cleaned_data_Pittsburgh'!I$828,0))</f>
        <v>Pittsburgh</v>
      </c>
      <c r="E3789">
        <f>INDEX(cleaned_data_Pittsburgh!AG$2:'cleaned_data_Pittsburgh'!AG$828, MATCH(A3789, cleaned_data_Pittsburgh!I$2:'cleaned_data_Pittsburgh'!I$828,0))</f>
        <v>0</v>
      </c>
      <c r="F3789" t="str">
        <f>INDEX(cleaned_data_Pittsburgh!AK$2:'cleaned_data_Pittsburgh'!AK$828, MATCH(A3789, cleaned_data_Pittsburgh!I$2:'cleaned_data_Pittsburgh'!I$828,0))</f>
        <v>Sub-county</v>
      </c>
      <c r="G3789">
        <f t="shared" si="42"/>
        <v>1</v>
      </c>
    </row>
    <row r="3790" spans="1:7" x14ac:dyDescent="0.2">
      <c r="A3790">
        <v>224207296</v>
      </c>
      <c r="B3790">
        <v>185611252</v>
      </c>
      <c r="C3790" t="s">
        <v>3380</v>
      </c>
      <c r="D3790" t="str">
        <f>INDEX(cleaned_data_Pittsburgh!AF$2:'cleaned_data_Pittsburgh'!AF$828, MATCH(A3790, cleaned_data_Pittsburgh!I$2:'cleaned_data_Pittsburgh'!I$828,0))</f>
        <v>Pittsburgh</v>
      </c>
      <c r="E3790">
        <f>INDEX(cleaned_data_Pittsburgh!AG$2:'cleaned_data_Pittsburgh'!AG$828, MATCH(A3790, cleaned_data_Pittsburgh!I$2:'cleaned_data_Pittsburgh'!I$828,0))</f>
        <v>0</v>
      </c>
      <c r="F3790" t="str">
        <f>INDEX(cleaned_data_Pittsburgh!AK$2:'cleaned_data_Pittsburgh'!AK$828, MATCH(A3790, cleaned_data_Pittsburgh!I$2:'cleaned_data_Pittsburgh'!I$828,0))</f>
        <v>Sub-county</v>
      </c>
      <c r="G3790">
        <f t="shared" si="42"/>
        <v>1</v>
      </c>
    </row>
    <row r="3791" spans="1:7" x14ac:dyDescent="0.2">
      <c r="A3791">
        <v>224207296</v>
      </c>
      <c r="B3791">
        <v>157270802</v>
      </c>
      <c r="C3791" t="s">
        <v>3380</v>
      </c>
      <c r="D3791" t="str">
        <f>INDEX(cleaned_data_Pittsburgh!AF$2:'cleaned_data_Pittsburgh'!AF$828, MATCH(A3791, cleaned_data_Pittsburgh!I$2:'cleaned_data_Pittsburgh'!I$828,0))</f>
        <v>Pittsburgh</v>
      </c>
      <c r="E3791">
        <f>INDEX(cleaned_data_Pittsburgh!AG$2:'cleaned_data_Pittsburgh'!AG$828, MATCH(A3791, cleaned_data_Pittsburgh!I$2:'cleaned_data_Pittsburgh'!I$828,0))</f>
        <v>0</v>
      </c>
      <c r="F3791" t="str">
        <f>INDEX(cleaned_data_Pittsburgh!AK$2:'cleaned_data_Pittsburgh'!AK$828, MATCH(A3791, cleaned_data_Pittsburgh!I$2:'cleaned_data_Pittsburgh'!I$828,0))</f>
        <v>Sub-county</v>
      </c>
      <c r="G3791">
        <f t="shared" si="42"/>
        <v>1</v>
      </c>
    </row>
    <row r="3792" spans="1:7" x14ac:dyDescent="0.2">
      <c r="A3792">
        <v>224207296</v>
      </c>
      <c r="B3792">
        <v>111423072</v>
      </c>
      <c r="C3792" t="s">
        <v>3380</v>
      </c>
      <c r="D3792" t="str">
        <f>INDEX(cleaned_data_Pittsburgh!AF$2:'cleaned_data_Pittsburgh'!AF$828, MATCH(A3792, cleaned_data_Pittsburgh!I$2:'cleaned_data_Pittsburgh'!I$828,0))</f>
        <v>Pittsburgh</v>
      </c>
      <c r="E3792">
        <f>INDEX(cleaned_data_Pittsburgh!AG$2:'cleaned_data_Pittsburgh'!AG$828, MATCH(A3792, cleaned_data_Pittsburgh!I$2:'cleaned_data_Pittsburgh'!I$828,0))</f>
        <v>0</v>
      </c>
      <c r="F3792" t="str">
        <f>INDEX(cleaned_data_Pittsburgh!AK$2:'cleaned_data_Pittsburgh'!AK$828, MATCH(A3792, cleaned_data_Pittsburgh!I$2:'cleaned_data_Pittsburgh'!I$828,0))</f>
        <v>Sub-county</v>
      </c>
      <c r="G3792">
        <f t="shared" si="42"/>
        <v>1</v>
      </c>
    </row>
    <row r="3793" spans="1:7" x14ac:dyDescent="0.2">
      <c r="A3793">
        <v>224207429</v>
      </c>
      <c r="B3793">
        <v>10504741</v>
      </c>
      <c r="C3793" t="s">
        <v>3380</v>
      </c>
      <c r="D3793" t="str">
        <f>INDEX(cleaned_data_Pittsburgh!AF$2:'cleaned_data_Pittsburgh'!AF$828, MATCH(A3793, cleaned_data_Pittsburgh!I$2:'cleaned_data_Pittsburgh'!I$828,0))</f>
        <v>Pittsburgh</v>
      </c>
      <c r="E3793">
        <f>INDEX(cleaned_data_Pittsburgh!AG$2:'cleaned_data_Pittsburgh'!AG$828, MATCH(A3793, cleaned_data_Pittsburgh!I$2:'cleaned_data_Pittsburgh'!I$828,0))</f>
        <v>0</v>
      </c>
      <c r="F3793" t="str">
        <f>INDEX(cleaned_data_Pittsburgh!AK$2:'cleaned_data_Pittsburgh'!AK$828, MATCH(A3793, cleaned_data_Pittsburgh!I$2:'cleaned_data_Pittsburgh'!I$828,0))</f>
        <v>Sub-county</v>
      </c>
      <c r="G3793">
        <f t="shared" si="42"/>
        <v>1</v>
      </c>
    </row>
    <row r="3794" spans="1:7" x14ac:dyDescent="0.2">
      <c r="A3794">
        <v>224207429</v>
      </c>
      <c r="B3794">
        <v>187407571</v>
      </c>
      <c r="C3794" t="s">
        <v>3380</v>
      </c>
      <c r="D3794" t="str">
        <f>INDEX(cleaned_data_Pittsburgh!AF$2:'cleaned_data_Pittsburgh'!AF$828, MATCH(A3794, cleaned_data_Pittsburgh!I$2:'cleaned_data_Pittsburgh'!I$828,0))</f>
        <v>Pittsburgh</v>
      </c>
      <c r="E3794">
        <f>INDEX(cleaned_data_Pittsburgh!AG$2:'cleaned_data_Pittsburgh'!AG$828, MATCH(A3794, cleaned_data_Pittsburgh!I$2:'cleaned_data_Pittsburgh'!I$828,0))</f>
        <v>0</v>
      </c>
      <c r="F3794" t="str">
        <f>INDEX(cleaned_data_Pittsburgh!AK$2:'cleaned_data_Pittsburgh'!AK$828, MATCH(A3794, cleaned_data_Pittsburgh!I$2:'cleaned_data_Pittsburgh'!I$828,0))</f>
        <v>Sub-county</v>
      </c>
      <c r="G3794">
        <f t="shared" si="42"/>
        <v>1</v>
      </c>
    </row>
    <row r="3795" spans="1:7" x14ac:dyDescent="0.2">
      <c r="A3795">
        <v>224207429</v>
      </c>
      <c r="B3795">
        <v>183900848</v>
      </c>
      <c r="C3795" t="s">
        <v>3380</v>
      </c>
      <c r="D3795" t="str">
        <f>INDEX(cleaned_data_Pittsburgh!AF$2:'cleaned_data_Pittsburgh'!AF$828, MATCH(A3795, cleaned_data_Pittsburgh!I$2:'cleaned_data_Pittsburgh'!I$828,0))</f>
        <v>Pittsburgh</v>
      </c>
      <c r="E3795">
        <f>INDEX(cleaned_data_Pittsburgh!AG$2:'cleaned_data_Pittsburgh'!AG$828, MATCH(A3795, cleaned_data_Pittsburgh!I$2:'cleaned_data_Pittsburgh'!I$828,0))</f>
        <v>0</v>
      </c>
      <c r="F3795" t="str">
        <f>INDEX(cleaned_data_Pittsburgh!AK$2:'cleaned_data_Pittsburgh'!AK$828, MATCH(A3795, cleaned_data_Pittsburgh!I$2:'cleaned_data_Pittsburgh'!I$828,0))</f>
        <v>Sub-county</v>
      </c>
      <c r="G3795">
        <f t="shared" si="42"/>
        <v>1</v>
      </c>
    </row>
    <row r="3796" spans="1:7" x14ac:dyDescent="0.2">
      <c r="A3796">
        <v>224207429</v>
      </c>
      <c r="B3796">
        <v>1940663</v>
      </c>
      <c r="C3796" t="s">
        <v>3380</v>
      </c>
      <c r="D3796" t="str">
        <f>INDEX(cleaned_data_Pittsburgh!AF$2:'cleaned_data_Pittsburgh'!AF$828, MATCH(A3796, cleaned_data_Pittsburgh!I$2:'cleaned_data_Pittsburgh'!I$828,0))</f>
        <v>Pittsburgh</v>
      </c>
      <c r="E3796">
        <f>INDEX(cleaned_data_Pittsburgh!AG$2:'cleaned_data_Pittsburgh'!AG$828, MATCH(A3796, cleaned_data_Pittsburgh!I$2:'cleaned_data_Pittsburgh'!I$828,0))</f>
        <v>0</v>
      </c>
      <c r="F3796" t="str">
        <f>INDEX(cleaned_data_Pittsburgh!AK$2:'cleaned_data_Pittsburgh'!AK$828, MATCH(A3796, cleaned_data_Pittsburgh!I$2:'cleaned_data_Pittsburgh'!I$828,0))</f>
        <v>Sub-county</v>
      </c>
      <c r="G3796">
        <f t="shared" si="42"/>
        <v>1</v>
      </c>
    </row>
    <row r="3797" spans="1:7" x14ac:dyDescent="0.2">
      <c r="A3797">
        <v>224207429</v>
      </c>
      <c r="B3797">
        <v>55696982</v>
      </c>
      <c r="C3797" t="s">
        <v>3380</v>
      </c>
      <c r="D3797" t="str">
        <f>INDEX(cleaned_data_Pittsburgh!AF$2:'cleaned_data_Pittsburgh'!AF$828, MATCH(A3797, cleaned_data_Pittsburgh!I$2:'cleaned_data_Pittsburgh'!I$828,0))</f>
        <v>Pittsburgh</v>
      </c>
      <c r="E3797">
        <f>INDEX(cleaned_data_Pittsburgh!AG$2:'cleaned_data_Pittsburgh'!AG$828, MATCH(A3797, cleaned_data_Pittsburgh!I$2:'cleaned_data_Pittsburgh'!I$828,0))</f>
        <v>0</v>
      </c>
      <c r="F3797" t="str">
        <f>INDEX(cleaned_data_Pittsburgh!AK$2:'cleaned_data_Pittsburgh'!AK$828, MATCH(A3797, cleaned_data_Pittsburgh!I$2:'cleaned_data_Pittsburgh'!I$828,0))</f>
        <v>Sub-county</v>
      </c>
      <c r="G3797">
        <f t="shared" si="42"/>
        <v>1</v>
      </c>
    </row>
    <row r="3798" spans="1:7" x14ac:dyDescent="0.2">
      <c r="A3798">
        <v>224207429</v>
      </c>
      <c r="B3798">
        <v>11996060</v>
      </c>
      <c r="C3798" t="s">
        <v>3380</v>
      </c>
      <c r="D3798" t="str">
        <f>INDEX(cleaned_data_Pittsburgh!AF$2:'cleaned_data_Pittsburgh'!AF$828, MATCH(A3798, cleaned_data_Pittsburgh!I$2:'cleaned_data_Pittsburgh'!I$828,0))</f>
        <v>Pittsburgh</v>
      </c>
      <c r="E3798">
        <f>INDEX(cleaned_data_Pittsburgh!AG$2:'cleaned_data_Pittsburgh'!AG$828, MATCH(A3798, cleaned_data_Pittsburgh!I$2:'cleaned_data_Pittsburgh'!I$828,0))</f>
        <v>0</v>
      </c>
      <c r="F3798" t="str">
        <f>INDEX(cleaned_data_Pittsburgh!AK$2:'cleaned_data_Pittsburgh'!AK$828, MATCH(A3798, cleaned_data_Pittsburgh!I$2:'cleaned_data_Pittsburgh'!I$828,0))</f>
        <v>Sub-county</v>
      </c>
      <c r="G3798">
        <f t="shared" si="42"/>
        <v>1</v>
      </c>
    </row>
    <row r="3799" spans="1:7" x14ac:dyDescent="0.2">
      <c r="A3799">
        <v>224207429</v>
      </c>
      <c r="B3799">
        <v>186360957</v>
      </c>
      <c r="C3799" t="s">
        <v>3380</v>
      </c>
      <c r="D3799" t="str">
        <f>INDEX(cleaned_data_Pittsburgh!AF$2:'cleaned_data_Pittsburgh'!AF$828, MATCH(A3799, cleaned_data_Pittsburgh!I$2:'cleaned_data_Pittsburgh'!I$828,0))</f>
        <v>Pittsburgh</v>
      </c>
      <c r="E3799">
        <f>INDEX(cleaned_data_Pittsburgh!AG$2:'cleaned_data_Pittsburgh'!AG$828, MATCH(A3799, cleaned_data_Pittsburgh!I$2:'cleaned_data_Pittsburgh'!I$828,0))</f>
        <v>0</v>
      </c>
      <c r="F3799" t="str">
        <f>INDEX(cleaned_data_Pittsburgh!AK$2:'cleaned_data_Pittsburgh'!AK$828, MATCH(A3799, cleaned_data_Pittsburgh!I$2:'cleaned_data_Pittsburgh'!I$828,0))</f>
        <v>Sub-county</v>
      </c>
      <c r="G3799">
        <f t="shared" si="42"/>
        <v>1</v>
      </c>
    </row>
    <row r="3800" spans="1:7" x14ac:dyDescent="0.2">
      <c r="A3800">
        <v>224207429</v>
      </c>
      <c r="B3800">
        <v>8565678</v>
      </c>
      <c r="C3800" t="s">
        <v>3380</v>
      </c>
      <c r="D3800" t="str">
        <f>INDEX(cleaned_data_Pittsburgh!AF$2:'cleaned_data_Pittsburgh'!AF$828, MATCH(A3800, cleaned_data_Pittsburgh!I$2:'cleaned_data_Pittsburgh'!I$828,0))</f>
        <v>Pittsburgh</v>
      </c>
      <c r="E3800">
        <f>INDEX(cleaned_data_Pittsburgh!AG$2:'cleaned_data_Pittsburgh'!AG$828, MATCH(A3800, cleaned_data_Pittsburgh!I$2:'cleaned_data_Pittsburgh'!I$828,0))</f>
        <v>0</v>
      </c>
      <c r="F3800" t="str">
        <f>INDEX(cleaned_data_Pittsburgh!AK$2:'cleaned_data_Pittsburgh'!AK$828, MATCH(A3800, cleaned_data_Pittsburgh!I$2:'cleaned_data_Pittsburgh'!I$828,0))</f>
        <v>Sub-county</v>
      </c>
      <c r="G3800">
        <f t="shared" si="42"/>
        <v>1</v>
      </c>
    </row>
    <row r="3801" spans="1:7" x14ac:dyDescent="0.2">
      <c r="A3801">
        <v>224207429</v>
      </c>
      <c r="B3801">
        <v>10112314</v>
      </c>
      <c r="C3801" t="s">
        <v>3380</v>
      </c>
      <c r="D3801" t="str">
        <f>INDEX(cleaned_data_Pittsburgh!AF$2:'cleaned_data_Pittsburgh'!AF$828, MATCH(A3801, cleaned_data_Pittsburgh!I$2:'cleaned_data_Pittsburgh'!I$828,0))</f>
        <v>Pittsburgh</v>
      </c>
      <c r="E3801">
        <f>INDEX(cleaned_data_Pittsburgh!AG$2:'cleaned_data_Pittsburgh'!AG$828, MATCH(A3801, cleaned_data_Pittsburgh!I$2:'cleaned_data_Pittsburgh'!I$828,0))</f>
        <v>0</v>
      </c>
      <c r="F3801" t="str">
        <f>INDEX(cleaned_data_Pittsburgh!AK$2:'cleaned_data_Pittsburgh'!AK$828, MATCH(A3801, cleaned_data_Pittsburgh!I$2:'cleaned_data_Pittsburgh'!I$828,0))</f>
        <v>Sub-county</v>
      </c>
      <c r="G3801">
        <f t="shared" si="42"/>
        <v>1</v>
      </c>
    </row>
    <row r="3802" spans="1:7" x14ac:dyDescent="0.2">
      <c r="A3802">
        <v>224207429</v>
      </c>
      <c r="B3802">
        <v>72841412</v>
      </c>
      <c r="C3802" t="s">
        <v>3380</v>
      </c>
      <c r="D3802" t="str">
        <f>INDEX(cleaned_data_Pittsburgh!AF$2:'cleaned_data_Pittsburgh'!AF$828, MATCH(A3802, cleaned_data_Pittsburgh!I$2:'cleaned_data_Pittsburgh'!I$828,0))</f>
        <v>Pittsburgh</v>
      </c>
      <c r="E3802">
        <f>INDEX(cleaned_data_Pittsburgh!AG$2:'cleaned_data_Pittsburgh'!AG$828, MATCH(A3802, cleaned_data_Pittsburgh!I$2:'cleaned_data_Pittsburgh'!I$828,0))</f>
        <v>0</v>
      </c>
      <c r="F3802" t="str">
        <f>INDEX(cleaned_data_Pittsburgh!AK$2:'cleaned_data_Pittsburgh'!AK$828, MATCH(A3802, cleaned_data_Pittsburgh!I$2:'cleaned_data_Pittsburgh'!I$828,0))</f>
        <v>Sub-county</v>
      </c>
      <c r="G3802">
        <f t="shared" si="42"/>
        <v>1</v>
      </c>
    </row>
    <row r="3803" spans="1:7" x14ac:dyDescent="0.2">
      <c r="A3803">
        <v>224207438</v>
      </c>
      <c r="B3803">
        <v>103800252</v>
      </c>
      <c r="C3803" t="s">
        <v>3380</v>
      </c>
      <c r="D3803" t="str">
        <f>INDEX(cleaned_data_Pittsburgh!AF$2:'cleaned_data_Pittsburgh'!AF$828, MATCH(A3803, cleaned_data_Pittsburgh!I$2:'cleaned_data_Pittsburgh'!I$828,0))</f>
        <v>Pittsburgh</v>
      </c>
      <c r="E3803">
        <f>INDEX(cleaned_data_Pittsburgh!AG$2:'cleaned_data_Pittsburgh'!AG$828, MATCH(A3803, cleaned_data_Pittsburgh!I$2:'cleaned_data_Pittsburgh'!I$828,0))</f>
        <v>0</v>
      </c>
      <c r="F3803" t="str">
        <f>INDEX(cleaned_data_Pittsburgh!AK$2:'cleaned_data_Pittsburgh'!AK$828, MATCH(A3803, cleaned_data_Pittsburgh!I$2:'cleaned_data_Pittsburgh'!I$828,0))</f>
        <v>Sub-county</v>
      </c>
      <c r="G3803">
        <f t="shared" si="42"/>
        <v>1</v>
      </c>
    </row>
    <row r="3804" spans="1:7" x14ac:dyDescent="0.2">
      <c r="A3804">
        <v>224207438</v>
      </c>
      <c r="B3804">
        <v>182602188</v>
      </c>
      <c r="C3804" t="s">
        <v>3380</v>
      </c>
      <c r="D3804" t="str">
        <f>INDEX(cleaned_data_Pittsburgh!AF$2:'cleaned_data_Pittsburgh'!AF$828, MATCH(A3804, cleaned_data_Pittsburgh!I$2:'cleaned_data_Pittsburgh'!I$828,0))</f>
        <v>Pittsburgh</v>
      </c>
      <c r="E3804">
        <f>INDEX(cleaned_data_Pittsburgh!AG$2:'cleaned_data_Pittsburgh'!AG$828, MATCH(A3804, cleaned_data_Pittsburgh!I$2:'cleaned_data_Pittsburgh'!I$828,0))</f>
        <v>0</v>
      </c>
      <c r="F3804" t="str">
        <f>INDEX(cleaned_data_Pittsburgh!AK$2:'cleaned_data_Pittsburgh'!AK$828, MATCH(A3804, cleaned_data_Pittsburgh!I$2:'cleaned_data_Pittsburgh'!I$828,0))</f>
        <v>Sub-county</v>
      </c>
      <c r="G3804">
        <f t="shared" si="42"/>
        <v>1</v>
      </c>
    </row>
    <row r="3805" spans="1:7" x14ac:dyDescent="0.2">
      <c r="A3805">
        <v>224207438</v>
      </c>
      <c r="B3805">
        <v>24437792</v>
      </c>
      <c r="C3805" t="s">
        <v>3380</v>
      </c>
      <c r="D3805" t="str">
        <f>INDEX(cleaned_data_Pittsburgh!AF$2:'cleaned_data_Pittsburgh'!AF$828, MATCH(A3805, cleaned_data_Pittsburgh!I$2:'cleaned_data_Pittsburgh'!I$828,0))</f>
        <v>Pittsburgh</v>
      </c>
      <c r="E3805">
        <f>INDEX(cleaned_data_Pittsburgh!AG$2:'cleaned_data_Pittsburgh'!AG$828, MATCH(A3805, cleaned_data_Pittsburgh!I$2:'cleaned_data_Pittsburgh'!I$828,0))</f>
        <v>0</v>
      </c>
      <c r="F3805" t="str">
        <f>INDEX(cleaned_data_Pittsburgh!AK$2:'cleaned_data_Pittsburgh'!AK$828, MATCH(A3805, cleaned_data_Pittsburgh!I$2:'cleaned_data_Pittsburgh'!I$828,0))</f>
        <v>Sub-county</v>
      </c>
      <c r="G3805">
        <f t="shared" si="42"/>
        <v>1</v>
      </c>
    </row>
    <row r="3806" spans="1:7" x14ac:dyDescent="0.2">
      <c r="A3806">
        <v>224207573</v>
      </c>
      <c r="B3806">
        <v>103800252</v>
      </c>
      <c r="C3806" t="s">
        <v>3380</v>
      </c>
      <c r="D3806" t="str">
        <f>INDEX(cleaned_data_Pittsburgh!AF$2:'cleaned_data_Pittsburgh'!AF$828, MATCH(A3806, cleaned_data_Pittsburgh!I$2:'cleaned_data_Pittsburgh'!I$828,0))</f>
        <v>Pittsburgh</v>
      </c>
      <c r="E3806">
        <f>INDEX(cleaned_data_Pittsburgh!AG$2:'cleaned_data_Pittsburgh'!AG$828, MATCH(A3806, cleaned_data_Pittsburgh!I$2:'cleaned_data_Pittsburgh'!I$828,0))</f>
        <v>0</v>
      </c>
      <c r="F3806" t="str">
        <f>INDEX(cleaned_data_Pittsburgh!AK$2:'cleaned_data_Pittsburgh'!AK$828, MATCH(A3806, cleaned_data_Pittsburgh!I$2:'cleaned_data_Pittsburgh'!I$828,0))</f>
        <v>Sub-county</v>
      </c>
      <c r="G3806">
        <f t="shared" si="42"/>
        <v>1</v>
      </c>
    </row>
    <row r="3807" spans="1:7" x14ac:dyDescent="0.2">
      <c r="A3807">
        <v>224207573</v>
      </c>
      <c r="B3807">
        <v>182817372</v>
      </c>
      <c r="C3807" t="s">
        <v>3380</v>
      </c>
      <c r="D3807" t="str">
        <f>INDEX(cleaned_data_Pittsburgh!AF$2:'cleaned_data_Pittsburgh'!AF$828, MATCH(A3807, cleaned_data_Pittsburgh!I$2:'cleaned_data_Pittsburgh'!I$828,0))</f>
        <v>Pittsburgh</v>
      </c>
      <c r="E3807">
        <f>INDEX(cleaned_data_Pittsburgh!AG$2:'cleaned_data_Pittsburgh'!AG$828, MATCH(A3807, cleaned_data_Pittsburgh!I$2:'cleaned_data_Pittsburgh'!I$828,0))</f>
        <v>0</v>
      </c>
      <c r="F3807" t="str">
        <f>INDEX(cleaned_data_Pittsburgh!AK$2:'cleaned_data_Pittsburgh'!AK$828, MATCH(A3807, cleaned_data_Pittsburgh!I$2:'cleaned_data_Pittsburgh'!I$828,0))</f>
        <v>Sub-county</v>
      </c>
      <c r="G3807">
        <f t="shared" si="42"/>
        <v>1</v>
      </c>
    </row>
    <row r="3808" spans="1:7" x14ac:dyDescent="0.2">
      <c r="A3808">
        <v>224207573</v>
      </c>
      <c r="B3808">
        <v>81693782</v>
      </c>
      <c r="C3808" t="s">
        <v>3380</v>
      </c>
      <c r="D3808" t="str">
        <f>INDEX(cleaned_data_Pittsburgh!AF$2:'cleaned_data_Pittsburgh'!AF$828, MATCH(A3808, cleaned_data_Pittsburgh!I$2:'cleaned_data_Pittsburgh'!I$828,0))</f>
        <v>Pittsburgh</v>
      </c>
      <c r="E3808">
        <f>INDEX(cleaned_data_Pittsburgh!AG$2:'cleaned_data_Pittsburgh'!AG$828, MATCH(A3808, cleaned_data_Pittsburgh!I$2:'cleaned_data_Pittsburgh'!I$828,0))</f>
        <v>0</v>
      </c>
      <c r="F3808" t="str">
        <f>INDEX(cleaned_data_Pittsburgh!AK$2:'cleaned_data_Pittsburgh'!AK$828, MATCH(A3808, cleaned_data_Pittsburgh!I$2:'cleaned_data_Pittsburgh'!I$828,0))</f>
        <v>Sub-county</v>
      </c>
      <c r="G3808">
        <f t="shared" si="42"/>
        <v>1</v>
      </c>
    </row>
    <row r="3809" spans="1:7" x14ac:dyDescent="0.2">
      <c r="A3809">
        <v>224207573</v>
      </c>
      <c r="B3809">
        <v>24437792</v>
      </c>
      <c r="C3809" t="s">
        <v>3380</v>
      </c>
      <c r="D3809" t="str">
        <f>INDEX(cleaned_data_Pittsburgh!AF$2:'cleaned_data_Pittsburgh'!AF$828, MATCH(A3809, cleaned_data_Pittsburgh!I$2:'cleaned_data_Pittsburgh'!I$828,0))</f>
        <v>Pittsburgh</v>
      </c>
      <c r="E3809">
        <f>INDEX(cleaned_data_Pittsburgh!AG$2:'cleaned_data_Pittsburgh'!AG$828, MATCH(A3809, cleaned_data_Pittsburgh!I$2:'cleaned_data_Pittsburgh'!I$828,0))</f>
        <v>0</v>
      </c>
      <c r="F3809" t="str">
        <f>INDEX(cleaned_data_Pittsburgh!AK$2:'cleaned_data_Pittsburgh'!AK$828, MATCH(A3809, cleaned_data_Pittsburgh!I$2:'cleaned_data_Pittsburgh'!I$828,0))</f>
        <v>Sub-county</v>
      </c>
      <c r="G3809">
        <f t="shared" si="42"/>
        <v>1</v>
      </c>
    </row>
    <row r="3810" spans="1:7" x14ac:dyDescent="0.2">
      <c r="A3810">
        <v>224207573</v>
      </c>
      <c r="B3810">
        <v>60868092</v>
      </c>
      <c r="C3810" t="s">
        <v>3380</v>
      </c>
      <c r="D3810" t="str">
        <f>INDEX(cleaned_data_Pittsburgh!AF$2:'cleaned_data_Pittsburgh'!AF$828, MATCH(A3810, cleaned_data_Pittsburgh!I$2:'cleaned_data_Pittsburgh'!I$828,0))</f>
        <v>Pittsburgh</v>
      </c>
      <c r="E3810">
        <f>INDEX(cleaned_data_Pittsburgh!AG$2:'cleaned_data_Pittsburgh'!AG$828, MATCH(A3810, cleaned_data_Pittsburgh!I$2:'cleaned_data_Pittsburgh'!I$828,0))</f>
        <v>0</v>
      </c>
      <c r="F3810" t="str">
        <f>INDEX(cleaned_data_Pittsburgh!AK$2:'cleaned_data_Pittsburgh'!AK$828, MATCH(A3810, cleaned_data_Pittsburgh!I$2:'cleaned_data_Pittsburgh'!I$828,0))</f>
        <v>Sub-county</v>
      </c>
      <c r="G3810">
        <f t="shared" si="42"/>
        <v>1</v>
      </c>
    </row>
    <row r="3811" spans="1:7" x14ac:dyDescent="0.2">
      <c r="A3811">
        <v>224207573</v>
      </c>
      <c r="B3811">
        <v>930434</v>
      </c>
      <c r="C3811" t="s">
        <v>3380</v>
      </c>
      <c r="D3811" t="str">
        <f>INDEX(cleaned_data_Pittsburgh!AF$2:'cleaned_data_Pittsburgh'!AF$828, MATCH(A3811, cleaned_data_Pittsburgh!I$2:'cleaned_data_Pittsburgh'!I$828,0))</f>
        <v>Pittsburgh</v>
      </c>
      <c r="E3811">
        <f>INDEX(cleaned_data_Pittsburgh!AG$2:'cleaned_data_Pittsburgh'!AG$828, MATCH(A3811, cleaned_data_Pittsburgh!I$2:'cleaned_data_Pittsburgh'!I$828,0))</f>
        <v>0</v>
      </c>
      <c r="F3811" t="str">
        <f>INDEX(cleaned_data_Pittsburgh!AK$2:'cleaned_data_Pittsburgh'!AK$828, MATCH(A3811, cleaned_data_Pittsburgh!I$2:'cleaned_data_Pittsburgh'!I$828,0))</f>
        <v>Sub-county</v>
      </c>
      <c r="G3811">
        <f t="shared" si="42"/>
        <v>1</v>
      </c>
    </row>
    <row r="3812" spans="1:7" x14ac:dyDescent="0.2">
      <c r="A3812">
        <v>224207573</v>
      </c>
      <c r="B3812">
        <v>158372552</v>
      </c>
      <c r="C3812" t="s">
        <v>3380</v>
      </c>
      <c r="D3812" t="str">
        <f>INDEX(cleaned_data_Pittsburgh!AF$2:'cleaned_data_Pittsburgh'!AF$828, MATCH(A3812, cleaned_data_Pittsburgh!I$2:'cleaned_data_Pittsburgh'!I$828,0))</f>
        <v>Pittsburgh</v>
      </c>
      <c r="E3812">
        <f>INDEX(cleaned_data_Pittsburgh!AG$2:'cleaned_data_Pittsburgh'!AG$828, MATCH(A3812, cleaned_data_Pittsburgh!I$2:'cleaned_data_Pittsburgh'!I$828,0))</f>
        <v>0</v>
      </c>
      <c r="F3812" t="str">
        <f>INDEX(cleaned_data_Pittsburgh!AK$2:'cleaned_data_Pittsburgh'!AK$828, MATCH(A3812, cleaned_data_Pittsburgh!I$2:'cleaned_data_Pittsburgh'!I$828,0))</f>
        <v>Sub-county</v>
      </c>
      <c r="G3812">
        <f t="shared" si="42"/>
        <v>1</v>
      </c>
    </row>
    <row r="3813" spans="1:7" x14ac:dyDescent="0.2">
      <c r="A3813">
        <v>224207573</v>
      </c>
      <c r="B3813">
        <v>187447588</v>
      </c>
      <c r="C3813" t="s">
        <v>3380</v>
      </c>
      <c r="D3813" t="str">
        <f>INDEX(cleaned_data_Pittsburgh!AF$2:'cleaned_data_Pittsburgh'!AF$828, MATCH(A3813, cleaned_data_Pittsburgh!I$2:'cleaned_data_Pittsburgh'!I$828,0))</f>
        <v>Pittsburgh</v>
      </c>
      <c r="E3813">
        <f>INDEX(cleaned_data_Pittsburgh!AG$2:'cleaned_data_Pittsburgh'!AG$828, MATCH(A3813, cleaned_data_Pittsburgh!I$2:'cleaned_data_Pittsburgh'!I$828,0))</f>
        <v>0</v>
      </c>
      <c r="F3813" t="str">
        <f>INDEX(cleaned_data_Pittsburgh!AK$2:'cleaned_data_Pittsburgh'!AK$828, MATCH(A3813, cleaned_data_Pittsburgh!I$2:'cleaned_data_Pittsburgh'!I$828,0))</f>
        <v>Sub-county</v>
      </c>
      <c r="G3813">
        <f t="shared" si="42"/>
        <v>1</v>
      </c>
    </row>
    <row r="3814" spans="1:7" x14ac:dyDescent="0.2">
      <c r="A3814">
        <v>224207573</v>
      </c>
      <c r="B3814">
        <v>78820882</v>
      </c>
      <c r="C3814" t="s">
        <v>3380</v>
      </c>
      <c r="D3814" t="str">
        <f>INDEX(cleaned_data_Pittsburgh!AF$2:'cleaned_data_Pittsburgh'!AF$828, MATCH(A3814, cleaned_data_Pittsburgh!I$2:'cleaned_data_Pittsburgh'!I$828,0))</f>
        <v>Pittsburgh</v>
      </c>
      <c r="E3814">
        <f>INDEX(cleaned_data_Pittsburgh!AG$2:'cleaned_data_Pittsburgh'!AG$828, MATCH(A3814, cleaned_data_Pittsburgh!I$2:'cleaned_data_Pittsburgh'!I$828,0))</f>
        <v>0</v>
      </c>
      <c r="F3814" t="str">
        <f>INDEX(cleaned_data_Pittsburgh!AK$2:'cleaned_data_Pittsburgh'!AK$828, MATCH(A3814, cleaned_data_Pittsburgh!I$2:'cleaned_data_Pittsburgh'!I$828,0))</f>
        <v>Sub-county</v>
      </c>
      <c r="G3814">
        <f t="shared" si="42"/>
        <v>1</v>
      </c>
    </row>
    <row r="3815" spans="1:7" x14ac:dyDescent="0.2">
      <c r="A3815">
        <v>224207573</v>
      </c>
      <c r="B3815">
        <v>86854742</v>
      </c>
      <c r="C3815" t="s">
        <v>3380</v>
      </c>
      <c r="D3815" t="str">
        <f>INDEX(cleaned_data_Pittsburgh!AF$2:'cleaned_data_Pittsburgh'!AF$828, MATCH(A3815, cleaned_data_Pittsburgh!I$2:'cleaned_data_Pittsburgh'!I$828,0))</f>
        <v>Pittsburgh</v>
      </c>
      <c r="E3815">
        <f>INDEX(cleaned_data_Pittsburgh!AG$2:'cleaned_data_Pittsburgh'!AG$828, MATCH(A3815, cleaned_data_Pittsburgh!I$2:'cleaned_data_Pittsburgh'!I$828,0))</f>
        <v>0</v>
      </c>
      <c r="F3815" t="str">
        <f>INDEX(cleaned_data_Pittsburgh!AK$2:'cleaned_data_Pittsburgh'!AK$828, MATCH(A3815, cleaned_data_Pittsburgh!I$2:'cleaned_data_Pittsburgh'!I$828,0))</f>
        <v>Sub-county</v>
      </c>
      <c r="G3815">
        <f t="shared" si="42"/>
        <v>1</v>
      </c>
    </row>
    <row r="3816" spans="1:7" x14ac:dyDescent="0.2">
      <c r="A3816">
        <v>224207573</v>
      </c>
      <c r="B3816">
        <v>134063492</v>
      </c>
      <c r="C3816" t="s">
        <v>3380</v>
      </c>
      <c r="D3816" t="str">
        <f>INDEX(cleaned_data_Pittsburgh!AF$2:'cleaned_data_Pittsburgh'!AF$828, MATCH(A3816, cleaned_data_Pittsburgh!I$2:'cleaned_data_Pittsburgh'!I$828,0))</f>
        <v>Pittsburgh</v>
      </c>
      <c r="E3816">
        <f>INDEX(cleaned_data_Pittsburgh!AG$2:'cleaned_data_Pittsburgh'!AG$828, MATCH(A3816, cleaned_data_Pittsburgh!I$2:'cleaned_data_Pittsburgh'!I$828,0))</f>
        <v>0</v>
      </c>
      <c r="F3816" t="str">
        <f>INDEX(cleaned_data_Pittsburgh!AK$2:'cleaned_data_Pittsburgh'!AK$828, MATCH(A3816, cleaned_data_Pittsburgh!I$2:'cleaned_data_Pittsburgh'!I$828,0))</f>
        <v>Sub-county</v>
      </c>
      <c r="G3816">
        <f t="shared" si="42"/>
        <v>1</v>
      </c>
    </row>
    <row r="3817" spans="1:7" x14ac:dyDescent="0.2">
      <c r="A3817">
        <v>224207573</v>
      </c>
      <c r="B3817">
        <v>65230392</v>
      </c>
      <c r="C3817" t="s">
        <v>3380</v>
      </c>
      <c r="D3817" t="str">
        <f>INDEX(cleaned_data_Pittsburgh!AF$2:'cleaned_data_Pittsburgh'!AF$828, MATCH(A3817, cleaned_data_Pittsburgh!I$2:'cleaned_data_Pittsburgh'!I$828,0))</f>
        <v>Pittsburgh</v>
      </c>
      <c r="E3817">
        <f>INDEX(cleaned_data_Pittsburgh!AG$2:'cleaned_data_Pittsburgh'!AG$828, MATCH(A3817, cleaned_data_Pittsburgh!I$2:'cleaned_data_Pittsburgh'!I$828,0))</f>
        <v>0</v>
      </c>
      <c r="F3817" t="str">
        <f>INDEX(cleaned_data_Pittsburgh!AK$2:'cleaned_data_Pittsburgh'!AK$828, MATCH(A3817, cleaned_data_Pittsburgh!I$2:'cleaned_data_Pittsburgh'!I$828,0))</f>
        <v>Sub-county</v>
      </c>
      <c r="G3817">
        <f t="shared" si="42"/>
        <v>1</v>
      </c>
    </row>
    <row r="3818" spans="1:7" x14ac:dyDescent="0.2">
      <c r="A3818">
        <v>224207573</v>
      </c>
      <c r="B3818">
        <v>22488331</v>
      </c>
      <c r="C3818" t="s">
        <v>3380</v>
      </c>
      <c r="D3818" t="str">
        <f>INDEX(cleaned_data_Pittsburgh!AF$2:'cleaned_data_Pittsburgh'!AF$828, MATCH(A3818, cleaned_data_Pittsburgh!I$2:'cleaned_data_Pittsburgh'!I$828,0))</f>
        <v>Pittsburgh</v>
      </c>
      <c r="E3818">
        <f>INDEX(cleaned_data_Pittsburgh!AG$2:'cleaned_data_Pittsburgh'!AG$828, MATCH(A3818, cleaned_data_Pittsburgh!I$2:'cleaned_data_Pittsburgh'!I$828,0))</f>
        <v>0</v>
      </c>
      <c r="F3818" t="str">
        <f>INDEX(cleaned_data_Pittsburgh!AK$2:'cleaned_data_Pittsburgh'!AK$828, MATCH(A3818, cleaned_data_Pittsburgh!I$2:'cleaned_data_Pittsburgh'!I$828,0))</f>
        <v>Sub-county</v>
      </c>
      <c r="G3818">
        <f t="shared" si="42"/>
        <v>1</v>
      </c>
    </row>
    <row r="3819" spans="1:7" x14ac:dyDescent="0.2">
      <c r="A3819">
        <v>224207573</v>
      </c>
      <c r="B3819">
        <v>190470618</v>
      </c>
      <c r="C3819" t="s">
        <v>3380</v>
      </c>
      <c r="D3819" t="str">
        <f>INDEX(cleaned_data_Pittsburgh!AF$2:'cleaned_data_Pittsburgh'!AF$828, MATCH(A3819, cleaned_data_Pittsburgh!I$2:'cleaned_data_Pittsburgh'!I$828,0))</f>
        <v>Pittsburgh</v>
      </c>
      <c r="E3819">
        <f>INDEX(cleaned_data_Pittsburgh!AG$2:'cleaned_data_Pittsburgh'!AG$828, MATCH(A3819, cleaned_data_Pittsburgh!I$2:'cleaned_data_Pittsburgh'!I$828,0))</f>
        <v>0</v>
      </c>
      <c r="F3819" t="str">
        <f>INDEX(cleaned_data_Pittsburgh!AK$2:'cleaned_data_Pittsburgh'!AK$828, MATCH(A3819, cleaned_data_Pittsburgh!I$2:'cleaned_data_Pittsburgh'!I$828,0))</f>
        <v>Sub-county</v>
      </c>
      <c r="G3819">
        <f t="shared" si="42"/>
        <v>1</v>
      </c>
    </row>
    <row r="3820" spans="1:7" x14ac:dyDescent="0.2">
      <c r="A3820">
        <v>224207573</v>
      </c>
      <c r="B3820">
        <v>183329805</v>
      </c>
      <c r="C3820" t="s">
        <v>3380</v>
      </c>
      <c r="D3820" t="str">
        <f>INDEX(cleaned_data_Pittsburgh!AF$2:'cleaned_data_Pittsburgh'!AF$828, MATCH(A3820, cleaned_data_Pittsburgh!I$2:'cleaned_data_Pittsburgh'!I$828,0))</f>
        <v>Pittsburgh</v>
      </c>
      <c r="E3820">
        <f>INDEX(cleaned_data_Pittsburgh!AG$2:'cleaned_data_Pittsburgh'!AG$828, MATCH(A3820, cleaned_data_Pittsburgh!I$2:'cleaned_data_Pittsburgh'!I$828,0))</f>
        <v>0</v>
      </c>
      <c r="F3820" t="str">
        <f>INDEX(cleaned_data_Pittsburgh!AK$2:'cleaned_data_Pittsburgh'!AK$828, MATCH(A3820, cleaned_data_Pittsburgh!I$2:'cleaned_data_Pittsburgh'!I$828,0))</f>
        <v>Sub-county</v>
      </c>
      <c r="G3820">
        <f t="shared" si="42"/>
        <v>1</v>
      </c>
    </row>
    <row r="3821" spans="1:7" x14ac:dyDescent="0.2">
      <c r="A3821">
        <v>224207573</v>
      </c>
      <c r="B3821">
        <v>87597442</v>
      </c>
      <c r="C3821" t="s">
        <v>3380</v>
      </c>
      <c r="D3821" t="str">
        <f>INDEX(cleaned_data_Pittsburgh!AF$2:'cleaned_data_Pittsburgh'!AF$828, MATCH(A3821, cleaned_data_Pittsburgh!I$2:'cleaned_data_Pittsburgh'!I$828,0))</f>
        <v>Pittsburgh</v>
      </c>
      <c r="E3821">
        <f>INDEX(cleaned_data_Pittsburgh!AG$2:'cleaned_data_Pittsburgh'!AG$828, MATCH(A3821, cleaned_data_Pittsburgh!I$2:'cleaned_data_Pittsburgh'!I$828,0))</f>
        <v>0</v>
      </c>
      <c r="F3821" t="str">
        <f>INDEX(cleaned_data_Pittsburgh!AK$2:'cleaned_data_Pittsburgh'!AK$828, MATCH(A3821, cleaned_data_Pittsburgh!I$2:'cleaned_data_Pittsburgh'!I$828,0))</f>
        <v>Sub-county</v>
      </c>
      <c r="G3821">
        <f t="shared" si="42"/>
        <v>1</v>
      </c>
    </row>
    <row r="3822" spans="1:7" x14ac:dyDescent="0.2">
      <c r="A3822">
        <v>224207598</v>
      </c>
      <c r="B3822">
        <v>103800252</v>
      </c>
      <c r="C3822" t="s">
        <v>3380</v>
      </c>
      <c r="D3822" t="str">
        <f>INDEX(cleaned_data_Pittsburgh!AF$2:'cleaned_data_Pittsburgh'!AF$828, MATCH(A3822, cleaned_data_Pittsburgh!I$2:'cleaned_data_Pittsburgh'!I$828,0))</f>
        <v>Pittsburgh</v>
      </c>
      <c r="E3822">
        <f>INDEX(cleaned_data_Pittsburgh!AG$2:'cleaned_data_Pittsburgh'!AG$828, MATCH(A3822, cleaned_data_Pittsburgh!I$2:'cleaned_data_Pittsburgh'!I$828,0))</f>
        <v>0</v>
      </c>
      <c r="F3822" t="str">
        <f>INDEX(cleaned_data_Pittsburgh!AK$2:'cleaned_data_Pittsburgh'!AK$828, MATCH(A3822, cleaned_data_Pittsburgh!I$2:'cleaned_data_Pittsburgh'!I$828,0))</f>
        <v>Sub-county</v>
      </c>
      <c r="G3822">
        <f t="shared" si="42"/>
        <v>1</v>
      </c>
    </row>
    <row r="3823" spans="1:7" x14ac:dyDescent="0.2">
      <c r="A3823">
        <v>224207598</v>
      </c>
      <c r="B3823">
        <v>182817372</v>
      </c>
      <c r="C3823" t="s">
        <v>3380</v>
      </c>
      <c r="D3823" t="str">
        <f>INDEX(cleaned_data_Pittsburgh!AF$2:'cleaned_data_Pittsburgh'!AF$828, MATCH(A3823, cleaned_data_Pittsburgh!I$2:'cleaned_data_Pittsburgh'!I$828,0))</f>
        <v>Pittsburgh</v>
      </c>
      <c r="E3823">
        <f>INDEX(cleaned_data_Pittsburgh!AG$2:'cleaned_data_Pittsburgh'!AG$828, MATCH(A3823, cleaned_data_Pittsburgh!I$2:'cleaned_data_Pittsburgh'!I$828,0))</f>
        <v>0</v>
      </c>
      <c r="F3823" t="str">
        <f>INDEX(cleaned_data_Pittsburgh!AK$2:'cleaned_data_Pittsburgh'!AK$828, MATCH(A3823, cleaned_data_Pittsburgh!I$2:'cleaned_data_Pittsburgh'!I$828,0))</f>
        <v>Sub-county</v>
      </c>
      <c r="G3823">
        <f t="shared" si="42"/>
        <v>1</v>
      </c>
    </row>
    <row r="3824" spans="1:7" x14ac:dyDescent="0.2">
      <c r="A3824">
        <v>224207598</v>
      </c>
      <c r="B3824">
        <v>98842092</v>
      </c>
      <c r="C3824" t="s">
        <v>3380</v>
      </c>
      <c r="D3824" t="str">
        <f>INDEX(cleaned_data_Pittsburgh!AF$2:'cleaned_data_Pittsburgh'!AF$828, MATCH(A3824, cleaned_data_Pittsburgh!I$2:'cleaned_data_Pittsburgh'!I$828,0))</f>
        <v>Pittsburgh</v>
      </c>
      <c r="E3824">
        <f>INDEX(cleaned_data_Pittsburgh!AG$2:'cleaned_data_Pittsburgh'!AG$828, MATCH(A3824, cleaned_data_Pittsburgh!I$2:'cleaned_data_Pittsburgh'!I$828,0))</f>
        <v>0</v>
      </c>
      <c r="F3824" t="str">
        <f>INDEX(cleaned_data_Pittsburgh!AK$2:'cleaned_data_Pittsburgh'!AK$828, MATCH(A3824, cleaned_data_Pittsburgh!I$2:'cleaned_data_Pittsburgh'!I$828,0))</f>
        <v>Sub-county</v>
      </c>
      <c r="G3824">
        <f t="shared" si="42"/>
        <v>1</v>
      </c>
    </row>
    <row r="3825" spans="1:7" x14ac:dyDescent="0.2">
      <c r="A3825">
        <v>224207598</v>
      </c>
      <c r="B3825">
        <v>183751353</v>
      </c>
      <c r="C3825" t="s">
        <v>3380</v>
      </c>
      <c r="D3825" t="str">
        <f>INDEX(cleaned_data_Pittsburgh!AF$2:'cleaned_data_Pittsburgh'!AF$828, MATCH(A3825, cleaned_data_Pittsburgh!I$2:'cleaned_data_Pittsburgh'!I$828,0))</f>
        <v>Pittsburgh</v>
      </c>
      <c r="E3825">
        <f>INDEX(cleaned_data_Pittsburgh!AG$2:'cleaned_data_Pittsburgh'!AG$828, MATCH(A3825, cleaned_data_Pittsburgh!I$2:'cleaned_data_Pittsburgh'!I$828,0))</f>
        <v>0</v>
      </c>
      <c r="F3825" t="str">
        <f>INDEX(cleaned_data_Pittsburgh!AK$2:'cleaned_data_Pittsburgh'!AK$828, MATCH(A3825, cleaned_data_Pittsburgh!I$2:'cleaned_data_Pittsburgh'!I$828,0))</f>
        <v>Sub-county</v>
      </c>
      <c r="G3825">
        <f t="shared" si="42"/>
        <v>1</v>
      </c>
    </row>
    <row r="3826" spans="1:7" x14ac:dyDescent="0.2">
      <c r="A3826">
        <v>224207598</v>
      </c>
      <c r="B3826">
        <v>1595992</v>
      </c>
      <c r="C3826" t="s">
        <v>3380</v>
      </c>
      <c r="D3826" t="str">
        <f>INDEX(cleaned_data_Pittsburgh!AF$2:'cleaned_data_Pittsburgh'!AF$828, MATCH(A3826, cleaned_data_Pittsburgh!I$2:'cleaned_data_Pittsburgh'!I$828,0))</f>
        <v>Pittsburgh</v>
      </c>
      <c r="E3826">
        <f>INDEX(cleaned_data_Pittsburgh!AG$2:'cleaned_data_Pittsburgh'!AG$828, MATCH(A3826, cleaned_data_Pittsburgh!I$2:'cleaned_data_Pittsburgh'!I$828,0))</f>
        <v>0</v>
      </c>
      <c r="F3826" t="str">
        <f>INDEX(cleaned_data_Pittsburgh!AK$2:'cleaned_data_Pittsburgh'!AK$828, MATCH(A3826, cleaned_data_Pittsburgh!I$2:'cleaned_data_Pittsburgh'!I$828,0))</f>
        <v>Sub-county</v>
      </c>
      <c r="G3826">
        <f t="shared" si="42"/>
        <v>1</v>
      </c>
    </row>
    <row r="3827" spans="1:7" x14ac:dyDescent="0.2">
      <c r="A3827">
        <v>224207598</v>
      </c>
      <c r="B3827">
        <v>184280572</v>
      </c>
      <c r="C3827" t="s">
        <v>3380</v>
      </c>
      <c r="D3827" t="str">
        <f>INDEX(cleaned_data_Pittsburgh!AF$2:'cleaned_data_Pittsburgh'!AF$828, MATCH(A3827, cleaned_data_Pittsburgh!I$2:'cleaned_data_Pittsburgh'!I$828,0))</f>
        <v>Pittsburgh</v>
      </c>
      <c r="E3827">
        <f>INDEX(cleaned_data_Pittsburgh!AG$2:'cleaned_data_Pittsburgh'!AG$828, MATCH(A3827, cleaned_data_Pittsburgh!I$2:'cleaned_data_Pittsburgh'!I$828,0))</f>
        <v>0</v>
      </c>
      <c r="F3827" t="str">
        <f>INDEX(cleaned_data_Pittsburgh!AK$2:'cleaned_data_Pittsburgh'!AK$828, MATCH(A3827, cleaned_data_Pittsburgh!I$2:'cleaned_data_Pittsburgh'!I$828,0))</f>
        <v>Sub-county</v>
      </c>
      <c r="G3827">
        <f t="shared" si="42"/>
        <v>1</v>
      </c>
    </row>
    <row r="3828" spans="1:7" x14ac:dyDescent="0.2">
      <c r="A3828">
        <v>224207598</v>
      </c>
      <c r="B3828">
        <v>116593842</v>
      </c>
      <c r="C3828" t="s">
        <v>3380</v>
      </c>
      <c r="D3828" t="str">
        <f>INDEX(cleaned_data_Pittsburgh!AF$2:'cleaned_data_Pittsburgh'!AF$828, MATCH(A3828, cleaned_data_Pittsburgh!I$2:'cleaned_data_Pittsburgh'!I$828,0))</f>
        <v>Pittsburgh</v>
      </c>
      <c r="E3828">
        <f>INDEX(cleaned_data_Pittsburgh!AG$2:'cleaned_data_Pittsburgh'!AG$828, MATCH(A3828, cleaned_data_Pittsburgh!I$2:'cleaned_data_Pittsburgh'!I$828,0))</f>
        <v>0</v>
      </c>
      <c r="F3828" t="str">
        <f>INDEX(cleaned_data_Pittsburgh!AK$2:'cleaned_data_Pittsburgh'!AK$828, MATCH(A3828, cleaned_data_Pittsburgh!I$2:'cleaned_data_Pittsburgh'!I$828,0))</f>
        <v>Sub-county</v>
      </c>
      <c r="G3828">
        <f t="shared" si="42"/>
        <v>1</v>
      </c>
    </row>
    <row r="3829" spans="1:7" x14ac:dyDescent="0.2">
      <c r="A3829">
        <v>224207755</v>
      </c>
      <c r="B3829">
        <v>10504741</v>
      </c>
      <c r="C3829" t="s">
        <v>3380</v>
      </c>
      <c r="D3829" t="str">
        <f>INDEX(cleaned_data_Pittsburgh!AF$2:'cleaned_data_Pittsburgh'!AF$828, MATCH(A3829, cleaned_data_Pittsburgh!I$2:'cleaned_data_Pittsburgh'!I$828,0))</f>
        <v>Pittsburgh</v>
      </c>
      <c r="E3829">
        <f>INDEX(cleaned_data_Pittsburgh!AG$2:'cleaned_data_Pittsburgh'!AG$828, MATCH(A3829, cleaned_data_Pittsburgh!I$2:'cleaned_data_Pittsburgh'!I$828,0))</f>
        <v>0</v>
      </c>
      <c r="F3829" t="str">
        <f>INDEX(cleaned_data_Pittsburgh!AK$2:'cleaned_data_Pittsburgh'!AK$828, MATCH(A3829, cleaned_data_Pittsburgh!I$2:'cleaned_data_Pittsburgh'!I$828,0))</f>
        <v>Sub-county</v>
      </c>
      <c r="G3829">
        <f t="shared" si="42"/>
        <v>1</v>
      </c>
    </row>
    <row r="3830" spans="1:7" x14ac:dyDescent="0.2">
      <c r="A3830">
        <v>224207755</v>
      </c>
      <c r="B3830">
        <v>12795677</v>
      </c>
      <c r="C3830" t="s">
        <v>3380</v>
      </c>
      <c r="D3830" t="str">
        <f>INDEX(cleaned_data_Pittsburgh!AF$2:'cleaned_data_Pittsburgh'!AF$828, MATCH(A3830, cleaned_data_Pittsburgh!I$2:'cleaned_data_Pittsburgh'!I$828,0))</f>
        <v>Pittsburgh</v>
      </c>
      <c r="E3830">
        <f>INDEX(cleaned_data_Pittsburgh!AG$2:'cleaned_data_Pittsburgh'!AG$828, MATCH(A3830, cleaned_data_Pittsburgh!I$2:'cleaned_data_Pittsburgh'!I$828,0))</f>
        <v>0</v>
      </c>
      <c r="F3830" t="str">
        <f>INDEX(cleaned_data_Pittsburgh!AK$2:'cleaned_data_Pittsburgh'!AK$828, MATCH(A3830, cleaned_data_Pittsburgh!I$2:'cleaned_data_Pittsburgh'!I$828,0))</f>
        <v>Sub-county</v>
      </c>
      <c r="G3830">
        <f t="shared" si="42"/>
        <v>1</v>
      </c>
    </row>
    <row r="3831" spans="1:7" x14ac:dyDescent="0.2">
      <c r="A3831">
        <v>224207755</v>
      </c>
      <c r="B3831">
        <v>72841412</v>
      </c>
      <c r="C3831" t="s">
        <v>3380</v>
      </c>
      <c r="D3831" t="str">
        <f>INDEX(cleaned_data_Pittsburgh!AF$2:'cleaned_data_Pittsburgh'!AF$828, MATCH(A3831, cleaned_data_Pittsburgh!I$2:'cleaned_data_Pittsburgh'!I$828,0))</f>
        <v>Pittsburgh</v>
      </c>
      <c r="E3831">
        <f>INDEX(cleaned_data_Pittsburgh!AG$2:'cleaned_data_Pittsburgh'!AG$828, MATCH(A3831, cleaned_data_Pittsburgh!I$2:'cleaned_data_Pittsburgh'!I$828,0))</f>
        <v>0</v>
      </c>
      <c r="F3831" t="str">
        <f>INDEX(cleaned_data_Pittsburgh!AK$2:'cleaned_data_Pittsburgh'!AK$828, MATCH(A3831, cleaned_data_Pittsburgh!I$2:'cleaned_data_Pittsburgh'!I$828,0))</f>
        <v>Sub-county</v>
      </c>
      <c r="G3831">
        <f t="shared" si="42"/>
        <v>1</v>
      </c>
    </row>
    <row r="3832" spans="1:7" x14ac:dyDescent="0.2">
      <c r="A3832">
        <v>224207755</v>
      </c>
      <c r="B3832">
        <v>25154712</v>
      </c>
      <c r="C3832" t="s">
        <v>3380</v>
      </c>
      <c r="D3832" t="str">
        <f>INDEX(cleaned_data_Pittsburgh!AF$2:'cleaned_data_Pittsburgh'!AF$828, MATCH(A3832, cleaned_data_Pittsburgh!I$2:'cleaned_data_Pittsburgh'!I$828,0))</f>
        <v>Pittsburgh</v>
      </c>
      <c r="E3832">
        <f>INDEX(cleaned_data_Pittsburgh!AG$2:'cleaned_data_Pittsburgh'!AG$828, MATCH(A3832, cleaned_data_Pittsburgh!I$2:'cleaned_data_Pittsburgh'!I$828,0))</f>
        <v>0</v>
      </c>
      <c r="F3832" t="str">
        <f>INDEX(cleaned_data_Pittsburgh!AK$2:'cleaned_data_Pittsburgh'!AK$828, MATCH(A3832, cleaned_data_Pittsburgh!I$2:'cleaned_data_Pittsburgh'!I$828,0))</f>
        <v>Sub-county</v>
      </c>
      <c r="G3832">
        <f t="shared" si="42"/>
        <v>1</v>
      </c>
    </row>
    <row r="3833" spans="1:7" x14ac:dyDescent="0.2">
      <c r="A3833">
        <v>224207755</v>
      </c>
      <c r="B3833">
        <v>189318432</v>
      </c>
      <c r="C3833" t="s">
        <v>3380</v>
      </c>
      <c r="D3833" t="str">
        <f>INDEX(cleaned_data_Pittsburgh!AF$2:'cleaned_data_Pittsburgh'!AF$828, MATCH(A3833, cleaned_data_Pittsburgh!I$2:'cleaned_data_Pittsburgh'!I$828,0))</f>
        <v>Pittsburgh</v>
      </c>
      <c r="E3833">
        <f>INDEX(cleaned_data_Pittsburgh!AG$2:'cleaned_data_Pittsburgh'!AG$828, MATCH(A3833, cleaned_data_Pittsburgh!I$2:'cleaned_data_Pittsburgh'!I$828,0))</f>
        <v>0</v>
      </c>
      <c r="F3833" t="str">
        <f>INDEX(cleaned_data_Pittsburgh!AK$2:'cleaned_data_Pittsburgh'!AK$828, MATCH(A3833, cleaned_data_Pittsburgh!I$2:'cleaned_data_Pittsburgh'!I$828,0))</f>
        <v>Sub-county</v>
      </c>
      <c r="G3833">
        <f t="shared" si="42"/>
        <v>1</v>
      </c>
    </row>
    <row r="3834" spans="1:7" x14ac:dyDescent="0.2">
      <c r="A3834">
        <v>224207755</v>
      </c>
      <c r="B3834">
        <v>182799261</v>
      </c>
      <c r="C3834" t="s">
        <v>3380</v>
      </c>
      <c r="D3834" t="str">
        <f>INDEX(cleaned_data_Pittsburgh!AF$2:'cleaned_data_Pittsburgh'!AF$828, MATCH(A3834, cleaned_data_Pittsburgh!I$2:'cleaned_data_Pittsburgh'!I$828,0))</f>
        <v>Pittsburgh</v>
      </c>
      <c r="E3834">
        <f>INDEX(cleaned_data_Pittsburgh!AG$2:'cleaned_data_Pittsburgh'!AG$828, MATCH(A3834, cleaned_data_Pittsburgh!I$2:'cleaned_data_Pittsburgh'!I$828,0))</f>
        <v>0</v>
      </c>
      <c r="F3834" t="str">
        <f>INDEX(cleaned_data_Pittsburgh!AK$2:'cleaned_data_Pittsburgh'!AK$828, MATCH(A3834, cleaned_data_Pittsburgh!I$2:'cleaned_data_Pittsburgh'!I$828,0))</f>
        <v>Sub-county</v>
      </c>
      <c r="G3834">
        <f t="shared" si="42"/>
        <v>1</v>
      </c>
    </row>
    <row r="3835" spans="1:7" x14ac:dyDescent="0.2">
      <c r="A3835">
        <v>224207777</v>
      </c>
      <c r="B3835">
        <v>103800252</v>
      </c>
      <c r="C3835" t="s">
        <v>3380</v>
      </c>
      <c r="D3835" t="str">
        <f>INDEX(cleaned_data_Pittsburgh!AF$2:'cleaned_data_Pittsburgh'!AF$828, MATCH(A3835, cleaned_data_Pittsburgh!I$2:'cleaned_data_Pittsburgh'!I$828,0))</f>
        <v>Pittsburgh</v>
      </c>
      <c r="E3835">
        <f>INDEX(cleaned_data_Pittsburgh!AG$2:'cleaned_data_Pittsburgh'!AG$828, MATCH(A3835, cleaned_data_Pittsburgh!I$2:'cleaned_data_Pittsburgh'!I$828,0))</f>
        <v>0</v>
      </c>
      <c r="F3835" t="str">
        <f>INDEX(cleaned_data_Pittsburgh!AK$2:'cleaned_data_Pittsburgh'!AK$828, MATCH(A3835, cleaned_data_Pittsburgh!I$2:'cleaned_data_Pittsburgh'!I$828,0))</f>
        <v>Sub-county</v>
      </c>
      <c r="G3835">
        <f t="shared" si="42"/>
        <v>1</v>
      </c>
    </row>
    <row r="3836" spans="1:7" x14ac:dyDescent="0.2">
      <c r="A3836">
        <v>224207777</v>
      </c>
      <c r="B3836">
        <v>136340012</v>
      </c>
      <c r="C3836" t="s">
        <v>3380</v>
      </c>
      <c r="D3836" t="str">
        <f>INDEX(cleaned_data_Pittsburgh!AF$2:'cleaned_data_Pittsburgh'!AF$828, MATCH(A3836, cleaned_data_Pittsburgh!I$2:'cleaned_data_Pittsburgh'!I$828,0))</f>
        <v>Pittsburgh</v>
      </c>
      <c r="E3836">
        <f>INDEX(cleaned_data_Pittsburgh!AG$2:'cleaned_data_Pittsburgh'!AG$828, MATCH(A3836, cleaned_data_Pittsburgh!I$2:'cleaned_data_Pittsburgh'!I$828,0))</f>
        <v>0</v>
      </c>
      <c r="F3836" t="str">
        <f>INDEX(cleaned_data_Pittsburgh!AK$2:'cleaned_data_Pittsburgh'!AK$828, MATCH(A3836, cleaned_data_Pittsburgh!I$2:'cleaned_data_Pittsburgh'!I$828,0))</f>
        <v>Sub-county</v>
      </c>
      <c r="G3836">
        <f t="shared" si="42"/>
        <v>1</v>
      </c>
    </row>
    <row r="3837" spans="1:7" x14ac:dyDescent="0.2">
      <c r="A3837">
        <v>224207777</v>
      </c>
      <c r="B3837">
        <v>108481672</v>
      </c>
      <c r="C3837" t="s">
        <v>3380</v>
      </c>
      <c r="D3837" t="str">
        <f>INDEX(cleaned_data_Pittsburgh!AF$2:'cleaned_data_Pittsburgh'!AF$828, MATCH(A3837, cleaned_data_Pittsburgh!I$2:'cleaned_data_Pittsburgh'!I$828,0))</f>
        <v>Pittsburgh</v>
      </c>
      <c r="E3837">
        <f>INDEX(cleaned_data_Pittsburgh!AG$2:'cleaned_data_Pittsburgh'!AG$828, MATCH(A3837, cleaned_data_Pittsburgh!I$2:'cleaned_data_Pittsburgh'!I$828,0))</f>
        <v>0</v>
      </c>
      <c r="F3837" t="str">
        <f>INDEX(cleaned_data_Pittsburgh!AK$2:'cleaned_data_Pittsburgh'!AK$828, MATCH(A3837, cleaned_data_Pittsburgh!I$2:'cleaned_data_Pittsburgh'!I$828,0))</f>
        <v>Sub-county</v>
      </c>
      <c r="G3837">
        <f t="shared" si="42"/>
        <v>1</v>
      </c>
    </row>
    <row r="3838" spans="1:7" x14ac:dyDescent="0.2">
      <c r="A3838">
        <v>224207777</v>
      </c>
      <c r="B3838">
        <v>61309752</v>
      </c>
      <c r="C3838" t="s">
        <v>3380</v>
      </c>
      <c r="D3838" t="str">
        <f>INDEX(cleaned_data_Pittsburgh!AF$2:'cleaned_data_Pittsburgh'!AF$828, MATCH(A3838, cleaned_data_Pittsburgh!I$2:'cleaned_data_Pittsburgh'!I$828,0))</f>
        <v>Pittsburgh</v>
      </c>
      <c r="E3838">
        <f>INDEX(cleaned_data_Pittsburgh!AG$2:'cleaned_data_Pittsburgh'!AG$828, MATCH(A3838, cleaned_data_Pittsburgh!I$2:'cleaned_data_Pittsburgh'!I$828,0))</f>
        <v>0</v>
      </c>
      <c r="F3838" t="str">
        <f>INDEX(cleaned_data_Pittsburgh!AK$2:'cleaned_data_Pittsburgh'!AK$828, MATCH(A3838, cleaned_data_Pittsburgh!I$2:'cleaned_data_Pittsburgh'!I$828,0))</f>
        <v>Sub-county</v>
      </c>
      <c r="G3838">
        <f t="shared" si="42"/>
        <v>1</v>
      </c>
    </row>
    <row r="3839" spans="1:7" x14ac:dyDescent="0.2">
      <c r="A3839">
        <v>224207777</v>
      </c>
      <c r="B3839">
        <v>78820882</v>
      </c>
      <c r="C3839" t="s">
        <v>3380</v>
      </c>
      <c r="D3839" t="str">
        <f>INDEX(cleaned_data_Pittsburgh!AF$2:'cleaned_data_Pittsburgh'!AF$828, MATCH(A3839, cleaned_data_Pittsburgh!I$2:'cleaned_data_Pittsburgh'!I$828,0))</f>
        <v>Pittsburgh</v>
      </c>
      <c r="E3839">
        <f>INDEX(cleaned_data_Pittsburgh!AG$2:'cleaned_data_Pittsburgh'!AG$828, MATCH(A3839, cleaned_data_Pittsburgh!I$2:'cleaned_data_Pittsburgh'!I$828,0))</f>
        <v>0</v>
      </c>
      <c r="F3839" t="str">
        <f>INDEX(cleaned_data_Pittsburgh!AK$2:'cleaned_data_Pittsburgh'!AK$828, MATCH(A3839, cleaned_data_Pittsburgh!I$2:'cleaned_data_Pittsburgh'!I$828,0))</f>
        <v>Sub-county</v>
      </c>
      <c r="G3839">
        <f t="shared" si="42"/>
        <v>1</v>
      </c>
    </row>
    <row r="3840" spans="1:7" x14ac:dyDescent="0.2">
      <c r="A3840">
        <v>224207777</v>
      </c>
      <c r="B3840">
        <v>60909632</v>
      </c>
      <c r="C3840" t="s">
        <v>3380</v>
      </c>
      <c r="D3840" t="str">
        <f>INDEX(cleaned_data_Pittsburgh!AF$2:'cleaned_data_Pittsburgh'!AF$828, MATCH(A3840, cleaned_data_Pittsburgh!I$2:'cleaned_data_Pittsburgh'!I$828,0))</f>
        <v>Pittsburgh</v>
      </c>
      <c r="E3840">
        <f>INDEX(cleaned_data_Pittsburgh!AG$2:'cleaned_data_Pittsburgh'!AG$828, MATCH(A3840, cleaned_data_Pittsburgh!I$2:'cleaned_data_Pittsburgh'!I$828,0))</f>
        <v>0</v>
      </c>
      <c r="F3840" t="str">
        <f>INDEX(cleaned_data_Pittsburgh!AK$2:'cleaned_data_Pittsburgh'!AK$828, MATCH(A3840, cleaned_data_Pittsburgh!I$2:'cleaned_data_Pittsburgh'!I$828,0))</f>
        <v>Sub-county</v>
      </c>
      <c r="G3840">
        <f t="shared" si="42"/>
        <v>1</v>
      </c>
    </row>
    <row r="3841" spans="1:7" x14ac:dyDescent="0.2">
      <c r="A3841">
        <v>224207777</v>
      </c>
      <c r="B3841">
        <v>189143625</v>
      </c>
      <c r="C3841" t="s">
        <v>3380</v>
      </c>
      <c r="D3841" t="str">
        <f>INDEX(cleaned_data_Pittsburgh!AF$2:'cleaned_data_Pittsburgh'!AF$828, MATCH(A3841, cleaned_data_Pittsburgh!I$2:'cleaned_data_Pittsburgh'!I$828,0))</f>
        <v>Pittsburgh</v>
      </c>
      <c r="E3841">
        <f>INDEX(cleaned_data_Pittsburgh!AG$2:'cleaned_data_Pittsburgh'!AG$828, MATCH(A3841, cleaned_data_Pittsburgh!I$2:'cleaned_data_Pittsburgh'!I$828,0))</f>
        <v>0</v>
      </c>
      <c r="F3841" t="str">
        <f>INDEX(cleaned_data_Pittsburgh!AK$2:'cleaned_data_Pittsburgh'!AK$828, MATCH(A3841, cleaned_data_Pittsburgh!I$2:'cleaned_data_Pittsburgh'!I$828,0))</f>
        <v>Sub-county</v>
      </c>
      <c r="G3841">
        <f t="shared" si="42"/>
        <v>1</v>
      </c>
    </row>
    <row r="3842" spans="1:7" x14ac:dyDescent="0.2">
      <c r="A3842">
        <v>224207891</v>
      </c>
      <c r="B3842">
        <v>103800252</v>
      </c>
      <c r="C3842" t="s">
        <v>3380</v>
      </c>
      <c r="D3842" t="str">
        <f>INDEX(cleaned_data_Pittsburgh!AF$2:'cleaned_data_Pittsburgh'!AF$828, MATCH(A3842, cleaned_data_Pittsburgh!I$2:'cleaned_data_Pittsburgh'!I$828,0))</f>
        <v>Pittsburgh</v>
      </c>
      <c r="E3842">
        <f>INDEX(cleaned_data_Pittsburgh!AG$2:'cleaned_data_Pittsburgh'!AG$828, MATCH(A3842, cleaned_data_Pittsburgh!I$2:'cleaned_data_Pittsburgh'!I$828,0))</f>
        <v>0</v>
      </c>
      <c r="F3842" t="str">
        <f>INDEX(cleaned_data_Pittsburgh!AK$2:'cleaned_data_Pittsburgh'!AK$828, MATCH(A3842, cleaned_data_Pittsburgh!I$2:'cleaned_data_Pittsburgh'!I$828,0))</f>
        <v>Sub-county</v>
      </c>
      <c r="G3842">
        <f t="shared" si="42"/>
        <v>1</v>
      </c>
    </row>
    <row r="3843" spans="1:7" x14ac:dyDescent="0.2">
      <c r="A3843">
        <v>224207891</v>
      </c>
      <c r="B3843">
        <v>86208202</v>
      </c>
      <c r="C3843" t="s">
        <v>3380</v>
      </c>
      <c r="D3843" t="str">
        <f>INDEX(cleaned_data_Pittsburgh!AF$2:'cleaned_data_Pittsburgh'!AF$828, MATCH(A3843, cleaned_data_Pittsburgh!I$2:'cleaned_data_Pittsburgh'!I$828,0))</f>
        <v>Pittsburgh</v>
      </c>
      <c r="E3843">
        <f>INDEX(cleaned_data_Pittsburgh!AG$2:'cleaned_data_Pittsburgh'!AG$828, MATCH(A3843, cleaned_data_Pittsburgh!I$2:'cleaned_data_Pittsburgh'!I$828,0))</f>
        <v>0</v>
      </c>
      <c r="F3843" t="str">
        <f>INDEX(cleaned_data_Pittsburgh!AK$2:'cleaned_data_Pittsburgh'!AK$828, MATCH(A3843, cleaned_data_Pittsburgh!I$2:'cleaned_data_Pittsburgh'!I$828,0))</f>
        <v>Sub-county</v>
      </c>
      <c r="G3843">
        <f t="shared" si="42"/>
        <v>1</v>
      </c>
    </row>
    <row r="3844" spans="1:7" x14ac:dyDescent="0.2">
      <c r="A3844">
        <v>224207891</v>
      </c>
      <c r="B3844">
        <v>187582312</v>
      </c>
      <c r="C3844" t="s">
        <v>3380</v>
      </c>
      <c r="D3844" t="str">
        <f>INDEX(cleaned_data_Pittsburgh!AF$2:'cleaned_data_Pittsburgh'!AF$828, MATCH(A3844, cleaned_data_Pittsburgh!I$2:'cleaned_data_Pittsburgh'!I$828,0))</f>
        <v>Pittsburgh</v>
      </c>
      <c r="E3844">
        <f>INDEX(cleaned_data_Pittsburgh!AG$2:'cleaned_data_Pittsburgh'!AG$828, MATCH(A3844, cleaned_data_Pittsburgh!I$2:'cleaned_data_Pittsburgh'!I$828,0))</f>
        <v>0</v>
      </c>
      <c r="F3844" t="str">
        <f>INDEX(cleaned_data_Pittsburgh!AK$2:'cleaned_data_Pittsburgh'!AK$828, MATCH(A3844, cleaned_data_Pittsburgh!I$2:'cleaned_data_Pittsburgh'!I$828,0))</f>
        <v>Sub-county</v>
      </c>
      <c r="G3844">
        <f t="shared" si="42"/>
        <v>1</v>
      </c>
    </row>
    <row r="3845" spans="1:7" x14ac:dyDescent="0.2">
      <c r="A3845">
        <v>224207891</v>
      </c>
      <c r="B3845">
        <v>112424162</v>
      </c>
      <c r="C3845" t="s">
        <v>3380</v>
      </c>
      <c r="D3845" t="str">
        <f>INDEX(cleaned_data_Pittsburgh!AF$2:'cleaned_data_Pittsburgh'!AF$828, MATCH(A3845, cleaned_data_Pittsburgh!I$2:'cleaned_data_Pittsburgh'!I$828,0))</f>
        <v>Pittsburgh</v>
      </c>
      <c r="E3845">
        <f>INDEX(cleaned_data_Pittsburgh!AG$2:'cleaned_data_Pittsburgh'!AG$828, MATCH(A3845, cleaned_data_Pittsburgh!I$2:'cleaned_data_Pittsburgh'!I$828,0))</f>
        <v>0</v>
      </c>
      <c r="F3845" t="str">
        <f>INDEX(cleaned_data_Pittsburgh!AK$2:'cleaned_data_Pittsburgh'!AK$828, MATCH(A3845, cleaned_data_Pittsburgh!I$2:'cleaned_data_Pittsburgh'!I$828,0))</f>
        <v>Sub-county</v>
      </c>
      <c r="G3845">
        <f t="shared" si="42"/>
        <v>1</v>
      </c>
    </row>
    <row r="3846" spans="1:7" x14ac:dyDescent="0.2">
      <c r="A3846">
        <v>224207891</v>
      </c>
      <c r="B3846">
        <v>115511422</v>
      </c>
      <c r="C3846" t="s">
        <v>3380</v>
      </c>
      <c r="D3846" t="str">
        <f>INDEX(cleaned_data_Pittsburgh!AF$2:'cleaned_data_Pittsburgh'!AF$828, MATCH(A3846, cleaned_data_Pittsburgh!I$2:'cleaned_data_Pittsburgh'!I$828,0))</f>
        <v>Pittsburgh</v>
      </c>
      <c r="E3846">
        <f>INDEX(cleaned_data_Pittsburgh!AG$2:'cleaned_data_Pittsburgh'!AG$828, MATCH(A3846, cleaned_data_Pittsburgh!I$2:'cleaned_data_Pittsburgh'!I$828,0))</f>
        <v>0</v>
      </c>
      <c r="F3846" t="str">
        <f>INDEX(cleaned_data_Pittsburgh!AK$2:'cleaned_data_Pittsburgh'!AK$828, MATCH(A3846, cleaned_data_Pittsburgh!I$2:'cleaned_data_Pittsburgh'!I$828,0))</f>
        <v>Sub-county</v>
      </c>
      <c r="G3846">
        <f t="shared" si="42"/>
        <v>1</v>
      </c>
    </row>
    <row r="3847" spans="1:7" x14ac:dyDescent="0.2">
      <c r="A3847">
        <v>224207929</v>
      </c>
      <c r="B3847">
        <v>103800252</v>
      </c>
      <c r="C3847" t="s">
        <v>3380</v>
      </c>
      <c r="D3847" t="str">
        <f>INDEX(cleaned_data_Pittsburgh!AF$2:'cleaned_data_Pittsburgh'!AF$828, MATCH(A3847, cleaned_data_Pittsburgh!I$2:'cleaned_data_Pittsburgh'!I$828,0))</f>
        <v>Pittsburgh</v>
      </c>
      <c r="E3847">
        <f>INDEX(cleaned_data_Pittsburgh!AG$2:'cleaned_data_Pittsburgh'!AG$828, MATCH(A3847, cleaned_data_Pittsburgh!I$2:'cleaned_data_Pittsburgh'!I$828,0))</f>
        <v>0</v>
      </c>
      <c r="F3847" t="str">
        <f>INDEX(cleaned_data_Pittsburgh!AK$2:'cleaned_data_Pittsburgh'!AK$828, MATCH(A3847, cleaned_data_Pittsburgh!I$2:'cleaned_data_Pittsburgh'!I$828,0))</f>
        <v>Sub-county</v>
      </c>
      <c r="G3847">
        <f t="shared" si="42"/>
        <v>1</v>
      </c>
    </row>
    <row r="3848" spans="1:7" x14ac:dyDescent="0.2">
      <c r="A3848">
        <v>224207929</v>
      </c>
      <c r="B3848">
        <v>136340012</v>
      </c>
      <c r="C3848" t="s">
        <v>3380</v>
      </c>
      <c r="D3848" t="str">
        <f>INDEX(cleaned_data_Pittsburgh!AF$2:'cleaned_data_Pittsburgh'!AF$828, MATCH(A3848, cleaned_data_Pittsburgh!I$2:'cleaned_data_Pittsburgh'!I$828,0))</f>
        <v>Pittsburgh</v>
      </c>
      <c r="E3848">
        <f>INDEX(cleaned_data_Pittsburgh!AG$2:'cleaned_data_Pittsburgh'!AG$828, MATCH(A3848, cleaned_data_Pittsburgh!I$2:'cleaned_data_Pittsburgh'!I$828,0))</f>
        <v>0</v>
      </c>
      <c r="F3848" t="str">
        <f>INDEX(cleaned_data_Pittsburgh!AK$2:'cleaned_data_Pittsburgh'!AK$828, MATCH(A3848, cleaned_data_Pittsburgh!I$2:'cleaned_data_Pittsburgh'!I$828,0))</f>
        <v>Sub-county</v>
      </c>
      <c r="G3848">
        <f t="shared" si="42"/>
        <v>1</v>
      </c>
    </row>
    <row r="3849" spans="1:7" x14ac:dyDescent="0.2">
      <c r="A3849">
        <v>224207929</v>
      </c>
      <c r="B3849">
        <v>81693782</v>
      </c>
      <c r="C3849" t="s">
        <v>3380</v>
      </c>
      <c r="D3849" t="str">
        <f>INDEX(cleaned_data_Pittsburgh!AF$2:'cleaned_data_Pittsburgh'!AF$828, MATCH(A3849, cleaned_data_Pittsburgh!I$2:'cleaned_data_Pittsburgh'!I$828,0))</f>
        <v>Pittsburgh</v>
      </c>
      <c r="E3849">
        <f>INDEX(cleaned_data_Pittsburgh!AG$2:'cleaned_data_Pittsburgh'!AG$828, MATCH(A3849, cleaned_data_Pittsburgh!I$2:'cleaned_data_Pittsburgh'!I$828,0))</f>
        <v>0</v>
      </c>
      <c r="F3849" t="str">
        <f>INDEX(cleaned_data_Pittsburgh!AK$2:'cleaned_data_Pittsburgh'!AK$828, MATCH(A3849, cleaned_data_Pittsburgh!I$2:'cleaned_data_Pittsburgh'!I$828,0))</f>
        <v>Sub-county</v>
      </c>
      <c r="G3849">
        <f t="shared" si="42"/>
        <v>1</v>
      </c>
    </row>
    <row r="3850" spans="1:7" x14ac:dyDescent="0.2">
      <c r="A3850">
        <v>224207929</v>
      </c>
      <c r="B3850">
        <v>112450602</v>
      </c>
      <c r="C3850" t="s">
        <v>3380</v>
      </c>
      <c r="D3850" t="str">
        <f>INDEX(cleaned_data_Pittsburgh!AF$2:'cleaned_data_Pittsburgh'!AF$828, MATCH(A3850, cleaned_data_Pittsburgh!I$2:'cleaned_data_Pittsburgh'!I$828,0))</f>
        <v>Pittsburgh</v>
      </c>
      <c r="E3850">
        <f>INDEX(cleaned_data_Pittsburgh!AG$2:'cleaned_data_Pittsburgh'!AG$828, MATCH(A3850, cleaned_data_Pittsburgh!I$2:'cleaned_data_Pittsburgh'!I$828,0))</f>
        <v>0</v>
      </c>
      <c r="F3850" t="str">
        <f>INDEX(cleaned_data_Pittsburgh!AK$2:'cleaned_data_Pittsburgh'!AK$828, MATCH(A3850, cleaned_data_Pittsburgh!I$2:'cleaned_data_Pittsburgh'!I$828,0))</f>
        <v>Sub-county</v>
      </c>
      <c r="G3850">
        <f t="shared" si="42"/>
        <v>1</v>
      </c>
    </row>
    <row r="3851" spans="1:7" x14ac:dyDescent="0.2">
      <c r="A3851">
        <v>224207929</v>
      </c>
      <c r="B3851">
        <v>185534376</v>
      </c>
      <c r="C3851" t="s">
        <v>3380</v>
      </c>
      <c r="D3851" t="str">
        <f>INDEX(cleaned_data_Pittsburgh!AF$2:'cleaned_data_Pittsburgh'!AF$828, MATCH(A3851, cleaned_data_Pittsburgh!I$2:'cleaned_data_Pittsburgh'!I$828,0))</f>
        <v>Pittsburgh</v>
      </c>
      <c r="E3851">
        <f>INDEX(cleaned_data_Pittsburgh!AG$2:'cleaned_data_Pittsburgh'!AG$828, MATCH(A3851, cleaned_data_Pittsburgh!I$2:'cleaned_data_Pittsburgh'!I$828,0))</f>
        <v>0</v>
      </c>
      <c r="F3851" t="str">
        <f>INDEX(cleaned_data_Pittsburgh!AK$2:'cleaned_data_Pittsburgh'!AK$828, MATCH(A3851, cleaned_data_Pittsburgh!I$2:'cleaned_data_Pittsburgh'!I$828,0))</f>
        <v>Sub-county</v>
      </c>
      <c r="G3851">
        <f t="shared" ref="G3851:G3914" si="43">IF(IFERROR(SEARCH(D3851, C3851), 0), 1, 0)</f>
        <v>1</v>
      </c>
    </row>
    <row r="3852" spans="1:7" x14ac:dyDescent="0.2">
      <c r="A3852">
        <v>224207929</v>
      </c>
      <c r="B3852">
        <v>62504242</v>
      </c>
      <c r="C3852" t="s">
        <v>3380</v>
      </c>
      <c r="D3852" t="str">
        <f>INDEX(cleaned_data_Pittsburgh!AF$2:'cleaned_data_Pittsburgh'!AF$828, MATCH(A3852, cleaned_data_Pittsburgh!I$2:'cleaned_data_Pittsburgh'!I$828,0))</f>
        <v>Pittsburgh</v>
      </c>
      <c r="E3852">
        <f>INDEX(cleaned_data_Pittsburgh!AG$2:'cleaned_data_Pittsburgh'!AG$828, MATCH(A3852, cleaned_data_Pittsburgh!I$2:'cleaned_data_Pittsburgh'!I$828,0))</f>
        <v>0</v>
      </c>
      <c r="F3852" t="str">
        <f>INDEX(cleaned_data_Pittsburgh!AK$2:'cleaned_data_Pittsburgh'!AK$828, MATCH(A3852, cleaned_data_Pittsburgh!I$2:'cleaned_data_Pittsburgh'!I$828,0))</f>
        <v>Sub-county</v>
      </c>
      <c r="G3852">
        <f t="shared" si="43"/>
        <v>1</v>
      </c>
    </row>
    <row r="3853" spans="1:7" x14ac:dyDescent="0.2">
      <c r="A3853">
        <v>224207929</v>
      </c>
      <c r="B3853">
        <v>183810377</v>
      </c>
      <c r="C3853" t="s">
        <v>3380</v>
      </c>
      <c r="D3853" t="str">
        <f>INDEX(cleaned_data_Pittsburgh!AF$2:'cleaned_data_Pittsburgh'!AF$828, MATCH(A3853, cleaned_data_Pittsburgh!I$2:'cleaned_data_Pittsburgh'!I$828,0))</f>
        <v>Pittsburgh</v>
      </c>
      <c r="E3853">
        <f>INDEX(cleaned_data_Pittsburgh!AG$2:'cleaned_data_Pittsburgh'!AG$828, MATCH(A3853, cleaned_data_Pittsburgh!I$2:'cleaned_data_Pittsburgh'!I$828,0))</f>
        <v>0</v>
      </c>
      <c r="F3853" t="str">
        <f>INDEX(cleaned_data_Pittsburgh!AK$2:'cleaned_data_Pittsburgh'!AK$828, MATCH(A3853, cleaned_data_Pittsburgh!I$2:'cleaned_data_Pittsburgh'!I$828,0))</f>
        <v>Sub-county</v>
      </c>
      <c r="G3853">
        <f t="shared" si="43"/>
        <v>1</v>
      </c>
    </row>
    <row r="3854" spans="1:7" x14ac:dyDescent="0.2">
      <c r="A3854">
        <v>224207929</v>
      </c>
      <c r="B3854">
        <v>37474992</v>
      </c>
      <c r="C3854" t="s">
        <v>3380</v>
      </c>
      <c r="D3854" t="str">
        <f>INDEX(cleaned_data_Pittsburgh!AF$2:'cleaned_data_Pittsburgh'!AF$828, MATCH(A3854, cleaned_data_Pittsburgh!I$2:'cleaned_data_Pittsburgh'!I$828,0))</f>
        <v>Pittsburgh</v>
      </c>
      <c r="E3854">
        <f>INDEX(cleaned_data_Pittsburgh!AG$2:'cleaned_data_Pittsburgh'!AG$828, MATCH(A3854, cleaned_data_Pittsburgh!I$2:'cleaned_data_Pittsburgh'!I$828,0))</f>
        <v>0</v>
      </c>
      <c r="F3854" t="str">
        <f>INDEX(cleaned_data_Pittsburgh!AK$2:'cleaned_data_Pittsburgh'!AK$828, MATCH(A3854, cleaned_data_Pittsburgh!I$2:'cleaned_data_Pittsburgh'!I$828,0))</f>
        <v>Sub-county</v>
      </c>
      <c r="G3854">
        <f t="shared" si="43"/>
        <v>1</v>
      </c>
    </row>
    <row r="3855" spans="1:7" x14ac:dyDescent="0.2">
      <c r="A3855">
        <v>224207929</v>
      </c>
      <c r="B3855">
        <v>87597442</v>
      </c>
      <c r="C3855" t="s">
        <v>3380</v>
      </c>
      <c r="D3855" t="str">
        <f>INDEX(cleaned_data_Pittsburgh!AF$2:'cleaned_data_Pittsburgh'!AF$828, MATCH(A3855, cleaned_data_Pittsburgh!I$2:'cleaned_data_Pittsburgh'!I$828,0))</f>
        <v>Pittsburgh</v>
      </c>
      <c r="E3855">
        <f>INDEX(cleaned_data_Pittsburgh!AG$2:'cleaned_data_Pittsburgh'!AG$828, MATCH(A3855, cleaned_data_Pittsburgh!I$2:'cleaned_data_Pittsburgh'!I$828,0))</f>
        <v>0</v>
      </c>
      <c r="F3855" t="str">
        <f>INDEX(cleaned_data_Pittsburgh!AK$2:'cleaned_data_Pittsburgh'!AK$828, MATCH(A3855, cleaned_data_Pittsburgh!I$2:'cleaned_data_Pittsburgh'!I$828,0))</f>
        <v>Sub-county</v>
      </c>
      <c r="G3855">
        <f t="shared" si="43"/>
        <v>1</v>
      </c>
    </row>
    <row r="3856" spans="1:7" x14ac:dyDescent="0.2">
      <c r="A3856">
        <v>224207929</v>
      </c>
      <c r="B3856">
        <v>189886858</v>
      </c>
      <c r="C3856" t="s">
        <v>3380</v>
      </c>
      <c r="D3856" t="str">
        <f>INDEX(cleaned_data_Pittsburgh!AF$2:'cleaned_data_Pittsburgh'!AF$828, MATCH(A3856, cleaned_data_Pittsburgh!I$2:'cleaned_data_Pittsburgh'!I$828,0))</f>
        <v>Pittsburgh</v>
      </c>
      <c r="E3856">
        <f>INDEX(cleaned_data_Pittsburgh!AG$2:'cleaned_data_Pittsburgh'!AG$828, MATCH(A3856, cleaned_data_Pittsburgh!I$2:'cleaned_data_Pittsburgh'!I$828,0))</f>
        <v>0</v>
      </c>
      <c r="F3856" t="str">
        <f>INDEX(cleaned_data_Pittsburgh!AK$2:'cleaned_data_Pittsburgh'!AK$828, MATCH(A3856, cleaned_data_Pittsburgh!I$2:'cleaned_data_Pittsburgh'!I$828,0))</f>
        <v>Sub-county</v>
      </c>
      <c r="G3856">
        <f t="shared" si="43"/>
        <v>1</v>
      </c>
    </row>
    <row r="3857" spans="1:7" x14ac:dyDescent="0.2">
      <c r="A3857">
        <v>224207929</v>
      </c>
      <c r="B3857">
        <v>65230392</v>
      </c>
      <c r="C3857" t="s">
        <v>3380</v>
      </c>
      <c r="D3857" t="str">
        <f>INDEX(cleaned_data_Pittsburgh!AF$2:'cleaned_data_Pittsburgh'!AF$828, MATCH(A3857, cleaned_data_Pittsburgh!I$2:'cleaned_data_Pittsburgh'!I$828,0))</f>
        <v>Pittsburgh</v>
      </c>
      <c r="E3857">
        <f>INDEX(cleaned_data_Pittsburgh!AG$2:'cleaned_data_Pittsburgh'!AG$828, MATCH(A3857, cleaned_data_Pittsburgh!I$2:'cleaned_data_Pittsburgh'!I$828,0))</f>
        <v>0</v>
      </c>
      <c r="F3857" t="str">
        <f>INDEX(cleaned_data_Pittsburgh!AK$2:'cleaned_data_Pittsburgh'!AK$828, MATCH(A3857, cleaned_data_Pittsburgh!I$2:'cleaned_data_Pittsburgh'!I$828,0))</f>
        <v>Sub-county</v>
      </c>
      <c r="G3857">
        <f t="shared" si="43"/>
        <v>1</v>
      </c>
    </row>
    <row r="3858" spans="1:7" x14ac:dyDescent="0.2">
      <c r="A3858">
        <v>224207929</v>
      </c>
      <c r="B3858">
        <v>163674102</v>
      </c>
      <c r="C3858" t="s">
        <v>3380</v>
      </c>
      <c r="D3858" t="str">
        <f>INDEX(cleaned_data_Pittsburgh!AF$2:'cleaned_data_Pittsburgh'!AF$828, MATCH(A3858, cleaned_data_Pittsburgh!I$2:'cleaned_data_Pittsburgh'!I$828,0))</f>
        <v>Pittsburgh</v>
      </c>
      <c r="E3858">
        <f>INDEX(cleaned_data_Pittsburgh!AG$2:'cleaned_data_Pittsburgh'!AG$828, MATCH(A3858, cleaned_data_Pittsburgh!I$2:'cleaned_data_Pittsburgh'!I$828,0))</f>
        <v>0</v>
      </c>
      <c r="F3858" t="str">
        <f>INDEX(cleaned_data_Pittsburgh!AK$2:'cleaned_data_Pittsburgh'!AK$828, MATCH(A3858, cleaned_data_Pittsburgh!I$2:'cleaned_data_Pittsburgh'!I$828,0))</f>
        <v>Sub-county</v>
      </c>
      <c r="G3858">
        <f t="shared" si="43"/>
        <v>1</v>
      </c>
    </row>
    <row r="3859" spans="1:7" x14ac:dyDescent="0.2">
      <c r="A3859">
        <v>224207929</v>
      </c>
      <c r="B3859">
        <v>65471782</v>
      </c>
      <c r="C3859" t="s">
        <v>3380</v>
      </c>
      <c r="D3859" t="str">
        <f>INDEX(cleaned_data_Pittsburgh!AF$2:'cleaned_data_Pittsburgh'!AF$828, MATCH(A3859, cleaned_data_Pittsburgh!I$2:'cleaned_data_Pittsburgh'!I$828,0))</f>
        <v>Pittsburgh</v>
      </c>
      <c r="E3859">
        <f>INDEX(cleaned_data_Pittsburgh!AG$2:'cleaned_data_Pittsburgh'!AG$828, MATCH(A3859, cleaned_data_Pittsburgh!I$2:'cleaned_data_Pittsburgh'!I$828,0))</f>
        <v>0</v>
      </c>
      <c r="F3859" t="str">
        <f>INDEX(cleaned_data_Pittsburgh!AK$2:'cleaned_data_Pittsburgh'!AK$828, MATCH(A3859, cleaned_data_Pittsburgh!I$2:'cleaned_data_Pittsburgh'!I$828,0))</f>
        <v>Sub-county</v>
      </c>
      <c r="G3859">
        <f t="shared" si="43"/>
        <v>1</v>
      </c>
    </row>
    <row r="3860" spans="1:7" x14ac:dyDescent="0.2">
      <c r="A3860">
        <v>224207929</v>
      </c>
      <c r="B3860">
        <v>78820882</v>
      </c>
      <c r="C3860" t="s">
        <v>3380</v>
      </c>
      <c r="D3860" t="str">
        <f>INDEX(cleaned_data_Pittsburgh!AF$2:'cleaned_data_Pittsburgh'!AF$828, MATCH(A3860, cleaned_data_Pittsburgh!I$2:'cleaned_data_Pittsburgh'!I$828,0))</f>
        <v>Pittsburgh</v>
      </c>
      <c r="E3860">
        <f>INDEX(cleaned_data_Pittsburgh!AG$2:'cleaned_data_Pittsburgh'!AG$828, MATCH(A3860, cleaned_data_Pittsburgh!I$2:'cleaned_data_Pittsburgh'!I$828,0))</f>
        <v>0</v>
      </c>
      <c r="F3860" t="str">
        <f>INDEX(cleaned_data_Pittsburgh!AK$2:'cleaned_data_Pittsburgh'!AK$828, MATCH(A3860, cleaned_data_Pittsburgh!I$2:'cleaned_data_Pittsburgh'!I$828,0))</f>
        <v>Sub-county</v>
      </c>
      <c r="G3860">
        <f t="shared" si="43"/>
        <v>1</v>
      </c>
    </row>
    <row r="3861" spans="1:7" x14ac:dyDescent="0.2">
      <c r="A3861">
        <v>224207929</v>
      </c>
      <c r="B3861">
        <v>10112314</v>
      </c>
      <c r="C3861" t="s">
        <v>3380</v>
      </c>
      <c r="D3861" t="str">
        <f>INDEX(cleaned_data_Pittsburgh!AF$2:'cleaned_data_Pittsburgh'!AF$828, MATCH(A3861, cleaned_data_Pittsburgh!I$2:'cleaned_data_Pittsburgh'!I$828,0))</f>
        <v>Pittsburgh</v>
      </c>
      <c r="E3861">
        <f>INDEX(cleaned_data_Pittsburgh!AG$2:'cleaned_data_Pittsburgh'!AG$828, MATCH(A3861, cleaned_data_Pittsburgh!I$2:'cleaned_data_Pittsburgh'!I$828,0))</f>
        <v>0</v>
      </c>
      <c r="F3861" t="str">
        <f>INDEX(cleaned_data_Pittsburgh!AK$2:'cleaned_data_Pittsburgh'!AK$828, MATCH(A3861, cleaned_data_Pittsburgh!I$2:'cleaned_data_Pittsburgh'!I$828,0))</f>
        <v>Sub-county</v>
      </c>
      <c r="G3861">
        <f t="shared" si="43"/>
        <v>1</v>
      </c>
    </row>
    <row r="3862" spans="1:7" x14ac:dyDescent="0.2">
      <c r="A3862">
        <v>224207929</v>
      </c>
      <c r="B3862">
        <v>127340762</v>
      </c>
      <c r="C3862" t="s">
        <v>3380</v>
      </c>
      <c r="D3862" t="str">
        <f>INDEX(cleaned_data_Pittsburgh!AF$2:'cleaned_data_Pittsburgh'!AF$828, MATCH(A3862, cleaned_data_Pittsburgh!I$2:'cleaned_data_Pittsburgh'!I$828,0))</f>
        <v>Pittsburgh</v>
      </c>
      <c r="E3862">
        <f>INDEX(cleaned_data_Pittsburgh!AG$2:'cleaned_data_Pittsburgh'!AG$828, MATCH(A3862, cleaned_data_Pittsburgh!I$2:'cleaned_data_Pittsburgh'!I$828,0))</f>
        <v>0</v>
      </c>
      <c r="F3862" t="str">
        <f>INDEX(cleaned_data_Pittsburgh!AK$2:'cleaned_data_Pittsburgh'!AK$828, MATCH(A3862, cleaned_data_Pittsburgh!I$2:'cleaned_data_Pittsburgh'!I$828,0))</f>
        <v>Sub-county</v>
      </c>
      <c r="G3862">
        <f t="shared" si="43"/>
        <v>1</v>
      </c>
    </row>
    <row r="3863" spans="1:7" x14ac:dyDescent="0.2">
      <c r="A3863">
        <v>224207929</v>
      </c>
      <c r="B3863">
        <v>121472032</v>
      </c>
      <c r="C3863" t="s">
        <v>3380</v>
      </c>
      <c r="D3863" t="str">
        <f>INDEX(cleaned_data_Pittsburgh!AF$2:'cleaned_data_Pittsburgh'!AF$828, MATCH(A3863, cleaned_data_Pittsburgh!I$2:'cleaned_data_Pittsburgh'!I$828,0))</f>
        <v>Pittsburgh</v>
      </c>
      <c r="E3863">
        <f>INDEX(cleaned_data_Pittsburgh!AG$2:'cleaned_data_Pittsburgh'!AG$828, MATCH(A3863, cleaned_data_Pittsburgh!I$2:'cleaned_data_Pittsburgh'!I$828,0))</f>
        <v>0</v>
      </c>
      <c r="F3863" t="str">
        <f>INDEX(cleaned_data_Pittsburgh!AK$2:'cleaned_data_Pittsburgh'!AK$828, MATCH(A3863, cleaned_data_Pittsburgh!I$2:'cleaned_data_Pittsburgh'!I$828,0))</f>
        <v>Sub-county</v>
      </c>
      <c r="G3863">
        <f t="shared" si="43"/>
        <v>1</v>
      </c>
    </row>
    <row r="3864" spans="1:7" x14ac:dyDescent="0.2">
      <c r="A3864">
        <v>224207929</v>
      </c>
      <c r="B3864">
        <v>109820152</v>
      </c>
      <c r="C3864" t="s">
        <v>3380</v>
      </c>
      <c r="D3864" t="str">
        <f>INDEX(cleaned_data_Pittsburgh!AF$2:'cleaned_data_Pittsburgh'!AF$828, MATCH(A3864, cleaned_data_Pittsburgh!I$2:'cleaned_data_Pittsburgh'!I$828,0))</f>
        <v>Pittsburgh</v>
      </c>
      <c r="E3864">
        <f>INDEX(cleaned_data_Pittsburgh!AG$2:'cleaned_data_Pittsburgh'!AG$828, MATCH(A3864, cleaned_data_Pittsburgh!I$2:'cleaned_data_Pittsburgh'!I$828,0))</f>
        <v>0</v>
      </c>
      <c r="F3864" t="str">
        <f>INDEX(cleaned_data_Pittsburgh!AK$2:'cleaned_data_Pittsburgh'!AK$828, MATCH(A3864, cleaned_data_Pittsburgh!I$2:'cleaned_data_Pittsburgh'!I$828,0))</f>
        <v>Sub-county</v>
      </c>
      <c r="G3864">
        <f t="shared" si="43"/>
        <v>1</v>
      </c>
    </row>
    <row r="3865" spans="1:7" x14ac:dyDescent="0.2">
      <c r="A3865">
        <v>224207929</v>
      </c>
      <c r="B3865">
        <v>113258562</v>
      </c>
      <c r="C3865" t="s">
        <v>3380</v>
      </c>
      <c r="D3865" t="str">
        <f>INDEX(cleaned_data_Pittsburgh!AF$2:'cleaned_data_Pittsburgh'!AF$828, MATCH(A3865, cleaned_data_Pittsburgh!I$2:'cleaned_data_Pittsburgh'!I$828,0))</f>
        <v>Pittsburgh</v>
      </c>
      <c r="E3865">
        <f>INDEX(cleaned_data_Pittsburgh!AG$2:'cleaned_data_Pittsburgh'!AG$828, MATCH(A3865, cleaned_data_Pittsburgh!I$2:'cleaned_data_Pittsburgh'!I$828,0))</f>
        <v>0</v>
      </c>
      <c r="F3865" t="str">
        <f>INDEX(cleaned_data_Pittsburgh!AK$2:'cleaned_data_Pittsburgh'!AK$828, MATCH(A3865, cleaned_data_Pittsburgh!I$2:'cleaned_data_Pittsburgh'!I$828,0))</f>
        <v>Sub-county</v>
      </c>
      <c r="G3865">
        <f t="shared" si="43"/>
        <v>1</v>
      </c>
    </row>
    <row r="3866" spans="1:7" x14ac:dyDescent="0.2">
      <c r="A3866">
        <v>224207929</v>
      </c>
      <c r="B3866">
        <v>188223279</v>
      </c>
      <c r="C3866" t="s">
        <v>3380</v>
      </c>
      <c r="D3866" t="str">
        <f>INDEX(cleaned_data_Pittsburgh!AF$2:'cleaned_data_Pittsburgh'!AF$828, MATCH(A3866, cleaned_data_Pittsburgh!I$2:'cleaned_data_Pittsburgh'!I$828,0))</f>
        <v>Pittsburgh</v>
      </c>
      <c r="E3866">
        <f>INDEX(cleaned_data_Pittsburgh!AG$2:'cleaned_data_Pittsburgh'!AG$828, MATCH(A3866, cleaned_data_Pittsburgh!I$2:'cleaned_data_Pittsburgh'!I$828,0))</f>
        <v>0</v>
      </c>
      <c r="F3866" t="str">
        <f>INDEX(cleaned_data_Pittsburgh!AK$2:'cleaned_data_Pittsburgh'!AK$828, MATCH(A3866, cleaned_data_Pittsburgh!I$2:'cleaned_data_Pittsburgh'!I$828,0))</f>
        <v>Sub-county</v>
      </c>
      <c r="G3866">
        <f t="shared" si="43"/>
        <v>1</v>
      </c>
    </row>
    <row r="3867" spans="1:7" x14ac:dyDescent="0.2">
      <c r="A3867">
        <v>224207943</v>
      </c>
      <c r="B3867">
        <v>103800252</v>
      </c>
      <c r="C3867" t="s">
        <v>3380</v>
      </c>
      <c r="D3867" t="str">
        <f>INDEX(cleaned_data_Pittsburgh!AF$2:'cleaned_data_Pittsburgh'!AF$828, MATCH(A3867, cleaned_data_Pittsburgh!I$2:'cleaned_data_Pittsburgh'!I$828,0))</f>
        <v>Pittsburgh</v>
      </c>
      <c r="E3867">
        <f>INDEX(cleaned_data_Pittsburgh!AG$2:'cleaned_data_Pittsburgh'!AG$828, MATCH(A3867, cleaned_data_Pittsburgh!I$2:'cleaned_data_Pittsburgh'!I$828,0))</f>
        <v>0</v>
      </c>
      <c r="F3867" t="str">
        <f>INDEX(cleaned_data_Pittsburgh!AK$2:'cleaned_data_Pittsburgh'!AK$828, MATCH(A3867, cleaned_data_Pittsburgh!I$2:'cleaned_data_Pittsburgh'!I$828,0))</f>
        <v>Sub-county</v>
      </c>
      <c r="G3867">
        <f t="shared" si="43"/>
        <v>1</v>
      </c>
    </row>
    <row r="3868" spans="1:7" x14ac:dyDescent="0.2">
      <c r="A3868">
        <v>224207943</v>
      </c>
      <c r="B3868">
        <v>114415412</v>
      </c>
      <c r="C3868" t="s">
        <v>3380</v>
      </c>
      <c r="D3868" t="str">
        <f>INDEX(cleaned_data_Pittsburgh!AF$2:'cleaned_data_Pittsburgh'!AF$828, MATCH(A3868, cleaned_data_Pittsburgh!I$2:'cleaned_data_Pittsburgh'!I$828,0))</f>
        <v>Pittsburgh</v>
      </c>
      <c r="E3868">
        <f>INDEX(cleaned_data_Pittsburgh!AG$2:'cleaned_data_Pittsburgh'!AG$828, MATCH(A3868, cleaned_data_Pittsburgh!I$2:'cleaned_data_Pittsburgh'!I$828,0))</f>
        <v>0</v>
      </c>
      <c r="F3868" t="str">
        <f>INDEX(cleaned_data_Pittsburgh!AK$2:'cleaned_data_Pittsburgh'!AK$828, MATCH(A3868, cleaned_data_Pittsburgh!I$2:'cleaned_data_Pittsburgh'!I$828,0))</f>
        <v>Sub-county</v>
      </c>
      <c r="G3868">
        <f t="shared" si="43"/>
        <v>1</v>
      </c>
    </row>
    <row r="3869" spans="1:7" x14ac:dyDescent="0.2">
      <c r="A3869">
        <v>224207943</v>
      </c>
      <c r="B3869">
        <v>134063492</v>
      </c>
      <c r="C3869" t="s">
        <v>3380</v>
      </c>
      <c r="D3869" t="str">
        <f>INDEX(cleaned_data_Pittsburgh!AF$2:'cleaned_data_Pittsburgh'!AF$828, MATCH(A3869, cleaned_data_Pittsburgh!I$2:'cleaned_data_Pittsburgh'!I$828,0))</f>
        <v>Pittsburgh</v>
      </c>
      <c r="E3869">
        <f>INDEX(cleaned_data_Pittsburgh!AG$2:'cleaned_data_Pittsburgh'!AG$828, MATCH(A3869, cleaned_data_Pittsburgh!I$2:'cleaned_data_Pittsburgh'!I$828,0))</f>
        <v>0</v>
      </c>
      <c r="F3869" t="str">
        <f>INDEX(cleaned_data_Pittsburgh!AK$2:'cleaned_data_Pittsburgh'!AK$828, MATCH(A3869, cleaned_data_Pittsburgh!I$2:'cleaned_data_Pittsburgh'!I$828,0))</f>
        <v>Sub-county</v>
      </c>
      <c r="G3869">
        <f t="shared" si="43"/>
        <v>1</v>
      </c>
    </row>
    <row r="3870" spans="1:7" x14ac:dyDescent="0.2">
      <c r="A3870">
        <v>224208034</v>
      </c>
      <c r="B3870">
        <v>103800252</v>
      </c>
      <c r="C3870" t="s">
        <v>3380</v>
      </c>
      <c r="D3870" t="str">
        <f>INDEX(cleaned_data_Pittsburgh!AF$2:'cleaned_data_Pittsburgh'!AF$828, MATCH(A3870, cleaned_data_Pittsburgh!I$2:'cleaned_data_Pittsburgh'!I$828,0))</f>
        <v>Pittsburgh</v>
      </c>
      <c r="E3870">
        <f>INDEX(cleaned_data_Pittsburgh!AG$2:'cleaned_data_Pittsburgh'!AG$828, MATCH(A3870, cleaned_data_Pittsburgh!I$2:'cleaned_data_Pittsburgh'!I$828,0))</f>
        <v>0</v>
      </c>
      <c r="F3870" t="str">
        <f>INDEX(cleaned_data_Pittsburgh!AK$2:'cleaned_data_Pittsburgh'!AK$828, MATCH(A3870, cleaned_data_Pittsburgh!I$2:'cleaned_data_Pittsburgh'!I$828,0))</f>
        <v>Sub-county</v>
      </c>
      <c r="G3870">
        <f t="shared" si="43"/>
        <v>1</v>
      </c>
    </row>
    <row r="3871" spans="1:7" x14ac:dyDescent="0.2">
      <c r="A3871">
        <v>224208034</v>
      </c>
      <c r="B3871">
        <v>182817372</v>
      </c>
      <c r="C3871" t="s">
        <v>3380</v>
      </c>
      <c r="D3871" t="str">
        <f>INDEX(cleaned_data_Pittsburgh!AF$2:'cleaned_data_Pittsburgh'!AF$828, MATCH(A3871, cleaned_data_Pittsburgh!I$2:'cleaned_data_Pittsburgh'!I$828,0))</f>
        <v>Pittsburgh</v>
      </c>
      <c r="E3871">
        <f>INDEX(cleaned_data_Pittsburgh!AG$2:'cleaned_data_Pittsburgh'!AG$828, MATCH(A3871, cleaned_data_Pittsburgh!I$2:'cleaned_data_Pittsburgh'!I$828,0))</f>
        <v>0</v>
      </c>
      <c r="F3871" t="str">
        <f>INDEX(cleaned_data_Pittsburgh!AK$2:'cleaned_data_Pittsburgh'!AK$828, MATCH(A3871, cleaned_data_Pittsburgh!I$2:'cleaned_data_Pittsburgh'!I$828,0))</f>
        <v>Sub-county</v>
      </c>
      <c r="G3871">
        <f t="shared" si="43"/>
        <v>1</v>
      </c>
    </row>
    <row r="3872" spans="1:7" x14ac:dyDescent="0.2">
      <c r="A3872">
        <v>224208034</v>
      </c>
      <c r="B3872">
        <v>12901047</v>
      </c>
      <c r="C3872" t="s">
        <v>3380</v>
      </c>
      <c r="D3872" t="str">
        <f>INDEX(cleaned_data_Pittsburgh!AF$2:'cleaned_data_Pittsburgh'!AF$828, MATCH(A3872, cleaned_data_Pittsburgh!I$2:'cleaned_data_Pittsburgh'!I$828,0))</f>
        <v>Pittsburgh</v>
      </c>
      <c r="E3872">
        <f>INDEX(cleaned_data_Pittsburgh!AG$2:'cleaned_data_Pittsburgh'!AG$828, MATCH(A3872, cleaned_data_Pittsburgh!I$2:'cleaned_data_Pittsburgh'!I$828,0))</f>
        <v>0</v>
      </c>
      <c r="F3872" t="str">
        <f>INDEX(cleaned_data_Pittsburgh!AK$2:'cleaned_data_Pittsburgh'!AK$828, MATCH(A3872, cleaned_data_Pittsburgh!I$2:'cleaned_data_Pittsburgh'!I$828,0))</f>
        <v>Sub-county</v>
      </c>
      <c r="G3872">
        <f t="shared" si="43"/>
        <v>1</v>
      </c>
    </row>
    <row r="3873" spans="1:7" x14ac:dyDescent="0.2">
      <c r="A3873">
        <v>224208034</v>
      </c>
      <c r="B3873">
        <v>62504242</v>
      </c>
      <c r="C3873" t="s">
        <v>3380</v>
      </c>
      <c r="D3873" t="str">
        <f>INDEX(cleaned_data_Pittsburgh!AF$2:'cleaned_data_Pittsburgh'!AF$828, MATCH(A3873, cleaned_data_Pittsburgh!I$2:'cleaned_data_Pittsburgh'!I$828,0))</f>
        <v>Pittsburgh</v>
      </c>
      <c r="E3873">
        <f>INDEX(cleaned_data_Pittsburgh!AG$2:'cleaned_data_Pittsburgh'!AG$828, MATCH(A3873, cleaned_data_Pittsburgh!I$2:'cleaned_data_Pittsburgh'!I$828,0))</f>
        <v>0</v>
      </c>
      <c r="F3873" t="str">
        <f>INDEX(cleaned_data_Pittsburgh!AK$2:'cleaned_data_Pittsburgh'!AK$828, MATCH(A3873, cleaned_data_Pittsburgh!I$2:'cleaned_data_Pittsburgh'!I$828,0))</f>
        <v>Sub-county</v>
      </c>
      <c r="G3873">
        <f t="shared" si="43"/>
        <v>1</v>
      </c>
    </row>
    <row r="3874" spans="1:7" x14ac:dyDescent="0.2">
      <c r="A3874">
        <v>224208034</v>
      </c>
      <c r="B3874">
        <v>185672186</v>
      </c>
      <c r="C3874" t="s">
        <v>3380</v>
      </c>
      <c r="D3874" t="str">
        <f>INDEX(cleaned_data_Pittsburgh!AF$2:'cleaned_data_Pittsburgh'!AF$828, MATCH(A3874, cleaned_data_Pittsburgh!I$2:'cleaned_data_Pittsburgh'!I$828,0))</f>
        <v>Pittsburgh</v>
      </c>
      <c r="E3874">
        <f>INDEX(cleaned_data_Pittsburgh!AG$2:'cleaned_data_Pittsburgh'!AG$828, MATCH(A3874, cleaned_data_Pittsburgh!I$2:'cleaned_data_Pittsburgh'!I$828,0))</f>
        <v>0</v>
      </c>
      <c r="F3874" t="str">
        <f>INDEX(cleaned_data_Pittsburgh!AK$2:'cleaned_data_Pittsburgh'!AK$828, MATCH(A3874, cleaned_data_Pittsburgh!I$2:'cleaned_data_Pittsburgh'!I$828,0))</f>
        <v>Sub-county</v>
      </c>
      <c r="G3874">
        <f t="shared" si="43"/>
        <v>1</v>
      </c>
    </row>
    <row r="3875" spans="1:7" x14ac:dyDescent="0.2">
      <c r="A3875">
        <v>224208034</v>
      </c>
      <c r="B3875">
        <v>114415412</v>
      </c>
      <c r="C3875" t="s">
        <v>3380</v>
      </c>
      <c r="D3875" t="str">
        <f>INDEX(cleaned_data_Pittsburgh!AF$2:'cleaned_data_Pittsburgh'!AF$828, MATCH(A3875, cleaned_data_Pittsburgh!I$2:'cleaned_data_Pittsburgh'!I$828,0))</f>
        <v>Pittsburgh</v>
      </c>
      <c r="E3875">
        <f>INDEX(cleaned_data_Pittsburgh!AG$2:'cleaned_data_Pittsburgh'!AG$828, MATCH(A3875, cleaned_data_Pittsburgh!I$2:'cleaned_data_Pittsburgh'!I$828,0))</f>
        <v>0</v>
      </c>
      <c r="F3875" t="str">
        <f>INDEX(cleaned_data_Pittsburgh!AK$2:'cleaned_data_Pittsburgh'!AK$828, MATCH(A3875, cleaned_data_Pittsburgh!I$2:'cleaned_data_Pittsburgh'!I$828,0))</f>
        <v>Sub-county</v>
      </c>
      <c r="G3875">
        <f t="shared" si="43"/>
        <v>1</v>
      </c>
    </row>
    <row r="3876" spans="1:7" x14ac:dyDescent="0.2">
      <c r="A3876">
        <v>224208034</v>
      </c>
      <c r="B3876">
        <v>3678343</v>
      </c>
      <c r="C3876" t="s">
        <v>3380</v>
      </c>
      <c r="D3876" t="str">
        <f>INDEX(cleaned_data_Pittsburgh!AF$2:'cleaned_data_Pittsburgh'!AF$828, MATCH(A3876, cleaned_data_Pittsburgh!I$2:'cleaned_data_Pittsburgh'!I$828,0))</f>
        <v>Pittsburgh</v>
      </c>
      <c r="E3876">
        <f>INDEX(cleaned_data_Pittsburgh!AG$2:'cleaned_data_Pittsburgh'!AG$828, MATCH(A3876, cleaned_data_Pittsburgh!I$2:'cleaned_data_Pittsburgh'!I$828,0))</f>
        <v>0</v>
      </c>
      <c r="F3876" t="str">
        <f>INDEX(cleaned_data_Pittsburgh!AK$2:'cleaned_data_Pittsburgh'!AK$828, MATCH(A3876, cleaned_data_Pittsburgh!I$2:'cleaned_data_Pittsburgh'!I$828,0))</f>
        <v>Sub-county</v>
      </c>
      <c r="G3876">
        <f t="shared" si="43"/>
        <v>1</v>
      </c>
    </row>
    <row r="3877" spans="1:7" x14ac:dyDescent="0.2">
      <c r="A3877">
        <v>224208417</v>
      </c>
      <c r="B3877">
        <v>11658080</v>
      </c>
      <c r="C3877" t="s">
        <v>3380</v>
      </c>
      <c r="D3877" t="str">
        <f>INDEX(cleaned_data_Pittsburgh!AF$2:'cleaned_data_Pittsburgh'!AF$828, MATCH(A3877, cleaned_data_Pittsburgh!I$2:'cleaned_data_Pittsburgh'!I$828,0))</f>
        <v>Pittsburgh</v>
      </c>
      <c r="E3877">
        <f>INDEX(cleaned_data_Pittsburgh!AG$2:'cleaned_data_Pittsburgh'!AG$828, MATCH(A3877, cleaned_data_Pittsburgh!I$2:'cleaned_data_Pittsburgh'!I$828,0))</f>
        <v>0</v>
      </c>
      <c r="F3877" t="str">
        <f>INDEX(cleaned_data_Pittsburgh!AK$2:'cleaned_data_Pittsburgh'!AK$828, MATCH(A3877, cleaned_data_Pittsburgh!I$2:'cleaned_data_Pittsburgh'!I$828,0))</f>
        <v>Sub-county</v>
      </c>
      <c r="G3877">
        <f t="shared" si="43"/>
        <v>1</v>
      </c>
    </row>
    <row r="3878" spans="1:7" x14ac:dyDescent="0.2">
      <c r="A3878">
        <v>224208417</v>
      </c>
      <c r="B3878">
        <v>189772536</v>
      </c>
      <c r="C3878" t="s">
        <v>3380</v>
      </c>
      <c r="D3878" t="str">
        <f>INDEX(cleaned_data_Pittsburgh!AF$2:'cleaned_data_Pittsburgh'!AF$828, MATCH(A3878, cleaned_data_Pittsburgh!I$2:'cleaned_data_Pittsburgh'!I$828,0))</f>
        <v>Pittsburgh</v>
      </c>
      <c r="E3878">
        <f>INDEX(cleaned_data_Pittsburgh!AG$2:'cleaned_data_Pittsburgh'!AG$828, MATCH(A3878, cleaned_data_Pittsburgh!I$2:'cleaned_data_Pittsburgh'!I$828,0))</f>
        <v>0</v>
      </c>
      <c r="F3878" t="str">
        <f>INDEX(cleaned_data_Pittsburgh!AK$2:'cleaned_data_Pittsburgh'!AK$828, MATCH(A3878, cleaned_data_Pittsburgh!I$2:'cleaned_data_Pittsburgh'!I$828,0))</f>
        <v>Sub-county</v>
      </c>
      <c r="G3878">
        <f t="shared" si="43"/>
        <v>1</v>
      </c>
    </row>
    <row r="3879" spans="1:7" x14ac:dyDescent="0.2">
      <c r="A3879">
        <v>224208417</v>
      </c>
      <c r="B3879">
        <v>190501316</v>
      </c>
      <c r="C3879" t="s">
        <v>3380</v>
      </c>
      <c r="D3879" t="str">
        <f>INDEX(cleaned_data_Pittsburgh!AF$2:'cleaned_data_Pittsburgh'!AF$828, MATCH(A3879, cleaned_data_Pittsburgh!I$2:'cleaned_data_Pittsburgh'!I$828,0))</f>
        <v>Pittsburgh</v>
      </c>
      <c r="E3879">
        <f>INDEX(cleaned_data_Pittsburgh!AG$2:'cleaned_data_Pittsburgh'!AG$828, MATCH(A3879, cleaned_data_Pittsburgh!I$2:'cleaned_data_Pittsburgh'!I$828,0))</f>
        <v>0</v>
      </c>
      <c r="F3879" t="str">
        <f>INDEX(cleaned_data_Pittsburgh!AK$2:'cleaned_data_Pittsburgh'!AK$828, MATCH(A3879, cleaned_data_Pittsburgh!I$2:'cleaned_data_Pittsburgh'!I$828,0))</f>
        <v>Sub-county</v>
      </c>
      <c r="G3879">
        <f t="shared" si="43"/>
        <v>1</v>
      </c>
    </row>
    <row r="3880" spans="1:7" x14ac:dyDescent="0.2">
      <c r="A3880">
        <v>224208417</v>
      </c>
      <c r="B3880">
        <v>190357100</v>
      </c>
      <c r="C3880" t="s">
        <v>3380</v>
      </c>
      <c r="D3880" t="str">
        <f>INDEX(cleaned_data_Pittsburgh!AF$2:'cleaned_data_Pittsburgh'!AF$828, MATCH(A3880, cleaned_data_Pittsburgh!I$2:'cleaned_data_Pittsburgh'!I$828,0))</f>
        <v>Pittsburgh</v>
      </c>
      <c r="E3880">
        <f>INDEX(cleaned_data_Pittsburgh!AG$2:'cleaned_data_Pittsburgh'!AG$828, MATCH(A3880, cleaned_data_Pittsburgh!I$2:'cleaned_data_Pittsburgh'!I$828,0))</f>
        <v>0</v>
      </c>
      <c r="F3880" t="str">
        <f>INDEX(cleaned_data_Pittsburgh!AK$2:'cleaned_data_Pittsburgh'!AK$828, MATCH(A3880, cleaned_data_Pittsburgh!I$2:'cleaned_data_Pittsburgh'!I$828,0))</f>
        <v>Sub-county</v>
      </c>
      <c r="G3880">
        <f t="shared" si="43"/>
        <v>1</v>
      </c>
    </row>
    <row r="3881" spans="1:7" x14ac:dyDescent="0.2">
      <c r="A3881">
        <v>224208417</v>
      </c>
      <c r="B3881">
        <v>17887951</v>
      </c>
      <c r="C3881" t="s">
        <v>3380</v>
      </c>
      <c r="D3881" t="str">
        <f>INDEX(cleaned_data_Pittsburgh!AF$2:'cleaned_data_Pittsburgh'!AF$828, MATCH(A3881, cleaned_data_Pittsburgh!I$2:'cleaned_data_Pittsburgh'!I$828,0))</f>
        <v>Pittsburgh</v>
      </c>
      <c r="E3881">
        <f>INDEX(cleaned_data_Pittsburgh!AG$2:'cleaned_data_Pittsburgh'!AG$828, MATCH(A3881, cleaned_data_Pittsburgh!I$2:'cleaned_data_Pittsburgh'!I$828,0))</f>
        <v>0</v>
      </c>
      <c r="F3881" t="str">
        <f>INDEX(cleaned_data_Pittsburgh!AK$2:'cleaned_data_Pittsburgh'!AK$828, MATCH(A3881, cleaned_data_Pittsburgh!I$2:'cleaned_data_Pittsburgh'!I$828,0))</f>
        <v>Sub-county</v>
      </c>
      <c r="G3881">
        <f t="shared" si="43"/>
        <v>1</v>
      </c>
    </row>
    <row r="3882" spans="1:7" x14ac:dyDescent="0.2">
      <c r="A3882">
        <v>224208417</v>
      </c>
      <c r="B3882">
        <v>17292781</v>
      </c>
      <c r="C3882" t="s">
        <v>3380</v>
      </c>
      <c r="D3882" t="str">
        <f>INDEX(cleaned_data_Pittsburgh!AF$2:'cleaned_data_Pittsburgh'!AF$828, MATCH(A3882, cleaned_data_Pittsburgh!I$2:'cleaned_data_Pittsburgh'!I$828,0))</f>
        <v>Pittsburgh</v>
      </c>
      <c r="E3882">
        <f>INDEX(cleaned_data_Pittsburgh!AG$2:'cleaned_data_Pittsburgh'!AG$828, MATCH(A3882, cleaned_data_Pittsburgh!I$2:'cleaned_data_Pittsburgh'!I$828,0))</f>
        <v>0</v>
      </c>
      <c r="F3882" t="str">
        <f>INDEX(cleaned_data_Pittsburgh!AK$2:'cleaned_data_Pittsburgh'!AK$828, MATCH(A3882, cleaned_data_Pittsburgh!I$2:'cleaned_data_Pittsburgh'!I$828,0))</f>
        <v>Sub-county</v>
      </c>
      <c r="G3882">
        <f t="shared" si="43"/>
        <v>1</v>
      </c>
    </row>
    <row r="3883" spans="1:7" x14ac:dyDescent="0.2">
      <c r="A3883">
        <v>224208417</v>
      </c>
      <c r="B3883">
        <v>677570</v>
      </c>
      <c r="C3883" t="s">
        <v>3380</v>
      </c>
      <c r="D3883" t="str">
        <f>INDEX(cleaned_data_Pittsburgh!AF$2:'cleaned_data_Pittsburgh'!AF$828, MATCH(A3883, cleaned_data_Pittsburgh!I$2:'cleaned_data_Pittsburgh'!I$828,0))</f>
        <v>Pittsburgh</v>
      </c>
      <c r="E3883">
        <f>INDEX(cleaned_data_Pittsburgh!AG$2:'cleaned_data_Pittsburgh'!AG$828, MATCH(A3883, cleaned_data_Pittsburgh!I$2:'cleaned_data_Pittsburgh'!I$828,0))</f>
        <v>0</v>
      </c>
      <c r="F3883" t="str">
        <f>INDEX(cleaned_data_Pittsburgh!AK$2:'cleaned_data_Pittsburgh'!AK$828, MATCH(A3883, cleaned_data_Pittsburgh!I$2:'cleaned_data_Pittsburgh'!I$828,0))</f>
        <v>Sub-county</v>
      </c>
      <c r="G3883">
        <f t="shared" si="43"/>
        <v>1</v>
      </c>
    </row>
    <row r="3884" spans="1:7" x14ac:dyDescent="0.2">
      <c r="A3884">
        <v>224208417</v>
      </c>
      <c r="B3884">
        <v>190575825</v>
      </c>
      <c r="C3884" t="s">
        <v>3380</v>
      </c>
      <c r="D3884" t="str">
        <f>INDEX(cleaned_data_Pittsburgh!AF$2:'cleaned_data_Pittsburgh'!AF$828, MATCH(A3884, cleaned_data_Pittsburgh!I$2:'cleaned_data_Pittsburgh'!I$828,0))</f>
        <v>Pittsburgh</v>
      </c>
      <c r="E3884">
        <f>INDEX(cleaned_data_Pittsburgh!AG$2:'cleaned_data_Pittsburgh'!AG$828, MATCH(A3884, cleaned_data_Pittsburgh!I$2:'cleaned_data_Pittsburgh'!I$828,0))</f>
        <v>0</v>
      </c>
      <c r="F3884" t="str">
        <f>INDEX(cleaned_data_Pittsburgh!AK$2:'cleaned_data_Pittsburgh'!AK$828, MATCH(A3884, cleaned_data_Pittsburgh!I$2:'cleaned_data_Pittsburgh'!I$828,0))</f>
        <v>Sub-county</v>
      </c>
      <c r="G3884">
        <f t="shared" si="43"/>
        <v>1</v>
      </c>
    </row>
    <row r="3885" spans="1:7" x14ac:dyDescent="0.2">
      <c r="A3885">
        <v>224208417</v>
      </c>
      <c r="B3885">
        <v>182528584</v>
      </c>
      <c r="C3885" t="s">
        <v>3380</v>
      </c>
      <c r="D3885" t="str">
        <f>INDEX(cleaned_data_Pittsburgh!AF$2:'cleaned_data_Pittsburgh'!AF$828, MATCH(A3885, cleaned_data_Pittsburgh!I$2:'cleaned_data_Pittsburgh'!I$828,0))</f>
        <v>Pittsburgh</v>
      </c>
      <c r="E3885">
        <f>INDEX(cleaned_data_Pittsburgh!AG$2:'cleaned_data_Pittsburgh'!AG$828, MATCH(A3885, cleaned_data_Pittsburgh!I$2:'cleaned_data_Pittsburgh'!I$828,0))</f>
        <v>0</v>
      </c>
      <c r="F3885" t="str">
        <f>INDEX(cleaned_data_Pittsburgh!AK$2:'cleaned_data_Pittsburgh'!AK$828, MATCH(A3885, cleaned_data_Pittsburgh!I$2:'cleaned_data_Pittsburgh'!I$828,0))</f>
        <v>Sub-county</v>
      </c>
      <c r="G3885">
        <f t="shared" si="43"/>
        <v>1</v>
      </c>
    </row>
    <row r="3886" spans="1:7" x14ac:dyDescent="0.2">
      <c r="A3886">
        <v>224208417</v>
      </c>
      <c r="B3886">
        <v>190728517</v>
      </c>
      <c r="C3886" t="s">
        <v>3380</v>
      </c>
      <c r="D3886" t="str">
        <f>INDEX(cleaned_data_Pittsburgh!AF$2:'cleaned_data_Pittsburgh'!AF$828, MATCH(A3886, cleaned_data_Pittsburgh!I$2:'cleaned_data_Pittsburgh'!I$828,0))</f>
        <v>Pittsburgh</v>
      </c>
      <c r="E3886">
        <f>INDEX(cleaned_data_Pittsburgh!AG$2:'cleaned_data_Pittsburgh'!AG$828, MATCH(A3886, cleaned_data_Pittsburgh!I$2:'cleaned_data_Pittsburgh'!I$828,0))</f>
        <v>0</v>
      </c>
      <c r="F3886" t="str">
        <f>INDEX(cleaned_data_Pittsburgh!AK$2:'cleaned_data_Pittsburgh'!AK$828, MATCH(A3886, cleaned_data_Pittsburgh!I$2:'cleaned_data_Pittsburgh'!I$828,0))</f>
        <v>Sub-county</v>
      </c>
      <c r="G3886">
        <f t="shared" si="43"/>
        <v>1</v>
      </c>
    </row>
    <row r="3887" spans="1:7" x14ac:dyDescent="0.2">
      <c r="A3887">
        <v>224208417</v>
      </c>
      <c r="B3887">
        <v>190096506</v>
      </c>
      <c r="C3887" t="s">
        <v>3380</v>
      </c>
      <c r="D3887" t="str">
        <f>INDEX(cleaned_data_Pittsburgh!AF$2:'cleaned_data_Pittsburgh'!AF$828, MATCH(A3887, cleaned_data_Pittsburgh!I$2:'cleaned_data_Pittsburgh'!I$828,0))</f>
        <v>Pittsburgh</v>
      </c>
      <c r="E3887">
        <f>INDEX(cleaned_data_Pittsburgh!AG$2:'cleaned_data_Pittsburgh'!AG$828, MATCH(A3887, cleaned_data_Pittsburgh!I$2:'cleaned_data_Pittsburgh'!I$828,0))</f>
        <v>0</v>
      </c>
      <c r="F3887" t="str">
        <f>INDEX(cleaned_data_Pittsburgh!AK$2:'cleaned_data_Pittsburgh'!AK$828, MATCH(A3887, cleaned_data_Pittsburgh!I$2:'cleaned_data_Pittsburgh'!I$828,0))</f>
        <v>Sub-county</v>
      </c>
      <c r="G3887">
        <f t="shared" si="43"/>
        <v>1</v>
      </c>
    </row>
    <row r="3888" spans="1:7" x14ac:dyDescent="0.2">
      <c r="A3888">
        <v>224208417</v>
      </c>
      <c r="B3888">
        <v>148131182</v>
      </c>
      <c r="C3888" t="s">
        <v>3380</v>
      </c>
      <c r="D3888" t="str">
        <f>INDEX(cleaned_data_Pittsburgh!AF$2:'cleaned_data_Pittsburgh'!AF$828, MATCH(A3888, cleaned_data_Pittsburgh!I$2:'cleaned_data_Pittsburgh'!I$828,0))</f>
        <v>Pittsburgh</v>
      </c>
      <c r="E3888">
        <f>INDEX(cleaned_data_Pittsburgh!AG$2:'cleaned_data_Pittsburgh'!AG$828, MATCH(A3888, cleaned_data_Pittsburgh!I$2:'cleaned_data_Pittsburgh'!I$828,0))</f>
        <v>0</v>
      </c>
      <c r="F3888" t="str">
        <f>INDEX(cleaned_data_Pittsburgh!AK$2:'cleaned_data_Pittsburgh'!AK$828, MATCH(A3888, cleaned_data_Pittsburgh!I$2:'cleaned_data_Pittsburgh'!I$828,0))</f>
        <v>Sub-county</v>
      </c>
      <c r="G3888">
        <f t="shared" si="43"/>
        <v>1</v>
      </c>
    </row>
    <row r="3889" spans="1:7" x14ac:dyDescent="0.2">
      <c r="A3889">
        <v>224213045</v>
      </c>
      <c r="B3889">
        <v>64676362</v>
      </c>
      <c r="C3889" t="s">
        <v>3380</v>
      </c>
      <c r="D3889" t="str">
        <f>INDEX(cleaned_data_Pittsburgh!AF$2:'cleaned_data_Pittsburgh'!AF$828, MATCH(A3889, cleaned_data_Pittsburgh!I$2:'cleaned_data_Pittsburgh'!I$828,0))</f>
        <v>Pittsburgh</v>
      </c>
      <c r="E3889">
        <f>INDEX(cleaned_data_Pittsburgh!AG$2:'cleaned_data_Pittsburgh'!AG$828, MATCH(A3889, cleaned_data_Pittsburgh!I$2:'cleaned_data_Pittsburgh'!I$828,0))</f>
        <v>0</v>
      </c>
      <c r="F3889" t="str">
        <f>INDEX(cleaned_data_Pittsburgh!AK$2:'cleaned_data_Pittsburgh'!AK$828, MATCH(A3889, cleaned_data_Pittsburgh!I$2:'cleaned_data_Pittsburgh'!I$828,0))</f>
        <v>Sub-county</v>
      </c>
      <c r="G3889">
        <f t="shared" si="43"/>
        <v>1</v>
      </c>
    </row>
    <row r="3890" spans="1:7" x14ac:dyDescent="0.2">
      <c r="A3890">
        <v>224213045</v>
      </c>
      <c r="B3890">
        <v>10549372</v>
      </c>
      <c r="C3890" t="s">
        <v>3380</v>
      </c>
      <c r="D3890" t="str">
        <f>INDEX(cleaned_data_Pittsburgh!AF$2:'cleaned_data_Pittsburgh'!AF$828, MATCH(A3890, cleaned_data_Pittsburgh!I$2:'cleaned_data_Pittsburgh'!I$828,0))</f>
        <v>Pittsburgh</v>
      </c>
      <c r="E3890">
        <f>INDEX(cleaned_data_Pittsburgh!AG$2:'cleaned_data_Pittsburgh'!AG$828, MATCH(A3890, cleaned_data_Pittsburgh!I$2:'cleaned_data_Pittsburgh'!I$828,0))</f>
        <v>0</v>
      </c>
      <c r="F3890" t="str">
        <f>INDEX(cleaned_data_Pittsburgh!AK$2:'cleaned_data_Pittsburgh'!AK$828, MATCH(A3890, cleaned_data_Pittsburgh!I$2:'cleaned_data_Pittsburgh'!I$828,0))</f>
        <v>Sub-county</v>
      </c>
      <c r="G3890">
        <f t="shared" si="43"/>
        <v>1</v>
      </c>
    </row>
    <row r="3891" spans="1:7" x14ac:dyDescent="0.2">
      <c r="A3891">
        <v>224213045</v>
      </c>
      <c r="B3891">
        <v>9585788</v>
      </c>
      <c r="C3891" t="s">
        <v>3380</v>
      </c>
      <c r="D3891" t="str">
        <f>INDEX(cleaned_data_Pittsburgh!AF$2:'cleaned_data_Pittsburgh'!AF$828, MATCH(A3891, cleaned_data_Pittsburgh!I$2:'cleaned_data_Pittsburgh'!I$828,0))</f>
        <v>Pittsburgh</v>
      </c>
      <c r="E3891">
        <f>INDEX(cleaned_data_Pittsburgh!AG$2:'cleaned_data_Pittsburgh'!AG$828, MATCH(A3891, cleaned_data_Pittsburgh!I$2:'cleaned_data_Pittsburgh'!I$828,0))</f>
        <v>0</v>
      </c>
      <c r="F3891" t="str">
        <f>INDEX(cleaned_data_Pittsburgh!AK$2:'cleaned_data_Pittsburgh'!AK$828, MATCH(A3891, cleaned_data_Pittsburgh!I$2:'cleaned_data_Pittsburgh'!I$828,0))</f>
        <v>Sub-county</v>
      </c>
      <c r="G3891">
        <f t="shared" si="43"/>
        <v>1</v>
      </c>
    </row>
    <row r="3892" spans="1:7" x14ac:dyDescent="0.2">
      <c r="A3892">
        <v>224213045</v>
      </c>
      <c r="B3892">
        <v>46280742</v>
      </c>
      <c r="C3892" t="s">
        <v>3380</v>
      </c>
      <c r="D3892" t="str">
        <f>INDEX(cleaned_data_Pittsburgh!AF$2:'cleaned_data_Pittsburgh'!AF$828, MATCH(A3892, cleaned_data_Pittsburgh!I$2:'cleaned_data_Pittsburgh'!I$828,0))</f>
        <v>Pittsburgh</v>
      </c>
      <c r="E3892">
        <f>INDEX(cleaned_data_Pittsburgh!AG$2:'cleaned_data_Pittsburgh'!AG$828, MATCH(A3892, cleaned_data_Pittsburgh!I$2:'cleaned_data_Pittsburgh'!I$828,0))</f>
        <v>0</v>
      </c>
      <c r="F3892" t="str">
        <f>INDEX(cleaned_data_Pittsburgh!AK$2:'cleaned_data_Pittsburgh'!AK$828, MATCH(A3892, cleaned_data_Pittsburgh!I$2:'cleaned_data_Pittsburgh'!I$828,0))</f>
        <v>Sub-county</v>
      </c>
      <c r="G3892">
        <f t="shared" si="43"/>
        <v>1</v>
      </c>
    </row>
    <row r="3893" spans="1:7" x14ac:dyDescent="0.2">
      <c r="A3893">
        <v>224213045</v>
      </c>
      <c r="B3893">
        <v>122017592</v>
      </c>
      <c r="C3893" t="s">
        <v>3380</v>
      </c>
      <c r="D3893" t="str">
        <f>INDEX(cleaned_data_Pittsburgh!AF$2:'cleaned_data_Pittsburgh'!AF$828, MATCH(A3893, cleaned_data_Pittsburgh!I$2:'cleaned_data_Pittsburgh'!I$828,0))</f>
        <v>Pittsburgh</v>
      </c>
      <c r="E3893">
        <f>INDEX(cleaned_data_Pittsburgh!AG$2:'cleaned_data_Pittsburgh'!AG$828, MATCH(A3893, cleaned_data_Pittsburgh!I$2:'cleaned_data_Pittsburgh'!I$828,0))</f>
        <v>0</v>
      </c>
      <c r="F3893" t="str">
        <f>INDEX(cleaned_data_Pittsburgh!AK$2:'cleaned_data_Pittsburgh'!AK$828, MATCH(A3893, cleaned_data_Pittsburgh!I$2:'cleaned_data_Pittsburgh'!I$828,0))</f>
        <v>Sub-county</v>
      </c>
      <c r="G3893">
        <f t="shared" si="43"/>
        <v>1</v>
      </c>
    </row>
    <row r="3894" spans="1:7" x14ac:dyDescent="0.2">
      <c r="A3894">
        <v>224213045</v>
      </c>
      <c r="B3894">
        <v>131155302</v>
      </c>
      <c r="C3894" t="s">
        <v>3380</v>
      </c>
      <c r="D3894" t="str">
        <f>INDEX(cleaned_data_Pittsburgh!AF$2:'cleaned_data_Pittsburgh'!AF$828, MATCH(A3894, cleaned_data_Pittsburgh!I$2:'cleaned_data_Pittsburgh'!I$828,0))</f>
        <v>Pittsburgh</v>
      </c>
      <c r="E3894">
        <f>INDEX(cleaned_data_Pittsburgh!AG$2:'cleaned_data_Pittsburgh'!AG$828, MATCH(A3894, cleaned_data_Pittsburgh!I$2:'cleaned_data_Pittsburgh'!I$828,0))</f>
        <v>0</v>
      </c>
      <c r="F3894" t="str">
        <f>INDEX(cleaned_data_Pittsburgh!AK$2:'cleaned_data_Pittsburgh'!AK$828, MATCH(A3894, cleaned_data_Pittsburgh!I$2:'cleaned_data_Pittsburgh'!I$828,0))</f>
        <v>Sub-county</v>
      </c>
      <c r="G3894">
        <f t="shared" si="43"/>
        <v>1</v>
      </c>
    </row>
    <row r="3895" spans="1:7" x14ac:dyDescent="0.2">
      <c r="A3895">
        <v>224213045</v>
      </c>
      <c r="B3895">
        <v>91782292</v>
      </c>
      <c r="C3895" t="s">
        <v>3380</v>
      </c>
      <c r="D3895" t="str">
        <f>INDEX(cleaned_data_Pittsburgh!AF$2:'cleaned_data_Pittsburgh'!AF$828, MATCH(A3895, cleaned_data_Pittsburgh!I$2:'cleaned_data_Pittsburgh'!I$828,0))</f>
        <v>Pittsburgh</v>
      </c>
      <c r="E3895">
        <f>INDEX(cleaned_data_Pittsburgh!AG$2:'cleaned_data_Pittsburgh'!AG$828, MATCH(A3895, cleaned_data_Pittsburgh!I$2:'cleaned_data_Pittsburgh'!I$828,0))</f>
        <v>0</v>
      </c>
      <c r="F3895" t="str">
        <f>INDEX(cleaned_data_Pittsburgh!AK$2:'cleaned_data_Pittsburgh'!AK$828, MATCH(A3895, cleaned_data_Pittsburgh!I$2:'cleaned_data_Pittsburgh'!I$828,0))</f>
        <v>Sub-county</v>
      </c>
      <c r="G3895">
        <f t="shared" si="43"/>
        <v>1</v>
      </c>
    </row>
    <row r="3896" spans="1:7" x14ac:dyDescent="0.2">
      <c r="A3896">
        <v>224213045</v>
      </c>
      <c r="B3896">
        <v>190257873</v>
      </c>
      <c r="C3896" t="s">
        <v>3380</v>
      </c>
      <c r="D3896" t="str">
        <f>INDEX(cleaned_data_Pittsburgh!AF$2:'cleaned_data_Pittsburgh'!AF$828, MATCH(A3896, cleaned_data_Pittsburgh!I$2:'cleaned_data_Pittsburgh'!I$828,0))</f>
        <v>Pittsburgh</v>
      </c>
      <c r="E3896">
        <f>INDEX(cleaned_data_Pittsburgh!AG$2:'cleaned_data_Pittsburgh'!AG$828, MATCH(A3896, cleaned_data_Pittsburgh!I$2:'cleaned_data_Pittsburgh'!I$828,0))</f>
        <v>0</v>
      </c>
      <c r="F3896" t="str">
        <f>INDEX(cleaned_data_Pittsburgh!AK$2:'cleaned_data_Pittsburgh'!AK$828, MATCH(A3896, cleaned_data_Pittsburgh!I$2:'cleaned_data_Pittsburgh'!I$828,0))</f>
        <v>Sub-county</v>
      </c>
      <c r="G3896">
        <f t="shared" si="43"/>
        <v>1</v>
      </c>
    </row>
    <row r="3897" spans="1:7" x14ac:dyDescent="0.2">
      <c r="A3897">
        <v>224213045</v>
      </c>
      <c r="B3897">
        <v>190639410</v>
      </c>
      <c r="C3897" t="s">
        <v>3380</v>
      </c>
      <c r="D3897" t="str">
        <f>INDEX(cleaned_data_Pittsburgh!AF$2:'cleaned_data_Pittsburgh'!AF$828, MATCH(A3897, cleaned_data_Pittsburgh!I$2:'cleaned_data_Pittsburgh'!I$828,0))</f>
        <v>Pittsburgh</v>
      </c>
      <c r="E3897">
        <f>INDEX(cleaned_data_Pittsburgh!AG$2:'cleaned_data_Pittsburgh'!AG$828, MATCH(A3897, cleaned_data_Pittsburgh!I$2:'cleaned_data_Pittsburgh'!I$828,0))</f>
        <v>0</v>
      </c>
      <c r="F3897" t="str">
        <f>INDEX(cleaned_data_Pittsburgh!AK$2:'cleaned_data_Pittsburgh'!AK$828, MATCH(A3897, cleaned_data_Pittsburgh!I$2:'cleaned_data_Pittsburgh'!I$828,0))</f>
        <v>Sub-county</v>
      </c>
      <c r="G3897">
        <f t="shared" si="43"/>
        <v>1</v>
      </c>
    </row>
    <row r="3898" spans="1:7" x14ac:dyDescent="0.2">
      <c r="A3898">
        <v>224213045</v>
      </c>
      <c r="B3898">
        <v>182557453</v>
      </c>
      <c r="C3898" t="s">
        <v>3380</v>
      </c>
      <c r="D3898" t="str">
        <f>INDEX(cleaned_data_Pittsburgh!AF$2:'cleaned_data_Pittsburgh'!AF$828, MATCH(A3898, cleaned_data_Pittsburgh!I$2:'cleaned_data_Pittsburgh'!I$828,0))</f>
        <v>Pittsburgh</v>
      </c>
      <c r="E3898">
        <f>INDEX(cleaned_data_Pittsburgh!AG$2:'cleaned_data_Pittsburgh'!AG$828, MATCH(A3898, cleaned_data_Pittsburgh!I$2:'cleaned_data_Pittsburgh'!I$828,0))</f>
        <v>0</v>
      </c>
      <c r="F3898" t="str">
        <f>INDEX(cleaned_data_Pittsburgh!AK$2:'cleaned_data_Pittsburgh'!AK$828, MATCH(A3898, cleaned_data_Pittsburgh!I$2:'cleaned_data_Pittsburgh'!I$828,0))</f>
        <v>Sub-county</v>
      </c>
      <c r="G3898">
        <f t="shared" si="43"/>
        <v>1</v>
      </c>
    </row>
    <row r="3899" spans="1:7" x14ac:dyDescent="0.2">
      <c r="A3899">
        <v>224213045</v>
      </c>
      <c r="B3899">
        <v>34330822</v>
      </c>
      <c r="C3899" t="s">
        <v>3380</v>
      </c>
      <c r="D3899" t="str">
        <f>INDEX(cleaned_data_Pittsburgh!AF$2:'cleaned_data_Pittsburgh'!AF$828, MATCH(A3899, cleaned_data_Pittsburgh!I$2:'cleaned_data_Pittsburgh'!I$828,0))</f>
        <v>Pittsburgh</v>
      </c>
      <c r="E3899">
        <f>INDEX(cleaned_data_Pittsburgh!AG$2:'cleaned_data_Pittsburgh'!AG$828, MATCH(A3899, cleaned_data_Pittsburgh!I$2:'cleaned_data_Pittsburgh'!I$828,0))</f>
        <v>0</v>
      </c>
      <c r="F3899" t="str">
        <f>INDEX(cleaned_data_Pittsburgh!AK$2:'cleaned_data_Pittsburgh'!AK$828, MATCH(A3899, cleaned_data_Pittsburgh!I$2:'cleaned_data_Pittsburgh'!I$828,0))</f>
        <v>Sub-county</v>
      </c>
      <c r="G3899">
        <f t="shared" si="43"/>
        <v>1</v>
      </c>
    </row>
    <row r="3900" spans="1:7" x14ac:dyDescent="0.2">
      <c r="A3900">
        <v>224213045</v>
      </c>
      <c r="B3900">
        <v>24905702</v>
      </c>
      <c r="C3900" t="s">
        <v>3380</v>
      </c>
      <c r="D3900" t="str">
        <f>INDEX(cleaned_data_Pittsburgh!AF$2:'cleaned_data_Pittsburgh'!AF$828, MATCH(A3900, cleaned_data_Pittsburgh!I$2:'cleaned_data_Pittsburgh'!I$828,0))</f>
        <v>Pittsburgh</v>
      </c>
      <c r="E3900">
        <f>INDEX(cleaned_data_Pittsburgh!AG$2:'cleaned_data_Pittsburgh'!AG$828, MATCH(A3900, cleaned_data_Pittsburgh!I$2:'cleaned_data_Pittsburgh'!I$828,0))</f>
        <v>0</v>
      </c>
      <c r="F3900" t="str">
        <f>INDEX(cleaned_data_Pittsburgh!AK$2:'cleaned_data_Pittsburgh'!AK$828, MATCH(A3900, cleaned_data_Pittsburgh!I$2:'cleaned_data_Pittsburgh'!I$828,0))</f>
        <v>Sub-county</v>
      </c>
      <c r="G3900">
        <f t="shared" si="43"/>
        <v>1</v>
      </c>
    </row>
    <row r="3901" spans="1:7" x14ac:dyDescent="0.2">
      <c r="A3901">
        <v>224213324</v>
      </c>
      <c r="B3901">
        <v>95634682</v>
      </c>
      <c r="C3901" t="s">
        <v>3380</v>
      </c>
      <c r="D3901" t="str">
        <f>INDEX(cleaned_data_Pittsburgh!AF$2:'cleaned_data_Pittsburgh'!AF$828, MATCH(A3901, cleaned_data_Pittsburgh!I$2:'cleaned_data_Pittsburgh'!I$828,0))</f>
        <v>Pittsburgh</v>
      </c>
      <c r="E3901">
        <f>INDEX(cleaned_data_Pittsburgh!AG$2:'cleaned_data_Pittsburgh'!AG$828, MATCH(A3901, cleaned_data_Pittsburgh!I$2:'cleaned_data_Pittsburgh'!I$828,0))</f>
        <v>0</v>
      </c>
      <c r="F3901" t="str">
        <f>INDEX(cleaned_data_Pittsburgh!AK$2:'cleaned_data_Pittsburgh'!AK$828, MATCH(A3901, cleaned_data_Pittsburgh!I$2:'cleaned_data_Pittsburgh'!I$828,0))</f>
        <v>Sub-county</v>
      </c>
      <c r="G3901">
        <f t="shared" si="43"/>
        <v>1</v>
      </c>
    </row>
    <row r="3902" spans="1:7" x14ac:dyDescent="0.2">
      <c r="A3902">
        <v>224213324</v>
      </c>
      <c r="B3902">
        <v>191284948</v>
      </c>
      <c r="C3902" t="s">
        <v>3380</v>
      </c>
      <c r="D3902" t="str">
        <f>INDEX(cleaned_data_Pittsburgh!AF$2:'cleaned_data_Pittsburgh'!AF$828, MATCH(A3902, cleaned_data_Pittsburgh!I$2:'cleaned_data_Pittsburgh'!I$828,0))</f>
        <v>Pittsburgh</v>
      </c>
      <c r="E3902">
        <f>INDEX(cleaned_data_Pittsburgh!AG$2:'cleaned_data_Pittsburgh'!AG$828, MATCH(A3902, cleaned_data_Pittsburgh!I$2:'cleaned_data_Pittsburgh'!I$828,0))</f>
        <v>0</v>
      </c>
      <c r="F3902" t="str">
        <f>INDEX(cleaned_data_Pittsburgh!AK$2:'cleaned_data_Pittsburgh'!AK$828, MATCH(A3902, cleaned_data_Pittsburgh!I$2:'cleaned_data_Pittsburgh'!I$828,0))</f>
        <v>Sub-county</v>
      </c>
      <c r="G3902">
        <f t="shared" si="43"/>
        <v>1</v>
      </c>
    </row>
    <row r="3903" spans="1:7" x14ac:dyDescent="0.2">
      <c r="A3903">
        <v>224213861</v>
      </c>
      <c r="B3903">
        <v>135126982</v>
      </c>
      <c r="C3903" t="s">
        <v>3380</v>
      </c>
      <c r="D3903" t="str">
        <f>INDEX(cleaned_data_Pittsburgh!AF$2:'cleaned_data_Pittsburgh'!AF$828, MATCH(A3903, cleaned_data_Pittsburgh!I$2:'cleaned_data_Pittsburgh'!I$828,0))</f>
        <v>Pittsburgh</v>
      </c>
      <c r="E3903">
        <f>INDEX(cleaned_data_Pittsburgh!AG$2:'cleaned_data_Pittsburgh'!AG$828, MATCH(A3903, cleaned_data_Pittsburgh!I$2:'cleaned_data_Pittsburgh'!I$828,0))</f>
        <v>0</v>
      </c>
      <c r="F3903" t="str">
        <f>INDEX(cleaned_data_Pittsburgh!AK$2:'cleaned_data_Pittsburgh'!AK$828, MATCH(A3903, cleaned_data_Pittsburgh!I$2:'cleaned_data_Pittsburgh'!I$828,0))</f>
        <v>Sub-county</v>
      </c>
      <c r="G3903">
        <f t="shared" si="43"/>
        <v>1</v>
      </c>
    </row>
    <row r="3904" spans="1:7" x14ac:dyDescent="0.2">
      <c r="A3904">
        <v>224213861</v>
      </c>
      <c r="B3904">
        <v>44205362</v>
      </c>
      <c r="C3904" t="s">
        <v>3380</v>
      </c>
      <c r="D3904" t="str">
        <f>INDEX(cleaned_data_Pittsburgh!AF$2:'cleaned_data_Pittsburgh'!AF$828, MATCH(A3904, cleaned_data_Pittsburgh!I$2:'cleaned_data_Pittsburgh'!I$828,0))</f>
        <v>Pittsburgh</v>
      </c>
      <c r="E3904">
        <f>INDEX(cleaned_data_Pittsburgh!AG$2:'cleaned_data_Pittsburgh'!AG$828, MATCH(A3904, cleaned_data_Pittsburgh!I$2:'cleaned_data_Pittsburgh'!I$828,0))</f>
        <v>0</v>
      </c>
      <c r="F3904" t="str">
        <f>INDEX(cleaned_data_Pittsburgh!AK$2:'cleaned_data_Pittsburgh'!AK$828, MATCH(A3904, cleaned_data_Pittsburgh!I$2:'cleaned_data_Pittsburgh'!I$828,0))</f>
        <v>Sub-county</v>
      </c>
      <c r="G3904">
        <f t="shared" si="43"/>
        <v>1</v>
      </c>
    </row>
    <row r="3905" spans="1:7" x14ac:dyDescent="0.2">
      <c r="A3905">
        <v>224213884</v>
      </c>
      <c r="B3905">
        <v>135126982</v>
      </c>
      <c r="C3905" t="s">
        <v>3380</v>
      </c>
      <c r="D3905" t="str">
        <f>INDEX(cleaned_data_Pittsburgh!AF$2:'cleaned_data_Pittsburgh'!AF$828, MATCH(A3905, cleaned_data_Pittsburgh!I$2:'cleaned_data_Pittsburgh'!I$828,0))</f>
        <v>Pittsburgh</v>
      </c>
      <c r="E3905">
        <f>INDEX(cleaned_data_Pittsburgh!AG$2:'cleaned_data_Pittsburgh'!AG$828, MATCH(A3905, cleaned_data_Pittsburgh!I$2:'cleaned_data_Pittsburgh'!I$828,0))</f>
        <v>0</v>
      </c>
      <c r="F3905" t="str">
        <f>INDEX(cleaned_data_Pittsburgh!AK$2:'cleaned_data_Pittsburgh'!AK$828, MATCH(A3905, cleaned_data_Pittsburgh!I$2:'cleaned_data_Pittsburgh'!I$828,0))</f>
        <v>Sub-county</v>
      </c>
      <c r="G3905">
        <f t="shared" si="43"/>
        <v>1</v>
      </c>
    </row>
    <row r="3906" spans="1:7" x14ac:dyDescent="0.2">
      <c r="A3906">
        <v>224213884</v>
      </c>
      <c r="B3906">
        <v>5592549</v>
      </c>
      <c r="C3906" t="s">
        <v>3380</v>
      </c>
      <c r="D3906" t="str">
        <f>INDEX(cleaned_data_Pittsburgh!AF$2:'cleaned_data_Pittsburgh'!AF$828, MATCH(A3906, cleaned_data_Pittsburgh!I$2:'cleaned_data_Pittsburgh'!I$828,0))</f>
        <v>Pittsburgh</v>
      </c>
      <c r="E3906">
        <f>INDEX(cleaned_data_Pittsburgh!AG$2:'cleaned_data_Pittsburgh'!AG$828, MATCH(A3906, cleaned_data_Pittsburgh!I$2:'cleaned_data_Pittsburgh'!I$828,0))</f>
        <v>0</v>
      </c>
      <c r="F3906" t="str">
        <f>INDEX(cleaned_data_Pittsburgh!AK$2:'cleaned_data_Pittsburgh'!AK$828, MATCH(A3906, cleaned_data_Pittsburgh!I$2:'cleaned_data_Pittsburgh'!I$828,0))</f>
        <v>Sub-county</v>
      </c>
      <c r="G3906">
        <f t="shared" si="43"/>
        <v>1</v>
      </c>
    </row>
    <row r="3907" spans="1:7" x14ac:dyDescent="0.2">
      <c r="A3907">
        <v>224213884</v>
      </c>
      <c r="B3907">
        <v>60868092</v>
      </c>
      <c r="C3907" t="s">
        <v>3380</v>
      </c>
      <c r="D3907" t="str">
        <f>INDEX(cleaned_data_Pittsburgh!AF$2:'cleaned_data_Pittsburgh'!AF$828, MATCH(A3907, cleaned_data_Pittsburgh!I$2:'cleaned_data_Pittsburgh'!I$828,0))</f>
        <v>Pittsburgh</v>
      </c>
      <c r="E3907">
        <f>INDEX(cleaned_data_Pittsburgh!AG$2:'cleaned_data_Pittsburgh'!AG$828, MATCH(A3907, cleaned_data_Pittsburgh!I$2:'cleaned_data_Pittsburgh'!I$828,0))</f>
        <v>0</v>
      </c>
      <c r="F3907" t="str">
        <f>INDEX(cleaned_data_Pittsburgh!AK$2:'cleaned_data_Pittsburgh'!AK$828, MATCH(A3907, cleaned_data_Pittsburgh!I$2:'cleaned_data_Pittsburgh'!I$828,0))</f>
        <v>Sub-county</v>
      </c>
      <c r="G3907">
        <f t="shared" si="43"/>
        <v>1</v>
      </c>
    </row>
    <row r="3908" spans="1:7" x14ac:dyDescent="0.2">
      <c r="A3908">
        <v>224213980</v>
      </c>
      <c r="B3908">
        <v>135126982</v>
      </c>
      <c r="C3908" t="s">
        <v>3380</v>
      </c>
      <c r="D3908" t="str">
        <f>INDEX(cleaned_data_Pittsburgh!AF$2:'cleaned_data_Pittsburgh'!AF$828, MATCH(A3908, cleaned_data_Pittsburgh!I$2:'cleaned_data_Pittsburgh'!I$828,0))</f>
        <v>Pittsburgh</v>
      </c>
      <c r="E3908">
        <f>INDEX(cleaned_data_Pittsburgh!AG$2:'cleaned_data_Pittsburgh'!AG$828, MATCH(A3908, cleaned_data_Pittsburgh!I$2:'cleaned_data_Pittsburgh'!I$828,0))</f>
        <v>0</v>
      </c>
      <c r="F3908" t="str">
        <f>INDEX(cleaned_data_Pittsburgh!AK$2:'cleaned_data_Pittsburgh'!AK$828, MATCH(A3908, cleaned_data_Pittsburgh!I$2:'cleaned_data_Pittsburgh'!I$828,0))</f>
        <v>Sub-county</v>
      </c>
      <c r="G3908">
        <f t="shared" si="43"/>
        <v>1</v>
      </c>
    </row>
    <row r="3909" spans="1:7" x14ac:dyDescent="0.2">
      <c r="A3909">
        <v>224213980</v>
      </c>
      <c r="B3909">
        <v>185404681</v>
      </c>
      <c r="C3909" t="s">
        <v>3380</v>
      </c>
      <c r="D3909" t="str">
        <f>INDEX(cleaned_data_Pittsburgh!AF$2:'cleaned_data_Pittsburgh'!AF$828, MATCH(A3909, cleaned_data_Pittsburgh!I$2:'cleaned_data_Pittsburgh'!I$828,0))</f>
        <v>Pittsburgh</v>
      </c>
      <c r="E3909">
        <f>INDEX(cleaned_data_Pittsburgh!AG$2:'cleaned_data_Pittsburgh'!AG$828, MATCH(A3909, cleaned_data_Pittsburgh!I$2:'cleaned_data_Pittsburgh'!I$828,0))</f>
        <v>0</v>
      </c>
      <c r="F3909" t="str">
        <f>INDEX(cleaned_data_Pittsburgh!AK$2:'cleaned_data_Pittsburgh'!AK$828, MATCH(A3909, cleaned_data_Pittsburgh!I$2:'cleaned_data_Pittsburgh'!I$828,0))</f>
        <v>Sub-county</v>
      </c>
      <c r="G3909">
        <f t="shared" si="43"/>
        <v>1</v>
      </c>
    </row>
    <row r="3910" spans="1:7" x14ac:dyDescent="0.2">
      <c r="A3910">
        <v>224213980</v>
      </c>
      <c r="B3910">
        <v>114743652</v>
      </c>
      <c r="C3910" t="s">
        <v>3380</v>
      </c>
      <c r="D3910" t="str">
        <f>INDEX(cleaned_data_Pittsburgh!AF$2:'cleaned_data_Pittsburgh'!AF$828, MATCH(A3910, cleaned_data_Pittsburgh!I$2:'cleaned_data_Pittsburgh'!I$828,0))</f>
        <v>Pittsburgh</v>
      </c>
      <c r="E3910">
        <f>INDEX(cleaned_data_Pittsburgh!AG$2:'cleaned_data_Pittsburgh'!AG$828, MATCH(A3910, cleaned_data_Pittsburgh!I$2:'cleaned_data_Pittsburgh'!I$828,0))</f>
        <v>0</v>
      </c>
      <c r="F3910" t="str">
        <f>INDEX(cleaned_data_Pittsburgh!AK$2:'cleaned_data_Pittsburgh'!AK$828, MATCH(A3910, cleaned_data_Pittsburgh!I$2:'cleaned_data_Pittsburgh'!I$828,0))</f>
        <v>Sub-county</v>
      </c>
      <c r="G3910">
        <f t="shared" si="43"/>
        <v>1</v>
      </c>
    </row>
    <row r="3911" spans="1:7" x14ac:dyDescent="0.2">
      <c r="A3911">
        <v>224215941</v>
      </c>
      <c r="B3911">
        <v>11481750</v>
      </c>
      <c r="C3911" t="s">
        <v>3380</v>
      </c>
      <c r="D3911" t="str">
        <f>INDEX(cleaned_data_Pittsburgh!AF$2:'cleaned_data_Pittsburgh'!AF$828, MATCH(A3911, cleaned_data_Pittsburgh!I$2:'cleaned_data_Pittsburgh'!I$828,0))</f>
        <v>Pittsburgh</v>
      </c>
      <c r="E3911">
        <f>INDEX(cleaned_data_Pittsburgh!AG$2:'cleaned_data_Pittsburgh'!AG$828, MATCH(A3911, cleaned_data_Pittsburgh!I$2:'cleaned_data_Pittsburgh'!I$828,0))</f>
        <v>0</v>
      </c>
      <c r="F3911" t="str">
        <f>INDEX(cleaned_data_Pittsburgh!AK$2:'cleaned_data_Pittsburgh'!AK$828, MATCH(A3911, cleaned_data_Pittsburgh!I$2:'cleaned_data_Pittsburgh'!I$828,0))</f>
        <v>Sub-county</v>
      </c>
      <c r="G3911">
        <f t="shared" si="43"/>
        <v>1</v>
      </c>
    </row>
    <row r="3912" spans="1:7" x14ac:dyDescent="0.2">
      <c r="A3912">
        <v>224215941</v>
      </c>
      <c r="B3912">
        <v>56180202</v>
      </c>
      <c r="C3912" t="s">
        <v>3380</v>
      </c>
      <c r="D3912" t="str">
        <f>INDEX(cleaned_data_Pittsburgh!AF$2:'cleaned_data_Pittsburgh'!AF$828, MATCH(A3912, cleaned_data_Pittsburgh!I$2:'cleaned_data_Pittsburgh'!I$828,0))</f>
        <v>Pittsburgh</v>
      </c>
      <c r="E3912">
        <f>INDEX(cleaned_data_Pittsburgh!AG$2:'cleaned_data_Pittsburgh'!AG$828, MATCH(A3912, cleaned_data_Pittsburgh!I$2:'cleaned_data_Pittsburgh'!I$828,0))</f>
        <v>0</v>
      </c>
      <c r="F3912" t="str">
        <f>INDEX(cleaned_data_Pittsburgh!AK$2:'cleaned_data_Pittsburgh'!AK$828, MATCH(A3912, cleaned_data_Pittsburgh!I$2:'cleaned_data_Pittsburgh'!I$828,0))</f>
        <v>Sub-county</v>
      </c>
      <c r="G3912">
        <f t="shared" si="43"/>
        <v>1</v>
      </c>
    </row>
    <row r="3913" spans="1:7" x14ac:dyDescent="0.2">
      <c r="A3913">
        <v>224215941</v>
      </c>
      <c r="B3913">
        <v>74846032</v>
      </c>
      <c r="C3913" t="s">
        <v>3380</v>
      </c>
      <c r="D3913" t="str">
        <f>INDEX(cleaned_data_Pittsburgh!AF$2:'cleaned_data_Pittsburgh'!AF$828, MATCH(A3913, cleaned_data_Pittsburgh!I$2:'cleaned_data_Pittsburgh'!I$828,0))</f>
        <v>Pittsburgh</v>
      </c>
      <c r="E3913">
        <f>INDEX(cleaned_data_Pittsburgh!AG$2:'cleaned_data_Pittsburgh'!AG$828, MATCH(A3913, cleaned_data_Pittsburgh!I$2:'cleaned_data_Pittsburgh'!I$828,0))</f>
        <v>0</v>
      </c>
      <c r="F3913" t="str">
        <f>INDEX(cleaned_data_Pittsburgh!AK$2:'cleaned_data_Pittsburgh'!AK$828, MATCH(A3913, cleaned_data_Pittsburgh!I$2:'cleaned_data_Pittsburgh'!I$828,0))</f>
        <v>Sub-county</v>
      </c>
      <c r="G3913">
        <f t="shared" si="43"/>
        <v>1</v>
      </c>
    </row>
    <row r="3914" spans="1:7" x14ac:dyDescent="0.2">
      <c r="A3914">
        <v>224215941</v>
      </c>
      <c r="B3914">
        <v>13078811</v>
      </c>
      <c r="C3914" t="s">
        <v>3380</v>
      </c>
      <c r="D3914" t="str">
        <f>INDEX(cleaned_data_Pittsburgh!AF$2:'cleaned_data_Pittsburgh'!AF$828, MATCH(A3914, cleaned_data_Pittsburgh!I$2:'cleaned_data_Pittsburgh'!I$828,0))</f>
        <v>Pittsburgh</v>
      </c>
      <c r="E3914">
        <f>INDEX(cleaned_data_Pittsburgh!AG$2:'cleaned_data_Pittsburgh'!AG$828, MATCH(A3914, cleaned_data_Pittsburgh!I$2:'cleaned_data_Pittsburgh'!I$828,0))</f>
        <v>0</v>
      </c>
      <c r="F3914" t="str">
        <f>INDEX(cleaned_data_Pittsburgh!AK$2:'cleaned_data_Pittsburgh'!AK$828, MATCH(A3914, cleaned_data_Pittsburgh!I$2:'cleaned_data_Pittsburgh'!I$828,0))</f>
        <v>Sub-county</v>
      </c>
      <c r="G3914">
        <f t="shared" si="43"/>
        <v>1</v>
      </c>
    </row>
    <row r="3915" spans="1:7" x14ac:dyDescent="0.2">
      <c r="A3915">
        <v>224215941</v>
      </c>
      <c r="B3915">
        <v>13783972</v>
      </c>
      <c r="C3915" t="s">
        <v>3380</v>
      </c>
      <c r="D3915" t="str">
        <f>INDEX(cleaned_data_Pittsburgh!AF$2:'cleaned_data_Pittsburgh'!AF$828, MATCH(A3915, cleaned_data_Pittsburgh!I$2:'cleaned_data_Pittsburgh'!I$828,0))</f>
        <v>Pittsburgh</v>
      </c>
      <c r="E3915">
        <f>INDEX(cleaned_data_Pittsburgh!AG$2:'cleaned_data_Pittsburgh'!AG$828, MATCH(A3915, cleaned_data_Pittsburgh!I$2:'cleaned_data_Pittsburgh'!I$828,0))</f>
        <v>0</v>
      </c>
      <c r="F3915" t="str">
        <f>INDEX(cleaned_data_Pittsburgh!AK$2:'cleaned_data_Pittsburgh'!AK$828, MATCH(A3915, cleaned_data_Pittsburgh!I$2:'cleaned_data_Pittsburgh'!I$828,0))</f>
        <v>Sub-county</v>
      </c>
      <c r="G3915">
        <f t="shared" ref="G3915:G3978" si="44">IF(IFERROR(SEARCH(D3915, C3915), 0), 1, 0)</f>
        <v>1</v>
      </c>
    </row>
    <row r="3916" spans="1:7" x14ac:dyDescent="0.2">
      <c r="A3916">
        <v>224215941</v>
      </c>
      <c r="B3916">
        <v>73970712</v>
      </c>
      <c r="C3916" t="s">
        <v>3380</v>
      </c>
      <c r="D3916" t="str">
        <f>INDEX(cleaned_data_Pittsburgh!AF$2:'cleaned_data_Pittsburgh'!AF$828, MATCH(A3916, cleaned_data_Pittsburgh!I$2:'cleaned_data_Pittsburgh'!I$828,0))</f>
        <v>Pittsburgh</v>
      </c>
      <c r="E3916">
        <f>INDEX(cleaned_data_Pittsburgh!AG$2:'cleaned_data_Pittsburgh'!AG$828, MATCH(A3916, cleaned_data_Pittsburgh!I$2:'cleaned_data_Pittsburgh'!I$828,0))</f>
        <v>0</v>
      </c>
      <c r="F3916" t="str">
        <f>INDEX(cleaned_data_Pittsburgh!AK$2:'cleaned_data_Pittsburgh'!AK$828, MATCH(A3916, cleaned_data_Pittsburgh!I$2:'cleaned_data_Pittsburgh'!I$828,0))</f>
        <v>Sub-county</v>
      </c>
      <c r="G3916">
        <f t="shared" si="44"/>
        <v>1</v>
      </c>
    </row>
    <row r="3917" spans="1:7" x14ac:dyDescent="0.2">
      <c r="A3917">
        <v>224215941</v>
      </c>
      <c r="B3917">
        <v>127485182</v>
      </c>
      <c r="C3917" t="s">
        <v>3380</v>
      </c>
      <c r="D3917" t="str">
        <f>INDEX(cleaned_data_Pittsburgh!AF$2:'cleaned_data_Pittsburgh'!AF$828, MATCH(A3917, cleaned_data_Pittsburgh!I$2:'cleaned_data_Pittsburgh'!I$828,0))</f>
        <v>Pittsburgh</v>
      </c>
      <c r="E3917">
        <f>INDEX(cleaned_data_Pittsburgh!AG$2:'cleaned_data_Pittsburgh'!AG$828, MATCH(A3917, cleaned_data_Pittsburgh!I$2:'cleaned_data_Pittsburgh'!I$828,0))</f>
        <v>0</v>
      </c>
      <c r="F3917" t="str">
        <f>INDEX(cleaned_data_Pittsburgh!AK$2:'cleaned_data_Pittsburgh'!AK$828, MATCH(A3917, cleaned_data_Pittsburgh!I$2:'cleaned_data_Pittsburgh'!I$828,0))</f>
        <v>Sub-county</v>
      </c>
      <c r="G3917">
        <f t="shared" si="44"/>
        <v>1</v>
      </c>
    </row>
    <row r="3918" spans="1:7" x14ac:dyDescent="0.2">
      <c r="A3918">
        <v>224215941</v>
      </c>
      <c r="B3918">
        <v>188773466</v>
      </c>
      <c r="C3918" t="s">
        <v>3380</v>
      </c>
      <c r="D3918" t="str">
        <f>INDEX(cleaned_data_Pittsburgh!AF$2:'cleaned_data_Pittsburgh'!AF$828, MATCH(A3918, cleaned_data_Pittsburgh!I$2:'cleaned_data_Pittsburgh'!I$828,0))</f>
        <v>Pittsburgh</v>
      </c>
      <c r="E3918">
        <f>INDEX(cleaned_data_Pittsburgh!AG$2:'cleaned_data_Pittsburgh'!AG$828, MATCH(A3918, cleaned_data_Pittsburgh!I$2:'cleaned_data_Pittsburgh'!I$828,0))</f>
        <v>0</v>
      </c>
      <c r="F3918" t="str">
        <f>INDEX(cleaned_data_Pittsburgh!AK$2:'cleaned_data_Pittsburgh'!AK$828, MATCH(A3918, cleaned_data_Pittsburgh!I$2:'cleaned_data_Pittsburgh'!I$828,0))</f>
        <v>Sub-county</v>
      </c>
      <c r="G3918">
        <f t="shared" si="44"/>
        <v>1</v>
      </c>
    </row>
    <row r="3919" spans="1:7" x14ac:dyDescent="0.2">
      <c r="A3919">
        <v>224215941</v>
      </c>
      <c r="B3919">
        <v>190920034</v>
      </c>
      <c r="C3919" t="s">
        <v>3380</v>
      </c>
      <c r="D3919" t="str">
        <f>INDEX(cleaned_data_Pittsburgh!AF$2:'cleaned_data_Pittsburgh'!AF$828, MATCH(A3919, cleaned_data_Pittsburgh!I$2:'cleaned_data_Pittsburgh'!I$828,0))</f>
        <v>Pittsburgh</v>
      </c>
      <c r="E3919">
        <f>INDEX(cleaned_data_Pittsburgh!AG$2:'cleaned_data_Pittsburgh'!AG$828, MATCH(A3919, cleaned_data_Pittsburgh!I$2:'cleaned_data_Pittsburgh'!I$828,0))</f>
        <v>0</v>
      </c>
      <c r="F3919" t="str">
        <f>INDEX(cleaned_data_Pittsburgh!AK$2:'cleaned_data_Pittsburgh'!AK$828, MATCH(A3919, cleaned_data_Pittsburgh!I$2:'cleaned_data_Pittsburgh'!I$828,0))</f>
        <v>Sub-county</v>
      </c>
      <c r="G3919">
        <f t="shared" si="44"/>
        <v>1</v>
      </c>
    </row>
    <row r="3920" spans="1:7" x14ac:dyDescent="0.2">
      <c r="A3920">
        <v>224218875</v>
      </c>
      <c r="B3920">
        <v>12013925</v>
      </c>
      <c r="C3920" t="s">
        <v>3380</v>
      </c>
      <c r="D3920" t="str">
        <f>INDEX(cleaned_data_Pittsburgh!AF$2:'cleaned_data_Pittsburgh'!AF$828, MATCH(A3920, cleaned_data_Pittsburgh!I$2:'cleaned_data_Pittsburgh'!I$828,0))</f>
        <v>Pittsburgh</v>
      </c>
      <c r="E3920">
        <f>INDEX(cleaned_data_Pittsburgh!AG$2:'cleaned_data_Pittsburgh'!AG$828, MATCH(A3920, cleaned_data_Pittsburgh!I$2:'cleaned_data_Pittsburgh'!I$828,0))</f>
        <v>0</v>
      </c>
      <c r="F3920" t="str">
        <f>INDEX(cleaned_data_Pittsburgh!AK$2:'cleaned_data_Pittsburgh'!AK$828, MATCH(A3920, cleaned_data_Pittsburgh!I$2:'cleaned_data_Pittsburgh'!I$828,0))</f>
        <v>Sub-county</v>
      </c>
      <c r="G3920">
        <f t="shared" si="44"/>
        <v>1</v>
      </c>
    </row>
    <row r="3921" spans="1:7" x14ac:dyDescent="0.2">
      <c r="A3921">
        <v>224218875</v>
      </c>
      <c r="B3921">
        <v>15038591</v>
      </c>
      <c r="C3921" t="s">
        <v>3380</v>
      </c>
      <c r="D3921" t="str">
        <f>INDEX(cleaned_data_Pittsburgh!AF$2:'cleaned_data_Pittsburgh'!AF$828, MATCH(A3921, cleaned_data_Pittsburgh!I$2:'cleaned_data_Pittsburgh'!I$828,0))</f>
        <v>Pittsburgh</v>
      </c>
      <c r="E3921">
        <f>INDEX(cleaned_data_Pittsburgh!AG$2:'cleaned_data_Pittsburgh'!AG$828, MATCH(A3921, cleaned_data_Pittsburgh!I$2:'cleaned_data_Pittsburgh'!I$828,0))</f>
        <v>0</v>
      </c>
      <c r="F3921" t="str">
        <f>INDEX(cleaned_data_Pittsburgh!AK$2:'cleaned_data_Pittsburgh'!AK$828, MATCH(A3921, cleaned_data_Pittsburgh!I$2:'cleaned_data_Pittsburgh'!I$828,0))</f>
        <v>Sub-county</v>
      </c>
      <c r="G3921">
        <f t="shared" si="44"/>
        <v>1</v>
      </c>
    </row>
    <row r="3922" spans="1:7" x14ac:dyDescent="0.2">
      <c r="A3922">
        <v>224218875</v>
      </c>
      <c r="B3922">
        <v>87546712</v>
      </c>
      <c r="C3922" t="s">
        <v>3380</v>
      </c>
      <c r="D3922" t="str">
        <f>INDEX(cleaned_data_Pittsburgh!AF$2:'cleaned_data_Pittsburgh'!AF$828, MATCH(A3922, cleaned_data_Pittsburgh!I$2:'cleaned_data_Pittsburgh'!I$828,0))</f>
        <v>Pittsburgh</v>
      </c>
      <c r="E3922">
        <f>INDEX(cleaned_data_Pittsburgh!AG$2:'cleaned_data_Pittsburgh'!AG$828, MATCH(A3922, cleaned_data_Pittsburgh!I$2:'cleaned_data_Pittsburgh'!I$828,0))</f>
        <v>0</v>
      </c>
      <c r="F3922" t="str">
        <f>INDEX(cleaned_data_Pittsburgh!AK$2:'cleaned_data_Pittsburgh'!AK$828, MATCH(A3922, cleaned_data_Pittsburgh!I$2:'cleaned_data_Pittsburgh'!I$828,0))</f>
        <v>Sub-county</v>
      </c>
      <c r="G3922">
        <f t="shared" si="44"/>
        <v>1</v>
      </c>
    </row>
    <row r="3923" spans="1:7" x14ac:dyDescent="0.2">
      <c r="A3923">
        <v>224218875</v>
      </c>
      <c r="B3923">
        <v>33578832</v>
      </c>
      <c r="C3923" t="s">
        <v>3380</v>
      </c>
      <c r="D3923" t="str">
        <f>INDEX(cleaned_data_Pittsburgh!AF$2:'cleaned_data_Pittsburgh'!AF$828, MATCH(A3923, cleaned_data_Pittsburgh!I$2:'cleaned_data_Pittsburgh'!I$828,0))</f>
        <v>Pittsburgh</v>
      </c>
      <c r="E3923">
        <f>INDEX(cleaned_data_Pittsburgh!AG$2:'cleaned_data_Pittsburgh'!AG$828, MATCH(A3923, cleaned_data_Pittsburgh!I$2:'cleaned_data_Pittsburgh'!I$828,0))</f>
        <v>0</v>
      </c>
      <c r="F3923" t="str">
        <f>INDEX(cleaned_data_Pittsburgh!AK$2:'cleaned_data_Pittsburgh'!AK$828, MATCH(A3923, cleaned_data_Pittsburgh!I$2:'cleaned_data_Pittsburgh'!I$828,0))</f>
        <v>Sub-county</v>
      </c>
      <c r="G3923">
        <f t="shared" si="44"/>
        <v>1</v>
      </c>
    </row>
    <row r="3924" spans="1:7" x14ac:dyDescent="0.2">
      <c r="A3924">
        <v>224218875</v>
      </c>
      <c r="B3924">
        <v>6632291</v>
      </c>
      <c r="C3924" t="s">
        <v>3380</v>
      </c>
      <c r="D3924" t="str">
        <f>INDEX(cleaned_data_Pittsburgh!AF$2:'cleaned_data_Pittsburgh'!AF$828, MATCH(A3924, cleaned_data_Pittsburgh!I$2:'cleaned_data_Pittsburgh'!I$828,0))</f>
        <v>Pittsburgh</v>
      </c>
      <c r="E3924">
        <f>INDEX(cleaned_data_Pittsburgh!AG$2:'cleaned_data_Pittsburgh'!AG$828, MATCH(A3924, cleaned_data_Pittsburgh!I$2:'cleaned_data_Pittsburgh'!I$828,0))</f>
        <v>0</v>
      </c>
      <c r="F3924" t="str">
        <f>INDEX(cleaned_data_Pittsburgh!AK$2:'cleaned_data_Pittsburgh'!AK$828, MATCH(A3924, cleaned_data_Pittsburgh!I$2:'cleaned_data_Pittsburgh'!I$828,0))</f>
        <v>Sub-county</v>
      </c>
      <c r="G3924">
        <f t="shared" si="44"/>
        <v>1</v>
      </c>
    </row>
    <row r="3925" spans="1:7" x14ac:dyDescent="0.2">
      <c r="A3925">
        <v>224218875</v>
      </c>
      <c r="B3925">
        <v>9066784</v>
      </c>
      <c r="C3925" t="s">
        <v>3380</v>
      </c>
      <c r="D3925" t="str">
        <f>INDEX(cleaned_data_Pittsburgh!AF$2:'cleaned_data_Pittsburgh'!AF$828, MATCH(A3925, cleaned_data_Pittsburgh!I$2:'cleaned_data_Pittsburgh'!I$828,0))</f>
        <v>Pittsburgh</v>
      </c>
      <c r="E3925">
        <f>INDEX(cleaned_data_Pittsburgh!AG$2:'cleaned_data_Pittsburgh'!AG$828, MATCH(A3925, cleaned_data_Pittsburgh!I$2:'cleaned_data_Pittsburgh'!I$828,0))</f>
        <v>0</v>
      </c>
      <c r="F3925" t="str">
        <f>INDEX(cleaned_data_Pittsburgh!AK$2:'cleaned_data_Pittsburgh'!AK$828, MATCH(A3925, cleaned_data_Pittsburgh!I$2:'cleaned_data_Pittsburgh'!I$828,0))</f>
        <v>Sub-county</v>
      </c>
      <c r="G3925">
        <f t="shared" si="44"/>
        <v>1</v>
      </c>
    </row>
    <row r="3926" spans="1:7" x14ac:dyDescent="0.2">
      <c r="A3926">
        <v>224218875</v>
      </c>
      <c r="B3926">
        <v>21329831</v>
      </c>
      <c r="C3926" t="s">
        <v>3380</v>
      </c>
      <c r="D3926" t="str">
        <f>INDEX(cleaned_data_Pittsburgh!AF$2:'cleaned_data_Pittsburgh'!AF$828, MATCH(A3926, cleaned_data_Pittsburgh!I$2:'cleaned_data_Pittsburgh'!I$828,0))</f>
        <v>Pittsburgh</v>
      </c>
      <c r="E3926">
        <f>INDEX(cleaned_data_Pittsburgh!AG$2:'cleaned_data_Pittsburgh'!AG$828, MATCH(A3926, cleaned_data_Pittsburgh!I$2:'cleaned_data_Pittsburgh'!I$828,0))</f>
        <v>0</v>
      </c>
      <c r="F3926" t="str">
        <f>INDEX(cleaned_data_Pittsburgh!AK$2:'cleaned_data_Pittsburgh'!AK$828, MATCH(A3926, cleaned_data_Pittsburgh!I$2:'cleaned_data_Pittsburgh'!I$828,0))</f>
        <v>Sub-county</v>
      </c>
      <c r="G3926">
        <f t="shared" si="44"/>
        <v>1</v>
      </c>
    </row>
    <row r="3927" spans="1:7" x14ac:dyDescent="0.2">
      <c r="A3927">
        <v>224221328</v>
      </c>
      <c r="B3927">
        <v>5624855</v>
      </c>
      <c r="C3927" t="s">
        <v>3380</v>
      </c>
      <c r="D3927" t="str">
        <f>INDEX(cleaned_data_Pittsburgh!AF$2:'cleaned_data_Pittsburgh'!AF$828, MATCH(A3927, cleaned_data_Pittsburgh!I$2:'cleaned_data_Pittsburgh'!I$828,0))</f>
        <v>Pittsburgh</v>
      </c>
      <c r="E3927">
        <f>INDEX(cleaned_data_Pittsburgh!AG$2:'cleaned_data_Pittsburgh'!AG$828, MATCH(A3927, cleaned_data_Pittsburgh!I$2:'cleaned_data_Pittsburgh'!I$828,0))</f>
        <v>0</v>
      </c>
      <c r="F3927" t="str">
        <f>INDEX(cleaned_data_Pittsburgh!AK$2:'cleaned_data_Pittsburgh'!AK$828, MATCH(A3927, cleaned_data_Pittsburgh!I$2:'cleaned_data_Pittsburgh'!I$828,0))</f>
        <v>Sub-county</v>
      </c>
      <c r="G3927">
        <f t="shared" si="44"/>
        <v>1</v>
      </c>
    </row>
    <row r="3928" spans="1:7" x14ac:dyDescent="0.2">
      <c r="A3928">
        <v>224221328</v>
      </c>
      <c r="B3928">
        <v>9550152</v>
      </c>
      <c r="C3928" t="s">
        <v>3380</v>
      </c>
      <c r="D3928" t="str">
        <f>INDEX(cleaned_data_Pittsburgh!AF$2:'cleaned_data_Pittsburgh'!AF$828, MATCH(A3928, cleaned_data_Pittsburgh!I$2:'cleaned_data_Pittsburgh'!I$828,0))</f>
        <v>Pittsburgh</v>
      </c>
      <c r="E3928">
        <f>INDEX(cleaned_data_Pittsburgh!AG$2:'cleaned_data_Pittsburgh'!AG$828, MATCH(A3928, cleaned_data_Pittsburgh!I$2:'cleaned_data_Pittsburgh'!I$828,0))</f>
        <v>0</v>
      </c>
      <c r="F3928" t="str">
        <f>INDEX(cleaned_data_Pittsburgh!AK$2:'cleaned_data_Pittsburgh'!AK$828, MATCH(A3928, cleaned_data_Pittsburgh!I$2:'cleaned_data_Pittsburgh'!I$828,0))</f>
        <v>Sub-county</v>
      </c>
      <c r="G3928">
        <f t="shared" si="44"/>
        <v>1</v>
      </c>
    </row>
    <row r="3929" spans="1:7" x14ac:dyDescent="0.2">
      <c r="A3929">
        <v>224221328</v>
      </c>
      <c r="B3929">
        <v>156003552</v>
      </c>
      <c r="C3929" t="s">
        <v>3380</v>
      </c>
      <c r="D3929" t="str">
        <f>INDEX(cleaned_data_Pittsburgh!AF$2:'cleaned_data_Pittsburgh'!AF$828, MATCH(A3929, cleaned_data_Pittsburgh!I$2:'cleaned_data_Pittsburgh'!I$828,0))</f>
        <v>Pittsburgh</v>
      </c>
      <c r="E3929">
        <f>INDEX(cleaned_data_Pittsburgh!AG$2:'cleaned_data_Pittsburgh'!AG$828, MATCH(A3929, cleaned_data_Pittsburgh!I$2:'cleaned_data_Pittsburgh'!I$828,0))</f>
        <v>0</v>
      </c>
      <c r="F3929" t="str">
        <f>INDEX(cleaned_data_Pittsburgh!AK$2:'cleaned_data_Pittsburgh'!AK$828, MATCH(A3929, cleaned_data_Pittsburgh!I$2:'cleaned_data_Pittsburgh'!I$828,0))</f>
        <v>Sub-county</v>
      </c>
      <c r="G3929">
        <f t="shared" si="44"/>
        <v>1</v>
      </c>
    </row>
    <row r="3930" spans="1:7" x14ac:dyDescent="0.2">
      <c r="A3930">
        <v>224221328</v>
      </c>
      <c r="B3930">
        <v>186892375</v>
      </c>
      <c r="C3930" t="s">
        <v>3380</v>
      </c>
      <c r="D3930" t="str">
        <f>INDEX(cleaned_data_Pittsburgh!AF$2:'cleaned_data_Pittsburgh'!AF$828, MATCH(A3930, cleaned_data_Pittsburgh!I$2:'cleaned_data_Pittsburgh'!I$828,0))</f>
        <v>Pittsburgh</v>
      </c>
      <c r="E3930">
        <f>INDEX(cleaned_data_Pittsburgh!AG$2:'cleaned_data_Pittsburgh'!AG$828, MATCH(A3930, cleaned_data_Pittsburgh!I$2:'cleaned_data_Pittsburgh'!I$828,0))</f>
        <v>0</v>
      </c>
      <c r="F3930" t="str">
        <f>INDEX(cleaned_data_Pittsburgh!AK$2:'cleaned_data_Pittsburgh'!AK$828, MATCH(A3930, cleaned_data_Pittsburgh!I$2:'cleaned_data_Pittsburgh'!I$828,0))</f>
        <v>Sub-county</v>
      </c>
      <c r="G3930">
        <f t="shared" si="44"/>
        <v>1</v>
      </c>
    </row>
    <row r="3931" spans="1:7" x14ac:dyDescent="0.2">
      <c r="A3931">
        <v>224223381</v>
      </c>
      <c r="B3931">
        <v>144353562</v>
      </c>
      <c r="C3931" t="s">
        <v>3380</v>
      </c>
      <c r="D3931" t="str">
        <f>INDEX(cleaned_data_Pittsburgh!AF$2:'cleaned_data_Pittsburgh'!AF$828, MATCH(A3931, cleaned_data_Pittsburgh!I$2:'cleaned_data_Pittsburgh'!I$828,0))</f>
        <v>Pittsburgh</v>
      </c>
      <c r="E3931">
        <f>INDEX(cleaned_data_Pittsburgh!AG$2:'cleaned_data_Pittsburgh'!AG$828, MATCH(A3931, cleaned_data_Pittsburgh!I$2:'cleaned_data_Pittsburgh'!I$828,0))</f>
        <v>0</v>
      </c>
      <c r="F3931" t="str">
        <f>INDEX(cleaned_data_Pittsburgh!AK$2:'cleaned_data_Pittsburgh'!AK$828, MATCH(A3931, cleaned_data_Pittsburgh!I$2:'cleaned_data_Pittsburgh'!I$828,0))</f>
        <v>Sub-county</v>
      </c>
      <c r="G3931">
        <f t="shared" si="44"/>
        <v>1</v>
      </c>
    </row>
    <row r="3932" spans="1:7" x14ac:dyDescent="0.2">
      <c r="A3932">
        <v>224223381</v>
      </c>
      <c r="B3932">
        <v>9506555</v>
      </c>
      <c r="C3932" t="s">
        <v>3380</v>
      </c>
      <c r="D3932" t="str">
        <f>INDEX(cleaned_data_Pittsburgh!AF$2:'cleaned_data_Pittsburgh'!AF$828, MATCH(A3932, cleaned_data_Pittsburgh!I$2:'cleaned_data_Pittsburgh'!I$828,0))</f>
        <v>Pittsburgh</v>
      </c>
      <c r="E3932">
        <f>INDEX(cleaned_data_Pittsburgh!AG$2:'cleaned_data_Pittsburgh'!AG$828, MATCH(A3932, cleaned_data_Pittsburgh!I$2:'cleaned_data_Pittsburgh'!I$828,0))</f>
        <v>0</v>
      </c>
      <c r="F3932" t="str">
        <f>INDEX(cleaned_data_Pittsburgh!AK$2:'cleaned_data_Pittsburgh'!AK$828, MATCH(A3932, cleaned_data_Pittsburgh!I$2:'cleaned_data_Pittsburgh'!I$828,0))</f>
        <v>Sub-county</v>
      </c>
      <c r="G3932">
        <f t="shared" si="44"/>
        <v>1</v>
      </c>
    </row>
    <row r="3933" spans="1:7" x14ac:dyDescent="0.2">
      <c r="A3933">
        <v>224223381</v>
      </c>
      <c r="B3933">
        <v>21906961</v>
      </c>
      <c r="C3933" t="s">
        <v>3380</v>
      </c>
      <c r="D3933" t="str">
        <f>INDEX(cleaned_data_Pittsburgh!AF$2:'cleaned_data_Pittsburgh'!AF$828, MATCH(A3933, cleaned_data_Pittsburgh!I$2:'cleaned_data_Pittsburgh'!I$828,0))</f>
        <v>Pittsburgh</v>
      </c>
      <c r="E3933">
        <f>INDEX(cleaned_data_Pittsburgh!AG$2:'cleaned_data_Pittsburgh'!AG$828, MATCH(A3933, cleaned_data_Pittsburgh!I$2:'cleaned_data_Pittsburgh'!I$828,0))</f>
        <v>0</v>
      </c>
      <c r="F3933" t="str">
        <f>INDEX(cleaned_data_Pittsburgh!AK$2:'cleaned_data_Pittsburgh'!AK$828, MATCH(A3933, cleaned_data_Pittsburgh!I$2:'cleaned_data_Pittsburgh'!I$828,0))</f>
        <v>Sub-county</v>
      </c>
      <c r="G3933">
        <f t="shared" si="44"/>
        <v>1</v>
      </c>
    </row>
    <row r="3934" spans="1:7" x14ac:dyDescent="0.2">
      <c r="A3934">
        <v>224223381</v>
      </c>
      <c r="B3934">
        <v>132736162</v>
      </c>
      <c r="C3934" t="s">
        <v>3380</v>
      </c>
      <c r="D3934" t="str">
        <f>INDEX(cleaned_data_Pittsburgh!AF$2:'cleaned_data_Pittsburgh'!AF$828, MATCH(A3934, cleaned_data_Pittsburgh!I$2:'cleaned_data_Pittsburgh'!I$828,0))</f>
        <v>Pittsburgh</v>
      </c>
      <c r="E3934">
        <f>INDEX(cleaned_data_Pittsburgh!AG$2:'cleaned_data_Pittsburgh'!AG$828, MATCH(A3934, cleaned_data_Pittsburgh!I$2:'cleaned_data_Pittsburgh'!I$828,0))</f>
        <v>0</v>
      </c>
      <c r="F3934" t="str">
        <f>INDEX(cleaned_data_Pittsburgh!AK$2:'cleaned_data_Pittsburgh'!AK$828, MATCH(A3934, cleaned_data_Pittsburgh!I$2:'cleaned_data_Pittsburgh'!I$828,0))</f>
        <v>Sub-county</v>
      </c>
      <c r="G3934">
        <f t="shared" si="44"/>
        <v>1</v>
      </c>
    </row>
    <row r="3935" spans="1:7" x14ac:dyDescent="0.2">
      <c r="A3935">
        <v>224223381</v>
      </c>
      <c r="B3935">
        <v>81693782</v>
      </c>
      <c r="C3935" t="s">
        <v>3380</v>
      </c>
      <c r="D3935" t="str">
        <f>INDEX(cleaned_data_Pittsburgh!AF$2:'cleaned_data_Pittsburgh'!AF$828, MATCH(A3935, cleaned_data_Pittsburgh!I$2:'cleaned_data_Pittsburgh'!I$828,0))</f>
        <v>Pittsburgh</v>
      </c>
      <c r="E3935">
        <f>INDEX(cleaned_data_Pittsburgh!AG$2:'cleaned_data_Pittsburgh'!AG$828, MATCH(A3935, cleaned_data_Pittsburgh!I$2:'cleaned_data_Pittsburgh'!I$828,0))</f>
        <v>0</v>
      </c>
      <c r="F3935" t="str">
        <f>INDEX(cleaned_data_Pittsburgh!AK$2:'cleaned_data_Pittsburgh'!AK$828, MATCH(A3935, cleaned_data_Pittsburgh!I$2:'cleaned_data_Pittsburgh'!I$828,0))</f>
        <v>Sub-county</v>
      </c>
      <c r="G3935">
        <f t="shared" si="44"/>
        <v>1</v>
      </c>
    </row>
    <row r="3936" spans="1:7" x14ac:dyDescent="0.2">
      <c r="A3936">
        <v>224223381</v>
      </c>
      <c r="B3936">
        <v>35832842</v>
      </c>
      <c r="C3936" t="s">
        <v>3380</v>
      </c>
      <c r="D3936" t="str">
        <f>INDEX(cleaned_data_Pittsburgh!AF$2:'cleaned_data_Pittsburgh'!AF$828, MATCH(A3936, cleaned_data_Pittsburgh!I$2:'cleaned_data_Pittsburgh'!I$828,0))</f>
        <v>Pittsburgh</v>
      </c>
      <c r="E3936">
        <f>INDEX(cleaned_data_Pittsburgh!AG$2:'cleaned_data_Pittsburgh'!AG$828, MATCH(A3936, cleaned_data_Pittsburgh!I$2:'cleaned_data_Pittsburgh'!I$828,0))</f>
        <v>0</v>
      </c>
      <c r="F3936" t="str">
        <f>INDEX(cleaned_data_Pittsburgh!AK$2:'cleaned_data_Pittsburgh'!AK$828, MATCH(A3936, cleaned_data_Pittsburgh!I$2:'cleaned_data_Pittsburgh'!I$828,0))</f>
        <v>Sub-county</v>
      </c>
      <c r="G3936">
        <f t="shared" si="44"/>
        <v>1</v>
      </c>
    </row>
    <row r="3937" spans="1:7" x14ac:dyDescent="0.2">
      <c r="A3937">
        <v>224223381</v>
      </c>
      <c r="B3937">
        <v>38500722</v>
      </c>
      <c r="C3937" t="s">
        <v>3380</v>
      </c>
      <c r="D3937" t="str">
        <f>INDEX(cleaned_data_Pittsburgh!AF$2:'cleaned_data_Pittsburgh'!AF$828, MATCH(A3937, cleaned_data_Pittsburgh!I$2:'cleaned_data_Pittsburgh'!I$828,0))</f>
        <v>Pittsburgh</v>
      </c>
      <c r="E3937">
        <f>INDEX(cleaned_data_Pittsburgh!AG$2:'cleaned_data_Pittsburgh'!AG$828, MATCH(A3937, cleaned_data_Pittsburgh!I$2:'cleaned_data_Pittsburgh'!I$828,0))</f>
        <v>0</v>
      </c>
      <c r="F3937" t="str">
        <f>INDEX(cleaned_data_Pittsburgh!AK$2:'cleaned_data_Pittsburgh'!AK$828, MATCH(A3937, cleaned_data_Pittsburgh!I$2:'cleaned_data_Pittsburgh'!I$828,0))</f>
        <v>Sub-county</v>
      </c>
      <c r="G3937">
        <f t="shared" si="44"/>
        <v>1</v>
      </c>
    </row>
    <row r="3938" spans="1:7" x14ac:dyDescent="0.2">
      <c r="A3938">
        <v>224223381</v>
      </c>
      <c r="B3938">
        <v>5648118</v>
      </c>
      <c r="C3938" t="s">
        <v>3380</v>
      </c>
      <c r="D3938" t="str">
        <f>INDEX(cleaned_data_Pittsburgh!AF$2:'cleaned_data_Pittsburgh'!AF$828, MATCH(A3938, cleaned_data_Pittsburgh!I$2:'cleaned_data_Pittsburgh'!I$828,0))</f>
        <v>Pittsburgh</v>
      </c>
      <c r="E3938">
        <f>INDEX(cleaned_data_Pittsburgh!AG$2:'cleaned_data_Pittsburgh'!AG$828, MATCH(A3938, cleaned_data_Pittsburgh!I$2:'cleaned_data_Pittsburgh'!I$828,0))</f>
        <v>0</v>
      </c>
      <c r="F3938" t="str">
        <f>INDEX(cleaned_data_Pittsburgh!AK$2:'cleaned_data_Pittsburgh'!AK$828, MATCH(A3938, cleaned_data_Pittsburgh!I$2:'cleaned_data_Pittsburgh'!I$828,0))</f>
        <v>Sub-county</v>
      </c>
      <c r="G3938">
        <f t="shared" si="44"/>
        <v>1</v>
      </c>
    </row>
    <row r="3939" spans="1:7" x14ac:dyDescent="0.2">
      <c r="A3939">
        <v>224223381</v>
      </c>
      <c r="B3939">
        <v>189248851</v>
      </c>
      <c r="C3939" t="s">
        <v>3380</v>
      </c>
      <c r="D3939" t="str">
        <f>INDEX(cleaned_data_Pittsburgh!AF$2:'cleaned_data_Pittsburgh'!AF$828, MATCH(A3939, cleaned_data_Pittsburgh!I$2:'cleaned_data_Pittsburgh'!I$828,0))</f>
        <v>Pittsburgh</v>
      </c>
      <c r="E3939">
        <f>INDEX(cleaned_data_Pittsburgh!AG$2:'cleaned_data_Pittsburgh'!AG$828, MATCH(A3939, cleaned_data_Pittsburgh!I$2:'cleaned_data_Pittsburgh'!I$828,0))</f>
        <v>0</v>
      </c>
      <c r="F3939" t="str">
        <f>INDEX(cleaned_data_Pittsburgh!AK$2:'cleaned_data_Pittsburgh'!AK$828, MATCH(A3939, cleaned_data_Pittsburgh!I$2:'cleaned_data_Pittsburgh'!I$828,0))</f>
        <v>Sub-county</v>
      </c>
      <c r="G3939">
        <f t="shared" si="44"/>
        <v>1</v>
      </c>
    </row>
    <row r="3940" spans="1:7" x14ac:dyDescent="0.2">
      <c r="A3940">
        <v>224223381</v>
      </c>
      <c r="B3940">
        <v>190549040</v>
      </c>
      <c r="C3940" t="s">
        <v>3380</v>
      </c>
      <c r="D3940" t="str">
        <f>INDEX(cleaned_data_Pittsburgh!AF$2:'cleaned_data_Pittsburgh'!AF$828, MATCH(A3940, cleaned_data_Pittsburgh!I$2:'cleaned_data_Pittsburgh'!I$828,0))</f>
        <v>Pittsburgh</v>
      </c>
      <c r="E3940">
        <f>INDEX(cleaned_data_Pittsburgh!AG$2:'cleaned_data_Pittsburgh'!AG$828, MATCH(A3940, cleaned_data_Pittsburgh!I$2:'cleaned_data_Pittsburgh'!I$828,0))</f>
        <v>0</v>
      </c>
      <c r="F3940" t="str">
        <f>INDEX(cleaned_data_Pittsburgh!AK$2:'cleaned_data_Pittsburgh'!AK$828, MATCH(A3940, cleaned_data_Pittsburgh!I$2:'cleaned_data_Pittsburgh'!I$828,0))</f>
        <v>Sub-county</v>
      </c>
      <c r="G3940">
        <f t="shared" si="44"/>
        <v>1</v>
      </c>
    </row>
    <row r="3941" spans="1:7" x14ac:dyDescent="0.2">
      <c r="A3941">
        <v>224223381</v>
      </c>
      <c r="B3941">
        <v>74059882</v>
      </c>
      <c r="C3941" t="s">
        <v>3380</v>
      </c>
      <c r="D3941" t="str">
        <f>INDEX(cleaned_data_Pittsburgh!AF$2:'cleaned_data_Pittsburgh'!AF$828, MATCH(A3941, cleaned_data_Pittsburgh!I$2:'cleaned_data_Pittsburgh'!I$828,0))</f>
        <v>Pittsburgh</v>
      </c>
      <c r="E3941">
        <f>INDEX(cleaned_data_Pittsburgh!AG$2:'cleaned_data_Pittsburgh'!AG$828, MATCH(A3941, cleaned_data_Pittsburgh!I$2:'cleaned_data_Pittsburgh'!I$828,0))</f>
        <v>0</v>
      </c>
      <c r="F3941" t="str">
        <f>INDEX(cleaned_data_Pittsburgh!AK$2:'cleaned_data_Pittsburgh'!AK$828, MATCH(A3941, cleaned_data_Pittsburgh!I$2:'cleaned_data_Pittsburgh'!I$828,0))</f>
        <v>Sub-county</v>
      </c>
      <c r="G3941">
        <f t="shared" si="44"/>
        <v>1</v>
      </c>
    </row>
    <row r="3942" spans="1:7" x14ac:dyDescent="0.2">
      <c r="A3942">
        <v>224223381</v>
      </c>
      <c r="B3942">
        <v>134524082</v>
      </c>
      <c r="C3942" t="s">
        <v>3380</v>
      </c>
      <c r="D3942" t="str">
        <f>INDEX(cleaned_data_Pittsburgh!AF$2:'cleaned_data_Pittsburgh'!AF$828, MATCH(A3942, cleaned_data_Pittsburgh!I$2:'cleaned_data_Pittsburgh'!I$828,0))</f>
        <v>Pittsburgh</v>
      </c>
      <c r="E3942">
        <f>INDEX(cleaned_data_Pittsburgh!AG$2:'cleaned_data_Pittsburgh'!AG$828, MATCH(A3942, cleaned_data_Pittsburgh!I$2:'cleaned_data_Pittsburgh'!I$828,0))</f>
        <v>0</v>
      </c>
      <c r="F3942" t="str">
        <f>INDEX(cleaned_data_Pittsburgh!AK$2:'cleaned_data_Pittsburgh'!AK$828, MATCH(A3942, cleaned_data_Pittsburgh!I$2:'cleaned_data_Pittsburgh'!I$828,0))</f>
        <v>Sub-county</v>
      </c>
      <c r="G3942">
        <f t="shared" si="44"/>
        <v>1</v>
      </c>
    </row>
    <row r="3943" spans="1:7" x14ac:dyDescent="0.2">
      <c r="A3943">
        <v>224223381</v>
      </c>
      <c r="B3943">
        <v>138109182</v>
      </c>
      <c r="C3943" t="s">
        <v>3380</v>
      </c>
      <c r="D3943" t="str">
        <f>INDEX(cleaned_data_Pittsburgh!AF$2:'cleaned_data_Pittsburgh'!AF$828, MATCH(A3943, cleaned_data_Pittsburgh!I$2:'cleaned_data_Pittsburgh'!I$828,0))</f>
        <v>Pittsburgh</v>
      </c>
      <c r="E3943">
        <f>INDEX(cleaned_data_Pittsburgh!AG$2:'cleaned_data_Pittsburgh'!AG$828, MATCH(A3943, cleaned_data_Pittsburgh!I$2:'cleaned_data_Pittsburgh'!I$828,0))</f>
        <v>0</v>
      </c>
      <c r="F3943" t="str">
        <f>INDEX(cleaned_data_Pittsburgh!AK$2:'cleaned_data_Pittsburgh'!AK$828, MATCH(A3943, cleaned_data_Pittsburgh!I$2:'cleaned_data_Pittsburgh'!I$828,0))</f>
        <v>Sub-county</v>
      </c>
      <c r="G3943">
        <f t="shared" si="44"/>
        <v>1</v>
      </c>
    </row>
    <row r="3944" spans="1:7" x14ac:dyDescent="0.2">
      <c r="A3944">
        <v>224223381</v>
      </c>
      <c r="B3944">
        <v>112026112</v>
      </c>
      <c r="C3944" t="s">
        <v>3380</v>
      </c>
      <c r="D3944" t="str">
        <f>INDEX(cleaned_data_Pittsburgh!AF$2:'cleaned_data_Pittsburgh'!AF$828, MATCH(A3944, cleaned_data_Pittsburgh!I$2:'cleaned_data_Pittsburgh'!I$828,0))</f>
        <v>Pittsburgh</v>
      </c>
      <c r="E3944">
        <f>INDEX(cleaned_data_Pittsburgh!AG$2:'cleaned_data_Pittsburgh'!AG$828, MATCH(A3944, cleaned_data_Pittsburgh!I$2:'cleaned_data_Pittsburgh'!I$828,0))</f>
        <v>0</v>
      </c>
      <c r="F3944" t="str">
        <f>INDEX(cleaned_data_Pittsburgh!AK$2:'cleaned_data_Pittsburgh'!AK$828, MATCH(A3944, cleaned_data_Pittsburgh!I$2:'cleaned_data_Pittsburgh'!I$828,0))</f>
        <v>Sub-county</v>
      </c>
      <c r="G3944">
        <f t="shared" si="44"/>
        <v>1</v>
      </c>
    </row>
    <row r="3945" spans="1:7" x14ac:dyDescent="0.2">
      <c r="A3945">
        <v>224223381</v>
      </c>
      <c r="B3945">
        <v>152939442</v>
      </c>
      <c r="C3945" t="s">
        <v>3380</v>
      </c>
      <c r="D3945" t="str">
        <f>INDEX(cleaned_data_Pittsburgh!AF$2:'cleaned_data_Pittsburgh'!AF$828, MATCH(A3945, cleaned_data_Pittsburgh!I$2:'cleaned_data_Pittsburgh'!I$828,0))</f>
        <v>Pittsburgh</v>
      </c>
      <c r="E3945">
        <f>INDEX(cleaned_data_Pittsburgh!AG$2:'cleaned_data_Pittsburgh'!AG$828, MATCH(A3945, cleaned_data_Pittsburgh!I$2:'cleaned_data_Pittsburgh'!I$828,0))</f>
        <v>0</v>
      </c>
      <c r="F3945" t="str">
        <f>INDEX(cleaned_data_Pittsburgh!AK$2:'cleaned_data_Pittsburgh'!AK$828, MATCH(A3945, cleaned_data_Pittsburgh!I$2:'cleaned_data_Pittsburgh'!I$828,0))</f>
        <v>Sub-county</v>
      </c>
      <c r="G3945">
        <f t="shared" si="44"/>
        <v>1</v>
      </c>
    </row>
    <row r="3946" spans="1:7" x14ac:dyDescent="0.2">
      <c r="A3946">
        <v>224223436</v>
      </c>
      <c r="B3946">
        <v>176646382</v>
      </c>
      <c r="C3946" t="s">
        <v>3380</v>
      </c>
      <c r="D3946" t="str">
        <f>INDEX(cleaned_data_Pittsburgh!AF$2:'cleaned_data_Pittsburgh'!AF$828, MATCH(A3946, cleaned_data_Pittsburgh!I$2:'cleaned_data_Pittsburgh'!I$828,0))</f>
        <v>Pittsburgh</v>
      </c>
      <c r="E3946">
        <f>INDEX(cleaned_data_Pittsburgh!AG$2:'cleaned_data_Pittsburgh'!AG$828, MATCH(A3946, cleaned_data_Pittsburgh!I$2:'cleaned_data_Pittsburgh'!I$828,0))</f>
        <v>0</v>
      </c>
      <c r="F3946" t="str">
        <f>INDEX(cleaned_data_Pittsburgh!AK$2:'cleaned_data_Pittsburgh'!AK$828, MATCH(A3946, cleaned_data_Pittsburgh!I$2:'cleaned_data_Pittsburgh'!I$828,0))</f>
        <v>Sub-county</v>
      </c>
      <c r="G3946">
        <f t="shared" si="44"/>
        <v>1</v>
      </c>
    </row>
    <row r="3947" spans="1:7" x14ac:dyDescent="0.2">
      <c r="A3947">
        <v>224223436</v>
      </c>
      <c r="B3947">
        <v>138109182</v>
      </c>
      <c r="C3947" t="s">
        <v>3380</v>
      </c>
      <c r="D3947" t="str">
        <f>INDEX(cleaned_data_Pittsburgh!AF$2:'cleaned_data_Pittsburgh'!AF$828, MATCH(A3947, cleaned_data_Pittsburgh!I$2:'cleaned_data_Pittsburgh'!I$828,0))</f>
        <v>Pittsburgh</v>
      </c>
      <c r="E3947">
        <f>INDEX(cleaned_data_Pittsburgh!AG$2:'cleaned_data_Pittsburgh'!AG$828, MATCH(A3947, cleaned_data_Pittsburgh!I$2:'cleaned_data_Pittsburgh'!I$828,0))</f>
        <v>0</v>
      </c>
      <c r="F3947" t="str">
        <f>INDEX(cleaned_data_Pittsburgh!AK$2:'cleaned_data_Pittsburgh'!AK$828, MATCH(A3947, cleaned_data_Pittsburgh!I$2:'cleaned_data_Pittsburgh'!I$828,0))</f>
        <v>Sub-county</v>
      </c>
      <c r="G3947">
        <f t="shared" si="44"/>
        <v>1</v>
      </c>
    </row>
    <row r="3948" spans="1:7" x14ac:dyDescent="0.2">
      <c r="A3948">
        <v>224223457</v>
      </c>
      <c r="B3948">
        <v>5624855</v>
      </c>
      <c r="C3948" t="s">
        <v>3380</v>
      </c>
      <c r="D3948" t="str">
        <f>INDEX(cleaned_data_Pittsburgh!AF$2:'cleaned_data_Pittsburgh'!AF$828, MATCH(A3948, cleaned_data_Pittsburgh!I$2:'cleaned_data_Pittsburgh'!I$828,0))</f>
        <v>Pittsburgh</v>
      </c>
      <c r="E3948">
        <f>INDEX(cleaned_data_Pittsburgh!AG$2:'cleaned_data_Pittsburgh'!AG$828, MATCH(A3948, cleaned_data_Pittsburgh!I$2:'cleaned_data_Pittsburgh'!I$828,0))</f>
        <v>0</v>
      </c>
      <c r="F3948" t="str">
        <f>INDEX(cleaned_data_Pittsburgh!AK$2:'cleaned_data_Pittsburgh'!AK$828, MATCH(A3948, cleaned_data_Pittsburgh!I$2:'cleaned_data_Pittsburgh'!I$828,0))</f>
        <v>Sub-county</v>
      </c>
      <c r="G3948">
        <f t="shared" si="44"/>
        <v>1</v>
      </c>
    </row>
    <row r="3949" spans="1:7" x14ac:dyDescent="0.2">
      <c r="A3949">
        <v>224223457</v>
      </c>
      <c r="B3949">
        <v>108194432</v>
      </c>
      <c r="C3949" t="s">
        <v>3380</v>
      </c>
      <c r="D3949" t="str">
        <f>INDEX(cleaned_data_Pittsburgh!AF$2:'cleaned_data_Pittsburgh'!AF$828, MATCH(A3949, cleaned_data_Pittsburgh!I$2:'cleaned_data_Pittsburgh'!I$828,0))</f>
        <v>Pittsburgh</v>
      </c>
      <c r="E3949">
        <f>INDEX(cleaned_data_Pittsburgh!AG$2:'cleaned_data_Pittsburgh'!AG$828, MATCH(A3949, cleaned_data_Pittsburgh!I$2:'cleaned_data_Pittsburgh'!I$828,0))</f>
        <v>0</v>
      </c>
      <c r="F3949" t="str">
        <f>INDEX(cleaned_data_Pittsburgh!AK$2:'cleaned_data_Pittsburgh'!AK$828, MATCH(A3949, cleaned_data_Pittsburgh!I$2:'cleaned_data_Pittsburgh'!I$828,0))</f>
        <v>Sub-county</v>
      </c>
      <c r="G3949">
        <f t="shared" si="44"/>
        <v>1</v>
      </c>
    </row>
    <row r="3950" spans="1:7" x14ac:dyDescent="0.2">
      <c r="A3950">
        <v>224223457</v>
      </c>
      <c r="B3950">
        <v>182614772</v>
      </c>
      <c r="C3950" t="s">
        <v>3380</v>
      </c>
      <c r="D3950" t="str">
        <f>INDEX(cleaned_data_Pittsburgh!AF$2:'cleaned_data_Pittsburgh'!AF$828, MATCH(A3950, cleaned_data_Pittsburgh!I$2:'cleaned_data_Pittsburgh'!I$828,0))</f>
        <v>Pittsburgh</v>
      </c>
      <c r="E3950">
        <f>INDEX(cleaned_data_Pittsburgh!AG$2:'cleaned_data_Pittsburgh'!AG$828, MATCH(A3950, cleaned_data_Pittsburgh!I$2:'cleaned_data_Pittsburgh'!I$828,0))</f>
        <v>0</v>
      </c>
      <c r="F3950" t="str">
        <f>INDEX(cleaned_data_Pittsburgh!AK$2:'cleaned_data_Pittsburgh'!AK$828, MATCH(A3950, cleaned_data_Pittsburgh!I$2:'cleaned_data_Pittsburgh'!I$828,0))</f>
        <v>Sub-county</v>
      </c>
      <c r="G3950">
        <f t="shared" si="44"/>
        <v>1</v>
      </c>
    </row>
    <row r="3951" spans="1:7" x14ac:dyDescent="0.2">
      <c r="A3951">
        <v>224223457</v>
      </c>
      <c r="B3951">
        <v>38500722</v>
      </c>
      <c r="C3951" t="s">
        <v>3380</v>
      </c>
      <c r="D3951" t="str">
        <f>INDEX(cleaned_data_Pittsburgh!AF$2:'cleaned_data_Pittsburgh'!AF$828, MATCH(A3951, cleaned_data_Pittsburgh!I$2:'cleaned_data_Pittsburgh'!I$828,0))</f>
        <v>Pittsburgh</v>
      </c>
      <c r="E3951">
        <f>INDEX(cleaned_data_Pittsburgh!AG$2:'cleaned_data_Pittsburgh'!AG$828, MATCH(A3951, cleaned_data_Pittsburgh!I$2:'cleaned_data_Pittsburgh'!I$828,0))</f>
        <v>0</v>
      </c>
      <c r="F3951" t="str">
        <f>INDEX(cleaned_data_Pittsburgh!AK$2:'cleaned_data_Pittsburgh'!AK$828, MATCH(A3951, cleaned_data_Pittsburgh!I$2:'cleaned_data_Pittsburgh'!I$828,0))</f>
        <v>Sub-county</v>
      </c>
      <c r="G3951">
        <f t="shared" si="44"/>
        <v>1</v>
      </c>
    </row>
    <row r="3952" spans="1:7" x14ac:dyDescent="0.2">
      <c r="A3952">
        <v>224223457</v>
      </c>
      <c r="B3952">
        <v>6776093</v>
      </c>
      <c r="C3952" t="s">
        <v>3380</v>
      </c>
      <c r="D3952" t="str">
        <f>INDEX(cleaned_data_Pittsburgh!AF$2:'cleaned_data_Pittsburgh'!AF$828, MATCH(A3952, cleaned_data_Pittsburgh!I$2:'cleaned_data_Pittsburgh'!I$828,0))</f>
        <v>Pittsburgh</v>
      </c>
      <c r="E3952">
        <f>INDEX(cleaned_data_Pittsburgh!AG$2:'cleaned_data_Pittsburgh'!AG$828, MATCH(A3952, cleaned_data_Pittsburgh!I$2:'cleaned_data_Pittsburgh'!I$828,0))</f>
        <v>0</v>
      </c>
      <c r="F3952" t="str">
        <f>INDEX(cleaned_data_Pittsburgh!AK$2:'cleaned_data_Pittsburgh'!AK$828, MATCH(A3952, cleaned_data_Pittsburgh!I$2:'cleaned_data_Pittsburgh'!I$828,0))</f>
        <v>Sub-county</v>
      </c>
      <c r="G3952">
        <f t="shared" si="44"/>
        <v>1</v>
      </c>
    </row>
    <row r="3953" spans="1:7" x14ac:dyDescent="0.2">
      <c r="A3953">
        <v>224223457</v>
      </c>
      <c r="B3953">
        <v>191053400</v>
      </c>
      <c r="C3953" t="s">
        <v>3380</v>
      </c>
      <c r="D3953" t="str">
        <f>INDEX(cleaned_data_Pittsburgh!AF$2:'cleaned_data_Pittsburgh'!AF$828, MATCH(A3953, cleaned_data_Pittsburgh!I$2:'cleaned_data_Pittsburgh'!I$828,0))</f>
        <v>Pittsburgh</v>
      </c>
      <c r="E3953">
        <f>INDEX(cleaned_data_Pittsburgh!AG$2:'cleaned_data_Pittsburgh'!AG$828, MATCH(A3953, cleaned_data_Pittsburgh!I$2:'cleaned_data_Pittsburgh'!I$828,0))</f>
        <v>0</v>
      </c>
      <c r="F3953" t="str">
        <f>INDEX(cleaned_data_Pittsburgh!AK$2:'cleaned_data_Pittsburgh'!AK$828, MATCH(A3953, cleaned_data_Pittsburgh!I$2:'cleaned_data_Pittsburgh'!I$828,0))</f>
        <v>Sub-county</v>
      </c>
      <c r="G3953">
        <f t="shared" si="44"/>
        <v>1</v>
      </c>
    </row>
    <row r="3954" spans="1:7" x14ac:dyDescent="0.2">
      <c r="A3954">
        <v>224223474</v>
      </c>
      <c r="B3954">
        <v>41240812</v>
      </c>
      <c r="C3954" t="s">
        <v>3380</v>
      </c>
      <c r="D3954" t="str">
        <f>INDEX(cleaned_data_Pittsburgh!AF$2:'cleaned_data_Pittsburgh'!AF$828, MATCH(A3954, cleaned_data_Pittsburgh!I$2:'cleaned_data_Pittsburgh'!I$828,0))</f>
        <v>Pittsburgh</v>
      </c>
      <c r="E3954">
        <f>INDEX(cleaned_data_Pittsburgh!AG$2:'cleaned_data_Pittsburgh'!AG$828, MATCH(A3954, cleaned_data_Pittsburgh!I$2:'cleaned_data_Pittsburgh'!I$828,0))</f>
        <v>0</v>
      </c>
      <c r="F3954" t="str">
        <f>INDEX(cleaned_data_Pittsburgh!AK$2:'cleaned_data_Pittsburgh'!AK$828, MATCH(A3954, cleaned_data_Pittsburgh!I$2:'cleaned_data_Pittsburgh'!I$828,0))</f>
        <v>Sub-county</v>
      </c>
      <c r="G3954">
        <f t="shared" si="44"/>
        <v>1</v>
      </c>
    </row>
    <row r="3955" spans="1:7" x14ac:dyDescent="0.2">
      <c r="A3955">
        <v>224223474</v>
      </c>
      <c r="B3955">
        <v>31478862</v>
      </c>
      <c r="C3955" t="s">
        <v>3380</v>
      </c>
      <c r="D3955" t="str">
        <f>INDEX(cleaned_data_Pittsburgh!AF$2:'cleaned_data_Pittsburgh'!AF$828, MATCH(A3955, cleaned_data_Pittsburgh!I$2:'cleaned_data_Pittsburgh'!I$828,0))</f>
        <v>Pittsburgh</v>
      </c>
      <c r="E3955">
        <f>INDEX(cleaned_data_Pittsburgh!AG$2:'cleaned_data_Pittsburgh'!AG$828, MATCH(A3955, cleaned_data_Pittsburgh!I$2:'cleaned_data_Pittsburgh'!I$828,0))</f>
        <v>0</v>
      </c>
      <c r="F3955" t="str">
        <f>INDEX(cleaned_data_Pittsburgh!AK$2:'cleaned_data_Pittsburgh'!AK$828, MATCH(A3955, cleaned_data_Pittsburgh!I$2:'cleaned_data_Pittsburgh'!I$828,0))</f>
        <v>Sub-county</v>
      </c>
      <c r="G3955">
        <f t="shared" si="44"/>
        <v>1</v>
      </c>
    </row>
    <row r="3956" spans="1:7" x14ac:dyDescent="0.2">
      <c r="A3956">
        <v>224223474</v>
      </c>
      <c r="B3956">
        <v>190173705</v>
      </c>
      <c r="C3956" t="s">
        <v>3380</v>
      </c>
      <c r="D3956" t="str">
        <f>INDEX(cleaned_data_Pittsburgh!AF$2:'cleaned_data_Pittsburgh'!AF$828, MATCH(A3956, cleaned_data_Pittsburgh!I$2:'cleaned_data_Pittsburgh'!I$828,0))</f>
        <v>Pittsburgh</v>
      </c>
      <c r="E3956">
        <f>INDEX(cleaned_data_Pittsburgh!AG$2:'cleaned_data_Pittsburgh'!AG$828, MATCH(A3956, cleaned_data_Pittsburgh!I$2:'cleaned_data_Pittsburgh'!I$828,0))</f>
        <v>0</v>
      </c>
      <c r="F3956" t="str">
        <f>INDEX(cleaned_data_Pittsburgh!AK$2:'cleaned_data_Pittsburgh'!AK$828, MATCH(A3956, cleaned_data_Pittsburgh!I$2:'cleaned_data_Pittsburgh'!I$828,0))</f>
        <v>Sub-county</v>
      </c>
      <c r="G3956">
        <f t="shared" si="44"/>
        <v>1</v>
      </c>
    </row>
    <row r="3957" spans="1:7" x14ac:dyDescent="0.2">
      <c r="A3957">
        <v>224223474</v>
      </c>
      <c r="B3957">
        <v>191317736</v>
      </c>
      <c r="C3957" t="s">
        <v>3380</v>
      </c>
      <c r="D3957" t="str">
        <f>INDEX(cleaned_data_Pittsburgh!AF$2:'cleaned_data_Pittsburgh'!AF$828, MATCH(A3957, cleaned_data_Pittsburgh!I$2:'cleaned_data_Pittsburgh'!I$828,0))</f>
        <v>Pittsburgh</v>
      </c>
      <c r="E3957">
        <f>INDEX(cleaned_data_Pittsburgh!AG$2:'cleaned_data_Pittsburgh'!AG$828, MATCH(A3957, cleaned_data_Pittsburgh!I$2:'cleaned_data_Pittsburgh'!I$828,0))</f>
        <v>0</v>
      </c>
      <c r="F3957" t="str">
        <f>INDEX(cleaned_data_Pittsburgh!AK$2:'cleaned_data_Pittsburgh'!AK$828, MATCH(A3957, cleaned_data_Pittsburgh!I$2:'cleaned_data_Pittsburgh'!I$828,0))</f>
        <v>Sub-county</v>
      </c>
      <c r="G3957">
        <f t="shared" si="44"/>
        <v>1</v>
      </c>
    </row>
    <row r="3958" spans="1:7" x14ac:dyDescent="0.2">
      <c r="A3958">
        <v>224224592</v>
      </c>
      <c r="B3958">
        <v>9570377</v>
      </c>
      <c r="C3958" t="s">
        <v>3380</v>
      </c>
      <c r="D3958" t="str">
        <f>INDEX(cleaned_data_Pittsburgh!AF$2:'cleaned_data_Pittsburgh'!AF$828, MATCH(A3958, cleaned_data_Pittsburgh!I$2:'cleaned_data_Pittsburgh'!I$828,0))</f>
        <v>Pittsburgh</v>
      </c>
      <c r="E3958">
        <f>INDEX(cleaned_data_Pittsburgh!AG$2:'cleaned_data_Pittsburgh'!AG$828, MATCH(A3958, cleaned_data_Pittsburgh!I$2:'cleaned_data_Pittsburgh'!I$828,0))</f>
        <v>0</v>
      </c>
      <c r="F3958" t="str">
        <f>INDEX(cleaned_data_Pittsburgh!AK$2:'cleaned_data_Pittsburgh'!AK$828, MATCH(A3958, cleaned_data_Pittsburgh!I$2:'cleaned_data_Pittsburgh'!I$828,0))</f>
        <v>Sub-county</v>
      </c>
      <c r="G3958">
        <f t="shared" si="44"/>
        <v>1</v>
      </c>
    </row>
    <row r="3959" spans="1:7" x14ac:dyDescent="0.2">
      <c r="A3959">
        <v>224224592</v>
      </c>
      <c r="B3959">
        <v>40823872</v>
      </c>
      <c r="C3959" t="s">
        <v>3380</v>
      </c>
      <c r="D3959" t="str">
        <f>INDEX(cleaned_data_Pittsburgh!AF$2:'cleaned_data_Pittsburgh'!AF$828, MATCH(A3959, cleaned_data_Pittsburgh!I$2:'cleaned_data_Pittsburgh'!I$828,0))</f>
        <v>Pittsburgh</v>
      </c>
      <c r="E3959">
        <f>INDEX(cleaned_data_Pittsburgh!AG$2:'cleaned_data_Pittsburgh'!AG$828, MATCH(A3959, cleaned_data_Pittsburgh!I$2:'cleaned_data_Pittsburgh'!I$828,0))</f>
        <v>0</v>
      </c>
      <c r="F3959" t="str">
        <f>INDEX(cleaned_data_Pittsburgh!AK$2:'cleaned_data_Pittsburgh'!AK$828, MATCH(A3959, cleaned_data_Pittsburgh!I$2:'cleaned_data_Pittsburgh'!I$828,0))</f>
        <v>Sub-county</v>
      </c>
      <c r="G3959">
        <f t="shared" si="44"/>
        <v>1</v>
      </c>
    </row>
    <row r="3960" spans="1:7" x14ac:dyDescent="0.2">
      <c r="A3960">
        <v>224224592</v>
      </c>
      <c r="B3960">
        <v>82080602</v>
      </c>
      <c r="C3960" t="s">
        <v>3380</v>
      </c>
      <c r="D3960" t="str">
        <f>INDEX(cleaned_data_Pittsburgh!AF$2:'cleaned_data_Pittsburgh'!AF$828, MATCH(A3960, cleaned_data_Pittsburgh!I$2:'cleaned_data_Pittsburgh'!I$828,0))</f>
        <v>Pittsburgh</v>
      </c>
      <c r="E3960">
        <f>INDEX(cleaned_data_Pittsburgh!AG$2:'cleaned_data_Pittsburgh'!AG$828, MATCH(A3960, cleaned_data_Pittsburgh!I$2:'cleaned_data_Pittsburgh'!I$828,0))</f>
        <v>0</v>
      </c>
      <c r="F3960" t="str">
        <f>INDEX(cleaned_data_Pittsburgh!AK$2:'cleaned_data_Pittsburgh'!AK$828, MATCH(A3960, cleaned_data_Pittsburgh!I$2:'cleaned_data_Pittsburgh'!I$828,0))</f>
        <v>Sub-county</v>
      </c>
      <c r="G3960">
        <f t="shared" si="44"/>
        <v>1</v>
      </c>
    </row>
    <row r="3961" spans="1:7" x14ac:dyDescent="0.2">
      <c r="A3961">
        <v>224228582</v>
      </c>
      <c r="B3961">
        <v>5624855</v>
      </c>
      <c r="C3961" t="s">
        <v>3380</v>
      </c>
      <c r="D3961" t="str">
        <f>INDEX(cleaned_data_Pittsburgh!AF$2:'cleaned_data_Pittsburgh'!AF$828, MATCH(A3961, cleaned_data_Pittsburgh!I$2:'cleaned_data_Pittsburgh'!I$828,0))</f>
        <v>Pittsburgh</v>
      </c>
      <c r="E3961">
        <f>INDEX(cleaned_data_Pittsburgh!AG$2:'cleaned_data_Pittsburgh'!AG$828, MATCH(A3961, cleaned_data_Pittsburgh!I$2:'cleaned_data_Pittsburgh'!I$828,0))</f>
        <v>0</v>
      </c>
      <c r="F3961" t="str">
        <f>INDEX(cleaned_data_Pittsburgh!AK$2:'cleaned_data_Pittsburgh'!AK$828, MATCH(A3961, cleaned_data_Pittsburgh!I$2:'cleaned_data_Pittsburgh'!I$828,0))</f>
        <v>Sub-county</v>
      </c>
      <c r="G3961">
        <f t="shared" si="44"/>
        <v>1</v>
      </c>
    </row>
    <row r="3962" spans="1:7" x14ac:dyDescent="0.2">
      <c r="A3962">
        <v>224228582</v>
      </c>
      <c r="B3962">
        <v>108194432</v>
      </c>
      <c r="C3962" t="s">
        <v>3380</v>
      </c>
      <c r="D3962" t="str">
        <f>INDEX(cleaned_data_Pittsburgh!AF$2:'cleaned_data_Pittsburgh'!AF$828, MATCH(A3962, cleaned_data_Pittsburgh!I$2:'cleaned_data_Pittsburgh'!I$828,0))</f>
        <v>Pittsburgh</v>
      </c>
      <c r="E3962">
        <f>INDEX(cleaned_data_Pittsburgh!AG$2:'cleaned_data_Pittsburgh'!AG$828, MATCH(A3962, cleaned_data_Pittsburgh!I$2:'cleaned_data_Pittsburgh'!I$828,0))</f>
        <v>0</v>
      </c>
      <c r="F3962" t="str">
        <f>INDEX(cleaned_data_Pittsburgh!AK$2:'cleaned_data_Pittsburgh'!AK$828, MATCH(A3962, cleaned_data_Pittsburgh!I$2:'cleaned_data_Pittsburgh'!I$828,0))</f>
        <v>Sub-county</v>
      </c>
      <c r="G3962">
        <f t="shared" si="44"/>
        <v>1</v>
      </c>
    </row>
    <row r="3963" spans="1:7" x14ac:dyDescent="0.2">
      <c r="A3963">
        <v>224228582</v>
      </c>
      <c r="B3963">
        <v>186013720</v>
      </c>
      <c r="C3963" t="s">
        <v>3380</v>
      </c>
      <c r="D3963" t="str">
        <f>INDEX(cleaned_data_Pittsburgh!AF$2:'cleaned_data_Pittsburgh'!AF$828, MATCH(A3963, cleaned_data_Pittsburgh!I$2:'cleaned_data_Pittsburgh'!I$828,0))</f>
        <v>Pittsburgh</v>
      </c>
      <c r="E3963">
        <f>INDEX(cleaned_data_Pittsburgh!AG$2:'cleaned_data_Pittsburgh'!AG$828, MATCH(A3963, cleaned_data_Pittsburgh!I$2:'cleaned_data_Pittsburgh'!I$828,0))</f>
        <v>0</v>
      </c>
      <c r="F3963" t="str">
        <f>INDEX(cleaned_data_Pittsburgh!AK$2:'cleaned_data_Pittsburgh'!AK$828, MATCH(A3963, cleaned_data_Pittsburgh!I$2:'cleaned_data_Pittsburgh'!I$828,0))</f>
        <v>Sub-county</v>
      </c>
      <c r="G3963">
        <f t="shared" si="44"/>
        <v>1</v>
      </c>
    </row>
    <row r="3964" spans="1:7" x14ac:dyDescent="0.2">
      <c r="A3964">
        <v>224228582</v>
      </c>
      <c r="B3964">
        <v>102827722</v>
      </c>
      <c r="C3964" t="s">
        <v>3380</v>
      </c>
      <c r="D3964" t="str">
        <f>INDEX(cleaned_data_Pittsburgh!AF$2:'cleaned_data_Pittsburgh'!AF$828, MATCH(A3964, cleaned_data_Pittsburgh!I$2:'cleaned_data_Pittsburgh'!I$828,0))</f>
        <v>Pittsburgh</v>
      </c>
      <c r="E3964">
        <f>INDEX(cleaned_data_Pittsburgh!AG$2:'cleaned_data_Pittsburgh'!AG$828, MATCH(A3964, cleaned_data_Pittsburgh!I$2:'cleaned_data_Pittsburgh'!I$828,0))</f>
        <v>0</v>
      </c>
      <c r="F3964" t="str">
        <f>INDEX(cleaned_data_Pittsburgh!AK$2:'cleaned_data_Pittsburgh'!AK$828, MATCH(A3964, cleaned_data_Pittsburgh!I$2:'cleaned_data_Pittsburgh'!I$828,0))</f>
        <v>Sub-county</v>
      </c>
      <c r="G3964">
        <f t="shared" si="44"/>
        <v>1</v>
      </c>
    </row>
    <row r="3965" spans="1:7" x14ac:dyDescent="0.2">
      <c r="A3965">
        <v>224228582</v>
      </c>
      <c r="B3965">
        <v>108481672</v>
      </c>
      <c r="C3965" t="s">
        <v>3380</v>
      </c>
      <c r="D3965" t="str">
        <f>INDEX(cleaned_data_Pittsburgh!AF$2:'cleaned_data_Pittsburgh'!AF$828, MATCH(A3965, cleaned_data_Pittsburgh!I$2:'cleaned_data_Pittsburgh'!I$828,0))</f>
        <v>Pittsburgh</v>
      </c>
      <c r="E3965">
        <f>INDEX(cleaned_data_Pittsburgh!AG$2:'cleaned_data_Pittsburgh'!AG$828, MATCH(A3965, cleaned_data_Pittsburgh!I$2:'cleaned_data_Pittsburgh'!I$828,0))</f>
        <v>0</v>
      </c>
      <c r="F3965" t="str">
        <f>INDEX(cleaned_data_Pittsburgh!AK$2:'cleaned_data_Pittsburgh'!AK$828, MATCH(A3965, cleaned_data_Pittsburgh!I$2:'cleaned_data_Pittsburgh'!I$828,0))</f>
        <v>Sub-county</v>
      </c>
      <c r="G3965">
        <f t="shared" si="44"/>
        <v>1</v>
      </c>
    </row>
    <row r="3966" spans="1:7" x14ac:dyDescent="0.2">
      <c r="A3966">
        <v>224228582</v>
      </c>
      <c r="B3966">
        <v>135046052</v>
      </c>
      <c r="C3966" t="s">
        <v>3380</v>
      </c>
      <c r="D3966" t="str">
        <f>INDEX(cleaned_data_Pittsburgh!AF$2:'cleaned_data_Pittsburgh'!AF$828, MATCH(A3966, cleaned_data_Pittsburgh!I$2:'cleaned_data_Pittsburgh'!I$828,0))</f>
        <v>Pittsburgh</v>
      </c>
      <c r="E3966">
        <f>INDEX(cleaned_data_Pittsburgh!AG$2:'cleaned_data_Pittsburgh'!AG$828, MATCH(A3966, cleaned_data_Pittsburgh!I$2:'cleaned_data_Pittsburgh'!I$828,0))</f>
        <v>0</v>
      </c>
      <c r="F3966" t="str">
        <f>INDEX(cleaned_data_Pittsburgh!AK$2:'cleaned_data_Pittsburgh'!AK$828, MATCH(A3966, cleaned_data_Pittsburgh!I$2:'cleaned_data_Pittsburgh'!I$828,0))</f>
        <v>Sub-county</v>
      </c>
      <c r="G3966">
        <f t="shared" si="44"/>
        <v>1</v>
      </c>
    </row>
    <row r="3967" spans="1:7" x14ac:dyDescent="0.2">
      <c r="A3967">
        <v>224228582</v>
      </c>
      <c r="B3967">
        <v>2335432</v>
      </c>
      <c r="C3967" t="s">
        <v>3380</v>
      </c>
      <c r="D3967" t="str">
        <f>INDEX(cleaned_data_Pittsburgh!AF$2:'cleaned_data_Pittsburgh'!AF$828, MATCH(A3967, cleaned_data_Pittsburgh!I$2:'cleaned_data_Pittsburgh'!I$828,0))</f>
        <v>Pittsburgh</v>
      </c>
      <c r="E3967">
        <f>INDEX(cleaned_data_Pittsburgh!AG$2:'cleaned_data_Pittsburgh'!AG$828, MATCH(A3967, cleaned_data_Pittsburgh!I$2:'cleaned_data_Pittsburgh'!I$828,0))</f>
        <v>0</v>
      </c>
      <c r="F3967" t="str">
        <f>INDEX(cleaned_data_Pittsburgh!AK$2:'cleaned_data_Pittsburgh'!AK$828, MATCH(A3967, cleaned_data_Pittsburgh!I$2:'cleaned_data_Pittsburgh'!I$828,0))</f>
        <v>Sub-county</v>
      </c>
      <c r="G3967">
        <f t="shared" si="44"/>
        <v>1</v>
      </c>
    </row>
    <row r="3968" spans="1:7" x14ac:dyDescent="0.2">
      <c r="A3968">
        <v>224228582</v>
      </c>
      <c r="B3968">
        <v>14446631</v>
      </c>
      <c r="C3968" t="s">
        <v>3380</v>
      </c>
      <c r="D3968" t="str">
        <f>INDEX(cleaned_data_Pittsburgh!AF$2:'cleaned_data_Pittsburgh'!AF$828, MATCH(A3968, cleaned_data_Pittsburgh!I$2:'cleaned_data_Pittsburgh'!I$828,0))</f>
        <v>Pittsburgh</v>
      </c>
      <c r="E3968">
        <f>INDEX(cleaned_data_Pittsburgh!AG$2:'cleaned_data_Pittsburgh'!AG$828, MATCH(A3968, cleaned_data_Pittsburgh!I$2:'cleaned_data_Pittsburgh'!I$828,0))</f>
        <v>0</v>
      </c>
      <c r="F3968" t="str">
        <f>INDEX(cleaned_data_Pittsburgh!AK$2:'cleaned_data_Pittsburgh'!AK$828, MATCH(A3968, cleaned_data_Pittsburgh!I$2:'cleaned_data_Pittsburgh'!I$828,0))</f>
        <v>Sub-county</v>
      </c>
      <c r="G3968">
        <f t="shared" si="44"/>
        <v>1</v>
      </c>
    </row>
    <row r="3969" spans="1:7" x14ac:dyDescent="0.2">
      <c r="A3969">
        <v>224228582</v>
      </c>
      <c r="B3969">
        <v>12696051</v>
      </c>
      <c r="C3969" t="s">
        <v>3380</v>
      </c>
      <c r="D3969" t="str">
        <f>INDEX(cleaned_data_Pittsburgh!AF$2:'cleaned_data_Pittsburgh'!AF$828, MATCH(A3969, cleaned_data_Pittsburgh!I$2:'cleaned_data_Pittsburgh'!I$828,0))</f>
        <v>Pittsburgh</v>
      </c>
      <c r="E3969">
        <f>INDEX(cleaned_data_Pittsburgh!AG$2:'cleaned_data_Pittsburgh'!AG$828, MATCH(A3969, cleaned_data_Pittsburgh!I$2:'cleaned_data_Pittsburgh'!I$828,0))</f>
        <v>0</v>
      </c>
      <c r="F3969" t="str">
        <f>INDEX(cleaned_data_Pittsburgh!AK$2:'cleaned_data_Pittsburgh'!AK$828, MATCH(A3969, cleaned_data_Pittsburgh!I$2:'cleaned_data_Pittsburgh'!I$828,0))</f>
        <v>Sub-county</v>
      </c>
      <c r="G3969">
        <f t="shared" si="44"/>
        <v>1</v>
      </c>
    </row>
    <row r="3970" spans="1:7" x14ac:dyDescent="0.2">
      <c r="A3970">
        <v>224228582</v>
      </c>
      <c r="B3970">
        <v>72841412</v>
      </c>
      <c r="C3970" t="s">
        <v>3380</v>
      </c>
      <c r="D3970" t="str">
        <f>INDEX(cleaned_data_Pittsburgh!AF$2:'cleaned_data_Pittsburgh'!AF$828, MATCH(A3970, cleaned_data_Pittsburgh!I$2:'cleaned_data_Pittsburgh'!I$828,0))</f>
        <v>Pittsburgh</v>
      </c>
      <c r="E3970">
        <f>INDEX(cleaned_data_Pittsburgh!AG$2:'cleaned_data_Pittsburgh'!AG$828, MATCH(A3970, cleaned_data_Pittsburgh!I$2:'cleaned_data_Pittsburgh'!I$828,0))</f>
        <v>0</v>
      </c>
      <c r="F3970" t="str">
        <f>INDEX(cleaned_data_Pittsburgh!AK$2:'cleaned_data_Pittsburgh'!AK$828, MATCH(A3970, cleaned_data_Pittsburgh!I$2:'cleaned_data_Pittsburgh'!I$828,0))</f>
        <v>Sub-county</v>
      </c>
      <c r="G3970">
        <f t="shared" si="44"/>
        <v>1</v>
      </c>
    </row>
    <row r="3971" spans="1:7" x14ac:dyDescent="0.2">
      <c r="A3971">
        <v>224228582</v>
      </c>
      <c r="B3971">
        <v>17022411</v>
      </c>
      <c r="C3971" t="s">
        <v>3380</v>
      </c>
      <c r="D3971" t="str">
        <f>INDEX(cleaned_data_Pittsburgh!AF$2:'cleaned_data_Pittsburgh'!AF$828, MATCH(A3971, cleaned_data_Pittsburgh!I$2:'cleaned_data_Pittsburgh'!I$828,0))</f>
        <v>Pittsburgh</v>
      </c>
      <c r="E3971">
        <f>INDEX(cleaned_data_Pittsburgh!AG$2:'cleaned_data_Pittsburgh'!AG$828, MATCH(A3971, cleaned_data_Pittsburgh!I$2:'cleaned_data_Pittsburgh'!I$828,0))</f>
        <v>0</v>
      </c>
      <c r="F3971" t="str">
        <f>INDEX(cleaned_data_Pittsburgh!AK$2:'cleaned_data_Pittsburgh'!AK$828, MATCH(A3971, cleaned_data_Pittsburgh!I$2:'cleaned_data_Pittsburgh'!I$828,0))</f>
        <v>Sub-county</v>
      </c>
      <c r="G3971">
        <f t="shared" si="44"/>
        <v>1</v>
      </c>
    </row>
    <row r="3972" spans="1:7" x14ac:dyDescent="0.2">
      <c r="A3972">
        <v>224228582</v>
      </c>
      <c r="B3972">
        <v>111236542</v>
      </c>
      <c r="C3972" t="s">
        <v>3380</v>
      </c>
      <c r="D3972" t="str">
        <f>INDEX(cleaned_data_Pittsburgh!AF$2:'cleaned_data_Pittsburgh'!AF$828, MATCH(A3972, cleaned_data_Pittsburgh!I$2:'cleaned_data_Pittsburgh'!I$828,0))</f>
        <v>Pittsburgh</v>
      </c>
      <c r="E3972">
        <f>INDEX(cleaned_data_Pittsburgh!AG$2:'cleaned_data_Pittsburgh'!AG$828, MATCH(A3972, cleaned_data_Pittsburgh!I$2:'cleaned_data_Pittsburgh'!I$828,0))</f>
        <v>0</v>
      </c>
      <c r="F3972" t="str">
        <f>INDEX(cleaned_data_Pittsburgh!AK$2:'cleaned_data_Pittsburgh'!AK$828, MATCH(A3972, cleaned_data_Pittsburgh!I$2:'cleaned_data_Pittsburgh'!I$828,0))</f>
        <v>Sub-county</v>
      </c>
      <c r="G3972">
        <f t="shared" si="44"/>
        <v>1</v>
      </c>
    </row>
    <row r="3973" spans="1:7" x14ac:dyDescent="0.2">
      <c r="A3973">
        <v>224228582</v>
      </c>
      <c r="B3973">
        <v>123669592</v>
      </c>
      <c r="C3973" t="s">
        <v>3380</v>
      </c>
      <c r="D3973" t="str">
        <f>INDEX(cleaned_data_Pittsburgh!AF$2:'cleaned_data_Pittsburgh'!AF$828, MATCH(A3973, cleaned_data_Pittsburgh!I$2:'cleaned_data_Pittsburgh'!I$828,0))</f>
        <v>Pittsburgh</v>
      </c>
      <c r="E3973">
        <f>INDEX(cleaned_data_Pittsburgh!AG$2:'cleaned_data_Pittsburgh'!AG$828, MATCH(A3973, cleaned_data_Pittsburgh!I$2:'cleaned_data_Pittsburgh'!I$828,0))</f>
        <v>0</v>
      </c>
      <c r="F3973" t="str">
        <f>INDEX(cleaned_data_Pittsburgh!AK$2:'cleaned_data_Pittsburgh'!AK$828, MATCH(A3973, cleaned_data_Pittsburgh!I$2:'cleaned_data_Pittsburgh'!I$828,0))</f>
        <v>Sub-county</v>
      </c>
      <c r="G3973">
        <f t="shared" si="44"/>
        <v>1</v>
      </c>
    </row>
    <row r="3974" spans="1:7" x14ac:dyDescent="0.2">
      <c r="A3974">
        <v>224228738</v>
      </c>
      <c r="B3974">
        <v>5624855</v>
      </c>
      <c r="C3974" t="s">
        <v>3380</v>
      </c>
      <c r="D3974" t="str">
        <f>INDEX(cleaned_data_Pittsburgh!AF$2:'cleaned_data_Pittsburgh'!AF$828, MATCH(A3974, cleaned_data_Pittsburgh!I$2:'cleaned_data_Pittsburgh'!I$828,0))</f>
        <v>Pittsburgh</v>
      </c>
      <c r="E3974">
        <f>INDEX(cleaned_data_Pittsburgh!AG$2:'cleaned_data_Pittsburgh'!AG$828, MATCH(A3974, cleaned_data_Pittsburgh!I$2:'cleaned_data_Pittsburgh'!I$828,0))</f>
        <v>0</v>
      </c>
      <c r="F3974" t="str">
        <f>INDEX(cleaned_data_Pittsburgh!AK$2:'cleaned_data_Pittsburgh'!AK$828, MATCH(A3974, cleaned_data_Pittsburgh!I$2:'cleaned_data_Pittsburgh'!I$828,0))</f>
        <v>Sub-county</v>
      </c>
      <c r="G3974">
        <f t="shared" si="44"/>
        <v>1</v>
      </c>
    </row>
    <row r="3975" spans="1:7" x14ac:dyDescent="0.2">
      <c r="A3975">
        <v>224228738</v>
      </c>
      <c r="B3975">
        <v>108194432</v>
      </c>
      <c r="C3975" t="s">
        <v>3380</v>
      </c>
      <c r="D3975" t="str">
        <f>INDEX(cleaned_data_Pittsburgh!AF$2:'cleaned_data_Pittsburgh'!AF$828, MATCH(A3975, cleaned_data_Pittsburgh!I$2:'cleaned_data_Pittsburgh'!I$828,0))</f>
        <v>Pittsburgh</v>
      </c>
      <c r="E3975">
        <f>INDEX(cleaned_data_Pittsburgh!AG$2:'cleaned_data_Pittsburgh'!AG$828, MATCH(A3975, cleaned_data_Pittsburgh!I$2:'cleaned_data_Pittsburgh'!I$828,0))</f>
        <v>0</v>
      </c>
      <c r="F3975" t="str">
        <f>INDEX(cleaned_data_Pittsburgh!AK$2:'cleaned_data_Pittsburgh'!AK$828, MATCH(A3975, cleaned_data_Pittsburgh!I$2:'cleaned_data_Pittsburgh'!I$828,0))</f>
        <v>Sub-county</v>
      </c>
      <c r="G3975">
        <f t="shared" si="44"/>
        <v>1</v>
      </c>
    </row>
    <row r="3976" spans="1:7" x14ac:dyDescent="0.2">
      <c r="A3976">
        <v>224228738</v>
      </c>
      <c r="B3976">
        <v>129655832</v>
      </c>
      <c r="C3976" t="s">
        <v>3380</v>
      </c>
      <c r="D3976" t="str">
        <f>INDEX(cleaned_data_Pittsburgh!AF$2:'cleaned_data_Pittsburgh'!AF$828, MATCH(A3976, cleaned_data_Pittsburgh!I$2:'cleaned_data_Pittsburgh'!I$828,0))</f>
        <v>Pittsburgh</v>
      </c>
      <c r="E3976">
        <f>INDEX(cleaned_data_Pittsburgh!AG$2:'cleaned_data_Pittsburgh'!AG$828, MATCH(A3976, cleaned_data_Pittsburgh!I$2:'cleaned_data_Pittsburgh'!I$828,0))</f>
        <v>0</v>
      </c>
      <c r="F3976" t="str">
        <f>INDEX(cleaned_data_Pittsburgh!AK$2:'cleaned_data_Pittsburgh'!AK$828, MATCH(A3976, cleaned_data_Pittsburgh!I$2:'cleaned_data_Pittsburgh'!I$828,0))</f>
        <v>Sub-county</v>
      </c>
      <c r="G3976">
        <f t="shared" si="44"/>
        <v>1</v>
      </c>
    </row>
    <row r="3977" spans="1:7" x14ac:dyDescent="0.2">
      <c r="A3977">
        <v>224228738</v>
      </c>
      <c r="B3977">
        <v>187669021</v>
      </c>
      <c r="C3977" t="s">
        <v>3380</v>
      </c>
      <c r="D3977" t="str">
        <f>INDEX(cleaned_data_Pittsburgh!AF$2:'cleaned_data_Pittsburgh'!AF$828, MATCH(A3977, cleaned_data_Pittsburgh!I$2:'cleaned_data_Pittsburgh'!I$828,0))</f>
        <v>Pittsburgh</v>
      </c>
      <c r="E3977">
        <f>INDEX(cleaned_data_Pittsburgh!AG$2:'cleaned_data_Pittsburgh'!AG$828, MATCH(A3977, cleaned_data_Pittsburgh!I$2:'cleaned_data_Pittsburgh'!I$828,0))</f>
        <v>0</v>
      </c>
      <c r="F3977" t="str">
        <f>INDEX(cleaned_data_Pittsburgh!AK$2:'cleaned_data_Pittsburgh'!AK$828, MATCH(A3977, cleaned_data_Pittsburgh!I$2:'cleaned_data_Pittsburgh'!I$828,0))</f>
        <v>Sub-county</v>
      </c>
      <c r="G3977">
        <f t="shared" si="44"/>
        <v>1</v>
      </c>
    </row>
    <row r="3978" spans="1:7" x14ac:dyDescent="0.2">
      <c r="A3978">
        <v>224228738</v>
      </c>
      <c r="B3978">
        <v>185611252</v>
      </c>
      <c r="C3978" t="s">
        <v>3380</v>
      </c>
      <c r="D3978" t="str">
        <f>INDEX(cleaned_data_Pittsburgh!AF$2:'cleaned_data_Pittsburgh'!AF$828, MATCH(A3978, cleaned_data_Pittsburgh!I$2:'cleaned_data_Pittsburgh'!I$828,0))</f>
        <v>Pittsburgh</v>
      </c>
      <c r="E3978">
        <f>INDEX(cleaned_data_Pittsburgh!AG$2:'cleaned_data_Pittsburgh'!AG$828, MATCH(A3978, cleaned_data_Pittsburgh!I$2:'cleaned_data_Pittsburgh'!I$828,0))</f>
        <v>0</v>
      </c>
      <c r="F3978" t="str">
        <f>INDEX(cleaned_data_Pittsburgh!AK$2:'cleaned_data_Pittsburgh'!AK$828, MATCH(A3978, cleaned_data_Pittsburgh!I$2:'cleaned_data_Pittsburgh'!I$828,0))</f>
        <v>Sub-county</v>
      </c>
      <c r="G3978">
        <f t="shared" si="44"/>
        <v>1</v>
      </c>
    </row>
    <row r="3979" spans="1:7" x14ac:dyDescent="0.2">
      <c r="A3979">
        <v>224240843</v>
      </c>
      <c r="B3979">
        <v>67799812</v>
      </c>
      <c r="C3979" t="s">
        <v>3380</v>
      </c>
      <c r="D3979" t="str">
        <f>INDEX(cleaned_data_Pittsburgh!AF$2:'cleaned_data_Pittsburgh'!AF$828, MATCH(A3979, cleaned_data_Pittsburgh!I$2:'cleaned_data_Pittsburgh'!I$828,0))</f>
        <v>Pittsburgh</v>
      </c>
      <c r="E3979">
        <f>INDEX(cleaned_data_Pittsburgh!AG$2:'cleaned_data_Pittsburgh'!AG$828, MATCH(A3979, cleaned_data_Pittsburgh!I$2:'cleaned_data_Pittsburgh'!I$828,0))</f>
        <v>0</v>
      </c>
      <c r="F3979" t="str">
        <f>INDEX(cleaned_data_Pittsburgh!AK$2:'cleaned_data_Pittsburgh'!AK$828, MATCH(A3979, cleaned_data_Pittsburgh!I$2:'cleaned_data_Pittsburgh'!I$828,0))</f>
        <v>Sub-county</v>
      </c>
      <c r="G3979">
        <f t="shared" ref="G3979:G4042" si="45">IF(IFERROR(SEARCH(D3979, C3979), 0), 1, 0)</f>
        <v>1</v>
      </c>
    </row>
    <row r="3980" spans="1:7" x14ac:dyDescent="0.2">
      <c r="A3980">
        <v>224240843</v>
      </c>
      <c r="B3980">
        <v>72928712</v>
      </c>
      <c r="C3980" t="s">
        <v>3380</v>
      </c>
      <c r="D3980" t="str">
        <f>INDEX(cleaned_data_Pittsburgh!AF$2:'cleaned_data_Pittsburgh'!AF$828, MATCH(A3980, cleaned_data_Pittsburgh!I$2:'cleaned_data_Pittsburgh'!I$828,0))</f>
        <v>Pittsburgh</v>
      </c>
      <c r="E3980">
        <f>INDEX(cleaned_data_Pittsburgh!AG$2:'cleaned_data_Pittsburgh'!AG$828, MATCH(A3980, cleaned_data_Pittsburgh!I$2:'cleaned_data_Pittsburgh'!I$828,0))</f>
        <v>0</v>
      </c>
      <c r="F3980" t="str">
        <f>INDEX(cleaned_data_Pittsburgh!AK$2:'cleaned_data_Pittsburgh'!AK$828, MATCH(A3980, cleaned_data_Pittsburgh!I$2:'cleaned_data_Pittsburgh'!I$828,0))</f>
        <v>Sub-county</v>
      </c>
      <c r="G3980">
        <f t="shared" si="45"/>
        <v>1</v>
      </c>
    </row>
    <row r="3981" spans="1:7" x14ac:dyDescent="0.2">
      <c r="A3981">
        <v>224240843</v>
      </c>
      <c r="B3981">
        <v>103832022</v>
      </c>
      <c r="C3981" t="s">
        <v>3380</v>
      </c>
      <c r="D3981" t="str">
        <f>INDEX(cleaned_data_Pittsburgh!AF$2:'cleaned_data_Pittsburgh'!AF$828, MATCH(A3981, cleaned_data_Pittsburgh!I$2:'cleaned_data_Pittsburgh'!I$828,0))</f>
        <v>Pittsburgh</v>
      </c>
      <c r="E3981">
        <f>INDEX(cleaned_data_Pittsburgh!AG$2:'cleaned_data_Pittsburgh'!AG$828, MATCH(A3981, cleaned_data_Pittsburgh!I$2:'cleaned_data_Pittsburgh'!I$828,0))</f>
        <v>0</v>
      </c>
      <c r="F3981" t="str">
        <f>INDEX(cleaned_data_Pittsburgh!AK$2:'cleaned_data_Pittsburgh'!AK$828, MATCH(A3981, cleaned_data_Pittsburgh!I$2:'cleaned_data_Pittsburgh'!I$828,0))</f>
        <v>Sub-county</v>
      </c>
      <c r="G3981">
        <f t="shared" si="45"/>
        <v>1</v>
      </c>
    </row>
    <row r="3982" spans="1:7" x14ac:dyDescent="0.2">
      <c r="A3982">
        <v>224240843</v>
      </c>
      <c r="B3982">
        <v>185506581</v>
      </c>
      <c r="C3982" t="s">
        <v>3380</v>
      </c>
      <c r="D3982" t="str">
        <f>INDEX(cleaned_data_Pittsburgh!AF$2:'cleaned_data_Pittsburgh'!AF$828, MATCH(A3982, cleaned_data_Pittsburgh!I$2:'cleaned_data_Pittsburgh'!I$828,0))</f>
        <v>Pittsburgh</v>
      </c>
      <c r="E3982">
        <f>INDEX(cleaned_data_Pittsburgh!AG$2:'cleaned_data_Pittsburgh'!AG$828, MATCH(A3982, cleaned_data_Pittsburgh!I$2:'cleaned_data_Pittsburgh'!I$828,0))</f>
        <v>0</v>
      </c>
      <c r="F3982" t="str">
        <f>INDEX(cleaned_data_Pittsburgh!AK$2:'cleaned_data_Pittsburgh'!AK$828, MATCH(A3982, cleaned_data_Pittsburgh!I$2:'cleaned_data_Pittsburgh'!I$828,0))</f>
        <v>Sub-county</v>
      </c>
      <c r="G3982">
        <f t="shared" si="45"/>
        <v>1</v>
      </c>
    </row>
    <row r="3983" spans="1:7" x14ac:dyDescent="0.2">
      <c r="A3983">
        <v>224240843</v>
      </c>
      <c r="B3983">
        <v>30515622</v>
      </c>
      <c r="C3983" t="s">
        <v>3380</v>
      </c>
      <c r="D3983" t="str">
        <f>INDEX(cleaned_data_Pittsburgh!AF$2:'cleaned_data_Pittsburgh'!AF$828, MATCH(A3983, cleaned_data_Pittsburgh!I$2:'cleaned_data_Pittsburgh'!I$828,0))</f>
        <v>Pittsburgh</v>
      </c>
      <c r="E3983">
        <f>INDEX(cleaned_data_Pittsburgh!AG$2:'cleaned_data_Pittsburgh'!AG$828, MATCH(A3983, cleaned_data_Pittsburgh!I$2:'cleaned_data_Pittsburgh'!I$828,0))</f>
        <v>0</v>
      </c>
      <c r="F3983" t="str">
        <f>INDEX(cleaned_data_Pittsburgh!AK$2:'cleaned_data_Pittsburgh'!AK$828, MATCH(A3983, cleaned_data_Pittsburgh!I$2:'cleaned_data_Pittsburgh'!I$828,0))</f>
        <v>Sub-county</v>
      </c>
      <c r="G3983">
        <f t="shared" si="45"/>
        <v>1</v>
      </c>
    </row>
    <row r="3984" spans="1:7" x14ac:dyDescent="0.2">
      <c r="A3984">
        <v>224240843</v>
      </c>
      <c r="B3984">
        <v>101524752</v>
      </c>
      <c r="C3984" t="s">
        <v>3380</v>
      </c>
      <c r="D3984" t="str">
        <f>INDEX(cleaned_data_Pittsburgh!AF$2:'cleaned_data_Pittsburgh'!AF$828, MATCH(A3984, cleaned_data_Pittsburgh!I$2:'cleaned_data_Pittsburgh'!I$828,0))</f>
        <v>Pittsburgh</v>
      </c>
      <c r="E3984">
        <f>INDEX(cleaned_data_Pittsburgh!AG$2:'cleaned_data_Pittsburgh'!AG$828, MATCH(A3984, cleaned_data_Pittsburgh!I$2:'cleaned_data_Pittsburgh'!I$828,0))</f>
        <v>0</v>
      </c>
      <c r="F3984" t="str">
        <f>INDEX(cleaned_data_Pittsburgh!AK$2:'cleaned_data_Pittsburgh'!AK$828, MATCH(A3984, cleaned_data_Pittsburgh!I$2:'cleaned_data_Pittsburgh'!I$828,0))</f>
        <v>Sub-county</v>
      </c>
      <c r="G3984">
        <f t="shared" si="45"/>
        <v>1</v>
      </c>
    </row>
    <row r="3985" spans="1:7" x14ac:dyDescent="0.2">
      <c r="A3985">
        <v>224240843</v>
      </c>
      <c r="B3985">
        <v>189314142</v>
      </c>
      <c r="C3985" t="s">
        <v>3380</v>
      </c>
      <c r="D3985" t="str">
        <f>INDEX(cleaned_data_Pittsburgh!AF$2:'cleaned_data_Pittsburgh'!AF$828, MATCH(A3985, cleaned_data_Pittsburgh!I$2:'cleaned_data_Pittsburgh'!I$828,0))</f>
        <v>Pittsburgh</v>
      </c>
      <c r="E3985">
        <f>INDEX(cleaned_data_Pittsburgh!AG$2:'cleaned_data_Pittsburgh'!AG$828, MATCH(A3985, cleaned_data_Pittsburgh!I$2:'cleaned_data_Pittsburgh'!I$828,0))</f>
        <v>0</v>
      </c>
      <c r="F3985" t="str">
        <f>INDEX(cleaned_data_Pittsburgh!AK$2:'cleaned_data_Pittsburgh'!AK$828, MATCH(A3985, cleaned_data_Pittsburgh!I$2:'cleaned_data_Pittsburgh'!I$828,0))</f>
        <v>Sub-county</v>
      </c>
      <c r="G3985">
        <f t="shared" si="45"/>
        <v>1</v>
      </c>
    </row>
    <row r="3986" spans="1:7" x14ac:dyDescent="0.2">
      <c r="A3986">
        <v>224240843</v>
      </c>
      <c r="B3986">
        <v>72075542</v>
      </c>
      <c r="C3986" t="s">
        <v>3380</v>
      </c>
      <c r="D3986" t="str">
        <f>INDEX(cleaned_data_Pittsburgh!AF$2:'cleaned_data_Pittsburgh'!AF$828, MATCH(A3986, cleaned_data_Pittsburgh!I$2:'cleaned_data_Pittsburgh'!I$828,0))</f>
        <v>Pittsburgh</v>
      </c>
      <c r="E3986">
        <f>INDEX(cleaned_data_Pittsburgh!AG$2:'cleaned_data_Pittsburgh'!AG$828, MATCH(A3986, cleaned_data_Pittsburgh!I$2:'cleaned_data_Pittsburgh'!I$828,0))</f>
        <v>0</v>
      </c>
      <c r="F3986" t="str">
        <f>INDEX(cleaned_data_Pittsburgh!AK$2:'cleaned_data_Pittsburgh'!AK$828, MATCH(A3986, cleaned_data_Pittsburgh!I$2:'cleaned_data_Pittsburgh'!I$828,0))</f>
        <v>Sub-county</v>
      </c>
      <c r="G3986">
        <f t="shared" si="45"/>
        <v>1</v>
      </c>
    </row>
    <row r="3987" spans="1:7" x14ac:dyDescent="0.2">
      <c r="A3987">
        <v>224240843</v>
      </c>
      <c r="B3987">
        <v>183933977</v>
      </c>
      <c r="C3987" t="s">
        <v>3380</v>
      </c>
      <c r="D3987" t="str">
        <f>INDEX(cleaned_data_Pittsburgh!AF$2:'cleaned_data_Pittsburgh'!AF$828, MATCH(A3987, cleaned_data_Pittsburgh!I$2:'cleaned_data_Pittsburgh'!I$828,0))</f>
        <v>Pittsburgh</v>
      </c>
      <c r="E3987">
        <f>INDEX(cleaned_data_Pittsburgh!AG$2:'cleaned_data_Pittsburgh'!AG$828, MATCH(A3987, cleaned_data_Pittsburgh!I$2:'cleaned_data_Pittsburgh'!I$828,0))</f>
        <v>0</v>
      </c>
      <c r="F3987" t="str">
        <f>INDEX(cleaned_data_Pittsburgh!AK$2:'cleaned_data_Pittsburgh'!AK$828, MATCH(A3987, cleaned_data_Pittsburgh!I$2:'cleaned_data_Pittsburgh'!I$828,0))</f>
        <v>Sub-county</v>
      </c>
      <c r="G3987">
        <f t="shared" si="45"/>
        <v>1</v>
      </c>
    </row>
    <row r="3988" spans="1:7" x14ac:dyDescent="0.2">
      <c r="A3988">
        <v>224240843</v>
      </c>
      <c r="B3988">
        <v>190692218</v>
      </c>
      <c r="C3988" t="s">
        <v>3380</v>
      </c>
      <c r="D3988" t="str">
        <f>INDEX(cleaned_data_Pittsburgh!AF$2:'cleaned_data_Pittsburgh'!AF$828, MATCH(A3988, cleaned_data_Pittsburgh!I$2:'cleaned_data_Pittsburgh'!I$828,0))</f>
        <v>Pittsburgh</v>
      </c>
      <c r="E3988">
        <f>INDEX(cleaned_data_Pittsburgh!AG$2:'cleaned_data_Pittsburgh'!AG$828, MATCH(A3988, cleaned_data_Pittsburgh!I$2:'cleaned_data_Pittsburgh'!I$828,0))</f>
        <v>0</v>
      </c>
      <c r="F3988" t="str">
        <f>INDEX(cleaned_data_Pittsburgh!AK$2:'cleaned_data_Pittsburgh'!AK$828, MATCH(A3988, cleaned_data_Pittsburgh!I$2:'cleaned_data_Pittsburgh'!I$828,0))</f>
        <v>Sub-county</v>
      </c>
      <c r="G3988">
        <f t="shared" si="45"/>
        <v>1</v>
      </c>
    </row>
    <row r="3989" spans="1:7" x14ac:dyDescent="0.2">
      <c r="A3989">
        <v>224240843</v>
      </c>
      <c r="B3989">
        <v>165780072</v>
      </c>
      <c r="C3989" t="s">
        <v>3380</v>
      </c>
      <c r="D3989" t="str">
        <f>INDEX(cleaned_data_Pittsburgh!AF$2:'cleaned_data_Pittsburgh'!AF$828, MATCH(A3989, cleaned_data_Pittsburgh!I$2:'cleaned_data_Pittsburgh'!I$828,0))</f>
        <v>Pittsburgh</v>
      </c>
      <c r="E3989">
        <f>INDEX(cleaned_data_Pittsburgh!AG$2:'cleaned_data_Pittsburgh'!AG$828, MATCH(A3989, cleaned_data_Pittsburgh!I$2:'cleaned_data_Pittsburgh'!I$828,0))</f>
        <v>0</v>
      </c>
      <c r="F3989" t="str">
        <f>INDEX(cleaned_data_Pittsburgh!AK$2:'cleaned_data_Pittsburgh'!AK$828, MATCH(A3989, cleaned_data_Pittsburgh!I$2:'cleaned_data_Pittsburgh'!I$828,0))</f>
        <v>Sub-county</v>
      </c>
      <c r="G3989">
        <f t="shared" si="45"/>
        <v>1</v>
      </c>
    </row>
    <row r="3990" spans="1:7" x14ac:dyDescent="0.2">
      <c r="A3990">
        <v>224240843</v>
      </c>
      <c r="B3990">
        <v>186746283</v>
      </c>
      <c r="C3990" t="s">
        <v>3380</v>
      </c>
      <c r="D3990" t="str">
        <f>INDEX(cleaned_data_Pittsburgh!AF$2:'cleaned_data_Pittsburgh'!AF$828, MATCH(A3990, cleaned_data_Pittsburgh!I$2:'cleaned_data_Pittsburgh'!I$828,0))</f>
        <v>Pittsburgh</v>
      </c>
      <c r="E3990">
        <f>INDEX(cleaned_data_Pittsburgh!AG$2:'cleaned_data_Pittsburgh'!AG$828, MATCH(A3990, cleaned_data_Pittsburgh!I$2:'cleaned_data_Pittsburgh'!I$828,0))</f>
        <v>0</v>
      </c>
      <c r="F3990" t="str">
        <f>INDEX(cleaned_data_Pittsburgh!AK$2:'cleaned_data_Pittsburgh'!AK$828, MATCH(A3990, cleaned_data_Pittsburgh!I$2:'cleaned_data_Pittsburgh'!I$828,0))</f>
        <v>Sub-county</v>
      </c>
      <c r="G3990">
        <f t="shared" si="45"/>
        <v>1</v>
      </c>
    </row>
    <row r="3991" spans="1:7" x14ac:dyDescent="0.2">
      <c r="A3991">
        <v>224240843</v>
      </c>
      <c r="B3991">
        <v>33048202</v>
      </c>
      <c r="C3991" t="s">
        <v>3380</v>
      </c>
      <c r="D3991" t="str">
        <f>INDEX(cleaned_data_Pittsburgh!AF$2:'cleaned_data_Pittsburgh'!AF$828, MATCH(A3991, cleaned_data_Pittsburgh!I$2:'cleaned_data_Pittsburgh'!I$828,0))</f>
        <v>Pittsburgh</v>
      </c>
      <c r="E3991">
        <f>INDEX(cleaned_data_Pittsburgh!AG$2:'cleaned_data_Pittsburgh'!AG$828, MATCH(A3991, cleaned_data_Pittsburgh!I$2:'cleaned_data_Pittsburgh'!I$828,0))</f>
        <v>0</v>
      </c>
      <c r="F3991" t="str">
        <f>INDEX(cleaned_data_Pittsburgh!AK$2:'cleaned_data_Pittsburgh'!AK$828, MATCH(A3991, cleaned_data_Pittsburgh!I$2:'cleaned_data_Pittsburgh'!I$828,0))</f>
        <v>Sub-county</v>
      </c>
      <c r="G3991">
        <f t="shared" si="45"/>
        <v>1</v>
      </c>
    </row>
    <row r="3992" spans="1:7" x14ac:dyDescent="0.2">
      <c r="A3992">
        <v>224240843</v>
      </c>
      <c r="B3992">
        <v>11187827</v>
      </c>
      <c r="C3992" t="s">
        <v>3380</v>
      </c>
      <c r="D3992" t="str">
        <f>INDEX(cleaned_data_Pittsburgh!AF$2:'cleaned_data_Pittsburgh'!AF$828, MATCH(A3992, cleaned_data_Pittsburgh!I$2:'cleaned_data_Pittsburgh'!I$828,0))</f>
        <v>Pittsburgh</v>
      </c>
      <c r="E3992">
        <f>INDEX(cleaned_data_Pittsburgh!AG$2:'cleaned_data_Pittsburgh'!AG$828, MATCH(A3992, cleaned_data_Pittsburgh!I$2:'cleaned_data_Pittsburgh'!I$828,0))</f>
        <v>0</v>
      </c>
      <c r="F3992" t="str">
        <f>INDEX(cleaned_data_Pittsburgh!AK$2:'cleaned_data_Pittsburgh'!AK$828, MATCH(A3992, cleaned_data_Pittsburgh!I$2:'cleaned_data_Pittsburgh'!I$828,0))</f>
        <v>Sub-county</v>
      </c>
      <c r="G3992">
        <f t="shared" si="45"/>
        <v>1</v>
      </c>
    </row>
    <row r="3993" spans="1:7" x14ac:dyDescent="0.2">
      <c r="A3993">
        <v>224245303</v>
      </c>
      <c r="B3993">
        <v>190471717</v>
      </c>
      <c r="C3993" t="s">
        <v>3380</v>
      </c>
      <c r="D3993" t="str">
        <f>INDEX(cleaned_data_Pittsburgh!AF$2:'cleaned_data_Pittsburgh'!AF$828, MATCH(A3993, cleaned_data_Pittsburgh!I$2:'cleaned_data_Pittsburgh'!I$828,0))</f>
        <v>Pittsburgh</v>
      </c>
      <c r="E3993">
        <f>INDEX(cleaned_data_Pittsburgh!AG$2:'cleaned_data_Pittsburgh'!AG$828, MATCH(A3993, cleaned_data_Pittsburgh!I$2:'cleaned_data_Pittsburgh'!I$828,0))</f>
        <v>0</v>
      </c>
      <c r="F3993" t="str">
        <f>INDEX(cleaned_data_Pittsburgh!AK$2:'cleaned_data_Pittsburgh'!AK$828, MATCH(A3993, cleaned_data_Pittsburgh!I$2:'cleaned_data_Pittsburgh'!I$828,0))</f>
        <v>Sub-county</v>
      </c>
      <c r="G3993">
        <f t="shared" si="45"/>
        <v>1</v>
      </c>
    </row>
    <row r="3994" spans="1:7" x14ac:dyDescent="0.2">
      <c r="A3994">
        <v>224245303</v>
      </c>
      <c r="B3994">
        <v>58089202</v>
      </c>
      <c r="C3994" t="s">
        <v>3380</v>
      </c>
      <c r="D3994" t="str">
        <f>INDEX(cleaned_data_Pittsburgh!AF$2:'cleaned_data_Pittsburgh'!AF$828, MATCH(A3994, cleaned_data_Pittsburgh!I$2:'cleaned_data_Pittsburgh'!I$828,0))</f>
        <v>Pittsburgh</v>
      </c>
      <c r="E3994">
        <f>INDEX(cleaned_data_Pittsburgh!AG$2:'cleaned_data_Pittsburgh'!AG$828, MATCH(A3994, cleaned_data_Pittsburgh!I$2:'cleaned_data_Pittsburgh'!I$828,0))</f>
        <v>0</v>
      </c>
      <c r="F3994" t="str">
        <f>INDEX(cleaned_data_Pittsburgh!AK$2:'cleaned_data_Pittsburgh'!AK$828, MATCH(A3994, cleaned_data_Pittsburgh!I$2:'cleaned_data_Pittsburgh'!I$828,0))</f>
        <v>Sub-county</v>
      </c>
      <c r="G3994">
        <f t="shared" si="45"/>
        <v>1</v>
      </c>
    </row>
    <row r="3995" spans="1:7" x14ac:dyDescent="0.2">
      <c r="A3995">
        <v>224245303</v>
      </c>
      <c r="B3995">
        <v>107491982</v>
      </c>
      <c r="C3995" t="s">
        <v>3380</v>
      </c>
      <c r="D3995" t="str">
        <f>INDEX(cleaned_data_Pittsburgh!AF$2:'cleaned_data_Pittsburgh'!AF$828, MATCH(A3995, cleaned_data_Pittsburgh!I$2:'cleaned_data_Pittsburgh'!I$828,0))</f>
        <v>Pittsburgh</v>
      </c>
      <c r="E3995">
        <f>INDEX(cleaned_data_Pittsburgh!AG$2:'cleaned_data_Pittsburgh'!AG$828, MATCH(A3995, cleaned_data_Pittsburgh!I$2:'cleaned_data_Pittsburgh'!I$828,0))</f>
        <v>0</v>
      </c>
      <c r="F3995" t="str">
        <f>INDEX(cleaned_data_Pittsburgh!AK$2:'cleaned_data_Pittsburgh'!AK$828, MATCH(A3995, cleaned_data_Pittsburgh!I$2:'cleaned_data_Pittsburgh'!I$828,0))</f>
        <v>Sub-county</v>
      </c>
      <c r="G3995">
        <f t="shared" si="45"/>
        <v>1</v>
      </c>
    </row>
    <row r="3996" spans="1:7" x14ac:dyDescent="0.2">
      <c r="A3996">
        <v>224245303</v>
      </c>
      <c r="B3996">
        <v>14080684</v>
      </c>
      <c r="C3996" t="s">
        <v>3380</v>
      </c>
      <c r="D3996" t="str">
        <f>INDEX(cleaned_data_Pittsburgh!AF$2:'cleaned_data_Pittsburgh'!AF$828, MATCH(A3996, cleaned_data_Pittsburgh!I$2:'cleaned_data_Pittsburgh'!I$828,0))</f>
        <v>Pittsburgh</v>
      </c>
      <c r="E3996">
        <f>INDEX(cleaned_data_Pittsburgh!AG$2:'cleaned_data_Pittsburgh'!AG$828, MATCH(A3996, cleaned_data_Pittsburgh!I$2:'cleaned_data_Pittsburgh'!I$828,0))</f>
        <v>0</v>
      </c>
      <c r="F3996" t="str">
        <f>INDEX(cleaned_data_Pittsburgh!AK$2:'cleaned_data_Pittsburgh'!AK$828, MATCH(A3996, cleaned_data_Pittsburgh!I$2:'cleaned_data_Pittsburgh'!I$828,0))</f>
        <v>Sub-county</v>
      </c>
      <c r="G3996">
        <f t="shared" si="45"/>
        <v>1</v>
      </c>
    </row>
    <row r="3997" spans="1:7" x14ac:dyDescent="0.2">
      <c r="A3997">
        <v>224246247</v>
      </c>
      <c r="B3997">
        <v>40823872</v>
      </c>
      <c r="C3997" t="s">
        <v>3380</v>
      </c>
      <c r="D3997" t="str">
        <f>INDEX(cleaned_data_Pittsburgh!AF$2:'cleaned_data_Pittsburgh'!AF$828, MATCH(A3997, cleaned_data_Pittsburgh!I$2:'cleaned_data_Pittsburgh'!I$828,0))</f>
        <v>Pittsburgh</v>
      </c>
      <c r="E3997">
        <f>INDEX(cleaned_data_Pittsburgh!AG$2:'cleaned_data_Pittsburgh'!AG$828, MATCH(A3997, cleaned_data_Pittsburgh!I$2:'cleaned_data_Pittsburgh'!I$828,0))</f>
        <v>0</v>
      </c>
      <c r="F3997" t="str">
        <f>INDEX(cleaned_data_Pittsburgh!AK$2:'cleaned_data_Pittsburgh'!AK$828, MATCH(A3997, cleaned_data_Pittsburgh!I$2:'cleaned_data_Pittsburgh'!I$828,0))</f>
        <v>Sub-county</v>
      </c>
      <c r="G3997">
        <f t="shared" si="45"/>
        <v>1</v>
      </c>
    </row>
    <row r="3998" spans="1:7" x14ac:dyDescent="0.2">
      <c r="A3998">
        <v>224246247</v>
      </c>
      <c r="B3998">
        <v>174843322</v>
      </c>
      <c r="C3998" t="s">
        <v>3380</v>
      </c>
      <c r="D3998" t="str">
        <f>INDEX(cleaned_data_Pittsburgh!AF$2:'cleaned_data_Pittsburgh'!AF$828, MATCH(A3998, cleaned_data_Pittsburgh!I$2:'cleaned_data_Pittsburgh'!I$828,0))</f>
        <v>Pittsburgh</v>
      </c>
      <c r="E3998">
        <f>INDEX(cleaned_data_Pittsburgh!AG$2:'cleaned_data_Pittsburgh'!AG$828, MATCH(A3998, cleaned_data_Pittsburgh!I$2:'cleaned_data_Pittsburgh'!I$828,0))</f>
        <v>0</v>
      </c>
      <c r="F3998" t="str">
        <f>INDEX(cleaned_data_Pittsburgh!AK$2:'cleaned_data_Pittsburgh'!AK$828, MATCH(A3998, cleaned_data_Pittsburgh!I$2:'cleaned_data_Pittsburgh'!I$828,0))</f>
        <v>Sub-county</v>
      </c>
      <c r="G3998">
        <f t="shared" si="45"/>
        <v>1</v>
      </c>
    </row>
    <row r="3999" spans="1:7" x14ac:dyDescent="0.2">
      <c r="A3999">
        <v>224246247</v>
      </c>
      <c r="B3999">
        <v>187262641</v>
      </c>
      <c r="C3999" t="s">
        <v>3380</v>
      </c>
      <c r="D3999" t="str">
        <f>INDEX(cleaned_data_Pittsburgh!AF$2:'cleaned_data_Pittsburgh'!AF$828, MATCH(A3999, cleaned_data_Pittsburgh!I$2:'cleaned_data_Pittsburgh'!I$828,0))</f>
        <v>Pittsburgh</v>
      </c>
      <c r="E3999">
        <f>INDEX(cleaned_data_Pittsburgh!AG$2:'cleaned_data_Pittsburgh'!AG$828, MATCH(A3999, cleaned_data_Pittsburgh!I$2:'cleaned_data_Pittsburgh'!I$828,0))</f>
        <v>0</v>
      </c>
      <c r="F3999" t="str">
        <f>INDEX(cleaned_data_Pittsburgh!AK$2:'cleaned_data_Pittsburgh'!AK$828, MATCH(A3999, cleaned_data_Pittsburgh!I$2:'cleaned_data_Pittsburgh'!I$828,0))</f>
        <v>Sub-county</v>
      </c>
      <c r="G3999">
        <f t="shared" si="45"/>
        <v>1</v>
      </c>
    </row>
    <row r="4000" spans="1:7" x14ac:dyDescent="0.2">
      <c r="A4000">
        <v>224246247</v>
      </c>
      <c r="B4000">
        <v>183488058</v>
      </c>
      <c r="C4000" t="s">
        <v>3380</v>
      </c>
      <c r="D4000" t="str">
        <f>INDEX(cleaned_data_Pittsburgh!AF$2:'cleaned_data_Pittsburgh'!AF$828, MATCH(A4000, cleaned_data_Pittsburgh!I$2:'cleaned_data_Pittsburgh'!I$828,0))</f>
        <v>Pittsburgh</v>
      </c>
      <c r="E4000">
        <f>INDEX(cleaned_data_Pittsburgh!AG$2:'cleaned_data_Pittsburgh'!AG$828, MATCH(A4000, cleaned_data_Pittsburgh!I$2:'cleaned_data_Pittsburgh'!I$828,0))</f>
        <v>0</v>
      </c>
      <c r="F4000" t="str">
        <f>INDEX(cleaned_data_Pittsburgh!AK$2:'cleaned_data_Pittsburgh'!AK$828, MATCH(A4000, cleaned_data_Pittsburgh!I$2:'cleaned_data_Pittsburgh'!I$828,0))</f>
        <v>Sub-county</v>
      </c>
      <c r="G4000">
        <f t="shared" si="45"/>
        <v>1</v>
      </c>
    </row>
    <row r="4001" spans="1:7" x14ac:dyDescent="0.2">
      <c r="A4001">
        <v>224246247</v>
      </c>
      <c r="B4001">
        <v>116786332</v>
      </c>
      <c r="C4001" t="s">
        <v>3380</v>
      </c>
      <c r="D4001" t="str">
        <f>INDEX(cleaned_data_Pittsburgh!AF$2:'cleaned_data_Pittsburgh'!AF$828, MATCH(A4001, cleaned_data_Pittsburgh!I$2:'cleaned_data_Pittsburgh'!I$828,0))</f>
        <v>Pittsburgh</v>
      </c>
      <c r="E4001">
        <f>INDEX(cleaned_data_Pittsburgh!AG$2:'cleaned_data_Pittsburgh'!AG$828, MATCH(A4001, cleaned_data_Pittsburgh!I$2:'cleaned_data_Pittsburgh'!I$828,0))</f>
        <v>0</v>
      </c>
      <c r="F4001" t="str">
        <f>INDEX(cleaned_data_Pittsburgh!AK$2:'cleaned_data_Pittsburgh'!AK$828, MATCH(A4001, cleaned_data_Pittsburgh!I$2:'cleaned_data_Pittsburgh'!I$828,0))</f>
        <v>Sub-county</v>
      </c>
      <c r="G4001">
        <f t="shared" si="45"/>
        <v>1</v>
      </c>
    </row>
    <row r="4002" spans="1:7" x14ac:dyDescent="0.2">
      <c r="A4002">
        <v>224246247</v>
      </c>
      <c r="B4002">
        <v>13151584</v>
      </c>
      <c r="C4002" t="s">
        <v>3380</v>
      </c>
      <c r="D4002" t="str">
        <f>INDEX(cleaned_data_Pittsburgh!AF$2:'cleaned_data_Pittsburgh'!AF$828, MATCH(A4002, cleaned_data_Pittsburgh!I$2:'cleaned_data_Pittsburgh'!I$828,0))</f>
        <v>Pittsburgh</v>
      </c>
      <c r="E4002">
        <f>INDEX(cleaned_data_Pittsburgh!AG$2:'cleaned_data_Pittsburgh'!AG$828, MATCH(A4002, cleaned_data_Pittsburgh!I$2:'cleaned_data_Pittsburgh'!I$828,0))</f>
        <v>0</v>
      </c>
      <c r="F4002" t="str">
        <f>INDEX(cleaned_data_Pittsburgh!AK$2:'cleaned_data_Pittsburgh'!AK$828, MATCH(A4002, cleaned_data_Pittsburgh!I$2:'cleaned_data_Pittsburgh'!I$828,0))</f>
        <v>Sub-county</v>
      </c>
      <c r="G4002">
        <f t="shared" si="45"/>
        <v>1</v>
      </c>
    </row>
    <row r="4003" spans="1:7" x14ac:dyDescent="0.2">
      <c r="A4003">
        <v>224246247</v>
      </c>
      <c r="B4003">
        <v>107491982</v>
      </c>
      <c r="C4003" t="s">
        <v>3380</v>
      </c>
      <c r="D4003" t="str">
        <f>INDEX(cleaned_data_Pittsburgh!AF$2:'cleaned_data_Pittsburgh'!AF$828, MATCH(A4003, cleaned_data_Pittsburgh!I$2:'cleaned_data_Pittsburgh'!I$828,0))</f>
        <v>Pittsburgh</v>
      </c>
      <c r="E4003">
        <f>INDEX(cleaned_data_Pittsburgh!AG$2:'cleaned_data_Pittsburgh'!AG$828, MATCH(A4003, cleaned_data_Pittsburgh!I$2:'cleaned_data_Pittsburgh'!I$828,0))</f>
        <v>0</v>
      </c>
      <c r="F4003" t="str">
        <f>INDEX(cleaned_data_Pittsburgh!AK$2:'cleaned_data_Pittsburgh'!AK$828, MATCH(A4003, cleaned_data_Pittsburgh!I$2:'cleaned_data_Pittsburgh'!I$828,0))</f>
        <v>Sub-county</v>
      </c>
      <c r="G4003">
        <f t="shared" si="45"/>
        <v>1</v>
      </c>
    </row>
    <row r="4004" spans="1:7" x14ac:dyDescent="0.2">
      <c r="A4004">
        <v>224248573</v>
      </c>
      <c r="B4004">
        <v>5345067</v>
      </c>
      <c r="C4004" t="s">
        <v>3380</v>
      </c>
      <c r="D4004" t="str">
        <f>INDEX(cleaned_data_Pittsburgh!AF$2:'cleaned_data_Pittsburgh'!AF$828, MATCH(A4004, cleaned_data_Pittsburgh!I$2:'cleaned_data_Pittsburgh'!I$828,0))</f>
        <v>Pittsburgh</v>
      </c>
      <c r="E4004">
        <f>INDEX(cleaned_data_Pittsburgh!AG$2:'cleaned_data_Pittsburgh'!AG$828, MATCH(A4004, cleaned_data_Pittsburgh!I$2:'cleaned_data_Pittsburgh'!I$828,0))</f>
        <v>0</v>
      </c>
      <c r="F4004" t="str">
        <f>INDEX(cleaned_data_Pittsburgh!AK$2:'cleaned_data_Pittsburgh'!AK$828, MATCH(A4004, cleaned_data_Pittsburgh!I$2:'cleaned_data_Pittsburgh'!I$828,0))</f>
        <v>Sub-county</v>
      </c>
      <c r="G4004">
        <f t="shared" si="45"/>
        <v>1</v>
      </c>
    </row>
    <row r="4005" spans="1:7" x14ac:dyDescent="0.2">
      <c r="A4005">
        <v>224248573</v>
      </c>
      <c r="B4005">
        <v>129538592</v>
      </c>
      <c r="C4005" t="s">
        <v>3380</v>
      </c>
      <c r="D4005" t="str">
        <f>INDEX(cleaned_data_Pittsburgh!AF$2:'cleaned_data_Pittsburgh'!AF$828, MATCH(A4005, cleaned_data_Pittsburgh!I$2:'cleaned_data_Pittsburgh'!I$828,0))</f>
        <v>Pittsburgh</v>
      </c>
      <c r="E4005">
        <f>INDEX(cleaned_data_Pittsburgh!AG$2:'cleaned_data_Pittsburgh'!AG$828, MATCH(A4005, cleaned_data_Pittsburgh!I$2:'cleaned_data_Pittsburgh'!I$828,0))</f>
        <v>0</v>
      </c>
      <c r="F4005" t="str">
        <f>INDEX(cleaned_data_Pittsburgh!AK$2:'cleaned_data_Pittsburgh'!AK$828, MATCH(A4005, cleaned_data_Pittsburgh!I$2:'cleaned_data_Pittsburgh'!I$828,0))</f>
        <v>Sub-county</v>
      </c>
      <c r="G4005">
        <f t="shared" si="45"/>
        <v>1</v>
      </c>
    </row>
    <row r="4006" spans="1:7" x14ac:dyDescent="0.2">
      <c r="A4006">
        <v>224248573</v>
      </c>
      <c r="B4006">
        <v>182454574</v>
      </c>
      <c r="C4006" t="s">
        <v>3380</v>
      </c>
      <c r="D4006" t="str">
        <f>INDEX(cleaned_data_Pittsburgh!AF$2:'cleaned_data_Pittsburgh'!AF$828, MATCH(A4006, cleaned_data_Pittsburgh!I$2:'cleaned_data_Pittsburgh'!I$828,0))</f>
        <v>Pittsburgh</v>
      </c>
      <c r="E4006">
        <f>INDEX(cleaned_data_Pittsburgh!AG$2:'cleaned_data_Pittsburgh'!AG$828, MATCH(A4006, cleaned_data_Pittsburgh!I$2:'cleaned_data_Pittsburgh'!I$828,0))</f>
        <v>0</v>
      </c>
      <c r="F4006" t="str">
        <f>INDEX(cleaned_data_Pittsburgh!AK$2:'cleaned_data_Pittsburgh'!AK$828, MATCH(A4006, cleaned_data_Pittsburgh!I$2:'cleaned_data_Pittsburgh'!I$828,0))</f>
        <v>Sub-county</v>
      </c>
      <c r="G4006">
        <f t="shared" si="45"/>
        <v>1</v>
      </c>
    </row>
    <row r="4007" spans="1:7" x14ac:dyDescent="0.2">
      <c r="A4007">
        <v>224248573</v>
      </c>
      <c r="B4007">
        <v>159038072</v>
      </c>
      <c r="C4007" t="s">
        <v>3380</v>
      </c>
      <c r="D4007" t="str">
        <f>INDEX(cleaned_data_Pittsburgh!AF$2:'cleaned_data_Pittsburgh'!AF$828, MATCH(A4007, cleaned_data_Pittsburgh!I$2:'cleaned_data_Pittsburgh'!I$828,0))</f>
        <v>Pittsburgh</v>
      </c>
      <c r="E4007">
        <f>INDEX(cleaned_data_Pittsburgh!AG$2:'cleaned_data_Pittsburgh'!AG$828, MATCH(A4007, cleaned_data_Pittsburgh!I$2:'cleaned_data_Pittsburgh'!I$828,0))</f>
        <v>0</v>
      </c>
      <c r="F4007" t="str">
        <f>INDEX(cleaned_data_Pittsburgh!AK$2:'cleaned_data_Pittsburgh'!AK$828, MATCH(A4007, cleaned_data_Pittsburgh!I$2:'cleaned_data_Pittsburgh'!I$828,0))</f>
        <v>Sub-county</v>
      </c>
      <c r="G4007">
        <f t="shared" si="45"/>
        <v>1</v>
      </c>
    </row>
    <row r="4008" spans="1:7" x14ac:dyDescent="0.2">
      <c r="A4008">
        <v>224248573</v>
      </c>
      <c r="B4008">
        <v>82904842</v>
      </c>
      <c r="C4008" t="s">
        <v>3380</v>
      </c>
      <c r="D4008" t="str">
        <f>INDEX(cleaned_data_Pittsburgh!AF$2:'cleaned_data_Pittsburgh'!AF$828, MATCH(A4008, cleaned_data_Pittsburgh!I$2:'cleaned_data_Pittsburgh'!I$828,0))</f>
        <v>Pittsburgh</v>
      </c>
      <c r="E4008">
        <f>INDEX(cleaned_data_Pittsburgh!AG$2:'cleaned_data_Pittsburgh'!AG$828, MATCH(A4008, cleaned_data_Pittsburgh!I$2:'cleaned_data_Pittsburgh'!I$828,0))</f>
        <v>0</v>
      </c>
      <c r="F4008" t="str">
        <f>INDEX(cleaned_data_Pittsburgh!AK$2:'cleaned_data_Pittsburgh'!AK$828, MATCH(A4008, cleaned_data_Pittsburgh!I$2:'cleaned_data_Pittsburgh'!I$828,0))</f>
        <v>Sub-county</v>
      </c>
      <c r="G4008">
        <f t="shared" si="45"/>
        <v>1</v>
      </c>
    </row>
    <row r="4009" spans="1:7" x14ac:dyDescent="0.2">
      <c r="A4009">
        <v>224248573</v>
      </c>
      <c r="B4009">
        <v>12806601</v>
      </c>
      <c r="C4009" t="s">
        <v>3380</v>
      </c>
      <c r="D4009" t="str">
        <f>INDEX(cleaned_data_Pittsburgh!AF$2:'cleaned_data_Pittsburgh'!AF$828, MATCH(A4009, cleaned_data_Pittsburgh!I$2:'cleaned_data_Pittsburgh'!I$828,0))</f>
        <v>Pittsburgh</v>
      </c>
      <c r="E4009">
        <f>INDEX(cleaned_data_Pittsburgh!AG$2:'cleaned_data_Pittsburgh'!AG$828, MATCH(A4009, cleaned_data_Pittsburgh!I$2:'cleaned_data_Pittsburgh'!I$828,0))</f>
        <v>0</v>
      </c>
      <c r="F4009" t="str">
        <f>INDEX(cleaned_data_Pittsburgh!AK$2:'cleaned_data_Pittsburgh'!AK$828, MATCH(A4009, cleaned_data_Pittsburgh!I$2:'cleaned_data_Pittsburgh'!I$828,0))</f>
        <v>Sub-county</v>
      </c>
      <c r="G4009">
        <f t="shared" si="45"/>
        <v>1</v>
      </c>
    </row>
    <row r="4010" spans="1:7" x14ac:dyDescent="0.2">
      <c r="A4010">
        <v>224248573</v>
      </c>
      <c r="B4010">
        <v>49922422</v>
      </c>
      <c r="C4010" t="s">
        <v>3380</v>
      </c>
      <c r="D4010" t="str">
        <f>INDEX(cleaned_data_Pittsburgh!AF$2:'cleaned_data_Pittsburgh'!AF$828, MATCH(A4010, cleaned_data_Pittsburgh!I$2:'cleaned_data_Pittsburgh'!I$828,0))</f>
        <v>Pittsburgh</v>
      </c>
      <c r="E4010">
        <f>INDEX(cleaned_data_Pittsburgh!AG$2:'cleaned_data_Pittsburgh'!AG$828, MATCH(A4010, cleaned_data_Pittsburgh!I$2:'cleaned_data_Pittsburgh'!I$828,0))</f>
        <v>0</v>
      </c>
      <c r="F4010" t="str">
        <f>INDEX(cleaned_data_Pittsburgh!AK$2:'cleaned_data_Pittsburgh'!AK$828, MATCH(A4010, cleaned_data_Pittsburgh!I$2:'cleaned_data_Pittsburgh'!I$828,0))</f>
        <v>Sub-county</v>
      </c>
      <c r="G4010">
        <f t="shared" si="45"/>
        <v>1</v>
      </c>
    </row>
    <row r="4011" spans="1:7" x14ac:dyDescent="0.2">
      <c r="A4011">
        <v>224248573</v>
      </c>
      <c r="B4011">
        <v>106495732</v>
      </c>
      <c r="C4011" t="s">
        <v>3380</v>
      </c>
      <c r="D4011" t="str">
        <f>INDEX(cleaned_data_Pittsburgh!AF$2:'cleaned_data_Pittsburgh'!AF$828, MATCH(A4011, cleaned_data_Pittsburgh!I$2:'cleaned_data_Pittsburgh'!I$828,0))</f>
        <v>Pittsburgh</v>
      </c>
      <c r="E4011">
        <f>INDEX(cleaned_data_Pittsburgh!AG$2:'cleaned_data_Pittsburgh'!AG$828, MATCH(A4011, cleaned_data_Pittsburgh!I$2:'cleaned_data_Pittsburgh'!I$828,0))</f>
        <v>0</v>
      </c>
      <c r="F4011" t="str">
        <f>INDEX(cleaned_data_Pittsburgh!AK$2:'cleaned_data_Pittsburgh'!AK$828, MATCH(A4011, cleaned_data_Pittsburgh!I$2:'cleaned_data_Pittsburgh'!I$828,0))</f>
        <v>Sub-county</v>
      </c>
      <c r="G4011">
        <f t="shared" si="45"/>
        <v>1</v>
      </c>
    </row>
    <row r="4012" spans="1:7" x14ac:dyDescent="0.2">
      <c r="A4012">
        <v>224248573</v>
      </c>
      <c r="B4012">
        <v>144155062</v>
      </c>
      <c r="C4012" t="s">
        <v>3380</v>
      </c>
      <c r="D4012" t="str">
        <f>INDEX(cleaned_data_Pittsburgh!AF$2:'cleaned_data_Pittsburgh'!AF$828, MATCH(A4012, cleaned_data_Pittsburgh!I$2:'cleaned_data_Pittsburgh'!I$828,0))</f>
        <v>Pittsburgh</v>
      </c>
      <c r="E4012">
        <f>INDEX(cleaned_data_Pittsburgh!AG$2:'cleaned_data_Pittsburgh'!AG$828, MATCH(A4012, cleaned_data_Pittsburgh!I$2:'cleaned_data_Pittsburgh'!I$828,0))</f>
        <v>0</v>
      </c>
      <c r="F4012" t="str">
        <f>INDEX(cleaned_data_Pittsburgh!AK$2:'cleaned_data_Pittsburgh'!AK$828, MATCH(A4012, cleaned_data_Pittsburgh!I$2:'cleaned_data_Pittsburgh'!I$828,0))</f>
        <v>Sub-county</v>
      </c>
      <c r="G4012">
        <f t="shared" si="45"/>
        <v>1</v>
      </c>
    </row>
    <row r="4013" spans="1:7" x14ac:dyDescent="0.2">
      <c r="A4013">
        <v>224248573</v>
      </c>
      <c r="B4013">
        <v>188745540</v>
      </c>
      <c r="C4013" t="s">
        <v>3380</v>
      </c>
      <c r="D4013" t="str">
        <f>INDEX(cleaned_data_Pittsburgh!AF$2:'cleaned_data_Pittsburgh'!AF$828, MATCH(A4013, cleaned_data_Pittsburgh!I$2:'cleaned_data_Pittsburgh'!I$828,0))</f>
        <v>Pittsburgh</v>
      </c>
      <c r="E4013">
        <f>INDEX(cleaned_data_Pittsburgh!AG$2:'cleaned_data_Pittsburgh'!AG$828, MATCH(A4013, cleaned_data_Pittsburgh!I$2:'cleaned_data_Pittsburgh'!I$828,0))</f>
        <v>0</v>
      </c>
      <c r="F4013" t="str">
        <f>INDEX(cleaned_data_Pittsburgh!AK$2:'cleaned_data_Pittsburgh'!AK$828, MATCH(A4013, cleaned_data_Pittsburgh!I$2:'cleaned_data_Pittsburgh'!I$828,0))</f>
        <v>Sub-county</v>
      </c>
      <c r="G4013">
        <f t="shared" si="45"/>
        <v>1</v>
      </c>
    </row>
    <row r="4014" spans="1:7" x14ac:dyDescent="0.2">
      <c r="A4014">
        <v>224249576</v>
      </c>
      <c r="B4014">
        <v>92162892</v>
      </c>
      <c r="C4014" t="s">
        <v>3380</v>
      </c>
      <c r="D4014" t="str">
        <f>INDEX(cleaned_data_Pittsburgh!AF$2:'cleaned_data_Pittsburgh'!AF$828, MATCH(A4014, cleaned_data_Pittsburgh!I$2:'cleaned_data_Pittsburgh'!I$828,0))</f>
        <v>Pittsburgh</v>
      </c>
      <c r="E4014">
        <f>INDEX(cleaned_data_Pittsburgh!AG$2:'cleaned_data_Pittsburgh'!AG$828, MATCH(A4014, cleaned_data_Pittsburgh!I$2:'cleaned_data_Pittsburgh'!I$828,0))</f>
        <v>0</v>
      </c>
      <c r="F4014" t="str">
        <f>INDEX(cleaned_data_Pittsburgh!AK$2:'cleaned_data_Pittsburgh'!AK$828, MATCH(A4014, cleaned_data_Pittsburgh!I$2:'cleaned_data_Pittsburgh'!I$828,0))</f>
        <v>Sub-county</v>
      </c>
      <c r="G4014">
        <f t="shared" si="45"/>
        <v>1</v>
      </c>
    </row>
    <row r="4015" spans="1:7" x14ac:dyDescent="0.2">
      <c r="A4015">
        <v>224249576</v>
      </c>
      <c r="B4015">
        <v>108481672</v>
      </c>
      <c r="C4015" t="s">
        <v>3380</v>
      </c>
      <c r="D4015" t="str">
        <f>INDEX(cleaned_data_Pittsburgh!AF$2:'cleaned_data_Pittsburgh'!AF$828, MATCH(A4015, cleaned_data_Pittsburgh!I$2:'cleaned_data_Pittsburgh'!I$828,0))</f>
        <v>Pittsburgh</v>
      </c>
      <c r="E4015">
        <f>INDEX(cleaned_data_Pittsburgh!AG$2:'cleaned_data_Pittsburgh'!AG$828, MATCH(A4015, cleaned_data_Pittsburgh!I$2:'cleaned_data_Pittsburgh'!I$828,0))</f>
        <v>0</v>
      </c>
      <c r="F4015" t="str">
        <f>INDEX(cleaned_data_Pittsburgh!AK$2:'cleaned_data_Pittsburgh'!AK$828, MATCH(A4015, cleaned_data_Pittsburgh!I$2:'cleaned_data_Pittsburgh'!I$828,0))</f>
        <v>Sub-county</v>
      </c>
      <c r="G4015">
        <f t="shared" si="45"/>
        <v>1</v>
      </c>
    </row>
    <row r="4016" spans="1:7" x14ac:dyDescent="0.2">
      <c r="A4016">
        <v>224251695</v>
      </c>
      <c r="B4016">
        <v>10287639</v>
      </c>
      <c r="C4016" t="s">
        <v>3380</v>
      </c>
      <c r="D4016" t="str">
        <f>INDEX(cleaned_data_Pittsburgh!AF$2:'cleaned_data_Pittsburgh'!AF$828, MATCH(A4016, cleaned_data_Pittsburgh!I$2:'cleaned_data_Pittsburgh'!I$828,0))</f>
        <v>Pittsburgh</v>
      </c>
      <c r="E4016">
        <f>INDEX(cleaned_data_Pittsburgh!AG$2:'cleaned_data_Pittsburgh'!AG$828, MATCH(A4016, cleaned_data_Pittsburgh!I$2:'cleaned_data_Pittsburgh'!I$828,0))</f>
        <v>0</v>
      </c>
      <c r="F4016" t="str">
        <f>INDEX(cleaned_data_Pittsburgh!AK$2:'cleaned_data_Pittsburgh'!AK$828, MATCH(A4016, cleaned_data_Pittsburgh!I$2:'cleaned_data_Pittsburgh'!I$828,0))</f>
        <v>Sub-county</v>
      </c>
      <c r="G4016">
        <f t="shared" si="45"/>
        <v>1</v>
      </c>
    </row>
    <row r="4017" spans="1:7" x14ac:dyDescent="0.2">
      <c r="A4017">
        <v>224251695</v>
      </c>
      <c r="B4017">
        <v>101935762</v>
      </c>
      <c r="C4017" t="s">
        <v>3380</v>
      </c>
      <c r="D4017" t="str">
        <f>INDEX(cleaned_data_Pittsburgh!AF$2:'cleaned_data_Pittsburgh'!AF$828, MATCH(A4017, cleaned_data_Pittsburgh!I$2:'cleaned_data_Pittsburgh'!I$828,0))</f>
        <v>Pittsburgh</v>
      </c>
      <c r="E4017">
        <f>INDEX(cleaned_data_Pittsburgh!AG$2:'cleaned_data_Pittsburgh'!AG$828, MATCH(A4017, cleaned_data_Pittsburgh!I$2:'cleaned_data_Pittsburgh'!I$828,0))</f>
        <v>0</v>
      </c>
      <c r="F4017" t="str">
        <f>INDEX(cleaned_data_Pittsburgh!AK$2:'cleaned_data_Pittsburgh'!AK$828, MATCH(A4017, cleaned_data_Pittsburgh!I$2:'cleaned_data_Pittsburgh'!I$828,0))</f>
        <v>Sub-county</v>
      </c>
      <c r="G4017">
        <f t="shared" si="45"/>
        <v>1</v>
      </c>
    </row>
    <row r="4018" spans="1:7" x14ac:dyDescent="0.2">
      <c r="A4018">
        <v>224251695</v>
      </c>
      <c r="B4018">
        <v>66387142</v>
      </c>
      <c r="C4018" t="s">
        <v>3380</v>
      </c>
      <c r="D4018" t="str">
        <f>INDEX(cleaned_data_Pittsburgh!AF$2:'cleaned_data_Pittsburgh'!AF$828, MATCH(A4018, cleaned_data_Pittsburgh!I$2:'cleaned_data_Pittsburgh'!I$828,0))</f>
        <v>Pittsburgh</v>
      </c>
      <c r="E4018">
        <f>INDEX(cleaned_data_Pittsburgh!AG$2:'cleaned_data_Pittsburgh'!AG$828, MATCH(A4018, cleaned_data_Pittsburgh!I$2:'cleaned_data_Pittsburgh'!I$828,0))</f>
        <v>0</v>
      </c>
      <c r="F4018" t="str">
        <f>INDEX(cleaned_data_Pittsburgh!AK$2:'cleaned_data_Pittsburgh'!AK$828, MATCH(A4018, cleaned_data_Pittsburgh!I$2:'cleaned_data_Pittsburgh'!I$828,0))</f>
        <v>Sub-county</v>
      </c>
      <c r="G4018">
        <f t="shared" si="45"/>
        <v>1</v>
      </c>
    </row>
    <row r="4019" spans="1:7" x14ac:dyDescent="0.2">
      <c r="A4019">
        <v>224251695</v>
      </c>
      <c r="B4019">
        <v>27364692</v>
      </c>
      <c r="C4019" t="s">
        <v>3380</v>
      </c>
      <c r="D4019" t="str">
        <f>INDEX(cleaned_data_Pittsburgh!AF$2:'cleaned_data_Pittsburgh'!AF$828, MATCH(A4019, cleaned_data_Pittsburgh!I$2:'cleaned_data_Pittsburgh'!I$828,0))</f>
        <v>Pittsburgh</v>
      </c>
      <c r="E4019">
        <f>INDEX(cleaned_data_Pittsburgh!AG$2:'cleaned_data_Pittsburgh'!AG$828, MATCH(A4019, cleaned_data_Pittsburgh!I$2:'cleaned_data_Pittsburgh'!I$828,0))</f>
        <v>0</v>
      </c>
      <c r="F4019" t="str">
        <f>INDEX(cleaned_data_Pittsburgh!AK$2:'cleaned_data_Pittsburgh'!AK$828, MATCH(A4019, cleaned_data_Pittsburgh!I$2:'cleaned_data_Pittsburgh'!I$828,0))</f>
        <v>Sub-county</v>
      </c>
      <c r="G4019">
        <f t="shared" si="45"/>
        <v>1</v>
      </c>
    </row>
    <row r="4020" spans="1:7" x14ac:dyDescent="0.2">
      <c r="A4020">
        <v>224251695</v>
      </c>
      <c r="B4020">
        <v>21343731</v>
      </c>
      <c r="C4020" t="s">
        <v>3380</v>
      </c>
      <c r="D4020" t="str">
        <f>INDEX(cleaned_data_Pittsburgh!AF$2:'cleaned_data_Pittsburgh'!AF$828, MATCH(A4020, cleaned_data_Pittsburgh!I$2:'cleaned_data_Pittsburgh'!I$828,0))</f>
        <v>Pittsburgh</v>
      </c>
      <c r="E4020">
        <f>INDEX(cleaned_data_Pittsburgh!AG$2:'cleaned_data_Pittsburgh'!AG$828, MATCH(A4020, cleaned_data_Pittsburgh!I$2:'cleaned_data_Pittsburgh'!I$828,0))</f>
        <v>0</v>
      </c>
      <c r="F4020" t="str">
        <f>INDEX(cleaned_data_Pittsburgh!AK$2:'cleaned_data_Pittsburgh'!AK$828, MATCH(A4020, cleaned_data_Pittsburgh!I$2:'cleaned_data_Pittsburgh'!I$828,0))</f>
        <v>Sub-county</v>
      </c>
      <c r="G4020">
        <f t="shared" si="45"/>
        <v>1</v>
      </c>
    </row>
    <row r="4021" spans="1:7" x14ac:dyDescent="0.2">
      <c r="A4021">
        <v>224251695</v>
      </c>
      <c r="B4021">
        <v>37618812</v>
      </c>
      <c r="C4021" t="s">
        <v>3380</v>
      </c>
      <c r="D4021" t="str">
        <f>INDEX(cleaned_data_Pittsburgh!AF$2:'cleaned_data_Pittsburgh'!AF$828, MATCH(A4021, cleaned_data_Pittsburgh!I$2:'cleaned_data_Pittsburgh'!I$828,0))</f>
        <v>Pittsburgh</v>
      </c>
      <c r="E4021">
        <f>INDEX(cleaned_data_Pittsburgh!AG$2:'cleaned_data_Pittsburgh'!AG$828, MATCH(A4021, cleaned_data_Pittsburgh!I$2:'cleaned_data_Pittsburgh'!I$828,0))</f>
        <v>0</v>
      </c>
      <c r="F4021" t="str">
        <f>INDEX(cleaned_data_Pittsburgh!AK$2:'cleaned_data_Pittsburgh'!AK$828, MATCH(A4021, cleaned_data_Pittsburgh!I$2:'cleaned_data_Pittsburgh'!I$828,0))</f>
        <v>Sub-county</v>
      </c>
      <c r="G4021">
        <f t="shared" si="45"/>
        <v>1</v>
      </c>
    </row>
    <row r="4022" spans="1:7" x14ac:dyDescent="0.2">
      <c r="A4022">
        <v>224251695</v>
      </c>
      <c r="B4022">
        <v>12701661</v>
      </c>
      <c r="C4022" t="s">
        <v>3380</v>
      </c>
      <c r="D4022" t="str">
        <f>INDEX(cleaned_data_Pittsburgh!AF$2:'cleaned_data_Pittsburgh'!AF$828, MATCH(A4022, cleaned_data_Pittsburgh!I$2:'cleaned_data_Pittsburgh'!I$828,0))</f>
        <v>Pittsburgh</v>
      </c>
      <c r="E4022">
        <f>INDEX(cleaned_data_Pittsburgh!AG$2:'cleaned_data_Pittsburgh'!AG$828, MATCH(A4022, cleaned_data_Pittsburgh!I$2:'cleaned_data_Pittsburgh'!I$828,0))</f>
        <v>0</v>
      </c>
      <c r="F4022" t="str">
        <f>INDEX(cleaned_data_Pittsburgh!AK$2:'cleaned_data_Pittsburgh'!AK$828, MATCH(A4022, cleaned_data_Pittsburgh!I$2:'cleaned_data_Pittsburgh'!I$828,0))</f>
        <v>Sub-county</v>
      </c>
      <c r="G4022">
        <f t="shared" si="45"/>
        <v>1</v>
      </c>
    </row>
    <row r="4023" spans="1:7" x14ac:dyDescent="0.2">
      <c r="A4023">
        <v>224254369</v>
      </c>
      <c r="B4023">
        <v>43413702</v>
      </c>
      <c r="C4023" t="s">
        <v>3380</v>
      </c>
      <c r="D4023" t="str">
        <f>INDEX(cleaned_data_Pittsburgh!AF$2:'cleaned_data_Pittsburgh'!AF$828, MATCH(A4023, cleaned_data_Pittsburgh!I$2:'cleaned_data_Pittsburgh'!I$828,0))</f>
        <v>Pittsburgh</v>
      </c>
      <c r="E4023">
        <f>INDEX(cleaned_data_Pittsburgh!AG$2:'cleaned_data_Pittsburgh'!AG$828, MATCH(A4023, cleaned_data_Pittsburgh!I$2:'cleaned_data_Pittsburgh'!I$828,0))</f>
        <v>0</v>
      </c>
      <c r="F4023" t="str">
        <f>INDEX(cleaned_data_Pittsburgh!AK$2:'cleaned_data_Pittsburgh'!AK$828, MATCH(A4023, cleaned_data_Pittsburgh!I$2:'cleaned_data_Pittsburgh'!I$828,0))</f>
        <v>Sub-county</v>
      </c>
      <c r="G4023">
        <f t="shared" si="45"/>
        <v>1</v>
      </c>
    </row>
    <row r="4024" spans="1:7" x14ac:dyDescent="0.2">
      <c r="A4024">
        <v>224258634</v>
      </c>
      <c r="B4024">
        <v>6841125</v>
      </c>
      <c r="C4024" t="s">
        <v>3380</v>
      </c>
      <c r="D4024" t="str">
        <f>INDEX(cleaned_data_Pittsburgh!AF$2:'cleaned_data_Pittsburgh'!AF$828, MATCH(A4024, cleaned_data_Pittsburgh!I$2:'cleaned_data_Pittsburgh'!I$828,0))</f>
        <v>Pittsburgh</v>
      </c>
      <c r="E4024">
        <f>INDEX(cleaned_data_Pittsburgh!AG$2:'cleaned_data_Pittsburgh'!AG$828, MATCH(A4024, cleaned_data_Pittsburgh!I$2:'cleaned_data_Pittsburgh'!I$828,0))</f>
        <v>0</v>
      </c>
      <c r="F4024" t="str">
        <f>INDEX(cleaned_data_Pittsburgh!AK$2:'cleaned_data_Pittsburgh'!AK$828, MATCH(A4024, cleaned_data_Pittsburgh!I$2:'cleaned_data_Pittsburgh'!I$828,0))</f>
        <v>Sub-county</v>
      </c>
      <c r="G4024">
        <f t="shared" si="45"/>
        <v>1</v>
      </c>
    </row>
    <row r="4025" spans="1:7" x14ac:dyDescent="0.2">
      <c r="A4025">
        <v>224258634</v>
      </c>
      <c r="B4025">
        <v>25922602</v>
      </c>
      <c r="C4025" t="s">
        <v>3380</v>
      </c>
      <c r="D4025" t="str">
        <f>INDEX(cleaned_data_Pittsburgh!AF$2:'cleaned_data_Pittsburgh'!AF$828, MATCH(A4025, cleaned_data_Pittsburgh!I$2:'cleaned_data_Pittsburgh'!I$828,0))</f>
        <v>Pittsburgh</v>
      </c>
      <c r="E4025">
        <f>INDEX(cleaned_data_Pittsburgh!AG$2:'cleaned_data_Pittsburgh'!AG$828, MATCH(A4025, cleaned_data_Pittsburgh!I$2:'cleaned_data_Pittsburgh'!I$828,0))</f>
        <v>0</v>
      </c>
      <c r="F4025" t="str">
        <f>INDEX(cleaned_data_Pittsburgh!AK$2:'cleaned_data_Pittsburgh'!AK$828, MATCH(A4025, cleaned_data_Pittsburgh!I$2:'cleaned_data_Pittsburgh'!I$828,0))</f>
        <v>Sub-county</v>
      </c>
      <c r="G4025">
        <f t="shared" si="45"/>
        <v>1</v>
      </c>
    </row>
    <row r="4026" spans="1:7" x14ac:dyDescent="0.2">
      <c r="A4026">
        <v>224258634</v>
      </c>
      <c r="B4026">
        <v>32907982</v>
      </c>
      <c r="C4026" t="s">
        <v>3380</v>
      </c>
      <c r="D4026" t="str">
        <f>INDEX(cleaned_data_Pittsburgh!AF$2:'cleaned_data_Pittsburgh'!AF$828, MATCH(A4026, cleaned_data_Pittsburgh!I$2:'cleaned_data_Pittsburgh'!I$828,0))</f>
        <v>Pittsburgh</v>
      </c>
      <c r="E4026">
        <f>INDEX(cleaned_data_Pittsburgh!AG$2:'cleaned_data_Pittsburgh'!AG$828, MATCH(A4026, cleaned_data_Pittsburgh!I$2:'cleaned_data_Pittsburgh'!I$828,0))</f>
        <v>0</v>
      </c>
      <c r="F4026" t="str">
        <f>INDEX(cleaned_data_Pittsburgh!AK$2:'cleaned_data_Pittsburgh'!AK$828, MATCH(A4026, cleaned_data_Pittsburgh!I$2:'cleaned_data_Pittsburgh'!I$828,0))</f>
        <v>Sub-county</v>
      </c>
      <c r="G4026">
        <f t="shared" si="45"/>
        <v>1</v>
      </c>
    </row>
    <row r="4027" spans="1:7" x14ac:dyDescent="0.2">
      <c r="A4027">
        <v>224258634</v>
      </c>
      <c r="B4027">
        <v>5648118</v>
      </c>
      <c r="C4027" t="s">
        <v>3380</v>
      </c>
      <c r="D4027" t="str">
        <f>INDEX(cleaned_data_Pittsburgh!AF$2:'cleaned_data_Pittsburgh'!AF$828, MATCH(A4027, cleaned_data_Pittsburgh!I$2:'cleaned_data_Pittsburgh'!I$828,0))</f>
        <v>Pittsburgh</v>
      </c>
      <c r="E4027">
        <f>INDEX(cleaned_data_Pittsburgh!AG$2:'cleaned_data_Pittsburgh'!AG$828, MATCH(A4027, cleaned_data_Pittsburgh!I$2:'cleaned_data_Pittsburgh'!I$828,0))</f>
        <v>0</v>
      </c>
      <c r="F4027" t="str">
        <f>INDEX(cleaned_data_Pittsburgh!AK$2:'cleaned_data_Pittsburgh'!AK$828, MATCH(A4027, cleaned_data_Pittsburgh!I$2:'cleaned_data_Pittsburgh'!I$828,0))</f>
        <v>Sub-county</v>
      </c>
      <c r="G4027">
        <f t="shared" si="45"/>
        <v>1</v>
      </c>
    </row>
    <row r="4028" spans="1:7" x14ac:dyDescent="0.2">
      <c r="A4028">
        <v>224258634</v>
      </c>
      <c r="B4028">
        <v>11018205</v>
      </c>
      <c r="C4028" t="s">
        <v>3380</v>
      </c>
      <c r="D4028" t="str">
        <f>INDEX(cleaned_data_Pittsburgh!AF$2:'cleaned_data_Pittsburgh'!AF$828, MATCH(A4028, cleaned_data_Pittsburgh!I$2:'cleaned_data_Pittsburgh'!I$828,0))</f>
        <v>Pittsburgh</v>
      </c>
      <c r="E4028">
        <f>INDEX(cleaned_data_Pittsburgh!AG$2:'cleaned_data_Pittsburgh'!AG$828, MATCH(A4028, cleaned_data_Pittsburgh!I$2:'cleaned_data_Pittsburgh'!I$828,0))</f>
        <v>0</v>
      </c>
      <c r="F4028" t="str">
        <f>INDEX(cleaned_data_Pittsburgh!AK$2:'cleaned_data_Pittsburgh'!AK$828, MATCH(A4028, cleaned_data_Pittsburgh!I$2:'cleaned_data_Pittsburgh'!I$828,0))</f>
        <v>Sub-county</v>
      </c>
      <c r="G4028">
        <f t="shared" si="45"/>
        <v>1</v>
      </c>
    </row>
    <row r="4029" spans="1:7" x14ac:dyDescent="0.2">
      <c r="A4029">
        <v>224258634</v>
      </c>
      <c r="B4029">
        <v>190736641</v>
      </c>
      <c r="C4029" t="s">
        <v>3380</v>
      </c>
      <c r="D4029" t="str">
        <f>INDEX(cleaned_data_Pittsburgh!AF$2:'cleaned_data_Pittsburgh'!AF$828, MATCH(A4029, cleaned_data_Pittsburgh!I$2:'cleaned_data_Pittsburgh'!I$828,0))</f>
        <v>Pittsburgh</v>
      </c>
      <c r="E4029">
        <f>INDEX(cleaned_data_Pittsburgh!AG$2:'cleaned_data_Pittsburgh'!AG$828, MATCH(A4029, cleaned_data_Pittsburgh!I$2:'cleaned_data_Pittsburgh'!I$828,0))</f>
        <v>0</v>
      </c>
      <c r="F4029" t="str">
        <f>INDEX(cleaned_data_Pittsburgh!AK$2:'cleaned_data_Pittsburgh'!AK$828, MATCH(A4029, cleaned_data_Pittsburgh!I$2:'cleaned_data_Pittsburgh'!I$828,0))</f>
        <v>Sub-county</v>
      </c>
      <c r="G4029">
        <f t="shared" si="45"/>
        <v>1</v>
      </c>
    </row>
    <row r="4030" spans="1:7" x14ac:dyDescent="0.2">
      <c r="A4030">
        <v>224258634</v>
      </c>
      <c r="B4030">
        <v>111423072</v>
      </c>
      <c r="C4030" t="s">
        <v>3380</v>
      </c>
      <c r="D4030" t="str">
        <f>INDEX(cleaned_data_Pittsburgh!AF$2:'cleaned_data_Pittsburgh'!AF$828, MATCH(A4030, cleaned_data_Pittsburgh!I$2:'cleaned_data_Pittsburgh'!I$828,0))</f>
        <v>Pittsburgh</v>
      </c>
      <c r="E4030">
        <f>INDEX(cleaned_data_Pittsburgh!AG$2:'cleaned_data_Pittsburgh'!AG$828, MATCH(A4030, cleaned_data_Pittsburgh!I$2:'cleaned_data_Pittsburgh'!I$828,0))</f>
        <v>0</v>
      </c>
      <c r="F4030" t="str">
        <f>INDEX(cleaned_data_Pittsburgh!AK$2:'cleaned_data_Pittsburgh'!AK$828, MATCH(A4030, cleaned_data_Pittsburgh!I$2:'cleaned_data_Pittsburgh'!I$828,0))</f>
        <v>Sub-county</v>
      </c>
      <c r="G4030">
        <f t="shared" si="45"/>
        <v>1</v>
      </c>
    </row>
    <row r="4031" spans="1:7" x14ac:dyDescent="0.2">
      <c r="A4031">
        <v>224258634</v>
      </c>
      <c r="B4031">
        <v>3530073</v>
      </c>
      <c r="C4031" t="s">
        <v>3380</v>
      </c>
      <c r="D4031" t="str">
        <f>INDEX(cleaned_data_Pittsburgh!AF$2:'cleaned_data_Pittsburgh'!AF$828, MATCH(A4031, cleaned_data_Pittsburgh!I$2:'cleaned_data_Pittsburgh'!I$828,0))</f>
        <v>Pittsburgh</v>
      </c>
      <c r="E4031">
        <f>INDEX(cleaned_data_Pittsburgh!AG$2:'cleaned_data_Pittsburgh'!AG$828, MATCH(A4031, cleaned_data_Pittsburgh!I$2:'cleaned_data_Pittsburgh'!I$828,0))</f>
        <v>0</v>
      </c>
      <c r="F4031" t="str">
        <f>INDEX(cleaned_data_Pittsburgh!AK$2:'cleaned_data_Pittsburgh'!AK$828, MATCH(A4031, cleaned_data_Pittsburgh!I$2:'cleaned_data_Pittsburgh'!I$828,0))</f>
        <v>Sub-county</v>
      </c>
      <c r="G4031">
        <f t="shared" si="45"/>
        <v>1</v>
      </c>
    </row>
    <row r="4032" spans="1:7" x14ac:dyDescent="0.2">
      <c r="A4032">
        <v>224259555</v>
      </c>
      <c r="B4032">
        <v>677570</v>
      </c>
      <c r="C4032" t="s">
        <v>3380</v>
      </c>
      <c r="D4032" t="str">
        <f>INDEX(cleaned_data_Pittsburgh!AF$2:'cleaned_data_Pittsburgh'!AF$828, MATCH(A4032, cleaned_data_Pittsburgh!I$2:'cleaned_data_Pittsburgh'!I$828,0))</f>
        <v>Pittsburgh</v>
      </c>
      <c r="E4032">
        <f>INDEX(cleaned_data_Pittsburgh!AG$2:'cleaned_data_Pittsburgh'!AG$828, MATCH(A4032, cleaned_data_Pittsburgh!I$2:'cleaned_data_Pittsburgh'!I$828,0))</f>
        <v>0</v>
      </c>
      <c r="F4032" t="str">
        <f>INDEX(cleaned_data_Pittsburgh!AK$2:'cleaned_data_Pittsburgh'!AK$828, MATCH(A4032, cleaned_data_Pittsburgh!I$2:'cleaned_data_Pittsburgh'!I$828,0))</f>
        <v>Sub-county</v>
      </c>
      <c r="G4032">
        <f t="shared" si="45"/>
        <v>1</v>
      </c>
    </row>
    <row r="4033" spans="1:7" x14ac:dyDescent="0.2">
      <c r="A4033">
        <v>224259555</v>
      </c>
      <c r="B4033">
        <v>11366054</v>
      </c>
      <c r="C4033" t="s">
        <v>3380</v>
      </c>
      <c r="D4033" t="str">
        <f>INDEX(cleaned_data_Pittsburgh!AF$2:'cleaned_data_Pittsburgh'!AF$828, MATCH(A4033, cleaned_data_Pittsburgh!I$2:'cleaned_data_Pittsburgh'!I$828,0))</f>
        <v>Pittsburgh</v>
      </c>
      <c r="E4033">
        <f>INDEX(cleaned_data_Pittsburgh!AG$2:'cleaned_data_Pittsburgh'!AG$828, MATCH(A4033, cleaned_data_Pittsburgh!I$2:'cleaned_data_Pittsburgh'!I$828,0))</f>
        <v>0</v>
      </c>
      <c r="F4033" t="str">
        <f>INDEX(cleaned_data_Pittsburgh!AK$2:'cleaned_data_Pittsburgh'!AK$828, MATCH(A4033, cleaned_data_Pittsburgh!I$2:'cleaned_data_Pittsburgh'!I$828,0))</f>
        <v>Sub-county</v>
      </c>
      <c r="G4033">
        <f t="shared" si="45"/>
        <v>1</v>
      </c>
    </row>
    <row r="4034" spans="1:7" x14ac:dyDescent="0.2">
      <c r="A4034">
        <v>224259555</v>
      </c>
      <c r="B4034">
        <v>68677742</v>
      </c>
      <c r="C4034" t="s">
        <v>3380</v>
      </c>
      <c r="D4034" t="str">
        <f>INDEX(cleaned_data_Pittsburgh!AF$2:'cleaned_data_Pittsburgh'!AF$828, MATCH(A4034, cleaned_data_Pittsburgh!I$2:'cleaned_data_Pittsburgh'!I$828,0))</f>
        <v>Pittsburgh</v>
      </c>
      <c r="E4034">
        <f>INDEX(cleaned_data_Pittsburgh!AG$2:'cleaned_data_Pittsburgh'!AG$828, MATCH(A4034, cleaned_data_Pittsburgh!I$2:'cleaned_data_Pittsburgh'!I$828,0))</f>
        <v>0</v>
      </c>
      <c r="F4034" t="str">
        <f>INDEX(cleaned_data_Pittsburgh!AK$2:'cleaned_data_Pittsburgh'!AK$828, MATCH(A4034, cleaned_data_Pittsburgh!I$2:'cleaned_data_Pittsburgh'!I$828,0))</f>
        <v>Sub-county</v>
      </c>
      <c r="G4034">
        <f t="shared" si="45"/>
        <v>1</v>
      </c>
    </row>
    <row r="4035" spans="1:7" x14ac:dyDescent="0.2">
      <c r="A4035">
        <v>224259555</v>
      </c>
      <c r="B4035">
        <v>81456692</v>
      </c>
      <c r="C4035" t="s">
        <v>3380</v>
      </c>
      <c r="D4035" t="str">
        <f>INDEX(cleaned_data_Pittsburgh!AF$2:'cleaned_data_Pittsburgh'!AF$828, MATCH(A4035, cleaned_data_Pittsburgh!I$2:'cleaned_data_Pittsburgh'!I$828,0))</f>
        <v>Pittsburgh</v>
      </c>
      <c r="E4035">
        <f>INDEX(cleaned_data_Pittsburgh!AG$2:'cleaned_data_Pittsburgh'!AG$828, MATCH(A4035, cleaned_data_Pittsburgh!I$2:'cleaned_data_Pittsburgh'!I$828,0))</f>
        <v>0</v>
      </c>
      <c r="F4035" t="str">
        <f>INDEX(cleaned_data_Pittsburgh!AK$2:'cleaned_data_Pittsburgh'!AK$828, MATCH(A4035, cleaned_data_Pittsburgh!I$2:'cleaned_data_Pittsburgh'!I$828,0))</f>
        <v>Sub-county</v>
      </c>
      <c r="G4035">
        <f t="shared" si="45"/>
        <v>1</v>
      </c>
    </row>
    <row r="4036" spans="1:7" x14ac:dyDescent="0.2">
      <c r="A4036">
        <v>224259555</v>
      </c>
      <c r="B4036">
        <v>190172369</v>
      </c>
      <c r="C4036" t="s">
        <v>3380</v>
      </c>
      <c r="D4036" t="str">
        <f>INDEX(cleaned_data_Pittsburgh!AF$2:'cleaned_data_Pittsburgh'!AF$828, MATCH(A4036, cleaned_data_Pittsburgh!I$2:'cleaned_data_Pittsburgh'!I$828,0))</f>
        <v>Pittsburgh</v>
      </c>
      <c r="E4036">
        <f>INDEX(cleaned_data_Pittsburgh!AG$2:'cleaned_data_Pittsburgh'!AG$828, MATCH(A4036, cleaned_data_Pittsburgh!I$2:'cleaned_data_Pittsburgh'!I$828,0))</f>
        <v>0</v>
      </c>
      <c r="F4036" t="str">
        <f>INDEX(cleaned_data_Pittsburgh!AK$2:'cleaned_data_Pittsburgh'!AK$828, MATCH(A4036, cleaned_data_Pittsburgh!I$2:'cleaned_data_Pittsburgh'!I$828,0))</f>
        <v>Sub-county</v>
      </c>
      <c r="G4036">
        <f t="shared" si="45"/>
        <v>1</v>
      </c>
    </row>
    <row r="4037" spans="1:7" x14ac:dyDescent="0.2">
      <c r="A4037">
        <v>224259555</v>
      </c>
      <c r="B4037">
        <v>190501316</v>
      </c>
      <c r="C4037" t="s">
        <v>3380</v>
      </c>
      <c r="D4037" t="str">
        <f>INDEX(cleaned_data_Pittsburgh!AF$2:'cleaned_data_Pittsburgh'!AF$828, MATCH(A4037, cleaned_data_Pittsburgh!I$2:'cleaned_data_Pittsburgh'!I$828,0))</f>
        <v>Pittsburgh</v>
      </c>
      <c r="E4037">
        <f>INDEX(cleaned_data_Pittsburgh!AG$2:'cleaned_data_Pittsburgh'!AG$828, MATCH(A4037, cleaned_data_Pittsburgh!I$2:'cleaned_data_Pittsburgh'!I$828,0))</f>
        <v>0</v>
      </c>
      <c r="F4037" t="str">
        <f>INDEX(cleaned_data_Pittsburgh!AK$2:'cleaned_data_Pittsburgh'!AK$828, MATCH(A4037, cleaned_data_Pittsburgh!I$2:'cleaned_data_Pittsburgh'!I$828,0))</f>
        <v>Sub-county</v>
      </c>
      <c r="G4037">
        <f t="shared" si="45"/>
        <v>1</v>
      </c>
    </row>
    <row r="4038" spans="1:7" x14ac:dyDescent="0.2">
      <c r="A4038">
        <v>224259555</v>
      </c>
      <c r="B4038">
        <v>190357100</v>
      </c>
      <c r="C4038" t="s">
        <v>3380</v>
      </c>
      <c r="D4038" t="str">
        <f>INDEX(cleaned_data_Pittsburgh!AF$2:'cleaned_data_Pittsburgh'!AF$828, MATCH(A4038, cleaned_data_Pittsburgh!I$2:'cleaned_data_Pittsburgh'!I$828,0))</f>
        <v>Pittsburgh</v>
      </c>
      <c r="E4038">
        <f>INDEX(cleaned_data_Pittsburgh!AG$2:'cleaned_data_Pittsburgh'!AG$828, MATCH(A4038, cleaned_data_Pittsburgh!I$2:'cleaned_data_Pittsburgh'!I$828,0))</f>
        <v>0</v>
      </c>
      <c r="F4038" t="str">
        <f>INDEX(cleaned_data_Pittsburgh!AK$2:'cleaned_data_Pittsburgh'!AK$828, MATCH(A4038, cleaned_data_Pittsburgh!I$2:'cleaned_data_Pittsburgh'!I$828,0))</f>
        <v>Sub-county</v>
      </c>
      <c r="G4038">
        <f t="shared" si="45"/>
        <v>1</v>
      </c>
    </row>
    <row r="4039" spans="1:7" x14ac:dyDescent="0.2">
      <c r="A4039">
        <v>224259555</v>
      </c>
      <c r="B4039">
        <v>125606522</v>
      </c>
      <c r="C4039" t="s">
        <v>3380</v>
      </c>
      <c r="D4039" t="str">
        <f>INDEX(cleaned_data_Pittsburgh!AF$2:'cleaned_data_Pittsburgh'!AF$828, MATCH(A4039, cleaned_data_Pittsburgh!I$2:'cleaned_data_Pittsburgh'!I$828,0))</f>
        <v>Pittsburgh</v>
      </c>
      <c r="E4039">
        <f>INDEX(cleaned_data_Pittsburgh!AG$2:'cleaned_data_Pittsburgh'!AG$828, MATCH(A4039, cleaned_data_Pittsburgh!I$2:'cleaned_data_Pittsburgh'!I$828,0))</f>
        <v>0</v>
      </c>
      <c r="F4039" t="str">
        <f>INDEX(cleaned_data_Pittsburgh!AK$2:'cleaned_data_Pittsburgh'!AK$828, MATCH(A4039, cleaned_data_Pittsburgh!I$2:'cleaned_data_Pittsburgh'!I$828,0))</f>
        <v>Sub-county</v>
      </c>
      <c r="G4039">
        <f t="shared" si="45"/>
        <v>1</v>
      </c>
    </row>
    <row r="4040" spans="1:7" x14ac:dyDescent="0.2">
      <c r="A4040">
        <v>224259555</v>
      </c>
      <c r="B4040">
        <v>190877823</v>
      </c>
      <c r="C4040" t="s">
        <v>3380</v>
      </c>
      <c r="D4040" t="str">
        <f>INDEX(cleaned_data_Pittsburgh!AF$2:'cleaned_data_Pittsburgh'!AF$828, MATCH(A4040, cleaned_data_Pittsburgh!I$2:'cleaned_data_Pittsburgh'!I$828,0))</f>
        <v>Pittsburgh</v>
      </c>
      <c r="E4040">
        <f>INDEX(cleaned_data_Pittsburgh!AG$2:'cleaned_data_Pittsburgh'!AG$828, MATCH(A4040, cleaned_data_Pittsburgh!I$2:'cleaned_data_Pittsburgh'!I$828,0))</f>
        <v>0</v>
      </c>
      <c r="F4040" t="str">
        <f>INDEX(cleaned_data_Pittsburgh!AK$2:'cleaned_data_Pittsburgh'!AK$828, MATCH(A4040, cleaned_data_Pittsburgh!I$2:'cleaned_data_Pittsburgh'!I$828,0))</f>
        <v>Sub-county</v>
      </c>
      <c r="G4040">
        <f t="shared" si="45"/>
        <v>1</v>
      </c>
    </row>
    <row r="4041" spans="1:7" x14ac:dyDescent="0.2">
      <c r="A4041">
        <v>224259555</v>
      </c>
      <c r="B4041">
        <v>187751251</v>
      </c>
      <c r="C4041" t="s">
        <v>3380</v>
      </c>
      <c r="D4041" t="str">
        <f>INDEX(cleaned_data_Pittsburgh!AF$2:'cleaned_data_Pittsburgh'!AF$828, MATCH(A4041, cleaned_data_Pittsburgh!I$2:'cleaned_data_Pittsburgh'!I$828,0))</f>
        <v>Pittsburgh</v>
      </c>
      <c r="E4041">
        <f>INDEX(cleaned_data_Pittsburgh!AG$2:'cleaned_data_Pittsburgh'!AG$828, MATCH(A4041, cleaned_data_Pittsburgh!I$2:'cleaned_data_Pittsburgh'!I$828,0))</f>
        <v>0</v>
      </c>
      <c r="F4041" t="str">
        <f>INDEX(cleaned_data_Pittsburgh!AK$2:'cleaned_data_Pittsburgh'!AK$828, MATCH(A4041, cleaned_data_Pittsburgh!I$2:'cleaned_data_Pittsburgh'!I$828,0))</f>
        <v>Sub-county</v>
      </c>
      <c r="G4041">
        <f t="shared" si="45"/>
        <v>1</v>
      </c>
    </row>
    <row r="4042" spans="1:7" x14ac:dyDescent="0.2">
      <c r="A4042">
        <v>224259555</v>
      </c>
      <c r="B4042">
        <v>190883213</v>
      </c>
      <c r="C4042" t="s">
        <v>3380</v>
      </c>
      <c r="D4042" t="str">
        <f>INDEX(cleaned_data_Pittsburgh!AF$2:'cleaned_data_Pittsburgh'!AF$828, MATCH(A4042, cleaned_data_Pittsburgh!I$2:'cleaned_data_Pittsburgh'!I$828,0))</f>
        <v>Pittsburgh</v>
      </c>
      <c r="E4042">
        <f>INDEX(cleaned_data_Pittsburgh!AG$2:'cleaned_data_Pittsburgh'!AG$828, MATCH(A4042, cleaned_data_Pittsburgh!I$2:'cleaned_data_Pittsburgh'!I$828,0))</f>
        <v>0</v>
      </c>
      <c r="F4042" t="str">
        <f>INDEX(cleaned_data_Pittsburgh!AK$2:'cleaned_data_Pittsburgh'!AK$828, MATCH(A4042, cleaned_data_Pittsburgh!I$2:'cleaned_data_Pittsburgh'!I$828,0))</f>
        <v>Sub-county</v>
      </c>
      <c r="G4042">
        <f t="shared" si="45"/>
        <v>1</v>
      </c>
    </row>
    <row r="4043" spans="1:7" x14ac:dyDescent="0.2">
      <c r="A4043">
        <v>224261079</v>
      </c>
      <c r="B4043">
        <v>21342551</v>
      </c>
      <c r="C4043" t="s">
        <v>3380</v>
      </c>
      <c r="D4043" t="str">
        <f>INDEX(cleaned_data_Pittsburgh!AF$2:'cleaned_data_Pittsburgh'!AF$828, MATCH(A4043, cleaned_data_Pittsburgh!I$2:'cleaned_data_Pittsburgh'!I$828,0))</f>
        <v>Pittsburgh</v>
      </c>
      <c r="E4043">
        <f>INDEX(cleaned_data_Pittsburgh!AG$2:'cleaned_data_Pittsburgh'!AG$828, MATCH(A4043, cleaned_data_Pittsburgh!I$2:'cleaned_data_Pittsburgh'!I$828,0))</f>
        <v>0</v>
      </c>
      <c r="F4043" t="str">
        <f>INDEX(cleaned_data_Pittsburgh!AK$2:'cleaned_data_Pittsburgh'!AK$828, MATCH(A4043, cleaned_data_Pittsburgh!I$2:'cleaned_data_Pittsburgh'!I$828,0))</f>
        <v>Sub-county</v>
      </c>
      <c r="G4043">
        <f t="shared" ref="G4043:G4106" si="46">IF(IFERROR(SEARCH(D4043, C4043), 0), 1, 0)</f>
        <v>1</v>
      </c>
    </row>
    <row r="4044" spans="1:7" x14ac:dyDescent="0.2">
      <c r="A4044">
        <v>224261079</v>
      </c>
      <c r="B4044">
        <v>13666218</v>
      </c>
      <c r="C4044" t="s">
        <v>3380</v>
      </c>
      <c r="D4044" t="str">
        <f>INDEX(cleaned_data_Pittsburgh!AF$2:'cleaned_data_Pittsburgh'!AF$828, MATCH(A4044, cleaned_data_Pittsburgh!I$2:'cleaned_data_Pittsburgh'!I$828,0))</f>
        <v>Pittsburgh</v>
      </c>
      <c r="E4044">
        <f>INDEX(cleaned_data_Pittsburgh!AG$2:'cleaned_data_Pittsburgh'!AG$828, MATCH(A4044, cleaned_data_Pittsburgh!I$2:'cleaned_data_Pittsburgh'!I$828,0))</f>
        <v>0</v>
      </c>
      <c r="F4044" t="str">
        <f>INDEX(cleaned_data_Pittsburgh!AK$2:'cleaned_data_Pittsburgh'!AK$828, MATCH(A4044, cleaned_data_Pittsburgh!I$2:'cleaned_data_Pittsburgh'!I$828,0))</f>
        <v>Sub-county</v>
      </c>
      <c r="G4044">
        <f t="shared" si="46"/>
        <v>1</v>
      </c>
    </row>
    <row r="4045" spans="1:7" x14ac:dyDescent="0.2">
      <c r="A4045">
        <v>224261079</v>
      </c>
      <c r="B4045">
        <v>32546172</v>
      </c>
      <c r="C4045" t="s">
        <v>3380</v>
      </c>
      <c r="D4045" t="str">
        <f>INDEX(cleaned_data_Pittsburgh!AF$2:'cleaned_data_Pittsburgh'!AF$828, MATCH(A4045, cleaned_data_Pittsburgh!I$2:'cleaned_data_Pittsburgh'!I$828,0))</f>
        <v>Pittsburgh</v>
      </c>
      <c r="E4045">
        <f>INDEX(cleaned_data_Pittsburgh!AG$2:'cleaned_data_Pittsburgh'!AG$828, MATCH(A4045, cleaned_data_Pittsburgh!I$2:'cleaned_data_Pittsburgh'!I$828,0))</f>
        <v>0</v>
      </c>
      <c r="F4045" t="str">
        <f>INDEX(cleaned_data_Pittsburgh!AK$2:'cleaned_data_Pittsburgh'!AK$828, MATCH(A4045, cleaned_data_Pittsburgh!I$2:'cleaned_data_Pittsburgh'!I$828,0))</f>
        <v>Sub-county</v>
      </c>
      <c r="G4045">
        <f t="shared" si="46"/>
        <v>1</v>
      </c>
    </row>
    <row r="4046" spans="1:7" x14ac:dyDescent="0.2">
      <c r="A4046">
        <v>224261079</v>
      </c>
      <c r="B4046">
        <v>62597742</v>
      </c>
      <c r="C4046" t="s">
        <v>3380</v>
      </c>
      <c r="D4046" t="str">
        <f>INDEX(cleaned_data_Pittsburgh!AF$2:'cleaned_data_Pittsburgh'!AF$828, MATCH(A4046, cleaned_data_Pittsburgh!I$2:'cleaned_data_Pittsburgh'!I$828,0))</f>
        <v>Pittsburgh</v>
      </c>
      <c r="E4046">
        <f>INDEX(cleaned_data_Pittsburgh!AG$2:'cleaned_data_Pittsburgh'!AG$828, MATCH(A4046, cleaned_data_Pittsburgh!I$2:'cleaned_data_Pittsburgh'!I$828,0))</f>
        <v>0</v>
      </c>
      <c r="F4046" t="str">
        <f>INDEX(cleaned_data_Pittsburgh!AK$2:'cleaned_data_Pittsburgh'!AK$828, MATCH(A4046, cleaned_data_Pittsburgh!I$2:'cleaned_data_Pittsburgh'!I$828,0))</f>
        <v>Sub-county</v>
      </c>
      <c r="G4046">
        <f t="shared" si="46"/>
        <v>1</v>
      </c>
    </row>
    <row r="4047" spans="1:7" x14ac:dyDescent="0.2">
      <c r="A4047">
        <v>224261079</v>
      </c>
      <c r="B4047">
        <v>121344122</v>
      </c>
      <c r="C4047" t="s">
        <v>3380</v>
      </c>
      <c r="D4047" t="str">
        <f>INDEX(cleaned_data_Pittsburgh!AF$2:'cleaned_data_Pittsburgh'!AF$828, MATCH(A4047, cleaned_data_Pittsburgh!I$2:'cleaned_data_Pittsburgh'!I$828,0))</f>
        <v>Pittsburgh</v>
      </c>
      <c r="E4047">
        <f>INDEX(cleaned_data_Pittsburgh!AG$2:'cleaned_data_Pittsburgh'!AG$828, MATCH(A4047, cleaned_data_Pittsburgh!I$2:'cleaned_data_Pittsburgh'!I$828,0))</f>
        <v>0</v>
      </c>
      <c r="F4047" t="str">
        <f>INDEX(cleaned_data_Pittsburgh!AK$2:'cleaned_data_Pittsburgh'!AK$828, MATCH(A4047, cleaned_data_Pittsburgh!I$2:'cleaned_data_Pittsburgh'!I$828,0))</f>
        <v>Sub-county</v>
      </c>
      <c r="G4047">
        <f t="shared" si="46"/>
        <v>1</v>
      </c>
    </row>
    <row r="4048" spans="1:7" x14ac:dyDescent="0.2">
      <c r="A4048">
        <v>224261079</v>
      </c>
      <c r="B4048">
        <v>120686522</v>
      </c>
      <c r="C4048" t="s">
        <v>3380</v>
      </c>
      <c r="D4048" t="str">
        <f>INDEX(cleaned_data_Pittsburgh!AF$2:'cleaned_data_Pittsburgh'!AF$828, MATCH(A4048, cleaned_data_Pittsburgh!I$2:'cleaned_data_Pittsburgh'!I$828,0))</f>
        <v>Pittsburgh</v>
      </c>
      <c r="E4048">
        <f>INDEX(cleaned_data_Pittsburgh!AG$2:'cleaned_data_Pittsburgh'!AG$828, MATCH(A4048, cleaned_data_Pittsburgh!I$2:'cleaned_data_Pittsburgh'!I$828,0))</f>
        <v>0</v>
      </c>
      <c r="F4048" t="str">
        <f>INDEX(cleaned_data_Pittsburgh!AK$2:'cleaned_data_Pittsburgh'!AK$828, MATCH(A4048, cleaned_data_Pittsburgh!I$2:'cleaned_data_Pittsburgh'!I$828,0))</f>
        <v>Sub-county</v>
      </c>
      <c r="G4048">
        <f t="shared" si="46"/>
        <v>1</v>
      </c>
    </row>
    <row r="4049" spans="1:7" x14ac:dyDescent="0.2">
      <c r="A4049">
        <v>224261079</v>
      </c>
      <c r="B4049">
        <v>184807399</v>
      </c>
      <c r="C4049" t="s">
        <v>3380</v>
      </c>
      <c r="D4049" t="str">
        <f>INDEX(cleaned_data_Pittsburgh!AF$2:'cleaned_data_Pittsburgh'!AF$828, MATCH(A4049, cleaned_data_Pittsburgh!I$2:'cleaned_data_Pittsburgh'!I$828,0))</f>
        <v>Pittsburgh</v>
      </c>
      <c r="E4049">
        <f>INDEX(cleaned_data_Pittsburgh!AG$2:'cleaned_data_Pittsburgh'!AG$828, MATCH(A4049, cleaned_data_Pittsburgh!I$2:'cleaned_data_Pittsburgh'!I$828,0))</f>
        <v>0</v>
      </c>
      <c r="F4049" t="str">
        <f>INDEX(cleaned_data_Pittsburgh!AK$2:'cleaned_data_Pittsburgh'!AK$828, MATCH(A4049, cleaned_data_Pittsburgh!I$2:'cleaned_data_Pittsburgh'!I$828,0))</f>
        <v>Sub-county</v>
      </c>
      <c r="G4049">
        <f t="shared" si="46"/>
        <v>1</v>
      </c>
    </row>
    <row r="4050" spans="1:7" x14ac:dyDescent="0.2">
      <c r="A4050">
        <v>224262020</v>
      </c>
      <c r="B4050">
        <v>125082882</v>
      </c>
      <c r="C4050" t="s">
        <v>3380</v>
      </c>
      <c r="D4050" t="str">
        <f>INDEX(cleaned_data_Pittsburgh!AF$2:'cleaned_data_Pittsburgh'!AF$828, MATCH(A4050, cleaned_data_Pittsburgh!I$2:'cleaned_data_Pittsburgh'!I$828,0))</f>
        <v>Pittsburgh</v>
      </c>
      <c r="E4050">
        <f>INDEX(cleaned_data_Pittsburgh!AG$2:'cleaned_data_Pittsburgh'!AG$828, MATCH(A4050, cleaned_data_Pittsburgh!I$2:'cleaned_data_Pittsburgh'!I$828,0))</f>
        <v>0</v>
      </c>
      <c r="F4050" t="str">
        <f>INDEX(cleaned_data_Pittsburgh!AK$2:'cleaned_data_Pittsburgh'!AK$828, MATCH(A4050, cleaned_data_Pittsburgh!I$2:'cleaned_data_Pittsburgh'!I$828,0))</f>
        <v>Sub-county</v>
      </c>
      <c r="G4050">
        <f t="shared" si="46"/>
        <v>1</v>
      </c>
    </row>
    <row r="4051" spans="1:7" x14ac:dyDescent="0.2">
      <c r="A4051">
        <v>224262020</v>
      </c>
      <c r="B4051">
        <v>189469520</v>
      </c>
      <c r="C4051" t="s">
        <v>3380</v>
      </c>
      <c r="D4051" t="str">
        <f>INDEX(cleaned_data_Pittsburgh!AF$2:'cleaned_data_Pittsburgh'!AF$828, MATCH(A4051, cleaned_data_Pittsburgh!I$2:'cleaned_data_Pittsburgh'!I$828,0))</f>
        <v>Pittsburgh</v>
      </c>
      <c r="E4051">
        <f>INDEX(cleaned_data_Pittsburgh!AG$2:'cleaned_data_Pittsburgh'!AG$828, MATCH(A4051, cleaned_data_Pittsburgh!I$2:'cleaned_data_Pittsburgh'!I$828,0))</f>
        <v>0</v>
      </c>
      <c r="F4051" t="str">
        <f>INDEX(cleaned_data_Pittsburgh!AK$2:'cleaned_data_Pittsburgh'!AK$828, MATCH(A4051, cleaned_data_Pittsburgh!I$2:'cleaned_data_Pittsburgh'!I$828,0))</f>
        <v>Sub-county</v>
      </c>
      <c r="G4051">
        <f t="shared" si="46"/>
        <v>1</v>
      </c>
    </row>
    <row r="4052" spans="1:7" x14ac:dyDescent="0.2">
      <c r="A4052">
        <v>224262020</v>
      </c>
      <c r="B4052">
        <v>82863902</v>
      </c>
      <c r="C4052" t="s">
        <v>3380</v>
      </c>
      <c r="D4052" t="str">
        <f>INDEX(cleaned_data_Pittsburgh!AF$2:'cleaned_data_Pittsburgh'!AF$828, MATCH(A4052, cleaned_data_Pittsburgh!I$2:'cleaned_data_Pittsburgh'!I$828,0))</f>
        <v>Pittsburgh</v>
      </c>
      <c r="E4052">
        <f>INDEX(cleaned_data_Pittsburgh!AG$2:'cleaned_data_Pittsburgh'!AG$828, MATCH(A4052, cleaned_data_Pittsburgh!I$2:'cleaned_data_Pittsburgh'!I$828,0))</f>
        <v>0</v>
      </c>
      <c r="F4052" t="str">
        <f>INDEX(cleaned_data_Pittsburgh!AK$2:'cleaned_data_Pittsburgh'!AK$828, MATCH(A4052, cleaned_data_Pittsburgh!I$2:'cleaned_data_Pittsburgh'!I$828,0))</f>
        <v>Sub-county</v>
      </c>
      <c r="G4052">
        <f t="shared" si="46"/>
        <v>1</v>
      </c>
    </row>
    <row r="4053" spans="1:7" x14ac:dyDescent="0.2">
      <c r="A4053">
        <v>224262020</v>
      </c>
      <c r="B4053">
        <v>4374788</v>
      </c>
      <c r="C4053" t="s">
        <v>3380</v>
      </c>
      <c r="D4053" t="str">
        <f>INDEX(cleaned_data_Pittsburgh!AF$2:'cleaned_data_Pittsburgh'!AF$828, MATCH(A4053, cleaned_data_Pittsburgh!I$2:'cleaned_data_Pittsburgh'!I$828,0))</f>
        <v>Pittsburgh</v>
      </c>
      <c r="E4053">
        <f>INDEX(cleaned_data_Pittsburgh!AG$2:'cleaned_data_Pittsburgh'!AG$828, MATCH(A4053, cleaned_data_Pittsburgh!I$2:'cleaned_data_Pittsburgh'!I$828,0))</f>
        <v>0</v>
      </c>
      <c r="F4053" t="str">
        <f>INDEX(cleaned_data_Pittsburgh!AK$2:'cleaned_data_Pittsburgh'!AK$828, MATCH(A4053, cleaned_data_Pittsburgh!I$2:'cleaned_data_Pittsburgh'!I$828,0))</f>
        <v>Sub-county</v>
      </c>
      <c r="G4053">
        <f t="shared" si="46"/>
        <v>1</v>
      </c>
    </row>
    <row r="4054" spans="1:7" x14ac:dyDescent="0.2">
      <c r="A4054">
        <v>224262020</v>
      </c>
      <c r="B4054">
        <v>7229232</v>
      </c>
      <c r="C4054" t="s">
        <v>3380</v>
      </c>
      <c r="D4054" t="str">
        <f>INDEX(cleaned_data_Pittsburgh!AF$2:'cleaned_data_Pittsburgh'!AF$828, MATCH(A4054, cleaned_data_Pittsburgh!I$2:'cleaned_data_Pittsburgh'!I$828,0))</f>
        <v>Pittsburgh</v>
      </c>
      <c r="E4054">
        <f>INDEX(cleaned_data_Pittsburgh!AG$2:'cleaned_data_Pittsburgh'!AG$828, MATCH(A4054, cleaned_data_Pittsburgh!I$2:'cleaned_data_Pittsburgh'!I$828,0))</f>
        <v>0</v>
      </c>
      <c r="F4054" t="str">
        <f>INDEX(cleaned_data_Pittsburgh!AK$2:'cleaned_data_Pittsburgh'!AK$828, MATCH(A4054, cleaned_data_Pittsburgh!I$2:'cleaned_data_Pittsburgh'!I$828,0))</f>
        <v>Sub-county</v>
      </c>
      <c r="G4054">
        <f t="shared" si="46"/>
        <v>1</v>
      </c>
    </row>
    <row r="4055" spans="1:7" x14ac:dyDescent="0.2">
      <c r="A4055">
        <v>224262020</v>
      </c>
      <c r="B4055">
        <v>13935823</v>
      </c>
      <c r="C4055" t="s">
        <v>3380</v>
      </c>
      <c r="D4055" t="str">
        <f>INDEX(cleaned_data_Pittsburgh!AF$2:'cleaned_data_Pittsburgh'!AF$828, MATCH(A4055, cleaned_data_Pittsburgh!I$2:'cleaned_data_Pittsburgh'!I$828,0))</f>
        <v>Pittsburgh</v>
      </c>
      <c r="E4055">
        <f>INDEX(cleaned_data_Pittsburgh!AG$2:'cleaned_data_Pittsburgh'!AG$828, MATCH(A4055, cleaned_data_Pittsburgh!I$2:'cleaned_data_Pittsburgh'!I$828,0))</f>
        <v>0</v>
      </c>
      <c r="F4055" t="str">
        <f>INDEX(cleaned_data_Pittsburgh!AK$2:'cleaned_data_Pittsburgh'!AK$828, MATCH(A4055, cleaned_data_Pittsburgh!I$2:'cleaned_data_Pittsburgh'!I$828,0))</f>
        <v>Sub-county</v>
      </c>
      <c r="G4055">
        <f t="shared" si="46"/>
        <v>1</v>
      </c>
    </row>
    <row r="4056" spans="1:7" x14ac:dyDescent="0.2">
      <c r="A4056">
        <v>224262020</v>
      </c>
      <c r="B4056">
        <v>6983559</v>
      </c>
      <c r="C4056" t="s">
        <v>3380</v>
      </c>
      <c r="D4056" t="str">
        <f>INDEX(cleaned_data_Pittsburgh!AF$2:'cleaned_data_Pittsburgh'!AF$828, MATCH(A4056, cleaned_data_Pittsburgh!I$2:'cleaned_data_Pittsburgh'!I$828,0))</f>
        <v>Pittsburgh</v>
      </c>
      <c r="E4056">
        <f>INDEX(cleaned_data_Pittsburgh!AG$2:'cleaned_data_Pittsburgh'!AG$828, MATCH(A4056, cleaned_data_Pittsburgh!I$2:'cleaned_data_Pittsburgh'!I$828,0))</f>
        <v>0</v>
      </c>
      <c r="F4056" t="str">
        <f>INDEX(cleaned_data_Pittsburgh!AK$2:'cleaned_data_Pittsburgh'!AK$828, MATCH(A4056, cleaned_data_Pittsburgh!I$2:'cleaned_data_Pittsburgh'!I$828,0))</f>
        <v>Sub-county</v>
      </c>
      <c r="G4056">
        <f t="shared" si="46"/>
        <v>1</v>
      </c>
    </row>
    <row r="4057" spans="1:7" x14ac:dyDescent="0.2">
      <c r="A4057">
        <v>224265510</v>
      </c>
      <c r="B4057">
        <v>12499115</v>
      </c>
      <c r="C4057" t="s">
        <v>3380</v>
      </c>
      <c r="D4057" t="str">
        <f>INDEX(cleaned_data_Pittsburgh!AF$2:'cleaned_data_Pittsburgh'!AF$828, MATCH(A4057, cleaned_data_Pittsburgh!I$2:'cleaned_data_Pittsburgh'!I$828,0))</f>
        <v>Pittsburgh</v>
      </c>
      <c r="E4057">
        <f>INDEX(cleaned_data_Pittsburgh!AG$2:'cleaned_data_Pittsburgh'!AG$828, MATCH(A4057, cleaned_data_Pittsburgh!I$2:'cleaned_data_Pittsburgh'!I$828,0))</f>
        <v>0</v>
      </c>
      <c r="F4057" t="str">
        <f>INDEX(cleaned_data_Pittsburgh!AK$2:'cleaned_data_Pittsburgh'!AK$828, MATCH(A4057, cleaned_data_Pittsburgh!I$2:'cleaned_data_Pittsburgh'!I$828,0))</f>
        <v>Sub-county</v>
      </c>
      <c r="G4057">
        <f t="shared" si="46"/>
        <v>1</v>
      </c>
    </row>
    <row r="4058" spans="1:7" x14ac:dyDescent="0.2">
      <c r="A4058">
        <v>224265510</v>
      </c>
      <c r="B4058">
        <v>109471382</v>
      </c>
      <c r="C4058" t="s">
        <v>3380</v>
      </c>
      <c r="D4058" t="str">
        <f>INDEX(cleaned_data_Pittsburgh!AF$2:'cleaned_data_Pittsburgh'!AF$828, MATCH(A4058, cleaned_data_Pittsburgh!I$2:'cleaned_data_Pittsburgh'!I$828,0))</f>
        <v>Pittsburgh</v>
      </c>
      <c r="E4058">
        <f>INDEX(cleaned_data_Pittsburgh!AG$2:'cleaned_data_Pittsburgh'!AG$828, MATCH(A4058, cleaned_data_Pittsburgh!I$2:'cleaned_data_Pittsburgh'!I$828,0))</f>
        <v>0</v>
      </c>
      <c r="F4058" t="str">
        <f>INDEX(cleaned_data_Pittsburgh!AK$2:'cleaned_data_Pittsburgh'!AK$828, MATCH(A4058, cleaned_data_Pittsburgh!I$2:'cleaned_data_Pittsburgh'!I$828,0))</f>
        <v>Sub-county</v>
      </c>
      <c r="G4058">
        <f t="shared" si="46"/>
        <v>1</v>
      </c>
    </row>
    <row r="4059" spans="1:7" x14ac:dyDescent="0.2">
      <c r="A4059">
        <v>224266735</v>
      </c>
      <c r="B4059">
        <v>125618702</v>
      </c>
      <c r="C4059" t="s">
        <v>3380</v>
      </c>
      <c r="D4059" t="str">
        <f>INDEX(cleaned_data_Pittsburgh!AF$2:'cleaned_data_Pittsburgh'!AF$828, MATCH(A4059, cleaned_data_Pittsburgh!I$2:'cleaned_data_Pittsburgh'!I$828,0))</f>
        <v>Cranberry Twp</v>
      </c>
      <c r="E4059">
        <f>INDEX(cleaned_data_Pittsburgh!AG$2:'cleaned_data_Pittsburgh'!AG$828, MATCH(A4059, cleaned_data_Pittsburgh!I$2:'cleaned_data_Pittsburgh'!I$828,0))</f>
        <v>0</v>
      </c>
      <c r="F4059" t="str">
        <f>INDEX(cleaned_data_Pittsburgh!AK$2:'cleaned_data_Pittsburgh'!AK$828, MATCH(A4059, cleaned_data_Pittsburgh!I$2:'cleaned_data_Pittsburgh'!I$828,0))</f>
        <v>Sub-county</v>
      </c>
      <c r="G4059">
        <f t="shared" si="46"/>
        <v>0</v>
      </c>
    </row>
    <row r="4060" spans="1:7" x14ac:dyDescent="0.2">
      <c r="A4060">
        <v>224266780</v>
      </c>
      <c r="B4060">
        <v>183897682</v>
      </c>
      <c r="C4060" t="s">
        <v>3380</v>
      </c>
      <c r="D4060" t="str">
        <f>INDEX(cleaned_data_Pittsburgh!AF$2:'cleaned_data_Pittsburgh'!AF$828, MATCH(A4060, cleaned_data_Pittsburgh!I$2:'cleaned_data_Pittsburgh'!I$828,0))</f>
        <v>Pittsburgh</v>
      </c>
      <c r="E4060">
        <f>INDEX(cleaned_data_Pittsburgh!AG$2:'cleaned_data_Pittsburgh'!AG$828, MATCH(A4060, cleaned_data_Pittsburgh!I$2:'cleaned_data_Pittsburgh'!I$828,0))</f>
        <v>0</v>
      </c>
      <c r="F4060" t="str">
        <f>INDEX(cleaned_data_Pittsburgh!AK$2:'cleaned_data_Pittsburgh'!AK$828, MATCH(A4060, cleaned_data_Pittsburgh!I$2:'cleaned_data_Pittsburgh'!I$828,0))</f>
        <v>Sub-county</v>
      </c>
      <c r="G4060">
        <f t="shared" si="46"/>
        <v>1</v>
      </c>
    </row>
    <row r="4061" spans="1:7" x14ac:dyDescent="0.2">
      <c r="A4061">
        <v>224266780</v>
      </c>
      <c r="B4061">
        <v>185093643</v>
      </c>
      <c r="C4061" t="s">
        <v>3380</v>
      </c>
      <c r="D4061" t="str">
        <f>INDEX(cleaned_data_Pittsburgh!AF$2:'cleaned_data_Pittsburgh'!AF$828, MATCH(A4061, cleaned_data_Pittsburgh!I$2:'cleaned_data_Pittsburgh'!I$828,0))</f>
        <v>Pittsburgh</v>
      </c>
      <c r="E4061">
        <f>INDEX(cleaned_data_Pittsburgh!AG$2:'cleaned_data_Pittsburgh'!AG$828, MATCH(A4061, cleaned_data_Pittsburgh!I$2:'cleaned_data_Pittsburgh'!I$828,0))</f>
        <v>0</v>
      </c>
      <c r="F4061" t="str">
        <f>INDEX(cleaned_data_Pittsburgh!AK$2:'cleaned_data_Pittsburgh'!AK$828, MATCH(A4061, cleaned_data_Pittsburgh!I$2:'cleaned_data_Pittsburgh'!I$828,0))</f>
        <v>Sub-county</v>
      </c>
      <c r="G4061">
        <f t="shared" si="46"/>
        <v>1</v>
      </c>
    </row>
    <row r="4062" spans="1:7" x14ac:dyDescent="0.2">
      <c r="A4062">
        <v>224266780</v>
      </c>
      <c r="B4062">
        <v>94503512</v>
      </c>
      <c r="C4062" t="s">
        <v>3380</v>
      </c>
      <c r="D4062" t="str">
        <f>INDEX(cleaned_data_Pittsburgh!AF$2:'cleaned_data_Pittsburgh'!AF$828, MATCH(A4062, cleaned_data_Pittsburgh!I$2:'cleaned_data_Pittsburgh'!I$828,0))</f>
        <v>Pittsburgh</v>
      </c>
      <c r="E4062">
        <f>INDEX(cleaned_data_Pittsburgh!AG$2:'cleaned_data_Pittsburgh'!AG$828, MATCH(A4062, cleaned_data_Pittsburgh!I$2:'cleaned_data_Pittsburgh'!I$828,0))</f>
        <v>0</v>
      </c>
      <c r="F4062" t="str">
        <f>INDEX(cleaned_data_Pittsburgh!AK$2:'cleaned_data_Pittsburgh'!AK$828, MATCH(A4062, cleaned_data_Pittsburgh!I$2:'cleaned_data_Pittsburgh'!I$828,0))</f>
        <v>Sub-county</v>
      </c>
      <c r="G4062">
        <f t="shared" si="46"/>
        <v>1</v>
      </c>
    </row>
    <row r="4063" spans="1:7" x14ac:dyDescent="0.2">
      <c r="A4063">
        <v>224266780</v>
      </c>
      <c r="B4063">
        <v>188980112</v>
      </c>
      <c r="C4063" t="s">
        <v>3380</v>
      </c>
      <c r="D4063" t="str">
        <f>INDEX(cleaned_data_Pittsburgh!AF$2:'cleaned_data_Pittsburgh'!AF$828, MATCH(A4063, cleaned_data_Pittsburgh!I$2:'cleaned_data_Pittsburgh'!I$828,0))</f>
        <v>Pittsburgh</v>
      </c>
      <c r="E4063">
        <f>INDEX(cleaned_data_Pittsburgh!AG$2:'cleaned_data_Pittsburgh'!AG$828, MATCH(A4063, cleaned_data_Pittsburgh!I$2:'cleaned_data_Pittsburgh'!I$828,0))</f>
        <v>0</v>
      </c>
      <c r="F4063" t="str">
        <f>INDEX(cleaned_data_Pittsburgh!AK$2:'cleaned_data_Pittsburgh'!AK$828, MATCH(A4063, cleaned_data_Pittsburgh!I$2:'cleaned_data_Pittsburgh'!I$828,0))</f>
        <v>Sub-county</v>
      </c>
      <c r="G4063">
        <f t="shared" si="46"/>
        <v>1</v>
      </c>
    </row>
    <row r="4064" spans="1:7" x14ac:dyDescent="0.2">
      <c r="A4064">
        <v>224269782</v>
      </c>
      <c r="B4064">
        <v>73408112</v>
      </c>
      <c r="C4064" t="s">
        <v>3380</v>
      </c>
      <c r="D4064" t="str">
        <f>INDEX(cleaned_data_Pittsburgh!AF$2:'cleaned_data_Pittsburgh'!AF$828, MATCH(A4064, cleaned_data_Pittsburgh!I$2:'cleaned_data_Pittsburgh'!I$828,0))</f>
        <v>Pittsburgh</v>
      </c>
      <c r="E4064">
        <f>INDEX(cleaned_data_Pittsburgh!AG$2:'cleaned_data_Pittsburgh'!AG$828, MATCH(A4064, cleaned_data_Pittsburgh!I$2:'cleaned_data_Pittsburgh'!I$828,0))</f>
        <v>0</v>
      </c>
      <c r="F4064" t="str">
        <f>INDEX(cleaned_data_Pittsburgh!AK$2:'cleaned_data_Pittsburgh'!AK$828, MATCH(A4064, cleaned_data_Pittsburgh!I$2:'cleaned_data_Pittsburgh'!I$828,0))</f>
        <v>Sub-county</v>
      </c>
      <c r="G4064">
        <f t="shared" si="46"/>
        <v>1</v>
      </c>
    </row>
    <row r="4065" spans="1:7" x14ac:dyDescent="0.2">
      <c r="A4065">
        <v>224269782</v>
      </c>
      <c r="B4065">
        <v>22166341</v>
      </c>
      <c r="C4065" t="s">
        <v>3380</v>
      </c>
      <c r="D4065" t="str">
        <f>INDEX(cleaned_data_Pittsburgh!AF$2:'cleaned_data_Pittsburgh'!AF$828, MATCH(A4065, cleaned_data_Pittsburgh!I$2:'cleaned_data_Pittsburgh'!I$828,0))</f>
        <v>Pittsburgh</v>
      </c>
      <c r="E4065">
        <f>INDEX(cleaned_data_Pittsburgh!AG$2:'cleaned_data_Pittsburgh'!AG$828, MATCH(A4065, cleaned_data_Pittsburgh!I$2:'cleaned_data_Pittsburgh'!I$828,0))</f>
        <v>0</v>
      </c>
      <c r="F4065" t="str">
        <f>INDEX(cleaned_data_Pittsburgh!AK$2:'cleaned_data_Pittsburgh'!AK$828, MATCH(A4065, cleaned_data_Pittsburgh!I$2:'cleaned_data_Pittsburgh'!I$828,0))</f>
        <v>Sub-county</v>
      </c>
      <c r="G4065">
        <f t="shared" si="46"/>
        <v>1</v>
      </c>
    </row>
    <row r="4066" spans="1:7" x14ac:dyDescent="0.2">
      <c r="A4066">
        <v>224269782</v>
      </c>
      <c r="B4066">
        <v>178084822</v>
      </c>
      <c r="C4066" t="s">
        <v>3380</v>
      </c>
      <c r="D4066" t="str">
        <f>INDEX(cleaned_data_Pittsburgh!AF$2:'cleaned_data_Pittsburgh'!AF$828, MATCH(A4066, cleaned_data_Pittsburgh!I$2:'cleaned_data_Pittsburgh'!I$828,0))</f>
        <v>Pittsburgh</v>
      </c>
      <c r="E4066">
        <f>INDEX(cleaned_data_Pittsburgh!AG$2:'cleaned_data_Pittsburgh'!AG$828, MATCH(A4066, cleaned_data_Pittsburgh!I$2:'cleaned_data_Pittsburgh'!I$828,0))</f>
        <v>0</v>
      </c>
      <c r="F4066" t="str">
        <f>INDEX(cleaned_data_Pittsburgh!AK$2:'cleaned_data_Pittsburgh'!AK$828, MATCH(A4066, cleaned_data_Pittsburgh!I$2:'cleaned_data_Pittsburgh'!I$828,0))</f>
        <v>Sub-county</v>
      </c>
      <c r="G4066">
        <f t="shared" si="46"/>
        <v>1</v>
      </c>
    </row>
    <row r="4067" spans="1:7" x14ac:dyDescent="0.2">
      <c r="A4067">
        <v>224269782</v>
      </c>
      <c r="B4067">
        <v>11175121</v>
      </c>
      <c r="C4067" t="s">
        <v>3380</v>
      </c>
      <c r="D4067" t="str">
        <f>INDEX(cleaned_data_Pittsburgh!AF$2:'cleaned_data_Pittsburgh'!AF$828, MATCH(A4067, cleaned_data_Pittsburgh!I$2:'cleaned_data_Pittsburgh'!I$828,0))</f>
        <v>Pittsburgh</v>
      </c>
      <c r="E4067">
        <f>INDEX(cleaned_data_Pittsburgh!AG$2:'cleaned_data_Pittsburgh'!AG$828, MATCH(A4067, cleaned_data_Pittsburgh!I$2:'cleaned_data_Pittsburgh'!I$828,0))</f>
        <v>0</v>
      </c>
      <c r="F4067" t="str">
        <f>INDEX(cleaned_data_Pittsburgh!AK$2:'cleaned_data_Pittsburgh'!AK$828, MATCH(A4067, cleaned_data_Pittsburgh!I$2:'cleaned_data_Pittsburgh'!I$828,0))</f>
        <v>Sub-county</v>
      </c>
      <c r="G4067">
        <f t="shared" si="46"/>
        <v>1</v>
      </c>
    </row>
    <row r="4068" spans="1:7" x14ac:dyDescent="0.2">
      <c r="A4068">
        <v>224269782</v>
      </c>
      <c r="B4068">
        <v>120686522</v>
      </c>
      <c r="C4068" t="s">
        <v>3380</v>
      </c>
      <c r="D4068" t="str">
        <f>INDEX(cleaned_data_Pittsburgh!AF$2:'cleaned_data_Pittsburgh'!AF$828, MATCH(A4068, cleaned_data_Pittsburgh!I$2:'cleaned_data_Pittsburgh'!I$828,0))</f>
        <v>Pittsburgh</v>
      </c>
      <c r="E4068">
        <f>INDEX(cleaned_data_Pittsburgh!AG$2:'cleaned_data_Pittsburgh'!AG$828, MATCH(A4068, cleaned_data_Pittsburgh!I$2:'cleaned_data_Pittsburgh'!I$828,0))</f>
        <v>0</v>
      </c>
      <c r="F4068" t="str">
        <f>INDEX(cleaned_data_Pittsburgh!AK$2:'cleaned_data_Pittsburgh'!AK$828, MATCH(A4068, cleaned_data_Pittsburgh!I$2:'cleaned_data_Pittsburgh'!I$828,0))</f>
        <v>Sub-county</v>
      </c>
      <c r="G4068">
        <f t="shared" si="46"/>
        <v>1</v>
      </c>
    </row>
    <row r="4069" spans="1:7" x14ac:dyDescent="0.2">
      <c r="A4069">
        <v>224269782</v>
      </c>
      <c r="B4069">
        <v>190146462</v>
      </c>
      <c r="C4069" t="s">
        <v>3380</v>
      </c>
      <c r="D4069" t="str">
        <f>INDEX(cleaned_data_Pittsburgh!AF$2:'cleaned_data_Pittsburgh'!AF$828, MATCH(A4069, cleaned_data_Pittsburgh!I$2:'cleaned_data_Pittsburgh'!I$828,0))</f>
        <v>Pittsburgh</v>
      </c>
      <c r="E4069">
        <f>INDEX(cleaned_data_Pittsburgh!AG$2:'cleaned_data_Pittsburgh'!AG$828, MATCH(A4069, cleaned_data_Pittsburgh!I$2:'cleaned_data_Pittsburgh'!I$828,0))</f>
        <v>0</v>
      </c>
      <c r="F4069" t="str">
        <f>INDEX(cleaned_data_Pittsburgh!AK$2:'cleaned_data_Pittsburgh'!AK$828, MATCH(A4069, cleaned_data_Pittsburgh!I$2:'cleaned_data_Pittsburgh'!I$828,0))</f>
        <v>Sub-county</v>
      </c>
      <c r="G4069">
        <f t="shared" si="46"/>
        <v>1</v>
      </c>
    </row>
    <row r="4070" spans="1:7" x14ac:dyDescent="0.2">
      <c r="A4070">
        <v>224269782</v>
      </c>
      <c r="B4070">
        <v>190717397</v>
      </c>
      <c r="C4070" t="s">
        <v>3380</v>
      </c>
      <c r="D4070" t="str">
        <f>INDEX(cleaned_data_Pittsburgh!AF$2:'cleaned_data_Pittsburgh'!AF$828, MATCH(A4070, cleaned_data_Pittsburgh!I$2:'cleaned_data_Pittsburgh'!I$828,0))</f>
        <v>Pittsburgh</v>
      </c>
      <c r="E4070">
        <f>INDEX(cleaned_data_Pittsburgh!AG$2:'cleaned_data_Pittsburgh'!AG$828, MATCH(A4070, cleaned_data_Pittsburgh!I$2:'cleaned_data_Pittsburgh'!I$828,0))</f>
        <v>0</v>
      </c>
      <c r="F4070" t="str">
        <f>INDEX(cleaned_data_Pittsburgh!AK$2:'cleaned_data_Pittsburgh'!AK$828, MATCH(A4070, cleaned_data_Pittsburgh!I$2:'cleaned_data_Pittsburgh'!I$828,0))</f>
        <v>Sub-county</v>
      </c>
      <c r="G4070">
        <f t="shared" si="46"/>
        <v>1</v>
      </c>
    </row>
    <row r="4071" spans="1:7" x14ac:dyDescent="0.2">
      <c r="A4071">
        <v>224269782</v>
      </c>
      <c r="B4071">
        <v>10540178</v>
      </c>
      <c r="C4071" t="s">
        <v>3380</v>
      </c>
      <c r="D4071" t="str">
        <f>INDEX(cleaned_data_Pittsburgh!AF$2:'cleaned_data_Pittsburgh'!AF$828, MATCH(A4071, cleaned_data_Pittsburgh!I$2:'cleaned_data_Pittsburgh'!I$828,0))</f>
        <v>Pittsburgh</v>
      </c>
      <c r="E4071">
        <f>INDEX(cleaned_data_Pittsburgh!AG$2:'cleaned_data_Pittsburgh'!AG$828, MATCH(A4071, cleaned_data_Pittsburgh!I$2:'cleaned_data_Pittsburgh'!I$828,0))</f>
        <v>0</v>
      </c>
      <c r="F4071" t="str">
        <f>INDEX(cleaned_data_Pittsburgh!AK$2:'cleaned_data_Pittsburgh'!AK$828, MATCH(A4071, cleaned_data_Pittsburgh!I$2:'cleaned_data_Pittsburgh'!I$828,0))</f>
        <v>Sub-county</v>
      </c>
      <c r="G4071">
        <f t="shared" si="46"/>
        <v>1</v>
      </c>
    </row>
    <row r="4072" spans="1:7" x14ac:dyDescent="0.2">
      <c r="A4072">
        <v>224269782</v>
      </c>
      <c r="B4072">
        <v>183719383</v>
      </c>
      <c r="C4072" t="s">
        <v>3380</v>
      </c>
      <c r="D4072" t="str">
        <f>INDEX(cleaned_data_Pittsburgh!AF$2:'cleaned_data_Pittsburgh'!AF$828, MATCH(A4072, cleaned_data_Pittsburgh!I$2:'cleaned_data_Pittsburgh'!I$828,0))</f>
        <v>Pittsburgh</v>
      </c>
      <c r="E4072">
        <f>INDEX(cleaned_data_Pittsburgh!AG$2:'cleaned_data_Pittsburgh'!AG$828, MATCH(A4072, cleaned_data_Pittsburgh!I$2:'cleaned_data_Pittsburgh'!I$828,0))</f>
        <v>0</v>
      </c>
      <c r="F4072" t="str">
        <f>INDEX(cleaned_data_Pittsburgh!AK$2:'cleaned_data_Pittsburgh'!AK$828, MATCH(A4072, cleaned_data_Pittsburgh!I$2:'cleaned_data_Pittsburgh'!I$828,0))</f>
        <v>Sub-county</v>
      </c>
      <c r="G4072">
        <f t="shared" si="46"/>
        <v>1</v>
      </c>
    </row>
    <row r="4073" spans="1:7" x14ac:dyDescent="0.2">
      <c r="A4073">
        <v>224269782</v>
      </c>
      <c r="B4073">
        <v>188991824</v>
      </c>
      <c r="C4073" t="s">
        <v>3380</v>
      </c>
      <c r="D4073" t="str">
        <f>INDEX(cleaned_data_Pittsburgh!AF$2:'cleaned_data_Pittsburgh'!AF$828, MATCH(A4073, cleaned_data_Pittsburgh!I$2:'cleaned_data_Pittsburgh'!I$828,0))</f>
        <v>Pittsburgh</v>
      </c>
      <c r="E4073">
        <f>INDEX(cleaned_data_Pittsburgh!AG$2:'cleaned_data_Pittsburgh'!AG$828, MATCH(A4073, cleaned_data_Pittsburgh!I$2:'cleaned_data_Pittsburgh'!I$828,0))</f>
        <v>0</v>
      </c>
      <c r="F4073" t="str">
        <f>INDEX(cleaned_data_Pittsburgh!AK$2:'cleaned_data_Pittsburgh'!AK$828, MATCH(A4073, cleaned_data_Pittsburgh!I$2:'cleaned_data_Pittsburgh'!I$828,0))</f>
        <v>Sub-county</v>
      </c>
      <c r="G4073">
        <f t="shared" si="46"/>
        <v>1</v>
      </c>
    </row>
    <row r="4074" spans="1:7" x14ac:dyDescent="0.2">
      <c r="A4074">
        <v>224269782</v>
      </c>
      <c r="B4074">
        <v>103800252</v>
      </c>
      <c r="C4074" t="s">
        <v>3380</v>
      </c>
      <c r="D4074" t="str">
        <f>INDEX(cleaned_data_Pittsburgh!AF$2:'cleaned_data_Pittsburgh'!AF$828, MATCH(A4074, cleaned_data_Pittsburgh!I$2:'cleaned_data_Pittsburgh'!I$828,0))</f>
        <v>Pittsburgh</v>
      </c>
      <c r="E4074">
        <f>INDEX(cleaned_data_Pittsburgh!AG$2:'cleaned_data_Pittsburgh'!AG$828, MATCH(A4074, cleaned_data_Pittsburgh!I$2:'cleaned_data_Pittsburgh'!I$828,0))</f>
        <v>0</v>
      </c>
      <c r="F4074" t="str">
        <f>INDEX(cleaned_data_Pittsburgh!AK$2:'cleaned_data_Pittsburgh'!AK$828, MATCH(A4074, cleaned_data_Pittsburgh!I$2:'cleaned_data_Pittsburgh'!I$828,0))</f>
        <v>Sub-county</v>
      </c>
      <c r="G4074">
        <f t="shared" si="46"/>
        <v>1</v>
      </c>
    </row>
    <row r="4075" spans="1:7" x14ac:dyDescent="0.2">
      <c r="A4075">
        <v>224269782</v>
      </c>
      <c r="B4075">
        <v>3186346</v>
      </c>
      <c r="C4075" t="s">
        <v>3380</v>
      </c>
      <c r="D4075" t="str">
        <f>INDEX(cleaned_data_Pittsburgh!AF$2:'cleaned_data_Pittsburgh'!AF$828, MATCH(A4075, cleaned_data_Pittsburgh!I$2:'cleaned_data_Pittsburgh'!I$828,0))</f>
        <v>Pittsburgh</v>
      </c>
      <c r="E4075">
        <f>INDEX(cleaned_data_Pittsburgh!AG$2:'cleaned_data_Pittsburgh'!AG$828, MATCH(A4075, cleaned_data_Pittsburgh!I$2:'cleaned_data_Pittsburgh'!I$828,0))</f>
        <v>0</v>
      </c>
      <c r="F4075" t="str">
        <f>INDEX(cleaned_data_Pittsburgh!AK$2:'cleaned_data_Pittsburgh'!AK$828, MATCH(A4075, cleaned_data_Pittsburgh!I$2:'cleaned_data_Pittsburgh'!I$828,0))</f>
        <v>Sub-county</v>
      </c>
      <c r="G4075">
        <f t="shared" si="46"/>
        <v>1</v>
      </c>
    </row>
    <row r="4076" spans="1:7" x14ac:dyDescent="0.2">
      <c r="A4076">
        <v>224269782</v>
      </c>
      <c r="B4076">
        <v>10902507</v>
      </c>
      <c r="C4076" t="s">
        <v>3380</v>
      </c>
      <c r="D4076" t="str">
        <f>INDEX(cleaned_data_Pittsburgh!AF$2:'cleaned_data_Pittsburgh'!AF$828, MATCH(A4076, cleaned_data_Pittsburgh!I$2:'cleaned_data_Pittsburgh'!I$828,0))</f>
        <v>Pittsburgh</v>
      </c>
      <c r="E4076">
        <f>INDEX(cleaned_data_Pittsburgh!AG$2:'cleaned_data_Pittsburgh'!AG$828, MATCH(A4076, cleaned_data_Pittsburgh!I$2:'cleaned_data_Pittsburgh'!I$828,0))</f>
        <v>0</v>
      </c>
      <c r="F4076" t="str">
        <f>INDEX(cleaned_data_Pittsburgh!AK$2:'cleaned_data_Pittsburgh'!AK$828, MATCH(A4076, cleaned_data_Pittsburgh!I$2:'cleaned_data_Pittsburgh'!I$828,0))</f>
        <v>Sub-county</v>
      </c>
      <c r="G4076">
        <f t="shared" si="46"/>
        <v>1</v>
      </c>
    </row>
    <row r="4077" spans="1:7" x14ac:dyDescent="0.2">
      <c r="A4077">
        <v>224269782</v>
      </c>
      <c r="B4077">
        <v>2131894</v>
      </c>
      <c r="C4077" t="s">
        <v>3380</v>
      </c>
      <c r="D4077" t="str">
        <f>INDEX(cleaned_data_Pittsburgh!AF$2:'cleaned_data_Pittsburgh'!AF$828, MATCH(A4077, cleaned_data_Pittsburgh!I$2:'cleaned_data_Pittsburgh'!I$828,0))</f>
        <v>Pittsburgh</v>
      </c>
      <c r="E4077">
        <f>INDEX(cleaned_data_Pittsburgh!AG$2:'cleaned_data_Pittsburgh'!AG$828, MATCH(A4077, cleaned_data_Pittsburgh!I$2:'cleaned_data_Pittsburgh'!I$828,0))</f>
        <v>0</v>
      </c>
      <c r="F4077" t="str">
        <f>INDEX(cleaned_data_Pittsburgh!AK$2:'cleaned_data_Pittsburgh'!AK$828, MATCH(A4077, cleaned_data_Pittsburgh!I$2:'cleaned_data_Pittsburgh'!I$828,0))</f>
        <v>Sub-county</v>
      </c>
      <c r="G4077">
        <f t="shared" si="46"/>
        <v>1</v>
      </c>
    </row>
    <row r="4078" spans="1:7" x14ac:dyDescent="0.2">
      <c r="A4078">
        <v>224269949</v>
      </c>
      <c r="B4078">
        <v>22166341</v>
      </c>
      <c r="C4078" t="s">
        <v>3380</v>
      </c>
      <c r="D4078" t="str">
        <f>INDEX(cleaned_data_Pittsburgh!AF$2:'cleaned_data_Pittsburgh'!AF$828, MATCH(A4078, cleaned_data_Pittsburgh!I$2:'cleaned_data_Pittsburgh'!I$828,0))</f>
        <v>Pittsburgh</v>
      </c>
      <c r="E4078">
        <f>INDEX(cleaned_data_Pittsburgh!AG$2:'cleaned_data_Pittsburgh'!AG$828, MATCH(A4078, cleaned_data_Pittsburgh!I$2:'cleaned_data_Pittsburgh'!I$828,0))</f>
        <v>0</v>
      </c>
      <c r="F4078" t="str">
        <f>INDEX(cleaned_data_Pittsburgh!AK$2:'cleaned_data_Pittsburgh'!AK$828, MATCH(A4078, cleaned_data_Pittsburgh!I$2:'cleaned_data_Pittsburgh'!I$828,0))</f>
        <v>Sub-county</v>
      </c>
      <c r="G4078">
        <f t="shared" si="46"/>
        <v>1</v>
      </c>
    </row>
    <row r="4079" spans="1:7" x14ac:dyDescent="0.2">
      <c r="A4079">
        <v>224269949</v>
      </c>
      <c r="B4079">
        <v>73408112</v>
      </c>
      <c r="C4079" t="s">
        <v>3380</v>
      </c>
      <c r="D4079" t="str">
        <f>INDEX(cleaned_data_Pittsburgh!AF$2:'cleaned_data_Pittsburgh'!AF$828, MATCH(A4079, cleaned_data_Pittsburgh!I$2:'cleaned_data_Pittsburgh'!I$828,0))</f>
        <v>Pittsburgh</v>
      </c>
      <c r="E4079">
        <f>INDEX(cleaned_data_Pittsburgh!AG$2:'cleaned_data_Pittsburgh'!AG$828, MATCH(A4079, cleaned_data_Pittsburgh!I$2:'cleaned_data_Pittsburgh'!I$828,0))</f>
        <v>0</v>
      </c>
      <c r="F4079" t="str">
        <f>INDEX(cleaned_data_Pittsburgh!AK$2:'cleaned_data_Pittsburgh'!AK$828, MATCH(A4079, cleaned_data_Pittsburgh!I$2:'cleaned_data_Pittsburgh'!I$828,0))</f>
        <v>Sub-county</v>
      </c>
      <c r="G4079">
        <f t="shared" si="46"/>
        <v>1</v>
      </c>
    </row>
    <row r="4080" spans="1:7" x14ac:dyDescent="0.2">
      <c r="A4080">
        <v>224269949</v>
      </c>
      <c r="B4080">
        <v>91372742</v>
      </c>
      <c r="C4080" t="s">
        <v>3380</v>
      </c>
      <c r="D4080" t="str">
        <f>INDEX(cleaned_data_Pittsburgh!AF$2:'cleaned_data_Pittsburgh'!AF$828, MATCH(A4080, cleaned_data_Pittsburgh!I$2:'cleaned_data_Pittsburgh'!I$828,0))</f>
        <v>Pittsburgh</v>
      </c>
      <c r="E4080">
        <f>INDEX(cleaned_data_Pittsburgh!AG$2:'cleaned_data_Pittsburgh'!AG$828, MATCH(A4080, cleaned_data_Pittsburgh!I$2:'cleaned_data_Pittsburgh'!I$828,0))</f>
        <v>0</v>
      </c>
      <c r="F4080" t="str">
        <f>INDEX(cleaned_data_Pittsburgh!AK$2:'cleaned_data_Pittsburgh'!AK$828, MATCH(A4080, cleaned_data_Pittsburgh!I$2:'cleaned_data_Pittsburgh'!I$828,0))</f>
        <v>Sub-county</v>
      </c>
      <c r="G4080">
        <f t="shared" si="46"/>
        <v>1</v>
      </c>
    </row>
    <row r="4081" spans="1:7" x14ac:dyDescent="0.2">
      <c r="A4081">
        <v>224269949</v>
      </c>
      <c r="B4081">
        <v>11175121</v>
      </c>
      <c r="C4081" t="s">
        <v>3380</v>
      </c>
      <c r="D4081" t="str">
        <f>INDEX(cleaned_data_Pittsburgh!AF$2:'cleaned_data_Pittsburgh'!AF$828, MATCH(A4081, cleaned_data_Pittsburgh!I$2:'cleaned_data_Pittsburgh'!I$828,0))</f>
        <v>Pittsburgh</v>
      </c>
      <c r="E4081">
        <f>INDEX(cleaned_data_Pittsburgh!AG$2:'cleaned_data_Pittsburgh'!AG$828, MATCH(A4081, cleaned_data_Pittsburgh!I$2:'cleaned_data_Pittsburgh'!I$828,0))</f>
        <v>0</v>
      </c>
      <c r="F4081" t="str">
        <f>INDEX(cleaned_data_Pittsburgh!AK$2:'cleaned_data_Pittsburgh'!AK$828, MATCH(A4081, cleaned_data_Pittsburgh!I$2:'cleaned_data_Pittsburgh'!I$828,0))</f>
        <v>Sub-county</v>
      </c>
      <c r="G4081">
        <f t="shared" si="46"/>
        <v>1</v>
      </c>
    </row>
    <row r="4082" spans="1:7" x14ac:dyDescent="0.2">
      <c r="A4082">
        <v>224269949</v>
      </c>
      <c r="B4082">
        <v>33048202</v>
      </c>
      <c r="C4082" t="s">
        <v>3380</v>
      </c>
      <c r="D4082" t="str">
        <f>INDEX(cleaned_data_Pittsburgh!AF$2:'cleaned_data_Pittsburgh'!AF$828, MATCH(A4082, cleaned_data_Pittsburgh!I$2:'cleaned_data_Pittsburgh'!I$828,0))</f>
        <v>Pittsburgh</v>
      </c>
      <c r="E4082">
        <f>INDEX(cleaned_data_Pittsburgh!AG$2:'cleaned_data_Pittsburgh'!AG$828, MATCH(A4082, cleaned_data_Pittsburgh!I$2:'cleaned_data_Pittsburgh'!I$828,0))</f>
        <v>0</v>
      </c>
      <c r="F4082" t="str">
        <f>INDEX(cleaned_data_Pittsburgh!AK$2:'cleaned_data_Pittsburgh'!AK$828, MATCH(A4082, cleaned_data_Pittsburgh!I$2:'cleaned_data_Pittsburgh'!I$828,0))</f>
        <v>Sub-county</v>
      </c>
      <c r="G4082">
        <f t="shared" si="46"/>
        <v>1</v>
      </c>
    </row>
    <row r="4083" spans="1:7" x14ac:dyDescent="0.2">
      <c r="A4083">
        <v>224270298</v>
      </c>
      <c r="B4083">
        <v>22166341</v>
      </c>
      <c r="C4083" t="s">
        <v>3380</v>
      </c>
      <c r="D4083" t="str">
        <f>INDEX(cleaned_data_Pittsburgh!AF$2:'cleaned_data_Pittsburgh'!AF$828, MATCH(A4083, cleaned_data_Pittsburgh!I$2:'cleaned_data_Pittsburgh'!I$828,0))</f>
        <v>Pittsburgh</v>
      </c>
      <c r="E4083">
        <f>INDEX(cleaned_data_Pittsburgh!AG$2:'cleaned_data_Pittsburgh'!AG$828, MATCH(A4083, cleaned_data_Pittsburgh!I$2:'cleaned_data_Pittsburgh'!I$828,0))</f>
        <v>0</v>
      </c>
      <c r="F4083" t="str">
        <f>INDEX(cleaned_data_Pittsburgh!AK$2:'cleaned_data_Pittsburgh'!AK$828, MATCH(A4083, cleaned_data_Pittsburgh!I$2:'cleaned_data_Pittsburgh'!I$828,0))</f>
        <v>Sub-county</v>
      </c>
      <c r="G4083">
        <f t="shared" si="46"/>
        <v>1</v>
      </c>
    </row>
    <row r="4084" spans="1:7" x14ac:dyDescent="0.2">
      <c r="A4084">
        <v>224270298</v>
      </c>
      <c r="B4084">
        <v>73408112</v>
      </c>
      <c r="C4084" t="s">
        <v>3380</v>
      </c>
      <c r="D4084" t="str">
        <f>INDEX(cleaned_data_Pittsburgh!AF$2:'cleaned_data_Pittsburgh'!AF$828, MATCH(A4084, cleaned_data_Pittsburgh!I$2:'cleaned_data_Pittsburgh'!I$828,0))</f>
        <v>Pittsburgh</v>
      </c>
      <c r="E4084">
        <f>INDEX(cleaned_data_Pittsburgh!AG$2:'cleaned_data_Pittsburgh'!AG$828, MATCH(A4084, cleaned_data_Pittsburgh!I$2:'cleaned_data_Pittsburgh'!I$828,0))</f>
        <v>0</v>
      </c>
      <c r="F4084" t="str">
        <f>INDEX(cleaned_data_Pittsburgh!AK$2:'cleaned_data_Pittsburgh'!AK$828, MATCH(A4084, cleaned_data_Pittsburgh!I$2:'cleaned_data_Pittsburgh'!I$828,0))</f>
        <v>Sub-county</v>
      </c>
      <c r="G4084">
        <f t="shared" si="46"/>
        <v>1</v>
      </c>
    </row>
    <row r="4085" spans="1:7" x14ac:dyDescent="0.2">
      <c r="A4085">
        <v>224270298</v>
      </c>
      <c r="B4085">
        <v>5371899</v>
      </c>
      <c r="C4085" t="s">
        <v>3380</v>
      </c>
      <c r="D4085" t="str">
        <f>INDEX(cleaned_data_Pittsburgh!AF$2:'cleaned_data_Pittsburgh'!AF$828, MATCH(A4085, cleaned_data_Pittsburgh!I$2:'cleaned_data_Pittsburgh'!I$828,0))</f>
        <v>Pittsburgh</v>
      </c>
      <c r="E4085">
        <f>INDEX(cleaned_data_Pittsburgh!AG$2:'cleaned_data_Pittsburgh'!AG$828, MATCH(A4085, cleaned_data_Pittsburgh!I$2:'cleaned_data_Pittsburgh'!I$828,0))</f>
        <v>0</v>
      </c>
      <c r="F4085" t="str">
        <f>INDEX(cleaned_data_Pittsburgh!AK$2:'cleaned_data_Pittsburgh'!AK$828, MATCH(A4085, cleaned_data_Pittsburgh!I$2:'cleaned_data_Pittsburgh'!I$828,0))</f>
        <v>Sub-county</v>
      </c>
      <c r="G4085">
        <f t="shared" si="46"/>
        <v>1</v>
      </c>
    </row>
    <row r="4086" spans="1:7" x14ac:dyDescent="0.2">
      <c r="A4086">
        <v>224270298</v>
      </c>
      <c r="B4086">
        <v>2669063</v>
      </c>
      <c r="C4086" t="s">
        <v>3380</v>
      </c>
      <c r="D4086" t="str">
        <f>INDEX(cleaned_data_Pittsburgh!AF$2:'cleaned_data_Pittsburgh'!AF$828, MATCH(A4086, cleaned_data_Pittsburgh!I$2:'cleaned_data_Pittsburgh'!I$828,0))</f>
        <v>Pittsburgh</v>
      </c>
      <c r="E4086">
        <f>INDEX(cleaned_data_Pittsburgh!AG$2:'cleaned_data_Pittsburgh'!AG$828, MATCH(A4086, cleaned_data_Pittsburgh!I$2:'cleaned_data_Pittsburgh'!I$828,0))</f>
        <v>0</v>
      </c>
      <c r="F4086" t="str">
        <f>INDEX(cleaned_data_Pittsburgh!AK$2:'cleaned_data_Pittsburgh'!AK$828, MATCH(A4086, cleaned_data_Pittsburgh!I$2:'cleaned_data_Pittsburgh'!I$828,0))</f>
        <v>Sub-county</v>
      </c>
      <c r="G4086">
        <f t="shared" si="46"/>
        <v>1</v>
      </c>
    </row>
    <row r="4087" spans="1:7" x14ac:dyDescent="0.2">
      <c r="A4087">
        <v>224270298</v>
      </c>
      <c r="B4087">
        <v>183815788</v>
      </c>
      <c r="C4087" t="s">
        <v>3380</v>
      </c>
      <c r="D4087" t="str">
        <f>INDEX(cleaned_data_Pittsburgh!AF$2:'cleaned_data_Pittsburgh'!AF$828, MATCH(A4087, cleaned_data_Pittsburgh!I$2:'cleaned_data_Pittsburgh'!I$828,0))</f>
        <v>Pittsburgh</v>
      </c>
      <c r="E4087">
        <f>INDEX(cleaned_data_Pittsburgh!AG$2:'cleaned_data_Pittsburgh'!AG$828, MATCH(A4087, cleaned_data_Pittsburgh!I$2:'cleaned_data_Pittsburgh'!I$828,0))</f>
        <v>0</v>
      </c>
      <c r="F4087" t="str">
        <f>INDEX(cleaned_data_Pittsburgh!AK$2:'cleaned_data_Pittsburgh'!AK$828, MATCH(A4087, cleaned_data_Pittsburgh!I$2:'cleaned_data_Pittsburgh'!I$828,0))</f>
        <v>Sub-county</v>
      </c>
      <c r="G4087">
        <f t="shared" si="46"/>
        <v>1</v>
      </c>
    </row>
    <row r="4088" spans="1:7" x14ac:dyDescent="0.2">
      <c r="A4088">
        <v>224270298</v>
      </c>
      <c r="B4088">
        <v>10902507</v>
      </c>
      <c r="C4088" t="s">
        <v>3380</v>
      </c>
      <c r="D4088" t="str">
        <f>INDEX(cleaned_data_Pittsburgh!AF$2:'cleaned_data_Pittsburgh'!AF$828, MATCH(A4088, cleaned_data_Pittsburgh!I$2:'cleaned_data_Pittsburgh'!I$828,0))</f>
        <v>Pittsburgh</v>
      </c>
      <c r="E4088">
        <f>INDEX(cleaned_data_Pittsburgh!AG$2:'cleaned_data_Pittsburgh'!AG$828, MATCH(A4088, cleaned_data_Pittsburgh!I$2:'cleaned_data_Pittsburgh'!I$828,0))</f>
        <v>0</v>
      </c>
      <c r="F4088" t="str">
        <f>INDEX(cleaned_data_Pittsburgh!AK$2:'cleaned_data_Pittsburgh'!AK$828, MATCH(A4088, cleaned_data_Pittsburgh!I$2:'cleaned_data_Pittsburgh'!I$828,0))</f>
        <v>Sub-county</v>
      </c>
      <c r="G4088">
        <f t="shared" si="46"/>
        <v>1</v>
      </c>
    </row>
    <row r="4089" spans="1:7" x14ac:dyDescent="0.2">
      <c r="A4089">
        <v>224270298</v>
      </c>
      <c r="B4089">
        <v>188991824</v>
      </c>
      <c r="C4089" t="s">
        <v>3380</v>
      </c>
      <c r="D4089" t="str">
        <f>INDEX(cleaned_data_Pittsburgh!AF$2:'cleaned_data_Pittsburgh'!AF$828, MATCH(A4089, cleaned_data_Pittsburgh!I$2:'cleaned_data_Pittsburgh'!I$828,0))</f>
        <v>Pittsburgh</v>
      </c>
      <c r="E4089">
        <f>INDEX(cleaned_data_Pittsburgh!AG$2:'cleaned_data_Pittsburgh'!AG$828, MATCH(A4089, cleaned_data_Pittsburgh!I$2:'cleaned_data_Pittsburgh'!I$828,0))</f>
        <v>0</v>
      </c>
      <c r="F4089" t="str">
        <f>INDEX(cleaned_data_Pittsburgh!AK$2:'cleaned_data_Pittsburgh'!AK$828, MATCH(A4089, cleaned_data_Pittsburgh!I$2:'cleaned_data_Pittsburgh'!I$828,0))</f>
        <v>Sub-county</v>
      </c>
      <c r="G4089">
        <f t="shared" si="46"/>
        <v>1</v>
      </c>
    </row>
    <row r="4090" spans="1:7" x14ac:dyDescent="0.2">
      <c r="A4090">
        <v>224270298</v>
      </c>
      <c r="B4090">
        <v>11175121</v>
      </c>
      <c r="C4090" t="s">
        <v>3380</v>
      </c>
      <c r="D4090" t="str">
        <f>INDEX(cleaned_data_Pittsburgh!AF$2:'cleaned_data_Pittsburgh'!AF$828, MATCH(A4090, cleaned_data_Pittsburgh!I$2:'cleaned_data_Pittsburgh'!I$828,0))</f>
        <v>Pittsburgh</v>
      </c>
      <c r="E4090">
        <f>INDEX(cleaned_data_Pittsburgh!AG$2:'cleaned_data_Pittsburgh'!AG$828, MATCH(A4090, cleaned_data_Pittsburgh!I$2:'cleaned_data_Pittsburgh'!I$828,0))</f>
        <v>0</v>
      </c>
      <c r="F4090" t="str">
        <f>INDEX(cleaned_data_Pittsburgh!AK$2:'cleaned_data_Pittsburgh'!AK$828, MATCH(A4090, cleaned_data_Pittsburgh!I$2:'cleaned_data_Pittsburgh'!I$828,0))</f>
        <v>Sub-county</v>
      </c>
      <c r="G4090">
        <f t="shared" si="46"/>
        <v>1</v>
      </c>
    </row>
    <row r="4091" spans="1:7" x14ac:dyDescent="0.2">
      <c r="A4091">
        <v>224270298</v>
      </c>
      <c r="B4091">
        <v>5345067</v>
      </c>
      <c r="C4091" t="s">
        <v>3380</v>
      </c>
      <c r="D4091" t="str">
        <f>INDEX(cleaned_data_Pittsburgh!AF$2:'cleaned_data_Pittsburgh'!AF$828, MATCH(A4091, cleaned_data_Pittsburgh!I$2:'cleaned_data_Pittsburgh'!I$828,0))</f>
        <v>Pittsburgh</v>
      </c>
      <c r="E4091">
        <f>INDEX(cleaned_data_Pittsburgh!AG$2:'cleaned_data_Pittsburgh'!AG$828, MATCH(A4091, cleaned_data_Pittsburgh!I$2:'cleaned_data_Pittsburgh'!I$828,0))</f>
        <v>0</v>
      </c>
      <c r="F4091" t="str">
        <f>INDEX(cleaned_data_Pittsburgh!AK$2:'cleaned_data_Pittsburgh'!AK$828, MATCH(A4091, cleaned_data_Pittsburgh!I$2:'cleaned_data_Pittsburgh'!I$828,0))</f>
        <v>Sub-county</v>
      </c>
      <c r="G4091">
        <f t="shared" si="46"/>
        <v>1</v>
      </c>
    </row>
    <row r="4092" spans="1:7" x14ac:dyDescent="0.2">
      <c r="A4092">
        <v>224270324</v>
      </c>
      <c r="B4092">
        <v>22166341</v>
      </c>
      <c r="C4092" t="s">
        <v>3380</v>
      </c>
      <c r="D4092" t="str">
        <f>INDEX(cleaned_data_Pittsburgh!AF$2:'cleaned_data_Pittsburgh'!AF$828, MATCH(A4092, cleaned_data_Pittsburgh!I$2:'cleaned_data_Pittsburgh'!I$828,0))</f>
        <v>Pittsburgh</v>
      </c>
      <c r="E4092">
        <f>INDEX(cleaned_data_Pittsburgh!AG$2:'cleaned_data_Pittsburgh'!AG$828, MATCH(A4092, cleaned_data_Pittsburgh!I$2:'cleaned_data_Pittsburgh'!I$828,0))</f>
        <v>0</v>
      </c>
      <c r="F4092" t="str">
        <f>INDEX(cleaned_data_Pittsburgh!AK$2:'cleaned_data_Pittsburgh'!AK$828, MATCH(A4092, cleaned_data_Pittsburgh!I$2:'cleaned_data_Pittsburgh'!I$828,0))</f>
        <v>Sub-county</v>
      </c>
      <c r="G4092">
        <f t="shared" si="46"/>
        <v>1</v>
      </c>
    </row>
    <row r="4093" spans="1:7" x14ac:dyDescent="0.2">
      <c r="A4093">
        <v>224270324</v>
      </c>
      <c r="B4093">
        <v>73408112</v>
      </c>
      <c r="C4093" t="s">
        <v>3380</v>
      </c>
      <c r="D4093" t="str">
        <f>INDEX(cleaned_data_Pittsburgh!AF$2:'cleaned_data_Pittsburgh'!AF$828, MATCH(A4093, cleaned_data_Pittsburgh!I$2:'cleaned_data_Pittsburgh'!I$828,0))</f>
        <v>Pittsburgh</v>
      </c>
      <c r="E4093">
        <f>INDEX(cleaned_data_Pittsburgh!AG$2:'cleaned_data_Pittsburgh'!AG$828, MATCH(A4093, cleaned_data_Pittsburgh!I$2:'cleaned_data_Pittsburgh'!I$828,0))</f>
        <v>0</v>
      </c>
      <c r="F4093" t="str">
        <f>INDEX(cleaned_data_Pittsburgh!AK$2:'cleaned_data_Pittsburgh'!AK$828, MATCH(A4093, cleaned_data_Pittsburgh!I$2:'cleaned_data_Pittsburgh'!I$828,0))</f>
        <v>Sub-county</v>
      </c>
      <c r="G4093">
        <f t="shared" si="46"/>
        <v>1</v>
      </c>
    </row>
    <row r="4094" spans="1:7" x14ac:dyDescent="0.2">
      <c r="A4094">
        <v>224270324</v>
      </c>
      <c r="B4094">
        <v>114743652</v>
      </c>
      <c r="C4094" t="s">
        <v>3380</v>
      </c>
      <c r="D4094" t="str">
        <f>INDEX(cleaned_data_Pittsburgh!AF$2:'cleaned_data_Pittsburgh'!AF$828, MATCH(A4094, cleaned_data_Pittsburgh!I$2:'cleaned_data_Pittsburgh'!I$828,0))</f>
        <v>Pittsburgh</v>
      </c>
      <c r="E4094">
        <f>INDEX(cleaned_data_Pittsburgh!AG$2:'cleaned_data_Pittsburgh'!AG$828, MATCH(A4094, cleaned_data_Pittsburgh!I$2:'cleaned_data_Pittsburgh'!I$828,0))</f>
        <v>0</v>
      </c>
      <c r="F4094" t="str">
        <f>INDEX(cleaned_data_Pittsburgh!AK$2:'cleaned_data_Pittsburgh'!AK$828, MATCH(A4094, cleaned_data_Pittsburgh!I$2:'cleaned_data_Pittsburgh'!I$828,0))</f>
        <v>Sub-county</v>
      </c>
      <c r="G4094">
        <f t="shared" si="46"/>
        <v>1</v>
      </c>
    </row>
    <row r="4095" spans="1:7" x14ac:dyDescent="0.2">
      <c r="A4095">
        <v>224270324</v>
      </c>
      <c r="B4095">
        <v>178084822</v>
      </c>
      <c r="C4095" t="s">
        <v>3380</v>
      </c>
      <c r="D4095" t="str">
        <f>INDEX(cleaned_data_Pittsburgh!AF$2:'cleaned_data_Pittsburgh'!AF$828, MATCH(A4095, cleaned_data_Pittsburgh!I$2:'cleaned_data_Pittsburgh'!I$828,0))</f>
        <v>Pittsburgh</v>
      </c>
      <c r="E4095">
        <f>INDEX(cleaned_data_Pittsburgh!AG$2:'cleaned_data_Pittsburgh'!AG$828, MATCH(A4095, cleaned_data_Pittsburgh!I$2:'cleaned_data_Pittsburgh'!I$828,0))</f>
        <v>0</v>
      </c>
      <c r="F4095" t="str">
        <f>INDEX(cleaned_data_Pittsburgh!AK$2:'cleaned_data_Pittsburgh'!AK$828, MATCH(A4095, cleaned_data_Pittsburgh!I$2:'cleaned_data_Pittsburgh'!I$828,0))</f>
        <v>Sub-county</v>
      </c>
      <c r="G4095">
        <f t="shared" si="46"/>
        <v>1</v>
      </c>
    </row>
    <row r="4096" spans="1:7" x14ac:dyDescent="0.2">
      <c r="A4096">
        <v>224270324</v>
      </c>
      <c r="B4096">
        <v>12749473</v>
      </c>
      <c r="C4096" t="s">
        <v>3380</v>
      </c>
      <c r="D4096" t="str">
        <f>INDEX(cleaned_data_Pittsburgh!AF$2:'cleaned_data_Pittsburgh'!AF$828, MATCH(A4096, cleaned_data_Pittsburgh!I$2:'cleaned_data_Pittsburgh'!I$828,0))</f>
        <v>Pittsburgh</v>
      </c>
      <c r="E4096">
        <f>INDEX(cleaned_data_Pittsburgh!AG$2:'cleaned_data_Pittsburgh'!AG$828, MATCH(A4096, cleaned_data_Pittsburgh!I$2:'cleaned_data_Pittsburgh'!I$828,0))</f>
        <v>0</v>
      </c>
      <c r="F4096" t="str">
        <f>INDEX(cleaned_data_Pittsburgh!AK$2:'cleaned_data_Pittsburgh'!AK$828, MATCH(A4096, cleaned_data_Pittsburgh!I$2:'cleaned_data_Pittsburgh'!I$828,0))</f>
        <v>Sub-county</v>
      </c>
      <c r="G4096">
        <f t="shared" si="46"/>
        <v>1</v>
      </c>
    </row>
    <row r="4097" spans="1:7" x14ac:dyDescent="0.2">
      <c r="A4097">
        <v>224270324</v>
      </c>
      <c r="B4097">
        <v>58322362</v>
      </c>
      <c r="C4097" t="s">
        <v>3380</v>
      </c>
      <c r="D4097" t="str">
        <f>INDEX(cleaned_data_Pittsburgh!AF$2:'cleaned_data_Pittsburgh'!AF$828, MATCH(A4097, cleaned_data_Pittsburgh!I$2:'cleaned_data_Pittsburgh'!I$828,0))</f>
        <v>Pittsburgh</v>
      </c>
      <c r="E4097">
        <f>INDEX(cleaned_data_Pittsburgh!AG$2:'cleaned_data_Pittsburgh'!AG$828, MATCH(A4097, cleaned_data_Pittsburgh!I$2:'cleaned_data_Pittsburgh'!I$828,0))</f>
        <v>0</v>
      </c>
      <c r="F4097" t="str">
        <f>INDEX(cleaned_data_Pittsburgh!AK$2:'cleaned_data_Pittsburgh'!AK$828, MATCH(A4097, cleaned_data_Pittsburgh!I$2:'cleaned_data_Pittsburgh'!I$828,0))</f>
        <v>Sub-county</v>
      </c>
      <c r="G4097">
        <f t="shared" si="46"/>
        <v>1</v>
      </c>
    </row>
    <row r="4098" spans="1:7" x14ac:dyDescent="0.2">
      <c r="A4098">
        <v>224270324</v>
      </c>
      <c r="B4098">
        <v>3622787</v>
      </c>
      <c r="C4098" t="s">
        <v>3380</v>
      </c>
      <c r="D4098" t="str">
        <f>INDEX(cleaned_data_Pittsburgh!AF$2:'cleaned_data_Pittsburgh'!AF$828, MATCH(A4098, cleaned_data_Pittsburgh!I$2:'cleaned_data_Pittsburgh'!I$828,0))</f>
        <v>Pittsburgh</v>
      </c>
      <c r="E4098">
        <f>INDEX(cleaned_data_Pittsburgh!AG$2:'cleaned_data_Pittsburgh'!AG$828, MATCH(A4098, cleaned_data_Pittsburgh!I$2:'cleaned_data_Pittsburgh'!I$828,0))</f>
        <v>0</v>
      </c>
      <c r="F4098" t="str">
        <f>INDEX(cleaned_data_Pittsburgh!AK$2:'cleaned_data_Pittsburgh'!AK$828, MATCH(A4098, cleaned_data_Pittsburgh!I$2:'cleaned_data_Pittsburgh'!I$828,0))</f>
        <v>Sub-county</v>
      </c>
      <c r="G4098">
        <f t="shared" si="46"/>
        <v>1</v>
      </c>
    </row>
    <row r="4099" spans="1:7" x14ac:dyDescent="0.2">
      <c r="A4099">
        <v>224270324</v>
      </c>
      <c r="B4099">
        <v>4889838</v>
      </c>
      <c r="C4099" t="s">
        <v>3380</v>
      </c>
      <c r="D4099" t="str">
        <f>INDEX(cleaned_data_Pittsburgh!AF$2:'cleaned_data_Pittsburgh'!AF$828, MATCH(A4099, cleaned_data_Pittsburgh!I$2:'cleaned_data_Pittsburgh'!I$828,0))</f>
        <v>Pittsburgh</v>
      </c>
      <c r="E4099">
        <f>INDEX(cleaned_data_Pittsburgh!AG$2:'cleaned_data_Pittsburgh'!AG$828, MATCH(A4099, cleaned_data_Pittsburgh!I$2:'cleaned_data_Pittsburgh'!I$828,0))</f>
        <v>0</v>
      </c>
      <c r="F4099" t="str">
        <f>INDEX(cleaned_data_Pittsburgh!AK$2:'cleaned_data_Pittsburgh'!AK$828, MATCH(A4099, cleaned_data_Pittsburgh!I$2:'cleaned_data_Pittsburgh'!I$828,0))</f>
        <v>Sub-county</v>
      </c>
      <c r="G4099">
        <f t="shared" si="46"/>
        <v>1</v>
      </c>
    </row>
    <row r="4100" spans="1:7" x14ac:dyDescent="0.2">
      <c r="A4100">
        <v>224270324</v>
      </c>
      <c r="B4100">
        <v>11175121</v>
      </c>
      <c r="C4100" t="s">
        <v>3380</v>
      </c>
      <c r="D4100" t="str">
        <f>INDEX(cleaned_data_Pittsburgh!AF$2:'cleaned_data_Pittsburgh'!AF$828, MATCH(A4100, cleaned_data_Pittsburgh!I$2:'cleaned_data_Pittsburgh'!I$828,0))</f>
        <v>Pittsburgh</v>
      </c>
      <c r="E4100">
        <f>INDEX(cleaned_data_Pittsburgh!AG$2:'cleaned_data_Pittsburgh'!AG$828, MATCH(A4100, cleaned_data_Pittsburgh!I$2:'cleaned_data_Pittsburgh'!I$828,0))</f>
        <v>0</v>
      </c>
      <c r="F4100" t="str">
        <f>INDEX(cleaned_data_Pittsburgh!AK$2:'cleaned_data_Pittsburgh'!AK$828, MATCH(A4100, cleaned_data_Pittsburgh!I$2:'cleaned_data_Pittsburgh'!I$828,0))</f>
        <v>Sub-county</v>
      </c>
      <c r="G4100">
        <f t="shared" si="46"/>
        <v>1</v>
      </c>
    </row>
    <row r="4101" spans="1:7" x14ac:dyDescent="0.2">
      <c r="A4101">
        <v>224270324</v>
      </c>
      <c r="B4101">
        <v>191733258</v>
      </c>
      <c r="C4101" t="s">
        <v>3380</v>
      </c>
      <c r="D4101" t="str">
        <f>INDEX(cleaned_data_Pittsburgh!AF$2:'cleaned_data_Pittsburgh'!AF$828, MATCH(A4101, cleaned_data_Pittsburgh!I$2:'cleaned_data_Pittsburgh'!I$828,0))</f>
        <v>Pittsburgh</v>
      </c>
      <c r="E4101">
        <f>INDEX(cleaned_data_Pittsburgh!AG$2:'cleaned_data_Pittsburgh'!AG$828, MATCH(A4101, cleaned_data_Pittsburgh!I$2:'cleaned_data_Pittsburgh'!I$828,0))</f>
        <v>0</v>
      </c>
      <c r="F4101" t="str">
        <f>INDEX(cleaned_data_Pittsburgh!AK$2:'cleaned_data_Pittsburgh'!AK$828, MATCH(A4101, cleaned_data_Pittsburgh!I$2:'cleaned_data_Pittsburgh'!I$828,0))</f>
        <v>Sub-county</v>
      </c>
      <c r="G4101">
        <f t="shared" si="46"/>
        <v>1</v>
      </c>
    </row>
    <row r="4102" spans="1:7" x14ac:dyDescent="0.2">
      <c r="A4102">
        <v>224270324</v>
      </c>
      <c r="B4102">
        <v>183582880</v>
      </c>
      <c r="C4102" t="s">
        <v>3380</v>
      </c>
      <c r="D4102" t="str">
        <f>INDEX(cleaned_data_Pittsburgh!AF$2:'cleaned_data_Pittsburgh'!AF$828, MATCH(A4102, cleaned_data_Pittsburgh!I$2:'cleaned_data_Pittsburgh'!I$828,0))</f>
        <v>Pittsburgh</v>
      </c>
      <c r="E4102">
        <f>INDEX(cleaned_data_Pittsburgh!AG$2:'cleaned_data_Pittsburgh'!AG$828, MATCH(A4102, cleaned_data_Pittsburgh!I$2:'cleaned_data_Pittsburgh'!I$828,0))</f>
        <v>0</v>
      </c>
      <c r="F4102" t="str">
        <f>INDEX(cleaned_data_Pittsburgh!AK$2:'cleaned_data_Pittsburgh'!AK$828, MATCH(A4102, cleaned_data_Pittsburgh!I$2:'cleaned_data_Pittsburgh'!I$828,0))</f>
        <v>Sub-county</v>
      </c>
      <c r="G4102">
        <f t="shared" si="46"/>
        <v>1</v>
      </c>
    </row>
    <row r="4103" spans="1:7" x14ac:dyDescent="0.2">
      <c r="A4103">
        <v>224270324</v>
      </c>
      <c r="B4103">
        <v>6900506</v>
      </c>
      <c r="C4103" t="s">
        <v>3380</v>
      </c>
      <c r="D4103" t="str">
        <f>INDEX(cleaned_data_Pittsburgh!AF$2:'cleaned_data_Pittsburgh'!AF$828, MATCH(A4103, cleaned_data_Pittsburgh!I$2:'cleaned_data_Pittsburgh'!I$828,0))</f>
        <v>Pittsburgh</v>
      </c>
      <c r="E4103">
        <f>INDEX(cleaned_data_Pittsburgh!AG$2:'cleaned_data_Pittsburgh'!AG$828, MATCH(A4103, cleaned_data_Pittsburgh!I$2:'cleaned_data_Pittsburgh'!I$828,0))</f>
        <v>0</v>
      </c>
      <c r="F4103" t="str">
        <f>INDEX(cleaned_data_Pittsburgh!AK$2:'cleaned_data_Pittsburgh'!AK$828, MATCH(A4103, cleaned_data_Pittsburgh!I$2:'cleaned_data_Pittsburgh'!I$828,0))</f>
        <v>Sub-county</v>
      </c>
      <c r="G4103">
        <f t="shared" si="46"/>
        <v>1</v>
      </c>
    </row>
    <row r="4104" spans="1:7" x14ac:dyDescent="0.2">
      <c r="A4104">
        <v>224276238</v>
      </c>
      <c r="B4104">
        <v>158413252</v>
      </c>
      <c r="C4104" t="s">
        <v>3380</v>
      </c>
      <c r="D4104" t="str">
        <f>INDEX(cleaned_data_Pittsburgh!AF$2:'cleaned_data_Pittsburgh'!AF$828, MATCH(A4104, cleaned_data_Pittsburgh!I$2:'cleaned_data_Pittsburgh'!I$828,0))</f>
        <v>Pittsburgh</v>
      </c>
      <c r="E4104">
        <f>INDEX(cleaned_data_Pittsburgh!AG$2:'cleaned_data_Pittsburgh'!AG$828, MATCH(A4104, cleaned_data_Pittsburgh!I$2:'cleaned_data_Pittsburgh'!I$828,0))</f>
        <v>0</v>
      </c>
      <c r="F4104" t="str">
        <f>INDEX(cleaned_data_Pittsburgh!AK$2:'cleaned_data_Pittsburgh'!AK$828, MATCH(A4104, cleaned_data_Pittsburgh!I$2:'cleaned_data_Pittsburgh'!I$828,0))</f>
        <v>Sub-county</v>
      </c>
      <c r="G4104">
        <f t="shared" si="46"/>
        <v>1</v>
      </c>
    </row>
    <row r="4105" spans="1:7" x14ac:dyDescent="0.2">
      <c r="A4105">
        <v>224276238</v>
      </c>
      <c r="B4105">
        <v>9570377</v>
      </c>
      <c r="C4105" t="s">
        <v>3380</v>
      </c>
      <c r="D4105" t="str">
        <f>INDEX(cleaned_data_Pittsburgh!AF$2:'cleaned_data_Pittsburgh'!AF$828, MATCH(A4105, cleaned_data_Pittsburgh!I$2:'cleaned_data_Pittsburgh'!I$828,0))</f>
        <v>Pittsburgh</v>
      </c>
      <c r="E4105">
        <f>INDEX(cleaned_data_Pittsburgh!AG$2:'cleaned_data_Pittsburgh'!AG$828, MATCH(A4105, cleaned_data_Pittsburgh!I$2:'cleaned_data_Pittsburgh'!I$828,0))</f>
        <v>0</v>
      </c>
      <c r="F4105" t="str">
        <f>INDEX(cleaned_data_Pittsburgh!AK$2:'cleaned_data_Pittsburgh'!AK$828, MATCH(A4105, cleaned_data_Pittsburgh!I$2:'cleaned_data_Pittsburgh'!I$828,0))</f>
        <v>Sub-county</v>
      </c>
      <c r="G4105">
        <f t="shared" si="46"/>
        <v>1</v>
      </c>
    </row>
    <row r="4106" spans="1:7" x14ac:dyDescent="0.2">
      <c r="A4106">
        <v>224276238</v>
      </c>
      <c r="B4106">
        <v>116786332</v>
      </c>
      <c r="C4106" t="s">
        <v>3380</v>
      </c>
      <c r="D4106" t="str">
        <f>INDEX(cleaned_data_Pittsburgh!AF$2:'cleaned_data_Pittsburgh'!AF$828, MATCH(A4106, cleaned_data_Pittsburgh!I$2:'cleaned_data_Pittsburgh'!I$828,0))</f>
        <v>Pittsburgh</v>
      </c>
      <c r="E4106">
        <f>INDEX(cleaned_data_Pittsburgh!AG$2:'cleaned_data_Pittsburgh'!AG$828, MATCH(A4106, cleaned_data_Pittsburgh!I$2:'cleaned_data_Pittsburgh'!I$828,0))</f>
        <v>0</v>
      </c>
      <c r="F4106" t="str">
        <f>INDEX(cleaned_data_Pittsburgh!AK$2:'cleaned_data_Pittsburgh'!AK$828, MATCH(A4106, cleaned_data_Pittsburgh!I$2:'cleaned_data_Pittsburgh'!I$828,0))</f>
        <v>Sub-county</v>
      </c>
      <c r="G4106">
        <f t="shared" si="46"/>
        <v>1</v>
      </c>
    </row>
    <row r="4107" spans="1:7" x14ac:dyDescent="0.2">
      <c r="A4107">
        <v>224276238</v>
      </c>
      <c r="B4107">
        <v>55069182</v>
      </c>
      <c r="C4107" t="s">
        <v>3380</v>
      </c>
      <c r="D4107" t="str">
        <f>INDEX(cleaned_data_Pittsburgh!AF$2:'cleaned_data_Pittsburgh'!AF$828, MATCH(A4107, cleaned_data_Pittsburgh!I$2:'cleaned_data_Pittsburgh'!I$828,0))</f>
        <v>Pittsburgh</v>
      </c>
      <c r="E4107">
        <f>INDEX(cleaned_data_Pittsburgh!AG$2:'cleaned_data_Pittsburgh'!AG$828, MATCH(A4107, cleaned_data_Pittsburgh!I$2:'cleaned_data_Pittsburgh'!I$828,0))</f>
        <v>0</v>
      </c>
      <c r="F4107" t="str">
        <f>INDEX(cleaned_data_Pittsburgh!AK$2:'cleaned_data_Pittsburgh'!AK$828, MATCH(A4107, cleaned_data_Pittsburgh!I$2:'cleaned_data_Pittsburgh'!I$828,0))</f>
        <v>Sub-county</v>
      </c>
      <c r="G4107">
        <f t="shared" ref="G4107:G4170" si="47">IF(IFERROR(SEARCH(D4107, C4107), 0), 1, 0)</f>
        <v>1</v>
      </c>
    </row>
    <row r="4108" spans="1:7" x14ac:dyDescent="0.2">
      <c r="A4108">
        <v>224276238</v>
      </c>
      <c r="B4108">
        <v>94503512</v>
      </c>
      <c r="C4108" t="s">
        <v>3380</v>
      </c>
      <c r="D4108" t="str">
        <f>INDEX(cleaned_data_Pittsburgh!AF$2:'cleaned_data_Pittsburgh'!AF$828, MATCH(A4108, cleaned_data_Pittsburgh!I$2:'cleaned_data_Pittsburgh'!I$828,0))</f>
        <v>Pittsburgh</v>
      </c>
      <c r="E4108">
        <f>INDEX(cleaned_data_Pittsburgh!AG$2:'cleaned_data_Pittsburgh'!AG$828, MATCH(A4108, cleaned_data_Pittsburgh!I$2:'cleaned_data_Pittsburgh'!I$828,0))</f>
        <v>0</v>
      </c>
      <c r="F4108" t="str">
        <f>INDEX(cleaned_data_Pittsburgh!AK$2:'cleaned_data_Pittsburgh'!AK$828, MATCH(A4108, cleaned_data_Pittsburgh!I$2:'cleaned_data_Pittsburgh'!I$828,0))</f>
        <v>Sub-county</v>
      </c>
      <c r="G4108">
        <f t="shared" si="47"/>
        <v>1</v>
      </c>
    </row>
    <row r="4109" spans="1:7" x14ac:dyDescent="0.2">
      <c r="A4109">
        <v>224276238</v>
      </c>
      <c r="B4109">
        <v>183488058</v>
      </c>
      <c r="C4109" t="s">
        <v>3380</v>
      </c>
      <c r="D4109" t="str">
        <f>INDEX(cleaned_data_Pittsburgh!AF$2:'cleaned_data_Pittsburgh'!AF$828, MATCH(A4109, cleaned_data_Pittsburgh!I$2:'cleaned_data_Pittsburgh'!I$828,0))</f>
        <v>Pittsburgh</v>
      </c>
      <c r="E4109">
        <f>INDEX(cleaned_data_Pittsburgh!AG$2:'cleaned_data_Pittsburgh'!AG$828, MATCH(A4109, cleaned_data_Pittsburgh!I$2:'cleaned_data_Pittsburgh'!I$828,0))</f>
        <v>0</v>
      </c>
      <c r="F4109" t="str">
        <f>INDEX(cleaned_data_Pittsburgh!AK$2:'cleaned_data_Pittsburgh'!AK$828, MATCH(A4109, cleaned_data_Pittsburgh!I$2:'cleaned_data_Pittsburgh'!I$828,0))</f>
        <v>Sub-county</v>
      </c>
      <c r="G4109">
        <f t="shared" si="47"/>
        <v>1</v>
      </c>
    </row>
    <row r="4110" spans="1:7" x14ac:dyDescent="0.2">
      <c r="A4110">
        <v>224281840</v>
      </c>
      <c r="B4110">
        <v>9668301</v>
      </c>
      <c r="C4110" t="s">
        <v>3380</v>
      </c>
      <c r="D4110" t="str">
        <f>INDEX(cleaned_data_Pittsburgh!AF$2:'cleaned_data_Pittsburgh'!AF$828, MATCH(A4110, cleaned_data_Pittsburgh!I$2:'cleaned_data_Pittsburgh'!I$828,0))</f>
        <v>Pittsburgh</v>
      </c>
      <c r="E4110">
        <f>INDEX(cleaned_data_Pittsburgh!AG$2:'cleaned_data_Pittsburgh'!AG$828, MATCH(A4110, cleaned_data_Pittsburgh!I$2:'cleaned_data_Pittsburgh'!I$828,0))</f>
        <v>0</v>
      </c>
      <c r="F4110" t="str">
        <f>INDEX(cleaned_data_Pittsburgh!AK$2:'cleaned_data_Pittsburgh'!AK$828, MATCH(A4110, cleaned_data_Pittsburgh!I$2:'cleaned_data_Pittsburgh'!I$828,0))</f>
        <v>Sub-county</v>
      </c>
      <c r="G4110">
        <f t="shared" si="47"/>
        <v>1</v>
      </c>
    </row>
    <row r="4111" spans="1:7" x14ac:dyDescent="0.2">
      <c r="A4111">
        <v>224281840</v>
      </c>
      <c r="B4111">
        <v>108481672</v>
      </c>
      <c r="C4111" t="s">
        <v>3380</v>
      </c>
      <c r="D4111" t="str">
        <f>INDEX(cleaned_data_Pittsburgh!AF$2:'cleaned_data_Pittsburgh'!AF$828, MATCH(A4111, cleaned_data_Pittsburgh!I$2:'cleaned_data_Pittsburgh'!I$828,0))</f>
        <v>Pittsburgh</v>
      </c>
      <c r="E4111">
        <f>INDEX(cleaned_data_Pittsburgh!AG$2:'cleaned_data_Pittsburgh'!AG$828, MATCH(A4111, cleaned_data_Pittsburgh!I$2:'cleaned_data_Pittsburgh'!I$828,0))</f>
        <v>0</v>
      </c>
      <c r="F4111" t="str">
        <f>INDEX(cleaned_data_Pittsburgh!AK$2:'cleaned_data_Pittsburgh'!AK$828, MATCH(A4111, cleaned_data_Pittsburgh!I$2:'cleaned_data_Pittsburgh'!I$828,0))</f>
        <v>Sub-county</v>
      </c>
      <c r="G4111">
        <f t="shared" si="47"/>
        <v>1</v>
      </c>
    </row>
    <row r="4112" spans="1:7" x14ac:dyDescent="0.2">
      <c r="A4112">
        <v>224282270</v>
      </c>
      <c r="B4112">
        <v>14139600</v>
      </c>
      <c r="C4112" t="s">
        <v>3380</v>
      </c>
      <c r="D4112" t="str">
        <f>INDEX(cleaned_data_Pittsburgh!AF$2:'cleaned_data_Pittsburgh'!AF$828, MATCH(A4112, cleaned_data_Pittsburgh!I$2:'cleaned_data_Pittsburgh'!I$828,0))</f>
        <v>Pittsburgh</v>
      </c>
      <c r="E4112">
        <f>INDEX(cleaned_data_Pittsburgh!AG$2:'cleaned_data_Pittsburgh'!AG$828, MATCH(A4112, cleaned_data_Pittsburgh!I$2:'cleaned_data_Pittsburgh'!I$828,0))</f>
        <v>0</v>
      </c>
      <c r="F4112" t="str">
        <f>INDEX(cleaned_data_Pittsburgh!AK$2:'cleaned_data_Pittsburgh'!AK$828, MATCH(A4112, cleaned_data_Pittsburgh!I$2:'cleaned_data_Pittsburgh'!I$828,0))</f>
        <v>Sub-county</v>
      </c>
      <c r="G4112">
        <f t="shared" si="47"/>
        <v>1</v>
      </c>
    </row>
    <row r="4113" spans="1:7" x14ac:dyDescent="0.2">
      <c r="A4113">
        <v>224282270</v>
      </c>
      <c r="B4113">
        <v>12032066</v>
      </c>
      <c r="C4113" t="s">
        <v>3380</v>
      </c>
      <c r="D4113" t="str">
        <f>INDEX(cleaned_data_Pittsburgh!AF$2:'cleaned_data_Pittsburgh'!AF$828, MATCH(A4113, cleaned_data_Pittsburgh!I$2:'cleaned_data_Pittsburgh'!I$828,0))</f>
        <v>Pittsburgh</v>
      </c>
      <c r="E4113">
        <f>INDEX(cleaned_data_Pittsburgh!AG$2:'cleaned_data_Pittsburgh'!AG$828, MATCH(A4113, cleaned_data_Pittsburgh!I$2:'cleaned_data_Pittsburgh'!I$828,0))</f>
        <v>0</v>
      </c>
      <c r="F4113" t="str">
        <f>INDEX(cleaned_data_Pittsburgh!AK$2:'cleaned_data_Pittsburgh'!AK$828, MATCH(A4113, cleaned_data_Pittsburgh!I$2:'cleaned_data_Pittsburgh'!I$828,0))</f>
        <v>Sub-county</v>
      </c>
      <c r="G4113">
        <f t="shared" si="47"/>
        <v>1</v>
      </c>
    </row>
    <row r="4114" spans="1:7" x14ac:dyDescent="0.2">
      <c r="A4114">
        <v>224286462</v>
      </c>
      <c r="B4114">
        <v>190471717</v>
      </c>
      <c r="C4114" t="s">
        <v>3380</v>
      </c>
      <c r="D4114" t="str">
        <f>INDEX(cleaned_data_Pittsburgh!AF$2:'cleaned_data_Pittsburgh'!AF$828, MATCH(A4114, cleaned_data_Pittsburgh!I$2:'cleaned_data_Pittsburgh'!I$828,0))</f>
        <v>Pittsburgh</v>
      </c>
      <c r="E4114">
        <f>INDEX(cleaned_data_Pittsburgh!AG$2:'cleaned_data_Pittsburgh'!AG$828, MATCH(A4114, cleaned_data_Pittsburgh!I$2:'cleaned_data_Pittsburgh'!I$828,0))</f>
        <v>0</v>
      </c>
      <c r="F4114" t="str">
        <f>INDEX(cleaned_data_Pittsburgh!AK$2:'cleaned_data_Pittsburgh'!AK$828, MATCH(A4114, cleaned_data_Pittsburgh!I$2:'cleaned_data_Pittsburgh'!I$828,0))</f>
        <v>Sub-county</v>
      </c>
      <c r="G4114">
        <f t="shared" si="47"/>
        <v>1</v>
      </c>
    </row>
    <row r="4115" spans="1:7" x14ac:dyDescent="0.2">
      <c r="A4115">
        <v>224286462</v>
      </c>
      <c r="B4115">
        <v>58089202</v>
      </c>
      <c r="C4115" t="s">
        <v>3380</v>
      </c>
      <c r="D4115" t="str">
        <f>INDEX(cleaned_data_Pittsburgh!AF$2:'cleaned_data_Pittsburgh'!AF$828, MATCH(A4115, cleaned_data_Pittsburgh!I$2:'cleaned_data_Pittsburgh'!I$828,0))</f>
        <v>Pittsburgh</v>
      </c>
      <c r="E4115">
        <f>INDEX(cleaned_data_Pittsburgh!AG$2:'cleaned_data_Pittsburgh'!AG$828, MATCH(A4115, cleaned_data_Pittsburgh!I$2:'cleaned_data_Pittsburgh'!I$828,0))</f>
        <v>0</v>
      </c>
      <c r="F4115" t="str">
        <f>INDEX(cleaned_data_Pittsburgh!AK$2:'cleaned_data_Pittsburgh'!AK$828, MATCH(A4115, cleaned_data_Pittsburgh!I$2:'cleaned_data_Pittsburgh'!I$828,0))</f>
        <v>Sub-county</v>
      </c>
      <c r="G4115">
        <f t="shared" si="47"/>
        <v>1</v>
      </c>
    </row>
    <row r="4116" spans="1:7" x14ac:dyDescent="0.2">
      <c r="A4116">
        <v>224286462</v>
      </c>
      <c r="B4116">
        <v>160735752</v>
      </c>
      <c r="C4116" t="s">
        <v>3380</v>
      </c>
      <c r="D4116" t="str">
        <f>INDEX(cleaned_data_Pittsburgh!AF$2:'cleaned_data_Pittsburgh'!AF$828, MATCH(A4116, cleaned_data_Pittsburgh!I$2:'cleaned_data_Pittsburgh'!I$828,0))</f>
        <v>Pittsburgh</v>
      </c>
      <c r="E4116">
        <f>INDEX(cleaned_data_Pittsburgh!AG$2:'cleaned_data_Pittsburgh'!AG$828, MATCH(A4116, cleaned_data_Pittsburgh!I$2:'cleaned_data_Pittsburgh'!I$828,0))</f>
        <v>0</v>
      </c>
      <c r="F4116" t="str">
        <f>INDEX(cleaned_data_Pittsburgh!AK$2:'cleaned_data_Pittsburgh'!AK$828, MATCH(A4116, cleaned_data_Pittsburgh!I$2:'cleaned_data_Pittsburgh'!I$828,0))</f>
        <v>Sub-county</v>
      </c>
      <c r="G4116">
        <f t="shared" si="47"/>
        <v>1</v>
      </c>
    </row>
    <row r="4117" spans="1:7" x14ac:dyDescent="0.2">
      <c r="A4117">
        <v>224286462</v>
      </c>
      <c r="B4117">
        <v>14080684</v>
      </c>
      <c r="C4117" t="s">
        <v>3380</v>
      </c>
      <c r="D4117" t="str">
        <f>INDEX(cleaned_data_Pittsburgh!AF$2:'cleaned_data_Pittsburgh'!AF$828, MATCH(A4117, cleaned_data_Pittsburgh!I$2:'cleaned_data_Pittsburgh'!I$828,0))</f>
        <v>Pittsburgh</v>
      </c>
      <c r="E4117">
        <f>INDEX(cleaned_data_Pittsburgh!AG$2:'cleaned_data_Pittsburgh'!AG$828, MATCH(A4117, cleaned_data_Pittsburgh!I$2:'cleaned_data_Pittsburgh'!I$828,0))</f>
        <v>0</v>
      </c>
      <c r="F4117" t="str">
        <f>INDEX(cleaned_data_Pittsburgh!AK$2:'cleaned_data_Pittsburgh'!AK$828, MATCH(A4117, cleaned_data_Pittsburgh!I$2:'cleaned_data_Pittsburgh'!I$828,0))</f>
        <v>Sub-county</v>
      </c>
      <c r="G4117">
        <f t="shared" si="47"/>
        <v>1</v>
      </c>
    </row>
    <row r="4118" spans="1:7" x14ac:dyDescent="0.2">
      <c r="A4118">
        <v>224286462</v>
      </c>
      <c r="B4118">
        <v>190893954</v>
      </c>
      <c r="C4118" t="s">
        <v>3380</v>
      </c>
      <c r="D4118" t="str">
        <f>INDEX(cleaned_data_Pittsburgh!AF$2:'cleaned_data_Pittsburgh'!AF$828, MATCH(A4118, cleaned_data_Pittsburgh!I$2:'cleaned_data_Pittsburgh'!I$828,0))</f>
        <v>Pittsburgh</v>
      </c>
      <c r="E4118">
        <f>INDEX(cleaned_data_Pittsburgh!AG$2:'cleaned_data_Pittsburgh'!AG$828, MATCH(A4118, cleaned_data_Pittsburgh!I$2:'cleaned_data_Pittsburgh'!I$828,0))</f>
        <v>0</v>
      </c>
      <c r="F4118" t="str">
        <f>INDEX(cleaned_data_Pittsburgh!AK$2:'cleaned_data_Pittsburgh'!AK$828, MATCH(A4118, cleaned_data_Pittsburgh!I$2:'cleaned_data_Pittsburgh'!I$828,0))</f>
        <v>Sub-county</v>
      </c>
      <c r="G4118">
        <f t="shared" si="47"/>
        <v>1</v>
      </c>
    </row>
    <row r="4119" spans="1:7" x14ac:dyDescent="0.2">
      <c r="A4119">
        <v>224287265</v>
      </c>
      <c r="B4119">
        <v>127632052</v>
      </c>
      <c r="C4119" t="s">
        <v>3380</v>
      </c>
      <c r="D4119" t="str">
        <f>INDEX(cleaned_data_Pittsburgh!AF$2:'cleaned_data_Pittsburgh'!AF$828, MATCH(A4119, cleaned_data_Pittsburgh!I$2:'cleaned_data_Pittsburgh'!I$828,0))</f>
        <v>Cranberry Twp</v>
      </c>
      <c r="E4119">
        <f>INDEX(cleaned_data_Pittsburgh!AG$2:'cleaned_data_Pittsburgh'!AG$828, MATCH(A4119, cleaned_data_Pittsburgh!I$2:'cleaned_data_Pittsburgh'!I$828,0))</f>
        <v>0</v>
      </c>
      <c r="F4119" t="str">
        <f>INDEX(cleaned_data_Pittsburgh!AK$2:'cleaned_data_Pittsburgh'!AK$828, MATCH(A4119, cleaned_data_Pittsburgh!I$2:'cleaned_data_Pittsburgh'!I$828,0))</f>
        <v>Sub-county</v>
      </c>
      <c r="G4119">
        <f t="shared" si="47"/>
        <v>0</v>
      </c>
    </row>
    <row r="4120" spans="1:7" x14ac:dyDescent="0.2">
      <c r="A4120">
        <v>224287265</v>
      </c>
      <c r="B4120">
        <v>86070062</v>
      </c>
      <c r="C4120" t="s">
        <v>3380</v>
      </c>
      <c r="D4120" t="str">
        <f>INDEX(cleaned_data_Pittsburgh!AF$2:'cleaned_data_Pittsburgh'!AF$828, MATCH(A4120, cleaned_data_Pittsburgh!I$2:'cleaned_data_Pittsburgh'!I$828,0))</f>
        <v>Cranberry Twp</v>
      </c>
      <c r="E4120">
        <f>INDEX(cleaned_data_Pittsburgh!AG$2:'cleaned_data_Pittsburgh'!AG$828, MATCH(A4120, cleaned_data_Pittsburgh!I$2:'cleaned_data_Pittsburgh'!I$828,0))</f>
        <v>0</v>
      </c>
      <c r="F4120" t="str">
        <f>INDEX(cleaned_data_Pittsburgh!AK$2:'cleaned_data_Pittsburgh'!AK$828, MATCH(A4120, cleaned_data_Pittsburgh!I$2:'cleaned_data_Pittsburgh'!I$828,0))</f>
        <v>Sub-county</v>
      </c>
      <c r="G4120">
        <f t="shared" si="47"/>
        <v>0</v>
      </c>
    </row>
    <row r="4121" spans="1:7" x14ac:dyDescent="0.2">
      <c r="A4121">
        <v>224287265</v>
      </c>
      <c r="B4121">
        <v>126270982</v>
      </c>
      <c r="C4121" t="s">
        <v>3380</v>
      </c>
      <c r="D4121" t="str">
        <f>INDEX(cleaned_data_Pittsburgh!AF$2:'cleaned_data_Pittsburgh'!AF$828, MATCH(A4121, cleaned_data_Pittsburgh!I$2:'cleaned_data_Pittsburgh'!I$828,0))</f>
        <v>Cranberry Twp</v>
      </c>
      <c r="E4121">
        <f>INDEX(cleaned_data_Pittsburgh!AG$2:'cleaned_data_Pittsburgh'!AG$828, MATCH(A4121, cleaned_data_Pittsburgh!I$2:'cleaned_data_Pittsburgh'!I$828,0))</f>
        <v>0</v>
      </c>
      <c r="F4121" t="str">
        <f>INDEX(cleaned_data_Pittsburgh!AK$2:'cleaned_data_Pittsburgh'!AK$828, MATCH(A4121, cleaned_data_Pittsburgh!I$2:'cleaned_data_Pittsburgh'!I$828,0))</f>
        <v>Sub-county</v>
      </c>
      <c r="G4121">
        <f t="shared" si="47"/>
        <v>0</v>
      </c>
    </row>
    <row r="4122" spans="1:7" x14ac:dyDescent="0.2">
      <c r="A4122">
        <v>224290857</v>
      </c>
      <c r="B4122">
        <v>4639188</v>
      </c>
      <c r="C4122" t="s">
        <v>3380</v>
      </c>
      <c r="D4122" t="str">
        <f>INDEX(cleaned_data_Pittsburgh!AF$2:'cleaned_data_Pittsburgh'!AF$828, MATCH(A4122, cleaned_data_Pittsburgh!I$2:'cleaned_data_Pittsburgh'!I$828,0))</f>
        <v>Pittsburgh</v>
      </c>
      <c r="E4122">
        <f>INDEX(cleaned_data_Pittsburgh!AG$2:'cleaned_data_Pittsburgh'!AG$828, MATCH(A4122, cleaned_data_Pittsburgh!I$2:'cleaned_data_Pittsburgh'!I$828,0))</f>
        <v>0</v>
      </c>
      <c r="F4122" t="str">
        <f>INDEX(cleaned_data_Pittsburgh!AK$2:'cleaned_data_Pittsburgh'!AK$828, MATCH(A4122, cleaned_data_Pittsburgh!I$2:'cleaned_data_Pittsburgh'!I$828,0))</f>
        <v>Sub-county</v>
      </c>
      <c r="G4122">
        <f t="shared" si="47"/>
        <v>1</v>
      </c>
    </row>
    <row r="4123" spans="1:7" x14ac:dyDescent="0.2">
      <c r="A4123">
        <v>224290857</v>
      </c>
      <c r="B4123">
        <v>5624855</v>
      </c>
      <c r="C4123" t="s">
        <v>3380</v>
      </c>
      <c r="D4123" t="str">
        <f>INDEX(cleaned_data_Pittsburgh!AF$2:'cleaned_data_Pittsburgh'!AF$828, MATCH(A4123, cleaned_data_Pittsburgh!I$2:'cleaned_data_Pittsburgh'!I$828,0))</f>
        <v>Pittsburgh</v>
      </c>
      <c r="E4123">
        <f>INDEX(cleaned_data_Pittsburgh!AG$2:'cleaned_data_Pittsburgh'!AG$828, MATCH(A4123, cleaned_data_Pittsburgh!I$2:'cleaned_data_Pittsburgh'!I$828,0))</f>
        <v>0</v>
      </c>
      <c r="F4123" t="str">
        <f>INDEX(cleaned_data_Pittsburgh!AK$2:'cleaned_data_Pittsburgh'!AK$828, MATCH(A4123, cleaned_data_Pittsburgh!I$2:'cleaned_data_Pittsburgh'!I$828,0))</f>
        <v>Sub-county</v>
      </c>
      <c r="G4123">
        <f t="shared" si="47"/>
        <v>1</v>
      </c>
    </row>
    <row r="4124" spans="1:7" x14ac:dyDescent="0.2">
      <c r="A4124">
        <v>224290857</v>
      </c>
      <c r="B4124">
        <v>33887652</v>
      </c>
      <c r="C4124" t="s">
        <v>3380</v>
      </c>
      <c r="D4124" t="str">
        <f>INDEX(cleaned_data_Pittsburgh!AF$2:'cleaned_data_Pittsburgh'!AF$828, MATCH(A4124, cleaned_data_Pittsburgh!I$2:'cleaned_data_Pittsburgh'!I$828,0))</f>
        <v>Pittsburgh</v>
      </c>
      <c r="E4124">
        <f>INDEX(cleaned_data_Pittsburgh!AG$2:'cleaned_data_Pittsburgh'!AG$828, MATCH(A4124, cleaned_data_Pittsburgh!I$2:'cleaned_data_Pittsburgh'!I$828,0))</f>
        <v>0</v>
      </c>
      <c r="F4124" t="str">
        <f>INDEX(cleaned_data_Pittsburgh!AK$2:'cleaned_data_Pittsburgh'!AK$828, MATCH(A4124, cleaned_data_Pittsburgh!I$2:'cleaned_data_Pittsburgh'!I$828,0))</f>
        <v>Sub-county</v>
      </c>
      <c r="G4124">
        <f t="shared" si="47"/>
        <v>1</v>
      </c>
    </row>
    <row r="4125" spans="1:7" x14ac:dyDescent="0.2">
      <c r="A4125">
        <v>224290857</v>
      </c>
      <c r="B4125">
        <v>9506555</v>
      </c>
      <c r="C4125" t="s">
        <v>3380</v>
      </c>
      <c r="D4125" t="str">
        <f>INDEX(cleaned_data_Pittsburgh!AF$2:'cleaned_data_Pittsburgh'!AF$828, MATCH(A4125, cleaned_data_Pittsburgh!I$2:'cleaned_data_Pittsburgh'!I$828,0))</f>
        <v>Pittsburgh</v>
      </c>
      <c r="E4125">
        <f>INDEX(cleaned_data_Pittsburgh!AG$2:'cleaned_data_Pittsburgh'!AG$828, MATCH(A4125, cleaned_data_Pittsburgh!I$2:'cleaned_data_Pittsburgh'!I$828,0))</f>
        <v>0</v>
      </c>
      <c r="F4125" t="str">
        <f>INDEX(cleaned_data_Pittsburgh!AK$2:'cleaned_data_Pittsburgh'!AK$828, MATCH(A4125, cleaned_data_Pittsburgh!I$2:'cleaned_data_Pittsburgh'!I$828,0))</f>
        <v>Sub-county</v>
      </c>
      <c r="G4125">
        <f t="shared" si="47"/>
        <v>1</v>
      </c>
    </row>
    <row r="4126" spans="1:7" x14ac:dyDescent="0.2">
      <c r="A4126">
        <v>224290857</v>
      </c>
      <c r="B4126">
        <v>186070858</v>
      </c>
      <c r="C4126" t="s">
        <v>3380</v>
      </c>
      <c r="D4126" t="str">
        <f>INDEX(cleaned_data_Pittsburgh!AF$2:'cleaned_data_Pittsburgh'!AF$828, MATCH(A4126, cleaned_data_Pittsburgh!I$2:'cleaned_data_Pittsburgh'!I$828,0))</f>
        <v>Pittsburgh</v>
      </c>
      <c r="E4126">
        <f>INDEX(cleaned_data_Pittsburgh!AG$2:'cleaned_data_Pittsburgh'!AG$828, MATCH(A4126, cleaned_data_Pittsburgh!I$2:'cleaned_data_Pittsburgh'!I$828,0))</f>
        <v>0</v>
      </c>
      <c r="F4126" t="str">
        <f>INDEX(cleaned_data_Pittsburgh!AK$2:'cleaned_data_Pittsburgh'!AK$828, MATCH(A4126, cleaned_data_Pittsburgh!I$2:'cleaned_data_Pittsburgh'!I$828,0))</f>
        <v>Sub-county</v>
      </c>
      <c r="G4126">
        <f t="shared" si="47"/>
        <v>1</v>
      </c>
    </row>
    <row r="4127" spans="1:7" x14ac:dyDescent="0.2">
      <c r="A4127">
        <v>224290857</v>
      </c>
      <c r="B4127">
        <v>191308012</v>
      </c>
      <c r="C4127" t="s">
        <v>3380</v>
      </c>
      <c r="D4127" t="str">
        <f>INDEX(cleaned_data_Pittsburgh!AF$2:'cleaned_data_Pittsburgh'!AF$828, MATCH(A4127, cleaned_data_Pittsburgh!I$2:'cleaned_data_Pittsburgh'!I$828,0))</f>
        <v>Pittsburgh</v>
      </c>
      <c r="E4127">
        <f>INDEX(cleaned_data_Pittsburgh!AG$2:'cleaned_data_Pittsburgh'!AG$828, MATCH(A4127, cleaned_data_Pittsburgh!I$2:'cleaned_data_Pittsburgh'!I$828,0))</f>
        <v>0</v>
      </c>
      <c r="F4127" t="str">
        <f>INDEX(cleaned_data_Pittsburgh!AK$2:'cleaned_data_Pittsburgh'!AK$828, MATCH(A4127, cleaned_data_Pittsburgh!I$2:'cleaned_data_Pittsburgh'!I$828,0))</f>
        <v>Sub-county</v>
      </c>
      <c r="G4127">
        <f t="shared" si="47"/>
        <v>1</v>
      </c>
    </row>
    <row r="4128" spans="1:7" x14ac:dyDescent="0.2">
      <c r="A4128">
        <v>224290857</v>
      </c>
      <c r="B4128">
        <v>106891862</v>
      </c>
      <c r="C4128" t="s">
        <v>3380</v>
      </c>
      <c r="D4128" t="str">
        <f>INDEX(cleaned_data_Pittsburgh!AF$2:'cleaned_data_Pittsburgh'!AF$828, MATCH(A4128, cleaned_data_Pittsburgh!I$2:'cleaned_data_Pittsburgh'!I$828,0))</f>
        <v>Pittsburgh</v>
      </c>
      <c r="E4128">
        <f>INDEX(cleaned_data_Pittsburgh!AG$2:'cleaned_data_Pittsburgh'!AG$828, MATCH(A4128, cleaned_data_Pittsburgh!I$2:'cleaned_data_Pittsburgh'!I$828,0))</f>
        <v>0</v>
      </c>
      <c r="F4128" t="str">
        <f>INDEX(cleaned_data_Pittsburgh!AK$2:'cleaned_data_Pittsburgh'!AK$828, MATCH(A4128, cleaned_data_Pittsburgh!I$2:'cleaned_data_Pittsburgh'!I$828,0))</f>
        <v>Sub-county</v>
      </c>
      <c r="G4128">
        <f t="shared" si="47"/>
        <v>1</v>
      </c>
    </row>
    <row r="4129" spans="1:7" x14ac:dyDescent="0.2">
      <c r="A4129">
        <v>224291577</v>
      </c>
      <c r="B4129">
        <v>15905151</v>
      </c>
      <c r="C4129" t="s">
        <v>3380</v>
      </c>
      <c r="D4129" t="str">
        <f>INDEX(cleaned_data_Pittsburgh!AF$2:'cleaned_data_Pittsburgh'!AF$828, MATCH(A4129, cleaned_data_Pittsburgh!I$2:'cleaned_data_Pittsburgh'!I$828,0))</f>
        <v>Pittsburgh</v>
      </c>
      <c r="E4129">
        <f>INDEX(cleaned_data_Pittsburgh!AG$2:'cleaned_data_Pittsburgh'!AG$828, MATCH(A4129, cleaned_data_Pittsburgh!I$2:'cleaned_data_Pittsburgh'!I$828,0))</f>
        <v>0</v>
      </c>
      <c r="F4129" t="str">
        <f>INDEX(cleaned_data_Pittsburgh!AK$2:'cleaned_data_Pittsburgh'!AK$828, MATCH(A4129, cleaned_data_Pittsburgh!I$2:'cleaned_data_Pittsburgh'!I$828,0))</f>
        <v>Sub-county</v>
      </c>
      <c r="G4129">
        <f t="shared" si="47"/>
        <v>1</v>
      </c>
    </row>
    <row r="4130" spans="1:7" x14ac:dyDescent="0.2">
      <c r="A4130">
        <v>224291577</v>
      </c>
      <c r="B4130">
        <v>14150466</v>
      </c>
      <c r="C4130" t="s">
        <v>3380</v>
      </c>
      <c r="D4130" t="str">
        <f>INDEX(cleaned_data_Pittsburgh!AF$2:'cleaned_data_Pittsburgh'!AF$828, MATCH(A4130, cleaned_data_Pittsburgh!I$2:'cleaned_data_Pittsburgh'!I$828,0))</f>
        <v>Pittsburgh</v>
      </c>
      <c r="E4130">
        <f>INDEX(cleaned_data_Pittsburgh!AG$2:'cleaned_data_Pittsburgh'!AG$828, MATCH(A4130, cleaned_data_Pittsburgh!I$2:'cleaned_data_Pittsburgh'!I$828,0))</f>
        <v>0</v>
      </c>
      <c r="F4130" t="str">
        <f>INDEX(cleaned_data_Pittsburgh!AK$2:'cleaned_data_Pittsburgh'!AK$828, MATCH(A4130, cleaned_data_Pittsburgh!I$2:'cleaned_data_Pittsburgh'!I$828,0))</f>
        <v>Sub-county</v>
      </c>
      <c r="G4130">
        <f t="shared" si="47"/>
        <v>1</v>
      </c>
    </row>
    <row r="4131" spans="1:7" x14ac:dyDescent="0.2">
      <c r="A4131">
        <v>224291577</v>
      </c>
      <c r="B4131">
        <v>10851659</v>
      </c>
      <c r="C4131" t="s">
        <v>3380</v>
      </c>
      <c r="D4131" t="str">
        <f>INDEX(cleaned_data_Pittsburgh!AF$2:'cleaned_data_Pittsburgh'!AF$828, MATCH(A4131, cleaned_data_Pittsburgh!I$2:'cleaned_data_Pittsburgh'!I$828,0))</f>
        <v>Pittsburgh</v>
      </c>
      <c r="E4131">
        <f>INDEX(cleaned_data_Pittsburgh!AG$2:'cleaned_data_Pittsburgh'!AG$828, MATCH(A4131, cleaned_data_Pittsburgh!I$2:'cleaned_data_Pittsburgh'!I$828,0))</f>
        <v>0</v>
      </c>
      <c r="F4131" t="str">
        <f>INDEX(cleaned_data_Pittsburgh!AK$2:'cleaned_data_Pittsburgh'!AK$828, MATCH(A4131, cleaned_data_Pittsburgh!I$2:'cleaned_data_Pittsburgh'!I$828,0))</f>
        <v>Sub-county</v>
      </c>
      <c r="G4131">
        <f t="shared" si="47"/>
        <v>1</v>
      </c>
    </row>
    <row r="4132" spans="1:7" x14ac:dyDescent="0.2">
      <c r="A4132">
        <v>224291577</v>
      </c>
      <c r="B4132">
        <v>37850432</v>
      </c>
      <c r="C4132" t="s">
        <v>3380</v>
      </c>
      <c r="D4132" t="str">
        <f>INDEX(cleaned_data_Pittsburgh!AF$2:'cleaned_data_Pittsburgh'!AF$828, MATCH(A4132, cleaned_data_Pittsburgh!I$2:'cleaned_data_Pittsburgh'!I$828,0))</f>
        <v>Pittsburgh</v>
      </c>
      <c r="E4132">
        <f>INDEX(cleaned_data_Pittsburgh!AG$2:'cleaned_data_Pittsburgh'!AG$828, MATCH(A4132, cleaned_data_Pittsburgh!I$2:'cleaned_data_Pittsburgh'!I$828,0))</f>
        <v>0</v>
      </c>
      <c r="F4132" t="str">
        <f>INDEX(cleaned_data_Pittsburgh!AK$2:'cleaned_data_Pittsburgh'!AK$828, MATCH(A4132, cleaned_data_Pittsburgh!I$2:'cleaned_data_Pittsburgh'!I$828,0))</f>
        <v>Sub-county</v>
      </c>
      <c r="G4132">
        <f t="shared" si="47"/>
        <v>1</v>
      </c>
    </row>
    <row r="4133" spans="1:7" x14ac:dyDescent="0.2">
      <c r="A4133">
        <v>224291577</v>
      </c>
      <c r="B4133">
        <v>3530558</v>
      </c>
      <c r="C4133" t="s">
        <v>3380</v>
      </c>
      <c r="D4133" t="str">
        <f>INDEX(cleaned_data_Pittsburgh!AF$2:'cleaned_data_Pittsburgh'!AF$828, MATCH(A4133, cleaned_data_Pittsburgh!I$2:'cleaned_data_Pittsburgh'!I$828,0))</f>
        <v>Pittsburgh</v>
      </c>
      <c r="E4133">
        <f>INDEX(cleaned_data_Pittsburgh!AG$2:'cleaned_data_Pittsburgh'!AG$828, MATCH(A4133, cleaned_data_Pittsburgh!I$2:'cleaned_data_Pittsburgh'!I$828,0))</f>
        <v>0</v>
      </c>
      <c r="F4133" t="str">
        <f>INDEX(cleaned_data_Pittsburgh!AK$2:'cleaned_data_Pittsburgh'!AK$828, MATCH(A4133, cleaned_data_Pittsburgh!I$2:'cleaned_data_Pittsburgh'!I$828,0))</f>
        <v>Sub-county</v>
      </c>
      <c r="G4133">
        <f t="shared" si="47"/>
        <v>1</v>
      </c>
    </row>
    <row r="4134" spans="1:7" x14ac:dyDescent="0.2">
      <c r="A4134">
        <v>224307150</v>
      </c>
      <c r="B4134">
        <v>26099982</v>
      </c>
      <c r="C4134" t="s">
        <v>3380</v>
      </c>
      <c r="D4134" t="str">
        <f>INDEX(cleaned_data_Pittsburgh!AF$2:'cleaned_data_Pittsburgh'!AF$828, MATCH(A4134, cleaned_data_Pittsburgh!I$2:'cleaned_data_Pittsburgh'!I$828,0))</f>
        <v>Pittsburgh</v>
      </c>
      <c r="E4134">
        <f>INDEX(cleaned_data_Pittsburgh!AG$2:'cleaned_data_Pittsburgh'!AG$828, MATCH(A4134, cleaned_data_Pittsburgh!I$2:'cleaned_data_Pittsburgh'!I$828,0))</f>
        <v>0</v>
      </c>
      <c r="F4134" t="str">
        <f>INDEX(cleaned_data_Pittsburgh!AK$2:'cleaned_data_Pittsburgh'!AK$828, MATCH(A4134, cleaned_data_Pittsburgh!I$2:'cleaned_data_Pittsburgh'!I$828,0))</f>
        <v>Sub-county</v>
      </c>
      <c r="G4134">
        <f t="shared" si="47"/>
        <v>1</v>
      </c>
    </row>
    <row r="4135" spans="1:7" x14ac:dyDescent="0.2">
      <c r="A4135">
        <v>224307150</v>
      </c>
      <c r="B4135">
        <v>42450852</v>
      </c>
      <c r="C4135" t="s">
        <v>3380</v>
      </c>
      <c r="D4135" t="str">
        <f>INDEX(cleaned_data_Pittsburgh!AF$2:'cleaned_data_Pittsburgh'!AF$828, MATCH(A4135, cleaned_data_Pittsburgh!I$2:'cleaned_data_Pittsburgh'!I$828,0))</f>
        <v>Pittsburgh</v>
      </c>
      <c r="E4135">
        <f>INDEX(cleaned_data_Pittsburgh!AG$2:'cleaned_data_Pittsburgh'!AG$828, MATCH(A4135, cleaned_data_Pittsburgh!I$2:'cleaned_data_Pittsburgh'!I$828,0))</f>
        <v>0</v>
      </c>
      <c r="F4135" t="str">
        <f>INDEX(cleaned_data_Pittsburgh!AK$2:'cleaned_data_Pittsburgh'!AK$828, MATCH(A4135, cleaned_data_Pittsburgh!I$2:'cleaned_data_Pittsburgh'!I$828,0))</f>
        <v>Sub-county</v>
      </c>
      <c r="G4135">
        <f t="shared" si="47"/>
        <v>1</v>
      </c>
    </row>
    <row r="4136" spans="1:7" x14ac:dyDescent="0.2">
      <c r="A4136">
        <v>224308735</v>
      </c>
      <c r="B4136">
        <v>183897682</v>
      </c>
      <c r="C4136" t="s">
        <v>3380</v>
      </c>
      <c r="D4136" t="str">
        <f>INDEX(cleaned_data_Pittsburgh!AF$2:'cleaned_data_Pittsburgh'!AF$828, MATCH(A4136, cleaned_data_Pittsburgh!I$2:'cleaned_data_Pittsburgh'!I$828,0))</f>
        <v>Pittsburgh</v>
      </c>
      <c r="E4136">
        <f>INDEX(cleaned_data_Pittsburgh!AG$2:'cleaned_data_Pittsburgh'!AG$828, MATCH(A4136, cleaned_data_Pittsburgh!I$2:'cleaned_data_Pittsburgh'!I$828,0))</f>
        <v>0</v>
      </c>
      <c r="F4136" t="str">
        <f>INDEX(cleaned_data_Pittsburgh!AK$2:'cleaned_data_Pittsburgh'!AK$828, MATCH(A4136, cleaned_data_Pittsburgh!I$2:'cleaned_data_Pittsburgh'!I$828,0))</f>
        <v>Sub-county</v>
      </c>
      <c r="G4136">
        <f t="shared" si="47"/>
        <v>1</v>
      </c>
    </row>
    <row r="4137" spans="1:7" x14ac:dyDescent="0.2">
      <c r="A4137">
        <v>224308735</v>
      </c>
      <c r="B4137">
        <v>58089202</v>
      </c>
      <c r="C4137" t="s">
        <v>3380</v>
      </c>
      <c r="D4137" t="str">
        <f>INDEX(cleaned_data_Pittsburgh!AF$2:'cleaned_data_Pittsburgh'!AF$828, MATCH(A4137, cleaned_data_Pittsburgh!I$2:'cleaned_data_Pittsburgh'!I$828,0))</f>
        <v>Pittsburgh</v>
      </c>
      <c r="E4137">
        <f>INDEX(cleaned_data_Pittsburgh!AG$2:'cleaned_data_Pittsburgh'!AG$828, MATCH(A4137, cleaned_data_Pittsburgh!I$2:'cleaned_data_Pittsburgh'!I$828,0))</f>
        <v>0</v>
      </c>
      <c r="F4137" t="str">
        <f>INDEX(cleaned_data_Pittsburgh!AK$2:'cleaned_data_Pittsburgh'!AK$828, MATCH(A4137, cleaned_data_Pittsburgh!I$2:'cleaned_data_Pittsburgh'!I$828,0))</f>
        <v>Sub-county</v>
      </c>
      <c r="G4137">
        <f t="shared" si="47"/>
        <v>1</v>
      </c>
    </row>
    <row r="4138" spans="1:7" x14ac:dyDescent="0.2">
      <c r="A4138">
        <v>224308735</v>
      </c>
      <c r="B4138">
        <v>116786332</v>
      </c>
      <c r="C4138" t="s">
        <v>3380</v>
      </c>
      <c r="D4138" t="str">
        <f>INDEX(cleaned_data_Pittsburgh!AF$2:'cleaned_data_Pittsburgh'!AF$828, MATCH(A4138, cleaned_data_Pittsburgh!I$2:'cleaned_data_Pittsburgh'!I$828,0))</f>
        <v>Pittsburgh</v>
      </c>
      <c r="E4138">
        <f>INDEX(cleaned_data_Pittsburgh!AG$2:'cleaned_data_Pittsburgh'!AG$828, MATCH(A4138, cleaned_data_Pittsburgh!I$2:'cleaned_data_Pittsburgh'!I$828,0))</f>
        <v>0</v>
      </c>
      <c r="F4138" t="str">
        <f>INDEX(cleaned_data_Pittsburgh!AK$2:'cleaned_data_Pittsburgh'!AK$828, MATCH(A4138, cleaned_data_Pittsburgh!I$2:'cleaned_data_Pittsburgh'!I$828,0))</f>
        <v>Sub-county</v>
      </c>
      <c r="G4138">
        <f t="shared" si="47"/>
        <v>1</v>
      </c>
    </row>
    <row r="4139" spans="1:7" x14ac:dyDescent="0.2">
      <c r="A4139">
        <v>224308735</v>
      </c>
      <c r="B4139">
        <v>190893954</v>
      </c>
      <c r="C4139" t="s">
        <v>3380</v>
      </c>
      <c r="D4139" t="str">
        <f>INDEX(cleaned_data_Pittsburgh!AF$2:'cleaned_data_Pittsburgh'!AF$828, MATCH(A4139, cleaned_data_Pittsburgh!I$2:'cleaned_data_Pittsburgh'!I$828,0))</f>
        <v>Pittsburgh</v>
      </c>
      <c r="E4139">
        <f>INDEX(cleaned_data_Pittsburgh!AG$2:'cleaned_data_Pittsburgh'!AG$828, MATCH(A4139, cleaned_data_Pittsburgh!I$2:'cleaned_data_Pittsburgh'!I$828,0))</f>
        <v>0</v>
      </c>
      <c r="F4139" t="str">
        <f>INDEX(cleaned_data_Pittsburgh!AK$2:'cleaned_data_Pittsburgh'!AK$828, MATCH(A4139, cleaned_data_Pittsburgh!I$2:'cleaned_data_Pittsburgh'!I$828,0))</f>
        <v>Sub-county</v>
      </c>
      <c r="G4139">
        <f t="shared" si="47"/>
        <v>1</v>
      </c>
    </row>
    <row r="4140" spans="1:7" x14ac:dyDescent="0.2">
      <c r="A4140">
        <v>224309244</v>
      </c>
      <c r="B4140">
        <v>6612795</v>
      </c>
      <c r="C4140" t="s">
        <v>3380</v>
      </c>
      <c r="D4140" t="str">
        <f>INDEX(cleaned_data_Pittsburgh!AF$2:'cleaned_data_Pittsburgh'!AF$828, MATCH(A4140, cleaned_data_Pittsburgh!I$2:'cleaned_data_Pittsburgh'!I$828,0))</f>
        <v>Pittsburgh</v>
      </c>
      <c r="E4140">
        <f>INDEX(cleaned_data_Pittsburgh!AG$2:'cleaned_data_Pittsburgh'!AG$828, MATCH(A4140, cleaned_data_Pittsburgh!I$2:'cleaned_data_Pittsburgh'!I$828,0))</f>
        <v>0</v>
      </c>
      <c r="F4140" t="str">
        <f>INDEX(cleaned_data_Pittsburgh!AK$2:'cleaned_data_Pittsburgh'!AK$828, MATCH(A4140, cleaned_data_Pittsburgh!I$2:'cleaned_data_Pittsburgh'!I$828,0))</f>
        <v>Sub-county</v>
      </c>
      <c r="G4140">
        <f t="shared" si="47"/>
        <v>1</v>
      </c>
    </row>
    <row r="4141" spans="1:7" x14ac:dyDescent="0.2">
      <c r="A4141">
        <v>224309244</v>
      </c>
      <c r="B4141">
        <v>188208346</v>
      </c>
      <c r="C4141" t="s">
        <v>3380</v>
      </c>
      <c r="D4141" t="str">
        <f>INDEX(cleaned_data_Pittsburgh!AF$2:'cleaned_data_Pittsburgh'!AF$828, MATCH(A4141, cleaned_data_Pittsburgh!I$2:'cleaned_data_Pittsburgh'!I$828,0))</f>
        <v>Pittsburgh</v>
      </c>
      <c r="E4141">
        <f>INDEX(cleaned_data_Pittsburgh!AG$2:'cleaned_data_Pittsburgh'!AG$828, MATCH(A4141, cleaned_data_Pittsburgh!I$2:'cleaned_data_Pittsburgh'!I$828,0))</f>
        <v>0</v>
      </c>
      <c r="F4141" t="str">
        <f>INDEX(cleaned_data_Pittsburgh!AK$2:'cleaned_data_Pittsburgh'!AK$828, MATCH(A4141, cleaned_data_Pittsburgh!I$2:'cleaned_data_Pittsburgh'!I$828,0))</f>
        <v>Sub-county</v>
      </c>
      <c r="G4141">
        <f t="shared" si="47"/>
        <v>1</v>
      </c>
    </row>
    <row r="4142" spans="1:7" x14ac:dyDescent="0.2">
      <c r="A4142">
        <v>224309244</v>
      </c>
      <c r="B4142">
        <v>141332212</v>
      </c>
      <c r="C4142" t="s">
        <v>3380</v>
      </c>
      <c r="D4142" t="str">
        <f>INDEX(cleaned_data_Pittsburgh!AF$2:'cleaned_data_Pittsburgh'!AF$828, MATCH(A4142, cleaned_data_Pittsburgh!I$2:'cleaned_data_Pittsburgh'!I$828,0))</f>
        <v>Pittsburgh</v>
      </c>
      <c r="E4142">
        <f>INDEX(cleaned_data_Pittsburgh!AG$2:'cleaned_data_Pittsburgh'!AG$828, MATCH(A4142, cleaned_data_Pittsburgh!I$2:'cleaned_data_Pittsburgh'!I$828,0))</f>
        <v>0</v>
      </c>
      <c r="F4142" t="str">
        <f>INDEX(cleaned_data_Pittsburgh!AK$2:'cleaned_data_Pittsburgh'!AK$828, MATCH(A4142, cleaned_data_Pittsburgh!I$2:'cleaned_data_Pittsburgh'!I$828,0))</f>
        <v>Sub-county</v>
      </c>
      <c r="G4142">
        <f t="shared" si="47"/>
        <v>1</v>
      </c>
    </row>
    <row r="4143" spans="1:7" x14ac:dyDescent="0.2">
      <c r="A4143">
        <v>224309244</v>
      </c>
      <c r="B4143">
        <v>8932302</v>
      </c>
      <c r="C4143" t="s">
        <v>3380</v>
      </c>
      <c r="D4143" t="str">
        <f>INDEX(cleaned_data_Pittsburgh!AF$2:'cleaned_data_Pittsburgh'!AF$828, MATCH(A4143, cleaned_data_Pittsburgh!I$2:'cleaned_data_Pittsburgh'!I$828,0))</f>
        <v>Pittsburgh</v>
      </c>
      <c r="E4143">
        <f>INDEX(cleaned_data_Pittsburgh!AG$2:'cleaned_data_Pittsburgh'!AG$828, MATCH(A4143, cleaned_data_Pittsburgh!I$2:'cleaned_data_Pittsburgh'!I$828,0))</f>
        <v>0</v>
      </c>
      <c r="F4143" t="str">
        <f>INDEX(cleaned_data_Pittsburgh!AK$2:'cleaned_data_Pittsburgh'!AK$828, MATCH(A4143, cleaned_data_Pittsburgh!I$2:'cleaned_data_Pittsburgh'!I$828,0))</f>
        <v>Sub-county</v>
      </c>
      <c r="G4143">
        <f t="shared" si="47"/>
        <v>1</v>
      </c>
    </row>
    <row r="4144" spans="1:7" x14ac:dyDescent="0.2">
      <c r="A4144">
        <v>224309244</v>
      </c>
      <c r="B4144">
        <v>54415862</v>
      </c>
      <c r="C4144" t="s">
        <v>3380</v>
      </c>
      <c r="D4144" t="str">
        <f>INDEX(cleaned_data_Pittsburgh!AF$2:'cleaned_data_Pittsburgh'!AF$828, MATCH(A4144, cleaned_data_Pittsburgh!I$2:'cleaned_data_Pittsburgh'!I$828,0))</f>
        <v>Pittsburgh</v>
      </c>
      <c r="E4144">
        <f>INDEX(cleaned_data_Pittsburgh!AG$2:'cleaned_data_Pittsburgh'!AG$828, MATCH(A4144, cleaned_data_Pittsburgh!I$2:'cleaned_data_Pittsburgh'!I$828,0))</f>
        <v>0</v>
      </c>
      <c r="F4144" t="str">
        <f>INDEX(cleaned_data_Pittsburgh!AK$2:'cleaned_data_Pittsburgh'!AK$828, MATCH(A4144, cleaned_data_Pittsburgh!I$2:'cleaned_data_Pittsburgh'!I$828,0))</f>
        <v>Sub-county</v>
      </c>
      <c r="G4144">
        <f t="shared" si="47"/>
        <v>1</v>
      </c>
    </row>
    <row r="4145" spans="1:7" x14ac:dyDescent="0.2">
      <c r="A4145">
        <v>224309244</v>
      </c>
      <c r="B4145">
        <v>129621952</v>
      </c>
      <c r="C4145" t="s">
        <v>3380</v>
      </c>
      <c r="D4145" t="str">
        <f>INDEX(cleaned_data_Pittsburgh!AF$2:'cleaned_data_Pittsburgh'!AF$828, MATCH(A4145, cleaned_data_Pittsburgh!I$2:'cleaned_data_Pittsburgh'!I$828,0))</f>
        <v>Pittsburgh</v>
      </c>
      <c r="E4145">
        <f>INDEX(cleaned_data_Pittsburgh!AG$2:'cleaned_data_Pittsburgh'!AG$828, MATCH(A4145, cleaned_data_Pittsburgh!I$2:'cleaned_data_Pittsburgh'!I$828,0))</f>
        <v>0</v>
      </c>
      <c r="F4145" t="str">
        <f>INDEX(cleaned_data_Pittsburgh!AK$2:'cleaned_data_Pittsburgh'!AK$828, MATCH(A4145, cleaned_data_Pittsburgh!I$2:'cleaned_data_Pittsburgh'!I$828,0))</f>
        <v>Sub-county</v>
      </c>
      <c r="G4145">
        <f t="shared" si="47"/>
        <v>1</v>
      </c>
    </row>
    <row r="4146" spans="1:7" x14ac:dyDescent="0.2">
      <c r="A4146">
        <v>224309244</v>
      </c>
      <c r="B4146">
        <v>184776149</v>
      </c>
      <c r="C4146" t="s">
        <v>3380</v>
      </c>
      <c r="D4146" t="str">
        <f>INDEX(cleaned_data_Pittsburgh!AF$2:'cleaned_data_Pittsburgh'!AF$828, MATCH(A4146, cleaned_data_Pittsburgh!I$2:'cleaned_data_Pittsburgh'!I$828,0))</f>
        <v>Pittsburgh</v>
      </c>
      <c r="E4146">
        <f>INDEX(cleaned_data_Pittsburgh!AG$2:'cleaned_data_Pittsburgh'!AG$828, MATCH(A4146, cleaned_data_Pittsburgh!I$2:'cleaned_data_Pittsburgh'!I$828,0))</f>
        <v>0</v>
      </c>
      <c r="F4146" t="str">
        <f>INDEX(cleaned_data_Pittsburgh!AK$2:'cleaned_data_Pittsburgh'!AK$828, MATCH(A4146, cleaned_data_Pittsburgh!I$2:'cleaned_data_Pittsburgh'!I$828,0))</f>
        <v>Sub-county</v>
      </c>
      <c r="G4146">
        <f t="shared" si="47"/>
        <v>1</v>
      </c>
    </row>
    <row r="4147" spans="1:7" x14ac:dyDescent="0.2">
      <c r="A4147">
        <v>224309244</v>
      </c>
      <c r="B4147">
        <v>69363342</v>
      </c>
      <c r="C4147" t="s">
        <v>3380</v>
      </c>
      <c r="D4147" t="str">
        <f>INDEX(cleaned_data_Pittsburgh!AF$2:'cleaned_data_Pittsburgh'!AF$828, MATCH(A4147, cleaned_data_Pittsburgh!I$2:'cleaned_data_Pittsburgh'!I$828,0))</f>
        <v>Pittsburgh</v>
      </c>
      <c r="E4147">
        <f>INDEX(cleaned_data_Pittsburgh!AG$2:'cleaned_data_Pittsburgh'!AG$828, MATCH(A4147, cleaned_data_Pittsburgh!I$2:'cleaned_data_Pittsburgh'!I$828,0))</f>
        <v>0</v>
      </c>
      <c r="F4147" t="str">
        <f>INDEX(cleaned_data_Pittsburgh!AK$2:'cleaned_data_Pittsburgh'!AK$828, MATCH(A4147, cleaned_data_Pittsburgh!I$2:'cleaned_data_Pittsburgh'!I$828,0))</f>
        <v>Sub-county</v>
      </c>
      <c r="G4147">
        <f t="shared" si="47"/>
        <v>1</v>
      </c>
    </row>
    <row r="4148" spans="1:7" x14ac:dyDescent="0.2">
      <c r="A4148">
        <v>224309244</v>
      </c>
      <c r="B4148">
        <v>185040225</v>
      </c>
      <c r="C4148" t="s">
        <v>3380</v>
      </c>
      <c r="D4148" t="str">
        <f>INDEX(cleaned_data_Pittsburgh!AF$2:'cleaned_data_Pittsburgh'!AF$828, MATCH(A4148, cleaned_data_Pittsburgh!I$2:'cleaned_data_Pittsburgh'!I$828,0))</f>
        <v>Pittsburgh</v>
      </c>
      <c r="E4148">
        <f>INDEX(cleaned_data_Pittsburgh!AG$2:'cleaned_data_Pittsburgh'!AG$828, MATCH(A4148, cleaned_data_Pittsburgh!I$2:'cleaned_data_Pittsburgh'!I$828,0))</f>
        <v>0</v>
      </c>
      <c r="F4148" t="str">
        <f>INDEX(cleaned_data_Pittsburgh!AK$2:'cleaned_data_Pittsburgh'!AK$828, MATCH(A4148, cleaned_data_Pittsburgh!I$2:'cleaned_data_Pittsburgh'!I$828,0))</f>
        <v>Sub-county</v>
      </c>
      <c r="G4148">
        <f t="shared" si="47"/>
        <v>1</v>
      </c>
    </row>
    <row r="4149" spans="1:7" x14ac:dyDescent="0.2">
      <c r="A4149">
        <v>224309244</v>
      </c>
      <c r="B4149">
        <v>145183162</v>
      </c>
      <c r="C4149" t="s">
        <v>3380</v>
      </c>
      <c r="D4149" t="str">
        <f>INDEX(cleaned_data_Pittsburgh!AF$2:'cleaned_data_Pittsburgh'!AF$828, MATCH(A4149, cleaned_data_Pittsburgh!I$2:'cleaned_data_Pittsburgh'!I$828,0))</f>
        <v>Pittsburgh</v>
      </c>
      <c r="E4149">
        <f>INDEX(cleaned_data_Pittsburgh!AG$2:'cleaned_data_Pittsburgh'!AG$828, MATCH(A4149, cleaned_data_Pittsburgh!I$2:'cleaned_data_Pittsburgh'!I$828,0))</f>
        <v>0</v>
      </c>
      <c r="F4149" t="str">
        <f>INDEX(cleaned_data_Pittsburgh!AK$2:'cleaned_data_Pittsburgh'!AK$828, MATCH(A4149, cleaned_data_Pittsburgh!I$2:'cleaned_data_Pittsburgh'!I$828,0))</f>
        <v>Sub-county</v>
      </c>
      <c r="G4149">
        <f t="shared" si="47"/>
        <v>1</v>
      </c>
    </row>
    <row r="4150" spans="1:7" x14ac:dyDescent="0.2">
      <c r="A4150">
        <v>224310101</v>
      </c>
      <c r="B4150">
        <v>83275652</v>
      </c>
      <c r="C4150" t="s">
        <v>3380</v>
      </c>
      <c r="D4150" t="str">
        <f>INDEX(cleaned_data_Pittsburgh!AF$2:'cleaned_data_Pittsburgh'!AF$828, MATCH(A4150, cleaned_data_Pittsburgh!I$2:'cleaned_data_Pittsburgh'!I$828,0))</f>
        <v>Pittsburgh</v>
      </c>
      <c r="E4150">
        <f>INDEX(cleaned_data_Pittsburgh!AG$2:'cleaned_data_Pittsburgh'!AG$828, MATCH(A4150, cleaned_data_Pittsburgh!I$2:'cleaned_data_Pittsburgh'!I$828,0))</f>
        <v>0</v>
      </c>
      <c r="F4150" t="str">
        <f>INDEX(cleaned_data_Pittsburgh!AK$2:'cleaned_data_Pittsburgh'!AK$828, MATCH(A4150, cleaned_data_Pittsburgh!I$2:'cleaned_data_Pittsburgh'!I$828,0))</f>
        <v>Sub-county</v>
      </c>
      <c r="G4150">
        <f t="shared" si="47"/>
        <v>1</v>
      </c>
    </row>
    <row r="4151" spans="1:7" x14ac:dyDescent="0.2">
      <c r="A4151">
        <v>224310101</v>
      </c>
      <c r="B4151">
        <v>161429822</v>
      </c>
      <c r="C4151" t="s">
        <v>3380</v>
      </c>
      <c r="D4151" t="str">
        <f>INDEX(cleaned_data_Pittsburgh!AF$2:'cleaned_data_Pittsburgh'!AF$828, MATCH(A4151, cleaned_data_Pittsburgh!I$2:'cleaned_data_Pittsburgh'!I$828,0))</f>
        <v>Pittsburgh</v>
      </c>
      <c r="E4151">
        <f>INDEX(cleaned_data_Pittsburgh!AG$2:'cleaned_data_Pittsburgh'!AG$828, MATCH(A4151, cleaned_data_Pittsburgh!I$2:'cleaned_data_Pittsburgh'!I$828,0))</f>
        <v>0</v>
      </c>
      <c r="F4151" t="str">
        <f>INDEX(cleaned_data_Pittsburgh!AK$2:'cleaned_data_Pittsburgh'!AK$828, MATCH(A4151, cleaned_data_Pittsburgh!I$2:'cleaned_data_Pittsburgh'!I$828,0))</f>
        <v>Sub-county</v>
      </c>
      <c r="G4151">
        <f t="shared" si="47"/>
        <v>1</v>
      </c>
    </row>
    <row r="4152" spans="1:7" x14ac:dyDescent="0.2">
      <c r="A4152">
        <v>224310101</v>
      </c>
      <c r="B4152">
        <v>183919802</v>
      </c>
      <c r="C4152" t="s">
        <v>3380</v>
      </c>
      <c r="D4152" t="str">
        <f>INDEX(cleaned_data_Pittsburgh!AF$2:'cleaned_data_Pittsburgh'!AF$828, MATCH(A4152, cleaned_data_Pittsburgh!I$2:'cleaned_data_Pittsburgh'!I$828,0))</f>
        <v>Pittsburgh</v>
      </c>
      <c r="E4152">
        <f>INDEX(cleaned_data_Pittsburgh!AG$2:'cleaned_data_Pittsburgh'!AG$828, MATCH(A4152, cleaned_data_Pittsburgh!I$2:'cleaned_data_Pittsburgh'!I$828,0))</f>
        <v>0</v>
      </c>
      <c r="F4152" t="str">
        <f>INDEX(cleaned_data_Pittsburgh!AK$2:'cleaned_data_Pittsburgh'!AK$828, MATCH(A4152, cleaned_data_Pittsburgh!I$2:'cleaned_data_Pittsburgh'!I$828,0))</f>
        <v>Sub-county</v>
      </c>
      <c r="G4152">
        <f t="shared" si="47"/>
        <v>1</v>
      </c>
    </row>
    <row r="4153" spans="1:7" x14ac:dyDescent="0.2">
      <c r="A4153">
        <v>224310101</v>
      </c>
      <c r="B4153">
        <v>190686020</v>
      </c>
      <c r="C4153" t="s">
        <v>3380</v>
      </c>
      <c r="D4153" t="str">
        <f>INDEX(cleaned_data_Pittsburgh!AF$2:'cleaned_data_Pittsburgh'!AF$828, MATCH(A4153, cleaned_data_Pittsburgh!I$2:'cleaned_data_Pittsburgh'!I$828,0))</f>
        <v>Pittsburgh</v>
      </c>
      <c r="E4153">
        <f>INDEX(cleaned_data_Pittsburgh!AG$2:'cleaned_data_Pittsburgh'!AG$828, MATCH(A4153, cleaned_data_Pittsburgh!I$2:'cleaned_data_Pittsburgh'!I$828,0))</f>
        <v>0</v>
      </c>
      <c r="F4153" t="str">
        <f>INDEX(cleaned_data_Pittsburgh!AK$2:'cleaned_data_Pittsburgh'!AK$828, MATCH(A4153, cleaned_data_Pittsburgh!I$2:'cleaned_data_Pittsburgh'!I$828,0))</f>
        <v>Sub-county</v>
      </c>
      <c r="G4153">
        <f t="shared" si="47"/>
        <v>1</v>
      </c>
    </row>
    <row r="4154" spans="1:7" x14ac:dyDescent="0.2">
      <c r="A4154">
        <v>224310101</v>
      </c>
      <c r="B4154">
        <v>188275761</v>
      </c>
      <c r="C4154" t="s">
        <v>3380</v>
      </c>
      <c r="D4154" t="str">
        <f>INDEX(cleaned_data_Pittsburgh!AF$2:'cleaned_data_Pittsburgh'!AF$828, MATCH(A4154, cleaned_data_Pittsburgh!I$2:'cleaned_data_Pittsburgh'!I$828,0))</f>
        <v>Pittsburgh</v>
      </c>
      <c r="E4154">
        <f>INDEX(cleaned_data_Pittsburgh!AG$2:'cleaned_data_Pittsburgh'!AG$828, MATCH(A4154, cleaned_data_Pittsburgh!I$2:'cleaned_data_Pittsburgh'!I$828,0))</f>
        <v>0</v>
      </c>
      <c r="F4154" t="str">
        <f>INDEX(cleaned_data_Pittsburgh!AK$2:'cleaned_data_Pittsburgh'!AK$828, MATCH(A4154, cleaned_data_Pittsburgh!I$2:'cleaned_data_Pittsburgh'!I$828,0))</f>
        <v>Sub-county</v>
      </c>
      <c r="G4154">
        <f t="shared" si="47"/>
        <v>1</v>
      </c>
    </row>
    <row r="4155" spans="1:7" x14ac:dyDescent="0.2">
      <c r="A4155">
        <v>224310101</v>
      </c>
      <c r="B4155">
        <v>191412026</v>
      </c>
      <c r="C4155" t="s">
        <v>3380</v>
      </c>
      <c r="D4155" t="str">
        <f>INDEX(cleaned_data_Pittsburgh!AF$2:'cleaned_data_Pittsburgh'!AF$828, MATCH(A4155, cleaned_data_Pittsburgh!I$2:'cleaned_data_Pittsburgh'!I$828,0))</f>
        <v>Pittsburgh</v>
      </c>
      <c r="E4155">
        <f>INDEX(cleaned_data_Pittsburgh!AG$2:'cleaned_data_Pittsburgh'!AG$828, MATCH(A4155, cleaned_data_Pittsburgh!I$2:'cleaned_data_Pittsburgh'!I$828,0))</f>
        <v>0</v>
      </c>
      <c r="F4155" t="str">
        <f>INDEX(cleaned_data_Pittsburgh!AK$2:'cleaned_data_Pittsburgh'!AK$828, MATCH(A4155, cleaned_data_Pittsburgh!I$2:'cleaned_data_Pittsburgh'!I$828,0))</f>
        <v>Sub-county</v>
      </c>
      <c r="G4155">
        <f t="shared" si="47"/>
        <v>1</v>
      </c>
    </row>
    <row r="4156" spans="1:7" x14ac:dyDescent="0.2">
      <c r="A4156">
        <v>224312140</v>
      </c>
      <c r="B4156">
        <v>119556752</v>
      </c>
      <c r="C4156" t="s">
        <v>3380</v>
      </c>
      <c r="D4156" t="str">
        <f>INDEX(cleaned_data_Pittsburgh!AF$2:'cleaned_data_Pittsburgh'!AF$828, MATCH(A4156, cleaned_data_Pittsburgh!I$2:'cleaned_data_Pittsburgh'!I$828,0))</f>
        <v>Pittsburgh</v>
      </c>
      <c r="E4156">
        <f>INDEX(cleaned_data_Pittsburgh!AG$2:'cleaned_data_Pittsburgh'!AG$828, MATCH(A4156, cleaned_data_Pittsburgh!I$2:'cleaned_data_Pittsburgh'!I$828,0))</f>
        <v>0</v>
      </c>
      <c r="F4156" t="str">
        <f>INDEX(cleaned_data_Pittsburgh!AK$2:'cleaned_data_Pittsburgh'!AK$828, MATCH(A4156, cleaned_data_Pittsburgh!I$2:'cleaned_data_Pittsburgh'!I$828,0))</f>
        <v>Sub-county</v>
      </c>
      <c r="G4156">
        <f t="shared" si="47"/>
        <v>1</v>
      </c>
    </row>
    <row r="4157" spans="1:7" x14ac:dyDescent="0.2">
      <c r="A4157">
        <v>224312140</v>
      </c>
      <c r="B4157">
        <v>1149001</v>
      </c>
      <c r="C4157" t="s">
        <v>3380</v>
      </c>
      <c r="D4157" t="str">
        <f>INDEX(cleaned_data_Pittsburgh!AF$2:'cleaned_data_Pittsburgh'!AF$828, MATCH(A4157, cleaned_data_Pittsburgh!I$2:'cleaned_data_Pittsburgh'!I$828,0))</f>
        <v>Pittsburgh</v>
      </c>
      <c r="E4157">
        <f>INDEX(cleaned_data_Pittsburgh!AG$2:'cleaned_data_Pittsburgh'!AG$828, MATCH(A4157, cleaned_data_Pittsburgh!I$2:'cleaned_data_Pittsburgh'!I$828,0))</f>
        <v>0</v>
      </c>
      <c r="F4157" t="str">
        <f>INDEX(cleaned_data_Pittsburgh!AK$2:'cleaned_data_Pittsburgh'!AK$828, MATCH(A4157, cleaned_data_Pittsburgh!I$2:'cleaned_data_Pittsburgh'!I$828,0))</f>
        <v>Sub-county</v>
      </c>
      <c r="G4157">
        <f t="shared" si="47"/>
        <v>1</v>
      </c>
    </row>
    <row r="4158" spans="1:7" x14ac:dyDescent="0.2">
      <c r="A4158">
        <v>224312140</v>
      </c>
      <c r="B4158">
        <v>25792532</v>
      </c>
      <c r="C4158" t="s">
        <v>3380</v>
      </c>
      <c r="D4158" t="str">
        <f>INDEX(cleaned_data_Pittsburgh!AF$2:'cleaned_data_Pittsburgh'!AF$828, MATCH(A4158, cleaned_data_Pittsburgh!I$2:'cleaned_data_Pittsburgh'!I$828,0))</f>
        <v>Pittsburgh</v>
      </c>
      <c r="E4158">
        <f>INDEX(cleaned_data_Pittsburgh!AG$2:'cleaned_data_Pittsburgh'!AG$828, MATCH(A4158, cleaned_data_Pittsburgh!I$2:'cleaned_data_Pittsburgh'!I$828,0))</f>
        <v>0</v>
      </c>
      <c r="F4158" t="str">
        <f>INDEX(cleaned_data_Pittsburgh!AK$2:'cleaned_data_Pittsburgh'!AK$828, MATCH(A4158, cleaned_data_Pittsburgh!I$2:'cleaned_data_Pittsburgh'!I$828,0))</f>
        <v>Sub-county</v>
      </c>
      <c r="G4158">
        <f t="shared" si="47"/>
        <v>1</v>
      </c>
    </row>
    <row r="4159" spans="1:7" x14ac:dyDescent="0.2">
      <c r="A4159">
        <v>224312140</v>
      </c>
      <c r="B4159">
        <v>189649856</v>
      </c>
      <c r="C4159" t="s">
        <v>3380</v>
      </c>
      <c r="D4159" t="str">
        <f>INDEX(cleaned_data_Pittsburgh!AF$2:'cleaned_data_Pittsburgh'!AF$828, MATCH(A4159, cleaned_data_Pittsburgh!I$2:'cleaned_data_Pittsburgh'!I$828,0))</f>
        <v>Pittsburgh</v>
      </c>
      <c r="E4159">
        <f>INDEX(cleaned_data_Pittsburgh!AG$2:'cleaned_data_Pittsburgh'!AG$828, MATCH(A4159, cleaned_data_Pittsburgh!I$2:'cleaned_data_Pittsburgh'!I$828,0))</f>
        <v>0</v>
      </c>
      <c r="F4159" t="str">
        <f>INDEX(cleaned_data_Pittsburgh!AK$2:'cleaned_data_Pittsburgh'!AK$828, MATCH(A4159, cleaned_data_Pittsburgh!I$2:'cleaned_data_Pittsburgh'!I$828,0))</f>
        <v>Sub-county</v>
      </c>
      <c r="G4159">
        <f t="shared" si="47"/>
        <v>1</v>
      </c>
    </row>
    <row r="4160" spans="1:7" x14ac:dyDescent="0.2">
      <c r="A4160">
        <v>224312140</v>
      </c>
      <c r="B4160">
        <v>95352352</v>
      </c>
      <c r="C4160" t="s">
        <v>3380</v>
      </c>
      <c r="D4160" t="str">
        <f>INDEX(cleaned_data_Pittsburgh!AF$2:'cleaned_data_Pittsburgh'!AF$828, MATCH(A4160, cleaned_data_Pittsburgh!I$2:'cleaned_data_Pittsburgh'!I$828,0))</f>
        <v>Pittsburgh</v>
      </c>
      <c r="E4160">
        <f>INDEX(cleaned_data_Pittsburgh!AG$2:'cleaned_data_Pittsburgh'!AG$828, MATCH(A4160, cleaned_data_Pittsburgh!I$2:'cleaned_data_Pittsburgh'!I$828,0))</f>
        <v>0</v>
      </c>
      <c r="F4160" t="str">
        <f>INDEX(cleaned_data_Pittsburgh!AK$2:'cleaned_data_Pittsburgh'!AK$828, MATCH(A4160, cleaned_data_Pittsburgh!I$2:'cleaned_data_Pittsburgh'!I$828,0))</f>
        <v>Sub-county</v>
      </c>
      <c r="G4160">
        <f t="shared" si="47"/>
        <v>1</v>
      </c>
    </row>
    <row r="4161" spans="1:7" x14ac:dyDescent="0.2">
      <c r="A4161">
        <v>224312227</v>
      </c>
      <c r="B4161">
        <v>119556752</v>
      </c>
      <c r="C4161" t="s">
        <v>3380</v>
      </c>
      <c r="D4161" t="str">
        <f>INDEX(cleaned_data_Pittsburgh!AF$2:'cleaned_data_Pittsburgh'!AF$828, MATCH(A4161, cleaned_data_Pittsburgh!I$2:'cleaned_data_Pittsburgh'!I$828,0))</f>
        <v>Pittsburgh</v>
      </c>
      <c r="E4161">
        <f>INDEX(cleaned_data_Pittsburgh!AG$2:'cleaned_data_Pittsburgh'!AG$828, MATCH(A4161, cleaned_data_Pittsburgh!I$2:'cleaned_data_Pittsburgh'!I$828,0))</f>
        <v>0</v>
      </c>
      <c r="F4161" t="str">
        <f>INDEX(cleaned_data_Pittsburgh!AK$2:'cleaned_data_Pittsburgh'!AK$828, MATCH(A4161, cleaned_data_Pittsburgh!I$2:'cleaned_data_Pittsburgh'!I$828,0))</f>
        <v>Sub-county</v>
      </c>
      <c r="G4161">
        <f t="shared" si="47"/>
        <v>1</v>
      </c>
    </row>
    <row r="4162" spans="1:7" x14ac:dyDescent="0.2">
      <c r="A4162">
        <v>224312227</v>
      </c>
      <c r="B4162">
        <v>60868092</v>
      </c>
      <c r="C4162" t="s">
        <v>3380</v>
      </c>
      <c r="D4162" t="str">
        <f>INDEX(cleaned_data_Pittsburgh!AF$2:'cleaned_data_Pittsburgh'!AF$828, MATCH(A4162, cleaned_data_Pittsburgh!I$2:'cleaned_data_Pittsburgh'!I$828,0))</f>
        <v>Pittsburgh</v>
      </c>
      <c r="E4162">
        <f>INDEX(cleaned_data_Pittsburgh!AG$2:'cleaned_data_Pittsburgh'!AG$828, MATCH(A4162, cleaned_data_Pittsburgh!I$2:'cleaned_data_Pittsburgh'!I$828,0))</f>
        <v>0</v>
      </c>
      <c r="F4162" t="str">
        <f>INDEX(cleaned_data_Pittsburgh!AK$2:'cleaned_data_Pittsburgh'!AK$828, MATCH(A4162, cleaned_data_Pittsburgh!I$2:'cleaned_data_Pittsburgh'!I$828,0))</f>
        <v>Sub-county</v>
      </c>
      <c r="G4162">
        <f t="shared" si="47"/>
        <v>1</v>
      </c>
    </row>
    <row r="4163" spans="1:7" x14ac:dyDescent="0.2">
      <c r="A4163">
        <v>224312227</v>
      </c>
      <c r="B4163">
        <v>189649856</v>
      </c>
      <c r="C4163" t="s">
        <v>3380</v>
      </c>
      <c r="D4163" t="str">
        <f>INDEX(cleaned_data_Pittsburgh!AF$2:'cleaned_data_Pittsburgh'!AF$828, MATCH(A4163, cleaned_data_Pittsburgh!I$2:'cleaned_data_Pittsburgh'!I$828,0))</f>
        <v>Pittsburgh</v>
      </c>
      <c r="E4163">
        <f>INDEX(cleaned_data_Pittsburgh!AG$2:'cleaned_data_Pittsburgh'!AG$828, MATCH(A4163, cleaned_data_Pittsburgh!I$2:'cleaned_data_Pittsburgh'!I$828,0))</f>
        <v>0</v>
      </c>
      <c r="F4163" t="str">
        <f>INDEX(cleaned_data_Pittsburgh!AK$2:'cleaned_data_Pittsburgh'!AK$828, MATCH(A4163, cleaned_data_Pittsburgh!I$2:'cleaned_data_Pittsburgh'!I$828,0))</f>
        <v>Sub-county</v>
      </c>
      <c r="G4163">
        <f t="shared" si="47"/>
        <v>1</v>
      </c>
    </row>
    <row r="4164" spans="1:7" x14ac:dyDescent="0.2">
      <c r="A4164">
        <v>224316971</v>
      </c>
      <c r="B4164">
        <v>12279344</v>
      </c>
      <c r="C4164" t="s">
        <v>3380</v>
      </c>
      <c r="D4164" t="str">
        <f>INDEX(cleaned_data_Pittsburgh!AF$2:'cleaned_data_Pittsburgh'!AF$828, MATCH(A4164, cleaned_data_Pittsburgh!I$2:'cleaned_data_Pittsburgh'!I$828,0))</f>
        <v>Pittsburgh</v>
      </c>
      <c r="E4164">
        <f>INDEX(cleaned_data_Pittsburgh!AG$2:'cleaned_data_Pittsburgh'!AG$828, MATCH(A4164, cleaned_data_Pittsburgh!I$2:'cleaned_data_Pittsburgh'!I$828,0))</f>
        <v>0</v>
      </c>
      <c r="F4164" t="str">
        <f>INDEX(cleaned_data_Pittsburgh!AK$2:'cleaned_data_Pittsburgh'!AK$828, MATCH(A4164, cleaned_data_Pittsburgh!I$2:'cleaned_data_Pittsburgh'!I$828,0))</f>
        <v>Sub-county</v>
      </c>
      <c r="G4164">
        <f t="shared" si="47"/>
        <v>1</v>
      </c>
    </row>
    <row r="4165" spans="1:7" x14ac:dyDescent="0.2">
      <c r="A4165">
        <v>224316971</v>
      </c>
      <c r="B4165">
        <v>13343884</v>
      </c>
      <c r="C4165" t="s">
        <v>3380</v>
      </c>
      <c r="D4165" t="str">
        <f>INDEX(cleaned_data_Pittsburgh!AF$2:'cleaned_data_Pittsburgh'!AF$828, MATCH(A4165, cleaned_data_Pittsburgh!I$2:'cleaned_data_Pittsburgh'!I$828,0))</f>
        <v>Pittsburgh</v>
      </c>
      <c r="E4165">
        <f>INDEX(cleaned_data_Pittsburgh!AG$2:'cleaned_data_Pittsburgh'!AG$828, MATCH(A4165, cleaned_data_Pittsburgh!I$2:'cleaned_data_Pittsburgh'!I$828,0))</f>
        <v>0</v>
      </c>
      <c r="F4165" t="str">
        <f>INDEX(cleaned_data_Pittsburgh!AK$2:'cleaned_data_Pittsburgh'!AK$828, MATCH(A4165, cleaned_data_Pittsburgh!I$2:'cleaned_data_Pittsburgh'!I$828,0))</f>
        <v>Sub-county</v>
      </c>
      <c r="G4165">
        <f t="shared" si="47"/>
        <v>1</v>
      </c>
    </row>
    <row r="4166" spans="1:7" x14ac:dyDescent="0.2">
      <c r="A4166">
        <v>224316971</v>
      </c>
      <c r="B4166">
        <v>123395022</v>
      </c>
      <c r="C4166" t="s">
        <v>3380</v>
      </c>
      <c r="D4166" t="str">
        <f>INDEX(cleaned_data_Pittsburgh!AF$2:'cleaned_data_Pittsburgh'!AF$828, MATCH(A4166, cleaned_data_Pittsburgh!I$2:'cleaned_data_Pittsburgh'!I$828,0))</f>
        <v>Pittsburgh</v>
      </c>
      <c r="E4166">
        <f>INDEX(cleaned_data_Pittsburgh!AG$2:'cleaned_data_Pittsburgh'!AG$828, MATCH(A4166, cleaned_data_Pittsburgh!I$2:'cleaned_data_Pittsburgh'!I$828,0))</f>
        <v>0</v>
      </c>
      <c r="F4166" t="str">
        <f>INDEX(cleaned_data_Pittsburgh!AK$2:'cleaned_data_Pittsburgh'!AK$828, MATCH(A4166, cleaned_data_Pittsburgh!I$2:'cleaned_data_Pittsburgh'!I$828,0))</f>
        <v>Sub-county</v>
      </c>
      <c r="G4166">
        <f t="shared" si="47"/>
        <v>1</v>
      </c>
    </row>
    <row r="4167" spans="1:7" x14ac:dyDescent="0.2">
      <c r="A4167">
        <v>224316971</v>
      </c>
      <c r="B4167">
        <v>42366982</v>
      </c>
      <c r="C4167" t="s">
        <v>3380</v>
      </c>
      <c r="D4167" t="str">
        <f>INDEX(cleaned_data_Pittsburgh!AF$2:'cleaned_data_Pittsburgh'!AF$828, MATCH(A4167, cleaned_data_Pittsburgh!I$2:'cleaned_data_Pittsburgh'!I$828,0))</f>
        <v>Pittsburgh</v>
      </c>
      <c r="E4167">
        <f>INDEX(cleaned_data_Pittsburgh!AG$2:'cleaned_data_Pittsburgh'!AG$828, MATCH(A4167, cleaned_data_Pittsburgh!I$2:'cleaned_data_Pittsburgh'!I$828,0))</f>
        <v>0</v>
      </c>
      <c r="F4167" t="str">
        <f>INDEX(cleaned_data_Pittsburgh!AK$2:'cleaned_data_Pittsburgh'!AK$828, MATCH(A4167, cleaned_data_Pittsburgh!I$2:'cleaned_data_Pittsburgh'!I$828,0))</f>
        <v>Sub-county</v>
      </c>
      <c r="G4167">
        <f t="shared" si="47"/>
        <v>1</v>
      </c>
    </row>
    <row r="4168" spans="1:7" x14ac:dyDescent="0.2">
      <c r="A4168">
        <v>224319829</v>
      </c>
      <c r="B4168">
        <v>9231555</v>
      </c>
      <c r="C4168" t="s">
        <v>3380</v>
      </c>
      <c r="D4168" t="str">
        <f>INDEX(cleaned_data_Pittsburgh!AF$2:'cleaned_data_Pittsburgh'!AF$828, MATCH(A4168, cleaned_data_Pittsburgh!I$2:'cleaned_data_Pittsburgh'!I$828,0))</f>
        <v>Pittsburgh</v>
      </c>
      <c r="E4168">
        <f>INDEX(cleaned_data_Pittsburgh!AG$2:'cleaned_data_Pittsburgh'!AG$828, MATCH(A4168, cleaned_data_Pittsburgh!I$2:'cleaned_data_Pittsburgh'!I$828,0))</f>
        <v>0</v>
      </c>
      <c r="F4168" t="str">
        <f>INDEX(cleaned_data_Pittsburgh!AK$2:'cleaned_data_Pittsburgh'!AK$828, MATCH(A4168, cleaned_data_Pittsburgh!I$2:'cleaned_data_Pittsburgh'!I$828,0))</f>
        <v>Sub-county</v>
      </c>
      <c r="G4168">
        <f t="shared" si="47"/>
        <v>1</v>
      </c>
    </row>
    <row r="4169" spans="1:7" x14ac:dyDescent="0.2">
      <c r="A4169">
        <v>224319829</v>
      </c>
      <c r="B4169">
        <v>35225562</v>
      </c>
      <c r="C4169" t="s">
        <v>3380</v>
      </c>
      <c r="D4169" t="str">
        <f>INDEX(cleaned_data_Pittsburgh!AF$2:'cleaned_data_Pittsburgh'!AF$828, MATCH(A4169, cleaned_data_Pittsburgh!I$2:'cleaned_data_Pittsburgh'!I$828,0))</f>
        <v>Pittsburgh</v>
      </c>
      <c r="E4169">
        <f>INDEX(cleaned_data_Pittsburgh!AG$2:'cleaned_data_Pittsburgh'!AG$828, MATCH(A4169, cleaned_data_Pittsburgh!I$2:'cleaned_data_Pittsburgh'!I$828,0))</f>
        <v>0</v>
      </c>
      <c r="F4169" t="str">
        <f>INDEX(cleaned_data_Pittsburgh!AK$2:'cleaned_data_Pittsburgh'!AK$828, MATCH(A4169, cleaned_data_Pittsburgh!I$2:'cleaned_data_Pittsburgh'!I$828,0))</f>
        <v>Sub-county</v>
      </c>
      <c r="G4169">
        <f t="shared" si="47"/>
        <v>1</v>
      </c>
    </row>
    <row r="4170" spans="1:7" x14ac:dyDescent="0.2">
      <c r="A4170">
        <v>224319829</v>
      </c>
      <c r="B4170">
        <v>52545892</v>
      </c>
      <c r="C4170" t="s">
        <v>3380</v>
      </c>
      <c r="D4170" t="str">
        <f>INDEX(cleaned_data_Pittsburgh!AF$2:'cleaned_data_Pittsburgh'!AF$828, MATCH(A4170, cleaned_data_Pittsburgh!I$2:'cleaned_data_Pittsburgh'!I$828,0))</f>
        <v>Pittsburgh</v>
      </c>
      <c r="E4170">
        <f>INDEX(cleaned_data_Pittsburgh!AG$2:'cleaned_data_Pittsburgh'!AG$828, MATCH(A4170, cleaned_data_Pittsburgh!I$2:'cleaned_data_Pittsburgh'!I$828,0))</f>
        <v>0</v>
      </c>
      <c r="F4170" t="str">
        <f>INDEX(cleaned_data_Pittsburgh!AK$2:'cleaned_data_Pittsburgh'!AK$828, MATCH(A4170, cleaned_data_Pittsburgh!I$2:'cleaned_data_Pittsburgh'!I$828,0))</f>
        <v>Sub-county</v>
      </c>
      <c r="G4170">
        <f t="shared" si="47"/>
        <v>1</v>
      </c>
    </row>
    <row r="4171" spans="1:7" x14ac:dyDescent="0.2">
      <c r="A4171">
        <v>224320058</v>
      </c>
      <c r="B4171">
        <v>9231555</v>
      </c>
      <c r="C4171" t="s">
        <v>3380</v>
      </c>
      <c r="D4171" t="str">
        <f>INDEX(cleaned_data_Pittsburgh!AF$2:'cleaned_data_Pittsburgh'!AF$828, MATCH(A4171, cleaned_data_Pittsburgh!I$2:'cleaned_data_Pittsburgh'!I$828,0))</f>
        <v>Pittsburgh</v>
      </c>
      <c r="E4171">
        <f>INDEX(cleaned_data_Pittsburgh!AG$2:'cleaned_data_Pittsburgh'!AG$828, MATCH(A4171, cleaned_data_Pittsburgh!I$2:'cleaned_data_Pittsburgh'!I$828,0))</f>
        <v>0</v>
      </c>
      <c r="F4171" t="str">
        <f>INDEX(cleaned_data_Pittsburgh!AK$2:'cleaned_data_Pittsburgh'!AK$828, MATCH(A4171, cleaned_data_Pittsburgh!I$2:'cleaned_data_Pittsburgh'!I$828,0))</f>
        <v>Sub-county</v>
      </c>
      <c r="G4171">
        <f t="shared" ref="G4171:G4234" si="48">IF(IFERROR(SEARCH(D4171, C4171), 0), 1, 0)</f>
        <v>1</v>
      </c>
    </row>
    <row r="4172" spans="1:7" x14ac:dyDescent="0.2">
      <c r="A4172">
        <v>224320058</v>
      </c>
      <c r="B4172">
        <v>16173411</v>
      </c>
      <c r="C4172" t="s">
        <v>3380</v>
      </c>
      <c r="D4172" t="str">
        <f>INDEX(cleaned_data_Pittsburgh!AF$2:'cleaned_data_Pittsburgh'!AF$828, MATCH(A4172, cleaned_data_Pittsburgh!I$2:'cleaned_data_Pittsburgh'!I$828,0))</f>
        <v>Pittsburgh</v>
      </c>
      <c r="E4172">
        <f>INDEX(cleaned_data_Pittsburgh!AG$2:'cleaned_data_Pittsburgh'!AG$828, MATCH(A4172, cleaned_data_Pittsburgh!I$2:'cleaned_data_Pittsburgh'!I$828,0))</f>
        <v>0</v>
      </c>
      <c r="F4172" t="str">
        <f>INDEX(cleaned_data_Pittsburgh!AK$2:'cleaned_data_Pittsburgh'!AK$828, MATCH(A4172, cleaned_data_Pittsburgh!I$2:'cleaned_data_Pittsburgh'!I$828,0))</f>
        <v>Sub-county</v>
      </c>
      <c r="G4172">
        <f t="shared" si="48"/>
        <v>1</v>
      </c>
    </row>
    <row r="4173" spans="1:7" x14ac:dyDescent="0.2">
      <c r="A4173">
        <v>224320058</v>
      </c>
      <c r="B4173">
        <v>52545892</v>
      </c>
      <c r="C4173" t="s">
        <v>3380</v>
      </c>
      <c r="D4173" t="str">
        <f>INDEX(cleaned_data_Pittsburgh!AF$2:'cleaned_data_Pittsburgh'!AF$828, MATCH(A4173, cleaned_data_Pittsburgh!I$2:'cleaned_data_Pittsburgh'!I$828,0))</f>
        <v>Pittsburgh</v>
      </c>
      <c r="E4173">
        <f>INDEX(cleaned_data_Pittsburgh!AG$2:'cleaned_data_Pittsburgh'!AG$828, MATCH(A4173, cleaned_data_Pittsburgh!I$2:'cleaned_data_Pittsburgh'!I$828,0))</f>
        <v>0</v>
      </c>
      <c r="F4173" t="str">
        <f>INDEX(cleaned_data_Pittsburgh!AK$2:'cleaned_data_Pittsburgh'!AK$828, MATCH(A4173, cleaned_data_Pittsburgh!I$2:'cleaned_data_Pittsburgh'!I$828,0))</f>
        <v>Sub-county</v>
      </c>
      <c r="G4173">
        <f t="shared" si="48"/>
        <v>1</v>
      </c>
    </row>
    <row r="4174" spans="1:7" x14ac:dyDescent="0.2">
      <c r="A4174">
        <v>224320058</v>
      </c>
      <c r="B4174">
        <v>6776093</v>
      </c>
      <c r="C4174" t="s">
        <v>3380</v>
      </c>
      <c r="D4174" t="str">
        <f>INDEX(cleaned_data_Pittsburgh!AF$2:'cleaned_data_Pittsburgh'!AF$828, MATCH(A4174, cleaned_data_Pittsburgh!I$2:'cleaned_data_Pittsburgh'!I$828,0))</f>
        <v>Pittsburgh</v>
      </c>
      <c r="E4174">
        <f>INDEX(cleaned_data_Pittsburgh!AG$2:'cleaned_data_Pittsburgh'!AG$828, MATCH(A4174, cleaned_data_Pittsburgh!I$2:'cleaned_data_Pittsburgh'!I$828,0))</f>
        <v>0</v>
      </c>
      <c r="F4174" t="str">
        <f>INDEX(cleaned_data_Pittsburgh!AK$2:'cleaned_data_Pittsburgh'!AK$828, MATCH(A4174, cleaned_data_Pittsburgh!I$2:'cleaned_data_Pittsburgh'!I$828,0))</f>
        <v>Sub-county</v>
      </c>
      <c r="G4174">
        <f t="shared" si="48"/>
        <v>1</v>
      </c>
    </row>
    <row r="4175" spans="1:7" x14ac:dyDescent="0.2">
      <c r="A4175">
        <v>224320058</v>
      </c>
      <c r="B4175">
        <v>33887652</v>
      </c>
      <c r="C4175" t="s">
        <v>3380</v>
      </c>
      <c r="D4175" t="str">
        <f>INDEX(cleaned_data_Pittsburgh!AF$2:'cleaned_data_Pittsburgh'!AF$828, MATCH(A4175, cleaned_data_Pittsburgh!I$2:'cleaned_data_Pittsburgh'!I$828,0))</f>
        <v>Pittsburgh</v>
      </c>
      <c r="E4175">
        <f>INDEX(cleaned_data_Pittsburgh!AG$2:'cleaned_data_Pittsburgh'!AG$828, MATCH(A4175, cleaned_data_Pittsburgh!I$2:'cleaned_data_Pittsburgh'!I$828,0))</f>
        <v>0</v>
      </c>
      <c r="F4175" t="str">
        <f>INDEX(cleaned_data_Pittsburgh!AK$2:'cleaned_data_Pittsburgh'!AK$828, MATCH(A4175, cleaned_data_Pittsburgh!I$2:'cleaned_data_Pittsburgh'!I$828,0))</f>
        <v>Sub-county</v>
      </c>
      <c r="G4175">
        <f t="shared" si="48"/>
        <v>1</v>
      </c>
    </row>
    <row r="4176" spans="1:7" x14ac:dyDescent="0.2">
      <c r="A4176">
        <v>224320058</v>
      </c>
      <c r="B4176">
        <v>173844842</v>
      </c>
      <c r="C4176" t="s">
        <v>3380</v>
      </c>
      <c r="D4176" t="str">
        <f>INDEX(cleaned_data_Pittsburgh!AF$2:'cleaned_data_Pittsburgh'!AF$828, MATCH(A4176, cleaned_data_Pittsburgh!I$2:'cleaned_data_Pittsburgh'!I$828,0))</f>
        <v>Pittsburgh</v>
      </c>
      <c r="E4176">
        <f>INDEX(cleaned_data_Pittsburgh!AG$2:'cleaned_data_Pittsburgh'!AG$828, MATCH(A4176, cleaned_data_Pittsburgh!I$2:'cleaned_data_Pittsburgh'!I$828,0))</f>
        <v>0</v>
      </c>
      <c r="F4176" t="str">
        <f>INDEX(cleaned_data_Pittsburgh!AK$2:'cleaned_data_Pittsburgh'!AK$828, MATCH(A4176, cleaned_data_Pittsburgh!I$2:'cleaned_data_Pittsburgh'!I$828,0))</f>
        <v>Sub-county</v>
      </c>
      <c r="G4176">
        <f t="shared" si="48"/>
        <v>1</v>
      </c>
    </row>
    <row r="4177" spans="1:7" x14ac:dyDescent="0.2">
      <c r="A4177">
        <v>224320058</v>
      </c>
      <c r="B4177">
        <v>112778452</v>
      </c>
      <c r="C4177" t="s">
        <v>3380</v>
      </c>
      <c r="D4177" t="str">
        <f>INDEX(cleaned_data_Pittsburgh!AF$2:'cleaned_data_Pittsburgh'!AF$828, MATCH(A4177, cleaned_data_Pittsburgh!I$2:'cleaned_data_Pittsburgh'!I$828,0))</f>
        <v>Pittsburgh</v>
      </c>
      <c r="E4177">
        <f>INDEX(cleaned_data_Pittsburgh!AG$2:'cleaned_data_Pittsburgh'!AG$828, MATCH(A4177, cleaned_data_Pittsburgh!I$2:'cleaned_data_Pittsburgh'!I$828,0))</f>
        <v>0</v>
      </c>
      <c r="F4177" t="str">
        <f>INDEX(cleaned_data_Pittsburgh!AK$2:'cleaned_data_Pittsburgh'!AK$828, MATCH(A4177, cleaned_data_Pittsburgh!I$2:'cleaned_data_Pittsburgh'!I$828,0))</f>
        <v>Sub-county</v>
      </c>
      <c r="G4177">
        <f t="shared" si="48"/>
        <v>1</v>
      </c>
    </row>
    <row r="4178" spans="1:7" x14ac:dyDescent="0.2">
      <c r="A4178">
        <v>224320058</v>
      </c>
      <c r="B4178">
        <v>187166880</v>
      </c>
      <c r="C4178" t="s">
        <v>3380</v>
      </c>
      <c r="D4178" t="str">
        <f>INDEX(cleaned_data_Pittsburgh!AF$2:'cleaned_data_Pittsburgh'!AF$828, MATCH(A4178, cleaned_data_Pittsburgh!I$2:'cleaned_data_Pittsburgh'!I$828,0))</f>
        <v>Pittsburgh</v>
      </c>
      <c r="E4178">
        <f>INDEX(cleaned_data_Pittsburgh!AG$2:'cleaned_data_Pittsburgh'!AG$828, MATCH(A4178, cleaned_data_Pittsburgh!I$2:'cleaned_data_Pittsburgh'!I$828,0))</f>
        <v>0</v>
      </c>
      <c r="F4178" t="str">
        <f>INDEX(cleaned_data_Pittsburgh!AK$2:'cleaned_data_Pittsburgh'!AK$828, MATCH(A4178, cleaned_data_Pittsburgh!I$2:'cleaned_data_Pittsburgh'!I$828,0))</f>
        <v>Sub-county</v>
      </c>
      <c r="G4178">
        <f t="shared" si="48"/>
        <v>1</v>
      </c>
    </row>
    <row r="4179" spans="1:7" x14ac:dyDescent="0.2">
      <c r="A4179">
        <v>224320058</v>
      </c>
      <c r="B4179">
        <v>129873232</v>
      </c>
      <c r="C4179" t="s">
        <v>3380</v>
      </c>
      <c r="D4179" t="str">
        <f>INDEX(cleaned_data_Pittsburgh!AF$2:'cleaned_data_Pittsburgh'!AF$828, MATCH(A4179, cleaned_data_Pittsburgh!I$2:'cleaned_data_Pittsburgh'!I$828,0))</f>
        <v>Pittsburgh</v>
      </c>
      <c r="E4179">
        <f>INDEX(cleaned_data_Pittsburgh!AG$2:'cleaned_data_Pittsburgh'!AG$828, MATCH(A4179, cleaned_data_Pittsburgh!I$2:'cleaned_data_Pittsburgh'!I$828,0))</f>
        <v>0</v>
      </c>
      <c r="F4179" t="str">
        <f>INDEX(cleaned_data_Pittsburgh!AK$2:'cleaned_data_Pittsburgh'!AK$828, MATCH(A4179, cleaned_data_Pittsburgh!I$2:'cleaned_data_Pittsburgh'!I$828,0))</f>
        <v>Sub-county</v>
      </c>
      <c r="G4179">
        <f t="shared" si="48"/>
        <v>1</v>
      </c>
    </row>
    <row r="4180" spans="1:7" x14ac:dyDescent="0.2">
      <c r="A4180">
        <v>224320058</v>
      </c>
      <c r="B4180">
        <v>191372920</v>
      </c>
      <c r="C4180" t="s">
        <v>3380</v>
      </c>
      <c r="D4180" t="str">
        <f>INDEX(cleaned_data_Pittsburgh!AF$2:'cleaned_data_Pittsburgh'!AF$828, MATCH(A4180, cleaned_data_Pittsburgh!I$2:'cleaned_data_Pittsburgh'!I$828,0))</f>
        <v>Pittsburgh</v>
      </c>
      <c r="E4180">
        <f>INDEX(cleaned_data_Pittsburgh!AG$2:'cleaned_data_Pittsburgh'!AG$828, MATCH(A4180, cleaned_data_Pittsburgh!I$2:'cleaned_data_Pittsburgh'!I$828,0))</f>
        <v>0</v>
      </c>
      <c r="F4180" t="str">
        <f>INDEX(cleaned_data_Pittsburgh!AK$2:'cleaned_data_Pittsburgh'!AK$828, MATCH(A4180, cleaned_data_Pittsburgh!I$2:'cleaned_data_Pittsburgh'!I$828,0))</f>
        <v>Sub-county</v>
      </c>
      <c r="G4180">
        <f t="shared" si="48"/>
        <v>1</v>
      </c>
    </row>
    <row r="4181" spans="1:7" x14ac:dyDescent="0.2">
      <c r="A4181">
        <v>224323147</v>
      </c>
      <c r="B4181">
        <v>159215402</v>
      </c>
      <c r="C4181" t="s">
        <v>3380</v>
      </c>
      <c r="D4181" t="str">
        <f>INDEX(cleaned_data_Pittsburgh!AF$2:'cleaned_data_Pittsburgh'!AF$828, MATCH(A4181, cleaned_data_Pittsburgh!I$2:'cleaned_data_Pittsburgh'!I$828,0))</f>
        <v>Pittsburgh</v>
      </c>
      <c r="E4181">
        <f>INDEX(cleaned_data_Pittsburgh!AG$2:'cleaned_data_Pittsburgh'!AG$828, MATCH(A4181, cleaned_data_Pittsburgh!I$2:'cleaned_data_Pittsburgh'!I$828,0))</f>
        <v>0</v>
      </c>
      <c r="F4181" t="str">
        <f>INDEX(cleaned_data_Pittsburgh!AK$2:'cleaned_data_Pittsburgh'!AK$828, MATCH(A4181, cleaned_data_Pittsburgh!I$2:'cleaned_data_Pittsburgh'!I$828,0))</f>
        <v>Sub-county</v>
      </c>
      <c r="G4181">
        <f t="shared" si="48"/>
        <v>1</v>
      </c>
    </row>
    <row r="4182" spans="1:7" x14ac:dyDescent="0.2">
      <c r="A4182">
        <v>224323147</v>
      </c>
      <c r="B4182">
        <v>190471717</v>
      </c>
      <c r="C4182" t="s">
        <v>3380</v>
      </c>
      <c r="D4182" t="str">
        <f>INDEX(cleaned_data_Pittsburgh!AF$2:'cleaned_data_Pittsburgh'!AF$828, MATCH(A4182, cleaned_data_Pittsburgh!I$2:'cleaned_data_Pittsburgh'!I$828,0))</f>
        <v>Pittsburgh</v>
      </c>
      <c r="E4182">
        <f>INDEX(cleaned_data_Pittsburgh!AG$2:'cleaned_data_Pittsburgh'!AG$828, MATCH(A4182, cleaned_data_Pittsburgh!I$2:'cleaned_data_Pittsburgh'!I$828,0))</f>
        <v>0</v>
      </c>
      <c r="F4182" t="str">
        <f>INDEX(cleaned_data_Pittsburgh!AK$2:'cleaned_data_Pittsburgh'!AK$828, MATCH(A4182, cleaned_data_Pittsburgh!I$2:'cleaned_data_Pittsburgh'!I$828,0))</f>
        <v>Sub-county</v>
      </c>
      <c r="G4182">
        <f t="shared" si="48"/>
        <v>1</v>
      </c>
    </row>
    <row r="4183" spans="1:7" x14ac:dyDescent="0.2">
      <c r="A4183">
        <v>224332574</v>
      </c>
      <c r="B4183">
        <v>107452292</v>
      </c>
      <c r="C4183" t="s">
        <v>3380</v>
      </c>
      <c r="D4183" t="str">
        <f>INDEX(cleaned_data_Pittsburgh!AF$2:'cleaned_data_Pittsburgh'!AF$828, MATCH(A4183, cleaned_data_Pittsburgh!I$2:'cleaned_data_Pittsburgh'!I$828,0))</f>
        <v>Pittsburgh</v>
      </c>
      <c r="E4183">
        <f>INDEX(cleaned_data_Pittsburgh!AG$2:'cleaned_data_Pittsburgh'!AG$828, MATCH(A4183, cleaned_data_Pittsburgh!I$2:'cleaned_data_Pittsburgh'!I$828,0))</f>
        <v>0</v>
      </c>
      <c r="F4183" t="str">
        <f>INDEX(cleaned_data_Pittsburgh!AK$2:'cleaned_data_Pittsburgh'!AK$828, MATCH(A4183, cleaned_data_Pittsburgh!I$2:'cleaned_data_Pittsburgh'!I$828,0))</f>
        <v>Sub-county</v>
      </c>
      <c r="G4183">
        <f t="shared" si="48"/>
        <v>1</v>
      </c>
    </row>
    <row r="4184" spans="1:7" x14ac:dyDescent="0.2">
      <c r="A4184">
        <v>224332574</v>
      </c>
      <c r="B4184">
        <v>188228311</v>
      </c>
      <c r="C4184" t="s">
        <v>3380</v>
      </c>
      <c r="D4184" t="str">
        <f>INDEX(cleaned_data_Pittsburgh!AF$2:'cleaned_data_Pittsburgh'!AF$828, MATCH(A4184, cleaned_data_Pittsburgh!I$2:'cleaned_data_Pittsburgh'!I$828,0))</f>
        <v>Pittsburgh</v>
      </c>
      <c r="E4184">
        <f>INDEX(cleaned_data_Pittsburgh!AG$2:'cleaned_data_Pittsburgh'!AG$828, MATCH(A4184, cleaned_data_Pittsburgh!I$2:'cleaned_data_Pittsburgh'!I$828,0))</f>
        <v>0</v>
      </c>
      <c r="F4184" t="str">
        <f>INDEX(cleaned_data_Pittsburgh!AK$2:'cleaned_data_Pittsburgh'!AK$828, MATCH(A4184, cleaned_data_Pittsburgh!I$2:'cleaned_data_Pittsburgh'!I$828,0))</f>
        <v>Sub-county</v>
      </c>
      <c r="G4184">
        <f t="shared" si="48"/>
        <v>1</v>
      </c>
    </row>
    <row r="4185" spans="1:7" x14ac:dyDescent="0.2">
      <c r="A4185">
        <v>224332574</v>
      </c>
      <c r="B4185">
        <v>138873632</v>
      </c>
      <c r="C4185" t="s">
        <v>3380</v>
      </c>
      <c r="D4185" t="str">
        <f>INDEX(cleaned_data_Pittsburgh!AF$2:'cleaned_data_Pittsburgh'!AF$828, MATCH(A4185, cleaned_data_Pittsburgh!I$2:'cleaned_data_Pittsburgh'!I$828,0))</f>
        <v>Pittsburgh</v>
      </c>
      <c r="E4185">
        <f>INDEX(cleaned_data_Pittsburgh!AG$2:'cleaned_data_Pittsburgh'!AG$828, MATCH(A4185, cleaned_data_Pittsburgh!I$2:'cleaned_data_Pittsburgh'!I$828,0))</f>
        <v>0</v>
      </c>
      <c r="F4185" t="str">
        <f>INDEX(cleaned_data_Pittsburgh!AK$2:'cleaned_data_Pittsburgh'!AK$828, MATCH(A4185, cleaned_data_Pittsburgh!I$2:'cleaned_data_Pittsburgh'!I$828,0))</f>
        <v>Sub-county</v>
      </c>
      <c r="G4185">
        <f t="shared" si="48"/>
        <v>1</v>
      </c>
    </row>
    <row r="4186" spans="1:7" x14ac:dyDescent="0.2">
      <c r="A4186">
        <v>224332574</v>
      </c>
      <c r="B4186">
        <v>99030512</v>
      </c>
      <c r="C4186" t="s">
        <v>3380</v>
      </c>
      <c r="D4186" t="str">
        <f>INDEX(cleaned_data_Pittsburgh!AF$2:'cleaned_data_Pittsburgh'!AF$828, MATCH(A4186, cleaned_data_Pittsburgh!I$2:'cleaned_data_Pittsburgh'!I$828,0))</f>
        <v>Pittsburgh</v>
      </c>
      <c r="E4186">
        <f>INDEX(cleaned_data_Pittsburgh!AG$2:'cleaned_data_Pittsburgh'!AG$828, MATCH(A4186, cleaned_data_Pittsburgh!I$2:'cleaned_data_Pittsburgh'!I$828,0))</f>
        <v>0</v>
      </c>
      <c r="F4186" t="str">
        <f>INDEX(cleaned_data_Pittsburgh!AK$2:'cleaned_data_Pittsburgh'!AK$828, MATCH(A4186, cleaned_data_Pittsburgh!I$2:'cleaned_data_Pittsburgh'!I$828,0))</f>
        <v>Sub-county</v>
      </c>
      <c r="G4186">
        <f t="shared" si="48"/>
        <v>1</v>
      </c>
    </row>
    <row r="4187" spans="1:7" x14ac:dyDescent="0.2">
      <c r="A4187">
        <v>224332574</v>
      </c>
      <c r="B4187">
        <v>191098612</v>
      </c>
      <c r="C4187" t="s">
        <v>3380</v>
      </c>
      <c r="D4187" t="str">
        <f>INDEX(cleaned_data_Pittsburgh!AF$2:'cleaned_data_Pittsburgh'!AF$828, MATCH(A4187, cleaned_data_Pittsburgh!I$2:'cleaned_data_Pittsburgh'!I$828,0))</f>
        <v>Pittsburgh</v>
      </c>
      <c r="E4187">
        <f>INDEX(cleaned_data_Pittsburgh!AG$2:'cleaned_data_Pittsburgh'!AG$828, MATCH(A4187, cleaned_data_Pittsburgh!I$2:'cleaned_data_Pittsburgh'!I$828,0))</f>
        <v>0</v>
      </c>
      <c r="F4187" t="str">
        <f>INDEX(cleaned_data_Pittsburgh!AK$2:'cleaned_data_Pittsburgh'!AK$828, MATCH(A4187, cleaned_data_Pittsburgh!I$2:'cleaned_data_Pittsburgh'!I$828,0))</f>
        <v>Sub-county</v>
      </c>
      <c r="G4187">
        <f t="shared" si="48"/>
        <v>1</v>
      </c>
    </row>
    <row r="4188" spans="1:7" x14ac:dyDescent="0.2">
      <c r="A4188">
        <v>224333623</v>
      </c>
      <c r="B4188">
        <v>5624855</v>
      </c>
      <c r="C4188" t="s">
        <v>3380</v>
      </c>
      <c r="D4188" t="str">
        <f>INDEX(cleaned_data_Pittsburgh!AF$2:'cleaned_data_Pittsburgh'!AF$828, MATCH(A4188, cleaned_data_Pittsburgh!I$2:'cleaned_data_Pittsburgh'!I$828,0))</f>
        <v>Pittsburgh</v>
      </c>
      <c r="E4188">
        <f>INDEX(cleaned_data_Pittsburgh!AG$2:'cleaned_data_Pittsburgh'!AG$828, MATCH(A4188, cleaned_data_Pittsburgh!I$2:'cleaned_data_Pittsburgh'!I$828,0))</f>
        <v>0</v>
      </c>
      <c r="F4188" t="str">
        <f>INDEX(cleaned_data_Pittsburgh!AK$2:'cleaned_data_Pittsburgh'!AK$828, MATCH(A4188, cleaned_data_Pittsburgh!I$2:'cleaned_data_Pittsburgh'!I$828,0))</f>
        <v>Sub-county</v>
      </c>
      <c r="G4188">
        <f t="shared" si="48"/>
        <v>1</v>
      </c>
    </row>
    <row r="4189" spans="1:7" x14ac:dyDescent="0.2">
      <c r="A4189">
        <v>224333623</v>
      </c>
      <c r="B4189">
        <v>177519912</v>
      </c>
      <c r="C4189" t="s">
        <v>3380</v>
      </c>
      <c r="D4189" t="str">
        <f>INDEX(cleaned_data_Pittsburgh!AF$2:'cleaned_data_Pittsburgh'!AF$828, MATCH(A4189, cleaned_data_Pittsburgh!I$2:'cleaned_data_Pittsburgh'!I$828,0))</f>
        <v>Pittsburgh</v>
      </c>
      <c r="E4189">
        <f>INDEX(cleaned_data_Pittsburgh!AG$2:'cleaned_data_Pittsburgh'!AG$828, MATCH(A4189, cleaned_data_Pittsburgh!I$2:'cleaned_data_Pittsburgh'!I$828,0))</f>
        <v>0</v>
      </c>
      <c r="F4189" t="str">
        <f>INDEX(cleaned_data_Pittsburgh!AK$2:'cleaned_data_Pittsburgh'!AK$828, MATCH(A4189, cleaned_data_Pittsburgh!I$2:'cleaned_data_Pittsburgh'!I$828,0))</f>
        <v>Sub-county</v>
      </c>
      <c r="G4189">
        <f t="shared" si="48"/>
        <v>1</v>
      </c>
    </row>
    <row r="4190" spans="1:7" x14ac:dyDescent="0.2">
      <c r="A4190">
        <v>224333684</v>
      </c>
      <c r="B4190">
        <v>5624855</v>
      </c>
      <c r="C4190" t="s">
        <v>3380</v>
      </c>
      <c r="D4190" t="str">
        <f>INDEX(cleaned_data_Pittsburgh!AF$2:'cleaned_data_Pittsburgh'!AF$828, MATCH(A4190, cleaned_data_Pittsburgh!I$2:'cleaned_data_Pittsburgh'!I$828,0))</f>
        <v>Pittsburgh</v>
      </c>
      <c r="E4190">
        <f>INDEX(cleaned_data_Pittsburgh!AG$2:'cleaned_data_Pittsburgh'!AG$828, MATCH(A4190, cleaned_data_Pittsburgh!I$2:'cleaned_data_Pittsburgh'!I$828,0))</f>
        <v>0</v>
      </c>
      <c r="F4190" t="str">
        <f>INDEX(cleaned_data_Pittsburgh!AK$2:'cleaned_data_Pittsburgh'!AK$828, MATCH(A4190, cleaned_data_Pittsburgh!I$2:'cleaned_data_Pittsburgh'!I$828,0))</f>
        <v>Sub-county</v>
      </c>
      <c r="G4190">
        <f t="shared" si="48"/>
        <v>1</v>
      </c>
    </row>
    <row r="4191" spans="1:7" x14ac:dyDescent="0.2">
      <c r="A4191">
        <v>224333684</v>
      </c>
      <c r="B4191">
        <v>108194432</v>
      </c>
      <c r="C4191" t="s">
        <v>3380</v>
      </c>
      <c r="D4191" t="str">
        <f>INDEX(cleaned_data_Pittsburgh!AF$2:'cleaned_data_Pittsburgh'!AF$828, MATCH(A4191, cleaned_data_Pittsburgh!I$2:'cleaned_data_Pittsburgh'!I$828,0))</f>
        <v>Pittsburgh</v>
      </c>
      <c r="E4191">
        <f>INDEX(cleaned_data_Pittsburgh!AG$2:'cleaned_data_Pittsburgh'!AG$828, MATCH(A4191, cleaned_data_Pittsburgh!I$2:'cleaned_data_Pittsburgh'!I$828,0))</f>
        <v>0</v>
      </c>
      <c r="F4191" t="str">
        <f>INDEX(cleaned_data_Pittsburgh!AK$2:'cleaned_data_Pittsburgh'!AK$828, MATCH(A4191, cleaned_data_Pittsburgh!I$2:'cleaned_data_Pittsburgh'!I$828,0))</f>
        <v>Sub-county</v>
      </c>
      <c r="G4191">
        <f t="shared" si="48"/>
        <v>1</v>
      </c>
    </row>
    <row r="4192" spans="1:7" x14ac:dyDescent="0.2">
      <c r="A4192">
        <v>224333684</v>
      </c>
      <c r="B4192">
        <v>153432902</v>
      </c>
      <c r="C4192" t="s">
        <v>3380</v>
      </c>
      <c r="D4192" t="str">
        <f>INDEX(cleaned_data_Pittsburgh!AF$2:'cleaned_data_Pittsburgh'!AF$828, MATCH(A4192, cleaned_data_Pittsburgh!I$2:'cleaned_data_Pittsburgh'!I$828,0))</f>
        <v>Pittsburgh</v>
      </c>
      <c r="E4192">
        <f>INDEX(cleaned_data_Pittsburgh!AG$2:'cleaned_data_Pittsburgh'!AG$828, MATCH(A4192, cleaned_data_Pittsburgh!I$2:'cleaned_data_Pittsburgh'!I$828,0))</f>
        <v>0</v>
      </c>
      <c r="F4192" t="str">
        <f>INDEX(cleaned_data_Pittsburgh!AK$2:'cleaned_data_Pittsburgh'!AK$828, MATCH(A4192, cleaned_data_Pittsburgh!I$2:'cleaned_data_Pittsburgh'!I$828,0))</f>
        <v>Sub-county</v>
      </c>
      <c r="G4192">
        <f t="shared" si="48"/>
        <v>1</v>
      </c>
    </row>
    <row r="4193" spans="1:7" x14ac:dyDescent="0.2">
      <c r="A4193">
        <v>224333700</v>
      </c>
      <c r="B4193">
        <v>5624855</v>
      </c>
      <c r="C4193" t="s">
        <v>3380</v>
      </c>
      <c r="D4193" t="str">
        <f>INDEX(cleaned_data_Pittsburgh!AF$2:'cleaned_data_Pittsburgh'!AF$828, MATCH(A4193, cleaned_data_Pittsburgh!I$2:'cleaned_data_Pittsburgh'!I$828,0))</f>
        <v>Pittsburgh</v>
      </c>
      <c r="E4193">
        <f>INDEX(cleaned_data_Pittsburgh!AG$2:'cleaned_data_Pittsburgh'!AG$828, MATCH(A4193, cleaned_data_Pittsburgh!I$2:'cleaned_data_Pittsburgh'!I$828,0))</f>
        <v>0</v>
      </c>
      <c r="F4193" t="str">
        <f>INDEX(cleaned_data_Pittsburgh!AK$2:'cleaned_data_Pittsburgh'!AK$828, MATCH(A4193, cleaned_data_Pittsburgh!I$2:'cleaned_data_Pittsburgh'!I$828,0))</f>
        <v>Sub-county</v>
      </c>
      <c r="G4193">
        <f t="shared" si="48"/>
        <v>1</v>
      </c>
    </row>
    <row r="4194" spans="1:7" x14ac:dyDescent="0.2">
      <c r="A4194">
        <v>224333700</v>
      </c>
      <c r="B4194">
        <v>108194432</v>
      </c>
      <c r="C4194" t="s">
        <v>3380</v>
      </c>
      <c r="D4194" t="str">
        <f>INDEX(cleaned_data_Pittsburgh!AF$2:'cleaned_data_Pittsburgh'!AF$828, MATCH(A4194, cleaned_data_Pittsburgh!I$2:'cleaned_data_Pittsburgh'!I$828,0))</f>
        <v>Pittsburgh</v>
      </c>
      <c r="E4194">
        <f>INDEX(cleaned_data_Pittsburgh!AG$2:'cleaned_data_Pittsburgh'!AG$828, MATCH(A4194, cleaned_data_Pittsburgh!I$2:'cleaned_data_Pittsburgh'!I$828,0))</f>
        <v>0</v>
      </c>
      <c r="F4194" t="str">
        <f>INDEX(cleaned_data_Pittsburgh!AK$2:'cleaned_data_Pittsburgh'!AK$828, MATCH(A4194, cleaned_data_Pittsburgh!I$2:'cleaned_data_Pittsburgh'!I$828,0))</f>
        <v>Sub-county</v>
      </c>
      <c r="G4194">
        <f t="shared" si="48"/>
        <v>1</v>
      </c>
    </row>
    <row r="4195" spans="1:7" x14ac:dyDescent="0.2">
      <c r="A4195">
        <v>224333700</v>
      </c>
      <c r="B4195">
        <v>153432902</v>
      </c>
      <c r="C4195" t="s">
        <v>3380</v>
      </c>
      <c r="D4195" t="str">
        <f>INDEX(cleaned_data_Pittsburgh!AF$2:'cleaned_data_Pittsburgh'!AF$828, MATCH(A4195, cleaned_data_Pittsburgh!I$2:'cleaned_data_Pittsburgh'!I$828,0))</f>
        <v>Pittsburgh</v>
      </c>
      <c r="E4195">
        <f>INDEX(cleaned_data_Pittsburgh!AG$2:'cleaned_data_Pittsburgh'!AG$828, MATCH(A4195, cleaned_data_Pittsburgh!I$2:'cleaned_data_Pittsburgh'!I$828,0))</f>
        <v>0</v>
      </c>
      <c r="F4195" t="str">
        <f>INDEX(cleaned_data_Pittsburgh!AK$2:'cleaned_data_Pittsburgh'!AK$828, MATCH(A4195, cleaned_data_Pittsburgh!I$2:'cleaned_data_Pittsburgh'!I$828,0))</f>
        <v>Sub-county</v>
      </c>
      <c r="G4195">
        <f t="shared" si="48"/>
        <v>1</v>
      </c>
    </row>
    <row r="4196" spans="1:7" x14ac:dyDescent="0.2">
      <c r="A4196">
        <v>224334292</v>
      </c>
      <c r="B4196">
        <v>38250982</v>
      </c>
      <c r="C4196" t="s">
        <v>3380</v>
      </c>
      <c r="D4196" t="str">
        <f>INDEX(cleaned_data_Pittsburgh!AF$2:'cleaned_data_Pittsburgh'!AF$828, MATCH(A4196, cleaned_data_Pittsburgh!I$2:'cleaned_data_Pittsburgh'!I$828,0))</f>
        <v>Pittsburgh</v>
      </c>
      <c r="E4196">
        <f>INDEX(cleaned_data_Pittsburgh!AG$2:'cleaned_data_Pittsburgh'!AG$828, MATCH(A4196, cleaned_data_Pittsburgh!I$2:'cleaned_data_Pittsburgh'!I$828,0))</f>
        <v>0</v>
      </c>
      <c r="F4196" t="str">
        <f>INDEX(cleaned_data_Pittsburgh!AK$2:'cleaned_data_Pittsburgh'!AK$828, MATCH(A4196, cleaned_data_Pittsburgh!I$2:'cleaned_data_Pittsburgh'!I$828,0))</f>
        <v>Sub-county</v>
      </c>
      <c r="G4196">
        <f t="shared" si="48"/>
        <v>1</v>
      </c>
    </row>
    <row r="4197" spans="1:7" x14ac:dyDescent="0.2">
      <c r="A4197">
        <v>224334292</v>
      </c>
      <c r="B4197">
        <v>29902002</v>
      </c>
      <c r="C4197" t="s">
        <v>3380</v>
      </c>
      <c r="D4197" t="str">
        <f>INDEX(cleaned_data_Pittsburgh!AF$2:'cleaned_data_Pittsburgh'!AF$828, MATCH(A4197, cleaned_data_Pittsburgh!I$2:'cleaned_data_Pittsburgh'!I$828,0))</f>
        <v>Pittsburgh</v>
      </c>
      <c r="E4197">
        <f>INDEX(cleaned_data_Pittsburgh!AG$2:'cleaned_data_Pittsburgh'!AG$828, MATCH(A4197, cleaned_data_Pittsburgh!I$2:'cleaned_data_Pittsburgh'!I$828,0))</f>
        <v>0</v>
      </c>
      <c r="F4197" t="str">
        <f>INDEX(cleaned_data_Pittsburgh!AK$2:'cleaned_data_Pittsburgh'!AK$828, MATCH(A4197, cleaned_data_Pittsburgh!I$2:'cleaned_data_Pittsburgh'!I$828,0))</f>
        <v>Sub-county</v>
      </c>
      <c r="G4197">
        <f t="shared" si="48"/>
        <v>1</v>
      </c>
    </row>
    <row r="4198" spans="1:7" x14ac:dyDescent="0.2">
      <c r="A4198">
        <v>224334292</v>
      </c>
      <c r="B4198">
        <v>180783162</v>
      </c>
      <c r="C4198" t="s">
        <v>3380</v>
      </c>
      <c r="D4198" t="str">
        <f>INDEX(cleaned_data_Pittsburgh!AF$2:'cleaned_data_Pittsburgh'!AF$828, MATCH(A4198, cleaned_data_Pittsburgh!I$2:'cleaned_data_Pittsburgh'!I$828,0))</f>
        <v>Pittsburgh</v>
      </c>
      <c r="E4198">
        <f>INDEX(cleaned_data_Pittsburgh!AG$2:'cleaned_data_Pittsburgh'!AG$828, MATCH(A4198, cleaned_data_Pittsburgh!I$2:'cleaned_data_Pittsburgh'!I$828,0))</f>
        <v>0</v>
      </c>
      <c r="F4198" t="str">
        <f>INDEX(cleaned_data_Pittsburgh!AK$2:'cleaned_data_Pittsburgh'!AK$828, MATCH(A4198, cleaned_data_Pittsburgh!I$2:'cleaned_data_Pittsburgh'!I$828,0))</f>
        <v>Sub-county</v>
      </c>
      <c r="G4198">
        <f t="shared" si="48"/>
        <v>1</v>
      </c>
    </row>
    <row r="4199" spans="1:7" x14ac:dyDescent="0.2">
      <c r="A4199">
        <v>224334292</v>
      </c>
      <c r="B4199">
        <v>11659459</v>
      </c>
      <c r="C4199" t="s">
        <v>3380</v>
      </c>
      <c r="D4199" t="str">
        <f>INDEX(cleaned_data_Pittsburgh!AF$2:'cleaned_data_Pittsburgh'!AF$828, MATCH(A4199, cleaned_data_Pittsburgh!I$2:'cleaned_data_Pittsburgh'!I$828,0))</f>
        <v>Pittsburgh</v>
      </c>
      <c r="E4199">
        <f>INDEX(cleaned_data_Pittsburgh!AG$2:'cleaned_data_Pittsburgh'!AG$828, MATCH(A4199, cleaned_data_Pittsburgh!I$2:'cleaned_data_Pittsburgh'!I$828,0))</f>
        <v>0</v>
      </c>
      <c r="F4199" t="str">
        <f>INDEX(cleaned_data_Pittsburgh!AK$2:'cleaned_data_Pittsburgh'!AK$828, MATCH(A4199, cleaned_data_Pittsburgh!I$2:'cleaned_data_Pittsburgh'!I$828,0))</f>
        <v>Sub-county</v>
      </c>
      <c r="G4199">
        <f t="shared" si="48"/>
        <v>1</v>
      </c>
    </row>
    <row r="4200" spans="1:7" x14ac:dyDescent="0.2">
      <c r="A4200">
        <v>224334292</v>
      </c>
      <c r="B4200">
        <v>138109182</v>
      </c>
      <c r="C4200" t="s">
        <v>3380</v>
      </c>
      <c r="D4200" t="str">
        <f>INDEX(cleaned_data_Pittsburgh!AF$2:'cleaned_data_Pittsburgh'!AF$828, MATCH(A4200, cleaned_data_Pittsburgh!I$2:'cleaned_data_Pittsburgh'!I$828,0))</f>
        <v>Pittsburgh</v>
      </c>
      <c r="E4200">
        <f>INDEX(cleaned_data_Pittsburgh!AG$2:'cleaned_data_Pittsburgh'!AG$828, MATCH(A4200, cleaned_data_Pittsburgh!I$2:'cleaned_data_Pittsburgh'!I$828,0))</f>
        <v>0</v>
      </c>
      <c r="F4200" t="str">
        <f>INDEX(cleaned_data_Pittsburgh!AK$2:'cleaned_data_Pittsburgh'!AK$828, MATCH(A4200, cleaned_data_Pittsburgh!I$2:'cleaned_data_Pittsburgh'!I$828,0))</f>
        <v>Sub-county</v>
      </c>
      <c r="G4200">
        <f t="shared" si="48"/>
        <v>1</v>
      </c>
    </row>
    <row r="4201" spans="1:7" x14ac:dyDescent="0.2">
      <c r="A4201">
        <v>224334292</v>
      </c>
      <c r="B4201">
        <v>9294304</v>
      </c>
      <c r="C4201" t="s">
        <v>3380</v>
      </c>
      <c r="D4201" t="str">
        <f>INDEX(cleaned_data_Pittsburgh!AF$2:'cleaned_data_Pittsburgh'!AF$828, MATCH(A4201, cleaned_data_Pittsburgh!I$2:'cleaned_data_Pittsburgh'!I$828,0))</f>
        <v>Pittsburgh</v>
      </c>
      <c r="E4201">
        <f>INDEX(cleaned_data_Pittsburgh!AG$2:'cleaned_data_Pittsburgh'!AG$828, MATCH(A4201, cleaned_data_Pittsburgh!I$2:'cleaned_data_Pittsburgh'!I$828,0))</f>
        <v>0</v>
      </c>
      <c r="F4201" t="str">
        <f>INDEX(cleaned_data_Pittsburgh!AK$2:'cleaned_data_Pittsburgh'!AK$828, MATCH(A4201, cleaned_data_Pittsburgh!I$2:'cleaned_data_Pittsburgh'!I$828,0))</f>
        <v>Sub-county</v>
      </c>
      <c r="G4201">
        <f t="shared" si="48"/>
        <v>1</v>
      </c>
    </row>
    <row r="4202" spans="1:7" x14ac:dyDescent="0.2">
      <c r="A4202">
        <v>224334292</v>
      </c>
      <c r="B4202">
        <v>141202572</v>
      </c>
      <c r="C4202" t="s">
        <v>3380</v>
      </c>
      <c r="D4202" t="str">
        <f>INDEX(cleaned_data_Pittsburgh!AF$2:'cleaned_data_Pittsburgh'!AF$828, MATCH(A4202, cleaned_data_Pittsburgh!I$2:'cleaned_data_Pittsburgh'!I$828,0))</f>
        <v>Pittsburgh</v>
      </c>
      <c r="E4202">
        <f>INDEX(cleaned_data_Pittsburgh!AG$2:'cleaned_data_Pittsburgh'!AG$828, MATCH(A4202, cleaned_data_Pittsburgh!I$2:'cleaned_data_Pittsburgh'!I$828,0))</f>
        <v>0</v>
      </c>
      <c r="F4202" t="str">
        <f>INDEX(cleaned_data_Pittsburgh!AK$2:'cleaned_data_Pittsburgh'!AK$828, MATCH(A4202, cleaned_data_Pittsburgh!I$2:'cleaned_data_Pittsburgh'!I$828,0))</f>
        <v>Sub-county</v>
      </c>
      <c r="G4202">
        <f t="shared" si="48"/>
        <v>1</v>
      </c>
    </row>
    <row r="4203" spans="1:7" x14ac:dyDescent="0.2">
      <c r="A4203">
        <v>224334292</v>
      </c>
      <c r="B4203">
        <v>106891862</v>
      </c>
      <c r="C4203" t="s">
        <v>3380</v>
      </c>
      <c r="D4203" t="str">
        <f>INDEX(cleaned_data_Pittsburgh!AF$2:'cleaned_data_Pittsburgh'!AF$828, MATCH(A4203, cleaned_data_Pittsburgh!I$2:'cleaned_data_Pittsburgh'!I$828,0))</f>
        <v>Pittsburgh</v>
      </c>
      <c r="E4203">
        <f>INDEX(cleaned_data_Pittsburgh!AG$2:'cleaned_data_Pittsburgh'!AG$828, MATCH(A4203, cleaned_data_Pittsburgh!I$2:'cleaned_data_Pittsburgh'!I$828,0))</f>
        <v>0</v>
      </c>
      <c r="F4203" t="str">
        <f>INDEX(cleaned_data_Pittsburgh!AK$2:'cleaned_data_Pittsburgh'!AK$828, MATCH(A4203, cleaned_data_Pittsburgh!I$2:'cleaned_data_Pittsburgh'!I$828,0))</f>
        <v>Sub-county</v>
      </c>
      <c r="G4203">
        <f t="shared" si="48"/>
        <v>1</v>
      </c>
    </row>
    <row r="4204" spans="1:7" x14ac:dyDescent="0.2">
      <c r="A4204">
        <v>224334292</v>
      </c>
      <c r="B4204">
        <v>17022411</v>
      </c>
      <c r="C4204" t="s">
        <v>3380</v>
      </c>
      <c r="D4204" t="str">
        <f>INDEX(cleaned_data_Pittsburgh!AF$2:'cleaned_data_Pittsburgh'!AF$828, MATCH(A4204, cleaned_data_Pittsburgh!I$2:'cleaned_data_Pittsburgh'!I$828,0))</f>
        <v>Pittsburgh</v>
      </c>
      <c r="E4204">
        <f>INDEX(cleaned_data_Pittsburgh!AG$2:'cleaned_data_Pittsburgh'!AG$828, MATCH(A4204, cleaned_data_Pittsburgh!I$2:'cleaned_data_Pittsburgh'!I$828,0))</f>
        <v>0</v>
      </c>
      <c r="F4204" t="str">
        <f>INDEX(cleaned_data_Pittsburgh!AK$2:'cleaned_data_Pittsburgh'!AK$828, MATCH(A4204, cleaned_data_Pittsburgh!I$2:'cleaned_data_Pittsburgh'!I$828,0))</f>
        <v>Sub-county</v>
      </c>
      <c r="G4204">
        <f t="shared" si="48"/>
        <v>1</v>
      </c>
    </row>
    <row r="4205" spans="1:7" x14ac:dyDescent="0.2">
      <c r="A4205">
        <v>224334292</v>
      </c>
      <c r="B4205">
        <v>188839021</v>
      </c>
      <c r="C4205" t="s">
        <v>3380</v>
      </c>
      <c r="D4205" t="str">
        <f>INDEX(cleaned_data_Pittsburgh!AF$2:'cleaned_data_Pittsburgh'!AF$828, MATCH(A4205, cleaned_data_Pittsburgh!I$2:'cleaned_data_Pittsburgh'!I$828,0))</f>
        <v>Pittsburgh</v>
      </c>
      <c r="E4205">
        <f>INDEX(cleaned_data_Pittsburgh!AG$2:'cleaned_data_Pittsburgh'!AG$828, MATCH(A4205, cleaned_data_Pittsburgh!I$2:'cleaned_data_Pittsburgh'!I$828,0))</f>
        <v>0</v>
      </c>
      <c r="F4205" t="str">
        <f>INDEX(cleaned_data_Pittsburgh!AK$2:'cleaned_data_Pittsburgh'!AK$828, MATCH(A4205, cleaned_data_Pittsburgh!I$2:'cleaned_data_Pittsburgh'!I$828,0))</f>
        <v>Sub-county</v>
      </c>
      <c r="G4205">
        <f t="shared" si="48"/>
        <v>1</v>
      </c>
    </row>
    <row r="4206" spans="1:7" x14ac:dyDescent="0.2">
      <c r="A4206">
        <v>224336392</v>
      </c>
      <c r="B4206">
        <v>17323001</v>
      </c>
      <c r="C4206" t="s">
        <v>3380</v>
      </c>
      <c r="D4206" t="str">
        <f>INDEX(cleaned_data_Pittsburgh!AF$2:'cleaned_data_Pittsburgh'!AF$828, MATCH(A4206, cleaned_data_Pittsburgh!I$2:'cleaned_data_Pittsburgh'!I$828,0))</f>
        <v>Pittsburgh</v>
      </c>
      <c r="E4206">
        <f>INDEX(cleaned_data_Pittsburgh!AG$2:'cleaned_data_Pittsburgh'!AG$828, MATCH(A4206, cleaned_data_Pittsburgh!I$2:'cleaned_data_Pittsburgh'!I$828,0))</f>
        <v>0</v>
      </c>
      <c r="F4206" t="str">
        <f>INDEX(cleaned_data_Pittsburgh!AK$2:'cleaned_data_Pittsburgh'!AK$828, MATCH(A4206, cleaned_data_Pittsburgh!I$2:'cleaned_data_Pittsburgh'!I$828,0))</f>
        <v>Sub-county</v>
      </c>
      <c r="G4206">
        <f t="shared" si="48"/>
        <v>1</v>
      </c>
    </row>
    <row r="4207" spans="1:7" x14ac:dyDescent="0.2">
      <c r="A4207">
        <v>224336392</v>
      </c>
      <c r="B4207">
        <v>97173852</v>
      </c>
      <c r="C4207" t="s">
        <v>3380</v>
      </c>
      <c r="D4207" t="str">
        <f>INDEX(cleaned_data_Pittsburgh!AF$2:'cleaned_data_Pittsburgh'!AF$828, MATCH(A4207, cleaned_data_Pittsburgh!I$2:'cleaned_data_Pittsburgh'!I$828,0))</f>
        <v>Pittsburgh</v>
      </c>
      <c r="E4207">
        <f>INDEX(cleaned_data_Pittsburgh!AG$2:'cleaned_data_Pittsburgh'!AG$828, MATCH(A4207, cleaned_data_Pittsburgh!I$2:'cleaned_data_Pittsburgh'!I$828,0))</f>
        <v>0</v>
      </c>
      <c r="F4207" t="str">
        <f>INDEX(cleaned_data_Pittsburgh!AK$2:'cleaned_data_Pittsburgh'!AK$828, MATCH(A4207, cleaned_data_Pittsburgh!I$2:'cleaned_data_Pittsburgh'!I$828,0))</f>
        <v>Sub-county</v>
      </c>
      <c r="G4207">
        <f t="shared" si="48"/>
        <v>1</v>
      </c>
    </row>
    <row r="4208" spans="1:7" x14ac:dyDescent="0.2">
      <c r="A4208">
        <v>224337591</v>
      </c>
      <c r="B4208">
        <v>161020932</v>
      </c>
      <c r="C4208" t="s">
        <v>3380</v>
      </c>
      <c r="D4208" t="str">
        <f>INDEX(cleaned_data_Pittsburgh!AF$2:'cleaned_data_Pittsburgh'!AF$828, MATCH(A4208, cleaned_data_Pittsburgh!I$2:'cleaned_data_Pittsburgh'!I$828,0))</f>
        <v>Pittsburgh</v>
      </c>
      <c r="E4208">
        <f>INDEX(cleaned_data_Pittsburgh!AG$2:'cleaned_data_Pittsburgh'!AG$828, MATCH(A4208, cleaned_data_Pittsburgh!I$2:'cleaned_data_Pittsburgh'!I$828,0))</f>
        <v>0</v>
      </c>
      <c r="F4208" t="str">
        <f>INDEX(cleaned_data_Pittsburgh!AK$2:'cleaned_data_Pittsburgh'!AK$828, MATCH(A4208, cleaned_data_Pittsburgh!I$2:'cleaned_data_Pittsburgh'!I$828,0))</f>
        <v>Sub-county</v>
      </c>
      <c r="G4208">
        <f t="shared" si="48"/>
        <v>1</v>
      </c>
    </row>
    <row r="4209" spans="1:7" x14ac:dyDescent="0.2">
      <c r="A4209">
        <v>224337591</v>
      </c>
      <c r="B4209">
        <v>14153159</v>
      </c>
      <c r="C4209" t="s">
        <v>3380</v>
      </c>
      <c r="D4209" t="str">
        <f>INDEX(cleaned_data_Pittsburgh!AF$2:'cleaned_data_Pittsburgh'!AF$828, MATCH(A4209, cleaned_data_Pittsburgh!I$2:'cleaned_data_Pittsburgh'!I$828,0))</f>
        <v>Pittsburgh</v>
      </c>
      <c r="E4209">
        <f>INDEX(cleaned_data_Pittsburgh!AG$2:'cleaned_data_Pittsburgh'!AG$828, MATCH(A4209, cleaned_data_Pittsburgh!I$2:'cleaned_data_Pittsburgh'!I$828,0))</f>
        <v>0</v>
      </c>
      <c r="F4209" t="str">
        <f>INDEX(cleaned_data_Pittsburgh!AK$2:'cleaned_data_Pittsburgh'!AK$828, MATCH(A4209, cleaned_data_Pittsburgh!I$2:'cleaned_data_Pittsburgh'!I$828,0))</f>
        <v>Sub-county</v>
      </c>
      <c r="G4209">
        <f t="shared" si="48"/>
        <v>1</v>
      </c>
    </row>
    <row r="4210" spans="1:7" x14ac:dyDescent="0.2">
      <c r="A4210">
        <v>224337591</v>
      </c>
      <c r="B4210">
        <v>129075102</v>
      </c>
      <c r="C4210" t="s">
        <v>3380</v>
      </c>
      <c r="D4210" t="str">
        <f>INDEX(cleaned_data_Pittsburgh!AF$2:'cleaned_data_Pittsburgh'!AF$828, MATCH(A4210, cleaned_data_Pittsburgh!I$2:'cleaned_data_Pittsburgh'!I$828,0))</f>
        <v>Pittsburgh</v>
      </c>
      <c r="E4210">
        <f>INDEX(cleaned_data_Pittsburgh!AG$2:'cleaned_data_Pittsburgh'!AG$828, MATCH(A4210, cleaned_data_Pittsburgh!I$2:'cleaned_data_Pittsburgh'!I$828,0))</f>
        <v>0</v>
      </c>
      <c r="F4210" t="str">
        <f>INDEX(cleaned_data_Pittsburgh!AK$2:'cleaned_data_Pittsburgh'!AK$828, MATCH(A4210, cleaned_data_Pittsburgh!I$2:'cleaned_data_Pittsburgh'!I$828,0))</f>
        <v>Sub-county</v>
      </c>
      <c r="G4210">
        <f t="shared" si="48"/>
        <v>1</v>
      </c>
    </row>
    <row r="4211" spans="1:7" x14ac:dyDescent="0.2">
      <c r="A4211">
        <v>224337591</v>
      </c>
      <c r="B4211">
        <v>17323001</v>
      </c>
      <c r="C4211" t="s">
        <v>3380</v>
      </c>
      <c r="D4211" t="str">
        <f>INDEX(cleaned_data_Pittsburgh!AF$2:'cleaned_data_Pittsburgh'!AF$828, MATCH(A4211, cleaned_data_Pittsburgh!I$2:'cleaned_data_Pittsburgh'!I$828,0))</f>
        <v>Pittsburgh</v>
      </c>
      <c r="E4211">
        <f>INDEX(cleaned_data_Pittsburgh!AG$2:'cleaned_data_Pittsburgh'!AG$828, MATCH(A4211, cleaned_data_Pittsburgh!I$2:'cleaned_data_Pittsburgh'!I$828,0))</f>
        <v>0</v>
      </c>
      <c r="F4211" t="str">
        <f>INDEX(cleaned_data_Pittsburgh!AK$2:'cleaned_data_Pittsburgh'!AK$828, MATCH(A4211, cleaned_data_Pittsburgh!I$2:'cleaned_data_Pittsburgh'!I$828,0))</f>
        <v>Sub-county</v>
      </c>
      <c r="G4211">
        <f t="shared" si="48"/>
        <v>1</v>
      </c>
    </row>
    <row r="4212" spans="1:7" x14ac:dyDescent="0.2">
      <c r="A4212">
        <v>224340276</v>
      </c>
      <c r="B4212">
        <v>18146861</v>
      </c>
      <c r="C4212" t="s">
        <v>3380</v>
      </c>
      <c r="D4212" t="str">
        <f>INDEX(cleaned_data_Pittsburgh!AF$2:'cleaned_data_Pittsburgh'!AF$828, MATCH(A4212, cleaned_data_Pittsburgh!I$2:'cleaned_data_Pittsburgh'!I$828,0))</f>
        <v>Pittsburgh</v>
      </c>
      <c r="E4212">
        <f>INDEX(cleaned_data_Pittsburgh!AG$2:'cleaned_data_Pittsburgh'!AG$828, MATCH(A4212, cleaned_data_Pittsburgh!I$2:'cleaned_data_Pittsburgh'!I$828,0))</f>
        <v>0</v>
      </c>
      <c r="F4212" t="str">
        <f>INDEX(cleaned_data_Pittsburgh!AK$2:'cleaned_data_Pittsburgh'!AK$828, MATCH(A4212, cleaned_data_Pittsburgh!I$2:'cleaned_data_Pittsburgh'!I$828,0))</f>
        <v>Sub-county</v>
      </c>
      <c r="G4212">
        <f t="shared" si="48"/>
        <v>1</v>
      </c>
    </row>
    <row r="4213" spans="1:7" x14ac:dyDescent="0.2">
      <c r="A4213">
        <v>224340276</v>
      </c>
      <c r="B4213">
        <v>125136012</v>
      </c>
      <c r="C4213" t="s">
        <v>3380</v>
      </c>
      <c r="D4213" t="str">
        <f>INDEX(cleaned_data_Pittsburgh!AF$2:'cleaned_data_Pittsburgh'!AF$828, MATCH(A4213, cleaned_data_Pittsburgh!I$2:'cleaned_data_Pittsburgh'!I$828,0))</f>
        <v>Pittsburgh</v>
      </c>
      <c r="E4213">
        <f>INDEX(cleaned_data_Pittsburgh!AG$2:'cleaned_data_Pittsburgh'!AG$828, MATCH(A4213, cleaned_data_Pittsburgh!I$2:'cleaned_data_Pittsburgh'!I$828,0))</f>
        <v>0</v>
      </c>
      <c r="F4213" t="str">
        <f>INDEX(cleaned_data_Pittsburgh!AK$2:'cleaned_data_Pittsburgh'!AK$828, MATCH(A4213, cleaned_data_Pittsburgh!I$2:'cleaned_data_Pittsburgh'!I$828,0))</f>
        <v>Sub-county</v>
      </c>
      <c r="G4213">
        <f t="shared" si="48"/>
        <v>1</v>
      </c>
    </row>
    <row r="4214" spans="1:7" x14ac:dyDescent="0.2">
      <c r="A4214">
        <v>224340276</v>
      </c>
      <c r="B4214">
        <v>7074742</v>
      </c>
      <c r="C4214" t="s">
        <v>3380</v>
      </c>
      <c r="D4214" t="str">
        <f>INDEX(cleaned_data_Pittsburgh!AF$2:'cleaned_data_Pittsburgh'!AF$828, MATCH(A4214, cleaned_data_Pittsburgh!I$2:'cleaned_data_Pittsburgh'!I$828,0))</f>
        <v>Pittsburgh</v>
      </c>
      <c r="E4214">
        <f>INDEX(cleaned_data_Pittsburgh!AG$2:'cleaned_data_Pittsburgh'!AG$828, MATCH(A4214, cleaned_data_Pittsburgh!I$2:'cleaned_data_Pittsburgh'!I$828,0))</f>
        <v>0</v>
      </c>
      <c r="F4214" t="str">
        <f>INDEX(cleaned_data_Pittsburgh!AK$2:'cleaned_data_Pittsburgh'!AK$828, MATCH(A4214, cleaned_data_Pittsburgh!I$2:'cleaned_data_Pittsburgh'!I$828,0))</f>
        <v>Sub-county</v>
      </c>
      <c r="G4214">
        <f t="shared" si="48"/>
        <v>1</v>
      </c>
    </row>
    <row r="4215" spans="1:7" x14ac:dyDescent="0.2">
      <c r="A4215">
        <v>224340281</v>
      </c>
      <c r="B4215">
        <v>29830872</v>
      </c>
      <c r="C4215" t="s">
        <v>3380</v>
      </c>
      <c r="D4215" t="str">
        <f>INDEX(cleaned_data_Pittsburgh!AF$2:'cleaned_data_Pittsburgh'!AF$828, MATCH(A4215, cleaned_data_Pittsburgh!I$2:'cleaned_data_Pittsburgh'!I$828,0))</f>
        <v>Pittsburgh</v>
      </c>
      <c r="E4215">
        <f>INDEX(cleaned_data_Pittsburgh!AG$2:'cleaned_data_Pittsburgh'!AG$828, MATCH(A4215, cleaned_data_Pittsburgh!I$2:'cleaned_data_Pittsburgh'!I$828,0))</f>
        <v>0</v>
      </c>
      <c r="F4215" t="str">
        <f>INDEX(cleaned_data_Pittsburgh!AK$2:'cleaned_data_Pittsburgh'!AK$828, MATCH(A4215, cleaned_data_Pittsburgh!I$2:'cleaned_data_Pittsburgh'!I$828,0))</f>
        <v>Sub-county</v>
      </c>
      <c r="G4215">
        <f t="shared" si="48"/>
        <v>1</v>
      </c>
    </row>
    <row r="4216" spans="1:7" x14ac:dyDescent="0.2">
      <c r="A4216">
        <v>224340281</v>
      </c>
      <c r="B4216">
        <v>190877823</v>
      </c>
      <c r="C4216" t="s">
        <v>3380</v>
      </c>
      <c r="D4216" t="str">
        <f>INDEX(cleaned_data_Pittsburgh!AF$2:'cleaned_data_Pittsburgh'!AF$828, MATCH(A4216, cleaned_data_Pittsburgh!I$2:'cleaned_data_Pittsburgh'!I$828,0))</f>
        <v>Pittsburgh</v>
      </c>
      <c r="E4216">
        <f>INDEX(cleaned_data_Pittsburgh!AG$2:'cleaned_data_Pittsburgh'!AG$828, MATCH(A4216, cleaned_data_Pittsburgh!I$2:'cleaned_data_Pittsburgh'!I$828,0))</f>
        <v>0</v>
      </c>
      <c r="F4216" t="str">
        <f>INDEX(cleaned_data_Pittsburgh!AK$2:'cleaned_data_Pittsburgh'!AK$828, MATCH(A4216, cleaned_data_Pittsburgh!I$2:'cleaned_data_Pittsburgh'!I$828,0))</f>
        <v>Sub-county</v>
      </c>
      <c r="G4216">
        <f t="shared" si="48"/>
        <v>1</v>
      </c>
    </row>
    <row r="4217" spans="1:7" x14ac:dyDescent="0.2">
      <c r="A4217">
        <v>224340281</v>
      </c>
      <c r="B4217">
        <v>182588353</v>
      </c>
      <c r="C4217" t="s">
        <v>3380</v>
      </c>
      <c r="D4217" t="str">
        <f>INDEX(cleaned_data_Pittsburgh!AF$2:'cleaned_data_Pittsburgh'!AF$828, MATCH(A4217, cleaned_data_Pittsburgh!I$2:'cleaned_data_Pittsburgh'!I$828,0))</f>
        <v>Pittsburgh</v>
      </c>
      <c r="E4217">
        <f>INDEX(cleaned_data_Pittsburgh!AG$2:'cleaned_data_Pittsburgh'!AG$828, MATCH(A4217, cleaned_data_Pittsburgh!I$2:'cleaned_data_Pittsburgh'!I$828,0))</f>
        <v>0</v>
      </c>
      <c r="F4217" t="str">
        <f>INDEX(cleaned_data_Pittsburgh!AK$2:'cleaned_data_Pittsburgh'!AK$828, MATCH(A4217, cleaned_data_Pittsburgh!I$2:'cleaned_data_Pittsburgh'!I$828,0))</f>
        <v>Sub-county</v>
      </c>
      <c r="G4217">
        <f t="shared" si="48"/>
        <v>1</v>
      </c>
    </row>
    <row r="4218" spans="1:7" x14ac:dyDescent="0.2">
      <c r="A4218">
        <v>224340281</v>
      </c>
      <c r="B4218">
        <v>110861222</v>
      </c>
      <c r="C4218" t="s">
        <v>3380</v>
      </c>
      <c r="D4218" t="str">
        <f>INDEX(cleaned_data_Pittsburgh!AF$2:'cleaned_data_Pittsburgh'!AF$828, MATCH(A4218, cleaned_data_Pittsburgh!I$2:'cleaned_data_Pittsburgh'!I$828,0))</f>
        <v>Pittsburgh</v>
      </c>
      <c r="E4218">
        <f>INDEX(cleaned_data_Pittsburgh!AG$2:'cleaned_data_Pittsburgh'!AG$828, MATCH(A4218, cleaned_data_Pittsburgh!I$2:'cleaned_data_Pittsburgh'!I$828,0))</f>
        <v>0</v>
      </c>
      <c r="F4218" t="str">
        <f>INDEX(cleaned_data_Pittsburgh!AK$2:'cleaned_data_Pittsburgh'!AK$828, MATCH(A4218, cleaned_data_Pittsburgh!I$2:'cleaned_data_Pittsburgh'!I$828,0))</f>
        <v>Sub-county</v>
      </c>
      <c r="G4218">
        <f t="shared" si="48"/>
        <v>1</v>
      </c>
    </row>
    <row r="4219" spans="1:7" x14ac:dyDescent="0.2">
      <c r="A4219">
        <v>224340281</v>
      </c>
      <c r="B4219">
        <v>190501316</v>
      </c>
      <c r="C4219" t="s">
        <v>3380</v>
      </c>
      <c r="D4219" t="str">
        <f>INDEX(cleaned_data_Pittsburgh!AF$2:'cleaned_data_Pittsburgh'!AF$828, MATCH(A4219, cleaned_data_Pittsburgh!I$2:'cleaned_data_Pittsburgh'!I$828,0))</f>
        <v>Pittsburgh</v>
      </c>
      <c r="E4219">
        <f>INDEX(cleaned_data_Pittsburgh!AG$2:'cleaned_data_Pittsburgh'!AG$828, MATCH(A4219, cleaned_data_Pittsburgh!I$2:'cleaned_data_Pittsburgh'!I$828,0))</f>
        <v>0</v>
      </c>
      <c r="F4219" t="str">
        <f>INDEX(cleaned_data_Pittsburgh!AK$2:'cleaned_data_Pittsburgh'!AK$828, MATCH(A4219, cleaned_data_Pittsburgh!I$2:'cleaned_data_Pittsburgh'!I$828,0))</f>
        <v>Sub-county</v>
      </c>
      <c r="G4219">
        <f t="shared" si="48"/>
        <v>1</v>
      </c>
    </row>
    <row r="4220" spans="1:7" x14ac:dyDescent="0.2">
      <c r="A4220">
        <v>224340281</v>
      </c>
      <c r="B4220">
        <v>191053094</v>
      </c>
      <c r="C4220" t="s">
        <v>3380</v>
      </c>
      <c r="D4220" t="str">
        <f>INDEX(cleaned_data_Pittsburgh!AF$2:'cleaned_data_Pittsburgh'!AF$828, MATCH(A4220, cleaned_data_Pittsburgh!I$2:'cleaned_data_Pittsburgh'!I$828,0))</f>
        <v>Pittsburgh</v>
      </c>
      <c r="E4220">
        <f>INDEX(cleaned_data_Pittsburgh!AG$2:'cleaned_data_Pittsburgh'!AG$828, MATCH(A4220, cleaned_data_Pittsburgh!I$2:'cleaned_data_Pittsburgh'!I$828,0))</f>
        <v>0</v>
      </c>
      <c r="F4220" t="str">
        <f>INDEX(cleaned_data_Pittsburgh!AK$2:'cleaned_data_Pittsburgh'!AK$828, MATCH(A4220, cleaned_data_Pittsburgh!I$2:'cleaned_data_Pittsburgh'!I$828,0))</f>
        <v>Sub-county</v>
      </c>
      <c r="G4220">
        <f t="shared" si="48"/>
        <v>1</v>
      </c>
    </row>
    <row r="4221" spans="1:7" x14ac:dyDescent="0.2">
      <c r="A4221">
        <v>224340281</v>
      </c>
      <c r="B4221">
        <v>48305082</v>
      </c>
      <c r="C4221" t="s">
        <v>3380</v>
      </c>
      <c r="D4221" t="str">
        <f>INDEX(cleaned_data_Pittsburgh!AF$2:'cleaned_data_Pittsburgh'!AF$828, MATCH(A4221, cleaned_data_Pittsburgh!I$2:'cleaned_data_Pittsburgh'!I$828,0))</f>
        <v>Pittsburgh</v>
      </c>
      <c r="E4221">
        <f>INDEX(cleaned_data_Pittsburgh!AG$2:'cleaned_data_Pittsburgh'!AG$828, MATCH(A4221, cleaned_data_Pittsburgh!I$2:'cleaned_data_Pittsburgh'!I$828,0))</f>
        <v>0</v>
      </c>
      <c r="F4221" t="str">
        <f>INDEX(cleaned_data_Pittsburgh!AK$2:'cleaned_data_Pittsburgh'!AK$828, MATCH(A4221, cleaned_data_Pittsburgh!I$2:'cleaned_data_Pittsburgh'!I$828,0))</f>
        <v>Sub-county</v>
      </c>
      <c r="G4221">
        <f t="shared" si="48"/>
        <v>1</v>
      </c>
    </row>
    <row r="4222" spans="1:7" x14ac:dyDescent="0.2">
      <c r="A4222">
        <v>224348286</v>
      </c>
      <c r="B4222">
        <v>11658080</v>
      </c>
      <c r="C4222" t="s">
        <v>3380</v>
      </c>
      <c r="D4222" t="str">
        <f>INDEX(cleaned_data_Pittsburgh!AF$2:'cleaned_data_Pittsburgh'!AF$828, MATCH(A4222, cleaned_data_Pittsburgh!I$2:'cleaned_data_Pittsburgh'!I$828,0))</f>
        <v>Pittsburgh</v>
      </c>
      <c r="E4222">
        <f>INDEX(cleaned_data_Pittsburgh!AG$2:'cleaned_data_Pittsburgh'!AG$828, MATCH(A4222, cleaned_data_Pittsburgh!I$2:'cleaned_data_Pittsburgh'!I$828,0))</f>
        <v>0</v>
      </c>
      <c r="F4222" t="str">
        <f>INDEX(cleaned_data_Pittsburgh!AK$2:'cleaned_data_Pittsburgh'!AK$828, MATCH(A4222, cleaned_data_Pittsburgh!I$2:'cleaned_data_Pittsburgh'!I$828,0))</f>
        <v>Sub-county</v>
      </c>
      <c r="G4222">
        <f t="shared" si="48"/>
        <v>1</v>
      </c>
    </row>
    <row r="4223" spans="1:7" x14ac:dyDescent="0.2">
      <c r="A4223">
        <v>224348286</v>
      </c>
      <c r="B4223">
        <v>29830872</v>
      </c>
      <c r="C4223" t="s">
        <v>3380</v>
      </c>
      <c r="D4223" t="str">
        <f>INDEX(cleaned_data_Pittsburgh!AF$2:'cleaned_data_Pittsburgh'!AF$828, MATCH(A4223, cleaned_data_Pittsburgh!I$2:'cleaned_data_Pittsburgh'!I$828,0))</f>
        <v>Pittsburgh</v>
      </c>
      <c r="E4223">
        <f>INDEX(cleaned_data_Pittsburgh!AG$2:'cleaned_data_Pittsburgh'!AG$828, MATCH(A4223, cleaned_data_Pittsburgh!I$2:'cleaned_data_Pittsburgh'!I$828,0))</f>
        <v>0</v>
      </c>
      <c r="F4223" t="str">
        <f>INDEX(cleaned_data_Pittsburgh!AK$2:'cleaned_data_Pittsburgh'!AK$828, MATCH(A4223, cleaned_data_Pittsburgh!I$2:'cleaned_data_Pittsburgh'!I$828,0))</f>
        <v>Sub-county</v>
      </c>
      <c r="G4223">
        <f t="shared" si="48"/>
        <v>1</v>
      </c>
    </row>
    <row r="4224" spans="1:7" x14ac:dyDescent="0.2">
      <c r="A4224">
        <v>224348286</v>
      </c>
      <c r="B4224">
        <v>186136145</v>
      </c>
      <c r="C4224" t="s">
        <v>3380</v>
      </c>
      <c r="D4224" t="str">
        <f>INDEX(cleaned_data_Pittsburgh!AF$2:'cleaned_data_Pittsburgh'!AF$828, MATCH(A4224, cleaned_data_Pittsburgh!I$2:'cleaned_data_Pittsburgh'!I$828,0))</f>
        <v>Pittsburgh</v>
      </c>
      <c r="E4224">
        <f>INDEX(cleaned_data_Pittsburgh!AG$2:'cleaned_data_Pittsburgh'!AG$828, MATCH(A4224, cleaned_data_Pittsburgh!I$2:'cleaned_data_Pittsburgh'!I$828,0))</f>
        <v>0</v>
      </c>
      <c r="F4224" t="str">
        <f>INDEX(cleaned_data_Pittsburgh!AK$2:'cleaned_data_Pittsburgh'!AK$828, MATCH(A4224, cleaned_data_Pittsburgh!I$2:'cleaned_data_Pittsburgh'!I$828,0))</f>
        <v>Sub-county</v>
      </c>
      <c r="G4224">
        <f t="shared" si="48"/>
        <v>1</v>
      </c>
    </row>
    <row r="4225" spans="1:7" x14ac:dyDescent="0.2">
      <c r="A4225">
        <v>224348286</v>
      </c>
      <c r="B4225">
        <v>17887951</v>
      </c>
      <c r="C4225" t="s">
        <v>3380</v>
      </c>
      <c r="D4225" t="str">
        <f>INDEX(cleaned_data_Pittsburgh!AF$2:'cleaned_data_Pittsburgh'!AF$828, MATCH(A4225, cleaned_data_Pittsburgh!I$2:'cleaned_data_Pittsburgh'!I$828,0))</f>
        <v>Pittsburgh</v>
      </c>
      <c r="E4225">
        <f>INDEX(cleaned_data_Pittsburgh!AG$2:'cleaned_data_Pittsburgh'!AG$828, MATCH(A4225, cleaned_data_Pittsburgh!I$2:'cleaned_data_Pittsburgh'!I$828,0))</f>
        <v>0</v>
      </c>
      <c r="F4225" t="str">
        <f>INDEX(cleaned_data_Pittsburgh!AK$2:'cleaned_data_Pittsburgh'!AK$828, MATCH(A4225, cleaned_data_Pittsburgh!I$2:'cleaned_data_Pittsburgh'!I$828,0))</f>
        <v>Sub-county</v>
      </c>
      <c r="G4225">
        <f t="shared" si="48"/>
        <v>1</v>
      </c>
    </row>
    <row r="4226" spans="1:7" x14ac:dyDescent="0.2">
      <c r="A4226">
        <v>224348286</v>
      </c>
      <c r="B4226">
        <v>190877823</v>
      </c>
      <c r="C4226" t="s">
        <v>3380</v>
      </c>
      <c r="D4226" t="str">
        <f>INDEX(cleaned_data_Pittsburgh!AF$2:'cleaned_data_Pittsburgh'!AF$828, MATCH(A4226, cleaned_data_Pittsburgh!I$2:'cleaned_data_Pittsburgh'!I$828,0))</f>
        <v>Pittsburgh</v>
      </c>
      <c r="E4226">
        <f>INDEX(cleaned_data_Pittsburgh!AG$2:'cleaned_data_Pittsburgh'!AG$828, MATCH(A4226, cleaned_data_Pittsburgh!I$2:'cleaned_data_Pittsburgh'!I$828,0))</f>
        <v>0</v>
      </c>
      <c r="F4226" t="str">
        <f>INDEX(cleaned_data_Pittsburgh!AK$2:'cleaned_data_Pittsburgh'!AK$828, MATCH(A4226, cleaned_data_Pittsburgh!I$2:'cleaned_data_Pittsburgh'!I$828,0))</f>
        <v>Sub-county</v>
      </c>
      <c r="G4226">
        <f t="shared" si="48"/>
        <v>1</v>
      </c>
    </row>
    <row r="4227" spans="1:7" x14ac:dyDescent="0.2">
      <c r="A4227">
        <v>224348286</v>
      </c>
      <c r="B4227">
        <v>5948899</v>
      </c>
      <c r="C4227" t="s">
        <v>3380</v>
      </c>
      <c r="D4227" t="str">
        <f>INDEX(cleaned_data_Pittsburgh!AF$2:'cleaned_data_Pittsburgh'!AF$828, MATCH(A4227, cleaned_data_Pittsburgh!I$2:'cleaned_data_Pittsburgh'!I$828,0))</f>
        <v>Pittsburgh</v>
      </c>
      <c r="E4227">
        <f>INDEX(cleaned_data_Pittsburgh!AG$2:'cleaned_data_Pittsburgh'!AG$828, MATCH(A4227, cleaned_data_Pittsburgh!I$2:'cleaned_data_Pittsburgh'!I$828,0))</f>
        <v>0</v>
      </c>
      <c r="F4227" t="str">
        <f>INDEX(cleaned_data_Pittsburgh!AK$2:'cleaned_data_Pittsburgh'!AK$828, MATCH(A4227, cleaned_data_Pittsburgh!I$2:'cleaned_data_Pittsburgh'!I$828,0))</f>
        <v>Sub-county</v>
      </c>
      <c r="G4227">
        <f t="shared" si="48"/>
        <v>1</v>
      </c>
    </row>
    <row r="4228" spans="1:7" x14ac:dyDescent="0.2">
      <c r="A4228">
        <v>224348794</v>
      </c>
      <c r="B4228">
        <v>189190240</v>
      </c>
      <c r="C4228" t="s">
        <v>3380</v>
      </c>
      <c r="D4228" t="str">
        <f>INDEX(cleaned_data_Pittsburgh!AF$2:'cleaned_data_Pittsburgh'!AF$828, MATCH(A4228, cleaned_data_Pittsburgh!I$2:'cleaned_data_Pittsburgh'!I$828,0))</f>
        <v>Pittsburgh</v>
      </c>
      <c r="E4228">
        <f>INDEX(cleaned_data_Pittsburgh!AG$2:'cleaned_data_Pittsburgh'!AG$828, MATCH(A4228, cleaned_data_Pittsburgh!I$2:'cleaned_data_Pittsburgh'!I$828,0))</f>
        <v>0</v>
      </c>
      <c r="F4228" t="str">
        <f>INDEX(cleaned_data_Pittsburgh!AK$2:'cleaned_data_Pittsburgh'!AK$828, MATCH(A4228, cleaned_data_Pittsburgh!I$2:'cleaned_data_Pittsburgh'!I$828,0))</f>
        <v>Sub-county</v>
      </c>
      <c r="G4228">
        <f t="shared" si="48"/>
        <v>1</v>
      </c>
    </row>
    <row r="4229" spans="1:7" x14ac:dyDescent="0.2">
      <c r="A4229">
        <v>224348794</v>
      </c>
      <c r="B4229">
        <v>4622361</v>
      </c>
      <c r="C4229" t="s">
        <v>3380</v>
      </c>
      <c r="D4229" t="str">
        <f>INDEX(cleaned_data_Pittsburgh!AF$2:'cleaned_data_Pittsburgh'!AF$828, MATCH(A4229, cleaned_data_Pittsburgh!I$2:'cleaned_data_Pittsburgh'!I$828,0))</f>
        <v>Pittsburgh</v>
      </c>
      <c r="E4229">
        <f>INDEX(cleaned_data_Pittsburgh!AG$2:'cleaned_data_Pittsburgh'!AG$828, MATCH(A4229, cleaned_data_Pittsburgh!I$2:'cleaned_data_Pittsburgh'!I$828,0))</f>
        <v>0</v>
      </c>
      <c r="F4229" t="str">
        <f>INDEX(cleaned_data_Pittsburgh!AK$2:'cleaned_data_Pittsburgh'!AK$828, MATCH(A4229, cleaned_data_Pittsburgh!I$2:'cleaned_data_Pittsburgh'!I$828,0))</f>
        <v>Sub-county</v>
      </c>
      <c r="G4229">
        <f t="shared" si="48"/>
        <v>1</v>
      </c>
    </row>
    <row r="4230" spans="1:7" x14ac:dyDescent="0.2">
      <c r="A4230">
        <v>224348794</v>
      </c>
      <c r="B4230">
        <v>18196771</v>
      </c>
      <c r="C4230" t="s">
        <v>3380</v>
      </c>
      <c r="D4230" t="str">
        <f>INDEX(cleaned_data_Pittsburgh!AF$2:'cleaned_data_Pittsburgh'!AF$828, MATCH(A4230, cleaned_data_Pittsburgh!I$2:'cleaned_data_Pittsburgh'!I$828,0))</f>
        <v>Pittsburgh</v>
      </c>
      <c r="E4230">
        <f>INDEX(cleaned_data_Pittsburgh!AG$2:'cleaned_data_Pittsburgh'!AG$828, MATCH(A4230, cleaned_data_Pittsburgh!I$2:'cleaned_data_Pittsburgh'!I$828,0))</f>
        <v>0</v>
      </c>
      <c r="F4230" t="str">
        <f>INDEX(cleaned_data_Pittsburgh!AK$2:'cleaned_data_Pittsburgh'!AK$828, MATCH(A4230, cleaned_data_Pittsburgh!I$2:'cleaned_data_Pittsburgh'!I$828,0))</f>
        <v>Sub-county</v>
      </c>
      <c r="G4230">
        <f t="shared" si="48"/>
        <v>1</v>
      </c>
    </row>
    <row r="4231" spans="1:7" x14ac:dyDescent="0.2">
      <c r="A4231">
        <v>224348794</v>
      </c>
      <c r="B4231">
        <v>187262641</v>
      </c>
      <c r="C4231" t="s">
        <v>3380</v>
      </c>
      <c r="D4231" t="str">
        <f>INDEX(cleaned_data_Pittsburgh!AF$2:'cleaned_data_Pittsburgh'!AF$828, MATCH(A4231, cleaned_data_Pittsburgh!I$2:'cleaned_data_Pittsburgh'!I$828,0))</f>
        <v>Pittsburgh</v>
      </c>
      <c r="E4231">
        <f>INDEX(cleaned_data_Pittsburgh!AG$2:'cleaned_data_Pittsburgh'!AG$828, MATCH(A4231, cleaned_data_Pittsburgh!I$2:'cleaned_data_Pittsburgh'!I$828,0))</f>
        <v>0</v>
      </c>
      <c r="F4231" t="str">
        <f>INDEX(cleaned_data_Pittsburgh!AK$2:'cleaned_data_Pittsburgh'!AK$828, MATCH(A4231, cleaned_data_Pittsburgh!I$2:'cleaned_data_Pittsburgh'!I$828,0))</f>
        <v>Sub-county</v>
      </c>
      <c r="G4231">
        <f t="shared" si="48"/>
        <v>1</v>
      </c>
    </row>
    <row r="4232" spans="1:7" x14ac:dyDescent="0.2">
      <c r="A4232">
        <v>224348794</v>
      </c>
      <c r="B4232">
        <v>40823872</v>
      </c>
      <c r="C4232" t="s">
        <v>3380</v>
      </c>
      <c r="D4232" t="str">
        <f>INDEX(cleaned_data_Pittsburgh!AF$2:'cleaned_data_Pittsburgh'!AF$828, MATCH(A4232, cleaned_data_Pittsburgh!I$2:'cleaned_data_Pittsburgh'!I$828,0))</f>
        <v>Pittsburgh</v>
      </c>
      <c r="E4232">
        <f>INDEX(cleaned_data_Pittsburgh!AG$2:'cleaned_data_Pittsburgh'!AG$828, MATCH(A4232, cleaned_data_Pittsburgh!I$2:'cleaned_data_Pittsburgh'!I$828,0))</f>
        <v>0</v>
      </c>
      <c r="F4232" t="str">
        <f>INDEX(cleaned_data_Pittsburgh!AK$2:'cleaned_data_Pittsburgh'!AK$828, MATCH(A4232, cleaned_data_Pittsburgh!I$2:'cleaned_data_Pittsburgh'!I$828,0))</f>
        <v>Sub-county</v>
      </c>
      <c r="G4232">
        <f t="shared" si="48"/>
        <v>1</v>
      </c>
    </row>
    <row r="4233" spans="1:7" x14ac:dyDescent="0.2">
      <c r="A4233">
        <v>224352068</v>
      </c>
      <c r="B4233">
        <v>5624855</v>
      </c>
      <c r="C4233" t="s">
        <v>3380</v>
      </c>
      <c r="D4233" t="str">
        <f>INDEX(cleaned_data_Pittsburgh!AF$2:'cleaned_data_Pittsburgh'!AF$828, MATCH(A4233, cleaned_data_Pittsburgh!I$2:'cleaned_data_Pittsburgh'!I$828,0))</f>
        <v>Pittsburgh</v>
      </c>
      <c r="E4233">
        <f>INDEX(cleaned_data_Pittsburgh!AG$2:'cleaned_data_Pittsburgh'!AG$828, MATCH(A4233, cleaned_data_Pittsburgh!I$2:'cleaned_data_Pittsburgh'!I$828,0))</f>
        <v>0</v>
      </c>
      <c r="F4233" t="str">
        <f>INDEX(cleaned_data_Pittsburgh!AK$2:'cleaned_data_Pittsburgh'!AK$828, MATCH(A4233, cleaned_data_Pittsburgh!I$2:'cleaned_data_Pittsburgh'!I$828,0))</f>
        <v>Sub-county</v>
      </c>
      <c r="G4233">
        <f t="shared" si="48"/>
        <v>1</v>
      </c>
    </row>
    <row r="4234" spans="1:7" x14ac:dyDescent="0.2">
      <c r="A4234">
        <v>224352068</v>
      </c>
      <c r="B4234">
        <v>190503321</v>
      </c>
      <c r="C4234" t="s">
        <v>3380</v>
      </c>
      <c r="D4234" t="str">
        <f>INDEX(cleaned_data_Pittsburgh!AF$2:'cleaned_data_Pittsburgh'!AF$828, MATCH(A4234, cleaned_data_Pittsburgh!I$2:'cleaned_data_Pittsburgh'!I$828,0))</f>
        <v>Pittsburgh</v>
      </c>
      <c r="E4234">
        <f>INDEX(cleaned_data_Pittsburgh!AG$2:'cleaned_data_Pittsburgh'!AG$828, MATCH(A4234, cleaned_data_Pittsburgh!I$2:'cleaned_data_Pittsburgh'!I$828,0))</f>
        <v>0</v>
      </c>
      <c r="F4234" t="str">
        <f>INDEX(cleaned_data_Pittsburgh!AK$2:'cleaned_data_Pittsburgh'!AK$828, MATCH(A4234, cleaned_data_Pittsburgh!I$2:'cleaned_data_Pittsburgh'!I$828,0))</f>
        <v>Sub-county</v>
      </c>
      <c r="G4234">
        <f t="shared" si="48"/>
        <v>1</v>
      </c>
    </row>
    <row r="4235" spans="1:7" x14ac:dyDescent="0.2">
      <c r="A4235">
        <v>224352068</v>
      </c>
      <c r="B4235">
        <v>32907982</v>
      </c>
      <c r="C4235" t="s">
        <v>3380</v>
      </c>
      <c r="D4235" t="str">
        <f>INDEX(cleaned_data_Pittsburgh!AF$2:'cleaned_data_Pittsburgh'!AF$828, MATCH(A4235, cleaned_data_Pittsburgh!I$2:'cleaned_data_Pittsburgh'!I$828,0))</f>
        <v>Pittsburgh</v>
      </c>
      <c r="E4235">
        <f>INDEX(cleaned_data_Pittsburgh!AG$2:'cleaned_data_Pittsburgh'!AG$828, MATCH(A4235, cleaned_data_Pittsburgh!I$2:'cleaned_data_Pittsburgh'!I$828,0))</f>
        <v>0</v>
      </c>
      <c r="F4235" t="str">
        <f>INDEX(cleaned_data_Pittsburgh!AK$2:'cleaned_data_Pittsburgh'!AK$828, MATCH(A4235, cleaned_data_Pittsburgh!I$2:'cleaned_data_Pittsburgh'!I$828,0))</f>
        <v>Sub-county</v>
      </c>
      <c r="G4235">
        <f t="shared" ref="G4235:G4298" si="49">IF(IFERROR(SEARCH(D4235, C4235), 0), 1, 0)</f>
        <v>1</v>
      </c>
    </row>
    <row r="4236" spans="1:7" x14ac:dyDescent="0.2">
      <c r="A4236">
        <v>224352068</v>
      </c>
      <c r="B4236">
        <v>190461496</v>
      </c>
      <c r="C4236" t="s">
        <v>3380</v>
      </c>
      <c r="D4236" t="str">
        <f>INDEX(cleaned_data_Pittsburgh!AF$2:'cleaned_data_Pittsburgh'!AF$828, MATCH(A4236, cleaned_data_Pittsburgh!I$2:'cleaned_data_Pittsburgh'!I$828,0))</f>
        <v>Pittsburgh</v>
      </c>
      <c r="E4236">
        <f>INDEX(cleaned_data_Pittsburgh!AG$2:'cleaned_data_Pittsburgh'!AG$828, MATCH(A4236, cleaned_data_Pittsburgh!I$2:'cleaned_data_Pittsburgh'!I$828,0))</f>
        <v>0</v>
      </c>
      <c r="F4236" t="str">
        <f>INDEX(cleaned_data_Pittsburgh!AK$2:'cleaned_data_Pittsburgh'!AK$828, MATCH(A4236, cleaned_data_Pittsburgh!I$2:'cleaned_data_Pittsburgh'!I$828,0))</f>
        <v>Sub-county</v>
      </c>
      <c r="G4236">
        <f t="shared" si="49"/>
        <v>1</v>
      </c>
    </row>
    <row r="4237" spans="1:7" x14ac:dyDescent="0.2">
      <c r="A4237">
        <v>224352068</v>
      </c>
      <c r="B4237">
        <v>138716662</v>
      </c>
      <c r="C4237" t="s">
        <v>3380</v>
      </c>
      <c r="D4237" t="str">
        <f>INDEX(cleaned_data_Pittsburgh!AF$2:'cleaned_data_Pittsburgh'!AF$828, MATCH(A4237, cleaned_data_Pittsburgh!I$2:'cleaned_data_Pittsburgh'!I$828,0))</f>
        <v>Pittsburgh</v>
      </c>
      <c r="E4237">
        <f>INDEX(cleaned_data_Pittsburgh!AG$2:'cleaned_data_Pittsburgh'!AG$828, MATCH(A4237, cleaned_data_Pittsburgh!I$2:'cleaned_data_Pittsburgh'!I$828,0))</f>
        <v>0</v>
      </c>
      <c r="F4237" t="str">
        <f>INDEX(cleaned_data_Pittsburgh!AK$2:'cleaned_data_Pittsburgh'!AK$828, MATCH(A4237, cleaned_data_Pittsburgh!I$2:'cleaned_data_Pittsburgh'!I$828,0))</f>
        <v>Sub-county</v>
      </c>
      <c r="G4237">
        <f t="shared" si="49"/>
        <v>1</v>
      </c>
    </row>
    <row r="4238" spans="1:7" x14ac:dyDescent="0.2">
      <c r="A4238">
        <v>224352068</v>
      </c>
      <c r="B4238">
        <v>97565952</v>
      </c>
      <c r="C4238" t="s">
        <v>3380</v>
      </c>
      <c r="D4238" t="str">
        <f>INDEX(cleaned_data_Pittsburgh!AF$2:'cleaned_data_Pittsburgh'!AF$828, MATCH(A4238, cleaned_data_Pittsburgh!I$2:'cleaned_data_Pittsburgh'!I$828,0))</f>
        <v>Pittsburgh</v>
      </c>
      <c r="E4238">
        <f>INDEX(cleaned_data_Pittsburgh!AG$2:'cleaned_data_Pittsburgh'!AG$828, MATCH(A4238, cleaned_data_Pittsburgh!I$2:'cleaned_data_Pittsburgh'!I$828,0))</f>
        <v>0</v>
      </c>
      <c r="F4238" t="str">
        <f>INDEX(cleaned_data_Pittsburgh!AK$2:'cleaned_data_Pittsburgh'!AK$828, MATCH(A4238, cleaned_data_Pittsburgh!I$2:'cleaned_data_Pittsburgh'!I$828,0))</f>
        <v>Sub-county</v>
      </c>
      <c r="G4238">
        <f t="shared" si="49"/>
        <v>1</v>
      </c>
    </row>
    <row r="4239" spans="1:7" x14ac:dyDescent="0.2">
      <c r="A4239">
        <v>224352068</v>
      </c>
      <c r="B4239">
        <v>187969018</v>
      </c>
      <c r="C4239" t="s">
        <v>3380</v>
      </c>
      <c r="D4239" t="str">
        <f>INDEX(cleaned_data_Pittsburgh!AF$2:'cleaned_data_Pittsburgh'!AF$828, MATCH(A4239, cleaned_data_Pittsburgh!I$2:'cleaned_data_Pittsburgh'!I$828,0))</f>
        <v>Pittsburgh</v>
      </c>
      <c r="E4239">
        <f>INDEX(cleaned_data_Pittsburgh!AG$2:'cleaned_data_Pittsburgh'!AG$828, MATCH(A4239, cleaned_data_Pittsburgh!I$2:'cleaned_data_Pittsburgh'!I$828,0))</f>
        <v>0</v>
      </c>
      <c r="F4239" t="str">
        <f>INDEX(cleaned_data_Pittsburgh!AK$2:'cleaned_data_Pittsburgh'!AK$828, MATCH(A4239, cleaned_data_Pittsburgh!I$2:'cleaned_data_Pittsburgh'!I$828,0))</f>
        <v>Sub-county</v>
      </c>
      <c r="G4239">
        <f t="shared" si="49"/>
        <v>1</v>
      </c>
    </row>
    <row r="4240" spans="1:7" x14ac:dyDescent="0.2">
      <c r="A4240">
        <v>224352068</v>
      </c>
      <c r="B4240">
        <v>24536522</v>
      </c>
      <c r="C4240" t="s">
        <v>3380</v>
      </c>
      <c r="D4240" t="str">
        <f>INDEX(cleaned_data_Pittsburgh!AF$2:'cleaned_data_Pittsburgh'!AF$828, MATCH(A4240, cleaned_data_Pittsburgh!I$2:'cleaned_data_Pittsburgh'!I$828,0))</f>
        <v>Pittsburgh</v>
      </c>
      <c r="E4240">
        <f>INDEX(cleaned_data_Pittsburgh!AG$2:'cleaned_data_Pittsburgh'!AG$828, MATCH(A4240, cleaned_data_Pittsburgh!I$2:'cleaned_data_Pittsburgh'!I$828,0))</f>
        <v>0</v>
      </c>
      <c r="F4240" t="str">
        <f>INDEX(cleaned_data_Pittsburgh!AK$2:'cleaned_data_Pittsburgh'!AK$828, MATCH(A4240, cleaned_data_Pittsburgh!I$2:'cleaned_data_Pittsburgh'!I$828,0))</f>
        <v>Sub-county</v>
      </c>
      <c r="G4240">
        <f t="shared" si="49"/>
        <v>1</v>
      </c>
    </row>
    <row r="4241" spans="1:7" x14ac:dyDescent="0.2">
      <c r="A4241">
        <v>224352068</v>
      </c>
      <c r="B4241">
        <v>48434802</v>
      </c>
      <c r="C4241" t="s">
        <v>3380</v>
      </c>
      <c r="D4241" t="str">
        <f>INDEX(cleaned_data_Pittsburgh!AF$2:'cleaned_data_Pittsburgh'!AF$828, MATCH(A4241, cleaned_data_Pittsburgh!I$2:'cleaned_data_Pittsburgh'!I$828,0))</f>
        <v>Pittsburgh</v>
      </c>
      <c r="E4241">
        <f>INDEX(cleaned_data_Pittsburgh!AG$2:'cleaned_data_Pittsburgh'!AG$828, MATCH(A4241, cleaned_data_Pittsburgh!I$2:'cleaned_data_Pittsburgh'!I$828,0))</f>
        <v>0</v>
      </c>
      <c r="F4241" t="str">
        <f>INDEX(cleaned_data_Pittsburgh!AK$2:'cleaned_data_Pittsburgh'!AK$828, MATCH(A4241, cleaned_data_Pittsburgh!I$2:'cleaned_data_Pittsburgh'!I$828,0))</f>
        <v>Sub-county</v>
      </c>
      <c r="G4241">
        <f t="shared" si="49"/>
        <v>1</v>
      </c>
    </row>
    <row r="4242" spans="1:7" x14ac:dyDescent="0.2">
      <c r="A4242">
        <v>224352068</v>
      </c>
      <c r="B4242">
        <v>187645436</v>
      </c>
      <c r="C4242" t="s">
        <v>3380</v>
      </c>
      <c r="D4242" t="str">
        <f>INDEX(cleaned_data_Pittsburgh!AF$2:'cleaned_data_Pittsburgh'!AF$828, MATCH(A4242, cleaned_data_Pittsburgh!I$2:'cleaned_data_Pittsburgh'!I$828,0))</f>
        <v>Pittsburgh</v>
      </c>
      <c r="E4242">
        <f>INDEX(cleaned_data_Pittsburgh!AG$2:'cleaned_data_Pittsburgh'!AG$828, MATCH(A4242, cleaned_data_Pittsburgh!I$2:'cleaned_data_Pittsburgh'!I$828,0))</f>
        <v>0</v>
      </c>
      <c r="F4242" t="str">
        <f>INDEX(cleaned_data_Pittsburgh!AK$2:'cleaned_data_Pittsburgh'!AK$828, MATCH(A4242, cleaned_data_Pittsburgh!I$2:'cleaned_data_Pittsburgh'!I$828,0))</f>
        <v>Sub-county</v>
      </c>
      <c r="G4242">
        <f t="shared" si="49"/>
        <v>1</v>
      </c>
    </row>
    <row r="4243" spans="1:7" x14ac:dyDescent="0.2">
      <c r="A4243">
        <v>224352068</v>
      </c>
      <c r="B4243">
        <v>184410244</v>
      </c>
      <c r="C4243" t="s">
        <v>3380</v>
      </c>
      <c r="D4243" t="str">
        <f>INDEX(cleaned_data_Pittsburgh!AF$2:'cleaned_data_Pittsburgh'!AF$828, MATCH(A4243, cleaned_data_Pittsburgh!I$2:'cleaned_data_Pittsburgh'!I$828,0))</f>
        <v>Pittsburgh</v>
      </c>
      <c r="E4243">
        <f>INDEX(cleaned_data_Pittsburgh!AG$2:'cleaned_data_Pittsburgh'!AG$828, MATCH(A4243, cleaned_data_Pittsburgh!I$2:'cleaned_data_Pittsburgh'!I$828,0))</f>
        <v>0</v>
      </c>
      <c r="F4243" t="str">
        <f>INDEX(cleaned_data_Pittsburgh!AK$2:'cleaned_data_Pittsburgh'!AK$828, MATCH(A4243, cleaned_data_Pittsburgh!I$2:'cleaned_data_Pittsburgh'!I$828,0))</f>
        <v>Sub-county</v>
      </c>
      <c r="G4243">
        <f t="shared" si="49"/>
        <v>1</v>
      </c>
    </row>
    <row r="4244" spans="1:7" x14ac:dyDescent="0.2">
      <c r="A4244">
        <v>224352068</v>
      </c>
      <c r="B4244">
        <v>186007091</v>
      </c>
      <c r="C4244" t="s">
        <v>3380</v>
      </c>
      <c r="D4244" t="str">
        <f>INDEX(cleaned_data_Pittsburgh!AF$2:'cleaned_data_Pittsburgh'!AF$828, MATCH(A4244, cleaned_data_Pittsburgh!I$2:'cleaned_data_Pittsburgh'!I$828,0))</f>
        <v>Pittsburgh</v>
      </c>
      <c r="E4244">
        <f>INDEX(cleaned_data_Pittsburgh!AG$2:'cleaned_data_Pittsburgh'!AG$828, MATCH(A4244, cleaned_data_Pittsburgh!I$2:'cleaned_data_Pittsburgh'!I$828,0))</f>
        <v>0</v>
      </c>
      <c r="F4244" t="str">
        <f>INDEX(cleaned_data_Pittsburgh!AK$2:'cleaned_data_Pittsburgh'!AK$828, MATCH(A4244, cleaned_data_Pittsburgh!I$2:'cleaned_data_Pittsburgh'!I$828,0))</f>
        <v>Sub-county</v>
      </c>
      <c r="G4244">
        <f t="shared" si="49"/>
        <v>1</v>
      </c>
    </row>
    <row r="4245" spans="1:7" x14ac:dyDescent="0.2">
      <c r="A4245">
        <v>224352068</v>
      </c>
      <c r="B4245">
        <v>9366204</v>
      </c>
      <c r="C4245" t="s">
        <v>3380</v>
      </c>
      <c r="D4245" t="str">
        <f>INDEX(cleaned_data_Pittsburgh!AF$2:'cleaned_data_Pittsburgh'!AF$828, MATCH(A4245, cleaned_data_Pittsburgh!I$2:'cleaned_data_Pittsburgh'!I$828,0))</f>
        <v>Pittsburgh</v>
      </c>
      <c r="E4245">
        <f>INDEX(cleaned_data_Pittsburgh!AG$2:'cleaned_data_Pittsburgh'!AG$828, MATCH(A4245, cleaned_data_Pittsburgh!I$2:'cleaned_data_Pittsburgh'!I$828,0))</f>
        <v>0</v>
      </c>
      <c r="F4245" t="str">
        <f>INDEX(cleaned_data_Pittsburgh!AK$2:'cleaned_data_Pittsburgh'!AK$828, MATCH(A4245, cleaned_data_Pittsburgh!I$2:'cleaned_data_Pittsburgh'!I$828,0))</f>
        <v>Sub-county</v>
      </c>
      <c r="G4245">
        <f t="shared" si="49"/>
        <v>1</v>
      </c>
    </row>
    <row r="4246" spans="1:7" x14ac:dyDescent="0.2">
      <c r="A4246">
        <v>224352068</v>
      </c>
      <c r="B4246">
        <v>187915525</v>
      </c>
      <c r="C4246" t="s">
        <v>3380</v>
      </c>
      <c r="D4246" t="str">
        <f>INDEX(cleaned_data_Pittsburgh!AF$2:'cleaned_data_Pittsburgh'!AF$828, MATCH(A4246, cleaned_data_Pittsburgh!I$2:'cleaned_data_Pittsburgh'!I$828,0))</f>
        <v>Pittsburgh</v>
      </c>
      <c r="E4246">
        <f>INDEX(cleaned_data_Pittsburgh!AG$2:'cleaned_data_Pittsburgh'!AG$828, MATCH(A4246, cleaned_data_Pittsburgh!I$2:'cleaned_data_Pittsburgh'!I$828,0))</f>
        <v>0</v>
      </c>
      <c r="F4246" t="str">
        <f>INDEX(cleaned_data_Pittsburgh!AK$2:'cleaned_data_Pittsburgh'!AK$828, MATCH(A4246, cleaned_data_Pittsburgh!I$2:'cleaned_data_Pittsburgh'!I$828,0))</f>
        <v>Sub-county</v>
      </c>
      <c r="G4246">
        <f t="shared" si="49"/>
        <v>1</v>
      </c>
    </row>
    <row r="4247" spans="1:7" x14ac:dyDescent="0.2">
      <c r="A4247">
        <v>224352068</v>
      </c>
      <c r="B4247">
        <v>8137138</v>
      </c>
      <c r="C4247" t="s">
        <v>3380</v>
      </c>
      <c r="D4247" t="str">
        <f>INDEX(cleaned_data_Pittsburgh!AF$2:'cleaned_data_Pittsburgh'!AF$828, MATCH(A4247, cleaned_data_Pittsburgh!I$2:'cleaned_data_Pittsburgh'!I$828,0))</f>
        <v>Pittsburgh</v>
      </c>
      <c r="E4247">
        <f>INDEX(cleaned_data_Pittsburgh!AG$2:'cleaned_data_Pittsburgh'!AG$828, MATCH(A4247, cleaned_data_Pittsburgh!I$2:'cleaned_data_Pittsburgh'!I$828,0))</f>
        <v>0</v>
      </c>
      <c r="F4247" t="str">
        <f>INDEX(cleaned_data_Pittsburgh!AK$2:'cleaned_data_Pittsburgh'!AK$828, MATCH(A4247, cleaned_data_Pittsburgh!I$2:'cleaned_data_Pittsburgh'!I$828,0))</f>
        <v>Sub-county</v>
      </c>
      <c r="G4247">
        <f t="shared" si="49"/>
        <v>1</v>
      </c>
    </row>
    <row r="4248" spans="1:7" x14ac:dyDescent="0.2">
      <c r="A4248">
        <v>224352068</v>
      </c>
      <c r="B4248">
        <v>40276552</v>
      </c>
      <c r="C4248" t="s">
        <v>3380</v>
      </c>
      <c r="D4248" t="str">
        <f>INDEX(cleaned_data_Pittsburgh!AF$2:'cleaned_data_Pittsburgh'!AF$828, MATCH(A4248, cleaned_data_Pittsburgh!I$2:'cleaned_data_Pittsburgh'!I$828,0))</f>
        <v>Pittsburgh</v>
      </c>
      <c r="E4248">
        <f>INDEX(cleaned_data_Pittsburgh!AG$2:'cleaned_data_Pittsburgh'!AG$828, MATCH(A4248, cleaned_data_Pittsburgh!I$2:'cleaned_data_Pittsburgh'!I$828,0))</f>
        <v>0</v>
      </c>
      <c r="F4248" t="str">
        <f>INDEX(cleaned_data_Pittsburgh!AK$2:'cleaned_data_Pittsburgh'!AK$828, MATCH(A4248, cleaned_data_Pittsburgh!I$2:'cleaned_data_Pittsburgh'!I$828,0))</f>
        <v>Sub-county</v>
      </c>
      <c r="G4248">
        <f t="shared" si="49"/>
        <v>1</v>
      </c>
    </row>
    <row r="4249" spans="1:7" x14ac:dyDescent="0.2">
      <c r="A4249">
        <v>224356838</v>
      </c>
      <c r="B4249">
        <v>158413252</v>
      </c>
      <c r="C4249" t="s">
        <v>3380</v>
      </c>
      <c r="D4249" t="str">
        <f>INDEX(cleaned_data_Pittsburgh!AF$2:'cleaned_data_Pittsburgh'!AF$828, MATCH(A4249, cleaned_data_Pittsburgh!I$2:'cleaned_data_Pittsburgh'!I$828,0))</f>
        <v>Pittsburgh</v>
      </c>
      <c r="E4249">
        <f>INDEX(cleaned_data_Pittsburgh!AG$2:'cleaned_data_Pittsburgh'!AG$828, MATCH(A4249, cleaned_data_Pittsburgh!I$2:'cleaned_data_Pittsburgh'!I$828,0))</f>
        <v>0</v>
      </c>
      <c r="F4249" t="str">
        <f>INDEX(cleaned_data_Pittsburgh!AK$2:'cleaned_data_Pittsburgh'!AK$828, MATCH(A4249, cleaned_data_Pittsburgh!I$2:'cleaned_data_Pittsburgh'!I$828,0))</f>
        <v>Sub-county</v>
      </c>
      <c r="G4249">
        <f t="shared" si="49"/>
        <v>1</v>
      </c>
    </row>
    <row r="4250" spans="1:7" x14ac:dyDescent="0.2">
      <c r="A4250">
        <v>224356838</v>
      </c>
      <c r="B4250">
        <v>187262641</v>
      </c>
      <c r="C4250" t="s">
        <v>3380</v>
      </c>
      <c r="D4250" t="str">
        <f>INDEX(cleaned_data_Pittsburgh!AF$2:'cleaned_data_Pittsburgh'!AF$828, MATCH(A4250, cleaned_data_Pittsburgh!I$2:'cleaned_data_Pittsburgh'!I$828,0))</f>
        <v>Pittsburgh</v>
      </c>
      <c r="E4250">
        <f>INDEX(cleaned_data_Pittsburgh!AG$2:'cleaned_data_Pittsburgh'!AG$828, MATCH(A4250, cleaned_data_Pittsburgh!I$2:'cleaned_data_Pittsburgh'!I$828,0))</f>
        <v>0</v>
      </c>
      <c r="F4250" t="str">
        <f>INDEX(cleaned_data_Pittsburgh!AK$2:'cleaned_data_Pittsburgh'!AK$828, MATCH(A4250, cleaned_data_Pittsburgh!I$2:'cleaned_data_Pittsburgh'!I$828,0))</f>
        <v>Sub-county</v>
      </c>
      <c r="G4250">
        <f t="shared" si="49"/>
        <v>1</v>
      </c>
    </row>
    <row r="4251" spans="1:7" x14ac:dyDescent="0.2">
      <c r="A4251">
        <v>224356838</v>
      </c>
      <c r="B4251">
        <v>183488058</v>
      </c>
      <c r="C4251" t="s">
        <v>3380</v>
      </c>
      <c r="D4251" t="str">
        <f>INDEX(cleaned_data_Pittsburgh!AF$2:'cleaned_data_Pittsburgh'!AF$828, MATCH(A4251, cleaned_data_Pittsburgh!I$2:'cleaned_data_Pittsburgh'!I$828,0))</f>
        <v>Pittsburgh</v>
      </c>
      <c r="E4251">
        <f>INDEX(cleaned_data_Pittsburgh!AG$2:'cleaned_data_Pittsburgh'!AG$828, MATCH(A4251, cleaned_data_Pittsburgh!I$2:'cleaned_data_Pittsburgh'!I$828,0))</f>
        <v>0</v>
      </c>
      <c r="F4251" t="str">
        <f>INDEX(cleaned_data_Pittsburgh!AK$2:'cleaned_data_Pittsburgh'!AK$828, MATCH(A4251, cleaned_data_Pittsburgh!I$2:'cleaned_data_Pittsburgh'!I$828,0))</f>
        <v>Sub-county</v>
      </c>
      <c r="G4251">
        <f t="shared" si="49"/>
        <v>1</v>
      </c>
    </row>
    <row r="4252" spans="1:7" x14ac:dyDescent="0.2">
      <c r="A4252">
        <v>224356838</v>
      </c>
      <c r="B4252">
        <v>116786332</v>
      </c>
      <c r="C4252" t="s">
        <v>3380</v>
      </c>
      <c r="D4252" t="str">
        <f>INDEX(cleaned_data_Pittsburgh!AF$2:'cleaned_data_Pittsburgh'!AF$828, MATCH(A4252, cleaned_data_Pittsburgh!I$2:'cleaned_data_Pittsburgh'!I$828,0))</f>
        <v>Pittsburgh</v>
      </c>
      <c r="E4252">
        <f>INDEX(cleaned_data_Pittsburgh!AG$2:'cleaned_data_Pittsburgh'!AG$828, MATCH(A4252, cleaned_data_Pittsburgh!I$2:'cleaned_data_Pittsburgh'!I$828,0))</f>
        <v>0</v>
      </c>
      <c r="F4252" t="str">
        <f>INDEX(cleaned_data_Pittsburgh!AK$2:'cleaned_data_Pittsburgh'!AK$828, MATCH(A4252, cleaned_data_Pittsburgh!I$2:'cleaned_data_Pittsburgh'!I$828,0))</f>
        <v>Sub-county</v>
      </c>
      <c r="G4252">
        <f t="shared" si="49"/>
        <v>1</v>
      </c>
    </row>
    <row r="4253" spans="1:7" x14ac:dyDescent="0.2">
      <c r="A4253">
        <v>224356838</v>
      </c>
      <c r="B4253">
        <v>183463704</v>
      </c>
      <c r="C4253" t="s">
        <v>3380</v>
      </c>
      <c r="D4253" t="str">
        <f>INDEX(cleaned_data_Pittsburgh!AF$2:'cleaned_data_Pittsburgh'!AF$828, MATCH(A4253, cleaned_data_Pittsburgh!I$2:'cleaned_data_Pittsburgh'!I$828,0))</f>
        <v>Pittsburgh</v>
      </c>
      <c r="E4253">
        <f>INDEX(cleaned_data_Pittsburgh!AG$2:'cleaned_data_Pittsburgh'!AG$828, MATCH(A4253, cleaned_data_Pittsburgh!I$2:'cleaned_data_Pittsburgh'!I$828,0))</f>
        <v>0</v>
      </c>
      <c r="F4253" t="str">
        <f>INDEX(cleaned_data_Pittsburgh!AK$2:'cleaned_data_Pittsburgh'!AK$828, MATCH(A4253, cleaned_data_Pittsburgh!I$2:'cleaned_data_Pittsburgh'!I$828,0))</f>
        <v>Sub-county</v>
      </c>
      <c r="G4253">
        <f t="shared" si="49"/>
        <v>1</v>
      </c>
    </row>
    <row r="4254" spans="1:7" x14ac:dyDescent="0.2">
      <c r="A4254">
        <v>224356838</v>
      </c>
      <c r="B4254">
        <v>160735752</v>
      </c>
      <c r="C4254" t="s">
        <v>3380</v>
      </c>
      <c r="D4254" t="str">
        <f>INDEX(cleaned_data_Pittsburgh!AF$2:'cleaned_data_Pittsburgh'!AF$828, MATCH(A4254, cleaned_data_Pittsburgh!I$2:'cleaned_data_Pittsburgh'!I$828,0))</f>
        <v>Pittsburgh</v>
      </c>
      <c r="E4254">
        <f>INDEX(cleaned_data_Pittsburgh!AG$2:'cleaned_data_Pittsburgh'!AG$828, MATCH(A4254, cleaned_data_Pittsburgh!I$2:'cleaned_data_Pittsburgh'!I$828,0))</f>
        <v>0</v>
      </c>
      <c r="F4254" t="str">
        <f>INDEX(cleaned_data_Pittsburgh!AK$2:'cleaned_data_Pittsburgh'!AK$828, MATCH(A4254, cleaned_data_Pittsburgh!I$2:'cleaned_data_Pittsburgh'!I$828,0))</f>
        <v>Sub-county</v>
      </c>
      <c r="G4254">
        <f t="shared" si="49"/>
        <v>1</v>
      </c>
    </row>
    <row r="4255" spans="1:7" x14ac:dyDescent="0.2">
      <c r="A4255">
        <v>224356838</v>
      </c>
      <c r="B4255">
        <v>64155692</v>
      </c>
      <c r="C4255" t="s">
        <v>3380</v>
      </c>
      <c r="D4255" t="str">
        <f>INDEX(cleaned_data_Pittsburgh!AF$2:'cleaned_data_Pittsburgh'!AF$828, MATCH(A4255, cleaned_data_Pittsburgh!I$2:'cleaned_data_Pittsburgh'!I$828,0))</f>
        <v>Pittsburgh</v>
      </c>
      <c r="E4255">
        <f>INDEX(cleaned_data_Pittsburgh!AG$2:'cleaned_data_Pittsburgh'!AG$828, MATCH(A4255, cleaned_data_Pittsburgh!I$2:'cleaned_data_Pittsburgh'!I$828,0))</f>
        <v>0</v>
      </c>
      <c r="F4255" t="str">
        <f>INDEX(cleaned_data_Pittsburgh!AK$2:'cleaned_data_Pittsburgh'!AK$828, MATCH(A4255, cleaned_data_Pittsburgh!I$2:'cleaned_data_Pittsburgh'!I$828,0))</f>
        <v>Sub-county</v>
      </c>
      <c r="G4255">
        <f t="shared" si="49"/>
        <v>1</v>
      </c>
    </row>
    <row r="4256" spans="1:7" x14ac:dyDescent="0.2">
      <c r="A4256">
        <v>224356838</v>
      </c>
      <c r="B4256">
        <v>182943157</v>
      </c>
      <c r="C4256" t="s">
        <v>3380</v>
      </c>
      <c r="D4256" t="str">
        <f>INDEX(cleaned_data_Pittsburgh!AF$2:'cleaned_data_Pittsburgh'!AF$828, MATCH(A4256, cleaned_data_Pittsburgh!I$2:'cleaned_data_Pittsburgh'!I$828,0))</f>
        <v>Pittsburgh</v>
      </c>
      <c r="E4256">
        <f>INDEX(cleaned_data_Pittsburgh!AG$2:'cleaned_data_Pittsburgh'!AG$828, MATCH(A4256, cleaned_data_Pittsburgh!I$2:'cleaned_data_Pittsburgh'!I$828,0))</f>
        <v>0</v>
      </c>
      <c r="F4256" t="str">
        <f>INDEX(cleaned_data_Pittsburgh!AK$2:'cleaned_data_Pittsburgh'!AK$828, MATCH(A4256, cleaned_data_Pittsburgh!I$2:'cleaned_data_Pittsburgh'!I$828,0))</f>
        <v>Sub-county</v>
      </c>
      <c r="G4256">
        <f t="shared" si="49"/>
        <v>1</v>
      </c>
    </row>
    <row r="4257" spans="1:7" x14ac:dyDescent="0.2">
      <c r="A4257">
        <v>224356838</v>
      </c>
      <c r="B4257">
        <v>13151584</v>
      </c>
      <c r="C4257" t="s">
        <v>3380</v>
      </c>
      <c r="D4257" t="str">
        <f>INDEX(cleaned_data_Pittsburgh!AF$2:'cleaned_data_Pittsburgh'!AF$828, MATCH(A4257, cleaned_data_Pittsburgh!I$2:'cleaned_data_Pittsburgh'!I$828,0))</f>
        <v>Pittsburgh</v>
      </c>
      <c r="E4257">
        <f>INDEX(cleaned_data_Pittsburgh!AG$2:'cleaned_data_Pittsburgh'!AG$828, MATCH(A4257, cleaned_data_Pittsburgh!I$2:'cleaned_data_Pittsburgh'!I$828,0))</f>
        <v>0</v>
      </c>
      <c r="F4257" t="str">
        <f>INDEX(cleaned_data_Pittsburgh!AK$2:'cleaned_data_Pittsburgh'!AK$828, MATCH(A4257, cleaned_data_Pittsburgh!I$2:'cleaned_data_Pittsburgh'!I$828,0))</f>
        <v>Sub-county</v>
      </c>
      <c r="G4257">
        <f t="shared" si="49"/>
        <v>1</v>
      </c>
    </row>
    <row r="4258" spans="1:7" x14ac:dyDescent="0.2">
      <c r="A4258">
        <v>224357183</v>
      </c>
      <c r="B4258">
        <v>5624855</v>
      </c>
      <c r="C4258" t="s">
        <v>3380</v>
      </c>
      <c r="D4258" t="str">
        <f>INDEX(cleaned_data_Pittsburgh!AF$2:'cleaned_data_Pittsburgh'!AF$828, MATCH(A4258, cleaned_data_Pittsburgh!I$2:'cleaned_data_Pittsburgh'!I$828,0))</f>
        <v>Pittsburgh</v>
      </c>
      <c r="E4258">
        <f>INDEX(cleaned_data_Pittsburgh!AG$2:'cleaned_data_Pittsburgh'!AG$828, MATCH(A4258, cleaned_data_Pittsburgh!I$2:'cleaned_data_Pittsburgh'!I$828,0))</f>
        <v>0</v>
      </c>
      <c r="F4258" t="str">
        <f>INDEX(cleaned_data_Pittsburgh!AK$2:'cleaned_data_Pittsburgh'!AK$828, MATCH(A4258, cleaned_data_Pittsburgh!I$2:'cleaned_data_Pittsburgh'!I$828,0))</f>
        <v>Sub-county</v>
      </c>
      <c r="G4258">
        <f t="shared" si="49"/>
        <v>1</v>
      </c>
    </row>
    <row r="4259" spans="1:7" x14ac:dyDescent="0.2">
      <c r="A4259">
        <v>224357183</v>
      </c>
      <c r="B4259">
        <v>182799812</v>
      </c>
      <c r="C4259" t="s">
        <v>3380</v>
      </c>
      <c r="D4259" t="str">
        <f>INDEX(cleaned_data_Pittsburgh!AF$2:'cleaned_data_Pittsburgh'!AF$828, MATCH(A4259, cleaned_data_Pittsburgh!I$2:'cleaned_data_Pittsburgh'!I$828,0))</f>
        <v>Pittsburgh</v>
      </c>
      <c r="E4259">
        <f>INDEX(cleaned_data_Pittsburgh!AG$2:'cleaned_data_Pittsburgh'!AG$828, MATCH(A4259, cleaned_data_Pittsburgh!I$2:'cleaned_data_Pittsburgh'!I$828,0))</f>
        <v>0</v>
      </c>
      <c r="F4259" t="str">
        <f>INDEX(cleaned_data_Pittsburgh!AK$2:'cleaned_data_Pittsburgh'!AK$828, MATCH(A4259, cleaned_data_Pittsburgh!I$2:'cleaned_data_Pittsburgh'!I$828,0))</f>
        <v>Sub-county</v>
      </c>
      <c r="G4259">
        <f t="shared" si="49"/>
        <v>1</v>
      </c>
    </row>
    <row r="4260" spans="1:7" x14ac:dyDescent="0.2">
      <c r="A4260">
        <v>224357183</v>
      </c>
      <c r="B4260">
        <v>190144225</v>
      </c>
      <c r="C4260" t="s">
        <v>3380</v>
      </c>
      <c r="D4260" t="str">
        <f>INDEX(cleaned_data_Pittsburgh!AF$2:'cleaned_data_Pittsburgh'!AF$828, MATCH(A4260, cleaned_data_Pittsburgh!I$2:'cleaned_data_Pittsburgh'!I$828,0))</f>
        <v>Pittsburgh</v>
      </c>
      <c r="E4260">
        <f>INDEX(cleaned_data_Pittsburgh!AG$2:'cleaned_data_Pittsburgh'!AG$828, MATCH(A4260, cleaned_data_Pittsburgh!I$2:'cleaned_data_Pittsburgh'!I$828,0))</f>
        <v>0</v>
      </c>
      <c r="F4260" t="str">
        <f>INDEX(cleaned_data_Pittsburgh!AK$2:'cleaned_data_Pittsburgh'!AK$828, MATCH(A4260, cleaned_data_Pittsburgh!I$2:'cleaned_data_Pittsburgh'!I$828,0))</f>
        <v>Sub-county</v>
      </c>
      <c r="G4260">
        <f t="shared" si="49"/>
        <v>1</v>
      </c>
    </row>
    <row r="4261" spans="1:7" x14ac:dyDescent="0.2">
      <c r="A4261">
        <v>224357183</v>
      </c>
      <c r="B4261">
        <v>9366204</v>
      </c>
      <c r="C4261" t="s">
        <v>3380</v>
      </c>
      <c r="D4261" t="str">
        <f>INDEX(cleaned_data_Pittsburgh!AF$2:'cleaned_data_Pittsburgh'!AF$828, MATCH(A4261, cleaned_data_Pittsburgh!I$2:'cleaned_data_Pittsburgh'!I$828,0))</f>
        <v>Pittsburgh</v>
      </c>
      <c r="E4261">
        <f>INDEX(cleaned_data_Pittsburgh!AG$2:'cleaned_data_Pittsburgh'!AG$828, MATCH(A4261, cleaned_data_Pittsburgh!I$2:'cleaned_data_Pittsburgh'!I$828,0))</f>
        <v>0</v>
      </c>
      <c r="F4261" t="str">
        <f>INDEX(cleaned_data_Pittsburgh!AK$2:'cleaned_data_Pittsburgh'!AK$828, MATCH(A4261, cleaned_data_Pittsburgh!I$2:'cleaned_data_Pittsburgh'!I$828,0))</f>
        <v>Sub-county</v>
      </c>
      <c r="G4261">
        <f t="shared" si="49"/>
        <v>1</v>
      </c>
    </row>
    <row r="4262" spans="1:7" x14ac:dyDescent="0.2">
      <c r="A4262">
        <v>224357183</v>
      </c>
      <c r="B4262">
        <v>187833606</v>
      </c>
      <c r="C4262" t="s">
        <v>3380</v>
      </c>
      <c r="D4262" t="str">
        <f>INDEX(cleaned_data_Pittsburgh!AF$2:'cleaned_data_Pittsburgh'!AF$828, MATCH(A4262, cleaned_data_Pittsburgh!I$2:'cleaned_data_Pittsburgh'!I$828,0))</f>
        <v>Pittsburgh</v>
      </c>
      <c r="E4262">
        <f>INDEX(cleaned_data_Pittsburgh!AG$2:'cleaned_data_Pittsburgh'!AG$828, MATCH(A4262, cleaned_data_Pittsburgh!I$2:'cleaned_data_Pittsburgh'!I$828,0))</f>
        <v>0</v>
      </c>
      <c r="F4262" t="str">
        <f>INDEX(cleaned_data_Pittsburgh!AK$2:'cleaned_data_Pittsburgh'!AK$828, MATCH(A4262, cleaned_data_Pittsburgh!I$2:'cleaned_data_Pittsburgh'!I$828,0))</f>
        <v>Sub-county</v>
      </c>
      <c r="G4262">
        <f t="shared" si="49"/>
        <v>1</v>
      </c>
    </row>
    <row r="4263" spans="1:7" x14ac:dyDescent="0.2">
      <c r="A4263">
        <v>224358273</v>
      </c>
      <c r="B4263">
        <v>184501500</v>
      </c>
      <c r="C4263" t="s">
        <v>3380</v>
      </c>
      <c r="D4263" t="str">
        <f>INDEX(cleaned_data_Pittsburgh!AF$2:'cleaned_data_Pittsburgh'!AF$828, MATCH(A4263, cleaned_data_Pittsburgh!I$2:'cleaned_data_Pittsburgh'!I$828,0))</f>
        <v>Pittsburgh</v>
      </c>
      <c r="E4263">
        <f>INDEX(cleaned_data_Pittsburgh!AG$2:'cleaned_data_Pittsburgh'!AG$828, MATCH(A4263, cleaned_data_Pittsburgh!I$2:'cleaned_data_Pittsburgh'!I$828,0))</f>
        <v>0</v>
      </c>
      <c r="F4263" t="str">
        <f>INDEX(cleaned_data_Pittsburgh!AK$2:'cleaned_data_Pittsburgh'!AK$828, MATCH(A4263, cleaned_data_Pittsburgh!I$2:'cleaned_data_Pittsburgh'!I$828,0))</f>
        <v>Sub-county</v>
      </c>
      <c r="G4263">
        <f t="shared" si="49"/>
        <v>1</v>
      </c>
    </row>
    <row r="4264" spans="1:7" x14ac:dyDescent="0.2">
      <c r="A4264">
        <v>224358273</v>
      </c>
      <c r="B4264">
        <v>184727865</v>
      </c>
      <c r="C4264" t="s">
        <v>3380</v>
      </c>
      <c r="D4264" t="str">
        <f>INDEX(cleaned_data_Pittsburgh!AF$2:'cleaned_data_Pittsburgh'!AF$828, MATCH(A4264, cleaned_data_Pittsburgh!I$2:'cleaned_data_Pittsburgh'!I$828,0))</f>
        <v>Pittsburgh</v>
      </c>
      <c r="E4264">
        <f>INDEX(cleaned_data_Pittsburgh!AG$2:'cleaned_data_Pittsburgh'!AG$828, MATCH(A4264, cleaned_data_Pittsburgh!I$2:'cleaned_data_Pittsburgh'!I$828,0))</f>
        <v>0</v>
      </c>
      <c r="F4264" t="str">
        <f>INDEX(cleaned_data_Pittsburgh!AK$2:'cleaned_data_Pittsburgh'!AK$828, MATCH(A4264, cleaned_data_Pittsburgh!I$2:'cleaned_data_Pittsburgh'!I$828,0))</f>
        <v>Sub-county</v>
      </c>
      <c r="G4264">
        <f t="shared" si="49"/>
        <v>1</v>
      </c>
    </row>
    <row r="4265" spans="1:7" x14ac:dyDescent="0.2">
      <c r="A4265">
        <v>224358273</v>
      </c>
      <c r="B4265">
        <v>189372558</v>
      </c>
      <c r="C4265" t="s">
        <v>3380</v>
      </c>
      <c r="D4265" t="str">
        <f>INDEX(cleaned_data_Pittsburgh!AF$2:'cleaned_data_Pittsburgh'!AF$828, MATCH(A4265, cleaned_data_Pittsburgh!I$2:'cleaned_data_Pittsburgh'!I$828,0))</f>
        <v>Pittsburgh</v>
      </c>
      <c r="E4265">
        <f>INDEX(cleaned_data_Pittsburgh!AG$2:'cleaned_data_Pittsburgh'!AG$828, MATCH(A4265, cleaned_data_Pittsburgh!I$2:'cleaned_data_Pittsburgh'!I$828,0))</f>
        <v>0</v>
      </c>
      <c r="F4265" t="str">
        <f>INDEX(cleaned_data_Pittsburgh!AK$2:'cleaned_data_Pittsburgh'!AK$828, MATCH(A4265, cleaned_data_Pittsburgh!I$2:'cleaned_data_Pittsburgh'!I$828,0))</f>
        <v>Sub-county</v>
      </c>
      <c r="G4265">
        <f t="shared" si="49"/>
        <v>1</v>
      </c>
    </row>
    <row r="4266" spans="1:7" x14ac:dyDescent="0.2">
      <c r="A4266">
        <v>224358273</v>
      </c>
      <c r="B4266">
        <v>37850432</v>
      </c>
      <c r="C4266" t="s">
        <v>3380</v>
      </c>
      <c r="D4266" t="str">
        <f>INDEX(cleaned_data_Pittsburgh!AF$2:'cleaned_data_Pittsburgh'!AF$828, MATCH(A4266, cleaned_data_Pittsburgh!I$2:'cleaned_data_Pittsburgh'!I$828,0))</f>
        <v>Pittsburgh</v>
      </c>
      <c r="E4266">
        <f>INDEX(cleaned_data_Pittsburgh!AG$2:'cleaned_data_Pittsburgh'!AG$828, MATCH(A4266, cleaned_data_Pittsburgh!I$2:'cleaned_data_Pittsburgh'!I$828,0))</f>
        <v>0</v>
      </c>
      <c r="F4266" t="str">
        <f>INDEX(cleaned_data_Pittsburgh!AK$2:'cleaned_data_Pittsburgh'!AK$828, MATCH(A4266, cleaned_data_Pittsburgh!I$2:'cleaned_data_Pittsburgh'!I$828,0))</f>
        <v>Sub-county</v>
      </c>
      <c r="G4266">
        <f t="shared" si="49"/>
        <v>1</v>
      </c>
    </row>
    <row r="4267" spans="1:7" x14ac:dyDescent="0.2">
      <c r="A4267">
        <v>224360666</v>
      </c>
      <c r="B4267">
        <v>182480188</v>
      </c>
      <c r="C4267" t="s">
        <v>3380</v>
      </c>
      <c r="D4267" t="str">
        <f>INDEX(cleaned_data_Pittsburgh!AF$2:'cleaned_data_Pittsburgh'!AF$828, MATCH(A4267, cleaned_data_Pittsburgh!I$2:'cleaned_data_Pittsburgh'!I$828,0))</f>
        <v>Pittsburgh</v>
      </c>
      <c r="E4267">
        <f>INDEX(cleaned_data_Pittsburgh!AG$2:'cleaned_data_Pittsburgh'!AG$828, MATCH(A4267, cleaned_data_Pittsburgh!I$2:'cleaned_data_Pittsburgh'!I$828,0))</f>
        <v>0</v>
      </c>
      <c r="F4267" t="str">
        <f>INDEX(cleaned_data_Pittsburgh!AK$2:'cleaned_data_Pittsburgh'!AK$828, MATCH(A4267, cleaned_data_Pittsburgh!I$2:'cleaned_data_Pittsburgh'!I$828,0))</f>
        <v>Sub-county</v>
      </c>
      <c r="G4267">
        <f t="shared" si="49"/>
        <v>1</v>
      </c>
    </row>
    <row r="4268" spans="1:7" x14ac:dyDescent="0.2">
      <c r="A4268">
        <v>224365666</v>
      </c>
      <c r="B4268">
        <v>53131862</v>
      </c>
      <c r="C4268" t="s">
        <v>3380</v>
      </c>
      <c r="D4268" t="str">
        <f>INDEX(cleaned_data_Pittsburgh!AF$2:'cleaned_data_Pittsburgh'!AF$828, MATCH(A4268, cleaned_data_Pittsburgh!I$2:'cleaned_data_Pittsburgh'!I$828,0))</f>
        <v>Pittsburgh</v>
      </c>
      <c r="E4268">
        <f>INDEX(cleaned_data_Pittsburgh!AG$2:'cleaned_data_Pittsburgh'!AG$828, MATCH(A4268, cleaned_data_Pittsburgh!I$2:'cleaned_data_Pittsburgh'!I$828,0))</f>
        <v>0</v>
      </c>
      <c r="F4268" t="str">
        <f>INDEX(cleaned_data_Pittsburgh!AK$2:'cleaned_data_Pittsburgh'!AK$828, MATCH(A4268, cleaned_data_Pittsburgh!I$2:'cleaned_data_Pittsburgh'!I$828,0))</f>
        <v>Sub-county</v>
      </c>
      <c r="G4268">
        <f t="shared" si="49"/>
        <v>1</v>
      </c>
    </row>
    <row r="4269" spans="1:7" x14ac:dyDescent="0.2">
      <c r="A4269">
        <v>224365666</v>
      </c>
      <c r="B4269">
        <v>6126676</v>
      </c>
      <c r="C4269" t="s">
        <v>3380</v>
      </c>
      <c r="D4269" t="str">
        <f>INDEX(cleaned_data_Pittsburgh!AF$2:'cleaned_data_Pittsburgh'!AF$828, MATCH(A4269, cleaned_data_Pittsburgh!I$2:'cleaned_data_Pittsburgh'!I$828,0))</f>
        <v>Pittsburgh</v>
      </c>
      <c r="E4269">
        <f>INDEX(cleaned_data_Pittsburgh!AG$2:'cleaned_data_Pittsburgh'!AG$828, MATCH(A4269, cleaned_data_Pittsburgh!I$2:'cleaned_data_Pittsburgh'!I$828,0))</f>
        <v>0</v>
      </c>
      <c r="F4269" t="str">
        <f>INDEX(cleaned_data_Pittsburgh!AK$2:'cleaned_data_Pittsburgh'!AK$828, MATCH(A4269, cleaned_data_Pittsburgh!I$2:'cleaned_data_Pittsburgh'!I$828,0))</f>
        <v>Sub-county</v>
      </c>
      <c r="G4269">
        <f t="shared" si="49"/>
        <v>1</v>
      </c>
    </row>
    <row r="4270" spans="1:7" x14ac:dyDescent="0.2">
      <c r="A4270">
        <v>224365666</v>
      </c>
      <c r="B4270">
        <v>181989542</v>
      </c>
      <c r="C4270" t="s">
        <v>3380</v>
      </c>
      <c r="D4270" t="str">
        <f>INDEX(cleaned_data_Pittsburgh!AF$2:'cleaned_data_Pittsburgh'!AF$828, MATCH(A4270, cleaned_data_Pittsburgh!I$2:'cleaned_data_Pittsburgh'!I$828,0))</f>
        <v>Pittsburgh</v>
      </c>
      <c r="E4270">
        <f>INDEX(cleaned_data_Pittsburgh!AG$2:'cleaned_data_Pittsburgh'!AG$828, MATCH(A4270, cleaned_data_Pittsburgh!I$2:'cleaned_data_Pittsburgh'!I$828,0))</f>
        <v>0</v>
      </c>
      <c r="F4270" t="str">
        <f>INDEX(cleaned_data_Pittsburgh!AK$2:'cleaned_data_Pittsburgh'!AK$828, MATCH(A4270, cleaned_data_Pittsburgh!I$2:'cleaned_data_Pittsburgh'!I$828,0))</f>
        <v>Sub-county</v>
      </c>
      <c r="G4270">
        <f t="shared" si="49"/>
        <v>1</v>
      </c>
    </row>
    <row r="4271" spans="1:7" x14ac:dyDescent="0.2">
      <c r="A4271">
        <v>224365666</v>
      </c>
      <c r="B4271">
        <v>3838805</v>
      </c>
      <c r="C4271" t="s">
        <v>3380</v>
      </c>
      <c r="D4271" t="str">
        <f>INDEX(cleaned_data_Pittsburgh!AF$2:'cleaned_data_Pittsburgh'!AF$828, MATCH(A4271, cleaned_data_Pittsburgh!I$2:'cleaned_data_Pittsburgh'!I$828,0))</f>
        <v>Pittsburgh</v>
      </c>
      <c r="E4271">
        <f>INDEX(cleaned_data_Pittsburgh!AG$2:'cleaned_data_Pittsburgh'!AG$828, MATCH(A4271, cleaned_data_Pittsburgh!I$2:'cleaned_data_Pittsburgh'!I$828,0))</f>
        <v>0</v>
      </c>
      <c r="F4271" t="str">
        <f>INDEX(cleaned_data_Pittsburgh!AK$2:'cleaned_data_Pittsburgh'!AK$828, MATCH(A4271, cleaned_data_Pittsburgh!I$2:'cleaned_data_Pittsburgh'!I$828,0))</f>
        <v>Sub-county</v>
      </c>
      <c r="G4271">
        <f t="shared" si="49"/>
        <v>1</v>
      </c>
    </row>
    <row r="4272" spans="1:7" x14ac:dyDescent="0.2">
      <c r="A4272">
        <v>224371951</v>
      </c>
      <c r="B4272">
        <v>9668301</v>
      </c>
      <c r="C4272" t="s">
        <v>3380</v>
      </c>
      <c r="D4272" t="str">
        <f>INDEX(cleaned_data_Pittsburgh!AF$2:'cleaned_data_Pittsburgh'!AF$828, MATCH(A4272, cleaned_data_Pittsburgh!I$2:'cleaned_data_Pittsburgh'!I$828,0))</f>
        <v>Pittsburgh</v>
      </c>
      <c r="E4272">
        <f>INDEX(cleaned_data_Pittsburgh!AG$2:'cleaned_data_Pittsburgh'!AG$828, MATCH(A4272, cleaned_data_Pittsburgh!I$2:'cleaned_data_Pittsburgh'!I$828,0))</f>
        <v>0</v>
      </c>
      <c r="F4272" t="str">
        <f>INDEX(cleaned_data_Pittsburgh!AK$2:'cleaned_data_Pittsburgh'!AK$828, MATCH(A4272, cleaned_data_Pittsburgh!I$2:'cleaned_data_Pittsburgh'!I$828,0))</f>
        <v>Sub-county</v>
      </c>
      <c r="G4272">
        <f t="shared" si="49"/>
        <v>1</v>
      </c>
    </row>
    <row r="4273" spans="1:7" x14ac:dyDescent="0.2">
      <c r="A4273">
        <v>224371951</v>
      </c>
      <c r="B4273">
        <v>12983796</v>
      </c>
      <c r="C4273" t="s">
        <v>3380</v>
      </c>
      <c r="D4273" t="str">
        <f>INDEX(cleaned_data_Pittsburgh!AF$2:'cleaned_data_Pittsburgh'!AF$828, MATCH(A4273, cleaned_data_Pittsburgh!I$2:'cleaned_data_Pittsburgh'!I$828,0))</f>
        <v>Pittsburgh</v>
      </c>
      <c r="E4273">
        <f>INDEX(cleaned_data_Pittsburgh!AG$2:'cleaned_data_Pittsburgh'!AG$828, MATCH(A4273, cleaned_data_Pittsburgh!I$2:'cleaned_data_Pittsburgh'!I$828,0))</f>
        <v>0</v>
      </c>
      <c r="F4273" t="str">
        <f>INDEX(cleaned_data_Pittsburgh!AK$2:'cleaned_data_Pittsburgh'!AK$828, MATCH(A4273, cleaned_data_Pittsburgh!I$2:'cleaned_data_Pittsburgh'!I$828,0))</f>
        <v>Sub-county</v>
      </c>
      <c r="G4273">
        <f t="shared" si="49"/>
        <v>1</v>
      </c>
    </row>
    <row r="4274" spans="1:7" x14ac:dyDescent="0.2">
      <c r="A4274">
        <v>224371951</v>
      </c>
      <c r="B4274">
        <v>13698422</v>
      </c>
      <c r="C4274" t="s">
        <v>3380</v>
      </c>
      <c r="D4274" t="str">
        <f>INDEX(cleaned_data_Pittsburgh!AF$2:'cleaned_data_Pittsburgh'!AF$828, MATCH(A4274, cleaned_data_Pittsburgh!I$2:'cleaned_data_Pittsburgh'!I$828,0))</f>
        <v>Pittsburgh</v>
      </c>
      <c r="E4274">
        <f>INDEX(cleaned_data_Pittsburgh!AG$2:'cleaned_data_Pittsburgh'!AG$828, MATCH(A4274, cleaned_data_Pittsburgh!I$2:'cleaned_data_Pittsburgh'!I$828,0))</f>
        <v>0</v>
      </c>
      <c r="F4274" t="str">
        <f>INDEX(cleaned_data_Pittsburgh!AK$2:'cleaned_data_Pittsburgh'!AK$828, MATCH(A4274, cleaned_data_Pittsburgh!I$2:'cleaned_data_Pittsburgh'!I$828,0))</f>
        <v>Sub-county</v>
      </c>
      <c r="G4274">
        <f t="shared" si="49"/>
        <v>1</v>
      </c>
    </row>
    <row r="4275" spans="1:7" x14ac:dyDescent="0.2">
      <c r="A4275">
        <v>224374595</v>
      </c>
      <c r="B4275">
        <v>153392472</v>
      </c>
      <c r="C4275" t="s">
        <v>3380</v>
      </c>
      <c r="D4275" t="str">
        <f>INDEX(cleaned_data_Pittsburgh!AF$2:'cleaned_data_Pittsburgh'!AF$828, MATCH(A4275, cleaned_data_Pittsburgh!I$2:'cleaned_data_Pittsburgh'!I$828,0))</f>
        <v>Pittsburgh</v>
      </c>
      <c r="E4275">
        <f>INDEX(cleaned_data_Pittsburgh!AG$2:'cleaned_data_Pittsburgh'!AG$828, MATCH(A4275, cleaned_data_Pittsburgh!I$2:'cleaned_data_Pittsburgh'!I$828,0))</f>
        <v>0</v>
      </c>
      <c r="F4275" t="str">
        <f>INDEX(cleaned_data_Pittsburgh!AK$2:'cleaned_data_Pittsburgh'!AK$828, MATCH(A4275, cleaned_data_Pittsburgh!I$2:'cleaned_data_Pittsburgh'!I$828,0))</f>
        <v>Sub-county</v>
      </c>
      <c r="G4275">
        <f t="shared" si="49"/>
        <v>1</v>
      </c>
    </row>
    <row r="4276" spans="1:7" x14ac:dyDescent="0.2">
      <c r="A4276">
        <v>224374595</v>
      </c>
      <c r="B4276">
        <v>160672852</v>
      </c>
      <c r="C4276" t="s">
        <v>3380</v>
      </c>
      <c r="D4276" t="str">
        <f>INDEX(cleaned_data_Pittsburgh!AF$2:'cleaned_data_Pittsburgh'!AF$828, MATCH(A4276, cleaned_data_Pittsburgh!I$2:'cleaned_data_Pittsburgh'!I$828,0))</f>
        <v>Pittsburgh</v>
      </c>
      <c r="E4276">
        <f>INDEX(cleaned_data_Pittsburgh!AG$2:'cleaned_data_Pittsburgh'!AG$828, MATCH(A4276, cleaned_data_Pittsburgh!I$2:'cleaned_data_Pittsburgh'!I$828,0))</f>
        <v>0</v>
      </c>
      <c r="F4276" t="str">
        <f>INDEX(cleaned_data_Pittsburgh!AK$2:'cleaned_data_Pittsburgh'!AK$828, MATCH(A4276, cleaned_data_Pittsburgh!I$2:'cleaned_data_Pittsburgh'!I$828,0))</f>
        <v>Sub-county</v>
      </c>
      <c r="G4276">
        <f t="shared" si="49"/>
        <v>1</v>
      </c>
    </row>
    <row r="4277" spans="1:7" x14ac:dyDescent="0.2">
      <c r="A4277">
        <v>224374595</v>
      </c>
      <c r="B4277">
        <v>134063492</v>
      </c>
      <c r="C4277" t="s">
        <v>3380</v>
      </c>
      <c r="D4277" t="str">
        <f>INDEX(cleaned_data_Pittsburgh!AF$2:'cleaned_data_Pittsburgh'!AF$828, MATCH(A4277, cleaned_data_Pittsburgh!I$2:'cleaned_data_Pittsburgh'!I$828,0))</f>
        <v>Pittsburgh</v>
      </c>
      <c r="E4277">
        <f>INDEX(cleaned_data_Pittsburgh!AG$2:'cleaned_data_Pittsburgh'!AG$828, MATCH(A4277, cleaned_data_Pittsburgh!I$2:'cleaned_data_Pittsburgh'!I$828,0))</f>
        <v>0</v>
      </c>
      <c r="F4277" t="str">
        <f>INDEX(cleaned_data_Pittsburgh!AK$2:'cleaned_data_Pittsburgh'!AK$828, MATCH(A4277, cleaned_data_Pittsburgh!I$2:'cleaned_data_Pittsburgh'!I$828,0))</f>
        <v>Sub-county</v>
      </c>
      <c r="G4277">
        <f t="shared" si="49"/>
        <v>1</v>
      </c>
    </row>
    <row r="4278" spans="1:7" x14ac:dyDescent="0.2">
      <c r="A4278">
        <v>224374595</v>
      </c>
      <c r="B4278">
        <v>191308012</v>
      </c>
      <c r="C4278" t="s">
        <v>3380</v>
      </c>
      <c r="D4278" t="str">
        <f>INDEX(cleaned_data_Pittsburgh!AF$2:'cleaned_data_Pittsburgh'!AF$828, MATCH(A4278, cleaned_data_Pittsburgh!I$2:'cleaned_data_Pittsburgh'!I$828,0))</f>
        <v>Pittsburgh</v>
      </c>
      <c r="E4278">
        <f>INDEX(cleaned_data_Pittsburgh!AG$2:'cleaned_data_Pittsburgh'!AG$828, MATCH(A4278, cleaned_data_Pittsburgh!I$2:'cleaned_data_Pittsburgh'!I$828,0))</f>
        <v>0</v>
      </c>
      <c r="F4278" t="str">
        <f>INDEX(cleaned_data_Pittsburgh!AK$2:'cleaned_data_Pittsburgh'!AK$828, MATCH(A4278, cleaned_data_Pittsburgh!I$2:'cleaned_data_Pittsburgh'!I$828,0))</f>
        <v>Sub-county</v>
      </c>
      <c r="G4278">
        <f t="shared" si="49"/>
        <v>1</v>
      </c>
    </row>
    <row r="4279" spans="1:7" x14ac:dyDescent="0.2">
      <c r="A4279">
        <v>224374595</v>
      </c>
      <c r="B4279">
        <v>186070177</v>
      </c>
      <c r="C4279" t="s">
        <v>3380</v>
      </c>
      <c r="D4279" t="str">
        <f>INDEX(cleaned_data_Pittsburgh!AF$2:'cleaned_data_Pittsburgh'!AF$828, MATCH(A4279, cleaned_data_Pittsburgh!I$2:'cleaned_data_Pittsburgh'!I$828,0))</f>
        <v>Pittsburgh</v>
      </c>
      <c r="E4279">
        <f>INDEX(cleaned_data_Pittsburgh!AG$2:'cleaned_data_Pittsburgh'!AG$828, MATCH(A4279, cleaned_data_Pittsburgh!I$2:'cleaned_data_Pittsburgh'!I$828,0))</f>
        <v>0</v>
      </c>
      <c r="F4279" t="str">
        <f>INDEX(cleaned_data_Pittsburgh!AK$2:'cleaned_data_Pittsburgh'!AK$828, MATCH(A4279, cleaned_data_Pittsburgh!I$2:'cleaned_data_Pittsburgh'!I$828,0))</f>
        <v>Sub-county</v>
      </c>
      <c r="G4279">
        <f t="shared" si="49"/>
        <v>1</v>
      </c>
    </row>
    <row r="4280" spans="1:7" x14ac:dyDescent="0.2">
      <c r="A4280">
        <v>224374919</v>
      </c>
      <c r="B4280">
        <v>35225562</v>
      </c>
      <c r="C4280" t="s">
        <v>3380</v>
      </c>
      <c r="D4280" t="str">
        <f>INDEX(cleaned_data_Pittsburgh!AF$2:'cleaned_data_Pittsburgh'!AF$828, MATCH(A4280, cleaned_data_Pittsburgh!I$2:'cleaned_data_Pittsburgh'!I$828,0))</f>
        <v>Pittsburgh</v>
      </c>
      <c r="E4280">
        <f>INDEX(cleaned_data_Pittsburgh!AG$2:'cleaned_data_Pittsburgh'!AG$828, MATCH(A4280, cleaned_data_Pittsburgh!I$2:'cleaned_data_Pittsburgh'!I$828,0))</f>
        <v>0</v>
      </c>
      <c r="F4280" t="str">
        <f>INDEX(cleaned_data_Pittsburgh!AK$2:'cleaned_data_Pittsburgh'!AK$828, MATCH(A4280, cleaned_data_Pittsburgh!I$2:'cleaned_data_Pittsburgh'!I$828,0))</f>
        <v>Sub-county</v>
      </c>
      <c r="G4280">
        <f t="shared" si="49"/>
        <v>1</v>
      </c>
    </row>
    <row r="4281" spans="1:7" x14ac:dyDescent="0.2">
      <c r="A4281">
        <v>224374919</v>
      </c>
      <c r="B4281">
        <v>12644486</v>
      </c>
      <c r="C4281" t="s">
        <v>3380</v>
      </c>
      <c r="D4281" t="str">
        <f>INDEX(cleaned_data_Pittsburgh!AF$2:'cleaned_data_Pittsburgh'!AF$828, MATCH(A4281, cleaned_data_Pittsburgh!I$2:'cleaned_data_Pittsburgh'!I$828,0))</f>
        <v>Pittsburgh</v>
      </c>
      <c r="E4281">
        <f>INDEX(cleaned_data_Pittsburgh!AG$2:'cleaned_data_Pittsburgh'!AG$828, MATCH(A4281, cleaned_data_Pittsburgh!I$2:'cleaned_data_Pittsburgh'!I$828,0))</f>
        <v>0</v>
      </c>
      <c r="F4281" t="str">
        <f>INDEX(cleaned_data_Pittsburgh!AK$2:'cleaned_data_Pittsburgh'!AK$828, MATCH(A4281, cleaned_data_Pittsburgh!I$2:'cleaned_data_Pittsburgh'!I$828,0))</f>
        <v>Sub-county</v>
      </c>
      <c r="G4281">
        <f t="shared" si="49"/>
        <v>1</v>
      </c>
    </row>
    <row r="4282" spans="1:7" x14ac:dyDescent="0.2">
      <c r="A4282">
        <v>224374919</v>
      </c>
      <c r="B4282">
        <v>182890196</v>
      </c>
      <c r="C4282" t="s">
        <v>3380</v>
      </c>
      <c r="D4282" t="str">
        <f>INDEX(cleaned_data_Pittsburgh!AF$2:'cleaned_data_Pittsburgh'!AF$828, MATCH(A4282, cleaned_data_Pittsburgh!I$2:'cleaned_data_Pittsburgh'!I$828,0))</f>
        <v>Pittsburgh</v>
      </c>
      <c r="E4282">
        <f>INDEX(cleaned_data_Pittsburgh!AG$2:'cleaned_data_Pittsburgh'!AG$828, MATCH(A4282, cleaned_data_Pittsburgh!I$2:'cleaned_data_Pittsburgh'!I$828,0))</f>
        <v>0</v>
      </c>
      <c r="F4282" t="str">
        <f>INDEX(cleaned_data_Pittsburgh!AK$2:'cleaned_data_Pittsburgh'!AK$828, MATCH(A4282, cleaned_data_Pittsburgh!I$2:'cleaned_data_Pittsburgh'!I$828,0))</f>
        <v>Sub-county</v>
      </c>
      <c r="G4282">
        <f t="shared" si="49"/>
        <v>1</v>
      </c>
    </row>
    <row r="4283" spans="1:7" x14ac:dyDescent="0.2">
      <c r="A4283">
        <v>224374919</v>
      </c>
      <c r="B4283">
        <v>3988493</v>
      </c>
      <c r="C4283" t="s">
        <v>3380</v>
      </c>
      <c r="D4283" t="str">
        <f>INDEX(cleaned_data_Pittsburgh!AF$2:'cleaned_data_Pittsburgh'!AF$828, MATCH(A4283, cleaned_data_Pittsburgh!I$2:'cleaned_data_Pittsburgh'!I$828,0))</f>
        <v>Pittsburgh</v>
      </c>
      <c r="E4283">
        <f>INDEX(cleaned_data_Pittsburgh!AG$2:'cleaned_data_Pittsburgh'!AG$828, MATCH(A4283, cleaned_data_Pittsburgh!I$2:'cleaned_data_Pittsburgh'!I$828,0))</f>
        <v>0</v>
      </c>
      <c r="F4283" t="str">
        <f>INDEX(cleaned_data_Pittsburgh!AK$2:'cleaned_data_Pittsburgh'!AK$828, MATCH(A4283, cleaned_data_Pittsburgh!I$2:'cleaned_data_Pittsburgh'!I$828,0))</f>
        <v>Sub-county</v>
      </c>
      <c r="G4283">
        <f t="shared" si="49"/>
        <v>1</v>
      </c>
    </row>
    <row r="4284" spans="1:7" x14ac:dyDescent="0.2">
      <c r="A4284">
        <v>224375501</v>
      </c>
      <c r="B4284">
        <v>70045042</v>
      </c>
      <c r="C4284" t="s">
        <v>3380</v>
      </c>
      <c r="D4284" t="str">
        <f>INDEX(cleaned_data_Pittsburgh!AF$2:'cleaned_data_Pittsburgh'!AF$828, MATCH(A4284, cleaned_data_Pittsburgh!I$2:'cleaned_data_Pittsburgh'!I$828,0))</f>
        <v>Pittsburgh</v>
      </c>
      <c r="E4284">
        <f>INDEX(cleaned_data_Pittsburgh!AG$2:'cleaned_data_Pittsburgh'!AG$828, MATCH(A4284, cleaned_data_Pittsburgh!I$2:'cleaned_data_Pittsburgh'!I$828,0))</f>
        <v>0</v>
      </c>
      <c r="F4284" t="str">
        <f>INDEX(cleaned_data_Pittsburgh!AK$2:'cleaned_data_Pittsburgh'!AK$828, MATCH(A4284, cleaned_data_Pittsburgh!I$2:'cleaned_data_Pittsburgh'!I$828,0))</f>
        <v>Sub-county</v>
      </c>
      <c r="G4284">
        <f t="shared" si="49"/>
        <v>1</v>
      </c>
    </row>
    <row r="4285" spans="1:7" x14ac:dyDescent="0.2">
      <c r="A4285">
        <v>224375501</v>
      </c>
      <c r="B4285">
        <v>128949302</v>
      </c>
      <c r="C4285" t="s">
        <v>3380</v>
      </c>
      <c r="D4285" t="str">
        <f>INDEX(cleaned_data_Pittsburgh!AF$2:'cleaned_data_Pittsburgh'!AF$828, MATCH(A4285, cleaned_data_Pittsburgh!I$2:'cleaned_data_Pittsburgh'!I$828,0))</f>
        <v>Pittsburgh</v>
      </c>
      <c r="E4285">
        <f>INDEX(cleaned_data_Pittsburgh!AG$2:'cleaned_data_Pittsburgh'!AG$828, MATCH(A4285, cleaned_data_Pittsburgh!I$2:'cleaned_data_Pittsburgh'!I$828,0))</f>
        <v>0</v>
      </c>
      <c r="F4285" t="str">
        <f>INDEX(cleaned_data_Pittsburgh!AK$2:'cleaned_data_Pittsburgh'!AK$828, MATCH(A4285, cleaned_data_Pittsburgh!I$2:'cleaned_data_Pittsburgh'!I$828,0))</f>
        <v>Sub-county</v>
      </c>
      <c r="G4285">
        <f t="shared" si="49"/>
        <v>1</v>
      </c>
    </row>
    <row r="4286" spans="1:7" x14ac:dyDescent="0.2">
      <c r="A4286">
        <v>224375501</v>
      </c>
      <c r="B4286">
        <v>191048300</v>
      </c>
      <c r="C4286" t="s">
        <v>3380</v>
      </c>
      <c r="D4286" t="str">
        <f>INDEX(cleaned_data_Pittsburgh!AF$2:'cleaned_data_Pittsburgh'!AF$828, MATCH(A4286, cleaned_data_Pittsburgh!I$2:'cleaned_data_Pittsburgh'!I$828,0))</f>
        <v>Pittsburgh</v>
      </c>
      <c r="E4286">
        <f>INDEX(cleaned_data_Pittsburgh!AG$2:'cleaned_data_Pittsburgh'!AG$828, MATCH(A4286, cleaned_data_Pittsburgh!I$2:'cleaned_data_Pittsburgh'!I$828,0))</f>
        <v>0</v>
      </c>
      <c r="F4286" t="str">
        <f>INDEX(cleaned_data_Pittsburgh!AK$2:'cleaned_data_Pittsburgh'!AK$828, MATCH(A4286, cleaned_data_Pittsburgh!I$2:'cleaned_data_Pittsburgh'!I$828,0))</f>
        <v>Sub-county</v>
      </c>
      <c r="G4286">
        <f t="shared" si="49"/>
        <v>1</v>
      </c>
    </row>
    <row r="4287" spans="1:7" x14ac:dyDescent="0.2">
      <c r="A4287">
        <v>224375631</v>
      </c>
      <c r="B4287">
        <v>4003</v>
      </c>
      <c r="C4287" t="s">
        <v>3380</v>
      </c>
      <c r="D4287" t="str">
        <f>INDEX(cleaned_data_Pittsburgh!AF$2:'cleaned_data_Pittsburgh'!AF$828, MATCH(A4287, cleaned_data_Pittsburgh!I$2:'cleaned_data_Pittsburgh'!I$828,0))</f>
        <v>Pittsburgh</v>
      </c>
      <c r="E4287">
        <f>INDEX(cleaned_data_Pittsburgh!AG$2:'cleaned_data_Pittsburgh'!AG$828, MATCH(A4287, cleaned_data_Pittsburgh!I$2:'cleaned_data_Pittsburgh'!I$828,0))</f>
        <v>0</v>
      </c>
      <c r="F4287" t="str">
        <f>INDEX(cleaned_data_Pittsburgh!AK$2:'cleaned_data_Pittsburgh'!AK$828, MATCH(A4287, cleaned_data_Pittsburgh!I$2:'cleaned_data_Pittsburgh'!I$828,0))</f>
        <v>Sub-county</v>
      </c>
      <c r="G4287">
        <f t="shared" si="49"/>
        <v>1</v>
      </c>
    </row>
    <row r="4288" spans="1:7" x14ac:dyDescent="0.2">
      <c r="A4288">
        <v>224375631</v>
      </c>
      <c r="B4288">
        <v>190852004</v>
      </c>
      <c r="C4288" t="s">
        <v>3380</v>
      </c>
      <c r="D4288" t="str">
        <f>INDEX(cleaned_data_Pittsburgh!AF$2:'cleaned_data_Pittsburgh'!AF$828, MATCH(A4288, cleaned_data_Pittsburgh!I$2:'cleaned_data_Pittsburgh'!I$828,0))</f>
        <v>Pittsburgh</v>
      </c>
      <c r="E4288">
        <f>INDEX(cleaned_data_Pittsburgh!AG$2:'cleaned_data_Pittsburgh'!AG$828, MATCH(A4288, cleaned_data_Pittsburgh!I$2:'cleaned_data_Pittsburgh'!I$828,0))</f>
        <v>0</v>
      </c>
      <c r="F4288" t="str">
        <f>INDEX(cleaned_data_Pittsburgh!AK$2:'cleaned_data_Pittsburgh'!AK$828, MATCH(A4288, cleaned_data_Pittsburgh!I$2:'cleaned_data_Pittsburgh'!I$828,0))</f>
        <v>Sub-county</v>
      </c>
      <c r="G4288">
        <f t="shared" si="49"/>
        <v>1</v>
      </c>
    </row>
    <row r="4289" spans="1:7" x14ac:dyDescent="0.2">
      <c r="A4289">
        <v>224375631</v>
      </c>
      <c r="B4289">
        <v>190391369</v>
      </c>
      <c r="C4289" t="s">
        <v>3380</v>
      </c>
      <c r="D4289" t="str">
        <f>INDEX(cleaned_data_Pittsburgh!AF$2:'cleaned_data_Pittsburgh'!AF$828, MATCH(A4289, cleaned_data_Pittsburgh!I$2:'cleaned_data_Pittsburgh'!I$828,0))</f>
        <v>Pittsburgh</v>
      </c>
      <c r="E4289">
        <f>INDEX(cleaned_data_Pittsburgh!AG$2:'cleaned_data_Pittsburgh'!AG$828, MATCH(A4289, cleaned_data_Pittsburgh!I$2:'cleaned_data_Pittsburgh'!I$828,0))</f>
        <v>0</v>
      </c>
      <c r="F4289" t="str">
        <f>INDEX(cleaned_data_Pittsburgh!AK$2:'cleaned_data_Pittsburgh'!AK$828, MATCH(A4289, cleaned_data_Pittsburgh!I$2:'cleaned_data_Pittsburgh'!I$828,0))</f>
        <v>Sub-county</v>
      </c>
      <c r="G4289">
        <f t="shared" si="49"/>
        <v>1</v>
      </c>
    </row>
    <row r="4290" spans="1:7" x14ac:dyDescent="0.2">
      <c r="A4290">
        <v>224378735</v>
      </c>
      <c r="B4290">
        <v>12499115</v>
      </c>
      <c r="C4290" t="s">
        <v>3380</v>
      </c>
      <c r="D4290" t="str">
        <f>INDEX(cleaned_data_Pittsburgh!AF$2:'cleaned_data_Pittsburgh'!AF$828, MATCH(A4290, cleaned_data_Pittsburgh!I$2:'cleaned_data_Pittsburgh'!I$828,0))</f>
        <v>Pittsburgh</v>
      </c>
      <c r="E4290">
        <f>INDEX(cleaned_data_Pittsburgh!AG$2:'cleaned_data_Pittsburgh'!AG$828, MATCH(A4290, cleaned_data_Pittsburgh!I$2:'cleaned_data_Pittsburgh'!I$828,0))</f>
        <v>0</v>
      </c>
      <c r="F4290" t="str">
        <f>INDEX(cleaned_data_Pittsburgh!AK$2:'cleaned_data_Pittsburgh'!AK$828, MATCH(A4290, cleaned_data_Pittsburgh!I$2:'cleaned_data_Pittsburgh'!I$828,0))</f>
        <v>Sub-county</v>
      </c>
      <c r="G4290">
        <f t="shared" si="49"/>
        <v>1</v>
      </c>
    </row>
    <row r="4291" spans="1:7" x14ac:dyDescent="0.2">
      <c r="A4291">
        <v>224378735</v>
      </c>
      <c r="B4291">
        <v>7797603</v>
      </c>
      <c r="C4291" t="s">
        <v>3380</v>
      </c>
      <c r="D4291" t="str">
        <f>INDEX(cleaned_data_Pittsburgh!AF$2:'cleaned_data_Pittsburgh'!AF$828, MATCH(A4291, cleaned_data_Pittsburgh!I$2:'cleaned_data_Pittsburgh'!I$828,0))</f>
        <v>Pittsburgh</v>
      </c>
      <c r="E4291">
        <f>INDEX(cleaned_data_Pittsburgh!AG$2:'cleaned_data_Pittsburgh'!AG$828, MATCH(A4291, cleaned_data_Pittsburgh!I$2:'cleaned_data_Pittsburgh'!I$828,0))</f>
        <v>0</v>
      </c>
      <c r="F4291" t="str">
        <f>INDEX(cleaned_data_Pittsburgh!AK$2:'cleaned_data_Pittsburgh'!AK$828, MATCH(A4291, cleaned_data_Pittsburgh!I$2:'cleaned_data_Pittsburgh'!I$828,0))</f>
        <v>Sub-county</v>
      </c>
      <c r="G4291">
        <f t="shared" si="49"/>
        <v>1</v>
      </c>
    </row>
    <row r="4292" spans="1:7" x14ac:dyDescent="0.2">
      <c r="A4292">
        <v>224378735</v>
      </c>
      <c r="B4292">
        <v>10800399</v>
      </c>
      <c r="C4292" t="s">
        <v>3380</v>
      </c>
      <c r="D4292" t="str">
        <f>INDEX(cleaned_data_Pittsburgh!AF$2:'cleaned_data_Pittsburgh'!AF$828, MATCH(A4292, cleaned_data_Pittsburgh!I$2:'cleaned_data_Pittsburgh'!I$828,0))</f>
        <v>Pittsburgh</v>
      </c>
      <c r="E4292">
        <f>INDEX(cleaned_data_Pittsburgh!AG$2:'cleaned_data_Pittsburgh'!AG$828, MATCH(A4292, cleaned_data_Pittsburgh!I$2:'cleaned_data_Pittsburgh'!I$828,0))</f>
        <v>0</v>
      </c>
      <c r="F4292" t="str">
        <f>INDEX(cleaned_data_Pittsburgh!AK$2:'cleaned_data_Pittsburgh'!AK$828, MATCH(A4292, cleaned_data_Pittsburgh!I$2:'cleaned_data_Pittsburgh'!I$828,0))</f>
        <v>Sub-county</v>
      </c>
      <c r="G4292">
        <f t="shared" si="49"/>
        <v>1</v>
      </c>
    </row>
    <row r="4293" spans="1:7" x14ac:dyDescent="0.2">
      <c r="A4293">
        <v>224380273</v>
      </c>
      <c r="B4293">
        <v>62597212</v>
      </c>
      <c r="C4293" t="s">
        <v>3380</v>
      </c>
      <c r="D4293" t="str">
        <f>INDEX(cleaned_data_Pittsburgh!AF$2:'cleaned_data_Pittsburgh'!AF$828, MATCH(A4293, cleaned_data_Pittsburgh!I$2:'cleaned_data_Pittsburgh'!I$828,0))</f>
        <v>Greensburg</v>
      </c>
      <c r="E4293">
        <f>INDEX(cleaned_data_Pittsburgh!AG$2:'cleaned_data_Pittsburgh'!AG$828, MATCH(A4293, cleaned_data_Pittsburgh!I$2:'cleaned_data_Pittsburgh'!I$828,0))</f>
        <v>1</v>
      </c>
      <c r="F4293" t="str">
        <f>INDEX(cleaned_data_Pittsburgh!AK$2:'cleaned_data_Pittsburgh'!AK$828, MATCH(A4293, cleaned_data_Pittsburgh!I$2:'cleaned_data_Pittsburgh'!I$828,0))</f>
        <v>Sub-county</v>
      </c>
      <c r="G4293">
        <f t="shared" si="49"/>
        <v>0</v>
      </c>
    </row>
    <row r="4294" spans="1:7" x14ac:dyDescent="0.2">
      <c r="A4294">
        <v>224380273</v>
      </c>
      <c r="B4294">
        <v>187232922</v>
      </c>
      <c r="C4294" t="s">
        <v>3380</v>
      </c>
      <c r="D4294" t="str">
        <f>INDEX(cleaned_data_Pittsburgh!AF$2:'cleaned_data_Pittsburgh'!AF$828, MATCH(A4294, cleaned_data_Pittsburgh!I$2:'cleaned_data_Pittsburgh'!I$828,0))</f>
        <v>Greensburg</v>
      </c>
      <c r="E4294">
        <f>INDEX(cleaned_data_Pittsburgh!AG$2:'cleaned_data_Pittsburgh'!AG$828, MATCH(A4294, cleaned_data_Pittsburgh!I$2:'cleaned_data_Pittsburgh'!I$828,0))</f>
        <v>1</v>
      </c>
      <c r="F4294" t="str">
        <f>INDEX(cleaned_data_Pittsburgh!AK$2:'cleaned_data_Pittsburgh'!AK$828, MATCH(A4294, cleaned_data_Pittsburgh!I$2:'cleaned_data_Pittsburgh'!I$828,0))</f>
        <v>Sub-county</v>
      </c>
      <c r="G4294">
        <f t="shared" si="49"/>
        <v>0</v>
      </c>
    </row>
    <row r="4295" spans="1:7" x14ac:dyDescent="0.2">
      <c r="A4295">
        <v>224381986</v>
      </c>
      <c r="B4295">
        <v>62680922</v>
      </c>
      <c r="C4295" t="s">
        <v>3380</v>
      </c>
      <c r="D4295" t="str">
        <f>INDEX(cleaned_data_Pittsburgh!AF$2:'cleaned_data_Pittsburgh'!AF$828, MATCH(A4295, cleaned_data_Pittsburgh!I$2:'cleaned_data_Pittsburgh'!I$828,0))</f>
        <v>Pittsburgh</v>
      </c>
      <c r="E4295">
        <f>INDEX(cleaned_data_Pittsburgh!AG$2:'cleaned_data_Pittsburgh'!AG$828, MATCH(A4295, cleaned_data_Pittsburgh!I$2:'cleaned_data_Pittsburgh'!I$828,0))</f>
        <v>0</v>
      </c>
      <c r="F4295" t="str">
        <f>INDEX(cleaned_data_Pittsburgh!AK$2:'cleaned_data_Pittsburgh'!AK$828, MATCH(A4295, cleaned_data_Pittsburgh!I$2:'cleaned_data_Pittsburgh'!I$828,0))</f>
        <v>Sub-county</v>
      </c>
      <c r="G4295">
        <f t="shared" si="49"/>
        <v>1</v>
      </c>
    </row>
    <row r="4296" spans="1:7" x14ac:dyDescent="0.2">
      <c r="A4296">
        <v>224381986</v>
      </c>
      <c r="B4296">
        <v>190216207</v>
      </c>
      <c r="C4296" t="s">
        <v>3380</v>
      </c>
      <c r="D4296" t="str">
        <f>INDEX(cleaned_data_Pittsburgh!AF$2:'cleaned_data_Pittsburgh'!AF$828, MATCH(A4296, cleaned_data_Pittsburgh!I$2:'cleaned_data_Pittsburgh'!I$828,0))</f>
        <v>Pittsburgh</v>
      </c>
      <c r="E4296">
        <f>INDEX(cleaned_data_Pittsburgh!AG$2:'cleaned_data_Pittsburgh'!AG$828, MATCH(A4296, cleaned_data_Pittsburgh!I$2:'cleaned_data_Pittsburgh'!I$828,0))</f>
        <v>0</v>
      </c>
      <c r="F4296" t="str">
        <f>INDEX(cleaned_data_Pittsburgh!AK$2:'cleaned_data_Pittsburgh'!AK$828, MATCH(A4296, cleaned_data_Pittsburgh!I$2:'cleaned_data_Pittsburgh'!I$828,0))</f>
        <v>Sub-county</v>
      </c>
      <c r="G4296">
        <f t="shared" si="49"/>
        <v>1</v>
      </c>
    </row>
    <row r="4297" spans="1:7" x14ac:dyDescent="0.2">
      <c r="A4297">
        <v>224381986</v>
      </c>
      <c r="B4297">
        <v>190215178</v>
      </c>
      <c r="C4297" t="s">
        <v>3380</v>
      </c>
      <c r="D4297" t="str">
        <f>INDEX(cleaned_data_Pittsburgh!AF$2:'cleaned_data_Pittsburgh'!AF$828, MATCH(A4297, cleaned_data_Pittsburgh!I$2:'cleaned_data_Pittsburgh'!I$828,0))</f>
        <v>Pittsburgh</v>
      </c>
      <c r="E4297">
        <f>INDEX(cleaned_data_Pittsburgh!AG$2:'cleaned_data_Pittsburgh'!AG$828, MATCH(A4297, cleaned_data_Pittsburgh!I$2:'cleaned_data_Pittsburgh'!I$828,0))</f>
        <v>0</v>
      </c>
      <c r="F4297" t="str">
        <f>INDEX(cleaned_data_Pittsburgh!AK$2:'cleaned_data_Pittsburgh'!AK$828, MATCH(A4297, cleaned_data_Pittsburgh!I$2:'cleaned_data_Pittsburgh'!I$828,0))</f>
        <v>Sub-county</v>
      </c>
      <c r="G4297">
        <f t="shared" si="49"/>
        <v>1</v>
      </c>
    </row>
    <row r="4298" spans="1:7" x14ac:dyDescent="0.2">
      <c r="A4298">
        <v>224384596</v>
      </c>
      <c r="B4298">
        <v>8796353</v>
      </c>
      <c r="C4298" t="s">
        <v>3380</v>
      </c>
      <c r="D4298" t="str">
        <f>INDEX(cleaned_data_Pittsburgh!AF$2:'cleaned_data_Pittsburgh'!AF$828, MATCH(A4298, cleaned_data_Pittsburgh!I$2:'cleaned_data_Pittsburgh'!I$828,0))</f>
        <v>Pittsburgh</v>
      </c>
      <c r="E4298">
        <f>INDEX(cleaned_data_Pittsburgh!AG$2:'cleaned_data_Pittsburgh'!AG$828, MATCH(A4298, cleaned_data_Pittsburgh!I$2:'cleaned_data_Pittsburgh'!I$828,0))</f>
        <v>0</v>
      </c>
      <c r="F4298" t="str">
        <f>INDEX(cleaned_data_Pittsburgh!AK$2:'cleaned_data_Pittsburgh'!AK$828, MATCH(A4298, cleaned_data_Pittsburgh!I$2:'cleaned_data_Pittsburgh'!I$828,0))</f>
        <v>Sub-county</v>
      </c>
      <c r="G4298">
        <f t="shared" si="49"/>
        <v>1</v>
      </c>
    </row>
    <row r="4299" spans="1:7" x14ac:dyDescent="0.2">
      <c r="A4299">
        <v>224390455</v>
      </c>
      <c r="B4299">
        <v>4785142</v>
      </c>
      <c r="C4299" t="s">
        <v>3380</v>
      </c>
      <c r="D4299" t="str">
        <f>INDEX(cleaned_data_Pittsburgh!AF$2:'cleaned_data_Pittsburgh'!AF$828, MATCH(A4299, cleaned_data_Pittsburgh!I$2:'cleaned_data_Pittsburgh'!I$828,0))</f>
        <v>Pittsburgh</v>
      </c>
      <c r="E4299">
        <f>INDEX(cleaned_data_Pittsburgh!AG$2:'cleaned_data_Pittsburgh'!AG$828, MATCH(A4299, cleaned_data_Pittsburgh!I$2:'cleaned_data_Pittsburgh'!I$828,0))</f>
        <v>0</v>
      </c>
      <c r="F4299" t="str">
        <f>INDEX(cleaned_data_Pittsburgh!AK$2:'cleaned_data_Pittsburgh'!AK$828, MATCH(A4299, cleaned_data_Pittsburgh!I$2:'cleaned_data_Pittsburgh'!I$828,0))</f>
        <v>Sub-county</v>
      </c>
      <c r="G4299">
        <f t="shared" ref="G4299:G4362" si="50">IF(IFERROR(SEARCH(D4299, C4299), 0), 1, 0)</f>
        <v>1</v>
      </c>
    </row>
    <row r="4300" spans="1:7" x14ac:dyDescent="0.2">
      <c r="A4300">
        <v>224390455</v>
      </c>
      <c r="B4300">
        <v>8072519</v>
      </c>
      <c r="C4300" t="s">
        <v>3380</v>
      </c>
      <c r="D4300" t="str">
        <f>INDEX(cleaned_data_Pittsburgh!AF$2:'cleaned_data_Pittsburgh'!AF$828, MATCH(A4300, cleaned_data_Pittsburgh!I$2:'cleaned_data_Pittsburgh'!I$828,0))</f>
        <v>Pittsburgh</v>
      </c>
      <c r="E4300">
        <f>INDEX(cleaned_data_Pittsburgh!AG$2:'cleaned_data_Pittsburgh'!AG$828, MATCH(A4300, cleaned_data_Pittsburgh!I$2:'cleaned_data_Pittsburgh'!I$828,0))</f>
        <v>0</v>
      </c>
      <c r="F4300" t="str">
        <f>INDEX(cleaned_data_Pittsburgh!AK$2:'cleaned_data_Pittsburgh'!AK$828, MATCH(A4300, cleaned_data_Pittsburgh!I$2:'cleaned_data_Pittsburgh'!I$828,0))</f>
        <v>Sub-county</v>
      </c>
      <c r="G4300">
        <f t="shared" si="50"/>
        <v>1</v>
      </c>
    </row>
    <row r="4301" spans="1:7" x14ac:dyDescent="0.2">
      <c r="A4301">
        <v>224390455</v>
      </c>
      <c r="B4301">
        <v>184899165</v>
      </c>
      <c r="C4301" t="s">
        <v>3380</v>
      </c>
      <c r="D4301" t="str">
        <f>INDEX(cleaned_data_Pittsburgh!AF$2:'cleaned_data_Pittsburgh'!AF$828, MATCH(A4301, cleaned_data_Pittsburgh!I$2:'cleaned_data_Pittsburgh'!I$828,0))</f>
        <v>Pittsburgh</v>
      </c>
      <c r="E4301">
        <f>INDEX(cleaned_data_Pittsburgh!AG$2:'cleaned_data_Pittsburgh'!AG$828, MATCH(A4301, cleaned_data_Pittsburgh!I$2:'cleaned_data_Pittsburgh'!I$828,0))</f>
        <v>0</v>
      </c>
      <c r="F4301" t="str">
        <f>INDEX(cleaned_data_Pittsburgh!AK$2:'cleaned_data_Pittsburgh'!AK$828, MATCH(A4301, cleaned_data_Pittsburgh!I$2:'cleaned_data_Pittsburgh'!I$828,0))</f>
        <v>Sub-county</v>
      </c>
      <c r="G4301">
        <f t="shared" si="50"/>
        <v>1</v>
      </c>
    </row>
    <row r="4302" spans="1:7" x14ac:dyDescent="0.2">
      <c r="A4302">
        <v>224391412</v>
      </c>
      <c r="B4302">
        <v>118432622</v>
      </c>
      <c r="C4302" t="s">
        <v>3380</v>
      </c>
      <c r="D4302" t="str">
        <f>INDEX(cleaned_data_Pittsburgh!AF$2:'cleaned_data_Pittsburgh'!AF$828, MATCH(A4302, cleaned_data_Pittsburgh!I$2:'cleaned_data_Pittsburgh'!I$828,0))</f>
        <v>Pittsburgh</v>
      </c>
      <c r="E4302">
        <f>INDEX(cleaned_data_Pittsburgh!AG$2:'cleaned_data_Pittsburgh'!AG$828, MATCH(A4302, cleaned_data_Pittsburgh!I$2:'cleaned_data_Pittsburgh'!I$828,0))</f>
        <v>0</v>
      </c>
      <c r="F4302" t="str">
        <f>INDEX(cleaned_data_Pittsburgh!AK$2:'cleaned_data_Pittsburgh'!AK$828, MATCH(A4302, cleaned_data_Pittsburgh!I$2:'cleaned_data_Pittsburgh'!I$828,0))</f>
        <v>Sub-county</v>
      </c>
      <c r="G4302">
        <f t="shared" si="50"/>
        <v>1</v>
      </c>
    </row>
    <row r="4303" spans="1:7" x14ac:dyDescent="0.2">
      <c r="A4303">
        <v>224391412</v>
      </c>
      <c r="B4303">
        <v>156642862</v>
      </c>
      <c r="C4303" t="s">
        <v>3380</v>
      </c>
      <c r="D4303" t="str">
        <f>INDEX(cleaned_data_Pittsburgh!AF$2:'cleaned_data_Pittsburgh'!AF$828, MATCH(A4303, cleaned_data_Pittsburgh!I$2:'cleaned_data_Pittsburgh'!I$828,0))</f>
        <v>Pittsburgh</v>
      </c>
      <c r="E4303">
        <f>INDEX(cleaned_data_Pittsburgh!AG$2:'cleaned_data_Pittsburgh'!AG$828, MATCH(A4303, cleaned_data_Pittsburgh!I$2:'cleaned_data_Pittsburgh'!I$828,0))</f>
        <v>0</v>
      </c>
      <c r="F4303" t="str">
        <f>INDEX(cleaned_data_Pittsburgh!AK$2:'cleaned_data_Pittsburgh'!AK$828, MATCH(A4303, cleaned_data_Pittsburgh!I$2:'cleaned_data_Pittsburgh'!I$828,0))</f>
        <v>Sub-county</v>
      </c>
      <c r="G4303">
        <f t="shared" si="50"/>
        <v>1</v>
      </c>
    </row>
    <row r="4304" spans="1:7" x14ac:dyDescent="0.2">
      <c r="A4304">
        <v>224391412</v>
      </c>
      <c r="B4304">
        <v>9895860</v>
      </c>
      <c r="C4304" t="s">
        <v>3380</v>
      </c>
      <c r="D4304" t="str">
        <f>INDEX(cleaned_data_Pittsburgh!AF$2:'cleaned_data_Pittsburgh'!AF$828, MATCH(A4304, cleaned_data_Pittsburgh!I$2:'cleaned_data_Pittsburgh'!I$828,0))</f>
        <v>Pittsburgh</v>
      </c>
      <c r="E4304">
        <f>INDEX(cleaned_data_Pittsburgh!AG$2:'cleaned_data_Pittsburgh'!AG$828, MATCH(A4304, cleaned_data_Pittsburgh!I$2:'cleaned_data_Pittsburgh'!I$828,0))</f>
        <v>0</v>
      </c>
      <c r="F4304" t="str">
        <f>INDEX(cleaned_data_Pittsburgh!AK$2:'cleaned_data_Pittsburgh'!AK$828, MATCH(A4304, cleaned_data_Pittsburgh!I$2:'cleaned_data_Pittsburgh'!I$828,0))</f>
        <v>Sub-county</v>
      </c>
      <c r="G4304">
        <f t="shared" si="50"/>
        <v>1</v>
      </c>
    </row>
    <row r="4305" spans="1:7" x14ac:dyDescent="0.2">
      <c r="A4305">
        <v>224391412</v>
      </c>
      <c r="B4305">
        <v>160672852</v>
      </c>
      <c r="C4305" t="s">
        <v>3380</v>
      </c>
      <c r="D4305" t="str">
        <f>INDEX(cleaned_data_Pittsburgh!AF$2:'cleaned_data_Pittsburgh'!AF$828, MATCH(A4305, cleaned_data_Pittsburgh!I$2:'cleaned_data_Pittsburgh'!I$828,0))</f>
        <v>Pittsburgh</v>
      </c>
      <c r="E4305">
        <f>INDEX(cleaned_data_Pittsburgh!AG$2:'cleaned_data_Pittsburgh'!AG$828, MATCH(A4305, cleaned_data_Pittsburgh!I$2:'cleaned_data_Pittsburgh'!I$828,0))</f>
        <v>0</v>
      </c>
      <c r="F4305" t="str">
        <f>INDEX(cleaned_data_Pittsburgh!AK$2:'cleaned_data_Pittsburgh'!AK$828, MATCH(A4305, cleaned_data_Pittsburgh!I$2:'cleaned_data_Pittsburgh'!I$828,0))</f>
        <v>Sub-county</v>
      </c>
      <c r="G4305">
        <f t="shared" si="50"/>
        <v>1</v>
      </c>
    </row>
    <row r="4306" spans="1:7" x14ac:dyDescent="0.2">
      <c r="A4306">
        <v>224391412</v>
      </c>
      <c r="B4306">
        <v>9550152</v>
      </c>
      <c r="C4306" t="s">
        <v>3380</v>
      </c>
      <c r="D4306" t="str">
        <f>INDEX(cleaned_data_Pittsburgh!AF$2:'cleaned_data_Pittsburgh'!AF$828, MATCH(A4306, cleaned_data_Pittsburgh!I$2:'cleaned_data_Pittsburgh'!I$828,0))</f>
        <v>Pittsburgh</v>
      </c>
      <c r="E4306">
        <f>INDEX(cleaned_data_Pittsburgh!AG$2:'cleaned_data_Pittsburgh'!AG$828, MATCH(A4306, cleaned_data_Pittsburgh!I$2:'cleaned_data_Pittsburgh'!I$828,0))</f>
        <v>0</v>
      </c>
      <c r="F4306" t="str">
        <f>INDEX(cleaned_data_Pittsburgh!AK$2:'cleaned_data_Pittsburgh'!AK$828, MATCH(A4306, cleaned_data_Pittsburgh!I$2:'cleaned_data_Pittsburgh'!I$828,0))</f>
        <v>Sub-county</v>
      </c>
      <c r="G4306">
        <f t="shared" si="50"/>
        <v>1</v>
      </c>
    </row>
    <row r="4307" spans="1:7" x14ac:dyDescent="0.2">
      <c r="A4307">
        <v>224391412</v>
      </c>
      <c r="B4307">
        <v>123724492</v>
      </c>
      <c r="C4307" t="s">
        <v>3380</v>
      </c>
      <c r="D4307" t="str">
        <f>INDEX(cleaned_data_Pittsburgh!AF$2:'cleaned_data_Pittsburgh'!AF$828, MATCH(A4307, cleaned_data_Pittsburgh!I$2:'cleaned_data_Pittsburgh'!I$828,0))</f>
        <v>Pittsburgh</v>
      </c>
      <c r="E4307">
        <f>INDEX(cleaned_data_Pittsburgh!AG$2:'cleaned_data_Pittsburgh'!AG$828, MATCH(A4307, cleaned_data_Pittsburgh!I$2:'cleaned_data_Pittsburgh'!I$828,0))</f>
        <v>0</v>
      </c>
      <c r="F4307" t="str">
        <f>INDEX(cleaned_data_Pittsburgh!AK$2:'cleaned_data_Pittsburgh'!AK$828, MATCH(A4307, cleaned_data_Pittsburgh!I$2:'cleaned_data_Pittsburgh'!I$828,0))</f>
        <v>Sub-county</v>
      </c>
      <c r="G4307">
        <f t="shared" si="50"/>
        <v>1</v>
      </c>
    </row>
    <row r="4308" spans="1:7" x14ac:dyDescent="0.2">
      <c r="A4308">
        <v>224391412</v>
      </c>
      <c r="B4308">
        <v>150912622</v>
      </c>
      <c r="C4308" t="s">
        <v>3380</v>
      </c>
      <c r="D4308" t="str">
        <f>INDEX(cleaned_data_Pittsburgh!AF$2:'cleaned_data_Pittsburgh'!AF$828, MATCH(A4308, cleaned_data_Pittsburgh!I$2:'cleaned_data_Pittsburgh'!I$828,0))</f>
        <v>Pittsburgh</v>
      </c>
      <c r="E4308">
        <f>INDEX(cleaned_data_Pittsburgh!AG$2:'cleaned_data_Pittsburgh'!AG$828, MATCH(A4308, cleaned_data_Pittsburgh!I$2:'cleaned_data_Pittsburgh'!I$828,0))</f>
        <v>0</v>
      </c>
      <c r="F4308" t="str">
        <f>INDEX(cleaned_data_Pittsburgh!AK$2:'cleaned_data_Pittsburgh'!AK$828, MATCH(A4308, cleaned_data_Pittsburgh!I$2:'cleaned_data_Pittsburgh'!I$828,0))</f>
        <v>Sub-county</v>
      </c>
      <c r="G4308">
        <f t="shared" si="50"/>
        <v>1</v>
      </c>
    </row>
    <row r="4309" spans="1:7" x14ac:dyDescent="0.2">
      <c r="A4309">
        <v>224391412</v>
      </c>
      <c r="B4309">
        <v>7830677</v>
      </c>
      <c r="C4309" t="s">
        <v>3380</v>
      </c>
      <c r="D4309" t="str">
        <f>INDEX(cleaned_data_Pittsburgh!AF$2:'cleaned_data_Pittsburgh'!AF$828, MATCH(A4309, cleaned_data_Pittsburgh!I$2:'cleaned_data_Pittsburgh'!I$828,0))</f>
        <v>Pittsburgh</v>
      </c>
      <c r="E4309">
        <f>INDEX(cleaned_data_Pittsburgh!AG$2:'cleaned_data_Pittsburgh'!AG$828, MATCH(A4309, cleaned_data_Pittsburgh!I$2:'cleaned_data_Pittsburgh'!I$828,0))</f>
        <v>0</v>
      </c>
      <c r="F4309" t="str">
        <f>INDEX(cleaned_data_Pittsburgh!AK$2:'cleaned_data_Pittsburgh'!AK$828, MATCH(A4309, cleaned_data_Pittsburgh!I$2:'cleaned_data_Pittsburgh'!I$828,0))</f>
        <v>Sub-county</v>
      </c>
      <c r="G4309">
        <f t="shared" si="50"/>
        <v>1</v>
      </c>
    </row>
    <row r="4310" spans="1:7" x14ac:dyDescent="0.2">
      <c r="A4310">
        <v>224392030</v>
      </c>
      <c r="B4310">
        <v>21906961</v>
      </c>
      <c r="C4310" t="s">
        <v>3380</v>
      </c>
      <c r="D4310" t="str">
        <f>INDEX(cleaned_data_Pittsburgh!AF$2:'cleaned_data_Pittsburgh'!AF$828, MATCH(A4310, cleaned_data_Pittsburgh!I$2:'cleaned_data_Pittsburgh'!I$828,0))</f>
        <v>Pittsburgh</v>
      </c>
      <c r="E4310">
        <f>INDEX(cleaned_data_Pittsburgh!AG$2:'cleaned_data_Pittsburgh'!AG$828, MATCH(A4310, cleaned_data_Pittsburgh!I$2:'cleaned_data_Pittsburgh'!I$828,0))</f>
        <v>0</v>
      </c>
      <c r="F4310" t="str">
        <f>INDEX(cleaned_data_Pittsburgh!AK$2:'cleaned_data_Pittsburgh'!AK$828, MATCH(A4310, cleaned_data_Pittsburgh!I$2:'cleaned_data_Pittsburgh'!I$828,0))</f>
        <v>Sub-county</v>
      </c>
      <c r="G4310">
        <f t="shared" si="50"/>
        <v>1</v>
      </c>
    </row>
    <row r="4311" spans="1:7" x14ac:dyDescent="0.2">
      <c r="A4311">
        <v>224392030</v>
      </c>
      <c r="B4311">
        <v>4607777</v>
      </c>
      <c r="C4311" t="s">
        <v>3380</v>
      </c>
      <c r="D4311" t="str">
        <f>INDEX(cleaned_data_Pittsburgh!AF$2:'cleaned_data_Pittsburgh'!AF$828, MATCH(A4311, cleaned_data_Pittsburgh!I$2:'cleaned_data_Pittsburgh'!I$828,0))</f>
        <v>Pittsburgh</v>
      </c>
      <c r="E4311">
        <f>INDEX(cleaned_data_Pittsburgh!AG$2:'cleaned_data_Pittsburgh'!AG$828, MATCH(A4311, cleaned_data_Pittsburgh!I$2:'cleaned_data_Pittsburgh'!I$828,0))</f>
        <v>0</v>
      </c>
      <c r="F4311" t="str">
        <f>INDEX(cleaned_data_Pittsburgh!AK$2:'cleaned_data_Pittsburgh'!AK$828, MATCH(A4311, cleaned_data_Pittsburgh!I$2:'cleaned_data_Pittsburgh'!I$828,0))</f>
        <v>Sub-county</v>
      </c>
      <c r="G4311">
        <f t="shared" si="50"/>
        <v>1</v>
      </c>
    </row>
    <row r="4312" spans="1:7" x14ac:dyDescent="0.2">
      <c r="A4312">
        <v>224392030</v>
      </c>
      <c r="B4312">
        <v>138109182</v>
      </c>
      <c r="C4312" t="s">
        <v>3380</v>
      </c>
      <c r="D4312" t="str">
        <f>INDEX(cleaned_data_Pittsburgh!AF$2:'cleaned_data_Pittsburgh'!AF$828, MATCH(A4312, cleaned_data_Pittsburgh!I$2:'cleaned_data_Pittsburgh'!I$828,0))</f>
        <v>Pittsburgh</v>
      </c>
      <c r="E4312">
        <f>INDEX(cleaned_data_Pittsburgh!AG$2:'cleaned_data_Pittsburgh'!AG$828, MATCH(A4312, cleaned_data_Pittsburgh!I$2:'cleaned_data_Pittsburgh'!I$828,0))</f>
        <v>0</v>
      </c>
      <c r="F4312" t="str">
        <f>INDEX(cleaned_data_Pittsburgh!AK$2:'cleaned_data_Pittsburgh'!AK$828, MATCH(A4312, cleaned_data_Pittsburgh!I$2:'cleaned_data_Pittsburgh'!I$828,0))</f>
        <v>Sub-county</v>
      </c>
      <c r="G4312">
        <f t="shared" si="50"/>
        <v>1</v>
      </c>
    </row>
    <row r="4313" spans="1:7" x14ac:dyDescent="0.2">
      <c r="A4313">
        <v>224398770</v>
      </c>
      <c r="B4313">
        <v>12140758</v>
      </c>
      <c r="C4313" t="s">
        <v>3380</v>
      </c>
      <c r="D4313" t="str">
        <f>INDEX(cleaned_data_Pittsburgh!AF$2:'cleaned_data_Pittsburgh'!AF$828, MATCH(A4313, cleaned_data_Pittsburgh!I$2:'cleaned_data_Pittsburgh'!I$828,0))</f>
        <v>Pittsburgh</v>
      </c>
      <c r="E4313">
        <f>INDEX(cleaned_data_Pittsburgh!AG$2:'cleaned_data_Pittsburgh'!AG$828, MATCH(A4313, cleaned_data_Pittsburgh!I$2:'cleaned_data_Pittsburgh'!I$828,0))</f>
        <v>0</v>
      </c>
      <c r="F4313" t="str">
        <f>INDEX(cleaned_data_Pittsburgh!AK$2:'cleaned_data_Pittsburgh'!AK$828, MATCH(A4313, cleaned_data_Pittsburgh!I$2:'cleaned_data_Pittsburgh'!I$828,0))</f>
        <v>Sub-county</v>
      </c>
      <c r="G4313">
        <f t="shared" si="50"/>
        <v>1</v>
      </c>
    </row>
    <row r="4314" spans="1:7" x14ac:dyDescent="0.2">
      <c r="A4314">
        <v>224398770</v>
      </c>
      <c r="B4314">
        <v>85647882</v>
      </c>
      <c r="C4314" t="s">
        <v>3380</v>
      </c>
      <c r="D4314" t="str">
        <f>INDEX(cleaned_data_Pittsburgh!AF$2:'cleaned_data_Pittsburgh'!AF$828, MATCH(A4314, cleaned_data_Pittsburgh!I$2:'cleaned_data_Pittsburgh'!I$828,0))</f>
        <v>Pittsburgh</v>
      </c>
      <c r="E4314">
        <f>INDEX(cleaned_data_Pittsburgh!AG$2:'cleaned_data_Pittsburgh'!AG$828, MATCH(A4314, cleaned_data_Pittsburgh!I$2:'cleaned_data_Pittsburgh'!I$828,0))</f>
        <v>0</v>
      </c>
      <c r="F4314" t="str">
        <f>INDEX(cleaned_data_Pittsburgh!AK$2:'cleaned_data_Pittsburgh'!AK$828, MATCH(A4314, cleaned_data_Pittsburgh!I$2:'cleaned_data_Pittsburgh'!I$828,0))</f>
        <v>Sub-county</v>
      </c>
      <c r="G4314">
        <f t="shared" si="50"/>
        <v>1</v>
      </c>
    </row>
    <row r="4315" spans="1:7" x14ac:dyDescent="0.2">
      <c r="A4315">
        <v>224398770</v>
      </c>
      <c r="B4315">
        <v>108481672</v>
      </c>
      <c r="C4315" t="s">
        <v>3380</v>
      </c>
      <c r="D4315" t="str">
        <f>INDEX(cleaned_data_Pittsburgh!AF$2:'cleaned_data_Pittsburgh'!AF$828, MATCH(A4315, cleaned_data_Pittsburgh!I$2:'cleaned_data_Pittsburgh'!I$828,0))</f>
        <v>Pittsburgh</v>
      </c>
      <c r="E4315">
        <f>INDEX(cleaned_data_Pittsburgh!AG$2:'cleaned_data_Pittsburgh'!AG$828, MATCH(A4315, cleaned_data_Pittsburgh!I$2:'cleaned_data_Pittsburgh'!I$828,0))</f>
        <v>0</v>
      </c>
      <c r="F4315" t="str">
        <f>INDEX(cleaned_data_Pittsburgh!AK$2:'cleaned_data_Pittsburgh'!AK$828, MATCH(A4315, cleaned_data_Pittsburgh!I$2:'cleaned_data_Pittsburgh'!I$828,0))</f>
        <v>Sub-county</v>
      </c>
      <c r="G4315">
        <f t="shared" si="50"/>
        <v>1</v>
      </c>
    </row>
    <row r="4316" spans="1:7" x14ac:dyDescent="0.2">
      <c r="A4316">
        <v>224398770</v>
      </c>
      <c r="B4316">
        <v>114743652</v>
      </c>
      <c r="C4316" t="s">
        <v>3380</v>
      </c>
      <c r="D4316" t="str">
        <f>INDEX(cleaned_data_Pittsburgh!AF$2:'cleaned_data_Pittsburgh'!AF$828, MATCH(A4316, cleaned_data_Pittsburgh!I$2:'cleaned_data_Pittsburgh'!I$828,0))</f>
        <v>Pittsburgh</v>
      </c>
      <c r="E4316">
        <f>INDEX(cleaned_data_Pittsburgh!AG$2:'cleaned_data_Pittsburgh'!AG$828, MATCH(A4316, cleaned_data_Pittsburgh!I$2:'cleaned_data_Pittsburgh'!I$828,0))</f>
        <v>0</v>
      </c>
      <c r="F4316" t="str">
        <f>INDEX(cleaned_data_Pittsburgh!AK$2:'cleaned_data_Pittsburgh'!AK$828, MATCH(A4316, cleaned_data_Pittsburgh!I$2:'cleaned_data_Pittsburgh'!I$828,0))</f>
        <v>Sub-county</v>
      </c>
      <c r="G4316">
        <f t="shared" si="50"/>
        <v>1</v>
      </c>
    </row>
    <row r="4317" spans="1:7" x14ac:dyDescent="0.2">
      <c r="A4317">
        <v>224398770</v>
      </c>
      <c r="B4317">
        <v>188652830</v>
      </c>
      <c r="C4317" t="s">
        <v>3380</v>
      </c>
      <c r="D4317" t="str">
        <f>INDEX(cleaned_data_Pittsburgh!AF$2:'cleaned_data_Pittsburgh'!AF$828, MATCH(A4317, cleaned_data_Pittsburgh!I$2:'cleaned_data_Pittsburgh'!I$828,0))</f>
        <v>Pittsburgh</v>
      </c>
      <c r="E4317">
        <f>INDEX(cleaned_data_Pittsburgh!AG$2:'cleaned_data_Pittsburgh'!AG$828, MATCH(A4317, cleaned_data_Pittsburgh!I$2:'cleaned_data_Pittsburgh'!I$828,0))</f>
        <v>0</v>
      </c>
      <c r="F4317" t="str">
        <f>INDEX(cleaned_data_Pittsburgh!AK$2:'cleaned_data_Pittsburgh'!AK$828, MATCH(A4317, cleaned_data_Pittsburgh!I$2:'cleaned_data_Pittsburgh'!I$828,0))</f>
        <v>Sub-county</v>
      </c>
      <c r="G4317">
        <f t="shared" si="50"/>
        <v>1</v>
      </c>
    </row>
    <row r="4318" spans="1:7" x14ac:dyDescent="0.2">
      <c r="A4318">
        <v>224398770</v>
      </c>
      <c r="B4318">
        <v>182524524</v>
      </c>
      <c r="C4318" t="s">
        <v>3380</v>
      </c>
      <c r="D4318" t="str">
        <f>INDEX(cleaned_data_Pittsburgh!AF$2:'cleaned_data_Pittsburgh'!AF$828, MATCH(A4318, cleaned_data_Pittsburgh!I$2:'cleaned_data_Pittsburgh'!I$828,0))</f>
        <v>Pittsburgh</v>
      </c>
      <c r="E4318">
        <f>INDEX(cleaned_data_Pittsburgh!AG$2:'cleaned_data_Pittsburgh'!AG$828, MATCH(A4318, cleaned_data_Pittsburgh!I$2:'cleaned_data_Pittsburgh'!I$828,0))</f>
        <v>0</v>
      </c>
      <c r="F4318" t="str">
        <f>INDEX(cleaned_data_Pittsburgh!AK$2:'cleaned_data_Pittsburgh'!AK$828, MATCH(A4318, cleaned_data_Pittsburgh!I$2:'cleaned_data_Pittsburgh'!I$828,0))</f>
        <v>Sub-county</v>
      </c>
      <c r="G4318">
        <f t="shared" si="50"/>
        <v>1</v>
      </c>
    </row>
    <row r="4319" spans="1:7" x14ac:dyDescent="0.2">
      <c r="A4319">
        <v>224405082</v>
      </c>
      <c r="B4319">
        <v>159215402</v>
      </c>
      <c r="C4319" t="s">
        <v>3380</v>
      </c>
      <c r="D4319" t="str">
        <f>INDEX(cleaned_data_Pittsburgh!AF$2:'cleaned_data_Pittsburgh'!AF$828, MATCH(A4319, cleaned_data_Pittsburgh!I$2:'cleaned_data_Pittsburgh'!I$828,0))</f>
        <v>Pittsburgh</v>
      </c>
      <c r="E4319">
        <f>INDEX(cleaned_data_Pittsburgh!AG$2:'cleaned_data_Pittsburgh'!AG$828, MATCH(A4319, cleaned_data_Pittsburgh!I$2:'cleaned_data_Pittsburgh'!I$828,0))</f>
        <v>0</v>
      </c>
      <c r="F4319" t="str">
        <f>INDEX(cleaned_data_Pittsburgh!AK$2:'cleaned_data_Pittsburgh'!AK$828, MATCH(A4319, cleaned_data_Pittsburgh!I$2:'cleaned_data_Pittsburgh'!I$828,0))</f>
        <v>Sub-county</v>
      </c>
      <c r="G4319">
        <f t="shared" si="50"/>
        <v>1</v>
      </c>
    </row>
    <row r="4320" spans="1:7" x14ac:dyDescent="0.2">
      <c r="A4320">
        <v>224405082</v>
      </c>
      <c r="B4320">
        <v>160735752</v>
      </c>
      <c r="C4320" t="s">
        <v>3380</v>
      </c>
      <c r="D4320" t="str">
        <f>INDEX(cleaned_data_Pittsburgh!AF$2:'cleaned_data_Pittsburgh'!AF$828, MATCH(A4320, cleaned_data_Pittsburgh!I$2:'cleaned_data_Pittsburgh'!I$828,0))</f>
        <v>Pittsburgh</v>
      </c>
      <c r="E4320">
        <f>INDEX(cleaned_data_Pittsburgh!AG$2:'cleaned_data_Pittsburgh'!AG$828, MATCH(A4320, cleaned_data_Pittsburgh!I$2:'cleaned_data_Pittsburgh'!I$828,0))</f>
        <v>0</v>
      </c>
      <c r="F4320" t="str">
        <f>INDEX(cleaned_data_Pittsburgh!AK$2:'cleaned_data_Pittsburgh'!AK$828, MATCH(A4320, cleaned_data_Pittsburgh!I$2:'cleaned_data_Pittsburgh'!I$828,0))</f>
        <v>Sub-county</v>
      </c>
      <c r="G4320">
        <f t="shared" si="50"/>
        <v>1</v>
      </c>
    </row>
    <row r="4321" spans="1:7" x14ac:dyDescent="0.2">
      <c r="A4321">
        <v>224405082</v>
      </c>
      <c r="B4321">
        <v>190471717</v>
      </c>
      <c r="C4321" t="s">
        <v>3380</v>
      </c>
      <c r="D4321" t="str">
        <f>INDEX(cleaned_data_Pittsburgh!AF$2:'cleaned_data_Pittsburgh'!AF$828, MATCH(A4321, cleaned_data_Pittsburgh!I$2:'cleaned_data_Pittsburgh'!I$828,0))</f>
        <v>Pittsburgh</v>
      </c>
      <c r="E4321">
        <f>INDEX(cleaned_data_Pittsburgh!AG$2:'cleaned_data_Pittsburgh'!AG$828, MATCH(A4321, cleaned_data_Pittsburgh!I$2:'cleaned_data_Pittsburgh'!I$828,0))</f>
        <v>0</v>
      </c>
      <c r="F4321" t="str">
        <f>INDEX(cleaned_data_Pittsburgh!AK$2:'cleaned_data_Pittsburgh'!AK$828, MATCH(A4321, cleaned_data_Pittsburgh!I$2:'cleaned_data_Pittsburgh'!I$828,0))</f>
        <v>Sub-county</v>
      </c>
      <c r="G4321">
        <f t="shared" si="50"/>
        <v>1</v>
      </c>
    </row>
    <row r="4322" spans="1:7" x14ac:dyDescent="0.2">
      <c r="A4322">
        <v>224414323</v>
      </c>
      <c r="B4322">
        <v>187262641</v>
      </c>
      <c r="C4322" t="s">
        <v>3380</v>
      </c>
      <c r="D4322" t="str">
        <f>INDEX(cleaned_data_Pittsburgh!AF$2:'cleaned_data_Pittsburgh'!AF$828, MATCH(A4322, cleaned_data_Pittsburgh!I$2:'cleaned_data_Pittsburgh'!I$828,0))</f>
        <v>Pittsburgh</v>
      </c>
      <c r="E4322">
        <f>INDEX(cleaned_data_Pittsburgh!AG$2:'cleaned_data_Pittsburgh'!AG$828, MATCH(A4322, cleaned_data_Pittsburgh!I$2:'cleaned_data_Pittsburgh'!I$828,0))</f>
        <v>0</v>
      </c>
      <c r="F4322" t="str">
        <f>INDEX(cleaned_data_Pittsburgh!AK$2:'cleaned_data_Pittsburgh'!AK$828, MATCH(A4322, cleaned_data_Pittsburgh!I$2:'cleaned_data_Pittsburgh'!I$828,0))</f>
        <v>Sub-county</v>
      </c>
      <c r="G4322">
        <f t="shared" si="50"/>
        <v>1</v>
      </c>
    </row>
    <row r="4323" spans="1:7" x14ac:dyDescent="0.2">
      <c r="A4323">
        <v>224414323</v>
      </c>
      <c r="B4323">
        <v>189190240</v>
      </c>
      <c r="C4323" t="s">
        <v>3380</v>
      </c>
      <c r="D4323" t="str">
        <f>INDEX(cleaned_data_Pittsburgh!AF$2:'cleaned_data_Pittsburgh'!AF$828, MATCH(A4323, cleaned_data_Pittsburgh!I$2:'cleaned_data_Pittsburgh'!I$828,0))</f>
        <v>Pittsburgh</v>
      </c>
      <c r="E4323">
        <f>INDEX(cleaned_data_Pittsburgh!AG$2:'cleaned_data_Pittsburgh'!AG$828, MATCH(A4323, cleaned_data_Pittsburgh!I$2:'cleaned_data_Pittsburgh'!I$828,0))</f>
        <v>0</v>
      </c>
      <c r="F4323" t="str">
        <f>INDEX(cleaned_data_Pittsburgh!AK$2:'cleaned_data_Pittsburgh'!AK$828, MATCH(A4323, cleaned_data_Pittsburgh!I$2:'cleaned_data_Pittsburgh'!I$828,0))</f>
        <v>Sub-county</v>
      </c>
      <c r="G4323">
        <f t="shared" si="50"/>
        <v>1</v>
      </c>
    </row>
    <row r="4324" spans="1:7" x14ac:dyDescent="0.2">
      <c r="A4324">
        <v>224414323</v>
      </c>
      <c r="B4324">
        <v>158413252</v>
      </c>
      <c r="C4324" t="s">
        <v>3380</v>
      </c>
      <c r="D4324" t="str">
        <f>INDEX(cleaned_data_Pittsburgh!AF$2:'cleaned_data_Pittsburgh'!AF$828, MATCH(A4324, cleaned_data_Pittsburgh!I$2:'cleaned_data_Pittsburgh'!I$828,0))</f>
        <v>Pittsburgh</v>
      </c>
      <c r="E4324">
        <f>INDEX(cleaned_data_Pittsburgh!AG$2:'cleaned_data_Pittsburgh'!AG$828, MATCH(A4324, cleaned_data_Pittsburgh!I$2:'cleaned_data_Pittsburgh'!I$828,0))</f>
        <v>0</v>
      </c>
      <c r="F4324" t="str">
        <f>INDEX(cleaned_data_Pittsburgh!AK$2:'cleaned_data_Pittsburgh'!AK$828, MATCH(A4324, cleaned_data_Pittsburgh!I$2:'cleaned_data_Pittsburgh'!I$828,0))</f>
        <v>Sub-county</v>
      </c>
      <c r="G4324">
        <f t="shared" si="50"/>
        <v>1</v>
      </c>
    </row>
    <row r="4325" spans="1:7" x14ac:dyDescent="0.2">
      <c r="A4325">
        <v>224414323</v>
      </c>
      <c r="B4325">
        <v>116786332</v>
      </c>
      <c r="C4325" t="s">
        <v>3380</v>
      </c>
      <c r="D4325" t="str">
        <f>INDEX(cleaned_data_Pittsburgh!AF$2:'cleaned_data_Pittsburgh'!AF$828, MATCH(A4325, cleaned_data_Pittsburgh!I$2:'cleaned_data_Pittsburgh'!I$828,0))</f>
        <v>Pittsburgh</v>
      </c>
      <c r="E4325">
        <f>INDEX(cleaned_data_Pittsburgh!AG$2:'cleaned_data_Pittsburgh'!AG$828, MATCH(A4325, cleaned_data_Pittsburgh!I$2:'cleaned_data_Pittsburgh'!I$828,0))</f>
        <v>0</v>
      </c>
      <c r="F4325" t="str">
        <f>INDEX(cleaned_data_Pittsburgh!AK$2:'cleaned_data_Pittsburgh'!AK$828, MATCH(A4325, cleaned_data_Pittsburgh!I$2:'cleaned_data_Pittsburgh'!I$828,0))</f>
        <v>Sub-county</v>
      </c>
      <c r="G4325">
        <f t="shared" si="50"/>
        <v>1</v>
      </c>
    </row>
    <row r="4326" spans="1:7" x14ac:dyDescent="0.2">
      <c r="A4326">
        <v>224414323</v>
      </c>
      <c r="B4326">
        <v>182454574</v>
      </c>
      <c r="C4326" t="s">
        <v>3380</v>
      </c>
      <c r="D4326" t="str">
        <f>INDEX(cleaned_data_Pittsburgh!AF$2:'cleaned_data_Pittsburgh'!AF$828, MATCH(A4326, cleaned_data_Pittsburgh!I$2:'cleaned_data_Pittsburgh'!I$828,0))</f>
        <v>Pittsburgh</v>
      </c>
      <c r="E4326">
        <f>INDEX(cleaned_data_Pittsburgh!AG$2:'cleaned_data_Pittsburgh'!AG$828, MATCH(A4326, cleaned_data_Pittsburgh!I$2:'cleaned_data_Pittsburgh'!I$828,0))</f>
        <v>0</v>
      </c>
      <c r="F4326" t="str">
        <f>INDEX(cleaned_data_Pittsburgh!AK$2:'cleaned_data_Pittsburgh'!AK$828, MATCH(A4326, cleaned_data_Pittsburgh!I$2:'cleaned_data_Pittsburgh'!I$828,0))</f>
        <v>Sub-county</v>
      </c>
      <c r="G4326">
        <f t="shared" si="50"/>
        <v>1</v>
      </c>
    </row>
    <row r="4327" spans="1:7" x14ac:dyDescent="0.2">
      <c r="A4327">
        <v>224414323</v>
      </c>
      <c r="B4327">
        <v>183463704</v>
      </c>
      <c r="C4327" t="s">
        <v>3380</v>
      </c>
      <c r="D4327" t="str">
        <f>INDEX(cleaned_data_Pittsburgh!AF$2:'cleaned_data_Pittsburgh'!AF$828, MATCH(A4327, cleaned_data_Pittsburgh!I$2:'cleaned_data_Pittsburgh'!I$828,0))</f>
        <v>Pittsburgh</v>
      </c>
      <c r="E4327">
        <f>INDEX(cleaned_data_Pittsburgh!AG$2:'cleaned_data_Pittsburgh'!AG$828, MATCH(A4327, cleaned_data_Pittsburgh!I$2:'cleaned_data_Pittsburgh'!I$828,0))</f>
        <v>0</v>
      </c>
      <c r="F4327" t="str">
        <f>INDEX(cleaned_data_Pittsburgh!AK$2:'cleaned_data_Pittsburgh'!AK$828, MATCH(A4327, cleaned_data_Pittsburgh!I$2:'cleaned_data_Pittsburgh'!I$828,0))</f>
        <v>Sub-county</v>
      </c>
      <c r="G4327">
        <f t="shared" si="50"/>
        <v>1</v>
      </c>
    </row>
    <row r="4328" spans="1:7" x14ac:dyDescent="0.2">
      <c r="A4328">
        <v>224422147</v>
      </c>
      <c r="B4328">
        <v>83586342</v>
      </c>
      <c r="C4328" t="s">
        <v>3380</v>
      </c>
      <c r="D4328" t="str">
        <f>INDEX(cleaned_data_Pittsburgh!AF$2:'cleaned_data_Pittsburgh'!AF$828, MATCH(A4328, cleaned_data_Pittsburgh!I$2:'cleaned_data_Pittsburgh'!I$828,0))</f>
        <v>Pittsburgh</v>
      </c>
      <c r="E4328">
        <f>INDEX(cleaned_data_Pittsburgh!AG$2:'cleaned_data_Pittsburgh'!AG$828, MATCH(A4328, cleaned_data_Pittsburgh!I$2:'cleaned_data_Pittsburgh'!I$828,0))</f>
        <v>0</v>
      </c>
      <c r="F4328" t="str">
        <f>INDEX(cleaned_data_Pittsburgh!AK$2:'cleaned_data_Pittsburgh'!AK$828, MATCH(A4328, cleaned_data_Pittsburgh!I$2:'cleaned_data_Pittsburgh'!I$828,0))</f>
        <v>Sub-county</v>
      </c>
      <c r="G4328">
        <f t="shared" si="50"/>
        <v>1</v>
      </c>
    </row>
    <row r="4329" spans="1:7" x14ac:dyDescent="0.2">
      <c r="A4329">
        <v>224422147</v>
      </c>
      <c r="B4329">
        <v>51888502</v>
      </c>
      <c r="C4329" t="s">
        <v>3380</v>
      </c>
      <c r="D4329" t="str">
        <f>INDEX(cleaned_data_Pittsburgh!AF$2:'cleaned_data_Pittsburgh'!AF$828, MATCH(A4329, cleaned_data_Pittsburgh!I$2:'cleaned_data_Pittsburgh'!I$828,0))</f>
        <v>Pittsburgh</v>
      </c>
      <c r="E4329">
        <f>INDEX(cleaned_data_Pittsburgh!AG$2:'cleaned_data_Pittsburgh'!AG$828, MATCH(A4329, cleaned_data_Pittsburgh!I$2:'cleaned_data_Pittsburgh'!I$828,0))</f>
        <v>0</v>
      </c>
      <c r="F4329" t="str">
        <f>INDEX(cleaned_data_Pittsburgh!AK$2:'cleaned_data_Pittsburgh'!AK$828, MATCH(A4329, cleaned_data_Pittsburgh!I$2:'cleaned_data_Pittsburgh'!I$828,0))</f>
        <v>Sub-county</v>
      </c>
      <c r="G4329">
        <f t="shared" si="50"/>
        <v>1</v>
      </c>
    </row>
    <row r="4330" spans="1:7" x14ac:dyDescent="0.2">
      <c r="A4330">
        <v>224422147</v>
      </c>
      <c r="B4330">
        <v>85331582</v>
      </c>
      <c r="C4330" t="s">
        <v>3380</v>
      </c>
      <c r="D4330" t="str">
        <f>INDEX(cleaned_data_Pittsburgh!AF$2:'cleaned_data_Pittsburgh'!AF$828, MATCH(A4330, cleaned_data_Pittsburgh!I$2:'cleaned_data_Pittsburgh'!I$828,0))</f>
        <v>Pittsburgh</v>
      </c>
      <c r="E4330">
        <f>INDEX(cleaned_data_Pittsburgh!AG$2:'cleaned_data_Pittsburgh'!AG$828, MATCH(A4330, cleaned_data_Pittsburgh!I$2:'cleaned_data_Pittsburgh'!I$828,0))</f>
        <v>0</v>
      </c>
      <c r="F4330" t="str">
        <f>INDEX(cleaned_data_Pittsburgh!AK$2:'cleaned_data_Pittsburgh'!AK$828, MATCH(A4330, cleaned_data_Pittsburgh!I$2:'cleaned_data_Pittsburgh'!I$828,0))</f>
        <v>Sub-county</v>
      </c>
      <c r="G4330">
        <f t="shared" si="50"/>
        <v>1</v>
      </c>
    </row>
    <row r="4331" spans="1:7" x14ac:dyDescent="0.2">
      <c r="A4331">
        <v>224422147</v>
      </c>
      <c r="B4331">
        <v>98442822</v>
      </c>
      <c r="C4331" t="s">
        <v>3380</v>
      </c>
      <c r="D4331" t="str">
        <f>INDEX(cleaned_data_Pittsburgh!AF$2:'cleaned_data_Pittsburgh'!AF$828, MATCH(A4331, cleaned_data_Pittsburgh!I$2:'cleaned_data_Pittsburgh'!I$828,0))</f>
        <v>Pittsburgh</v>
      </c>
      <c r="E4331">
        <f>INDEX(cleaned_data_Pittsburgh!AG$2:'cleaned_data_Pittsburgh'!AG$828, MATCH(A4331, cleaned_data_Pittsburgh!I$2:'cleaned_data_Pittsburgh'!I$828,0))</f>
        <v>0</v>
      </c>
      <c r="F4331" t="str">
        <f>INDEX(cleaned_data_Pittsburgh!AK$2:'cleaned_data_Pittsburgh'!AK$828, MATCH(A4331, cleaned_data_Pittsburgh!I$2:'cleaned_data_Pittsburgh'!I$828,0))</f>
        <v>Sub-county</v>
      </c>
      <c r="G4331">
        <f t="shared" si="50"/>
        <v>1</v>
      </c>
    </row>
    <row r="4332" spans="1:7" x14ac:dyDescent="0.2">
      <c r="A4332">
        <v>224422147</v>
      </c>
      <c r="B4332">
        <v>21599591</v>
      </c>
      <c r="C4332" t="s">
        <v>3380</v>
      </c>
      <c r="D4332" t="str">
        <f>INDEX(cleaned_data_Pittsburgh!AF$2:'cleaned_data_Pittsburgh'!AF$828, MATCH(A4332, cleaned_data_Pittsburgh!I$2:'cleaned_data_Pittsburgh'!I$828,0))</f>
        <v>Pittsburgh</v>
      </c>
      <c r="E4332">
        <f>INDEX(cleaned_data_Pittsburgh!AG$2:'cleaned_data_Pittsburgh'!AG$828, MATCH(A4332, cleaned_data_Pittsburgh!I$2:'cleaned_data_Pittsburgh'!I$828,0))</f>
        <v>0</v>
      </c>
      <c r="F4332" t="str">
        <f>INDEX(cleaned_data_Pittsburgh!AK$2:'cleaned_data_Pittsburgh'!AK$828, MATCH(A4332, cleaned_data_Pittsburgh!I$2:'cleaned_data_Pittsburgh'!I$828,0))</f>
        <v>Sub-county</v>
      </c>
      <c r="G4332">
        <f t="shared" si="50"/>
        <v>1</v>
      </c>
    </row>
    <row r="4333" spans="1:7" x14ac:dyDescent="0.2">
      <c r="A4333">
        <v>224422147</v>
      </c>
      <c r="B4333">
        <v>4760932</v>
      </c>
      <c r="C4333" t="s">
        <v>3380</v>
      </c>
      <c r="D4333" t="str">
        <f>INDEX(cleaned_data_Pittsburgh!AF$2:'cleaned_data_Pittsburgh'!AF$828, MATCH(A4333, cleaned_data_Pittsburgh!I$2:'cleaned_data_Pittsburgh'!I$828,0))</f>
        <v>Pittsburgh</v>
      </c>
      <c r="E4333">
        <f>INDEX(cleaned_data_Pittsburgh!AG$2:'cleaned_data_Pittsburgh'!AG$828, MATCH(A4333, cleaned_data_Pittsburgh!I$2:'cleaned_data_Pittsburgh'!I$828,0))</f>
        <v>0</v>
      </c>
      <c r="F4333" t="str">
        <f>INDEX(cleaned_data_Pittsburgh!AK$2:'cleaned_data_Pittsburgh'!AK$828, MATCH(A4333, cleaned_data_Pittsburgh!I$2:'cleaned_data_Pittsburgh'!I$828,0))</f>
        <v>Sub-county</v>
      </c>
      <c r="G4333">
        <f t="shared" si="50"/>
        <v>1</v>
      </c>
    </row>
    <row r="4334" spans="1:7" x14ac:dyDescent="0.2">
      <c r="A4334">
        <v>224422147</v>
      </c>
      <c r="B4334">
        <v>50593792</v>
      </c>
      <c r="C4334" t="s">
        <v>3380</v>
      </c>
      <c r="D4334" t="str">
        <f>INDEX(cleaned_data_Pittsburgh!AF$2:'cleaned_data_Pittsburgh'!AF$828, MATCH(A4334, cleaned_data_Pittsburgh!I$2:'cleaned_data_Pittsburgh'!I$828,0))</f>
        <v>Pittsburgh</v>
      </c>
      <c r="E4334">
        <f>INDEX(cleaned_data_Pittsburgh!AG$2:'cleaned_data_Pittsburgh'!AG$828, MATCH(A4334, cleaned_data_Pittsburgh!I$2:'cleaned_data_Pittsburgh'!I$828,0))</f>
        <v>0</v>
      </c>
      <c r="F4334" t="str">
        <f>INDEX(cleaned_data_Pittsburgh!AK$2:'cleaned_data_Pittsburgh'!AK$828, MATCH(A4334, cleaned_data_Pittsburgh!I$2:'cleaned_data_Pittsburgh'!I$828,0))</f>
        <v>Sub-county</v>
      </c>
      <c r="G4334">
        <f t="shared" si="50"/>
        <v>1</v>
      </c>
    </row>
    <row r="4335" spans="1:7" x14ac:dyDescent="0.2">
      <c r="A4335">
        <v>224422147</v>
      </c>
      <c r="B4335">
        <v>187123145</v>
      </c>
      <c r="C4335" t="s">
        <v>3380</v>
      </c>
      <c r="D4335" t="str">
        <f>INDEX(cleaned_data_Pittsburgh!AF$2:'cleaned_data_Pittsburgh'!AF$828, MATCH(A4335, cleaned_data_Pittsburgh!I$2:'cleaned_data_Pittsburgh'!I$828,0))</f>
        <v>Pittsburgh</v>
      </c>
      <c r="E4335">
        <f>INDEX(cleaned_data_Pittsburgh!AG$2:'cleaned_data_Pittsburgh'!AG$828, MATCH(A4335, cleaned_data_Pittsburgh!I$2:'cleaned_data_Pittsburgh'!I$828,0))</f>
        <v>0</v>
      </c>
      <c r="F4335" t="str">
        <f>INDEX(cleaned_data_Pittsburgh!AK$2:'cleaned_data_Pittsburgh'!AK$828, MATCH(A4335, cleaned_data_Pittsburgh!I$2:'cleaned_data_Pittsburgh'!I$828,0))</f>
        <v>Sub-county</v>
      </c>
      <c r="G4335">
        <f t="shared" si="50"/>
        <v>1</v>
      </c>
    </row>
    <row r="4336" spans="1:7" x14ac:dyDescent="0.2">
      <c r="A4336">
        <v>224422147</v>
      </c>
      <c r="B4336">
        <v>151077072</v>
      </c>
      <c r="C4336" t="s">
        <v>3380</v>
      </c>
      <c r="D4336" t="str">
        <f>INDEX(cleaned_data_Pittsburgh!AF$2:'cleaned_data_Pittsburgh'!AF$828, MATCH(A4336, cleaned_data_Pittsburgh!I$2:'cleaned_data_Pittsburgh'!I$828,0))</f>
        <v>Pittsburgh</v>
      </c>
      <c r="E4336">
        <f>INDEX(cleaned_data_Pittsburgh!AG$2:'cleaned_data_Pittsburgh'!AG$828, MATCH(A4336, cleaned_data_Pittsburgh!I$2:'cleaned_data_Pittsburgh'!I$828,0))</f>
        <v>0</v>
      </c>
      <c r="F4336" t="str">
        <f>INDEX(cleaned_data_Pittsburgh!AK$2:'cleaned_data_Pittsburgh'!AK$828, MATCH(A4336, cleaned_data_Pittsburgh!I$2:'cleaned_data_Pittsburgh'!I$828,0))</f>
        <v>Sub-county</v>
      </c>
      <c r="G4336">
        <f t="shared" si="50"/>
        <v>1</v>
      </c>
    </row>
    <row r="4337" spans="1:7" x14ac:dyDescent="0.2">
      <c r="A4337">
        <v>224422147</v>
      </c>
      <c r="B4337">
        <v>184937775</v>
      </c>
      <c r="C4337" t="s">
        <v>3380</v>
      </c>
      <c r="D4337" t="str">
        <f>INDEX(cleaned_data_Pittsburgh!AF$2:'cleaned_data_Pittsburgh'!AF$828, MATCH(A4337, cleaned_data_Pittsburgh!I$2:'cleaned_data_Pittsburgh'!I$828,0))</f>
        <v>Pittsburgh</v>
      </c>
      <c r="E4337">
        <f>INDEX(cleaned_data_Pittsburgh!AG$2:'cleaned_data_Pittsburgh'!AG$828, MATCH(A4337, cleaned_data_Pittsburgh!I$2:'cleaned_data_Pittsburgh'!I$828,0))</f>
        <v>0</v>
      </c>
      <c r="F4337" t="str">
        <f>INDEX(cleaned_data_Pittsburgh!AK$2:'cleaned_data_Pittsburgh'!AK$828, MATCH(A4337, cleaned_data_Pittsburgh!I$2:'cleaned_data_Pittsburgh'!I$828,0))</f>
        <v>Sub-county</v>
      </c>
      <c r="G4337">
        <f t="shared" si="50"/>
        <v>1</v>
      </c>
    </row>
    <row r="4338" spans="1:7" x14ac:dyDescent="0.2">
      <c r="A4338">
        <v>224422929</v>
      </c>
      <c r="B4338">
        <v>187262641</v>
      </c>
      <c r="C4338" t="s">
        <v>3380</v>
      </c>
      <c r="D4338" t="str">
        <f>INDEX(cleaned_data_Pittsburgh!AF$2:'cleaned_data_Pittsburgh'!AF$828, MATCH(A4338, cleaned_data_Pittsburgh!I$2:'cleaned_data_Pittsburgh'!I$828,0))</f>
        <v>Pittsburgh</v>
      </c>
      <c r="E4338">
        <f>INDEX(cleaned_data_Pittsburgh!AG$2:'cleaned_data_Pittsburgh'!AG$828, MATCH(A4338, cleaned_data_Pittsburgh!I$2:'cleaned_data_Pittsburgh'!I$828,0))</f>
        <v>0</v>
      </c>
      <c r="F4338" t="str">
        <f>INDEX(cleaned_data_Pittsburgh!AK$2:'cleaned_data_Pittsburgh'!AK$828, MATCH(A4338, cleaned_data_Pittsburgh!I$2:'cleaned_data_Pittsburgh'!I$828,0))</f>
        <v>Sub-county</v>
      </c>
      <c r="G4338">
        <f t="shared" si="50"/>
        <v>1</v>
      </c>
    </row>
    <row r="4339" spans="1:7" x14ac:dyDescent="0.2">
      <c r="A4339">
        <v>224422929</v>
      </c>
      <c r="B4339">
        <v>55765652</v>
      </c>
      <c r="C4339" t="s">
        <v>3380</v>
      </c>
      <c r="D4339" t="str">
        <f>INDEX(cleaned_data_Pittsburgh!AF$2:'cleaned_data_Pittsburgh'!AF$828, MATCH(A4339, cleaned_data_Pittsburgh!I$2:'cleaned_data_Pittsburgh'!I$828,0))</f>
        <v>Pittsburgh</v>
      </c>
      <c r="E4339">
        <f>INDEX(cleaned_data_Pittsburgh!AG$2:'cleaned_data_Pittsburgh'!AG$828, MATCH(A4339, cleaned_data_Pittsburgh!I$2:'cleaned_data_Pittsburgh'!I$828,0))</f>
        <v>0</v>
      </c>
      <c r="F4339" t="str">
        <f>INDEX(cleaned_data_Pittsburgh!AK$2:'cleaned_data_Pittsburgh'!AK$828, MATCH(A4339, cleaned_data_Pittsburgh!I$2:'cleaned_data_Pittsburgh'!I$828,0))</f>
        <v>Sub-county</v>
      </c>
      <c r="G4339">
        <f t="shared" si="50"/>
        <v>1</v>
      </c>
    </row>
    <row r="4340" spans="1:7" x14ac:dyDescent="0.2">
      <c r="A4340">
        <v>224425377</v>
      </c>
      <c r="B4340">
        <v>3530073</v>
      </c>
      <c r="C4340" t="s">
        <v>3380</v>
      </c>
      <c r="D4340" t="str">
        <f>INDEX(cleaned_data_Pittsburgh!AF$2:'cleaned_data_Pittsburgh'!AF$828, MATCH(A4340, cleaned_data_Pittsburgh!I$2:'cleaned_data_Pittsburgh'!I$828,0))</f>
        <v>Pittsburgh</v>
      </c>
      <c r="E4340">
        <f>INDEX(cleaned_data_Pittsburgh!AG$2:'cleaned_data_Pittsburgh'!AG$828, MATCH(A4340, cleaned_data_Pittsburgh!I$2:'cleaned_data_Pittsburgh'!I$828,0))</f>
        <v>0</v>
      </c>
      <c r="F4340" t="str">
        <f>INDEX(cleaned_data_Pittsburgh!AK$2:'cleaned_data_Pittsburgh'!AK$828, MATCH(A4340, cleaned_data_Pittsburgh!I$2:'cleaned_data_Pittsburgh'!I$828,0))</f>
        <v>Sub-county</v>
      </c>
      <c r="G4340">
        <f t="shared" si="50"/>
        <v>1</v>
      </c>
    </row>
    <row r="4341" spans="1:7" x14ac:dyDescent="0.2">
      <c r="A4341">
        <v>224425377</v>
      </c>
      <c r="B4341">
        <v>3214874</v>
      </c>
      <c r="C4341" t="s">
        <v>3380</v>
      </c>
      <c r="D4341" t="str">
        <f>INDEX(cleaned_data_Pittsburgh!AF$2:'cleaned_data_Pittsburgh'!AF$828, MATCH(A4341, cleaned_data_Pittsburgh!I$2:'cleaned_data_Pittsburgh'!I$828,0))</f>
        <v>Pittsburgh</v>
      </c>
      <c r="E4341">
        <f>INDEX(cleaned_data_Pittsburgh!AG$2:'cleaned_data_Pittsburgh'!AG$828, MATCH(A4341, cleaned_data_Pittsburgh!I$2:'cleaned_data_Pittsburgh'!I$828,0))</f>
        <v>0</v>
      </c>
      <c r="F4341" t="str">
        <f>INDEX(cleaned_data_Pittsburgh!AK$2:'cleaned_data_Pittsburgh'!AK$828, MATCH(A4341, cleaned_data_Pittsburgh!I$2:'cleaned_data_Pittsburgh'!I$828,0))</f>
        <v>Sub-county</v>
      </c>
      <c r="G4341">
        <f t="shared" si="50"/>
        <v>1</v>
      </c>
    </row>
    <row r="4342" spans="1:7" x14ac:dyDescent="0.2">
      <c r="A4342">
        <v>224425377</v>
      </c>
      <c r="B4342">
        <v>1595992</v>
      </c>
      <c r="C4342" t="s">
        <v>3380</v>
      </c>
      <c r="D4342" t="str">
        <f>INDEX(cleaned_data_Pittsburgh!AF$2:'cleaned_data_Pittsburgh'!AF$828, MATCH(A4342, cleaned_data_Pittsburgh!I$2:'cleaned_data_Pittsburgh'!I$828,0))</f>
        <v>Pittsburgh</v>
      </c>
      <c r="E4342">
        <f>INDEX(cleaned_data_Pittsburgh!AG$2:'cleaned_data_Pittsburgh'!AG$828, MATCH(A4342, cleaned_data_Pittsburgh!I$2:'cleaned_data_Pittsburgh'!I$828,0))</f>
        <v>0</v>
      </c>
      <c r="F4342" t="str">
        <f>INDEX(cleaned_data_Pittsburgh!AK$2:'cleaned_data_Pittsburgh'!AK$828, MATCH(A4342, cleaned_data_Pittsburgh!I$2:'cleaned_data_Pittsburgh'!I$828,0))</f>
        <v>Sub-county</v>
      </c>
      <c r="G4342">
        <f t="shared" si="50"/>
        <v>1</v>
      </c>
    </row>
    <row r="4343" spans="1:7" x14ac:dyDescent="0.2">
      <c r="A4343">
        <v>224425377</v>
      </c>
      <c r="B4343">
        <v>4785142</v>
      </c>
      <c r="C4343" t="s">
        <v>3380</v>
      </c>
      <c r="D4343" t="str">
        <f>INDEX(cleaned_data_Pittsburgh!AF$2:'cleaned_data_Pittsburgh'!AF$828, MATCH(A4343, cleaned_data_Pittsburgh!I$2:'cleaned_data_Pittsburgh'!I$828,0))</f>
        <v>Pittsburgh</v>
      </c>
      <c r="E4343">
        <f>INDEX(cleaned_data_Pittsburgh!AG$2:'cleaned_data_Pittsburgh'!AG$828, MATCH(A4343, cleaned_data_Pittsburgh!I$2:'cleaned_data_Pittsburgh'!I$828,0))</f>
        <v>0</v>
      </c>
      <c r="F4343" t="str">
        <f>INDEX(cleaned_data_Pittsburgh!AK$2:'cleaned_data_Pittsburgh'!AK$828, MATCH(A4343, cleaned_data_Pittsburgh!I$2:'cleaned_data_Pittsburgh'!I$828,0))</f>
        <v>Sub-county</v>
      </c>
      <c r="G4343">
        <f t="shared" si="50"/>
        <v>1</v>
      </c>
    </row>
    <row r="4344" spans="1:7" x14ac:dyDescent="0.2">
      <c r="A4344">
        <v>224425377</v>
      </c>
      <c r="B4344">
        <v>129841602</v>
      </c>
      <c r="C4344" t="s">
        <v>3380</v>
      </c>
      <c r="D4344" t="str">
        <f>INDEX(cleaned_data_Pittsburgh!AF$2:'cleaned_data_Pittsburgh'!AF$828, MATCH(A4344, cleaned_data_Pittsburgh!I$2:'cleaned_data_Pittsburgh'!I$828,0))</f>
        <v>Pittsburgh</v>
      </c>
      <c r="E4344">
        <f>INDEX(cleaned_data_Pittsburgh!AG$2:'cleaned_data_Pittsburgh'!AG$828, MATCH(A4344, cleaned_data_Pittsburgh!I$2:'cleaned_data_Pittsburgh'!I$828,0))</f>
        <v>0</v>
      </c>
      <c r="F4344" t="str">
        <f>INDEX(cleaned_data_Pittsburgh!AK$2:'cleaned_data_Pittsburgh'!AK$828, MATCH(A4344, cleaned_data_Pittsburgh!I$2:'cleaned_data_Pittsburgh'!I$828,0))</f>
        <v>Sub-county</v>
      </c>
      <c r="G4344">
        <f t="shared" si="50"/>
        <v>1</v>
      </c>
    </row>
    <row r="4345" spans="1:7" x14ac:dyDescent="0.2">
      <c r="A4345">
        <v>224425377</v>
      </c>
      <c r="B4345">
        <v>27364692</v>
      </c>
      <c r="C4345" t="s">
        <v>3380</v>
      </c>
      <c r="D4345" t="str">
        <f>INDEX(cleaned_data_Pittsburgh!AF$2:'cleaned_data_Pittsburgh'!AF$828, MATCH(A4345, cleaned_data_Pittsburgh!I$2:'cleaned_data_Pittsburgh'!I$828,0))</f>
        <v>Pittsburgh</v>
      </c>
      <c r="E4345">
        <f>INDEX(cleaned_data_Pittsburgh!AG$2:'cleaned_data_Pittsburgh'!AG$828, MATCH(A4345, cleaned_data_Pittsburgh!I$2:'cleaned_data_Pittsburgh'!I$828,0))</f>
        <v>0</v>
      </c>
      <c r="F4345" t="str">
        <f>INDEX(cleaned_data_Pittsburgh!AK$2:'cleaned_data_Pittsburgh'!AK$828, MATCH(A4345, cleaned_data_Pittsburgh!I$2:'cleaned_data_Pittsburgh'!I$828,0))</f>
        <v>Sub-county</v>
      </c>
      <c r="G4345">
        <f t="shared" si="50"/>
        <v>1</v>
      </c>
    </row>
    <row r="4346" spans="1:7" x14ac:dyDescent="0.2">
      <c r="A4346">
        <v>224425377</v>
      </c>
      <c r="B4346">
        <v>13816986</v>
      </c>
      <c r="C4346" t="s">
        <v>3380</v>
      </c>
      <c r="D4346" t="str">
        <f>INDEX(cleaned_data_Pittsburgh!AF$2:'cleaned_data_Pittsburgh'!AF$828, MATCH(A4346, cleaned_data_Pittsburgh!I$2:'cleaned_data_Pittsburgh'!I$828,0))</f>
        <v>Pittsburgh</v>
      </c>
      <c r="E4346">
        <f>INDEX(cleaned_data_Pittsburgh!AG$2:'cleaned_data_Pittsburgh'!AG$828, MATCH(A4346, cleaned_data_Pittsburgh!I$2:'cleaned_data_Pittsburgh'!I$828,0))</f>
        <v>0</v>
      </c>
      <c r="F4346" t="str">
        <f>INDEX(cleaned_data_Pittsburgh!AK$2:'cleaned_data_Pittsburgh'!AK$828, MATCH(A4346, cleaned_data_Pittsburgh!I$2:'cleaned_data_Pittsburgh'!I$828,0))</f>
        <v>Sub-county</v>
      </c>
      <c r="G4346">
        <f t="shared" si="50"/>
        <v>1</v>
      </c>
    </row>
    <row r="4347" spans="1:7" x14ac:dyDescent="0.2">
      <c r="A4347">
        <v>224425377</v>
      </c>
      <c r="B4347">
        <v>100302172</v>
      </c>
      <c r="C4347" t="s">
        <v>3380</v>
      </c>
      <c r="D4347" t="str">
        <f>INDEX(cleaned_data_Pittsburgh!AF$2:'cleaned_data_Pittsburgh'!AF$828, MATCH(A4347, cleaned_data_Pittsburgh!I$2:'cleaned_data_Pittsburgh'!I$828,0))</f>
        <v>Pittsburgh</v>
      </c>
      <c r="E4347">
        <f>INDEX(cleaned_data_Pittsburgh!AG$2:'cleaned_data_Pittsburgh'!AG$828, MATCH(A4347, cleaned_data_Pittsburgh!I$2:'cleaned_data_Pittsburgh'!I$828,0))</f>
        <v>0</v>
      </c>
      <c r="F4347" t="str">
        <f>INDEX(cleaned_data_Pittsburgh!AK$2:'cleaned_data_Pittsburgh'!AK$828, MATCH(A4347, cleaned_data_Pittsburgh!I$2:'cleaned_data_Pittsburgh'!I$828,0))</f>
        <v>Sub-county</v>
      </c>
      <c r="G4347">
        <f t="shared" si="50"/>
        <v>1</v>
      </c>
    </row>
    <row r="4348" spans="1:7" x14ac:dyDescent="0.2">
      <c r="A4348">
        <v>224425377</v>
      </c>
      <c r="B4348">
        <v>130790282</v>
      </c>
      <c r="C4348" t="s">
        <v>3380</v>
      </c>
      <c r="D4348" t="str">
        <f>INDEX(cleaned_data_Pittsburgh!AF$2:'cleaned_data_Pittsburgh'!AF$828, MATCH(A4348, cleaned_data_Pittsburgh!I$2:'cleaned_data_Pittsburgh'!I$828,0))</f>
        <v>Pittsburgh</v>
      </c>
      <c r="E4348">
        <f>INDEX(cleaned_data_Pittsburgh!AG$2:'cleaned_data_Pittsburgh'!AG$828, MATCH(A4348, cleaned_data_Pittsburgh!I$2:'cleaned_data_Pittsburgh'!I$828,0))</f>
        <v>0</v>
      </c>
      <c r="F4348" t="str">
        <f>INDEX(cleaned_data_Pittsburgh!AK$2:'cleaned_data_Pittsburgh'!AK$828, MATCH(A4348, cleaned_data_Pittsburgh!I$2:'cleaned_data_Pittsburgh'!I$828,0))</f>
        <v>Sub-county</v>
      </c>
      <c r="G4348">
        <f t="shared" si="50"/>
        <v>1</v>
      </c>
    </row>
    <row r="4349" spans="1:7" x14ac:dyDescent="0.2">
      <c r="A4349">
        <v>224425460</v>
      </c>
      <c r="B4349">
        <v>3214874</v>
      </c>
      <c r="C4349" t="s">
        <v>3380</v>
      </c>
      <c r="D4349" t="str">
        <f>INDEX(cleaned_data_Pittsburgh!AF$2:'cleaned_data_Pittsburgh'!AF$828, MATCH(A4349, cleaned_data_Pittsburgh!I$2:'cleaned_data_Pittsburgh'!I$828,0))</f>
        <v>Pittsburgh</v>
      </c>
      <c r="E4349">
        <f>INDEX(cleaned_data_Pittsburgh!AG$2:'cleaned_data_Pittsburgh'!AG$828, MATCH(A4349, cleaned_data_Pittsburgh!I$2:'cleaned_data_Pittsburgh'!I$828,0))</f>
        <v>0</v>
      </c>
      <c r="F4349" t="str">
        <f>INDEX(cleaned_data_Pittsburgh!AK$2:'cleaned_data_Pittsburgh'!AK$828, MATCH(A4349, cleaned_data_Pittsburgh!I$2:'cleaned_data_Pittsburgh'!I$828,0))</f>
        <v>Sub-county</v>
      </c>
      <c r="G4349">
        <f t="shared" si="50"/>
        <v>1</v>
      </c>
    </row>
    <row r="4350" spans="1:7" x14ac:dyDescent="0.2">
      <c r="A4350">
        <v>224425460</v>
      </c>
      <c r="B4350">
        <v>4468896</v>
      </c>
      <c r="C4350" t="s">
        <v>3380</v>
      </c>
      <c r="D4350" t="str">
        <f>INDEX(cleaned_data_Pittsburgh!AF$2:'cleaned_data_Pittsburgh'!AF$828, MATCH(A4350, cleaned_data_Pittsburgh!I$2:'cleaned_data_Pittsburgh'!I$828,0))</f>
        <v>Pittsburgh</v>
      </c>
      <c r="E4350">
        <f>INDEX(cleaned_data_Pittsburgh!AG$2:'cleaned_data_Pittsburgh'!AG$828, MATCH(A4350, cleaned_data_Pittsburgh!I$2:'cleaned_data_Pittsburgh'!I$828,0))</f>
        <v>0</v>
      </c>
      <c r="F4350" t="str">
        <f>INDEX(cleaned_data_Pittsburgh!AK$2:'cleaned_data_Pittsburgh'!AK$828, MATCH(A4350, cleaned_data_Pittsburgh!I$2:'cleaned_data_Pittsburgh'!I$828,0))</f>
        <v>Sub-county</v>
      </c>
      <c r="G4350">
        <f t="shared" si="50"/>
        <v>1</v>
      </c>
    </row>
    <row r="4351" spans="1:7" x14ac:dyDescent="0.2">
      <c r="A4351">
        <v>224425460</v>
      </c>
      <c r="B4351">
        <v>129841602</v>
      </c>
      <c r="C4351" t="s">
        <v>3380</v>
      </c>
      <c r="D4351" t="str">
        <f>INDEX(cleaned_data_Pittsburgh!AF$2:'cleaned_data_Pittsburgh'!AF$828, MATCH(A4351, cleaned_data_Pittsburgh!I$2:'cleaned_data_Pittsburgh'!I$828,0))</f>
        <v>Pittsburgh</v>
      </c>
      <c r="E4351">
        <f>INDEX(cleaned_data_Pittsburgh!AG$2:'cleaned_data_Pittsburgh'!AG$828, MATCH(A4351, cleaned_data_Pittsburgh!I$2:'cleaned_data_Pittsburgh'!I$828,0))</f>
        <v>0</v>
      </c>
      <c r="F4351" t="str">
        <f>INDEX(cleaned_data_Pittsburgh!AK$2:'cleaned_data_Pittsburgh'!AK$828, MATCH(A4351, cleaned_data_Pittsburgh!I$2:'cleaned_data_Pittsburgh'!I$828,0))</f>
        <v>Sub-county</v>
      </c>
      <c r="G4351">
        <f t="shared" si="50"/>
        <v>1</v>
      </c>
    </row>
    <row r="4352" spans="1:7" x14ac:dyDescent="0.2">
      <c r="A4352">
        <v>224426448</v>
      </c>
      <c r="B4352">
        <v>9775081</v>
      </c>
      <c r="C4352" t="s">
        <v>3380</v>
      </c>
      <c r="D4352" t="str">
        <f>INDEX(cleaned_data_Pittsburgh!AF$2:'cleaned_data_Pittsburgh'!AF$828, MATCH(A4352, cleaned_data_Pittsburgh!I$2:'cleaned_data_Pittsburgh'!I$828,0))</f>
        <v>Pittsburgh</v>
      </c>
      <c r="E4352">
        <f>INDEX(cleaned_data_Pittsburgh!AG$2:'cleaned_data_Pittsburgh'!AG$828, MATCH(A4352, cleaned_data_Pittsburgh!I$2:'cleaned_data_Pittsburgh'!I$828,0))</f>
        <v>0</v>
      </c>
      <c r="F4352" t="str">
        <f>INDEX(cleaned_data_Pittsburgh!AK$2:'cleaned_data_Pittsburgh'!AK$828, MATCH(A4352, cleaned_data_Pittsburgh!I$2:'cleaned_data_Pittsburgh'!I$828,0))</f>
        <v>Sub-county</v>
      </c>
      <c r="G4352">
        <f t="shared" si="50"/>
        <v>1</v>
      </c>
    </row>
    <row r="4353" spans="1:7" x14ac:dyDescent="0.2">
      <c r="A4353">
        <v>224426448</v>
      </c>
      <c r="B4353">
        <v>12346175</v>
      </c>
      <c r="C4353" t="s">
        <v>3380</v>
      </c>
      <c r="D4353" t="str">
        <f>INDEX(cleaned_data_Pittsburgh!AF$2:'cleaned_data_Pittsburgh'!AF$828, MATCH(A4353, cleaned_data_Pittsburgh!I$2:'cleaned_data_Pittsburgh'!I$828,0))</f>
        <v>Pittsburgh</v>
      </c>
      <c r="E4353">
        <f>INDEX(cleaned_data_Pittsburgh!AG$2:'cleaned_data_Pittsburgh'!AG$828, MATCH(A4353, cleaned_data_Pittsburgh!I$2:'cleaned_data_Pittsburgh'!I$828,0))</f>
        <v>0</v>
      </c>
      <c r="F4353" t="str">
        <f>INDEX(cleaned_data_Pittsburgh!AK$2:'cleaned_data_Pittsburgh'!AK$828, MATCH(A4353, cleaned_data_Pittsburgh!I$2:'cleaned_data_Pittsburgh'!I$828,0))</f>
        <v>Sub-county</v>
      </c>
      <c r="G4353">
        <f t="shared" si="50"/>
        <v>1</v>
      </c>
    </row>
    <row r="4354" spans="1:7" x14ac:dyDescent="0.2">
      <c r="A4354">
        <v>224426448</v>
      </c>
      <c r="B4354">
        <v>130356082</v>
      </c>
      <c r="C4354" t="s">
        <v>3380</v>
      </c>
      <c r="D4354" t="str">
        <f>INDEX(cleaned_data_Pittsburgh!AF$2:'cleaned_data_Pittsburgh'!AF$828, MATCH(A4354, cleaned_data_Pittsburgh!I$2:'cleaned_data_Pittsburgh'!I$828,0))</f>
        <v>Pittsburgh</v>
      </c>
      <c r="E4354">
        <f>INDEX(cleaned_data_Pittsburgh!AG$2:'cleaned_data_Pittsburgh'!AG$828, MATCH(A4354, cleaned_data_Pittsburgh!I$2:'cleaned_data_Pittsburgh'!I$828,0))</f>
        <v>0</v>
      </c>
      <c r="F4354" t="str">
        <f>INDEX(cleaned_data_Pittsburgh!AK$2:'cleaned_data_Pittsburgh'!AK$828, MATCH(A4354, cleaned_data_Pittsburgh!I$2:'cleaned_data_Pittsburgh'!I$828,0))</f>
        <v>Sub-county</v>
      </c>
      <c r="G4354">
        <f t="shared" si="50"/>
        <v>1</v>
      </c>
    </row>
    <row r="4355" spans="1:7" x14ac:dyDescent="0.2">
      <c r="A4355">
        <v>224426448</v>
      </c>
      <c r="B4355">
        <v>185134063</v>
      </c>
      <c r="C4355" t="s">
        <v>3380</v>
      </c>
      <c r="D4355" t="str">
        <f>INDEX(cleaned_data_Pittsburgh!AF$2:'cleaned_data_Pittsburgh'!AF$828, MATCH(A4355, cleaned_data_Pittsburgh!I$2:'cleaned_data_Pittsburgh'!I$828,0))</f>
        <v>Pittsburgh</v>
      </c>
      <c r="E4355">
        <f>INDEX(cleaned_data_Pittsburgh!AG$2:'cleaned_data_Pittsburgh'!AG$828, MATCH(A4355, cleaned_data_Pittsburgh!I$2:'cleaned_data_Pittsburgh'!I$828,0))</f>
        <v>0</v>
      </c>
      <c r="F4355" t="str">
        <f>INDEX(cleaned_data_Pittsburgh!AK$2:'cleaned_data_Pittsburgh'!AK$828, MATCH(A4355, cleaned_data_Pittsburgh!I$2:'cleaned_data_Pittsburgh'!I$828,0))</f>
        <v>Sub-county</v>
      </c>
      <c r="G4355">
        <f t="shared" si="50"/>
        <v>1</v>
      </c>
    </row>
    <row r="4356" spans="1:7" x14ac:dyDescent="0.2">
      <c r="A4356">
        <v>224426448</v>
      </c>
      <c r="B4356">
        <v>183523068</v>
      </c>
      <c r="C4356" t="s">
        <v>3380</v>
      </c>
      <c r="D4356" t="str">
        <f>INDEX(cleaned_data_Pittsburgh!AF$2:'cleaned_data_Pittsburgh'!AF$828, MATCH(A4356, cleaned_data_Pittsburgh!I$2:'cleaned_data_Pittsburgh'!I$828,0))</f>
        <v>Pittsburgh</v>
      </c>
      <c r="E4356">
        <f>INDEX(cleaned_data_Pittsburgh!AG$2:'cleaned_data_Pittsburgh'!AG$828, MATCH(A4356, cleaned_data_Pittsburgh!I$2:'cleaned_data_Pittsburgh'!I$828,0))</f>
        <v>0</v>
      </c>
      <c r="F4356" t="str">
        <f>INDEX(cleaned_data_Pittsburgh!AK$2:'cleaned_data_Pittsburgh'!AK$828, MATCH(A4356, cleaned_data_Pittsburgh!I$2:'cleaned_data_Pittsburgh'!I$828,0))</f>
        <v>Sub-county</v>
      </c>
      <c r="G4356">
        <f t="shared" si="50"/>
        <v>1</v>
      </c>
    </row>
    <row r="4357" spans="1:7" x14ac:dyDescent="0.2">
      <c r="A4357">
        <v>224426448</v>
      </c>
      <c r="B4357">
        <v>13863393</v>
      </c>
      <c r="C4357" t="s">
        <v>3380</v>
      </c>
      <c r="D4357" t="str">
        <f>INDEX(cleaned_data_Pittsburgh!AF$2:'cleaned_data_Pittsburgh'!AF$828, MATCH(A4357, cleaned_data_Pittsburgh!I$2:'cleaned_data_Pittsburgh'!I$828,0))</f>
        <v>Pittsburgh</v>
      </c>
      <c r="E4357">
        <f>INDEX(cleaned_data_Pittsburgh!AG$2:'cleaned_data_Pittsburgh'!AG$828, MATCH(A4357, cleaned_data_Pittsburgh!I$2:'cleaned_data_Pittsburgh'!I$828,0))</f>
        <v>0</v>
      </c>
      <c r="F4357" t="str">
        <f>INDEX(cleaned_data_Pittsburgh!AK$2:'cleaned_data_Pittsburgh'!AK$828, MATCH(A4357, cleaned_data_Pittsburgh!I$2:'cleaned_data_Pittsburgh'!I$828,0))</f>
        <v>Sub-county</v>
      </c>
      <c r="G4357">
        <f t="shared" si="50"/>
        <v>1</v>
      </c>
    </row>
    <row r="4358" spans="1:7" x14ac:dyDescent="0.2">
      <c r="A4358">
        <v>224426448</v>
      </c>
      <c r="B4358">
        <v>148131182</v>
      </c>
      <c r="C4358" t="s">
        <v>3380</v>
      </c>
      <c r="D4358" t="str">
        <f>INDEX(cleaned_data_Pittsburgh!AF$2:'cleaned_data_Pittsburgh'!AF$828, MATCH(A4358, cleaned_data_Pittsburgh!I$2:'cleaned_data_Pittsburgh'!I$828,0))</f>
        <v>Pittsburgh</v>
      </c>
      <c r="E4358">
        <f>INDEX(cleaned_data_Pittsburgh!AG$2:'cleaned_data_Pittsburgh'!AG$828, MATCH(A4358, cleaned_data_Pittsburgh!I$2:'cleaned_data_Pittsburgh'!I$828,0))</f>
        <v>0</v>
      </c>
      <c r="F4358" t="str">
        <f>INDEX(cleaned_data_Pittsburgh!AK$2:'cleaned_data_Pittsburgh'!AK$828, MATCH(A4358, cleaned_data_Pittsburgh!I$2:'cleaned_data_Pittsburgh'!I$828,0))</f>
        <v>Sub-county</v>
      </c>
      <c r="G4358">
        <f t="shared" si="50"/>
        <v>1</v>
      </c>
    </row>
    <row r="4359" spans="1:7" x14ac:dyDescent="0.2">
      <c r="A4359">
        <v>224426448</v>
      </c>
      <c r="B4359">
        <v>112021302</v>
      </c>
      <c r="C4359" t="s">
        <v>3380</v>
      </c>
      <c r="D4359" t="str">
        <f>INDEX(cleaned_data_Pittsburgh!AF$2:'cleaned_data_Pittsburgh'!AF$828, MATCH(A4359, cleaned_data_Pittsburgh!I$2:'cleaned_data_Pittsburgh'!I$828,0))</f>
        <v>Pittsburgh</v>
      </c>
      <c r="E4359">
        <f>INDEX(cleaned_data_Pittsburgh!AG$2:'cleaned_data_Pittsburgh'!AG$828, MATCH(A4359, cleaned_data_Pittsburgh!I$2:'cleaned_data_Pittsburgh'!I$828,0))</f>
        <v>0</v>
      </c>
      <c r="F4359" t="str">
        <f>INDEX(cleaned_data_Pittsburgh!AK$2:'cleaned_data_Pittsburgh'!AK$828, MATCH(A4359, cleaned_data_Pittsburgh!I$2:'cleaned_data_Pittsburgh'!I$828,0))</f>
        <v>Sub-county</v>
      </c>
      <c r="G4359">
        <f t="shared" si="50"/>
        <v>1</v>
      </c>
    </row>
    <row r="4360" spans="1:7" x14ac:dyDescent="0.2">
      <c r="A4360">
        <v>224430699</v>
      </c>
      <c r="B4360">
        <v>14624109</v>
      </c>
      <c r="C4360" t="s">
        <v>3380</v>
      </c>
      <c r="D4360" t="str">
        <f>INDEX(cleaned_data_Pittsburgh!AF$2:'cleaned_data_Pittsburgh'!AF$828, MATCH(A4360, cleaned_data_Pittsburgh!I$2:'cleaned_data_Pittsburgh'!I$828,0))</f>
        <v>Pittsburgh</v>
      </c>
      <c r="E4360">
        <f>INDEX(cleaned_data_Pittsburgh!AG$2:'cleaned_data_Pittsburgh'!AG$828, MATCH(A4360, cleaned_data_Pittsburgh!I$2:'cleaned_data_Pittsburgh'!I$828,0))</f>
        <v>0</v>
      </c>
      <c r="F4360" t="str">
        <f>INDEX(cleaned_data_Pittsburgh!AK$2:'cleaned_data_Pittsburgh'!AK$828, MATCH(A4360, cleaned_data_Pittsburgh!I$2:'cleaned_data_Pittsburgh'!I$828,0))</f>
        <v>Sub-county</v>
      </c>
      <c r="G4360">
        <f t="shared" si="50"/>
        <v>1</v>
      </c>
    </row>
    <row r="4361" spans="1:7" x14ac:dyDescent="0.2">
      <c r="A4361">
        <v>224430699</v>
      </c>
      <c r="B4361">
        <v>6090748</v>
      </c>
      <c r="C4361" t="s">
        <v>3380</v>
      </c>
      <c r="D4361" t="str">
        <f>INDEX(cleaned_data_Pittsburgh!AF$2:'cleaned_data_Pittsburgh'!AF$828, MATCH(A4361, cleaned_data_Pittsburgh!I$2:'cleaned_data_Pittsburgh'!I$828,0))</f>
        <v>Pittsburgh</v>
      </c>
      <c r="E4361">
        <f>INDEX(cleaned_data_Pittsburgh!AG$2:'cleaned_data_Pittsburgh'!AG$828, MATCH(A4361, cleaned_data_Pittsburgh!I$2:'cleaned_data_Pittsburgh'!I$828,0))</f>
        <v>0</v>
      </c>
      <c r="F4361" t="str">
        <f>INDEX(cleaned_data_Pittsburgh!AK$2:'cleaned_data_Pittsburgh'!AK$828, MATCH(A4361, cleaned_data_Pittsburgh!I$2:'cleaned_data_Pittsburgh'!I$828,0))</f>
        <v>Sub-county</v>
      </c>
      <c r="G4361">
        <f t="shared" si="50"/>
        <v>1</v>
      </c>
    </row>
    <row r="4362" spans="1:7" x14ac:dyDescent="0.2">
      <c r="A4362">
        <v>224430699</v>
      </c>
      <c r="B4362">
        <v>51378442</v>
      </c>
      <c r="C4362" t="s">
        <v>3380</v>
      </c>
      <c r="D4362" t="str">
        <f>INDEX(cleaned_data_Pittsburgh!AF$2:'cleaned_data_Pittsburgh'!AF$828, MATCH(A4362, cleaned_data_Pittsburgh!I$2:'cleaned_data_Pittsburgh'!I$828,0))</f>
        <v>Pittsburgh</v>
      </c>
      <c r="E4362">
        <f>INDEX(cleaned_data_Pittsburgh!AG$2:'cleaned_data_Pittsburgh'!AG$828, MATCH(A4362, cleaned_data_Pittsburgh!I$2:'cleaned_data_Pittsburgh'!I$828,0))</f>
        <v>0</v>
      </c>
      <c r="F4362" t="str">
        <f>INDEX(cleaned_data_Pittsburgh!AK$2:'cleaned_data_Pittsburgh'!AK$828, MATCH(A4362, cleaned_data_Pittsburgh!I$2:'cleaned_data_Pittsburgh'!I$828,0))</f>
        <v>Sub-county</v>
      </c>
      <c r="G4362">
        <f t="shared" si="50"/>
        <v>1</v>
      </c>
    </row>
    <row r="4363" spans="1:7" x14ac:dyDescent="0.2">
      <c r="A4363">
        <v>224433652</v>
      </c>
      <c r="B4363">
        <v>48519882</v>
      </c>
      <c r="C4363" t="s">
        <v>3380</v>
      </c>
      <c r="D4363" t="str">
        <f>INDEX(cleaned_data_Pittsburgh!AF$2:'cleaned_data_Pittsburgh'!AF$828, MATCH(A4363, cleaned_data_Pittsburgh!I$2:'cleaned_data_Pittsburgh'!I$828,0))</f>
        <v>Pittsburgh</v>
      </c>
      <c r="E4363">
        <f>INDEX(cleaned_data_Pittsburgh!AG$2:'cleaned_data_Pittsburgh'!AG$828, MATCH(A4363, cleaned_data_Pittsburgh!I$2:'cleaned_data_Pittsburgh'!I$828,0))</f>
        <v>0</v>
      </c>
      <c r="F4363" t="str">
        <f>INDEX(cleaned_data_Pittsburgh!AK$2:'cleaned_data_Pittsburgh'!AK$828, MATCH(A4363, cleaned_data_Pittsburgh!I$2:'cleaned_data_Pittsburgh'!I$828,0))</f>
        <v>Sub-county</v>
      </c>
      <c r="G4363">
        <f t="shared" ref="G4363:G4426" si="51">IF(IFERROR(SEARCH(D4363, C4363), 0), 1, 0)</f>
        <v>1</v>
      </c>
    </row>
    <row r="4364" spans="1:7" x14ac:dyDescent="0.2">
      <c r="A4364">
        <v>224433652</v>
      </c>
      <c r="B4364">
        <v>4807269</v>
      </c>
      <c r="C4364" t="s">
        <v>3380</v>
      </c>
      <c r="D4364" t="str">
        <f>INDEX(cleaned_data_Pittsburgh!AF$2:'cleaned_data_Pittsburgh'!AF$828, MATCH(A4364, cleaned_data_Pittsburgh!I$2:'cleaned_data_Pittsburgh'!I$828,0))</f>
        <v>Pittsburgh</v>
      </c>
      <c r="E4364">
        <f>INDEX(cleaned_data_Pittsburgh!AG$2:'cleaned_data_Pittsburgh'!AG$828, MATCH(A4364, cleaned_data_Pittsburgh!I$2:'cleaned_data_Pittsburgh'!I$828,0))</f>
        <v>0</v>
      </c>
      <c r="F4364" t="str">
        <f>INDEX(cleaned_data_Pittsburgh!AK$2:'cleaned_data_Pittsburgh'!AK$828, MATCH(A4364, cleaned_data_Pittsburgh!I$2:'cleaned_data_Pittsburgh'!I$828,0))</f>
        <v>Sub-county</v>
      </c>
      <c r="G4364">
        <f t="shared" si="51"/>
        <v>1</v>
      </c>
    </row>
    <row r="4365" spans="1:7" x14ac:dyDescent="0.2">
      <c r="A4365">
        <v>224436452</v>
      </c>
      <c r="B4365">
        <v>182480188</v>
      </c>
      <c r="C4365" t="s">
        <v>3380</v>
      </c>
      <c r="D4365" t="str">
        <f>INDEX(cleaned_data_Pittsburgh!AF$2:'cleaned_data_Pittsburgh'!AF$828, MATCH(A4365, cleaned_data_Pittsburgh!I$2:'cleaned_data_Pittsburgh'!I$828,0))</f>
        <v>Pittsburgh</v>
      </c>
      <c r="E4365">
        <f>INDEX(cleaned_data_Pittsburgh!AG$2:'cleaned_data_Pittsburgh'!AG$828, MATCH(A4365, cleaned_data_Pittsburgh!I$2:'cleaned_data_Pittsburgh'!I$828,0))</f>
        <v>0</v>
      </c>
      <c r="F4365" t="str">
        <f>INDEX(cleaned_data_Pittsburgh!AK$2:'cleaned_data_Pittsburgh'!AK$828, MATCH(A4365, cleaned_data_Pittsburgh!I$2:'cleaned_data_Pittsburgh'!I$828,0))</f>
        <v>Sub-county</v>
      </c>
      <c r="G4365">
        <f t="shared" si="51"/>
        <v>1</v>
      </c>
    </row>
    <row r="4366" spans="1:7" x14ac:dyDescent="0.2">
      <c r="A4366">
        <v>224436452</v>
      </c>
      <c r="B4366">
        <v>54094182</v>
      </c>
      <c r="C4366" t="s">
        <v>3380</v>
      </c>
      <c r="D4366" t="str">
        <f>INDEX(cleaned_data_Pittsburgh!AF$2:'cleaned_data_Pittsburgh'!AF$828, MATCH(A4366, cleaned_data_Pittsburgh!I$2:'cleaned_data_Pittsburgh'!I$828,0))</f>
        <v>Pittsburgh</v>
      </c>
      <c r="E4366">
        <f>INDEX(cleaned_data_Pittsburgh!AG$2:'cleaned_data_Pittsburgh'!AG$828, MATCH(A4366, cleaned_data_Pittsburgh!I$2:'cleaned_data_Pittsburgh'!I$828,0))</f>
        <v>0</v>
      </c>
      <c r="F4366" t="str">
        <f>INDEX(cleaned_data_Pittsburgh!AK$2:'cleaned_data_Pittsburgh'!AK$828, MATCH(A4366, cleaned_data_Pittsburgh!I$2:'cleaned_data_Pittsburgh'!I$828,0))</f>
        <v>Sub-county</v>
      </c>
      <c r="G4366">
        <f t="shared" si="51"/>
        <v>1</v>
      </c>
    </row>
    <row r="4367" spans="1:7" x14ac:dyDescent="0.2">
      <c r="A4367">
        <v>224436452</v>
      </c>
      <c r="B4367">
        <v>189510398</v>
      </c>
      <c r="C4367" t="s">
        <v>3380</v>
      </c>
      <c r="D4367" t="str">
        <f>INDEX(cleaned_data_Pittsburgh!AF$2:'cleaned_data_Pittsburgh'!AF$828, MATCH(A4367, cleaned_data_Pittsburgh!I$2:'cleaned_data_Pittsburgh'!I$828,0))</f>
        <v>Pittsburgh</v>
      </c>
      <c r="E4367">
        <f>INDEX(cleaned_data_Pittsburgh!AG$2:'cleaned_data_Pittsburgh'!AG$828, MATCH(A4367, cleaned_data_Pittsburgh!I$2:'cleaned_data_Pittsburgh'!I$828,0))</f>
        <v>0</v>
      </c>
      <c r="F4367" t="str">
        <f>INDEX(cleaned_data_Pittsburgh!AK$2:'cleaned_data_Pittsburgh'!AK$828, MATCH(A4367, cleaned_data_Pittsburgh!I$2:'cleaned_data_Pittsburgh'!I$828,0))</f>
        <v>Sub-county</v>
      </c>
      <c r="G4367">
        <f t="shared" si="51"/>
        <v>1</v>
      </c>
    </row>
    <row r="4368" spans="1:7" x14ac:dyDescent="0.2">
      <c r="A4368">
        <v>224436452</v>
      </c>
      <c r="B4368">
        <v>28405752</v>
      </c>
      <c r="C4368" t="s">
        <v>3380</v>
      </c>
      <c r="D4368" t="str">
        <f>INDEX(cleaned_data_Pittsburgh!AF$2:'cleaned_data_Pittsburgh'!AF$828, MATCH(A4368, cleaned_data_Pittsburgh!I$2:'cleaned_data_Pittsburgh'!I$828,0))</f>
        <v>Pittsburgh</v>
      </c>
      <c r="E4368">
        <f>INDEX(cleaned_data_Pittsburgh!AG$2:'cleaned_data_Pittsburgh'!AG$828, MATCH(A4368, cleaned_data_Pittsburgh!I$2:'cleaned_data_Pittsburgh'!I$828,0))</f>
        <v>0</v>
      </c>
      <c r="F4368" t="str">
        <f>INDEX(cleaned_data_Pittsburgh!AK$2:'cleaned_data_Pittsburgh'!AK$828, MATCH(A4368, cleaned_data_Pittsburgh!I$2:'cleaned_data_Pittsburgh'!I$828,0))</f>
        <v>Sub-county</v>
      </c>
      <c r="G4368">
        <f t="shared" si="51"/>
        <v>1</v>
      </c>
    </row>
    <row r="4369" spans="1:7" x14ac:dyDescent="0.2">
      <c r="A4369">
        <v>224436452</v>
      </c>
      <c r="B4369">
        <v>9570377</v>
      </c>
      <c r="C4369" t="s">
        <v>3380</v>
      </c>
      <c r="D4369" t="str">
        <f>INDEX(cleaned_data_Pittsburgh!AF$2:'cleaned_data_Pittsburgh'!AF$828, MATCH(A4369, cleaned_data_Pittsburgh!I$2:'cleaned_data_Pittsburgh'!I$828,0))</f>
        <v>Pittsburgh</v>
      </c>
      <c r="E4369">
        <f>INDEX(cleaned_data_Pittsburgh!AG$2:'cleaned_data_Pittsburgh'!AG$828, MATCH(A4369, cleaned_data_Pittsburgh!I$2:'cleaned_data_Pittsburgh'!I$828,0))</f>
        <v>0</v>
      </c>
      <c r="F4369" t="str">
        <f>INDEX(cleaned_data_Pittsburgh!AK$2:'cleaned_data_Pittsburgh'!AK$828, MATCH(A4369, cleaned_data_Pittsburgh!I$2:'cleaned_data_Pittsburgh'!I$828,0))</f>
        <v>Sub-county</v>
      </c>
      <c r="G4369">
        <f t="shared" si="51"/>
        <v>1</v>
      </c>
    </row>
    <row r="4370" spans="1:7" x14ac:dyDescent="0.2">
      <c r="A4370">
        <v>224440150</v>
      </c>
      <c r="B4370">
        <v>49813702</v>
      </c>
      <c r="C4370" t="s">
        <v>3380</v>
      </c>
      <c r="D4370" t="str">
        <f>INDEX(cleaned_data_Pittsburgh!AF$2:'cleaned_data_Pittsburgh'!AF$828, MATCH(A4370, cleaned_data_Pittsburgh!I$2:'cleaned_data_Pittsburgh'!I$828,0))</f>
        <v>Pittsburgh</v>
      </c>
      <c r="E4370">
        <f>INDEX(cleaned_data_Pittsburgh!AG$2:'cleaned_data_Pittsburgh'!AG$828, MATCH(A4370, cleaned_data_Pittsburgh!I$2:'cleaned_data_Pittsburgh'!I$828,0))</f>
        <v>0</v>
      </c>
      <c r="F4370" t="str">
        <f>INDEX(cleaned_data_Pittsburgh!AK$2:'cleaned_data_Pittsburgh'!AK$828, MATCH(A4370, cleaned_data_Pittsburgh!I$2:'cleaned_data_Pittsburgh'!I$828,0))</f>
        <v>Sub-county</v>
      </c>
      <c r="G4370">
        <f t="shared" si="51"/>
        <v>1</v>
      </c>
    </row>
    <row r="4371" spans="1:7" x14ac:dyDescent="0.2">
      <c r="A4371">
        <v>224440150</v>
      </c>
      <c r="B4371">
        <v>185080850</v>
      </c>
      <c r="C4371" t="s">
        <v>3380</v>
      </c>
      <c r="D4371" t="str">
        <f>INDEX(cleaned_data_Pittsburgh!AF$2:'cleaned_data_Pittsburgh'!AF$828, MATCH(A4371, cleaned_data_Pittsburgh!I$2:'cleaned_data_Pittsburgh'!I$828,0))</f>
        <v>Pittsburgh</v>
      </c>
      <c r="E4371">
        <f>INDEX(cleaned_data_Pittsburgh!AG$2:'cleaned_data_Pittsburgh'!AG$828, MATCH(A4371, cleaned_data_Pittsburgh!I$2:'cleaned_data_Pittsburgh'!I$828,0))</f>
        <v>0</v>
      </c>
      <c r="F4371" t="str">
        <f>INDEX(cleaned_data_Pittsburgh!AK$2:'cleaned_data_Pittsburgh'!AK$828, MATCH(A4371, cleaned_data_Pittsburgh!I$2:'cleaned_data_Pittsburgh'!I$828,0))</f>
        <v>Sub-county</v>
      </c>
      <c r="G4371">
        <f t="shared" si="51"/>
        <v>1</v>
      </c>
    </row>
    <row r="4372" spans="1:7" x14ac:dyDescent="0.2">
      <c r="A4372">
        <v>224440352</v>
      </c>
      <c r="B4372">
        <v>5345067</v>
      </c>
      <c r="C4372" t="s">
        <v>3380</v>
      </c>
      <c r="D4372" t="str">
        <f>INDEX(cleaned_data_Pittsburgh!AF$2:'cleaned_data_Pittsburgh'!AF$828, MATCH(A4372, cleaned_data_Pittsburgh!I$2:'cleaned_data_Pittsburgh'!I$828,0))</f>
        <v>Pittsburgh</v>
      </c>
      <c r="E4372">
        <f>INDEX(cleaned_data_Pittsburgh!AG$2:'cleaned_data_Pittsburgh'!AG$828, MATCH(A4372, cleaned_data_Pittsburgh!I$2:'cleaned_data_Pittsburgh'!I$828,0))</f>
        <v>0</v>
      </c>
      <c r="F4372" t="str">
        <f>INDEX(cleaned_data_Pittsburgh!AK$2:'cleaned_data_Pittsburgh'!AK$828, MATCH(A4372, cleaned_data_Pittsburgh!I$2:'cleaned_data_Pittsburgh'!I$828,0))</f>
        <v>Sub-county</v>
      </c>
      <c r="G4372">
        <f t="shared" si="51"/>
        <v>1</v>
      </c>
    </row>
    <row r="4373" spans="1:7" x14ac:dyDescent="0.2">
      <c r="A4373">
        <v>224440352</v>
      </c>
      <c r="B4373">
        <v>159038072</v>
      </c>
      <c r="C4373" t="s">
        <v>3380</v>
      </c>
      <c r="D4373" t="str">
        <f>INDEX(cleaned_data_Pittsburgh!AF$2:'cleaned_data_Pittsburgh'!AF$828, MATCH(A4373, cleaned_data_Pittsburgh!I$2:'cleaned_data_Pittsburgh'!I$828,0))</f>
        <v>Pittsburgh</v>
      </c>
      <c r="E4373">
        <f>INDEX(cleaned_data_Pittsburgh!AG$2:'cleaned_data_Pittsburgh'!AG$828, MATCH(A4373, cleaned_data_Pittsburgh!I$2:'cleaned_data_Pittsburgh'!I$828,0))</f>
        <v>0</v>
      </c>
      <c r="F4373" t="str">
        <f>INDEX(cleaned_data_Pittsburgh!AK$2:'cleaned_data_Pittsburgh'!AK$828, MATCH(A4373, cleaned_data_Pittsburgh!I$2:'cleaned_data_Pittsburgh'!I$828,0))</f>
        <v>Sub-county</v>
      </c>
      <c r="G4373">
        <f t="shared" si="51"/>
        <v>1</v>
      </c>
    </row>
    <row r="4374" spans="1:7" x14ac:dyDescent="0.2">
      <c r="A4374">
        <v>224440352</v>
      </c>
      <c r="B4374">
        <v>49922422</v>
      </c>
      <c r="C4374" t="s">
        <v>3380</v>
      </c>
      <c r="D4374" t="str">
        <f>INDEX(cleaned_data_Pittsburgh!AF$2:'cleaned_data_Pittsburgh'!AF$828, MATCH(A4374, cleaned_data_Pittsburgh!I$2:'cleaned_data_Pittsburgh'!I$828,0))</f>
        <v>Pittsburgh</v>
      </c>
      <c r="E4374">
        <f>INDEX(cleaned_data_Pittsburgh!AG$2:'cleaned_data_Pittsburgh'!AG$828, MATCH(A4374, cleaned_data_Pittsburgh!I$2:'cleaned_data_Pittsburgh'!I$828,0))</f>
        <v>0</v>
      </c>
      <c r="F4374" t="str">
        <f>INDEX(cleaned_data_Pittsburgh!AK$2:'cleaned_data_Pittsburgh'!AK$828, MATCH(A4374, cleaned_data_Pittsburgh!I$2:'cleaned_data_Pittsburgh'!I$828,0))</f>
        <v>Sub-county</v>
      </c>
      <c r="G4374">
        <f t="shared" si="51"/>
        <v>1</v>
      </c>
    </row>
    <row r="4375" spans="1:7" x14ac:dyDescent="0.2">
      <c r="A4375">
        <v>224440352</v>
      </c>
      <c r="B4375">
        <v>144155062</v>
      </c>
      <c r="C4375" t="s">
        <v>3380</v>
      </c>
      <c r="D4375" t="str">
        <f>INDEX(cleaned_data_Pittsburgh!AF$2:'cleaned_data_Pittsburgh'!AF$828, MATCH(A4375, cleaned_data_Pittsburgh!I$2:'cleaned_data_Pittsburgh'!I$828,0))</f>
        <v>Pittsburgh</v>
      </c>
      <c r="E4375">
        <f>INDEX(cleaned_data_Pittsburgh!AG$2:'cleaned_data_Pittsburgh'!AG$828, MATCH(A4375, cleaned_data_Pittsburgh!I$2:'cleaned_data_Pittsburgh'!I$828,0))</f>
        <v>0</v>
      </c>
      <c r="F4375" t="str">
        <f>INDEX(cleaned_data_Pittsburgh!AK$2:'cleaned_data_Pittsburgh'!AK$828, MATCH(A4375, cleaned_data_Pittsburgh!I$2:'cleaned_data_Pittsburgh'!I$828,0))</f>
        <v>Sub-county</v>
      </c>
      <c r="G4375">
        <f t="shared" si="51"/>
        <v>1</v>
      </c>
    </row>
    <row r="4376" spans="1:7" x14ac:dyDescent="0.2">
      <c r="A4376">
        <v>224440352</v>
      </c>
      <c r="B4376">
        <v>143005282</v>
      </c>
      <c r="C4376" t="s">
        <v>3380</v>
      </c>
      <c r="D4376" t="str">
        <f>INDEX(cleaned_data_Pittsburgh!AF$2:'cleaned_data_Pittsburgh'!AF$828, MATCH(A4376, cleaned_data_Pittsburgh!I$2:'cleaned_data_Pittsburgh'!I$828,0))</f>
        <v>Pittsburgh</v>
      </c>
      <c r="E4376">
        <f>INDEX(cleaned_data_Pittsburgh!AG$2:'cleaned_data_Pittsburgh'!AG$828, MATCH(A4376, cleaned_data_Pittsburgh!I$2:'cleaned_data_Pittsburgh'!I$828,0))</f>
        <v>0</v>
      </c>
      <c r="F4376" t="str">
        <f>INDEX(cleaned_data_Pittsburgh!AK$2:'cleaned_data_Pittsburgh'!AK$828, MATCH(A4376, cleaned_data_Pittsburgh!I$2:'cleaned_data_Pittsburgh'!I$828,0))</f>
        <v>Sub-county</v>
      </c>
      <c r="G4376">
        <f t="shared" si="51"/>
        <v>1</v>
      </c>
    </row>
    <row r="4377" spans="1:7" x14ac:dyDescent="0.2">
      <c r="A4377">
        <v>224440352</v>
      </c>
      <c r="B4377">
        <v>82904842</v>
      </c>
      <c r="C4377" t="s">
        <v>3380</v>
      </c>
      <c r="D4377" t="str">
        <f>INDEX(cleaned_data_Pittsburgh!AF$2:'cleaned_data_Pittsburgh'!AF$828, MATCH(A4377, cleaned_data_Pittsburgh!I$2:'cleaned_data_Pittsburgh'!I$828,0))</f>
        <v>Pittsburgh</v>
      </c>
      <c r="E4377">
        <f>INDEX(cleaned_data_Pittsburgh!AG$2:'cleaned_data_Pittsburgh'!AG$828, MATCH(A4377, cleaned_data_Pittsburgh!I$2:'cleaned_data_Pittsburgh'!I$828,0))</f>
        <v>0</v>
      </c>
      <c r="F4377" t="str">
        <f>INDEX(cleaned_data_Pittsburgh!AK$2:'cleaned_data_Pittsburgh'!AK$828, MATCH(A4377, cleaned_data_Pittsburgh!I$2:'cleaned_data_Pittsburgh'!I$828,0))</f>
        <v>Sub-county</v>
      </c>
      <c r="G4377">
        <f t="shared" si="51"/>
        <v>1</v>
      </c>
    </row>
    <row r="4378" spans="1:7" x14ac:dyDescent="0.2">
      <c r="A4378">
        <v>224440352</v>
      </c>
      <c r="B4378">
        <v>184870192</v>
      </c>
      <c r="C4378" t="s">
        <v>3380</v>
      </c>
      <c r="D4378" t="str">
        <f>INDEX(cleaned_data_Pittsburgh!AF$2:'cleaned_data_Pittsburgh'!AF$828, MATCH(A4378, cleaned_data_Pittsburgh!I$2:'cleaned_data_Pittsburgh'!I$828,0))</f>
        <v>Pittsburgh</v>
      </c>
      <c r="E4378">
        <f>INDEX(cleaned_data_Pittsburgh!AG$2:'cleaned_data_Pittsburgh'!AG$828, MATCH(A4378, cleaned_data_Pittsburgh!I$2:'cleaned_data_Pittsburgh'!I$828,0))</f>
        <v>0</v>
      </c>
      <c r="F4378" t="str">
        <f>INDEX(cleaned_data_Pittsburgh!AK$2:'cleaned_data_Pittsburgh'!AK$828, MATCH(A4378, cleaned_data_Pittsburgh!I$2:'cleaned_data_Pittsburgh'!I$828,0))</f>
        <v>Sub-county</v>
      </c>
      <c r="G4378">
        <f t="shared" si="51"/>
        <v>1</v>
      </c>
    </row>
    <row r="4379" spans="1:7" x14ac:dyDescent="0.2">
      <c r="A4379">
        <v>224440352</v>
      </c>
      <c r="B4379">
        <v>162825242</v>
      </c>
      <c r="C4379" t="s">
        <v>3380</v>
      </c>
      <c r="D4379" t="str">
        <f>INDEX(cleaned_data_Pittsburgh!AF$2:'cleaned_data_Pittsburgh'!AF$828, MATCH(A4379, cleaned_data_Pittsburgh!I$2:'cleaned_data_Pittsburgh'!I$828,0))</f>
        <v>Pittsburgh</v>
      </c>
      <c r="E4379">
        <f>INDEX(cleaned_data_Pittsburgh!AG$2:'cleaned_data_Pittsburgh'!AG$828, MATCH(A4379, cleaned_data_Pittsburgh!I$2:'cleaned_data_Pittsburgh'!I$828,0))</f>
        <v>0</v>
      </c>
      <c r="F4379" t="str">
        <f>INDEX(cleaned_data_Pittsburgh!AK$2:'cleaned_data_Pittsburgh'!AK$828, MATCH(A4379, cleaned_data_Pittsburgh!I$2:'cleaned_data_Pittsburgh'!I$828,0))</f>
        <v>Sub-county</v>
      </c>
      <c r="G4379">
        <f t="shared" si="51"/>
        <v>1</v>
      </c>
    </row>
    <row r="4380" spans="1:7" x14ac:dyDescent="0.2">
      <c r="A4380">
        <v>224440352</v>
      </c>
      <c r="B4380">
        <v>188745540</v>
      </c>
      <c r="C4380" t="s">
        <v>3380</v>
      </c>
      <c r="D4380" t="str">
        <f>INDEX(cleaned_data_Pittsburgh!AF$2:'cleaned_data_Pittsburgh'!AF$828, MATCH(A4380, cleaned_data_Pittsburgh!I$2:'cleaned_data_Pittsburgh'!I$828,0))</f>
        <v>Pittsburgh</v>
      </c>
      <c r="E4380">
        <f>INDEX(cleaned_data_Pittsburgh!AG$2:'cleaned_data_Pittsburgh'!AG$828, MATCH(A4380, cleaned_data_Pittsburgh!I$2:'cleaned_data_Pittsburgh'!I$828,0))</f>
        <v>0</v>
      </c>
      <c r="F4380" t="str">
        <f>INDEX(cleaned_data_Pittsburgh!AK$2:'cleaned_data_Pittsburgh'!AK$828, MATCH(A4380, cleaned_data_Pittsburgh!I$2:'cleaned_data_Pittsburgh'!I$828,0))</f>
        <v>Sub-county</v>
      </c>
      <c r="G4380">
        <f t="shared" si="51"/>
        <v>1</v>
      </c>
    </row>
    <row r="4381" spans="1:7" x14ac:dyDescent="0.2">
      <c r="A4381">
        <v>224440352</v>
      </c>
      <c r="B4381">
        <v>106495732</v>
      </c>
      <c r="C4381" t="s">
        <v>3380</v>
      </c>
      <c r="D4381" t="str">
        <f>INDEX(cleaned_data_Pittsburgh!AF$2:'cleaned_data_Pittsburgh'!AF$828, MATCH(A4381, cleaned_data_Pittsburgh!I$2:'cleaned_data_Pittsburgh'!I$828,0))</f>
        <v>Pittsburgh</v>
      </c>
      <c r="E4381">
        <f>INDEX(cleaned_data_Pittsburgh!AG$2:'cleaned_data_Pittsburgh'!AG$828, MATCH(A4381, cleaned_data_Pittsburgh!I$2:'cleaned_data_Pittsburgh'!I$828,0))</f>
        <v>0</v>
      </c>
      <c r="F4381" t="str">
        <f>INDEX(cleaned_data_Pittsburgh!AK$2:'cleaned_data_Pittsburgh'!AK$828, MATCH(A4381, cleaned_data_Pittsburgh!I$2:'cleaned_data_Pittsburgh'!I$828,0))</f>
        <v>Sub-county</v>
      </c>
      <c r="G4381">
        <f t="shared" si="51"/>
        <v>1</v>
      </c>
    </row>
    <row r="4382" spans="1:7" x14ac:dyDescent="0.2">
      <c r="A4382">
        <v>224440352</v>
      </c>
      <c r="B4382">
        <v>12806601</v>
      </c>
      <c r="C4382" t="s">
        <v>3380</v>
      </c>
      <c r="D4382" t="str">
        <f>INDEX(cleaned_data_Pittsburgh!AF$2:'cleaned_data_Pittsburgh'!AF$828, MATCH(A4382, cleaned_data_Pittsburgh!I$2:'cleaned_data_Pittsburgh'!I$828,0))</f>
        <v>Pittsburgh</v>
      </c>
      <c r="E4382">
        <f>INDEX(cleaned_data_Pittsburgh!AG$2:'cleaned_data_Pittsburgh'!AG$828, MATCH(A4382, cleaned_data_Pittsburgh!I$2:'cleaned_data_Pittsburgh'!I$828,0))</f>
        <v>0</v>
      </c>
      <c r="F4382" t="str">
        <f>INDEX(cleaned_data_Pittsburgh!AK$2:'cleaned_data_Pittsburgh'!AK$828, MATCH(A4382, cleaned_data_Pittsburgh!I$2:'cleaned_data_Pittsburgh'!I$828,0))</f>
        <v>Sub-county</v>
      </c>
      <c r="G4382">
        <f t="shared" si="51"/>
        <v>1</v>
      </c>
    </row>
    <row r="4383" spans="1:7" x14ac:dyDescent="0.2">
      <c r="A4383">
        <v>224441342</v>
      </c>
      <c r="B4383">
        <v>5345067</v>
      </c>
      <c r="C4383" t="s">
        <v>3380</v>
      </c>
      <c r="D4383" t="str">
        <f>INDEX(cleaned_data_Pittsburgh!AF$2:'cleaned_data_Pittsburgh'!AF$828, MATCH(A4383, cleaned_data_Pittsburgh!I$2:'cleaned_data_Pittsburgh'!I$828,0))</f>
        <v>Pittsburgh</v>
      </c>
      <c r="E4383">
        <f>INDEX(cleaned_data_Pittsburgh!AG$2:'cleaned_data_Pittsburgh'!AG$828, MATCH(A4383, cleaned_data_Pittsburgh!I$2:'cleaned_data_Pittsburgh'!I$828,0))</f>
        <v>0</v>
      </c>
      <c r="F4383" t="str">
        <f>INDEX(cleaned_data_Pittsburgh!AK$2:'cleaned_data_Pittsburgh'!AK$828, MATCH(A4383, cleaned_data_Pittsburgh!I$2:'cleaned_data_Pittsburgh'!I$828,0))</f>
        <v>Sub-county</v>
      </c>
      <c r="G4383">
        <f t="shared" si="51"/>
        <v>1</v>
      </c>
    </row>
    <row r="4384" spans="1:7" x14ac:dyDescent="0.2">
      <c r="A4384">
        <v>224441342</v>
      </c>
      <c r="B4384">
        <v>159038072</v>
      </c>
      <c r="C4384" t="s">
        <v>3380</v>
      </c>
      <c r="D4384" t="str">
        <f>INDEX(cleaned_data_Pittsburgh!AF$2:'cleaned_data_Pittsburgh'!AF$828, MATCH(A4384, cleaned_data_Pittsburgh!I$2:'cleaned_data_Pittsburgh'!I$828,0))</f>
        <v>Pittsburgh</v>
      </c>
      <c r="E4384">
        <f>INDEX(cleaned_data_Pittsburgh!AG$2:'cleaned_data_Pittsburgh'!AG$828, MATCH(A4384, cleaned_data_Pittsburgh!I$2:'cleaned_data_Pittsburgh'!I$828,0))</f>
        <v>0</v>
      </c>
      <c r="F4384" t="str">
        <f>INDEX(cleaned_data_Pittsburgh!AK$2:'cleaned_data_Pittsburgh'!AK$828, MATCH(A4384, cleaned_data_Pittsburgh!I$2:'cleaned_data_Pittsburgh'!I$828,0))</f>
        <v>Sub-county</v>
      </c>
      <c r="G4384">
        <f t="shared" si="51"/>
        <v>1</v>
      </c>
    </row>
    <row r="4385" spans="1:7" x14ac:dyDescent="0.2">
      <c r="A4385">
        <v>224441342</v>
      </c>
      <c r="B4385">
        <v>95540152</v>
      </c>
      <c r="C4385" t="s">
        <v>3380</v>
      </c>
      <c r="D4385" t="str">
        <f>INDEX(cleaned_data_Pittsburgh!AF$2:'cleaned_data_Pittsburgh'!AF$828, MATCH(A4385, cleaned_data_Pittsburgh!I$2:'cleaned_data_Pittsburgh'!I$828,0))</f>
        <v>Pittsburgh</v>
      </c>
      <c r="E4385">
        <f>INDEX(cleaned_data_Pittsburgh!AG$2:'cleaned_data_Pittsburgh'!AG$828, MATCH(A4385, cleaned_data_Pittsburgh!I$2:'cleaned_data_Pittsburgh'!I$828,0))</f>
        <v>0</v>
      </c>
      <c r="F4385" t="str">
        <f>INDEX(cleaned_data_Pittsburgh!AK$2:'cleaned_data_Pittsburgh'!AK$828, MATCH(A4385, cleaned_data_Pittsburgh!I$2:'cleaned_data_Pittsburgh'!I$828,0))</f>
        <v>Sub-county</v>
      </c>
      <c r="G4385">
        <f t="shared" si="51"/>
        <v>1</v>
      </c>
    </row>
    <row r="4386" spans="1:7" x14ac:dyDescent="0.2">
      <c r="A4386">
        <v>224441342</v>
      </c>
      <c r="B4386">
        <v>129538592</v>
      </c>
      <c r="C4386" t="s">
        <v>3380</v>
      </c>
      <c r="D4386" t="str">
        <f>INDEX(cleaned_data_Pittsburgh!AF$2:'cleaned_data_Pittsburgh'!AF$828, MATCH(A4386, cleaned_data_Pittsburgh!I$2:'cleaned_data_Pittsburgh'!I$828,0))</f>
        <v>Pittsburgh</v>
      </c>
      <c r="E4386">
        <f>INDEX(cleaned_data_Pittsburgh!AG$2:'cleaned_data_Pittsburgh'!AG$828, MATCH(A4386, cleaned_data_Pittsburgh!I$2:'cleaned_data_Pittsburgh'!I$828,0))</f>
        <v>0</v>
      </c>
      <c r="F4386" t="str">
        <f>INDEX(cleaned_data_Pittsburgh!AK$2:'cleaned_data_Pittsburgh'!AK$828, MATCH(A4386, cleaned_data_Pittsburgh!I$2:'cleaned_data_Pittsburgh'!I$828,0))</f>
        <v>Sub-county</v>
      </c>
      <c r="G4386">
        <f t="shared" si="51"/>
        <v>1</v>
      </c>
    </row>
    <row r="4387" spans="1:7" x14ac:dyDescent="0.2">
      <c r="A4387">
        <v>224441342</v>
      </c>
      <c r="B4387">
        <v>82904842</v>
      </c>
      <c r="C4387" t="s">
        <v>3380</v>
      </c>
      <c r="D4387" t="str">
        <f>INDEX(cleaned_data_Pittsburgh!AF$2:'cleaned_data_Pittsburgh'!AF$828, MATCH(A4387, cleaned_data_Pittsburgh!I$2:'cleaned_data_Pittsburgh'!I$828,0))</f>
        <v>Pittsburgh</v>
      </c>
      <c r="E4387">
        <f>INDEX(cleaned_data_Pittsburgh!AG$2:'cleaned_data_Pittsburgh'!AG$828, MATCH(A4387, cleaned_data_Pittsburgh!I$2:'cleaned_data_Pittsburgh'!I$828,0))</f>
        <v>0</v>
      </c>
      <c r="F4387" t="str">
        <f>INDEX(cleaned_data_Pittsburgh!AK$2:'cleaned_data_Pittsburgh'!AK$828, MATCH(A4387, cleaned_data_Pittsburgh!I$2:'cleaned_data_Pittsburgh'!I$828,0))</f>
        <v>Sub-county</v>
      </c>
      <c r="G4387">
        <f t="shared" si="51"/>
        <v>1</v>
      </c>
    </row>
    <row r="4388" spans="1:7" x14ac:dyDescent="0.2">
      <c r="A4388">
        <v>224441342</v>
      </c>
      <c r="B4388">
        <v>138684092</v>
      </c>
      <c r="C4388" t="s">
        <v>3380</v>
      </c>
      <c r="D4388" t="str">
        <f>INDEX(cleaned_data_Pittsburgh!AF$2:'cleaned_data_Pittsburgh'!AF$828, MATCH(A4388, cleaned_data_Pittsburgh!I$2:'cleaned_data_Pittsburgh'!I$828,0))</f>
        <v>Pittsburgh</v>
      </c>
      <c r="E4388">
        <f>INDEX(cleaned_data_Pittsburgh!AG$2:'cleaned_data_Pittsburgh'!AG$828, MATCH(A4388, cleaned_data_Pittsburgh!I$2:'cleaned_data_Pittsburgh'!I$828,0))</f>
        <v>0</v>
      </c>
      <c r="F4388" t="str">
        <f>INDEX(cleaned_data_Pittsburgh!AK$2:'cleaned_data_Pittsburgh'!AK$828, MATCH(A4388, cleaned_data_Pittsburgh!I$2:'cleaned_data_Pittsburgh'!I$828,0))</f>
        <v>Sub-county</v>
      </c>
      <c r="G4388">
        <f t="shared" si="51"/>
        <v>1</v>
      </c>
    </row>
    <row r="4389" spans="1:7" x14ac:dyDescent="0.2">
      <c r="A4389">
        <v>224441342</v>
      </c>
      <c r="B4389">
        <v>50153212</v>
      </c>
      <c r="C4389" t="s">
        <v>3380</v>
      </c>
      <c r="D4389" t="str">
        <f>INDEX(cleaned_data_Pittsburgh!AF$2:'cleaned_data_Pittsburgh'!AF$828, MATCH(A4389, cleaned_data_Pittsburgh!I$2:'cleaned_data_Pittsburgh'!I$828,0))</f>
        <v>Pittsburgh</v>
      </c>
      <c r="E4389">
        <f>INDEX(cleaned_data_Pittsburgh!AG$2:'cleaned_data_Pittsburgh'!AG$828, MATCH(A4389, cleaned_data_Pittsburgh!I$2:'cleaned_data_Pittsburgh'!I$828,0))</f>
        <v>0</v>
      </c>
      <c r="F4389" t="str">
        <f>INDEX(cleaned_data_Pittsburgh!AK$2:'cleaned_data_Pittsburgh'!AK$828, MATCH(A4389, cleaned_data_Pittsburgh!I$2:'cleaned_data_Pittsburgh'!I$828,0))</f>
        <v>Sub-county</v>
      </c>
      <c r="G4389">
        <f t="shared" si="51"/>
        <v>1</v>
      </c>
    </row>
    <row r="4390" spans="1:7" x14ac:dyDescent="0.2">
      <c r="A4390">
        <v>224441342</v>
      </c>
      <c r="B4390">
        <v>143005282</v>
      </c>
      <c r="C4390" t="s">
        <v>3380</v>
      </c>
      <c r="D4390" t="str">
        <f>INDEX(cleaned_data_Pittsburgh!AF$2:'cleaned_data_Pittsburgh'!AF$828, MATCH(A4390, cleaned_data_Pittsburgh!I$2:'cleaned_data_Pittsburgh'!I$828,0))</f>
        <v>Pittsburgh</v>
      </c>
      <c r="E4390">
        <f>INDEX(cleaned_data_Pittsburgh!AG$2:'cleaned_data_Pittsburgh'!AG$828, MATCH(A4390, cleaned_data_Pittsburgh!I$2:'cleaned_data_Pittsburgh'!I$828,0))</f>
        <v>0</v>
      </c>
      <c r="F4390" t="str">
        <f>INDEX(cleaned_data_Pittsburgh!AK$2:'cleaned_data_Pittsburgh'!AK$828, MATCH(A4390, cleaned_data_Pittsburgh!I$2:'cleaned_data_Pittsburgh'!I$828,0))</f>
        <v>Sub-county</v>
      </c>
      <c r="G4390">
        <f t="shared" si="51"/>
        <v>1</v>
      </c>
    </row>
    <row r="4391" spans="1:7" x14ac:dyDescent="0.2">
      <c r="A4391">
        <v>224441342</v>
      </c>
      <c r="B4391">
        <v>49922422</v>
      </c>
      <c r="C4391" t="s">
        <v>3380</v>
      </c>
      <c r="D4391" t="str">
        <f>INDEX(cleaned_data_Pittsburgh!AF$2:'cleaned_data_Pittsburgh'!AF$828, MATCH(A4391, cleaned_data_Pittsburgh!I$2:'cleaned_data_Pittsburgh'!I$828,0))</f>
        <v>Pittsburgh</v>
      </c>
      <c r="E4391">
        <f>INDEX(cleaned_data_Pittsburgh!AG$2:'cleaned_data_Pittsburgh'!AG$828, MATCH(A4391, cleaned_data_Pittsburgh!I$2:'cleaned_data_Pittsburgh'!I$828,0))</f>
        <v>0</v>
      </c>
      <c r="F4391" t="str">
        <f>INDEX(cleaned_data_Pittsburgh!AK$2:'cleaned_data_Pittsburgh'!AK$828, MATCH(A4391, cleaned_data_Pittsburgh!I$2:'cleaned_data_Pittsburgh'!I$828,0))</f>
        <v>Sub-county</v>
      </c>
      <c r="G4391">
        <f t="shared" si="51"/>
        <v>1</v>
      </c>
    </row>
    <row r="4392" spans="1:7" x14ac:dyDescent="0.2">
      <c r="A4392">
        <v>224441838</v>
      </c>
      <c r="B4392">
        <v>5345067</v>
      </c>
      <c r="C4392" t="s">
        <v>3380</v>
      </c>
      <c r="D4392" t="str">
        <f>INDEX(cleaned_data_Pittsburgh!AF$2:'cleaned_data_Pittsburgh'!AF$828, MATCH(A4392, cleaned_data_Pittsburgh!I$2:'cleaned_data_Pittsburgh'!I$828,0))</f>
        <v>Pittsburgh</v>
      </c>
      <c r="E4392">
        <f>INDEX(cleaned_data_Pittsburgh!AG$2:'cleaned_data_Pittsburgh'!AG$828, MATCH(A4392, cleaned_data_Pittsburgh!I$2:'cleaned_data_Pittsburgh'!I$828,0))</f>
        <v>0</v>
      </c>
      <c r="F4392" t="str">
        <f>INDEX(cleaned_data_Pittsburgh!AK$2:'cleaned_data_Pittsburgh'!AK$828, MATCH(A4392, cleaned_data_Pittsburgh!I$2:'cleaned_data_Pittsburgh'!I$828,0))</f>
        <v>Sub-county</v>
      </c>
      <c r="G4392">
        <f t="shared" si="51"/>
        <v>1</v>
      </c>
    </row>
    <row r="4393" spans="1:7" x14ac:dyDescent="0.2">
      <c r="A4393">
        <v>224441838</v>
      </c>
      <c r="B4393">
        <v>159038072</v>
      </c>
      <c r="C4393" t="s">
        <v>3380</v>
      </c>
      <c r="D4393" t="str">
        <f>INDEX(cleaned_data_Pittsburgh!AF$2:'cleaned_data_Pittsburgh'!AF$828, MATCH(A4393, cleaned_data_Pittsburgh!I$2:'cleaned_data_Pittsburgh'!I$828,0))</f>
        <v>Pittsburgh</v>
      </c>
      <c r="E4393">
        <f>INDEX(cleaned_data_Pittsburgh!AG$2:'cleaned_data_Pittsburgh'!AG$828, MATCH(A4393, cleaned_data_Pittsburgh!I$2:'cleaned_data_Pittsburgh'!I$828,0))</f>
        <v>0</v>
      </c>
      <c r="F4393" t="str">
        <f>INDEX(cleaned_data_Pittsburgh!AK$2:'cleaned_data_Pittsburgh'!AK$828, MATCH(A4393, cleaned_data_Pittsburgh!I$2:'cleaned_data_Pittsburgh'!I$828,0))</f>
        <v>Sub-county</v>
      </c>
      <c r="G4393">
        <f t="shared" si="51"/>
        <v>1</v>
      </c>
    </row>
    <row r="4394" spans="1:7" x14ac:dyDescent="0.2">
      <c r="A4394">
        <v>224441838</v>
      </c>
      <c r="B4394">
        <v>143005282</v>
      </c>
      <c r="C4394" t="s">
        <v>3380</v>
      </c>
      <c r="D4394" t="str">
        <f>INDEX(cleaned_data_Pittsburgh!AF$2:'cleaned_data_Pittsburgh'!AF$828, MATCH(A4394, cleaned_data_Pittsburgh!I$2:'cleaned_data_Pittsburgh'!I$828,0))</f>
        <v>Pittsburgh</v>
      </c>
      <c r="E4394">
        <f>INDEX(cleaned_data_Pittsburgh!AG$2:'cleaned_data_Pittsburgh'!AG$828, MATCH(A4394, cleaned_data_Pittsburgh!I$2:'cleaned_data_Pittsburgh'!I$828,0))</f>
        <v>0</v>
      </c>
      <c r="F4394" t="str">
        <f>INDEX(cleaned_data_Pittsburgh!AK$2:'cleaned_data_Pittsburgh'!AK$828, MATCH(A4394, cleaned_data_Pittsburgh!I$2:'cleaned_data_Pittsburgh'!I$828,0))</f>
        <v>Sub-county</v>
      </c>
      <c r="G4394">
        <f t="shared" si="51"/>
        <v>1</v>
      </c>
    </row>
    <row r="4395" spans="1:7" x14ac:dyDescent="0.2">
      <c r="A4395">
        <v>224448033</v>
      </c>
      <c r="B4395">
        <v>14139600</v>
      </c>
      <c r="C4395" t="s">
        <v>3380</v>
      </c>
      <c r="D4395" t="str">
        <f>INDEX(cleaned_data_Pittsburgh!AF$2:'cleaned_data_Pittsburgh'!AF$828, MATCH(A4395, cleaned_data_Pittsburgh!I$2:'cleaned_data_Pittsburgh'!I$828,0))</f>
        <v>Pittsburgh</v>
      </c>
      <c r="E4395">
        <f>INDEX(cleaned_data_Pittsburgh!AG$2:'cleaned_data_Pittsburgh'!AG$828, MATCH(A4395, cleaned_data_Pittsburgh!I$2:'cleaned_data_Pittsburgh'!I$828,0))</f>
        <v>0</v>
      </c>
      <c r="F4395" t="str">
        <f>INDEX(cleaned_data_Pittsburgh!AK$2:'cleaned_data_Pittsburgh'!AK$828, MATCH(A4395, cleaned_data_Pittsburgh!I$2:'cleaned_data_Pittsburgh'!I$828,0))</f>
        <v>Sub-county</v>
      </c>
      <c r="G4395">
        <f t="shared" si="51"/>
        <v>1</v>
      </c>
    </row>
    <row r="4396" spans="1:7" x14ac:dyDescent="0.2">
      <c r="A4396">
        <v>224448033</v>
      </c>
      <c r="B4396">
        <v>116728342</v>
      </c>
      <c r="C4396" t="s">
        <v>3380</v>
      </c>
      <c r="D4396" t="str">
        <f>INDEX(cleaned_data_Pittsburgh!AF$2:'cleaned_data_Pittsburgh'!AF$828, MATCH(A4396, cleaned_data_Pittsburgh!I$2:'cleaned_data_Pittsburgh'!I$828,0))</f>
        <v>Pittsburgh</v>
      </c>
      <c r="E4396">
        <f>INDEX(cleaned_data_Pittsburgh!AG$2:'cleaned_data_Pittsburgh'!AG$828, MATCH(A4396, cleaned_data_Pittsburgh!I$2:'cleaned_data_Pittsburgh'!I$828,0))</f>
        <v>0</v>
      </c>
      <c r="F4396" t="str">
        <f>INDEX(cleaned_data_Pittsburgh!AK$2:'cleaned_data_Pittsburgh'!AK$828, MATCH(A4396, cleaned_data_Pittsburgh!I$2:'cleaned_data_Pittsburgh'!I$828,0))</f>
        <v>Sub-county</v>
      </c>
      <c r="G4396">
        <f t="shared" si="51"/>
        <v>1</v>
      </c>
    </row>
    <row r="4397" spans="1:7" x14ac:dyDescent="0.2">
      <c r="A4397">
        <v>224448033</v>
      </c>
      <c r="B4397">
        <v>189469520</v>
      </c>
      <c r="C4397" t="s">
        <v>3380</v>
      </c>
      <c r="D4397" t="str">
        <f>INDEX(cleaned_data_Pittsburgh!AF$2:'cleaned_data_Pittsburgh'!AF$828, MATCH(A4397, cleaned_data_Pittsburgh!I$2:'cleaned_data_Pittsburgh'!I$828,0))</f>
        <v>Pittsburgh</v>
      </c>
      <c r="E4397">
        <f>INDEX(cleaned_data_Pittsburgh!AG$2:'cleaned_data_Pittsburgh'!AG$828, MATCH(A4397, cleaned_data_Pittsburgh!I$2:'cleaned_data_Pittsburgh'!I$828,0))</f>
        <v>0</v>
      </c>
      <c r="F4397" t="str">
        <f>INDEX(cleaned_data_Pittsburgh!AK$2:'cleaned_data_Pittsburgh'!AK$828, MATCH(A4397, cleaned_data_Pittsburgh!I$2:'cleaned_data_Pittsburgh'!I$828,0))</f>
        <v>Sub-county</v>
      </c>
      <c r="G4397">
        <f t="shared" si="51"/>
        <v>1</v>
      </c>
    </row>
    <row r="4398" spans="1:7" x14ac:dyDescent="0.2">
      <c r="A4398">
        <v>224448033</v>
      </c>
      <c r="B4398">
        <v>125082882</v>
      </c>
      <c r="C4398" t="s">
        <v>3380</v>
      </c>
      <c r="D4398" t="str">
        <f>INDEX(cleaned_data_Pittsburgh!AF$2:'cleaned_data_Pittsburgh'!AF$828, MATCH(A4398, cleaned_data_Pittsburgh!I$2:'cleaned_data_Pittsburgh'!I$828,0))</f>
        <v>Pittsburgh</v>
      </c>
      <c r="E4398">
        <f>INDEX(cleaned_data_Pittsburgh!AG$2:'cleaned_data_Pittsburgh'!AG$828, MATCH(A4398, cleaned_data_Pittsburgh!I$2:'cleaned_data_Pittsburgh'!I$828,0))</f>
        <v>0</v>
      </c>
      <c r="F4398" t="str">
        <f>INDEX(cleaned_data_Pittsburgh!AK$2:'cleaned_data_Pittsburgh'!AK$828, MATCH(A4398, cleaned_data_Pittsburgh!I$2:'cleaned_data_Pittsburgh'!I$828,0))</f>
        <v>Sub-county</v>
      </c>
      <c r="G4398">
        <f t="shared" si="51"/>
        <v>1</v>
      </c>
    </row>
    <row r="4399" spans="1:7" x14ac:dyDescent="0.2">
      <c r="A4399">
        <v>224448033</v>
      </c>
      <c r="B4399">
        <v>17224111</v>
      </c>
      <c r="C4399" t="s">
        <v>3380</v>
      </c>
      <c r="D4399" t="str">
        <f>INDEX(cleaned_data_Pittsburgh!AF$2:'cleaned_data_Pittsburgh'!AF$828, MATCH(A4399, cleaned_data_Pittsburgh!I$2:'cleaned_data_Pittsburgh'!I$828,0))</f>
        <v>Pittsburgh</v>
      </c>
      <c r="E4399">
        <f>INDEX(cleaned_data_Pittsburgh!AG$2:'cleaned_data_Pittsburgh'!AG$828, MATCH(A4399, cleaned_data_Pittsburgh!I$2:'cleaned_data_Pittsburgh'!I$828,0))</f>
        <v>0</v>
      </c>
      <c r="F4399" t="str">
        <f>INDEX(cleaned_data_Pittsburgh!AK$2:'cleaned_data_Pittsburgh'!AK$828, MATCH(A4399, cleaned_data_Pittsburgh!I$2:'cleaned_data_Pittsburgh'!I$828,0))</f>
        <v>Sub-county</v>
      </c>
      <c r="G4399">
        <f t="shared" si="51"/>
        <v>1</v>
      </c>
    </row>
    <row r="4400" spans="1:7" x14ac:dyDescent="0.2">
      <c r="A4400">
        <v>224448033</v>
      </c>
      <c r="B4400">
        <v>191618622</v>
      </c>
      <c r="C4400" t="s">
        <v>3380</v>
      </c>
      <c r="D4400" t="str">
        <f>INDEX(cleaned_data_Pittsburgh!AF$2:'cleaned_data_Pittsburgh'!AF$828, MATCH(A4400, cleaned_data_Pittsburgh!I$2:'cleaned_data_Pittsburgh'!I$828,0))</f>
        <v>Pittsburgh</v>
      </c>
      <c r="E4400">
        <f>INDEX(cleaned_data_Pittsburgh!AG$2:'cleaned_data_Pittsburgh'!AG$828, MATCH(A4400, cleaned_data_Pittsburgh!I$2:'cleaned_data_Pittsburgh'!I$828,0))</f>
        <v>0</v>
      </c>
      <c r="F4400" t="str">
        <f>INDEX(cleaned_data_Pittsburgh!AK$2:'cleaned_data_Pittsburgh'!AK$828, MATCH(A4400, cleaned_data_Pittsburgh!I$2:'cleaned_data_Pittsburgh'!I$828,0))</f>
        <v>Sub-county</v>
      </c>
      <c r="G4400">
        <f t="shared" si="51"/>
        <v>1</v>
      </c>
    </row>
    <row r="4401" spans="1:7" x14ac:dyDescent="0.2">
      <c r="A4401">
        <v>224448821</v>
      </c>
      <c r="B4401">
        <v>34740122</v>
      </c>
      <c r="C4401" t="s">
        <v>3380</v>
      </c>
      <c r="D4401" t="str">
        <f>INDEX(cleaned_data_Pittsburgh!AF$2:'cleaned_data_Pittsburgh'!AF$828, MATCH(A4401, cleaned_data_Pittsburgh!I$2:'cleaned_data_Pittsburgh'!I$828,0))</f>
        <v>Pittsburgh</v>
      </c>
      <c r="E4401">
        <f>INDEX(cleaned_data_Pittsburgh!AG$2:'cleaned_data_Pittsburgh'!AG$828, MATCH(A4401, cleaned_data_Pittsburgh!I$2:'cleaned_data_Pittsburgh'!I$828,0))</f>
        <v>0</v>
      </c>
      <c r="F4401" t="str">
        <f>INDEX(cleaned_data_Pittsburgh!AK$2:'cleaned_data_Pittsburgh'!AK$828, MATCH(A4401, cleaned_data_Pittsburgh!I$2:'cleaned_data_Pittsburgh'!I$828,0))</f>
        <v>Sub-county</v>
      </c>
      <c r="G4401">
        <f t="shared" si="51"/>
        <v>1</v>
      </c>
    </row>
    <row r="4402" spans="1:7" x14ac:dyDescent="0.2">
      <c r="A4402">
        <v>224448821</v>
      </c>
      <c r="B4402">
        <v>112143952</v>
      </c>
      <c r="C4402" t="s">
        <v>3380</v>
      </c>
      <c r="D4402" t="str">
        <f>INDEX(cleaned_data_Pittsburgh!AF$2:'cleaned_data_Pittsburgh'!AF$828, MATCH(A4402, cleaned_data_Pittsburgh!I$2:'cleaned_data_Pittsburgh'!I$828,0))</f>
        <v>Pittsburgh</v>
      </c>
      <c r="E4402">
        <f>INDEX(cleaned_data_Pittsburgh!AG$2:'cleaned_data_Pittsburgh'!AG$828, MATCH(A4402, cleaned_data_Pittsburgh!I$2:'cleaned_data_Pittsburgh'!I$828,0))</f>
        <v>0</v>
      </c>
      <c r="F4402" t="str">
        <f>INDEX(cleaned_data_Pittsburgh!AK$2:'cleaned_data_Pittsburgh'!AK$828, MATCH(A4402, cleaned_data_Pittsburgh!I$2:'cleaned_data_Pittsburgh'!I$828,0))</f>
        <v>Sub-county</v>
      </c>
      <c r="G4402">
        <f t="shared" si="51"/>
        <v>1</v>
      </c>
    </row>
    <row r="4403" spans="1:7" x14ac:dyDescent="0.2">
      <c r="A4403">
        <v>224448821</v>
      </c>
      <c r="B4403">
        <v>29986242</v>
      </c>
      <c r="C4403" t="s">
        <v>3380</v>
      </c>
      <c r="D4403" t="str">
        <f>INDEX(cleaned_data_Pittsburgh!AF$2:'cleaned_data_Pittsburgh'!AF$828, MATCH(A4403, cleaned_data_Pittsburgh!I$2:'cleaned_data_Pittsburgh'!I$828,0))</f>
        <v>Pittsburgh</v>
      </c>
      <c r="E4403">
        <f>INDEX(cleaned_data_Pittsburgh!AG$2:'cleaned_data_Pittsburgh'!AG$828, MATCH(A4403, cleaned_data_Pittsburgh!I$2:'cleaned_data_Pittsburgh'!I$828,0))</f>
        <v>0</v>
      </c>
      <c r="F4403" t="str">
        <f>INDEX(cleaned_data_Pittsburgh!AK$2:'cleaned_data_Pittsburgh'!AK$828, MATCH(A4403, cleaned_data_Pittsburgh!I$2:'cleaned_data_Pittsburgh'!I$828,0))</f>
        <v>Sub-county</v>
      </c>
      <c r="G4403">
        <f t="shared" si="51"/>
        <v>1</v>
      </c>
    </row>
    <row r="4404" spans="1:7" x14ac:dyDescent="0.2">
      <c r="A4404">
        <v>224448821</v>
      </c>
      <c r="B4404">
        <v>38552042</v>
      </c>
      <c r="C4404" t="s">
        <v>3380</v>
      </c>
      <c r="D4404" t="str">
        <f>INDEX(cleaned_data_Pittsburgh!AF$2:'cleaned_data_Pittsburgh'!AF$828, MATCH(A4404, cleaned_data_Pittsburgh!I$2:'cleaned_data_Pittsburgh'!I$828,0))</f>
        <v>Pittsburgh</v>
      </c>
      <c r="E4404">
        <f>INDEX(cleaned_data_Pittsburgh!AG$2:'cleaned_data_Pittsburgh'!AG$828, MATCH(A4404, cleaned_data_Pittsburgh!I$2:'cleaned_data_Pittsburgh'!I$828,0))</f>
        <v>0</v>
      </c>
      <c r="F4404" t="str">
        <f>INDEX(cleaned_data_Pittsburgh!AK$2:'cleaned_data_Pittsburgh'!AK$828, MATCH(A4404, cleaned_data_Pittsburgh!I$2:'cleaned_data_Pittsburgh'!I$828,0))</f>
        <v>Sub-county</v>
      </c>
      <c r="G4404">
        <f t="shared" si="51"/>
        <v>1</v>
      </c>
    </row>
    <row r="4405" spans="1:7" x14ac:dyDescent="0.2">
      <c r="A4405">
        <v>224448821</v>
      </c>
      <c r="B4405">
        <v>55026112</v>
      </c>
      <c r="C4405" t="s">
        <v>3380</v>
      </c>
      <c r="D4405" t="str">
        <f>INDEX(cleaned_data_Pittsburgh!AF$2:'cleaned_data_Pittsburgh'!AF$828, MATCH(A4405, cleaned_data_Pittsburgh!I$2:'cleaned_data_Pittsburgh'!I$828,0))</f>
        <v>Pittsburgh</v>
      </c>
      <c r="E4405">
        <f>INDEX(cleaned_data_Pittsburgh!AG$2:'cleaned_data_Pittsburgh'!AG$828, MATCH(A4405, cleaned_data_Pittsburgh!I$2:'cleaned_data_Pittsburgh'!I$828,0))</f>
        <v>0</v>
      </c>
      <c r="F4405" t="str">
        <f>INDEX(cleaned_data_Pittsburgh!AK$2:'cleaned_data_Pittsburgh'!AK$828, MATCH(A4405, cleaned_data_Pittsburgh!I$2:'cleaned_data_Pittsburgh'!I$828,0))</f>
        <v>Sub-county</v>
      </c>
      <c r="G4405">
        <f t="shared" si="51"/>
        <v>1</v>
      </c>
    </row>
    <row r="4406" spans="1:7" x14ac:dyDescent="0.2">
      <c r="A4406">
        <v>224448821</v>
      </c>
      <c r="B4406">
        <v>25299102</v>
      </c>
      <c r="C4406" t="s">
        <v>3380</v>
      </c>
      <c r="D4406" t="str">
        <f>INDEX(cleaned_data_Pittsburgh!AF$2:'cleaned_data_Pittsburgh'!AF$828, MATCH(A4406, cleaned_data_Pittsburgh!I$2:'cleaned_data_Pittsburgh'!I$828,0))</f>
        <v>Pittsburgh</v>
      </c>
      <c r="E4406">
        <f>INDEX(cleaned_data_Pittsburgh!AG$2:'cleaned_data_Pittsburgh'!AG$828, MATCH(A4406, cleaned_data_Pittsburgh!I$2:'cleaned_data_Pittsburgh'!I$828,0))</f>
        <v>0</v>
      </c>
      <c r="F4406" t="str">
        <f>INDEX(cleaned_data_Pittsburgh!AK$2:'cleaned_data_Pittsburgh'!AK$828, MATCH(A4406, cleaned_data_Pittsburgh!I$2:'cleaned_data_Pittsburgh'!I$828,0))</f>
        <v>Sub-county</v>
      </c>
      <c r="G4406">
        <f t="shared" si="51"/>
        <v>1</v>
      </c>
    </row>
    <row r="4407" spans="1:7" x14ac:dyDescent="0.2">
      <c r="A4407">
        <v>224448821</v>
      </c>
      <c r="B4407">
        <v>103427582</v>
      </c>
      <c r="C4407" t="s">
        <v>3380</v>
      </c>
      <c r="D4407" t="str">
        <f>INDEX(cleaned_data_Pittsburgh!AF$2:'cleaned_data_Pittsburgh'!AF$828, MATCH(A4407, cleaned_data_Pittsburgh!I$2:'cleaned_data_Pittsburgh'!I$828,0))</f>
        <v>Pittsburgh</v>
      </c>
      <c r="E4407">
        <f>INDEX(cleaned_data_Pittsburgh!AG$2:'cleaned_data_Pittsburgh'!AG$828, MATCH(A4407, cleaned_data_Pittsburgh!I$2:'cleaned_data_Pittsburgh'!I$828,0))</f>
        <v>0</v>
      </c>
      <c r="F4407" t="str">
        <f>INDEX(cleaned_data_Pittsburgh!AK$2:'cleaned_data_Pittsburgh'!AK$828, MATCH(A4407, cleaned_data_Pittsburgh!I$2:'cleaned_data_Pittsburgh'!I$828,0))</f>
        <v>Sub-county</v>
      </c>
      <c r="G4407">
        <f t="shared" si="51"/>
        <v>1</v>
      </c>
    </row>
    <row r="4408" spans="1:7" x14ac:dyDescent="0.2">
      <c r="A4408">
        <v>224448821</v>
      </c>
      <c r="B4408">
        <v>76548542</v>
      </c>
      <c r="C4408" t="s">
        <v>3380</v>
      </c>
      <c r="D4408" t="str">
        <f>INDEX(cleaned_data_Pittsburgh!AF$2:'cleaned_data_Pittsburgh'!AF$828, MATCH(A4408, cleaned_data_Pittsburgh!I$2:'cleaned_data_Pittsburgh'!I$828,0))</f>
        <v>Pittsburgh</v>
      </c>
      <c r="E4408">
        <f>INDEX(cleaned_data_Pittsburgh!AG$2:'cleaned_data_Pittsburgh'!AG$828, MATCH(A4408, cleaned_data_Pittsburgh!I$2:'cleaned_data_Pittsburgh'!I$828,0))</f>
        <v>0</v>
      </c>
      <c r="F4408" t="str">
        <f>INDEX(cleaned_data_Pittsburgh!AK$2:'cleaned_data_Pittsburgh'!AK$828, MATCH(A4408, cleaned_data_Pittsburgh!I$2:'cleaned_data_Pittsburgh'!I$828,0))</f>
        <v>Sub-county</v>
      </c>
      <c r="G4408">
        <f t="shared" si="51"/>
        <v>1</v>
      </c>
    </row>
    <row r="4409" spans="1:7" x14ac:dyDescent="0.2">
      <c r="A4409">
        <v>224448821</v>
      </c>
      <c r="B4409">
        <v>112424162</v>
      </c>
      <c r="C4409" t="s">
        <v>3380</v>
      </c>
      <c r="D4409" t="str">
        <f>INDEX(cleaned_data_Pittsburgh!AF$2:'cleaned_data_Pittsburgh'!AF$828, MATCH(A4409, cleaned_data_Pittsburgh!I$2:'cleaned_data_Pittsburgh'!I$828,0))</f>
        <v>Pittsburgh</v>
      </c>
      <c r="E4409">
        <f>INDEX(cleaned_data_Pittsburgh!AG$2:'cleaned_data_Pittsburgh'!AG$828, MATCH(A4409, cleaned_data_Pittsburgh!I$2:'cleaned_data_Pittsburgh'!I$828,0))</f>
        <v>0</v>
      </c>
      <c r="F4409" t="str">
        <f>INDEX(cleaned_data_Pittsburgh!AK$2:'cleaned_data_Pittsburgh'!AK$828, MATCH(A4409, cleaned_data_Pittsburgh!I$2:'cleaned_data_Pittsburgh'!I$828,0))</f>
        <v>Sub-county</v>
      </c>
      <c r="G4409">
        <f t="shared" si="51"/>
        <v>1</v>
      </c>
    </row>
    <row r="4410" spans="1:7" x14ac:dyDescent="0.2">
      <c r="A4410">
        <v>224448821</v>
      </c>
      <c r="B4410">
        <v>130684042</v>
      </c>
      <c r="C4410" t="s">
        <v>3380</v>
      </c>
      <c r="D4410" t="str">
        <f>INDEX(cleaned_data_Pittsburgh!AF$2:'cleaned_data_Pittsburgh'!AF$828, MATCH(A4410, cleaned_data_Pittsburgh!I$2:'cleaned_data_Pittsburgh'!I$828,0))</f>
        <v>Pittsburgh</v>
      </c>
      <c r="E4410">
        <f>INDEX(cleaned_data_Pittsburgh!AG$2:'cleaned_data_Pittsburgh'!AG$828, MATCH(A4410, cleaned_data_Pittsburgh!I$2:'cleaned_data_Pittsburgh'!I$828,0))</f>
        <v>0</v>
      </c>
      <c r="F4410" t="str">
        <f>INDEX(cleaned_data_Pittsburgh!AK$2:'cleaned_data_Pittsburgh'!AK$828, MATCH(A4410, cleaned_data_Pittsburgh!I$2:'cleaned_data_Pittsburgh'!I$828,0))</f>
        <v>Sub-county</v>
      </c>
      <c r="G4410">
        <f t="shared" si="51"/>
        <v>1</v>
      </c>
    </row>
    <row r="4411" spans="1:7" x14ac:dyDescent="0.2">
      <c r="A4411">
        <v>224448821</v>
      </c>
      <c r="B4411">
        <v>24627822</v>
      </c>
      <c r="C4411" t="s">
        <v>3380</v>
      </c>
      <c r="D4411" t="str">
        <f>INDEX(cleaned_data_Pittsburgh!AF$2:'cleaned_data_Pittsburgh'!AF$828, MATCH(A4411, cleaned_data_Pittsburgh!I$2:'cleaned_data_Pittsburgh'!I$828,0))</f>
        <v>Pittsburgh</v>
      </c>
      <c r="E4411">
        <f>INDEX(cleaned_data_Pittsburgh!AG$2:'cleaned_data_Pittsburgh'!AG$828, MATCH(A4411, cleaned_data_Pittsburgh!I$2:'cleaned_data_Pittsburgh'!I$828,0))</f>
        <v>0</v>
      </c>
      <c r="F4411" t="str">
        <f>INDEX(cleaned_data_Pittsburgh!AK$2:'cleaned_data_Pittsburgh'!AK$828, MATCH(A4411, cleaned_data_Pittsburgh!I$2:'cleaned_data_Pittsburgh'!I$828,0))</f>
        <v>Sub-county</v>
      </c>
      <c r="G4411">
        <f t="shared" si="51"/>
        <v>1</v>
      </c>
    </row>
    <row r="4412" spans="1:7" x14ac:dyDescent="0.2">
      <c r="A4412">
        <v>224448821</v>
      </c>
      <c r="B4412">
        <v>20010551</v>
      </c>
      <c r="C4412" t="s">
        <v>3380</v>
      </c>
      <c r="D4412" t="str">
        <f>INDEX(cleaned_data_Pittsburgh!AF$2:'cleaned_data_Pittsburgh'!AF$828, MATCH(A4412, cleaned_data_Pittsburgh!I$2:'cleaned_data_Pittsburgh'!I$828,0))</f>
        <v>Pittsburgh</v>
      </c>
      <c r="E4412">
        <f>INDEX(cleaned_data_Pittsburgh!AG$2:'cleaned_data_Pittsburgh'!AG$828, MATCH(A4412, cleaned_data_Pittsburgh!I$2:'cleaned_data_Pittsburgh'!I$828,0))</f>
        <v>0</v>
      </c>
      <c r="F4412" t="str">
        <f>INDEX(cleaned_data_Pittsburgh!AK$2:'cleaned_data_Pittsburgh'!AK$828, MATCH(A4412, cleaned_data_Pittsburgh!I$2:'cleaned_data_Pittsburgh'!I$828,0))</f>
        <v>Sub-county</v>
      </c>
      <c r="G4412">
        <f t="shared" si="51"/>
        <v>1</v>
      </c>
    </row>
    <row r="4413" spans="1:7" x14ac:dyDescent="0.2">
      <c r="A4413">
        <v>224448821</v>
      </c>
      <c r="B4413">
        <v>14436902</v>
      </c>
      <c r="C4413" t="s">
        <v>3380</v>
      </c>
      <c r="D4413" t="str">
        <f>INDEX(cleaned_data_Pittsburgh!AF$2:'cleaned_data_Pittsburgh'!AF$828, MATCH(A4413, cleaned_data_Pittsburgh!I$2:'cleaned_data_Pittsburgh'!I$828,0))</f>
        <v>Pittsburgh</v>
      </c>
      <c r="E4413">
        <f>INDEX(cleaned_data_Pittsburgh!AG$2:'cleaned_data_Pittsburgh'!AG$828, MATCH(A4413, cleaned_data_Pittsburgh!I$2:'cleaned_data_Pittsburgh'!I$828,0))</f>
        <v>0</v>
      </c>
      <c r="F4413" t="str">
        <f>INDEX(cleaned_data_Pittsburgh!AK$2:'cleaned_data_Pittsburgh'!AK$828, MATCH(A4413, cleaned_data_Pittsburgh!I$2:'cleaned_data_Pittsburgh'!I$828,0))</f>
        <v>Sub-county</v>
      </c>
      <c r="G4413">
        <f t="shared" si="51"/>
        <v>1</v>
      </c>
    </row>
    <row r="4414" spans="1:7" x14ac:dyDescent="0.2">
      <c r="A4414">
        <v>224448821</v>
      </c>
      <c r="B4414">
        <v>72447702</v>
      </c>
      <c r="C4414" t="s">
        <v>3380</v>
      </c>
      <c r="D4414" t="str">
        <f>INDEX(cleaned_data_Pittsburgh!AF$2:'cleaned_data_Pittsburgh'!AF$828, MATCH(A4414, cleaned_data_Pittsburgh!I$2:'cleaned_data_Pittsburgh'!I$828,0))</f>
        <v>Pittsburgh</v>
      </c>
      <c r="E4414">
        <f>INDEX(cleaned_data_Pittsburgh!AG$2:'cleaned_data_Pittsburgh'!AG$828, MATCH(A4414, cleaned_data_Pittsburgh!I$2:'cleaned_data_Pittsburgh'!I$828,0))</f>
        <v>0</v>
      </c>
      <c r="F4414" t="str">
        <f>INDEX(cleaned_data_Pittsburgh!AK$2:'cleaned_data_Pittsburgh'!AK$828, MATCH(A4414, cleaned_data_Pittsburgh!I$2:'cleaned_data_Pittsburgh'!I$828,0))</f>
        <v>Sub-county</v>
      </c>
      <c r="G4414">
        <f t="shared" si="51"/>
        <v>1</v>
      </c>
    </row>
    <row r="4415" spans="1:7" x14ac:dyDescent="0.2">
      <c r="A4415">
        <v>224448821</v>
      </c>
      <c r="B4415">
        <v>191246842</v>
      </c>
      <c r="C4415" t="s">
        <v>3380</v>
      </c>
      <c r="D4415" t="str">
        <f>INDEX(cleaned_data_Pittsburgh!AF$2:'cleaned_data_Pittsburgh'!AF$828, MATCH(A4415, cleaned_data_Pittsburgh!I$2:'cleaned_data_Pittsburgh'!I$828,0))</f>
        <v>Pittsburgh</v>
      </c>
      <c r="E4415">
        <f>INDEX(cleaned_data_Pittsburgh!AG$2:'cleaned_data_Pittsburgh'!AG$828, MATCH(A4415, cleaned_data_Pittsburgh!I$2:'cleaned_data_Pittsburgh'!I$828,0))</f>
        <v>0</v>
      </c>
      <c r="F4415" t="str">
        <f>INDEX(cleaned_data_Pittsburgh!AK$2:'cleaned_data_Pittsburgh'!AK$828, MATCH(A4415, cleaned_data_Pittsburgh!I$2:'cleaned_data_Pittsburgh'!I$828,0))</f>
        <v>Sub-county</v>
      </c>
      <c r="G4415">
        <f t="shared" si="51"/>
        <v>1</v>
      </c>
    </row>
    <row r="4416" spans="1:7" x14ac:dyDescent="0.2">
      <c r="A4416">
        <v>224448821</v>
      </c>
      <c r="B4416">
        <v>20880391</v>
      </c>
      <c r="C4416" t="s">
        <v>3380</v>
      </c>
      <c r="D4416" t="str">
        <f>INDEX(cleaned_data_Pittsburgh!AF$2:'cleaned_data_Pittsburgh'!AF$828, MATCH(A4416, cleaned_data_Pittsburgh!I$2:'cleaned_data_Pittsburgh'!I$828,0))</f>
        <v>Pittsburgh</v>
      </c>
      <c r="E4416">
        <f>INDEX(cleaned_data_Pittsburgh!AG$2:'cleaned_data_Pittsburgh'!AG$828, MATCH(A4416, cleaned_data_Pittsburgh!I$2:'cleaned_data_Pittsburgh'!I$828,0))</f>
        <v>0</v>
      </c>
      <c r="F4416" t="str">
        <f>INDEX(cleaned_data_Pittsburgh!AK$2:'cleaned_data_Pittsburgh'!AK$828, MATCH(A4416, cleaned_data_Pittsburgh!I$2:'cleaned_data_Pittsburgh'!I$828,0))</f>
        <v>Sub-county</v>
      </c>
      <c r="G4416">
        <f t="shared" si="51"/>
        <v>1</v>
      </c>
    </row>
    <row r="4417" spans="1:7" x14ac:dyDescent="0.2">
      <c r="A4417">
        <v>224448821</v>
      </c>
      <c r="B4417">
        <v>191266573</v>
      </c>
      <c r="C4417" t="s">
        <v>3380</v>
      </c>
      <c r="D4417" t="str">
        <f>INDEX(cleaned_data_Pittsburgh!AF$2:'cleaned_data_Pittsburgh'!AF$828, MATCH(A4417, cleaned_data_Pittsburgh!I$2:'cleaned_data_Pittsburgh'!I$828,0))</f>
        <v>Pittsburgh</v>
      </c>
      <c r="E4417">
        <f>INDEX(cleaned_data_Pittsburgh!AG$2:'cleaned_data_Pittsburgh'!AG$828, MATCH(A4417, cleaned_data_Pittsburgh!I$2:'cleaned_data_Pittsburgh'!I$828,0))</f>
        <v>0</v>
      </c>
      <c r="F4417" t="str">
        <f>INDEX(cleaned_data_Pittsburgh!AK$2:'cleaned_data_Pittsburgh'!AK$828, MATCH(A4417, cleaned_data_Pittsburgh!I$2:'cleaned_data_Pittsburgh'!I$828,0))</f>
        <v>Sub-county</v>
      </c>
      <c r="G4417">
        <f t="shared" si="51"/>
        <v>1</v>
      </c>
    </row>
    <row r="4418" spans="1:7" x14ac:dyDescent="0.2">
      <c r="A4418">
        <v>224448821</v>
      </c>
      <c r="B4418">
        <v>88597732</v>
      </c>
      <c r="C4418" t="s">
        <v>3380</v>
      </c>
      <c r="D4418" t="str">
        <f>INDEX(cleaned_data_Pittsburgh!AF$2:'cleaned_data_Pittsburgh'!AF$828, MATCH(A4418, cleaned_data_Pittsburgh!I$2:'cleaned_data_Pittsburgh'!I$828,0))</f>
        <v>Pittsburgh</v>
      </c>
      <c r="E4418">
        <f>INDEX(cleaned_data_Pittsburgh!AG$2:'cleaned_data_Pittsburgh'!AG$828, MATCH(A4418, cleaned_data_Pittsburgh!I$2:'cleaned_data_Pittsburgh'!I$828,0))</f>
        <v>0</v>
      </c>
      <c r="F4418" t="str">
        <f>INDEX(cleaned_data_Pittsburgh!AK$2:'cleaned_data_Pittsburgh'!AK$828, MATCH(A4418, cleaned_data_Pittsburgh!I$2:'cleaned_data_Pittsburgh'!I$828,0))</f>
        <v>Sub-county</v>
      </c>
      <c r="G4418">
        <f t="shared" si="51"/>
        <v>1</v>
      </c>
    </row>
    <row r="4419" spans="1:7" x14ac:dyDescent="0.2">
      <c r="A4419">
        <v>224448821</v>
      </c>
      <c r="B4419">
        <v>12758365</v>
      </c>
      <c r="C4419" t="s">
        <v>3380</v>
      </c>
      <c r="D4419" t="str">
        <f>INDEX(cleaned_data_Pittsburgh!AF$2:'cleaned_data_Pittsburgh'!AF$828, MATCH(A4419, cleaned_data_Pittsburgh!I$2:'cleaned_data_Pittsburgh'!I$828,0))</f>
        <v>Pittsburgh</v>
      </c>
      <c r="E4419">
        <f>INDEX(cleaned_data_Pittsburgh!AG$2:'cleaned_data_Pittsburgh'!AG$828, MATCH(A4419, cleaned_data_Pittsburgh!I$2:'cleaned_data_Pittsburgh'!I$828,0))</f>
        <v>0</v>
      </c>
      <c r="F4419" t="str">
        <f>INDEX(cleaned_data_Pittsburgh!AK$2:'cleaned_data_Pittsburgh'!AK$828, MATCH(A4419, cleaned_data_Pittsburgh!I$2:'cleaned_data_Pittsburgh'!I$828,0))</f>
        <v>Sub-county</v>
      </c>
      <c r="G4419">
        <f t="shared" si="51"/>
        <v>1</v>
      </c>
    </row>
    <row r="4420" spans="1:7" x14ac:dyDescent="0.2">
      <c r="A4420">
        <v>224448821</v>
      </c>
      <c r="B4420">
        <v>12296633</v>
      </c>
      <c r="C4420" t="s">
        <v>3380</v>
      </c>
      <c r="D4420" t="str">
        <f>INDEX(cleaned_data_Pittsburgh!AF$2:'cleaned_data_Pittsburgh'!AF$828, MATCH(A4420, cleaned_data_Pittsburgh!I$2:'cleaned_data_Pittsburgh'!I$828,0))</f>
        <v>Pittsburgh</v>
      </c>
      <c r="E4420">
        <f>INDEX(cleaned_data_Pittsburgh!AG$2:'cleaned_data_Pittsburgh'!AG$828, MATCH(A4420, cleaned_data_Pittsburgh!I$2:'cleaned_data_Pittsburgh'!I$828,0))</f>
        <v>0</v>
      </c>
      <c r="F4420" t="str">
        <f>INDEX(cleaned_data_Pittsburgh!AK$2:'cleaned_data_Pittsburgh'!AK$828, MATCH(A4420, cleaned_data_Pittsburgh!I$2:'cleaned_data_Pittsburgh'!I$828,0))</f>
        <v>Sub-county</v>
      </c>
      <c r="G4420">
        <f t="shared" si="51"/>
        <v>1</v>
      </c>
    </row>
    <row r="4421" spans="1:7" x14ac:dyDescent="0.2">
      <c r="A4421">
        <v>224448821</v>
      </c>
      <c r="B4421">
        <v>132935782</v>
      </c>
      <c r="C4421" t="s">
        <v>3380</v>
      </c>
      <c r="D4421" t="str">
        <f>INDEX(cleaned_data_Pittsburgh!AF$2:'cleaned_data_Pittsburgh'!AF$828, MATCH(A4421, cleaned_data_Pittsburgh!I$2:'cleaned_data_Pittsburgh'!I$828,0))</f>
        <v>Pittsburgh</v>
      </c>
      <c r="E4421">
        <f>INDEX(cleaned_data_Pittsburgh!AG$2:'cleaned_data_Pittsburgh'!AG$828, MATCH(A4421, cleaned_data_Pittsburgh!I$2:'cleaned_data_Pittsburgh'!I$828,0))</f>
        <v>0</v>
      </c>
      <c r="F4421" t="str">
        <f>INDEX(cleaned_data_Pittsburgh!AK$2:'cleaned_data_Pittsburgh'!AK$828, MATCH(A4421, cleaned_data_Pittsburgh!I$2:'cleaned_data_Pittsburgh'!I$828,0))</f>
        <v>Sub-county</v>
      </c>
      <c r="G4421">
        <f t="shared" si="51"/>
        <v>1</v>
      </c>
    </row>
    <row r="4422" spans="1:7" x14ac:dyDescent="0.2">
      <c r="A4422">
        <v>224448821</v>
      </c>
      <c r="B4422">
        <v>172122892</v>
      </c>
      <c r="C4422" t="s">
        <v>3380</v>
      </c>
      <c r="D4422" t="str">
        <f>INDEX(cleaned_data_Pittsburgh!AF$2:'cleaned_data_Pittsburgh'!AF$828, MATCH(A4422, cleaned_data_Pittsburgh!I$2:'cleaned_data_Pittsburgh'!I$828,0))</f>
        <v>Pittsburgh</v>
      </c>
      <c r="E4422">
        <f>INDEX(cleaned_data_Pittsburgh!AG$2:'cleaned_data_Pittsburgh'!AG$828, MATCH(A4422, cleaned_data_Pittsburgh!I$2:'cleaned_data_Pittsburgh'!I$828,0))</f>
        <v>0</v>
      </c>
      <c r="F4422" t="str">
        <f>INDEX(cleaned_data_Pittsburgh!AK$2:'cleaned_data_Pittsburgh'!AK$828, MATCH(A4422, cleaned_data_Pittsburgh!I$2:'cleaned_data_Pittsburgh'!I$828,0))</f>
        <v>Sub-county</v>
      </c>
      <c r="G4422">
        <f t="shared" si="51"/>
        <v>1</v>
      </c>
    </row>
    <row r="4423" spans="1:7" x14ac:dyDescent="0.2">
      <c r="A4423">
        <v>224448821</v>
      </c>
      <c r="B4423">
        <v>13923998</v>
      </c>
      <c r="C4423" t="s">
        <v>3380</v>
      </c>
      <c r="D4423" t="str">
        <f>INDEX(cleaned_data_Pittsburgh!AF$2:'cleaned_data_Pittsburgh'!AF$828, MATCH(A4423, cleaned_data_Pittsburgh!I$2:'cleaned_data_Pittsburgh'!I$828,0))</f>
        <v>Pittsburgh</v>
      </c>
      <c r="E4423">
        <f>INDEX(cleaned_data_Pittsburgh!AG$2:'cleaned_data_Pittsburgh'!AG$828, MATCH(A4423, cleaned_data_Pittsburgh!I$2:'cleaned_data_Pittsburgh'!I$828,0))</f>
        <v>0</v>
      </c>
      <c r="F4423" t="str">
        <f>INDEX(cleaned_data_Pittsburgh!AK$2:'cleaned_data_Pittsburgh'!AK$828, MATCH(A4423, cleaned_data_Pittsburgh!I$2:'cleaned_data_Pittsburgh'!I$828,0))</f>
        <v>Sub-county</v>
      </c>
      <c r="G4423">
        <f t="shared" si="51"/>
        <v>1</v>
      </c>
    </row>
    <row r="4424" spans="1:7" x14ac:dyDescent="0.2">
      <c r="A4424">
        <v>224448821</v>
      </c>
      <c r="B4424">
        <v>136508592</v>
      </c>
      <c r="C4424" t="s">
        <v>3380</v>
      </c>
      <c r="D4424" t="str">
        <f>INDEX(cleaned_data_Pittsburgh!AF$2:'cleaned_data_Pittsburgh'!AF$828, MATCH(A4424, cleaned_data_Pittsburgh!I$2:'cleaned_data_Pittsburgh'!I$828,0))</f>
        <v>Pittsburgh</v>
      </c>
      <c r="E4424">
        <f>INDEX(cleaned_data_Pittsburgh!AG$2:'cleaned_data_Pittsburgh'!AG$828, MATCH(A4424, cleaned_data_Pittsburgh!I$2:'cleaned_data_Pittsburgh'!I$828,0))</f>
        <v>0</v>
      </c>
      <c r="F4424" t="str">
        <f>INDEX(cleaned_data_Pittsburgh!AK$2:'cleaned_data_Pittsburgh'!AK$828, MATCH(A4424, cleaned_data_Pittsburgh!I$2:'cleaned_data_Pittsburgh'!I$828,0))</f>
        <v>Sub-county</v>
      </c>
      <c r="G4424">
        <f t="shared" si="51"/>
        <v>1</v>
      </c>
    </row>
    <row r="4425" spans="1:7" x14ac:dyDescent="0.2">
      <c r="A4425">
        <v>224448821</v>
      </c>
      <c r="B4425">
        <v>14362734</v>
      </c>
      <c r="C4425" t="s">
        <v>3380</v>
      </c>
      <c r="D4425" t="str">
        <f>INDEX(cleaned_data_Pittsburgh!AF$2:'cleaned_data_Pittsburgh'!AF$828, MATCH(A4425, cleaned_data_Pittsburgh!I$2:'cleaned_data_Pittsburgh'!I$828,0))</f>
        <v>Pittsburgh</v>
      </c>
      <c r="E4425">
        <f>INDEX(cleaned_data_Pittsburgh!AG$2:'cleaned_data_Pittsburgh'!AG$828, MATCH(A4425, cleaned_data_Pittsburgh!I$2:'cleaned_data_Pittsburgh'!I$828,0))</f>
        <v>0</v>
      </c>
      <c r="F4425" t="str">
        <f>INDEX(cleaned_data_Pittsburgh!AK$2:'cleaned_data_Pittsburgh'!AK$828, MATCH(A4425, cleaned_data_Pittsburgh!I$2:'cleaned_data_Pittsburgh'!I$828,0))</f>
        <v>Sub-county</v>
      </c>
      <c r="G4425">
        <f t="shared" si="51"/>
        <v>1</v>
      </c>
    </row>
    <row r="4426" spans="1:7" x14ac:dyDescent="0.2">
      <c r="A4426">
        <v>224448821</v>
      </c>
      <c r="B4426">
        <v>84879072</v>
      </c>
      <c r="C4426" t="s">
        <v>3380</v>
      </c>
      <c r="D4426" t="str">
        <f>INDEX(cleaned_data_Pittsburgh!AF$2:'cleaned_data_Pittsburgh'!AF$828, MATCH(A4426, cleaned_data_Pittsburgh!I$2:'cleaned_data_Pittsburgh'!I$828,0))</f>
        <v>Pittsburgh</v>
      </c>
      <c r="E4426">
        <f>INDEX(cleaned_data_Pittsburgh!AG$2:'cleaned_data_Pittsburgh'!AG$828, MATCH(A4426, cleaned_data_Pittsburgh!I$2:'cleaned_data_Pittsburgh'!I$828,0))</f>
        <v>0</v>
      </c>
      <c r="F4426" t="str">
        <f>INDEX(cleaned_data_Pittsburgh!AK$2:'cleaned_data_Pittsburgh'!AK$828, MATCH(A4426, cleaned_data_Pittsburgh!I$2:'cleaned_data_Pittsburgh'!I$828,0))</f>
        <v>Sub-county</v>
      </c>
      <c r="G4426">
        <f t="shared" si="51"/>
        <v>1</v>
      </c>
    </row>
    <row r="4427" spans="1:7" x14ac:dyDescent="0.2">
      <c r="A4427">
        <v>224448821</v>
      </c>
      <c r="B4427">
        <v>26873222</v>
      </c>
      <c r="C4427" t="s">
        <v>3380</v>
      </c>
      <c r="D4427" t="str">
        <f>INDEX(cleaned_data_Pittsburgh!AF$2:'cleaned_data_Pittsburgh'!AF$828, MATCH(A4427, cleaned_data_Pittsburgh!I$2:'cleaned_data_Pittsburgh'!I$828,0))</f>
        <v>Pittsburgh</v>
      </c>
      <c r="E4427">
        <f>INDEX(cleaned_data_Pittsburgh!AG$2:'cleaned_data_Pittsburgh'!AG$828, MATCH(A4427, cleaned_data_Pittsburgh!I$2:'cleaned_data_Pittsburgh'!I$828,0))</f>
        <v>0</v>
      </c>
      <c r="F4427" t="str">
        <f>INDEX(cleaned_data_Pittsburgh!AK$2:'cleaned_data_Pittsburgh'!AK$828, MATCH(A4427, cleaned_data_Pittsburgh!I$2:'cleaned_data_Pittsburgh'!I$828,0))</f>
        <v>Sub-county</v>
      </c>
      <c r="G4427">
        <f t="shared" ref="G4427:G4490" si="52">IF(IFERROR(SEARCH(D4427, C4427), 0), 1, 0)</f>
        <v>1</v>
      </c>
    </row>
    <row r="4428" spans="1:7" x14ac:dyDescent="0.2">
      <c r="A4428">
        <v>224448821</v>
      </c>
      <c r="B4428">
        <v>184561917</v>
      </c>
      <c r="C4428" t="s">
        <v>3380</v>
      </c>
      <c r="D4428" t="str">
        <f>INDEX(cleaned_data_Pittsburgh!AF$2:'cleaned_data_Pittsburgh'!AF$828, MATCH(A4428, cleaned_data_Pittsburgh!I$2:'cleaned_data_Pittsburgh'!I$828,0))</f>
        <v>Pittsburgh</v>
      </c>
      <c r="E4428">
        <f>INDEX(cleaned_data_Pittsburgh!AG$2:'cleaned_data_Pittsburgh'!AG$828, MATCH(A4428, cleaned_data_Pittsburgh!I$2:'cleaned_data_Pittsburgh'!I$828,0))</f>
        <v>0</v>
      </c>
      <c r="F4428" t="str">
        <f>INDEX(cleaned_data_Pittsburgh!AK$2:'cleaned_data_Pittsburgh'!AK$828, MATCH(A4428, cleaned_data_Pittsburgh!I$2:'cleaned_data_Pittsburgh'!I$828,0))</f>
        <v>Sub-county</v>
      </c>
      <c r="G4428">
        <f t="shared" si="52"/>
        <v>1</v>
      </c>
    </row>
    <row r="4429" spans="1:7" x14ac:dyDescent="0.2">
      <c r="A4429">
        <v>224448821</v>
      </c>
      <c r="B4429">
        <v>171526352</v>
      </c>
      <c r="C4429" t="s">
        <v>3380</v>
      </c>
      <c r="D4429" t="str">
        <f>INDEX(cleaned_data_Pittsburgh!AF$2:'cleaned_data_Pittsburgh'!AF$828, MATCH(A4429, cleaned_data_Pittsburgh!I$2:'cleaned_data_Pittsburgh'!I$828,0))</f>
        <v>Pittsburgh</v>
      </c>
      <c r="E4429">
        <f>INDEX(cleaned_data_Pittsburgh!AG$2:'cleaned_data_Pittsburgh'!AG$828, MATCH(A4429, cleaned_data_Pittsburgh!I$2:'cleaned_data_Pittsburgh'!I$828,0))</f>
        <v>0</v>
      </c>
      <c r="F4429" t="str">
        <f>INDEX(cleaned_data_Pittsburgh!AK$2:'cleaned_data_Pittsburgh'!AK$828, MATCH(A4429, cleaned_data_Pittsburgh!I$2:'cleaned_data_Pittsburgh'!I$828,0))</f>
        <v>Sub-county</v>
      </c>
      <c r="G4429">
        <f t="shared" si="52"/>
        <v>1</v>
      </c>
    </row>
    <row r="4430" spans="1:7" x14ac:dyDescent="0.2">
      <c r="A4430">
        <v>224448821</v>
      </c>
      <c r="B4430">
        <v>188599265</v>
      </c>
      <c r="C4430" t="s">
        <v>3380</v>
      </c>
      <c r="D4430" t="str">
        <f>INDEX(cleaned_data_Pittsburgh!AF$2:'cleaned_data_Pittsburgh'!AF$828, MATCH(A4430, cleaned_data_Pittsburgh!I$2:'cleaned_data_Pittsburgh'!I$828,0))</f>
        <v>Pittsburgh</v>
      </c>
      <c r="E4430">
        <f>INDEX(cleaned_data_Pittsburgh!AG$2:'cleaned_data_Pittsburgh'!AG$828, MATCH(A4430, cleaned_data_Pittsburgh!I$2:'cleaned_data_Pittsburgh'!I$828,0))</f>
        <v>0</v>
      </c>
      <c r="F4430" t="str">
        <f>INDEX(cleaned_data_Pittsburgh!AK$2:'cleaned_data_Pittsburgh'!AK$828, MATCH(A4430, cleaned_data_Pittsburgh!I$2:'cleaned_data_Pittsburgh'!I$828,0))</f>
        <v>Sub-county</v>
      </c>
      <c r="G4430">
        <f t="shared" si="52"/>
        <v>1</v>
      </c>
    </row>
    <row r="4431" spans="1:7" x14ac:dyDescent="0.2">
      <c r="A4431">
        <v>224448821</v>
      </c>
      <c r="B4431">
        <v>26093472</v>
      </c>
      <c r="C4431" t="s">
        <v>3380</v>
      </c>
      <c r="D4431" t="str">
        <f>INDEX(cleaned_data_Pittsburgh!AF$2:'cleaned_data_Pittsburgh'!AF$828, MATCH(A4431, cleaned_data_Pittsburgh!I$2:'cleaned_data_Pittsburgh'!I$828,0))</f>
        <v>Pittsburgh</v>
      </c>
      <c r="E4431">
        <f>INDEX(cleaned_data_Pittsburgh!AG$2:'cleaned_data_Pittsburgh'!AG$828, MATCH(A4431, cleaned_data_Pittsburgh!I$2:'cleaned_data_Pittsburgh'!I$828,0))</f>
        <v>0</v>
      </c>
      <c r="F4431" t="str">
        <f>INDEX(cleaned_data_Pittsburgh!AK$2:'cleaned_data_Pittsburgh'!AK$828, MATCH(A4431, cleaned_data_Pittsburgh!I$2:'cleaned_data_Pittsburgh'!I$828,0))</f>
        <v>Sub-county</v>
      </c>
      <c r="G4431">
        <f t="shared" si="52"/>
        <v>1</v>
      </c>
    </row>
    <row r="4432" spans="1:7" x14ac:dyDescent="0.2">
      <c r="A4432">
        <v>224448821</v>
      </c>
      <c r="B4432">
        <v>178294152</v>
      </c>
      <c r="C4432" t="s">
        <v>3380</v>
      </c>
      <c r="D4432" t="str">
        <f>INDEX(cleaned_data_Pittsburgh!AF$2:'cleaned_data_Pittsburgh'!AF$828, MATCH(A4432, cleaned_data_Pittsburgh!I$2:'cleaned_data_Pittsburgh'!I$828,0))</f>
        <v>Pittsburgh</v>
      </c>
      <c r="E4432">
        <f>INDEX(cleaned_data_Pittsburgh!AG$2:'cleaned_data_Pittsburgh'!AG$828, MATCH(A4432, cleaned_data_Pittsburgh!I$2:'cleaned_data_Pittsburgh'!I$828,0))</f>
        <v>0</v>
      </c>
      <c r="F4432" t="str">
        <f>INDEX(cleaned_data_Pittsburgh!AK$2:'cleaned_data_Pittsburgh'!AK$828, MATCH(A4432, cleaned_data_Pittsburgh!I$2:'cleaned_data_Pittsburgh'!I$828,0))</f>
        <v>Sub-county</v>
      </c>
      <c r="G4432">
        <f t="shared" si="52"/>
        <v>1</v>
      </c>
    </row>
    <row r="4433" spans="1:7" x14ac:dyDescent="0.2">
      <c r="A4433">
        <v>224450381</v>
      </c>
      <c r="B4433">
        <v>11776501</v>
      </c>
      <c r="C4433" t="s">
        <v>3380</v>
      </c>
      <c r="D4433" t="str">
        <f>INDEX(cleaned_data_Pittsburgh!AF$2:'cleaned_data_Pittsburgh'!AF$828, MATCH(A4433, cleaned_data_Pittsburgh!I$2:'cleaned_data_Pittsburgh'!I$828,0))</f>
        <v>Pittsburgh</v>
      </c>
      <c r="E4433">
        <f>INDEX(cleaned_data_Pittsburgh!AG$2:'cleaned_data_Pittsburgh'!AG$828, MATCH(A4433, cleaned_data_Pittsburgh!I$2:'cleaned_data_Pittsburgh'!I$828,0))</f>
        <v>0</v>
      </c>
      <c r="F4433" t="str">
        <f>INDEX(cleaned_data_Pittsburgh!AK$2:'cleaned_data_Pittsburgh'!AK$828, MATCH(A4433, cleaned_data_Pittsburgh!I$2:'cleaned_data_Pittsburgh'!I$828,0))</f>
        <v>Sub-county</v>
      </c>
      <c r="G4433">
        <f t="shared" si="52"/>
        <v>1</v>
      </c>
    </row>
    <row r="4434" spans="1:7" x14ac:dyDescent="0.2">
      <c r="A4434">
        <v>224450381</v>
      </c>
      <c r="B4434">
        <v>3530073</v>
      </c>
      <c r="C4434" t="s">
        <v>3380</v>
      </c>
      <c r="D4434" t="str">
        <f>INDEX(cleaned_data_Pittsburgh!AF$2:'cleaned_data_Pittsburgh'!AF$828, MATCH(A4434, cleaned_data_Pittsburgh!I$2:'cleaned_data_Pittsburgh'!I$828,0))</f>
        <v>Pittsburgh</v>
      </c>
      <c r="E4434">
        <f>INDEX(cleaned_data_Pittsburgh!AG$2:'cleaned_data_Pittsburgh'!AG$828, MATCH(A4434, cleaned_data_Pittsburgh!I$2:'cleaned_data_Pittsburgh'!I$828,0))</f>
        <v>0</v>
      </c>
      <c r="F4434" t="str">
        <f>INDEX(cleaned_data_Pittsburgh!AK$2:'cleaned_data_Pittsburgh'!AK$828, MATCH(A4434, cleaned_data_Pittsburgh!I$2:'cleaned_data_Pittsburgh'!I$828,0))</f>
        <v>Sub-county</v>
      </c>
      <c r="G4434">
        <f t="shared" si="52"/>
        <v>1</v>
      </c>
    </row>
    <row r="4435" spans="1:7" x14ac:dyDescent="0.2">
      <c r="A4435">
        <v>224450381</v>
      </c>
      <c r="B4435">
        <v>1595992</v>
      </c>
      <c r="C4435" t="s">
        <v>3380</v>
      </c>
      <c r="D4435" t="str">
        <f>INDEX(cleaned_data_Pittsburgh!AF$2:'cleaned_data_Pittsburgh'!AF$828, MATCH(A4435, cleaned_data_Pittsburgh!I$2:'cleaned_data_Pittsburgh'!I$828,0))</f>
        <v>Pittsburgh</v>
      </c>
      <c r="E4435">
        <f>INDEX(cleaned_data_Pittsburgh!AG$2:'cleaned_data_Pittsburgh'!AG$828, MATCH(A4435, cleaned_data_Pittsburgh!I$2:'cleaned_data_Pittsburgh'!I$828,0))</f>
        <v>0</v>
      </c>
      <c r="F4435" t="str">
        <f>INDEX(cleaned_data_Pittsburgh!AK$2:'cleaned_data_Pittsburgh'!AK$828, MATCH(A4435, cleaned_data_Pittsburgh!I$2:'cleaned_data_Pittsburgh'!I$828,0))</f>
        <v>Sub-county</v>
      </c>
      <c r="G4435">
        <f t="shared" si="52"/>
        <v>1</v>
      </c>
    </row>
    <row r="4436" spans="1:7" x14ac:dyDescent="0.2">
      <c r="A4436">
        <v>224450381</v>
      </c>
      <c r="B4436">
        <v>70163612</v>
      </c>
      <c r="C4436" t="s">
        <v>3380</v>
      </c>
      <c r="D4436" t="str">
        <f>INDEX(cleaned_data_Pittsburgh!AF$2:'cleaned_data_Pittsburgh'!AF$828, MATCH(A4436, cleaned_data_Pittsburgh!I$2:'cleaned_data_Pittsburgh'!I$828,0))</f>
        <v>Pittsburgh</v>
      </c>
      <c r="E4436">
        <f>INDEX(cleaned_data_Pittsburgh!AG$2:'cleaned_data_Pittsburgh'!AG$828, MATCH(A4436, cleaned_data_Pittsburgh!I$2:'cleaned_data_Pittsburgh'!I$828,0))</f>
        <v>0</v>
      </c>
      <c r="F4436" t="str">
        <f>INDEX(cleaned_data_Pittsburgh!AK$2:'cleaned_data_Pittsburgh'!AK$828, MATCH(A4436, cleaned_data_Pittsburgh!I$2:'cleaned_data_Pittsburgh'!I$828,0))</f>
        <v>Sub-county</v>
      </c>
      <c r="G4436">
        <f t="shared" si="52"/>
        <v>1</v>
      </c>
    </row>
    <row r="4437" spans="1:7" x14ac:dyDescent="0.2">
      <c r="A4437">
        <v>224450381</v>
      </c>
      <c r="B4437">
        <v>126650262</v>
      </c>
      <c r="C4437" t="s">
        <v>3380</v>
      </c>
      <c r="D4437" t="str">
        <f>INDEX(cleaned_data_Pittsburgh!AF$2:'cleaned_data_Pittsburgh'!AF$828, MATCH(A4437, cleaned_data_Pittsburgh!I$2:'cleaned_data_Pittsburgh'!I$828,0))</f>
        <v>Pittsburgh</v>
      </c>
      <c r="E4437">
        <f>INDEX(cleaned_data_Pittsburgh!AG$2:'cleaned_data_Pittsburgh'!AG$828, MATCH(A4437, cleaned_data_Pittsburgh!I$2:'cleaned_data_Pittsburgh'!I$828,0))</f>
        <v>0</v>
      </c>
      <c r="F4437" t="str">
        <f>INDEX(cleaned_data_Pittsburgh!AK$2:'cleaned_data_Pittsburgh'!AK$828, MATCH(A4437, cleaned_data_Pittsburgh!I$2:'cleaned_data_Pittsburgh'!I$828,0))</f>
        <v>Sub-county</v>
      </c>
      <c r="G4437">
        <f t="shared" si="52"/>
        <v>1</v>
      </c>
    </row>
    <row r="4438" spans="1:7" x14ac:dyDescent="0.2">
      <c r="A4438">
        <v>224450381</v>
      </c>
      <c r="B4438">
        <v>191759346</v>
      </c>
      <c r="C4438" t="s">
        <v>3380</v>
      </c>
      <c r="D4438" t="str">
        <f>INDEX(cleaned_data_Pittsburgh!AF$2:'cleaned_data_Pittsburgh'!AF$828, MATCH(A4438, cleaned_data_Pittsburgh!I$2:'cleaned_data_Pittsburgh'!I$828,0))</f>
        <v>Pittsburgh</v>
      </c>
      <c r="E4438">
        <f>INDEX(cleaned_data_Pittsburgh!AG$2:'cleaned_data_Pittsburgh'!AG$828, MATCH(A4438, cleaned_data_Pittsburgh!I$2:'cleaned_data_Pittsburgh'!I$828,0))</f>
        <v>0</v>
      </c>
      <c r="F4438" t="str">
        <f>INDEX(cleaned_data_Pittsburgh!AK$2:'cleaned_data_Pittsburgh'!AK$828, MATCH(A4438, cleaned_data_Pittsburgh!I$2:'cleaned_data_Pittsburgh'!I$828,0))</f>
        <v>Sub-county</v>
      </c>
      <c r="G4438">
        <f t="shared" si="52"/>
        <v>1</v>
      </c>
    </row>
    <row r="4439" spans="1:7" x14ac:dyDescent="0.2">
      <c r="A4439">
        <v>224450381</v>
      </c>
      <c r="B4439">
        <v>103763912</v>
      </c>
      <c r="C4439" t="s">
        <v>3380</v>
      </c>
      <c r="D4439" t="str">
        <f>INDEX(cleaned_data_Pittsburgh!AF$2:'cleaned_data_Pittsburgh'!AF$828, MATCH(A4439, cleaned_data_Pittsburgh!I$2:'cleaned_data_Pittsburgh'!I$828,0))</f>
        <v>Pittsburgh</v>
      </c>
      <c r="E4439">
        <f>INDEX(cleaned_data_Pittsburgh!AG$2:'cleaned_data_Pittsburgh'!AG$828, MATCH(A4439, cleaned_data_Pittsburgh!I$2:'cleaned_data_Pittsburgh'!I$828,0))</f>
        <v>0</v>
      </c>
      <c r="F4439" t="str">
        <f>INDEX(cleaned_data_Pittsburgh!AK$2:'cleaned_data_Pittsburgh'!AK$828, MATCH(A4439, cleaned_data_Pittsburgh!I$2:'cleaned_data_Pittsburgh'!I$828,0))</f>
        <v>Sub-county</v>
      </c>
      <c r="G4439">
        <f t="shared" si="52"/>
        <v>1</v>
      </c>
    </row>
    <row r="4440" spans="1:7" x14ac:dyDescent="0.2">
      <c r="A4440">
        <v>224450381</v>
      </c>
      <c r="B4440">
        <v>153035452</v>
      </c>
      <c r="C4440" t="s">
        <v>3380</v>
      </c>
      <c r="D4440" t="str">
        <f>INDEX(cleaned_data_Pittsburgh!AF$2:'cleaned_data_Pittsburgh'!AF$828, MATCH(A4440, cleaned_data_Pittsburgh!I$2:'cleaned_data_Pittsburgh'!I$828,0))</f>
        <v>Pittsburgh</v>
      </c>
      <c r="E4440">
        <f>INDEX(cleaned_data_Pittsburgh!AG$2:'cleaned_data_Pittsburgh'!AG$828, MATCH(A4440, cleaned_data_Pittsburgh!I$2:'cleaned_data_Pittsburgh'!I$828,0))</f>
        <v>0</v>
      </c>
      <c r="F4440" t="str">
        <f>INDEX(cleaned_data_Pittsburgh!AK$2:'cleaned_data_Pittsburgh'!AK$828, MATCH(A4440, cleaned_data_Pittsburgh!I$2:'cleaned_data_Pittsburgh'!I$828,0))</f>
        <v>Sub-county</v>
      </c>
      <c r="G4440">
        <f t="shared" si="52"/>
        <v>1</v>
      </c>
    </row>
    <row r="4441" spans="1:7" x14ac:dyDescent="0.2">
      <c r="A4441">
        <v>224450381</v>
      </c>
      <c r="B4441">
        <v>8827520</v>
      </c>
      <c r="C4441" t="s">
        <v>3380</v>
      </c>
      <c r="D4441" t="str">
        <f>INDEX(cleaned_data_Pittsburgh!AF$2:'cleaned_data_Pittsburgh'!AF$828, MATCH(A4441, cleaned_data_Pittsburgh!I$2:'cleaned_data_Pittsburgh'!I$828,0))</f>
        <v>Pittsburgh</v>
      </c>
      <c r="E4441">
        <f>INDEX(cleaned_data_Pittsburgh!AG$2:'cleaned_data_Pittsburgh'!AG$828, MATCH(A4441, cleaned_data_Pittsburgh!I$2:'cleaned_data_Pittsburgh'!I$828,0))</f>
        <v>0</v>
      </c>
      <c r="F4441" t="str">
        <f>INDEX(cleaned_data_Pittsburgh!AK$2:'cleaned_data_Pittsburgh'!AK$828, MATCH(A4441, cleaned_data_Pittsburgh!I$2:'cleaned_data_Pittsburgh'!I$828,0))</f>
        <v>Sub-county</v>
      </c>
      <c r="G4441">
        <f t="shared" si="52"/>
        <v>1</v>
      </c>
    </row>
    <row r="4442" spans="1:7" x14ac:dyDescent="0.2">
      <c r="A4442">
        <v>224450835</v>
      </c>
      <c r="B4442">
        <v>10504741</v>
      </c>
      <c r="C4442" t="s">
        <v>3380</v>
      </c>
      <c r="D4442" t="str">
        <f>INDEX(cleaned_data_Pittsburgh!AF$2:'cleaned_data_Pittsburgh'!AF$828, MATCH(A4442, cleaned_data_Pittsburgh!I$2:'cleaned_data_Pittsburgh'!I$828,0))</f>
        <v>Pittsburgh</v>
      </c>
      <c r="E4442">
        <f>INDEX(cleaned_data_Pittsburgh!AG$2:'cleaned_data_Pittsburgh'!AG$828, MATCH(A4442, cleaned_data_Pittsburgh!I$2:'cleaned_data_Pittsburgh'!I$828,0))</f>
        <v>0</v>
      </c>
      <c r="F4442" t="str">
        <f>INDEX(cleaned_data_Pittsburgh!AK$2:'cleaned_data_Pittsburgh'!AK$828, MATCH(A4442, cleaned_data_Pittsburgh!I$2:'cleaned_data_Pittsburgh'!I$828,0))</f>
        <v>Sub-county</v>
      </c>
      <c r="G4442">
        <f t="shared" si="52"/>
        <v>1</v>
      </c>
    </row>
    <row r="4443" spans="1:7" x14ac:dyDescent="0.2">
      <c r="A4443">
        <v>224450835</v>
      </c>
      <c r="B4443">
        <v>182799261</v>
      </c>
      <c r="C4443" t="s">
        <v>3380</v>
      </c>
      <c r="D4443" t="str">
        <f>INDEX(cleaned_data_Pittsburgh!AF$2:'cleaned_data_Pittsburgh'!AF$828, MATCH(A4443, cleaned_data_Pittsburgh!I$2:'cleaned_data_Pittsburgh'!I$828,0))</f>
        <v>Pittsburgh</v>
      </c>
      <c r="E4443">
        <f>INDEX(cleaned_data_Pittsburgh!AG$2:'cleaned_data_Pittsburgh'!AG$828, MATCH(A4443, cleaned_data_Pittsburgh!I$2:'cleaned_data_Pittsburgh'!I$828,0))</f>
        <v>0</v>
      </c>
      <c r="F4443" t="str">
        <f>INDEX(cleaned_data_Pittsburgh!AK$2:'cleaned_data_Pittsburgh'!AK$828, MATCH(A4443, cleaned_data_Pittsburgh!I$2:'cleaned_data_Pittsburgh'!I$828,0))</f>
        <v>Sub-county</v>
      </c>
      <c r="G4443">
        <f t="shared" si="52"/>
        <v>1</v>
      </c>
    </row>
    <row r="4444" spans="1:7" x14ac:dyDescent="0.2">
      <c r="A4444">
        <v>224450835</v>
      </c>
      <c r="B4444">
        <v>12795677</v>
      </c>
      <c r="C4444" t="s">
        <v>3380</v>
      </c>
      <c r="D4444" t="str">
        <f>INDEX(cleaned_data_Pittsburgh!AF$2:'cleaned_data_Pittsburgh'!AF$828, MATCH(A4444, cleaned_data_Pittsburgh!I$2:'cleaned_data_Pittsburgh'!I$828,0))</f>
        <v>Pittsburgh</v>
      </c>
      <c r="E4444">
        <f>INDEX(cleaned_data_Pittsburgh!AG$2:'cleaned_data_Pittsburgh'!AG$828, MATCH(A4444, cleaned_data_Pittsburgh!I$2:'cleaned_data_Pittsburgh'!I$828,0))</f>
        <v>0</v>
      </c>
      <c r="F4444" t="str">
        <f>INDEX(cleaned_data_Pittsburgh!AK$2:'cleaned_data_Pittsburgh'!AK$828, MATCH(A4444, cleaned_data_Pittsburgh!I$2:'cleaned_data_Pittsburgh'!I$828,0))</f>
        <v>Sub-county</v>
      </c>
      <c r="G4444">
        <f t="shared" si="52"/>
        <v>1</v>
      </c>
    </row>
    <row r="4445" spans="1:7" x14ac:dyDescent="0.2">
      <c r="A4445">
        <v>224450835</v>
      </c>
      <c r="B4445">
        <v>183523068</v>
      </c>
      <c r="C4445" t="s">
        <v>3380</v>
      </c>
      <c r="D4445" t="str">
        <f>INDEX(cleaned_data_Pittsburgh!AF$2:'cleaned_data_Pittsburgh'!AF$828, MATCH(A4445, cleaned_data_Pittsburgh!I$2:'cleaned_data_Pittsburgh'!I$828,0))</f>
        <v>Pittsburgh</v>
      </c>
      <c r="E4445">
        <f>INDEX(cleaned_data_Pittsburgh!AG$2:'cleaned_data_Pittsburgh'!AG$828, MATCH(A4445, cleaned_data_Pittsburgh!I$2:'cleaned_data_Pittsburgh'!I$828,0))</f>
        <v>0</v>
      </c>
      <c r="F4445" t="str">
        <f>INDEX(cleaned_data_Pittsburgh!AK$2:'cleaned_data_Pittsburgh'!AK$828, MATCH(A4445, cleaned_data_Pittsburgh!I$2:'cleaned_data_Pittsburgh'!I$828,0))</f>
        <v>Sub-county</v>
      </c>
      <c r="G4445">
        <f t="shared" si="52"/>
        <v>1</v>
      </c>
    </row>
    <row r="4446" spans="1:7" x14ac:dyDescent="0.2">
      <c r="A4446">
        <v>224450835</v>
      </c>
      <c r="B4446">
        <v>188652180</v>
      </c>
      <c r="C4446" t="s">
        <v>3380</v>
      </c>
      <c r="D4446" t="str">
        <f>INDEX(cleaned_data_Pittsburgh!AF$2:'cleaned_data_Pittsburgh'!AF$828, MATCH(A4446, cleaned_data_Pittsburgh!I$2:'cleaned_data_Pittsburgh'!I$828,0))</f>
        <v>Pittsburgh</v>
      </c>
      <c r="E4446">
        <f>INDEX(cleaned_data_Pittsburgh!AG$2:'cleaned_data_Pittsburgh'!AG$828, MATCH(A4446, cleaned_data_Pittsburgh!I$2:'cleaned_data_Pittsburgh'!I$828,0))</f>
        <v>0</v>
      </c>
      <c r="F4446" t="str">
        <f>INDEX(cleaned_data_Pittsburgh!AK$2:'cleaned_data_Pittsburgh'!AK$828, MATCH(A4446, cleaned_data_Pittsburgh!I$2:'cleaned_data_Pittsburgh'!I$828,0))</f>
        <v>Sub-county</v>
      </c>
      <c r="G4446">
        <f t="shared" si="52"/>
        <v>1</v>
      </c>
    </row>
    <row r="4447" spans="1:7" x14ac:dyDescent="0.2">
      <c r="A4447">
        <v>224450835</v>
      </c>
      <c r="B4447">
        <v>8215729</v>
      </c>
      <c r="C4447" t="s">
        <v>3380</v>
      </c>
      <c r="D4447" t="str">
        <f>INDEX(cleaned_data_Pittsburgh!AF$2:'cleaned_data_Pittsburgh'!AF$828, MATCH(A4447, cleaned_data_Pittsburgh!I$2:'cleaned_data_Pittsburgh'!I$828,0))</f>
        <v>Pittsburgh</v>
      </c>
      <c r="E4447">
        <f>INDEX(cleaned_data_Pittsburgh!AG$2:'cleaned_data_Pittsburgh'!AG$828, MATCH(A4447, cleaned_data_Pittsburgh!I$2:'cleaned_data_Pittsburgh'!I$828,0))</f>
        <v>0</v>
      </c>
      <c r="F4447" t="str">
        <f>INDEX(cleaned_data_Pittsburgh!AK$2:'cleaned_data_Pittsburgh'!AK$828, MATCH(A4447, cleaned_data_Pittsburgh!I$2:'cleaned_data_Pittsburgh'!I$828,0))</f>
        <v>Sub-county</v>
      </c>
      <c r="G4447">
        <f t="shared" si="52"/>
        <v>1</v>
      </c>
    </row>
    <row r="4448" spans="1:7" x14ac:dyDescent="0.2">
      <c r="A4448">
        <v>224450835</v>
      </c>
      <c r="B4448">
        <v>65230392</v>
      </c>
      <c r="C4448" t="s">
        <v>3380</v>
      </c>
      <c r="D4448" t="str">
        <f>INDEX(cleaned_data_Pittsburgh!AF$2:'cleaned_data_Pittsburgh'!AF$828, MATCH(A4448, cleaned_data_Pittsburgh!I$2:'cleaned_data_Pittsburgh'!I$828,0))</f>
        <v>Pittsburgh</v>
      </c>
      <c r="E4448">
        <f>INDEX(cleaned_data_Pittsburgh!AG$2:'cleaned_data_Pittsburgh'!AG$828, MATCH(A4448, cleaned_data_Pittsburgh!I$2:'cleaned_data_Pittsburgh'!I$828,0))</f>
        <v>0</v>
      </c>
      <c r="F4448" t="str">
        <f>INDEX(cleaned_data_Pittsburgh!AK$2:'cleaned_data_Pittsburgh'!AK$828, MATCH(A4448, cleaned_data_Pittsburgh!I$2:'cleaned_data_Pittsburgh'!I$828,0))</f>
        <v>Sub-county</v>
      </c>
      <c r="G4448">
        <f t="shared" si="52"/>
        <v>1</v>
      </c>
    </row>
    <row r="4449" spans="1:7" x14ac:dyDescent="0.2">
      <c r="A4449">
        <v>224450835</v>
      </c>
      <c r="B4449">
        <v>72841412</v>
      </c>
      <c r="C4449" t="s">
        <v>3380</v>
      </c>
      <c r="D4449" t="str">
        <f>INDEX(cleaned_data_Pittsburgh!AF$2:'cleaned_data_Pittsburgh'!AF$828, MATCH(A4449, cleaned_data_Pittsburgh!I$2:'cleaned_data_Pittsburgh'!I$828,0))</f>
        <v>Pittsburgh</v>
      </c>
      <c r="E4449">
        <f>INDEX(cleaned_data_Pittsburgh!AG$2:'cleaned_data_Pittsburgh'!AG$828, MATCH(A4449, cleaned_data_Pittsburgh!I$2:'cleaned_data_Pittsburgh'!I$828,0))</f>
        <v>0</v>
      </c>
      <c r="F4449" t="str">
        <f>INDEX(cleaned_data_Pittsburgh!AK$2:'cleaned_data_Pittsburgh'!AK$828, MATCH(A4449, cleaned_data_Pittsburgh!I$2:'cleaned_data_Pittsburgh'!I$828,0))</f>
        <v>Sub-county</v>
      </c>
      <c r="G4449">
        <f t="shared" si="52"/>
        <v>1</v>
      </c>
    </row>
    <row r="4450" spans="1:7" x14ac:dyDescent="0.2">
      <c r="A4450">
        <v>224450835</v>
      </c>
      <c r="B4450">
        <v>25154712</v>
      </c>
      <c r="C4450" t="s">
        <v>3380</v>
      </c>
      <c r="D4450" t="str">
        <f>INDEX(cleaned_data_Pittsburgh!AF$2:'cleaned_data_Pittsburgh'!AF$828, MATCH(A4450, cleaned_data_Pittsburgh!I$2:'cleaned_data_Pittsburgh'!I$828,0))</f>
        <v>Pittsburgh</v>
      </c>
      <c r="E4450">
        <f>INDEX(cleaned_data_Pittsburgh!AG$2:'cleaned_data_Pittsburgh'!AG$828, MATCH(A4450, cleaned_data_Pittsburgh!I$2:'cleaned_data_Pittsburgh'!I$828,0))</f>
        <v>0</v>
      </c>
      <c r="F4450" t="str">
        <f>INDEX(cleaned_data_Pittsburgh!AK$2:'cleaned_data_Pittsburgh'!AK$828, MATCH(A4450, cleaned_data_Pittsburgh!I$2:'cleaned_data_Pittsburgh'!I$828,0))</f>
        <v>Sub-county</v>
      </c>
      <c r="G4450">
        <f t="shared" si="52"/>
        <v>1</v>
      </c>
    </row>
    <row r="4451" spans="1:7" x14ac:dyDescent="0.2">
      <c r="A4451">
        <v>224450835</v>
      </c>
      <c r="B4451">
        <v>8565678</v>
      </c>
      <c r="C4451" t="s">
        <v>3380</v>
      </c>
      <c r="D4451" t="str">
        <f>INDEX(cleaned_data_Pittsburgh!AF$2:'cleaned_data_Pittsburgh'!AF$828, MATCH(A4451, cleaned_data_Pittsburgh!I$2:'cleaned_data_Pittsburgh'!I$828,0))</f>
        <v>Pittsburgh</v>
      </c>
      <c r="E4451">
        <f>INDEX(cleaned_data_Pittsburgh!AG$2:'cleaned_data_Pittsburgh'!AG$828, MATCH(A4451, cleaned_data_Pittsburgh!I$2:'cleaned_data_Pittsburgh'!I$828,0))</f>
        <v>0</v>
      </c>
      <c r="F4451" t="str">
        <f>INDEX(cleaned_data_Pittsburgh!AK$2:'cleaned_data_Pittsburgh'!AK$828, MATCH(A4451, cleaned_data_Pittsburgh!I$2:'cleaned_data_Pittsburgh'!I$828,0))</f>
        <v>Sub-county</v>
      </c>
      <c r="G4451">
        <f t="shared" si="52"/>
        <v>1</v>
      </c>
    </row>
    <row r="4452" spans="1:7" x14ac:dyDescent="0.2">
      <c r="A4452">
        <v>224450835</v>
      </c>
      <c r="B4452">
        <v>27491422</v>
      </c>
      <c r="C4452" t="s">
        <v>3380</v>
      </c>
      <c r="D4452" t="str">
        <f>INDEX(cleaned_data_Pittsburgh!AF$2:'cleaned_data_Pittsburgh'!AF$828, MATCH(A4452, cleaned_data_Pittsburgh!I$2:'cleaned_data_Pittsburgh'!I$828,0))</f>
        <v>Pittsburgh</v>
      </c>
      <c r="E4452">
        <f>INDEX(cleaned_data_Pittsburgh!AG$2:'cleaned_data_Pittsburgh'!AG$828, MATCH(A4452, cleaned_data_Pittsburgh!I$2:'cleaned_data_Pittsburgh'!I$828,0))</f>
        <v>0</v>
      </c>
      <c r="F4452" t="str">
        <f>INDEX(cleaned_data_Pittsburgh!AK$2:'cleaned_data_Pittsburgh'!AK$828, MATCH(A4452, cleaned_data_Pittsburgh!I$2:'cleaned_data_Pittsburgh'!I$828,0))</f>
        <v>Sub-county</v>
      </c>
      <c r="G4452">
        <f t="shared" si="52"/>
        <v>1</v>
      </c>
    </row>
    <row r="4453" spans="1:7" x14ac:dyDescent="0.2">
      <c r="A4453">
        <v>224452097</v>
      </c>
      <c r="B4453">
        <v>83275652</v>
      </c>
      <c r="C4453" t="s">
        <v>3380</v>
      </c>
      <c r="D4453" t="str">
        <f>INDEX(cleaned_data_Pittsburgh!AF$2:'cleaned_data_Pittsburgh'!AF$828, MATCH(A4453, cleaned_data_Pittsburgh!I$2:'cleaned_data_Pittsburgh'!I$828,0))</f>
        <v>Pittsburgh</v>
      </c>
      <c r="E4453">
        <f>INDEX(cleaned_data_Pittsburgh!AG$2:'cleaned_data_Pittsburgh'!AG$828, MATCH(A4453, cleaned_data_Pittsburgh!I$2:'cleaned_data_Pittsburgh'!I$828,0))</f>
        <v>0</v>
      </c>
      <c r="F4453" t="str">
        <f>INDEX(cleaned_data_Pittsburgh!AK$2:'cleaned_data_Pittsburgh'!AK$828, MATCH(A4453, cleaned_data_Pittsburgh!I$2:'cleaned_data_Pittsburgh'!I$828,0))</f>
        <v>Sub-county</v>
      </c>
      <c r="G4453">
        <f t="shared" si="52"/>
        <v>1</v>
      </c>
    </row>
    <row r="4454" spans="1:7" x14ac:dyDescent="0.2">
      <c r="A4454">
        <v>224452097</v>
      </c>
      <c r="B4454">
        <v>183919802</v>
      </c>
      <c r="C4454" t="s">
        <v>3380</v>
      </c>
      <c r="D4454" t="str">
        <f>INDEX(cleaned_data_Pittsburgh!AF$2:'cleaned_data_Pittsburgh'!AF$828, MATCH(A4454, cleaned_data_Pittsburgh!I$2:'cleaned_data_Pittsburgh'!I$828,0))</f>
        <v>Pittsburgh</v>
      </c>
      <c r="E4454">
        <f>INDEX(cleaned_data_Pittsburgh!AG$2:'cleaned_data_Pittsburgh'!AG$828, MATCH(A4454, cleaned_data_Pittsburgh!I$2:'cleaned_data_Pittsburgh'!I$828,0))</f>
        <v>0</v>
      </c>
      <c r="F4454" t="str">
        <f>INDEX(cleaned_data_Pittsburgh!AK$2:'cleaned_data_Pittsburgh'!AK$828, MATCH(A4454, cleaned_data_Pittsburgh!I$2:'cleaned_data_Pittsburgh'!I$828,0))</f>
        <v>Sub-county</v>
      </c>
      <c r="G4454">
        <f t="shared" si="52"/>
        <v>1</v>
      </c>
    </row>
    <row r="4455" spans="1:7" x14ac:dyDescent="0.2">
      <c r="A4455">
        <v>224452097</v>
      </c>
      <c r="B4455">
        <v>189428072</v>
      </c>
      <c r="C4455" t="s">
        <v>3380</v>
      </c>
      <c r="D4455" t="str">
        <f>INDEX(cleaned_data_Pittsburgh!AF$2:'cleaned_data_Pittsburgh'!AF$828, MATCH(A4455, cleaned_data_Pittsburgh!I$2:'cleaned_data_Pittsburgh'!I$828,0))</f>
        <v>Pittsburgh</v>
      </c>
      <c r="E4455">
        <f>INDEX(cleaned_data_Pittsburgh!AG$2:'cleaned_data_Pittsburgh'!AG$828, MATCH(A4455, cleaned_data_Pittsburgh!I$2:'cleaned_data_Pittsburgh'!I$828,0))</f>
        <v>0</v>
      </c>
      <c r="F4455" t="str">
        <f>INDEX(cleaned_data_Pittsburgh!AK$2:'cleaned_data_Pittsburgh'!AK$828, MATCH(A4455, cleaned_data_Pittsburgh!I$2:'cleaned_data_Pittsburgh'!I$828,0))</f>
        <v>Sub-county</v>
      </c>
      <c r="G4455">
        <f t="shared" si="52"/>
        <v>1</v>
      </c>
    </row>
    <row r="4456" spans="1:7" x14ac:dyDescent="0.2">
      <c r="A4456">
        <v>224452097</v>
      </c>
      <c r="B4456">
        <v>186995794</v>
      </c>
      <c r="C4456" t="s">
        <v>3380</v>
      </c>
      <c r="D4456" t="str">
        <f>INDEX(cleaned_data_Pittsburgh!AF$2:'cleaned_data_Pittsburgh'!AF$828, MATCH(A4456, cleaned_data_Pittsburgh!I$2:'cleaned_data_Pittsburgh'!I$828,0))</f>
        <v>Pittsburgh</v>
      </c>
      <c r="E4456">
        <f>INDEX(cleaned_data_Pittsburgh!AG$2:'cleaned_data_Pittsburgh'!AG$828, MATCH(A4456, cleaned_data_Pittsburgh!I$2:'cleaned_data_Pittsburgh'!I$828,0))</f>
        <v>0</v>
      </c>
      <c r="F4456" t="str">
        <f>INDEX(cleaned_data_Pittsburgh!AK$2:'cleaned_data_Pittsburgh'!AK$828, MATCH(A4456, cleaned_data_Pittsburgh!I$2:'cleaned_data_Pittsburgh'!I$828,0))</f>
        <v>Sub-county</v>
      </c>
      <c r="G4456">
        <f t="shared" si="52"/>
        <v>1</v>
      </c>
    </row>
    <row r="4457" spans="1:7" x14ac:dyDescent="0.2">
      <c r="A4457">
        <v>224452097</v>
      </c>
      <c r="B4457">
        <v>190686020</v>
      </c>
      <c r="C4457" t="s">
        <v>3380</v>
      </c>
      <c r="D4457" t="str">
        <f>INDEX(cleaned_data_Pittsburgh!AF$2:'cleaned_data_Pittsburgh'!AF$828, MATCH(A4457, cleaned_data_Pittsburgh!I$2:'cleaned_data_Pittsburgh'!I$828,0))</f>
        <v>Pittsburgh</v>
      </c>
      <c r="E4457">
        <f>INDEX(cleaned_data_Pittsburgh!AG$2:'cleaned_data_Pittsburgh'!AG$828, MATCH(A4457, cleaned_data_Pittsburgh!I$2:'cleaned_data_Pittsburgh'!I$828,0))</f>
        <v>0</v>
      </c>
      <c r="F4457" t="str">
        <f>INDEX(cleaned_data_Pittsburgh!AK$2:'cleaned_data_Pittsburgh'!AK$828, MATCH(A4457, cleaned_data_Pittsburgh!I$2:'cleaned_data_Pittsburgh'!I$828,0))</f>
        <v>Sub-county</v>
      </c>
      <c r="G4457">
        <f t="shared" si="52"/>
        <v>1</v>
      </c>
    </row>
    <row r="4458" spans="1:7" x14ac:dyDescent="0.2">
      <c r="A4458">
        <v>224452097</v>
      </c>
      <c r="B4458">
        <v>191412026</v>
      </c>
      <c r="C4458" t="s">
        <v>3380</v>
      </c>
      <c r="D4458" t="str">
        <f>INDEX(cleaned_data_Pittsburgh!AF$2:'cleaned_data_Pittsburgh'!AF$828, MATCH(A4458, cleaned_data_Pittsburgh!I$2:'cleaned_data_Pittsburgh'!I$828,0))</f>
        <v>Pittsburgh</v>
      </c>
      <c r="E4458">
        <f>INDEX(cleaned_data_Pittsburgh!AG$2:'cleaned_data_Pittsburgh'!AG$828, MATCH(A4458, cleaned_data_Pittsburgh!I$2:'cleaned_data_Pittsburgh'!I$828,0))</f>
        <v>0</v>
      </c>
      <c r="F4458" t="str">
        <f>INDEX(cleaned_data_Pittsburgh!AK$2:'cleaned_data_Pittsburgh'!AK$828, MATCH(A4458, cleaned_data_Pittsburgh!I$2:'cleaned_data_Pittsburgh'!I$828,0))</f>
        <v>Sub-county</v>
      </c>
      <c r="G4458">
        <f t="shared" si="52"/>
        <v>1</v>
      </c>
    </row>
    <row r="4459" spans="1:7" x14ac:dyDescent="0.2">
      <c r="A4459">
        <v>224465418</v>
      </c>
      <c r="B4459">
        <v>49813702</v>
      </c>
      <c r="C4459" t="s">
        <v>3380</v>
      </c>
      <c r="D4459" t="str">
        <f>INDEX(cleaned_data_Pittsburgh!AF$2:'cleaned_data_Pittsburgh'!AF$828, MATCH(A4459, cleaned_data_Pittsburgh!I$2:'cleaned_data_Pittsburgh'!I$828,0))</f>
        <v>Pittsburgh</v>
      </c>
      <c r="E4459">
        <f>INDEX(cleaned_data_Pittsburgh!AG$2:'cleaned_data_Pittsburgh'!AG$828, MATCH(A4459, cleaned_data_Pittsburgh!I$2:'cleaned_data_Pittsburgh'!I$828,0))</f>
        <v>0</v>
      </c>
      <c r="F4459" t="str">
        <f>INDEX(cleaned_data_Pittsburgh!AK$2:'cleaned_data_Pittsburgh'!AK$828, MATCH(A4459, cleaned_data_Pittsburgh!I$2:'cleaned_data_Pittsburgh'!I$828,0))</f>
        <v>Sub-county</v>
      </c>
      <c r="G4459">
        <f t="shared" si="52"/>
        <v>1</v>
      </c>
    </row>
    <row r="4460" spans="1:7" x14ac:dyDescent="0.2">
      <c r="A4460">
        <v>224465418</v>
      </c>
      <c r="B4460">
        <v>37286362</v>
      </c>
      <c r="C4460" t="s">
        <v>3380</v>
      </c>
      <c r="D4460" t="str">
        <f>INDEX(cleaned_data_Pittsburgh!AF$2:'cleaned_data_Pittsburgh'!AF$828, MATCH(A4460, cleaned_data_Pittsburgh!I$2:'cleaned_data_Pittsburgh'!I$828,0))</f>
        <v>Pittsburgh</v>
      </c>
      <c r="E4460">
        <f>INDEX(cleaned_data_Pittsburgh!AG$2:'cleaned_data_Pittsburgh'!AG$828, MATCH(A4460, cleaned_data_Pittsburgh!I$2:'cleaned_data_Pittsburgh'!I$828,0))</f>
        <v>0</v>
      </c>
      <c r="F4460" t="str">
        <f>INDEX(cleaned_data_Pittsburgh!AK$2:'cleaned_data_Pittsburgh'!AK$828, MATCH(A4460, cleaned_data_Pittsburgh!I$2:'cleaned_data_Pittsburgh'!I$828,0))</f>
        <v>Sub-county</v>
      </c>
      <c r="G4460">
        <f t="shared" si="52"/>
        <v>1</v>
      </c>
    </row>
    <row r="4461" spans="1:7" x14ac:dyDescent="0.2">
      <c r="A4461">
        <v>224465418</v>
      </c>
      <c r="B4461">
        <v>132400532</v>
      </c>
      <c r="C4461" t="s">
        <v>3380</v>
      </c>
      <c r="D4461" t="str">
        <f>INDEX(cleaned_data_Pittsburgh!AF$2:'cleaned_data_Pittsburgh'!AF$828, MATCH(A4461, cleaned_data_Pittsburgh!I$2:'cleaned_data_Pittsburgh'!I$828,0))</f>
        <v>Pittsburgh</v>
      </c>
      <c r="E4461">
        <f>INDEX(cleaned_data_Pittsburgh!AG$2:'cleaned_data_Pittsburgh'!AG$828, MATCH(A4461, cleaned_data_Pittsburgh!I$2:'cleaned_data_Pittsburgh'!I$828,0))</f>
        <v>0</v>
      </c>
      <c r="F4461" t="str">
        <f>INDEX(cleaned_data_Pittsburgh!AK$2:'cleaned_data_Pittsburgh'!AK$828, MATCH(A4461, cleaned_data_Pittsburgh!I$2:'cleaned_data_Pittsburgh'!I$828,0))</f>
        <v>Sub-county</v>
      </c>
      <c r="G4461">
        <f t="shared" si="52"/>
        <v>1</v>
      </c>
    </row>
    <row r="4462" spans="1:7" x14ac:dyDescent="0.2">
      <c r="A4462">
        <v>224465418</v>
      </c>
      <c r="B4462">
        <v>114315612</v>
      </c>
      <c r="C4462" t="s">
        <v>3380</v>
      </c>
      <c r="D4462" t="str">
        <f>INDEX(cleaned_data_Pittsburgh!AF$2:'cleaned_data_Pittsburgh'!AF$828, MATCH(A4462, cleaned_data_Pittsburgh!I$2:'cleaned_data_Pittsburgh'!I$828,0))</f>
        <v>Pittsburgh</v>
      </c>
      <c r="E4462">
        <f>INDEX(cleaned_data_Pittsburgh!AG$2:'cleaned_data_Pittsburgh'!AG$828, MATCH(A4462, cleaned_data_Pittsburgh!I$2:'cleaned_data_Pittsburgh'!I$828,0))</f>
        <v>0</v>
      </c>
      <c r="F4462" t="str">
        <f>INDEX(cleaned_data_Pittsburgh!AK$2:'cleaned_data_Pittsburgh'!AK$828, MATCH(A4462, cleaned_data_Pittsburgh!I$2:'cleaned_data_Pittsburgh'!I$828,0))</f>
        <v>Sub-county</v>
      </c>
      <c r="G4462">
        <f t="shared" si="52"/>
        <v>1</v>
      </c>
    </row>
    <row r="4463" spans="1:7" x14ac:dyDescent="0.2">
      <c r="A4463">
        <v>224465418</v>
      </c>
      <c r="B4463">
        <v>185534376</v>
      </c>
      <c r="C4463" t="s">
        <v>3380</v>
      </c>
      <c r="D4463" t="str">
        <f>INDEX(cleaned_data_Pittsburgh!AF$2:'cleaned_data_Pittsburgh'!AF$828, MATCH(A4463, cleaned_data_Pittsburgh!I$2:'cleaned_data_Pittsburgh'!I$828,0))</f>
        <v>Pittsburgh</v>
      </c>
      <c r="E4463">
        <f>INDEX(cleaned_data_Pittsburgh!AG$2:'cleaned_data_Pittsburgh'!AG$828, MATCH(A4463, cleaned_data_Pittsburgh!I$2:'cleaned_data_Pittsburgh'!I$828,0))</f>
        <v>0</v>
      </c>
      <c r="F4463" t="str">
        <f>INDEX(cleaned_data_Pittsburgh!AK$2:'cleaned_data_Pittsburgh'!AK$828, MATCH(A4463, cleaned_data_Pittsburgh!I$2:'cleaned_data_Pittsburgh'!I$828,0))</f>
        <v>Sub-county</v>
      </c>
      <c r="G4463">
        <f t="shared" si="52"/>
        <v>1</v>
      </c>
    </row>
    <row r="4464" spans="1:7" x14ac:dyDescent="0.2">
      <c r="A4464">
        <v>224465418</v>
      </c>
      <c r="B4464">
        <v>52545892</v>
      </c>
      <c r="C4464" t="s">
        <v>3380</v>
      </c>
      <c r="D4464" t="str">
        <f>INDEX(cleaned_data_Pittsburgh!AF$2:'cleaned_data_Pittsburgh'!AF$828, MATCH(A4464, cleaned_data_Pittsburgh!I$2:'cleaned_data_Pittsburgh'!I$828,0))</f>
        <v>Pittsburgh</v>
      </c>
      <c r="E4464">
        <f>INDEX(cleaned_data_Pittsburgh!AG$2:'cleaned_data_Pittsburgh'!AG$828, MATCH(A4464, cleaned_data_Pittsburgh!I$2:'cleaned_data_Pittsburgh'!I$828,0))</f>
        <v>0</v>
      </c>
      <c r="F4464" t="str">
        <f>INDEX(cleaned_data_Pittsburgh!AK$2:'cleaned_data_Pittsburgh'!AK$828, MATCH(A4464, cleaned_data_Pittsburgh!I$2:'cleaned_data_Pittsburgh'!I$828,0))</f>
        <v>Sub-county</v>
      </c>
      <c r="G4464">
        <f t="shared" si="52"/>
        <v>1</v>
      </c>
    </row>
    <row r="4465" spans="1:7" x14ac:dyDescent="0.2">
      <c r="A4465">
        <v>224465418</v>
      </c>
      <c r="B4465">
        <v>11901370</v>
      </c>
      <c r="C4465" t="s">
        <v>3380</v>
      </c>
      <c r="D4465" t="str">
        <f>INDEX(cleaned_data_Pittsburgh!AF$2:'cleaned_data_Pittsburgh'!AF$828, MATCH(A4465, cleaned_data_Pittsburgh!I$2:'cleaned_data_Pittsburgh'!I$828,0))</f>
        <v>Pittsburgh</v>
      </c>
      <c r="E4465">
        <f>INDEX(cleaned_data_Pittsburgh!AG$2:'cleaned_data_Pittsburgh'!AG$828, MATCH(A4465, cleaned_data_Pittsburgh!I$2:'cleaned_data_Pittsburgh'!I$828,0))</f>
        <v>0</v>
      </c>
      <c r="F4465" t="str">
        <f>INDEX(cleaned_data_Pittsburgh!AK$2:'cleaned_data_Pittsburgh'!AK$828, MATCH(A4465, cleaned_data_Pittsburgh!I$2:'cleaned_data_Pittsburgh'!I$828,0))</f>
        <v>Sub-county</v>
      </c>
      <c r="G4465">
        <f t="shared" si="52"/>
        <v>1</v>
      </c>
    </row>
    <row r="4466" spans="1:7" x14ac:dyDescent="0.2">
      <c r="A4466">
        <v>224465418</v>
      </c>
      <c r="B4466">
        <v>191308012</v>
      </c>
      <c r="C4466" t="s">
        <v>3380</v>
      </c>
      <c r="D4466" t="str">
        <f>INDEX(cleaned_data_Pittsburgh!AF$2:'cleaned_data_Pittsburgh'!AF$828, MATCH(A4466, cleaned_data_Pittsburgh!I$2:'cleaned_data_Pittsburgh'!I$828,0))</f>
        <v>Pittsburgh</v>
      </c>
      <c r="E4466">
        <f>INDEX(cleaned_data_Pittsburgh!AG$2:'cleaned_data_Pittsburgh'!AG$828, MATCH(A4466, cleaned_data_Pittsburgh!I$2:'cleaned_data_Pittsburgh'!I$828,0))</f>
        <v>0</v>
      </c>
      <c r="F4466" t="str">
        <f>INDEX(cleaned_data_Pittsburgh!AK$2:'cleaned_data_Pittsburgh'!AK$828, MATCH(A4466, cleaned_data_Pittsburgh!I$2:'cleaned_data_Pittsburgh'!I$828,0))</f>
        <v>Sub-county</v>
      </c>
      <c r="G4466">
        <f t="shared" si="52"/>
        <v>1</v>
      </c>
    </row>
    <row r="4467" spans="1:7" x14ac:dyDescent="0.2">
      <c r="A4467">
        <v>224465418</v>
      </c>
      <c r="B4467">
        <v>150092852</v>
      </c>
      <c r="C4467" t="s">
        <v>3380</v>
      </c>
      <c r="D4467" t="str">
        <f>INDEX(cleaned_data_Pittsburgh!AF$2:'cleaned_data_Pittsburgh'!AF$828, MATCH(A4467, cleaned_data_Pittsburgh!I$2:'cleaned_data_Pittsburgh'!I$828,0))</f>
        <v>Pittsburgh</v>
      </c>
      <c r="E4467">
        <f>INDEX(cleaned_data_Pittsburgh!AG$2:'cleaned_data_Pittsburgh'!AG$828, MATCH(A4467, cleaned_data_Pittsburgh!I$2:'cleaned_data_Pittsburgh'!I$828,0))</f>
        <v>0</v>
      </c>
      <c r="F4467" t="str">
        <f>INDEX(cleaned_data_Pittsburgh!AK$2:'cleaned_data_Pittsburgh'!AK$828, MATCH(A4467, cleaned_data_Pittsburgh!I$2:'cleaned_data_Pittsburgh'!I$828,0))</f>
        <v>Sub-county</v>
      </c>
      <c r="G4467">
        <f t="shared" si="52"/>
        <v>1</v>
      </c>
    </row>
    <row r="4468" spans="1:7" x14ac:dyDescent="0.2">
      <c r="A4468">
        <v>224465418</v>
      </c>
      <c r="B4468">
        <v>4468896</v>
      </c>
      <c r="C4468" t="s">
        <v>3380</v>
      </c>
      <c r="D4468" t="str">
        <f>INDEX(cleaned_data_Pittsburgh!AF$2:'cleaned_data_Pittsburgh'!AF$828, MATCH(A4468, cleaned_data_Pittsburgh!I$2:'cleaned_data_Pittsburgh'!I$828,0))</f>
        <v>Pittsburgh</v>
      </c>
      <c r="E4468">
        <f>INDEX(cleaned_data_Pittsburgh!AG$2:'cleaned_data_Pittsburgh'!AG$828, MATCH(A4468, cleaned_data_Pittsburgh!I$2:'cleaned_data_Pittsburgh'!I$828,0))</f>
        <v>0</v>
      </c>
      <c r="F4468" t="str">
        <f>INDEX(cleaned_data_Pittsburgh!AK$2:'cleaned_data_Pittsburgh'!AK$828, MATCH(A4468, cleaned_data_Pittsburgh!I$2:'cleaned_data_Pittsburgh'!I$828,0))</f>
        <v>Sub-county</v>
      </c>
      <c r="G4468">
        <f t="shared" si="52"/>
        <v>1</v>
      </c>
    </row>
    <row r="4469" spans="1:7" x14ac:dyDescent="0.2">
      <c r="A4469">
        <v>224467382</v>
      </c>
      <c r="B4469">
        <v>38381182</v>
      </c>
      <c r="C4469" t="s">
        <v>3380</v>
      </c>
      <c r="D4469" t="str">
        <f>INDEX(cleaned_data_Pittsburgh!AF$2:'cleaned_data_Pittsburgh'!AF$828, MATCH(A4469, cleaned_data_Pittsburgh!I$2:'cleaned_data_Pittsburgh'!I$828,0))</f>
        <v>Pittsburgh</v>
      </c>
      <c r="E4469">
        <f>INDEX(cleaned_data_Pittsburgh!AG$2:'cleaned_data_Pittsburgh'!AG$828, MATCH(A4469, cleaned_data_Pittsburgh!I$2:'cleaned_data_Pittsburgh'!I$828,0))</f>
        <v>0</v>
      </c>
      <c r="F4469" t="str">
        <f>INDEX(cleaned_data_Pittsburgh!AK$2:'cleaned_data_Pittsburgh'!AK$828, MATCH(A4469, cleaned_data_Pittsburgh!I$2:'cleaned_data_Pittsburgh'!I$828,0))</f>
        <v>Sub-county</v>
      </c>
      <c r="G4469">
        <f t="shared" si="52"/>
        <v>1</v>
      </c>
    </row>
    <row r="4470" spans="1:7" x14ac:dyDescent="0.2">
      <c r="A4470">
        <v>224467382</v>
      </c>
      <c r="B4470">
        <v>174847252</v>
      </c>
      <c r="C4470" t="s">
        <v>3380</v>
      </c>
      <c r="D4470" t="str">
        <f>INDEX(cleaned_data_Pittsburgh!AF$2:'cleaned_data_Pittsburgh'!AF$828, MATCH(A4470, cleaned_data_Pittsburgh!I$2:'cleaned_data_Pittsburgh'!I$828,0))</f>
        <v>Pittsburgh</v>
      </c>
      <c r="E4470">
        <f>INDEX(cleaned_data_Pittsburgh!AG$2:'cleaned_data_Pittsburgh'!AG$828, MATCH(A4470, cleaned_data_Pittsburgh!I$2:'cleaned_data_Pittsburgh'!I$828,0))</f>
        <v>0</v>
      </c>
      <c r="F4470" t="str">
        <f>INDEX(cleaned_data_Pittsburgh!AK$2:'cleaned_data_Pittsburgh'!AK$828, MATCH(A4470, cleaned_data_Pittsburgh!I$2:'cleaned_data_Pittsburgh'!I$828,0))</f>
        <v>Sub-county</v>
      </c>
      <c r="G4470">
        <f t="shared" si="52"/>
        <v>1</v>
      </c>
    </row>
    <row r="4471" spans="1:7" x14ac:dyDescent="0.2">
      <c r="A4471">
        <v>224467382</v>
      </c>
      <c r="B4471">
        <v>10214849</v>
      </c>
      <c r="C4471" t="s">
        <v>3380</v>
      </c>
      <c r="D4471" t="str">
        <f>INDEX(cleaned_data_Pittsburgh!AF$2:'cleaned_data_Pittsburgh'!AF$828, MATCH(A4471, cleaned_data_Pittsburgh!I$2:'cleaned_data_Pittsburgh'!I$828,0))</f>
        <v>Pittsburgh</v>
      </c>
      <c r="E4471">
        <f>INDEX(cleaned_data_Pittsburgh!AG$2:'cleaned_data_Pittsburgh'!AG$828, MATCH(A4471, cleaned_data_Pittsburgh!I$2:'cleaned_data_Pittsburgh'!I$828,0))</f>
        <v>0</v>
      </c>
      <c r="F4471" t="str">
        <f>INDEX(cleaned_data_Pittsburgh!AK$2:'cleaned_data_Pittsburgh'!AK$828, MATCH(A4471, cleaned_data_Pittsburgh!I$2:'cleaned_data_Pittsburgh'!I$828,0))</f>
        <v>Sub-county</v>
      </c>
      <c r="G4471">
        <f t="shared" si="52"/>
        <v>1</v>
      </c>
    </row>
    <row r="4472" spans="1:7" x14ac:dyDescent="0.2">
      <c r="A4472">
        <v>224467382</v>
      </c>
      <c r="B4472">
        <v>598511</v>
      </c>
      <c r="C4472" t="s">
        <v>3380</v>
      </c>
      <c r="D4472" t="str">
        <f>INDEX(cleaned_data_Pittsburgh!AF$2:'cleaned_data_Pittsburgh'!AF$828, MATCH(A4472, cleaned_data_Pittsburgh!I$2:'cleaned_data_Pittsburgh'!I$828,0))</f>
        <v>Pittsburgh</v>
      </c>
      <c r="E4472">
        <f>INDEX(cleaned_data_Pittsburgh!AG$2:'cleaned_data_Pittsburgh'!AG$828, MATCH(A4472, cleaned_data_Pittsburgh!I$2:'cleaned_data_Pittsburgh'!I$828,0))</f>
        <v>0</v>
      </c>
      <c r="F4472" t="str">
        <f>INDEX(cleaned_data_Pittsburgh!AK$2:'cleaned_data_Pittsburgh'!AK$828, MATCH(A4472, cleaned_data_Pittsburgh!I$2:'cleaned_data_Pittsburgh'!I$828,0))</f>
        <v>Sub-county</v>
      </c>
      <c r="G4472">
        <f t="shared" si="52"/>
        <v>1</v>
      </c>
    </row>
    <row r="4473" spans="1:7" x14ac:dyDescent="0.2">
      <c r="A4473">
        <v>224467382</v>
      </c>
      <c r="B4473">
        <v>18635691</v>
      </c>
      <c r="C4473" t="s">
        <v>3380</v>
      </c>
      <c r="D4473" t="str">
        <f>INDEX(cleaned_data_Pittsburgh!AF$2:'cleaned_data_Pittsburgh'!AF$828, MATCH(A4473, cleaned_data_Pittsburgh!I$2:'cleaned_data_Pittsburgh'!I$828,0))</f>
        <v>Pittsburgh</v>
      </c>
      <c r="E4473">
        <f>INDEX(cleaned_data_Pittsburgh!AG$2:'cleaned_data_Pittsburgh'!AG$828, MATCH(A4473, cleaned_data_Pittsburgh!I$2:'cleaned_data_Pittsburgh'!I$828,0))</f>
        <v>0</v>
      </c>
      <c r="F4473" t="str">
        <f>INDEX(cleaned_data_Pittsburgh!AK$2:'cleaned_data_Pittsburgh'!AK$828, MATCH(A4473, cleaned_data_Pittsburgh!I$2:'cleaned_data_Pittsburgh'!I$828,0))</f>
        <v>Sub-county</v>
      </c>
      <c r="G4473">
        <f t="shared" si="52"/>
        <v>1</v>
      </c>
    </row>
    <row r="4474" spans="1:7" x14ac:dyDescent="0.2">
      <c r="A4474">
        <v>224467382</v>
      </c>
      <c r="B4474">
        <v>182856844</v>
      </c>
      <c r="C4474" t="s">
        <v>3380</v>
      </c>
      <c r="D4474" t="str">
        <f>INDEX(cleaned_data_Pittsburgh!AF$2:'cleaned_data_Pittsburgh'!AF$828, MATCH(A4474, cleaned_data_Pittsburgh!I$2:'cleaned_data_Pittsburgh'!I$828,0))</f>
        <v>Pittsburgh</v>
      </c>
      <c r="E4474">
        <f>INDEX(cleaned_data_Pittsburgh!AG$2:'cleaned_data_Pittsburgh'!AG$828, MATCH(A4474, cleaned_data_Pittsburgh!I$2:'cleaned_data_Pittsburgh'!I$828,0))</f>
        <v>0</v>
      </c>
      <c r="F4474" t="str">
        <f>INDEX(cleaned_data_Pittsburgh!AK$2:'cleaned_data_Pittsburgh'!AK$828, MATCH(A4474, cleaned_data_Pittsburgh!I$2:'cleaned_data_Pittsburgh'!I$828,0))</f>
        <v>Sub-county</v>
      </c>
      <c r="G4474">
        <f t="shared" si="52"/>
        <v>1</v>
      </c>
    </row>
    <row r="4475" spans="1:7" x14ac:dyDescent="0.2">
      <c r="A4475">
        <v>224467382</v>
      </c>
      <c r="B4475">
        <v>20953381</v>
      </c>
      <c r="C4475" t="s">
        <v>3380</v>
      </c>
      <c r="D4475" t="str">
        <f>INDEX(cleaned_data_Pittsburgh!AF$2:'cleaned_data_Pittsburgh'!AF$828, MATCH(A4475, cleaned_data_Pittsburgh!I$2:'cleaned_data_Pittsburgh'!I$828,0))</f>
        <v>Pittsburgh</v>
      </c>
      <c r="E4475">
        <f>INDEX(cleaned_data_Pittsburgh!AG$2:'cleaned_data_Pittsburgh'!AG$828, MATCH(A4475, cleaned_data_Pittsburgh!I$2:'cleaned_data_Pittsburgh'!I$828,0))</f>
        <v>0</v>
      </c>
      <c r="F4475" t="str">
        <f>INDEX(cleaned_data_Pittsburgh!AK$2:'cleaned_data_Pittsburgh'!AK$828, MATCH(A4475, cleaned_data_Pittsburgh!I$2:'cleaned_data_Pittsburgh'!I$828,0))</f>
        <v>Sub-county</v>
      </c>
      <c r="G4475">
        <f t="shared" si="52"/>
        <v>1</v>
      </c>
    </row>
    <row r="4476" spans="1:7" x14ac:dyDescent="0.2">
      <c r="A4476">
        <v>224467382</v>
      </c>
      <c r="B4476">
        <v>185506399</v>
      </c>
      <c r="C4476" t="s">
        <v>3380</v>
      </c>
      <c r="D4476" t="str">
        <f>INDEX(cleaned_data_Pittsburgh!AF$2:'cleaned_data_Pittsburgh'!AF$828, MATCH(A4476, cleaned_data_Pittsburgh!I$2:'cleaned_data_Pittsburgh'!I$828,0))</f>
        <v>Pittsburgh</v>
      </c>
      <c r="E4476">
        <f>INDEX(cleaned_data_Pittsburgh!AG$2:'cleaned_data_Pittsburgh'!AG$828, MATCH(A4476, cleaned_data_Pittsburgh!I$2:'cleaned_data_Pittsburgh'!I$828,0))</f>
        <v>0</v>
      </c>
      <c r="F4476" t="str">
        <f>INDEX(cleaned_data_Pittsburgh!AK$2:'cleaned_data_Pittsburgh'!AK$828, MATCH(A4476, cleaned_data_Pittsburgh!I$2:'cleaned_data_Pittsburgh'!I$828,0))</f>
        <v>Sub-county</v>
      </c>
      <c r="G4476">
        <f t="shared" si="52"/>
        <v>1</v>
      </c>
    </row>
    <row r="4477" spans="1:7" x14ac:dyDescent="0.2">
      <c r="A4477">
        <v>224467382</v>
      </c>
      <c r="B4477">
        <v>66375342</v>
      </c>
      <c r="C4477" t="s">
        <v>3380</v>
      </c>
      <c r="D4477" t="str">
        <f>INDEX(cleaned_data_Pittsburgh!AF$2:'cleaned_data_Pittsburgh'!AF$828, MATCH(A4477, cleaned_data_Pittsburgh!I$2:'cleaned_data_Pittsburgh'!I$828,0))</f>
        <v>Pittsburgh</v>
      </c>
      <c r="E4477">
        <f>INDEX(cleaned_data_Pittsburgh!AG$2:'cleaned_data_Pittsburgh'!AG$828, MATCH(A4477, cleaned_data_Pittsburgh!I$2:'cleaned_data_Pittsburgh'!I$828,0))</f>
        <v>0</v>
      </c>
      <c r="F4477" t="str">
        <f>INDEX(cleaned_data_Pittsburgh!AK$2:'cleaned_data_Pittsburgh'!AK$828, MATCH(A4477, cleaned_data_Pittsburgh!I$2:'cleaned_data_Pittsburgh'!I$828,0))</f>
        <v>Sub-county</v>
      </c>
      <c r="G4477">
        <f t="shared" si="52"/>
        <v>1</v>
      </c>
    </row>
    <row r="4478" spans="1:7" x14ac:dyDescent="0.2">
      <c r="A4478">
        <v>224477801</v>
      </c>
      <c r="B4478">
        <v>3530073</v>
      </c>
      <c r="C4478" t="s">
        <v>3380</v>
      </c>
      <c r="D4478" t="str">
        <f>INDEX(cleaned_data_Pittsburgh!AF$2:'cleaned_data_Pittsburgh'!AF$828, MATCH(A4478, cleaned_data_Pittsburgh!I$2:'cleaned_data_Pittsburgh'!I$828,0))</f>
        <v>Pittsburgh</v>
      </c>
      <c r="E4478">
        <f>INDEX(cleaned_data_Pittsburgh!AG$2:'cleaned_data_Pittsburgh'!AG$828, MATCH(A4478, cleaned_data_Pittsburgh!I$2:'cleaned_data_Pittsburgh'!I$828,0))</f>
        <v>0</v>
      </c>
      <c r="F4478" t="str">
        <f>INDEX(cleaned_data_Pittsburgh!AK$2:'cleaned_data_Pittsburgh'!AK$828, MATCH(A4478, cleaned_data_Pittsburgh!I$2:'cleaned_data_Pittsburgh'!I$828,0))</f>
        <v>Sub-county</v>
      </c>
      <c r="G4478">
        <f t="shared" si="52"/>
        <v>1</v>
      </c>
    </row>
    <row r="4479" spans="1:7" x14ac:dyDescent="0.2">
      <c r="A4479">
        <v>224477801</v>
      </c>
      <c r="B4479">
        <v>84724022</v>
      </c>
      <c r="C4479" t="s">
        <v>3380</v>
      </c>
      <c r="D4479" t="str">
        <f>INDEX(cleaned_data_Pittsburgh!AF$2:'cleaned_data_Pittsburgh'!AF$828, MATCH(A4479, cleaned_data_Pittsburgh!I$2:'cleaned_data_Pittsburgh'!I$828,0))</f>
        <v>Pittsburgh</v>
      </c>
      <c r="E4479">
        <f>INDEX(cleaned_data_Pittsburgh!AG$2:'cleaned_data_Pittsburgh'!AG$828, MATCH(A4479, cleaned_data_Pittsburgh!I$2:'cleaned_data_Pittsburgh'!I$828,0))</f>
        <v>0</v>
      </c>
      <c r="F4479" t="str">
        <f>INDEX(cleaned_data_Pittsburgh!AK$2:'cleaned_data_Pittsburgh'!AK$828, MATCH(A4479, cleaned_data_Pittsburgh!I$2:'cleaned_data_Pittsburgh'!I$828,0))</f>
        <v>Sub-county</v>
      </c>
      <c r="G4479">
        <f t="shared" si="52"/>
        <v>1</v>
      </c>
    </row>
    <row r="4480" spans="1:7" x14ac:dyDescent="0.2">
      <c r="A4480">
        <v>224477801</v>
      </c>
      <c r="B4480">
        <v>52545892</v>
      </c>
      <c r="C4480" t="s">
        <v>3380</v>
      </c>
      <c r="D4480" t="str">
        <f>INDEX(cleaned_data_Pittsburgh!AF$2:'cleaned_data_Pittsburgh'!AF$828, MATCH(A4480, cleaned_data_Pittsburgh!I$2:'cleaned_data_Pittsburgh'!I$828,0))</f>
        <v>Pittsburgh</v>
      </c>
      <c r="E4480">
        <f>INDEX(cleaned_data_Pittsburgh!AG$2:'cleaned_data_Pittsburgh'!AG$828, MATCH(A4480, cleaned_data_Pittsburgh!I$2:'cleaned_data_Pittsburgh'!I$828,0))</f>
        <v>0</v>
      </c>
      <c r="F4480" t="str">
        <f>INDEX(cleaned_data_Pittsburgh!AK$2:'cleaned_data_Pittsburgh'!AK$828, MATCH(A4480, cleaned_data_Pittsburgh!I$2:'cleaned_data_Pittsburgh'!I$828,0))</f>
        <v>Sub-county</v>
      </c>
      <c r="G4480">
        <f t="shared" si="52"/>
        <v>1</v>
      </c>
    </row>
    <row r="4481" spans="1:7" x14ac:dyDescent="0.2">
      <c r="A4481">
        <v>224477801</v>
      </c>
      <c r="B4481">
        <v>65403612</v>
      </c>
      <c r="C4481" t="s">
        <v>3380</v>
      </c>
      <c r="D4481" t="str">
        <f>INDEX(cleaned_data_Pittsburgh!AF$2:'cleaned_data_Pittsburgh'!AF$828, MATCH(A4481, cleaned_data_Pittsburgh!I$2:'cleaned_data_Pittsburgh'!I$828,0))</f>
        <v>Pittsburgh</v>
      </c>
      <c r="E4481">
        <f>INDEX(cleaned_data_Pittsburgh!AG$2:'cleaned_data_Pittsburgh'!AG$828, MATCH(A4481, cleaned_data_Pittsburgh!I$2:'cleaned_data_Pittsburgh'!I$828,0))</f>
        <v>0</v>
      </c>
      <c r="F4481" t="str">
        <f>INDEX(cleaned_data_Pittsburgh!AK$2:'cleaned_data_Pittsburgh'!AK$828, MATCH(A4481, cleaned_data_Pittsburgh!I$2:'cleaned_data_Pittsburgh'!I$828,0))</f>
        <v>Sub-county</v>
      </c>
      <c r="G4481">
        <f t="shared" si="52"/>
        <v>1</v>
      </c>
    </row>
    <row r="4482" spans="1:7" x14ac:dyDescent="0.2">
      <c r="A4482">
        <v>224477801</v>
      </c>
      <c r="B4482">
        <v>151592942</v>
      </c>
      <c r="C4482" t="s">
        <v>3380</v>
      </c>
      <c r="D4482" t="str">
        <f>INDEX(cleaned_data_Pittsburgh!AF$2:'cleaned_data_Pittsburgh'!AF$828, MATCH(A4482, cleaned_data_Pittsburgh!I$2:'cleaned_data_Pittsburgh'!I$828,0))</f>
        <v>Pittsburgh</v>
      </c>
      <c r="E4482">
        <f>INDEX(cleaned_data_Pittsburgh!AG$2:'cleaned_data_Pittsburgh'!AG$828, MATCH(A4482, cleaned_data_Pittsburgh!I$2:'cleaned_data_Pittsburgh'!I$828,0))</f>
        <v>0</v>
      </c>
      <c r="F4482" t="str">
        <f>INDEX(cleaned_data_Pittsburgh!AK$2:'cleaned_data_Pittsburgh'!AK$828, MATCH(A4482, cleaned_data_Pittsburgh!I$2:'cleaned_data_Pittsburgh'!I$828,0))</f>
        <v>Sub-county</v>
      </c>
      <c r="G4482">
        <f t="shared" si="52"/>
        <v>1</v>
      </c>
    </row>
    <row r="4483" spans="1:7" x14ac:dyDescent="0.2">
      <c r="A4483">
        <v>224477801</v>
      </c>
      <c r="B4483">
        <v>184081726</v>
      </c>
      <c r="C4483" t="s">
        <v>3380</v>
      </c>
      <c r="D4483" t="str">
        <f>INDEX(cleaned_data_Pittsburgh!AF$2:'cleaned_data_Pittsburgh'!AF$828, MATCH(A4483, cleaned_data_Pittsburgh!I$2:'cleaned_data_Pittsburgh'!I$828,0))</f>
        <v>Pittsburgh</v>
      </c>
      <c r="E4483">
        <f>INDEX(cleaned_data_Pittsburgh!AG$2:'cleaned_data_Pittsburgh'!AG$828, MATCH(A4483, cleaned_data_Pittsburgh!I$2:'cleaned_data_Pittsburgh'!I$828,0))</f>
        <v>0</v>
      </c>
      <c r="F4483" t="str">
        <f>INDEX(cleaned_data_Pittsburgh!AK$2:'cleaned_data_Pittsburgh'!AK$828, MATCH(A4483, cleaned_data_Pittsburgh!I$2:'cleaned_data_Pittsburgh'!I$828,0))</f>
        <v>Sub-county</v>
      </c>
      <c r="G4483">
        <f t="shared" si="52"/>
        <v>1</v>
      </c>
    </row>
    <row r="4484" spans="1:7" x14ac:dyDescent="0.2">
      <c r="A4484">
        <v>224477801</v>
      </c>
      <c r="B4484">
        <v>190073631</v>
      </c>
      <c r="C4484" t="s">
        <v>3380</v>
      </c>
      <c r="D4484" t="str">
        <f>INDEX(cleaned_data_Pittsburgh!AF$2:'cleaned_data_Pittsburgh'!AF$828, MATCH(A4484, cleaned_data_Pittsburgh!I$2:'cleaned_data_Pittsburgh'!I$828,0))</f>
        <v>Pittsburgh</v>
      </c>
      <c r="E4484">
        <f>INDEX(cleaned_data_Pittsburgh!AG$2:'cleaned_data_Pittsburgh'!AG$828, MATCH(A4484, cleaned_data_Pittsburgh!I$2:'cleaned_data_Pittsburgh'!I$828,0))</f>
        <v>0</v>
      </c>
      <c r="F4484" t="str">
        <f>INDEX(cleaned_data_Pittsburgh!AK$2:'cleaned_data_Pittsburgh'!AK$828, MATCH(A4484, cleaned_data_Pittsburgh!I$2:'cleaned_data_Pittsburgh'!I$828,0))</f>
        <v>Sub-county</v>
      </c>
      <c r="G4484">
        <f t="shared" si="52"/>
        <v>1</v>
      </c>
    </row>
    <row r="4485" spans="1:7" x14ac:dyDescent="0.2">
      <c r="A4485">
        <v>224477985</v>
      </c>
      <c r="B4485">
        <v>52545892</v>
      </c>
      <c r="C4485" t="s">
        <v>3380</v>
      </c>
      <c r="D4485" t="str">
        <f>INDEX(cleaned_data_Pittsburgh!AF$2:'cleaned_data_Pittsburgh'!AF$828, MATCH(A4485, cleaned_data_Pittsburgh!I$2:'cleaned_data_Pittsburgh'!I$828,0))</f>
        <v>Pittsburgh</v>
      </c>
      <c r="E4485">
        <f>INDEX(cleaned_data_Pittsburgh!AG$2:'cleaned_data_Pittsburgh'!AG$828, MATCH(A4485, cleaned_data_Pittsburgh!I$2:'cleaned_data_Pittsburgh'!I$828,0))</f>
        <v>0</v>
      </c>
      <c r="F4485" t="str">
        <f>INDEX(cleaned_data_Pittsburgh!AK$2:'cleaned_data_Pittsburgh'!AK$828, MATCH(A4485, cleaned_data_Pittsburgh!I$2:'cleaned_data_Pittsburgh'!I$828,0))</f>
        <v>Sub-county</v>
      </c>
      <c r="G4485">
        <f t="shared" si="52"/>
        <v>1</v>
      </c>
    </row>
    <row r="4486" spans="1:7" x14ac:dyDescent="0.2">
      <c r="A4486">
        <v>224477985</v>
      </c>
      <c r="B4486">
        <v>191639091</v>
      </c>
      <c r="C4486" t="s">
        <v>3380</v>
      </c>
      <c r="D4486" t="str">
        <f>INDEX(cleaned_data_Pittsburgh!AF$2:'cleaned_data_Pittsburgh'!AF$828, MATCH(A4486, cleaned_data_Pittsburgh!I$2:'cleaned_data_Pittsburgh'!I$828,0))</f>
        <v>Pittsburgh</v>
      </c>
      <c r="E4486">
        <f>INDEX(cleaned_data_Pittsburgh!AG$2:'cleaned_data_Pittsburgh'!AG$828, MATCH(A4486, cleaned_data_Pittsburgh!I$2:'cleaned_data_Pittsburgh'!I$828,0))</f>
        <v>0</v>
      </c>
      <c r="F4486" t="str">
        <f>INDEX(cleaned_data_Pittsburgh!AK$2:'cleaned_data_Pittsburgh'!AK$828, MATCH(A4486, cleaned_data_Pittsburgh!I$2:'cleaned_data_Pittsburgh'!I$828,0))</f>
        <v>Sub-county</v>
      </c>
      <c r="G4486">
        <f t="shared" si="52"/>
        <v>1</v>
      </c>
    </row>
    <row r="4487" spans="1:7" x14ac:dyDescent="0.2">
      <c r="A4487">
        <v>224477985</v>
      </c>
      <c r="B4487">
        <v>12926580</v>
      </c>
      <c r="C4487" t="s">
        <v>3380</v>
      </c>
      <c r="D4487" t="str">
        <f>INDEX(cleaned_data_Pittsburgh!AF$2:'cleaned_data_Pittsburgh'!AF$828, MATCH(A4487, cleaned_data_Pittsburgh!I$2:'cleaned_data_Pittsburgh'!I$828,0))</f>
        <v>Pittsburgh</v>
      </c>
      <c r="E4487">
        <f>INDEX(cleaned_data_Pittsburgh!AG$2:'cleaned_data_Pittsburgh'!AG$828, MATCH(A4487, cleaned_data_Pittsburgh!I$2:'cleaned_data_Pittsburgh'!I$828,0))</f>
        <v>0</v>
      </c>
      <c r="F4487" t="str">
        <f>INDEX(cleaned_data_Pittsburgh!AK$2:'cleaned_data_Pittsburgh'!AK$828, MATCH(A4487, cleaned_data_Pittsburgh!I$2:'cleaned_data_Pittsburgh'!I$828,0))</f>
        <v>Sub-county</v>
      </c>
      <c r="G4487">
        <f t="shared" si="52"/>
        <v>1</v>
      </c>
    </row>
    <row r="4488" spans="1:7" x14ac:dyDescent="0.2">
      <c r="A4488">
        <v>224478844</v>
      </c>
      <c r="B4488">
        <v>3530073</v>
      </c>
      <c r="C4488" t="s">
        <v>3380</v>
      </c>
      <c r="D4488" t="str">
        <f>INDEX(cleaned_data_Pittsburgh!AF$2:'cleaned_data_Pittsburgh'!AF$828, MATCH(A4488, cleaned_data_Pittsburgh!I$2:'cleaned_data_Pittsburgh'!I$828,0))</f>
        <v>Pittsburgh</v>
      </c>
      <c r="E4488">
        <f>INDEX(cleaned_data_Pittsburgh!AG$2:'cleaned_data_Pittsburgh'!AG$828, MATCH(A4488, cleaned_data_Pittsburgh!I$2:'cleaned_data_Pittsburgh'!I$828,0))</f>
        <v>0</v>
      </c>
      <c r="F4488" t="str">
        <f>INDEX(cleaned_data_Pittsburgh!AK$2:'cleaned_data_Pittsburgh'!AK$828, MATCH(A4488, cleaned_data_Pittsburgh!I$2:'cleaned_data_Pittsburgh'!I$828,0))</f>
        <v>Sub-county</v>
      </c>
      <c r="G4488">
        <f t="shared" si="52"/>
        <v>1</v>
      </c>
    </row>
    <row r="4489" spans="1:7" x14ac:dyDescent="0.2">
      <c r="A4489">
        <v>224478844</v>
      </c>
      <c r="B4489">
        <v>7191785</v>
      </c>
      <c r="C4489" t="s">
        <v>3380</v>
      </c>
      <c r="D4489" t="str">
        <f>INDEX(cleaned_data_Pittsburgh!AF$2:'cleaned_data_Pittsburgh'!AF$828, MATCH(A4489, cleaned_data_Pittsburgh!I$2:'cleaned_data_Pittsburgh'!I$828,0))</f>
        <v>Pittsburgh</v>
      </c>
      <c r="E4489">
        <f>INDEX(cleaned_data_Pittsburgh!AG$2:'cleaned_data_Pittsburgh'!AG$828, MATCH(A4489, cleaned_data_Pittsburgh!I$2:'cleaned_data_Pittsburgh'!I$828,0))</f>
        <v>0</v>
      </c>
      <c r="F4489" t="str">
        <f>INDEX(cleaned_data_Pittsburgh!AK$2:'cleaned_data_Pittsburgh'!AK$828, MATCH(A4489, cleaned_data_Pittsburgh!I$2:'cleaned_data_Pittsburgh'!I$828,0))</f>
        <v>Sub-county</v>
      </c>
      <c r="G4489">
        <f t="shared" si="52"/>
        <v>1</v>
      </c>
    </row>
    <row r="4490" spans="1:7" x14ac:dyDescent="0.2">
      <c r="A4490">
        <v>224478844</v>
      </c>
      <c r="B4490">
        <v>190405194</v>
      </c>
      <c r="C4490" t="s">
        <v>3380</v>
      </c>
      <c r="D4490" t="str">
        <f>INDEX(cleaned_data_Pittsburgh!AF$2:'cleaned_data_Pittsburgh'!AF$828, MATCH(A4490, cleaned_data_Pittsburgh!I$2:'cleaned_data_Pittsburgh'!I$828,0))</f>
        <v>Pittsburgh</v>
      </c>
      <c r="E4490">
        <f>INDEX(cleaned_data_Pittsburgh!AG$2:'cleaned_data_Pittsburgh'!AG$828, MATCH(A4490, cleaned_data_Pittsburgh!I$2:'cleaned_data_Pittsburgh'!I$828,0))</f>
        <v>0</v>
      </c>
      <c r="F4490" t="str">
        <f>INDEX(cleaned_data_Pittsburgh!AK$2:'cleaned_data_Pittsburgh'!AK$828, MATCH(A4490, cleaned_data_Pittsburgh!I$2:'cleaned_data_Pittsburgh'!I$828,0))</f>
        <v>Sub-county</v>
      </c>
      <c r="G4490">
        <f t="shared" si="52"/>
        <v>1</v>
      </c>
    </row>
    <row r="4491" spans="1:7" x14ac:dyDescent="0.2">
      <c r="A4491">
        <v>224478844</v>
      </c>
      <c r="B4491">
        <v>184081726</v>
      </c>
      <c r="C4491" t="s">
        <v>3380</v>
      </c>
      <c r="D4491" t="str">
        <f>INDEX(cleaned_data_Pittsburgh!AF$2:'cleaned_data_Pittsburgh'!AF$828, MATCH(A4491, cleaned_data_Pittsburgh!I$2:'cleaned_data_Pittsburgh'!I$828,0))</f>
        <v>Pittsburgh</v>
      </c>
      <c r="E4491">
        <f>INDEX(cleaned_data_Pittsburgh!AG$2:'cleaned_data_Pittsburgh'!AG$828, MATCH(A4491, cleaned_data_Pittsburgh!I$2:'cleaned_data_Pittsburgh'!I$828,0))</f>
        <v>0</v>
      </c>
      <c r="F4491" t="str">
        <f>INDEX(cleaned_data_Pittsburgh!AK$2:'cleaned_data_Pittsburgh'!AK$828, MATCH(A4491, cleaned_data_Pittsburgh!I$2:'cleaned_data_Pittsburgh'!I$828,0))</f>
        <v>Sub-county</v>
      </c>
      <c r="G4491">
        <f t="shared" ref="G4491:G4554" si="53">IF(IFERROR(SEARCH(D4491, C4491), 0), 1, 0)</f>
        <v>1</v>
      </c>
    </row>
    <row r="4492" spans="1:7" x14ac:dyDescent="0.2">
      <c r="A4492">
        <v>224478844</v>
      </c>
      <c r="B4492">
        <v>187190910</v>
      </c>
      <c r="C4492" t="s">
        <v>3380</v>
      </c>
      <c r="D4492" t="str">
        <f>INDEX(cleaned_data_Pittsburgh!AF$2:'cleaned_data_Pittsburgh'!AF$828, MATCH(A4492, cleaned_data_Pittsburgh!I$2:'cleaned_data_Pittsburgh'!I$828,0))</f>
        <v>Pittsburgh</v>
      </c>
      <c r="E4492">
        <f>INDEX(cleaned_data_Pittsburgh!AG$2:'cleaned_data_Pittsburgh'!AG$828, MATCH(A4492, cleaned_data_Pittsburgh!I$2:'cleaned_data_Pittsburgh'!I$828,0))</f>
        <v>0</v>
      </c>
      <c r="F4492" t="str">
        <f>INDEX(cleaned_data_Pittsburgh!AK$2:'cleaned_data_Pittsburgh'!AK$828, MATCH(A4492, cleaned_data_Pittsburgh!I$2:'cleaned_data_Pittsburgh'!I$828,0))</f>
        <v>Sub-county</v>
      </c>
      <c r="G4492">
        <f t="shared" si="53"/>
        <v>1</v>
      </c>
    </row>
    <row r="4493" spans="1:7" x14ac:dyDescent="0.2">
      <c r="A4493">
        <v>224478844</v>
      </c>
      <c r="B4493">
        <v>52790712</v>
      </c>
      <c r="C4493" t="s">
        <v>3380</v>
      </c>
      <c r="D4493" t="str">
        <f>INDEX(cleaned_data_Pittsburgh!AF$2:'cleaned_data_Pittsburgh'!AF$828, MATCH(A4493, cleaned_data_Pittsburgh!I$2:'cleaned_data_Pittsburgh'!I$828,0))</f>
        <v>Pittsburgh</v>
      </c>
      <c r="E4493">
        <f>INDEX(cleaned_data_Pittsburgh!AG$2:'cleaned_data_Pittsburgh'!AG$828, MATCH(A4493, cleaned_data_Pittsburgh!I$2:'cleaned_data_Pittsburgh'!I$828,0))</f>
        <v>0</v>
      </c>
      <c r="F4493" t="str">
        <f>INDEX(cleaned_data_Pittsburgh!AK$2:'cleaned_data_Pittsburgh'!AK$828, MATCH(A4493, cleaned_data_Pittsburgh!I$2:'cleaned_data_Pittsburgh'!I$828,0))</f>
        <v>Sub-county</v>
      </c>
      <c r="G4493">
        <f t="shared" si="53"/>
        <v>1</v>
      </c>
    </row>
    <row r="4494" spans="1:7" x14ac:dyDescent="0.2">
      <c r="A4494">
        <v>224478844</v>
      </c>
      <c r="B4494">
        <v>150428692</v>
      </c>
      <c r="C4494" t="s">
        <v>3380</v>
      </c>
      <c r="D4494" t="str">
        <f>INDEX(cleaned_data_Pittsburgh!AF$2:'cleaned_data_Pittsburgh'!AF$828, MATCH(A4494, cleaned_data_Pittsburgh!I$2:'cleaned_data_Pittsburgh'!I$828,0))</f>
        <v>Pittsburgh</v>
      </c>
      <c r="E4494">
        <f>INDEX(cleaned_data_Pittsburgh!AG$2:'cleaned_data_Pittsburgh'!AG$828, MATCH(A4494, cleaned_data_Pittsburgh!I$2:'cleaned_data_Pittsburgh'!I$828,0))</f>
        <v>0</v>
      </c>
      <c r="F4494" t="str">
        <f>INDEX(cleaned_data_Pittsburgh!AK$2:'cleaned_data_Pittsburgh'!AK$828, MATCH(A4494, cleaned_data_Pittsburgh!I$2:'cleaned_data_Pittsburgh'!I$828,0))</f>
        <v>Sub-county</v>
      </c>
      <c r="G4494">
        <f t="shared" si="53"/>
        <v>1</v>
      </c>
    </row>
    <row r="4495" spans="1:7" x14ac:dyDescent="0.2">
      <c r="A4495">
        <v>224478844</v>
      </c>
      <c r="B4495">
        <v>5592549</v>
      </c>
      <c r="C4495" t="s">
        <v>3380</v>
      </c>
      <c r="D4495" t="str">
        <f>INDEX(cleaned_data_Pittsburgh!AF$2:'cleaned_data_Pittsburgh'!AF$828, MATCH(A4495, cleaned_data_Pittsburgh!I$2:'cleaned_data_Pittsburgh'!I$828,0))</f>
        <v>Pittsburgh</v>
      </c>
      <c r="E4495">
        <f>INDEX(cleaned_data_Pittsburgh!AG$2:'cleaned_data_Pittsburgh'!AG$828, MATCH(A4495, cleaned_data_Pittsburgh!I$2:'cleaned_data_Pittsburgh'!I$828,0))</f>
        <v>0</v>
      </c>
      <c r="F4495" t="str">
        <f>INDEX(cleaned_data_Pittsburgh!AK$2:'cleaned_data_Pittsburgh'!AK$828, MATCH(A4495, cleaned_data_Pittsburgh!I$2:'cleaned_data_Pittsburgh'!I$828,0))</f>
        <v>Sub-county</v>
      </c>
      <c r="G4495">
        <f t="shared" si="53"/>
        <v>1</v>
      </c>
    </row>
    <row r="4496" spans="1:7" x14ac:dyDescent="0.2">
      <c r="A4496">
        <v>224478844</v>
      </c>
      <c r="B4496">
        <v>190073631</v>
      </c>
      <c r="C4496" t="s">
        <v>3380</v>
      </c>
      <c r="D4496" t="str">
        <f>INDEX(cleaned_data_Pittsburgh!AF$2:'cleaned_data_Pittsburgh'!AF$828, MATCH(A4496, cleaned_data_Pittsburgh!I$2:'cleaned_data_Pittsburgh'!I$828,0))</f>
        <v>Pittsburgh</v>
      </c>
      <c r="E4496">
        <f>INDEX(cleaned_data_Pittsburgh!AG$2:'cleaned_data_Pittsburgh'!AG$828, MATCH(A4496, cleaned_data_Pittsburgh!I$2:'cleaned_data_Pittsburgh'!I$828,0))</f>
        <v>0</v>
      </c>
      <c r="F4496" t="str">
        <f>INDEX(cleaned_data_Pittsburgh!AK$2:'cleaned_data_Pittsburgh'!AK$828, MATCH(A4496, cleaned_data_Pittsburgh!I$2:'cleaned_data_Pittsburgh'!I$828,0))</f>
        <v>Sub-county</v>
      </c>
      <c r="G4496">
        <f t="shared" si="53"/>
        <v>1</v>
      </c>
    </row>
    <row r="4497" spans="1:7" x14ac:dyDescent="0.2">
      <c r="A4497">
        <v>224478844</v>
      </c>
      <c r="B4497">
        <v>187833606</v>
      </c>
      <c r="C4497" t="s">
        <v>3380</v>
      </c>
      <c r="D4497" t="str">
        <f>INDEX(cleaned_data_Pittsburgh!AF$2:'cleaned_data_Pittsburgh'!AF$828, MATCH(A4497, cleaned_data_Pittsburgh!I$2:'cleaned_data_Pittsburgh'!I$828,0))</f>
        <v>Pittsburgh</v>
      </c>
      <c r="E4497">
        <f>INDEX(cleaned_data_Pittsburgh!AG$2:'cleaned_data_Pittsburgh'!AG$828, MATCH(A4497, cleaned_data_Pittsburgh!I$2:'cleaned_data_Pittsburgh'!I$828,0))</f>
        <v>0</v>
      </c>
      <c r="F4497" t="str">
        <f>INDEX(cleaned_data_Pittsburgh!AK$2:'cleaned_data_Pittsburgh'!AK$828, MATCH(A4497, cleaned_data_Pittsburgh!I$2:'cleaned_data_Pittsburgh'!I$828,0))</f>
        <v>Sub-county</v>
      </c>
      <c r="G4497">
        <f t="shared" si="53"/>
        <v>1</v>
      </c>
    </row>
    <row r="4498" spans="1:7" x14ac:dyDescent="0.2">
      <c r="A4498">
        <v>224482279</v>
      </c>
      <c r="B4498">
        <v>62680922</v>
      </c>
      <c r="C4498" t="s">
        <v>3380</v>
      </c>
      <c r="D4498" t="str">
        <f>INDEX(cleaned_data_Pittsburgh!AF$2:'cleaned_data_Pittsburgh'!AF$828, MATCH(A4498, cleaned_data_Pittsburgh!I$2:'cleaned_data_Pittsburgh'!I$828,0))</f>
        <v>Pittsburgh</v>
      </c>
      <c r="E4498">
        <f>INDEX(cleaned_data_Pittsburgh!AG$2:'cleaned_data_Pittsburgh'!AG$828, MATCH(A4498, cleaned_data_Pittsburgh!I$2:'cleaned_data_Pittsburgh'!I$828,0))</f>
        <v>0</v>
      </c>
      <c r="F4498" t="str">
        <f>INDEX(cleaned_data_Pittsburgh!AK$2:'cleaned_data_Pittsburgh'!AK$828, MATCH(A4498, cleaned_data_Pittsburgh!I$2:'cleaned_data_Pittsburgh'!I$828,0))</f>
        <v>Sub-county</v>
      </c>
      <c r="G4498">
        <f t="shared" si="53"/>
        <v>1</v>
      </c>
    </row>
    <row r="4499" spans="1:7" x14ac:dyDescent="0.2">
      <c r="A4499">
        <v>224482279</v>
      </c>
      <c r="B4499">
        <v>190215178</v>
      </c>
      <c r="C4499" t="s">
        <v>3380</v>
      </c>
      <c r="D4499" t="str">
        <f>INDEX(cleaned_data_Pittsburgh!AF$2:'cleaned_data_Pittsburgh'!AF$828, MATCH(A4499, cleaned_data_Pittsburgh!I$2:'cleaned_data_Pittsburgh'!I$828,0))</f>
        <v>Pittsburgh</v>
      </c>
      <c r="E4499">
        <f>INDEX(cleaned_data_Pittsburgh!AG$2:'cleaned_data_Pittsburgh'!AG$828, MATCH(A4499, cleaned_data_Pittsburgh!I$2:'cleaned_data_Pittsburgh'!I$828,0))</f>
        <v>0</v>
      </c>
      <c r="F4499" t="str">
        <f>INDEX(cleaned_data_Pittsburgh!AK$2:'cleaned_data_Pittsburgh'!AK$828, MATCH(A4499, cleaned_data_Pittsburgh!I$2:'cleaned_data_Pittsburgh'!I$828,0))</f>
        <v>Sub-county</v>
      </c>
      <c r="G4499">
        <f t="shared" si="53"/>
        <v>1</v>
      </c>
    </row>
    <row r="4500" spans="1:7" x14ac:dyDescent="0.2">
      <c r="A4500">
        <v>224482279</v>
      </c>
      <c r="B4500">
        <v>190216207</v>
      </c>
      <c r="C4500" t="s">
        <v>3380</v>
      </c>
      <c r="D4500" t="str">
        <f>INDEX(cleaned_data_Pittsburgh!AF$2:'cleaned_data_Pittsburgh'!AF$828, MATCH(A4500, cleaned_data_Pittsburgh!I$2:'cleaned_data_Pittsburgh'!I$828,0))</f>
        <v>Pittsburgh</v>
      </c>
      <c r="E4500">
        <f>INDEX(cleaned_data_Pittsburgh!AG$2:'cleaned_data_Pittsburgh'!AG$828, MATCH(A4500, cleaned_data_Pittsburgh!I$2:'cleaned_data_Pittsburgh'!I$828,0))</f>
        <v>0</v>
      </c>
      <c r="F4500" t="str">
        <f>INDEX(cleaned_data_Pittsburgh!AK$2:'cleaned_data_Pittsburgh'!AK$828, MATCH(A4500, cleaned_data_Pittsburgh!I$2:'cleaned_data_Pittsburgh'!I$828,0))</f>
        <v>Sub-county</v>
      </c>
      <c r="G4500">
        <f t="shared" si="53"/>
        <v>1</v>
      </c>
    </row>
    <row r="4501" spans="1:7" x14ac:dyDescent="0.2">
      <c r="A4501">
        <v>224482281</v>
      </c>
      <c r="B4501">
        <v>62680922</v>
      </c>
      <c r="C4501" t="s">
        <v>3380</v>
      </c>
      <c r="D4501" t="str">
        <f>INDEX(cleaned_data_Pittsburgh!AF$2:'cleaned_data_Pittsburgh'!AF$828, MATCH(A4501, cleaned_data_Pittsburgh!I$2:'cleaned_data_Pittsburgh'!I$828,0))</f>
        <v>Pittsburgh</v>
      </c>
      <c r="E4501">
        <f>INDEX(cleaned_data_Pittsburgh!AG$2:'cleaned_data_Pittsburgh'!AG$828, MATCH(A4501, cleaned_data_Pittsburgh!I$2:'cleaned_data_Pittsburgh'!I$828,0))</f>
        <v>0</v>
      </c>
      <c r="F4501" t="str">
        <f>INDEX(cleaned_data_Pittsburgh!AK$2:'cleaned_data_Pittsburgh'!AK$828, MATCH(A4501, cleaned_data_Pittsburgh!I$2:'cleaned_data_Pittsburgh'!I$828,0))</f>
        <v>Sub-county</v>
      </c>
      <c r="G4501">
        <f t="shared" si="53"/>
        <v>1</v>
      </c>
    </row>
    <row r="4502" spans="1:7" x14ac:dyDescent="0.2">
      <c r="A4502">
        <v>224482281</v>
      </c>
      <c r="B4502">
        <v>190215178</v>
      </c>
      <c r="C4502" t="s">
        <v>3380</v>
      </c>
      <c r="D4502" t="str">
        <f>INDEX(cleaned_data_Pittsburgh!AF$2:'cleaned_data_Pittsburgh'!AF$828, MATCH(A4502, cleaned_data_Pittsburgh!I$2:'cleaned_data_Pittsburgh'!I$828,0))</f>
        <v>Pittsburgh</v>
      </c>
      <c r="E4502">
        <f>INDEX(cleaned_data_Pittsburgh!AG$2:'cleaned_data_Pittsburgh'!AG$828, MATCH(A4502, cleaned_data_Pittsburgh!I$2:'cleaned_data_Pittsburgh'!I$828,0))</f>
        <v>0</v>
      </c>
      <c r="F4502" t="str">
        <f>INDEX(cleaned_data_Pittsburgh!AK$2:'cleaned_data_Pittsburgh'!AK$828, MATCH(A4502, cleaned_data_Pittsburgh!I$2:'cleaned_data_Pittsburgh'!I$828,0))</f>
        <v>Sub-county</v>
      </c>
      <c r="G4502">
        <f t="shared" si="53"/>
        <v>1</v>
      </c>
    </row>
    <row r="4503" spans="1:7" x14ac:dyDescent="0.2">
      <c r="A4503">
        <v>224482281</v>
      </c>
      <c r="B4503">
        <v>190216207</v>
      </c>
      <c r="C4503" t="s">
        <v>3380</v>
      </c>
      <c r="D4503" t="str">
        <f>INDEX(cleaned_data_Pittsburgh!AF$2:'cleaned_data_Pittsburgh'!AF$828, MATCH(A4503, cleaned_data_Pittsburgh!I$2:'cleaned_data_Pittsburgh'!I$828,0))</f>
        <v>Pittsburgh</v>
      </c>
      <c r="E4503">
        <f>INDEX(cleaned_data_Pittsburgh!AG$2:'cleaned_data_Pittsburgh'!AG$828, MATCH(A4503, cleaned_data_Pittsburgh!I$2:'cleaned_data_Pittsburgh'!I$828,0))</f>
        <v>0</v>
      </c>
      <c r="F4503" t="str">
        <f>INDEX(cleaned_data_Pittsburgh!AK$2:'cleaned_data_Pittsburgh'!AK$828, MATCH(A4503, cleaned_data_Pittsburgh!I$2:'cleaned_data_Pittsburgh'!I$828,0))</f>
        <v>Sub-county</v>
      </c>
      <c r="G4503">
        <f t="shared" si="53"/>
        <v>1</v>
      </c>
    </row>
    <row r="4504" spans="1:7" x14ac:dyDescent="0.2">
      <c r="A4504">
        <v>224482299</v>
      </c>
      <c r="B4504">
        <v>62680922</v>
      </c>
      <c r="C4504" t="s">
        <v>3380</v>
      </c>
      <c r="D4504" t="str">
        <f>INDEX(cleaned_data_Pittsburgh!AF$2:'cleaned_data_Pittsburgh'!AF$828, MATCH(A4504, cleaned_data_Pittsburgh!I$2:'cleaned_data_Pittsburgh'!I$828,0))</f>
        <v>Pittsburgh</v>
      </c>
      <c r="E4504">
        <f>INDEX(cleaned_data_Pittsburgh!AG$2:'cleaned_data_Pittsburgh'!AG$828, MATCH(A4504, cleaned_data_Pittsburgh!I$2:'cleaned_data_Pittsburgh'!I$828,0))</f>
        <v>0</v>
      </c>
      <c r="F4504" t="str">
        <f>INDEX(cleaned_data_Pittsburgh!AK$2:'cleaned_data_Pittsburgh'!AK$828, MATCH(A4504, cleaned_data_Pittsburgh!I$2:'cleaned_data_Pittsburgh'!I$828,0))</f>
        <v>Sub-county</v>
      </c>
      <c r="G4504">
        <f t="shared" si="53"/>
        <v>1</v>
      </c>
    </row>
    <row r="4505" spans="1:7" x14ac:dyDescent="0.2">
      <c r="A4505">
        <v>224482299</v>
      </c>
      <c r="B4505">
        <v>190215178</v>
      </c>
      <c r="C4505" t="s">
        <v>3380</v>
      </c>
      <c r="D4505" t="str">
        <f>INDEX(cleaned_data_Pittsburgh!AF$2:'cleaned_data_Pittsburgh'!AF$828, MATCH(A4505, cleaned_data_Pittsburgh!I$2:'cleaned_data_Pittsburgh'!I$828,0))</f>
        <v>Pittsburgh</v>
      </c>
      <c r="E4505">
        <f>INDEX(cleaned_data_Pittsburgh!AG$2:'cleaned_data_Pittsburgh'!AG$828, MATCH(A4505, cleaned_data_Pittsburgh!I$2:'cleaned_data_Pittsburgh'!I$828,0))</f>
        <v>0</v>
      </c>
      <c r="F4505" t="str">
        <f>INDEX(cleaned_data_Pittsburgh!AK$2:'cleaned_data_Pittsburgh'!AK$828, MATCH(A4505, cleaned_data_Pittsburgh!I$2:'cleaned_data_Pittsburgh'!I$828,0))</f>
        <v>Sub-county</v>
      </c>
      <c r="G4505">
        <f t="shared" si="53"/>
        <v>1</v>
      </c>
    </row>
    <row r="4506" spans="1:7" x14ac:dyDescent="0.2">
      <c r="A4506">
        <v>224482299</v>
      </c>
      <c r="B4506">
        <v>190216207</v>
      </c>
      <c r="C4506" t="s">
        <v>3380</v>
      </c>
      <c r="D4506" t="str">
        <f>INDEX(cleaned_data_Pittsburgh!AF$2:'cleaned_data_Pittsburgh'!AF$828, MATCH(A4506, cleaned_data_Pittsburgh!I$2:'cleaned_data_Pittsburgh'!I$828,0))</f>
        <v>Pittsburgh</v>
      </c>
      <c r="E4506">
        <f>INDEX(cleaned_data_Pittsburgh!AG$2:'cleaned_data_Pittsburgh'!AG$828, MATCH(A4506, cleaned_data_Pittsburgh!I$2:'cleaned_data_Pittsburgh'!I$828,0))</f>
        <v>0</v>
      </c>
      <c r="F4506" t="str">
        <f>INDEX(cleaned_data_Pittsburgh!AK$2:'cleaned_data_Pittsburgh'!AK$828, MATCH(A4506, cleaned_data_Pittsburgh!I$2:'cleaned_data_Pittsburgh'!I$828,0))</f>
        <v>Sub-county</v>
      </c>
      <c r="G4506">
        <f t="shared" si="53"/>
        <v>1</v>
      </c>
    </row>
    <row r="4507" spans="1:7" x14ac:dyDescent="0.2">
      <c r="A4507">
        <v>224492089</v>
      </c>
      <c r="B4507">
        <v>39630332</v>
      </c>
      <c r="C4507" t="s">
        <v>3380</v>
      </c>
      <c r="D4507" t="str">
        <f>INDEX(cleaned_data_Pittsburgh!AF$2:'cleaned_data_Pittsburgh'!AF$828, MATCH(A4507, cleaned_data_Pittsburgh!I$2:'cleaned_data_Pittsburgh'!I$828,0))</f>
        <v>Pittsburgh</v>
      </c>
      <c r="E4507">
        <f>INDEX(cleaned_data_Pittsburgh!AG$2:'cleaned_data_Pittsburgh'!AG$828, MATCH(A4507, cleaned_data_Pittsburgh!I$2:'cleaned_data_Pittsburgh'!I$828,0))</f>
        <v>0</v>
      </c>
      <c r="F4507" t="str">
        <f>INDEX(cleaned_data_Pittsburgh!AK$2:'cleaned_data_Pittsburgh'!AK$828, MATCH(A4507, cleaned_data_Pittsburgh!I$2:'cleaned_data_Pittsburgh'!I$828,0))</f>
        <v>Sub-county</v>
      </c>
      <c r="G4507">
        <f t="shared" si="53"/>
        <v>1</v>
      </c>
    </row>
    <row r="4508" spans="1:7" x14ac:dyDescent="0.2">
      <c r="A4508">
        <v>224492089</v>
      </c>
      <c r="B4508">
        <v>78042772</v>
      </c>
      <c r="C4508" t="s">
        <v>3380</v>
      </c>
      <c r="D4508" t="str">
        <f>INDEX(cleaned_data_Pittsburgh!AF$2:'cleaned_data_Pittsburgh'!AF$828, MATCH(A4508, cleaned_data_Pittsburgh!I$2:'cleaned_data_Pittsburgh'!I$828,0))</f>
        <v>Pittsburgh</v>
      </c>
      <c r="E4508">
        <f>INDEX(cleaned_data_Pittsburgh!AG$2:'cleaned_data_Pittsburgh'!AG$828, MATCH(A4508, cleaned_data_Pittsburgh!I$2:'cleaned_data_Pittsburgh'!I$828,0))</f>
        <v>0</v>
      </c>
      <c r="F4508" t="str">
        <f>INDEX(cleaned_data_Pittsburgh!AK$2:'cleaned_data_Pittsburgh'!AK$828, MATCH(A4508, cleaned_data_Pittsburgh!I$2:'cleaned_data_Pittsburgh'!I$828,0))</f>
        <v>Sub-county</v>
      </c>
      <c r="G4508">
        <f t="shared" si="53"/>
        <v>1</v>
      </c>
    </row>
    <row r="4509" spans="1:7" x14ac:dyDescent="0.2">
      <c r="A4509">
        <v>224492089</v>
      </c>
      <c r="B4509">
        <v>191282920</v>
      </c>
      <c r="C4509" t="s">
        <v>3380</v>
      </c>
      <c r="D4509" t="str">
        <f>INDEX(cleaned_data_Pittsburgh!AF$2:'cleaned_data_Pittsburgh'!AF$828, MATCH(A4509, cleaned_data_Pittsburgh!I$2:'cleaned_data_Pittsburgh'!I$828,0))</f>
        <v>Pittsburgh</v>
      </c>
      <c r="E4509">
        <f>INDEX(cleaned_data_Pittsburgh!AG$2:'cleaned_data_Pittsburgh'!AG$828, MATCH(A4509, cleaned_data_Pittsburgh!I$2:'cleaned_data_Pittsburgh'!I$828,0))</f>
        <v>0</v>
      </c>
      <c r="F4509" t="str">
        <f>INDEX(cleaned_data_Pittsburgh!AK$2:'cleaned_data_Pittsburgh'!AK$828, MATCH(A4509, cleaned_data_Pittsburgh!I$2:'cleaned_data_Pittsburgh'!I$828,0))</f>
        <v>Sub-county</v>
      </c>
      <c r="G4509">
        <f t="shared" si="53"/>
        <v>1</v>
      </c>
    </row>
    <row r="4510" spans="1:7" x14ac:dyDescent="0.2">
      <c r="A4510">
        <v>224510304</v>
      </c>
      <c r="B4510">
        <v>187262641</v>
      </c>
      <c r="C4510" t="s">
        <v>3380</v>
      </c>
      <c r="D4510" t="str">
        <f>INDEX(cleaned_data_Pittsburgh!AF$2:'cleaned_data_Pittsburgh'!AF$828, MATCH(A4510, cleaned_data_Pittsburgh!I$2:'cleaned_data_Pittsburgh'!I$828,0))</f>
        <v>Pittsburgh</v>
      </c>
      <c r="E4510">
        <f>INDEX(cleaned_data_Pittsburgh!AG$2:'cleaned_data_Pittsburgh'!AG$828, MATCH(A4510, cleaned_data_Pittsburgh!I$2:'cleaned_data_Pittsburgh'!I$828,0))</f>
        <v>0</v>
      </c>
      <c r="F4510" t="str">
        <f>INDEX(cleaned_data_Pittsburgh!AK$2:'cleaned_data_Pittsburgh'!AK$828, MATCH(A4510, cleaned_data_Pittsburgh!I$2:'cleaned_data_Pittsburgh'!I$828,0))</f>
        <v>Sub-county</v>
      </c>
      <c r="G4510">
        <f t="shared" si="53"/>
        <v>1</v>
      </c>
    </row>
    <row r="4511" spans="1:7" x14ac:dyDescent="0.2">
      <c r="A4511">
        <v>224510304</v>
      </c>
      <c r="B4511">
        <v>189190240</v>
      </c>
      <c r="C4511" t="s">
        <v>3380</v>
      </c>
      <c r="D4511" t="str">
        <f>INDEX(cleaned_data_Pittsburgh!AF$2:'cleaned_data_Pittsburgh'!AF$828, MATCH(A4511, cleaned_data_Pittsburgh!I$2:'cleaned_data_Pittsburgh'!I$828,0))</f>
        <v>Pittsburgh</v>
      </c>
      <c r="E4511">
        <f>INDEX(cleaned_data_Pittsburgh!AG$2:'cleaned_data_Pittsburgh'!AG$828, MATCH(A4511, cleaned_data_Pittsburgh!I$2:'cleaned_data_Pittsburgh'!I$828,0))</f>
        <v>0</v>
      </c>
      <c r="F4511" t="str">
        <f>INDEX(cleaned_data_Pittsburgh!AK$2:'cleaned_data_Pittsburgh'!AK$828, MATCH(A4511, cleaned_data_Pittsburgh!I$2:'cleaned_data_Pittsburgh'!I$828,0))</f>
        <v>Sub-county</v>
      </c>
      <c r="G4511">
        <f t="shared" si="53"/>
        <v>1</v>
      </c>
    </row>
    <row r="4512" spans="1:7" x14ac:dyDescent="0.2">
      <c r="A4512">
        <v>224510304</v>
      </c>
      <c r="B4512">
        <v>124824552</v>
      </c>
      <c r="C4512" t="s">
        <v>3380</v>
      </c>
      <c r="D4512" t="str">
        <f>INDEX(cleaned_data_Pittsburgh!AF$2:'cleaned_data_Pittsburgh'!AF$828, MATCH(A4512, cleaned_data_Pittsburgh!I$2:'cleaned_data_Pittsburgh'!I$828,0))</f>
        <v>Pittsburgh</v>
      </c>
      <c r="E4512">
        <f>INDEX(cleaned_data_Pittsburgh!AG$2:'cleaned_data_Pittsburgh'!AG$828, MATCH(A4512, cleaned_data_Pittsburgh!I$2:'cleaned_data_Pittsburgh'!I$828,0))</f>
        <v>0</v>
      </c>
      <c r="F4512" t="str">
        <f>INDEX(cleaned_data_Pittsburgh!AK$2:'cleaned_data_Pittsburgh'!AK$828, MATCH(A4512, cleaned_data_Pittsburgh!I$2:'cleaned_data_Pittsburgh'!I$828,0))</f>
        <v>Sub-county</v>
      </c>
      <c r="G4512">
        <f t="shared" si="53"/>
        <v>1</v>
      </c>
    </row>
    <row r="4513" spans="1:7" x14ac:dyDescent="0.2">
      <c r="A4513">
        <v>224510304</v>
      </c>
      <c r="B4513">
        <v>18196771</v>
      </c>
      <c r="C4513" t="s">
        <v>3380</v>
      </c>
      <c r="D4513" t="str">
        <f>INDEX(cleaned_data_Pittsburgh!AF$2:'cleaned_data_Pittsburgh'!AF$828, MATCH(A4513, cleaned_data_Pittsburgh!I$2:'cleaned_data_Pittsburgh'!I$828,0))</f>
        <v>Pittsburgh</v>
      </c>
      <c r="E4513">
        <f>INDEX(cleaned_data_Pittsburgh!AG$2:'cleaned_data_Pittsburgh'!AG$828, MATCH(A4513, cleaned_data_Pittsburgh!I$2:'cleaned_data_Pittsburgh'!I$828,0))</f>
        <v>0</v>
      </c>
      <c r="F4513" t="str">
        <f>INDEX(cleaned_data_Pittsburgh!AK$2:'cleaned_data_Pittsburgh'!AK$828, MATCH(A4513, cleaned_data_Pittsburgh!I$2:'cleaned_data_Pittsburgh'!I$828,0))</f>
        <v>Sub-county</v>
      </c>
      <c r="G4513">
        <f t="shared" si="53"/>
        <v>1</v>
      </c>
    </row>
    <row r="4514" spans="1:7" x14ac:dyDescent="0.2">
      <c r="A4514">
        <v>224510304</v>
      </c>
      <c r="B4514">
        <v>188980112</v>
      </c>
      <c r="C4514" t="s">
        <v>3380</v>
      </c>
      <c r="D4514" t="str">
        <f>INDEX(cleaned_data_Pittsburgh!AF$2:'cleaned_data_Pittsburgh'!AF$828, MATCH(A4514, cleaned_data_Pittsburgh!I$2:'cleaned_data_Pittsburgh'!I$828,0))</f>
        <v>Pittsburgh</v>
      </c>
      <c r="E4514">
        <f>INDEX(cleaned_data_Pittsburgh!AG$2:'cleaned_data_Pittsburgh'!AG$828, MATCH(A4514, cleaned_data_Pittsburgh!I$2:'cleaned_data_Pittsburgh'!I$828,0))</f>
        <v>0</v>
      </c>
      <c r="F4514" t="str">
        <f>INDEX(cleaned_data_Pittsburgh!AK$2:'cleaned_data_Pittsburgh'!AK$828, MATCH(A4514, cleaned_data_Pittsburgh!I$2:'cleaned_data_Pittsburgh'!I$828,0))</f>
        <v>Sub-county</v>
      </c>
      <c r="G4514">
        <f t="shared" si="53"/>
        <v>1</v>
      </c>
    </row>
    <row r="4515" spans="1:7" x14ac:dyDescent="0.2">
      <c r="A4515">
        <v>224510304</v>
      </c>
      <c r="B4515">
        <v>116786332</v>
      </c>
      <c r="C4515" t="s">
        <v>3380</v>
      </c>
      <c r="D4515" t="str">
        <f>INDEX(cleaned_data_Pittsburgh!AF$2:'cleaned_data_Pittsburgh'!AF$828, MATCH(A4515, cleaned_data_Pittsburgh!I$2:'cleaned_data_Pittsburgh'!I$828,0))</f>
        <v>Pittsburgh</v>
      </c>
      <c r="E4515">
        <f>INDEX(cleaned_data_Pittsburgh!AG$2:'cleaned_data_Pittsburgh'!AG$828, MATCH(A4515, cleaned_data_Pittsburgh!I$2:'cleaned_data_Pittsburgh'!I$828,0))</f>
        <v>0</v>
      </c>
      <c r="F4515" t="str">
        <f>INDEX(cleaned_data_Pittsburgh!AK$2:'cleaned_data_Pittsburgh'!AK$828, MATCH(A4515, cleaned_data_Pittsburgh!I$2:'cleaned_data_Pittsburgh'!I$828,0))</f>
        <v>Sub-county</v>
      </c>
      <c r="G4515">
        <f t="shared" si="53"/>
        <v>1</v>
      </c>
    </row>
    <row r="4516" spans="1:7" x14ac:dyDescent="0.2">
      <c r="A4516">
        <v>224510304</v>
      </c>
      <c r="B4516">
        <v>189778320</v>
      </c>
      <c r="C4516" t="s">
        <v>3380</v>
      </c>
      <c r="D4516" t="str">
        <f>INDEX(cleaned_data_Pittsburgh!AF$2:'cleaned_data_Pittsburgh'!AF$828, MATCH(A4516, cleaned_data_Pittsburgh!I$2:'cleaned_data_Pittsburgh'!I$828,0))</f>
        <v>Pittsburgh</v>
      </c>
      <c r="E4516">
        <f>INDEX(cleaned_data_Pittsburgh!AG$2:'cleaned_data_Pittsburgh'!AG$828, MATCH(A4516, cleaned_data_Pittsburgh!I$2:'cleaned_data_Pittsburgh'!I$828,0))</f>
        <v>0</v>
      </c>
      <c r="F4516" t="str">
        <f>INDEX(cleaned_data_Pittsburgh!AK$2:'cleaned_data_Pittsburgh'!AK$828, MATCH(A4516, cleaned_data_Pittsburgh!I$2:'cleaned_data_Pittsburgh'!I$828,0))</f>
        <v>Sub-county</v>
      </c>
      <c r="G4516">
        <f t="shared" si="53"/>
        <v>1</v>
      </c>
    </row>
    <row r="4517" spans="1:7" x14ac:dyDescent="0.2">
      <c r="A4517">
        <v>224510304</v>
      </c>
      <c r="B4517">
        <v>138426602</v>
      </c>
      <c r="C4517" t="s">
        <v>3380</v>
      </c>
      <c r="D4517" t="str">
        <f>INDEX(cleaned_data_Pittsburgh!AF$2:'cleaned_data_Pittsburgh'!AF$828, MATCH(A4517, cleaned_data_Pittsburgh!I$2:'cleaned_data_Pittsburgh'!I$828,0))</f>
        <v>Pittsburgh</v>
      </c>
      <c r="E4517">
        <f>INDEX(cleaned_data_Pittsburgh!AG$2:'cleaned_data_Pittsburgh'!AG$828, MATCH(A4517, cleaned_data_Pittsburgh!I$2:'cleaned_data_Pittsburgh'!I$828,0))</f>
        <v>0</v>
      </c>
      <c r="F4517" t="str">
        <f>INDEX(cleaned_data_Pittsburgh!AK$2:'cleaned_data_Pittsburgh'!AK$828, MATCH(A4517, cleaned_data_Pittsburgh!I$2:'cleaned_data_Pittsburgh'!I$828,0))</f>
        <v>Sub-county</v>
      </c>
      <c r="G4517">
        <f t="shared" si="53"/>
        <v>1</v>
      </c>
    </row>
    <row r="4518" spans="1:7" x14ac:dyDescent="0.2">
      <c r="A4518">
        <v>224510304</v>
      </c>
      <c r="B4518">
        <v>40823872</v>
      </c>
      <c r="C4518" t="s">
        <v>3380</v>
      </c>
      <c r="D4518" t="str">
        <f>INDEX(cleaned_data_Pittsburgh!AF$2:'cleaned_data_Pittsburgh'!AF$828, MATCH(A4518, cleaned_data_Pittsburgh!I$2:'cleaned_data_Pittsburgh'!I$828,0))</f>
        <v>Pittsburgh</v>
      </c>
      <c r="E4518">
        <f>INDEX(cleaned_data_Pittsburgh!AG$2:'cleaned_data_Pittsburgh'!AG$828, MATCH(A4518, cleaned_data_Pittsburgh!I$2:'cleaned_data_Pittsburgh'!I$828,0))</f>
        <v>0</v>
      </c>
      <c r="F4518" t="str">
        <f>INDEX(cleaned_data_Pittsburgh!AK$2:'cleaned_data_Pittsburgh'!AK$828, MATCH(A4518, cleaned_data_Pittsburgh!I$2:'cleaned_data_Pittsburgh'!I$828,0))</f>
        <v>Sub-county</v>
      </c>
      <c r="G4518">
        <f t="shared" si="53"/>
        <v>1</v>
      </c>
    </row>
    <row r="4519" spans="1:7" x14ac:dyDescent="0.2">
      <c r="A4519">
        <v>224520456</v>
      </c>
      <c r="B4519">
        <v>155048812</v>
      </c>
      <c r="C4519" t="s">
        <v>3380</v>
      </c>
      <c r="D4519" t="str">
        <f>INDEX(cleaned_data_Pittsburgh!AF$2:'cleaned_data_Pittsburgh'!AF$828, MATCH(A4519, cleaned_data_Pittsburgh!I$2:'cleaned_data_Pittsburgh'!I$828,0))</f>
        <v>Pittsburgh</v>
      </c>
      <c r="E4519">
        <f>INDEX(cleaned_data_Pittsburgh!AG$2:'cleaned_data_Pittsburgh'!AG$828, MATCH(A4519, cleaned_data_Pittsburgh!I$2:'cleaned_data_Pittsburgh'!I$828,0))</f>
        <v>0</v>
      </c>
      <c r="F4519" t="str">
        <f>INDEX(cleaned_data_Pittsburgh!AK$2:'cleaned_data_Pittsburgh'!AK$828, MATCH(A4519, cleaned_data_Pittsburgh!I$2:'cleaned_data_Pittsburgh'!I$828,0))</f>
        <v>Sub-county</v>
      </c>
      <c r="G4519">
        <f t="shared" si="53"/>
        <v>1</v>
      </c>
    </row>
    <row r="4520" spans="1:7" x14ac:dyDescent="0.2">
      <c r="A4520">
        <v>224520456</v>
      </c>
      <c r="B4520">
        <v>176060752</v>
      </c>
      <c r="C4520" t="s">
        <v>3380</v>
      </c>
      <c r="D4520" t="str">
        <f>INDEX(cleaned_data_Pittsburgh!AF$2:'cleaned_data_Pittsburgh'!AF$828, MATCH(A4520, cleaned_data_Pittsburgh!I$2:'cleaned_data_Pittsburgh'!I$828,0))</f>
        <v>Pittsburgh</v>
      </c>
      <c r="E4520">
        <f>INDEX(cleaned_data_Pittsburgh!AG$2:'cleaned_data_Pittsburgh'!AG$828, MATCH(A4520, cleaned_data_Pittsburgh!I$2:'cleaned_data_Pittsburgh'!I$828,0))</f>
        <v>0</v>
      </c>
      <c r="F4520" t="str">
        <f>INDEX(cleaned_data_Pittsburgh!AK$2:'cleaned_data_Pittsburgh'!AK$828, MATCH(A4520, cleaned_data_Pittsburgh!I$2:'cleaned_data_Pittsburgh'!I$828,0))</f>
        <v>Sub-county</v>
      </c>
      <c r="G4520">
        <f t="shared" si="53"/>
        <v>1</v>
      </c>
    </row>
    <row r="4521" spans="1:7" x14ac:dyDescent="0.2">
      <c r="A4521">
        <v>224520456</v>
      </c>
      <c r="B4521">
        <v>191083179</v>
      </c>
      <c r="C4521" t="s">
        <v>3380</v>
      </c>
      <c r="D4521" t="str">
        <f>INDEX(cleaned_data_Pittsburgh!AF$2:'cleaned_data_Pittsburgh'!AF$828, MATCH(A4521, cleaned_data_Pittsburgh!I$2:'cleaned_data_Pittsburgh'!I$828,0))</f>
        <v>Pittsburgh</v>
      </c>
      <c r="E4521">
        <f>INDEX(cleaned_data_Pittsburgh!AG$2:'cleaned_data_Pittsburgh'!AG$828, MATCH(A4521, cleaned_data_Pittsburgh!I$2:'cleaned_data_Pittsburgh'!I$828,0))</f>
        <v>0</v>
      </c>
      <c r="F4521" t="str">
        <f>INDEX(cleaned_data_Pittsburgh!AK$2:'cleaned_data_Pittsburgh'!AK$828, MATCH(A4521, cleaned_data_Pittsburgh!I$2:'cleaned_data_Pittsburgh'!I$828,0))</f>
        <v>Sub-county</v>
      </c>
      <c r="G4521">
        <f t="shared" si="53"/>
        <v>1</v>
      </c>
    </row>
    <row r="4522" spans="1:7" x14ac:dyDescent="0.2">
      <c r="A4522">
        <v>224521263</v>
      </c>
      <c r="B4522">
        <v>189324970</v>
      </c>
      <c r="C4522" t="s">
        <v>3380</v>
      </c>
      <c r="D4522" t="str">
        <f>INDEX(cleaned_data_Pittsburgh!AF$2:'cleaned_data_Pittsburgh'!AF$828, MATCH(A4522, cleaned_data_Pittsburgh!I$2:'cleaned_data_Pittsburgh'!I$828,0))</f>
        <v>Cranberry Twp</v>
      </c>
      <c r="E4522">
        <f>INDEX(cleaned_data_Pittsburgh!AG$2:'cleaned_data_Pittsburgh'!AG$828, MATCH(A4522, cleaned_data_Pittsburgh!I$2:'cleaned_data_Pittsburgh'!I$828,0))</f>
        <v>0</v>
      </c>
      <c r="F4522" t="str">
        <f>INDEX(cleaned_data_Pittsburgh!AK$2:'cleaned_data_Pittsburgh'!AK$828, MATCH(A4522, cleaned_data_Pittsburgh!I$2:'cleaned_data_Pittsburgh'!I$828,0))</f>
        <v>Sub-county</v>
      </c>
      <c r="G4522">
        <f t="shared" si="53"/>
        <v>0</v>
      </c>
    </row>
    <row r="4523" spans="1:7" x14ac:dyDescent="0.2">
      <c r="A4523">
        <v>224525450</v>
      </c>
      <c r="B4523">
        <v>183463704</v>
      </c>
      <c r="C4523" t="s">
        <v>3380</v>
      </c>
      <c r="D4523" t="str">
        <f>INDEX(cleaned_data_Pittsburgh!AF$2:'cleaned_data_Pittsburgh'!AF$828, MATCH(A4523, cleaned_data_Pittsburgh!I$2:'cleaned_data_Pittsburgh'!I$828,0))</f>
        <v>Pittsburgh</v>
      </c>
      <c r="E4523">
        <f>INDEX(cleaned_data_Pittsburgh!AG$2:'cleaned_data_Pittsburgh'!AG$828, MATCH(A4523, cleaned_data_Pittsburgh!I$2:'cleaned_data_Pittsburgh'!I$828,0))</f>
        <v>0</v>
      </c>
      <c r="F4523" t="str">
        <f>INDEX(cleaned_data_Pittsburgh!AK$2:'cleaned_data_Pittsburgh'!AK$828, MATCH(A4523, cleaned_data_Pittsburgh!I$2:'cleaned_data_Pittsburgh'!I$828,0))</f>
        <v>Sub-county</v>
      </c>
      <c r="G4523">
        <f t="shared" si="53"/>
        <v>1</v>
      </c>
    </row>
    <row r="4524" spans="1:7" x14ac:dyDescent="0.2">
      <c r="A4524">
        <v>224525450</v>
      </c>
      <c r="B4524">
        <v>182454574</v>
      </c>
      <c r="C4524" t="s">
        <v>3380</v>
      </c>
      <c r="D4524" t="str">
        <f>INDEX(cleaned_data_Pittsburgh!AF$2:'cleaned_data_Pittsburgh'!AF$828, MATCH(A4524, cleaned_data_Pittsburgh!I$2:'cleaned_data_Pittsburgh'!I$828,0))</f>
        <v>Pittsburgh</v>
      </c>
      <c r="E4524">
        <f>INDEX(cleaned_data_Pittsburgh!AG$2:'cleaned_data_Pittsburgh'!AG$828, MATCH(A4524, cleaned_data_Pittsburgh!I$2:'cleaned_data_Pittsburgh'!I$828,0))</f>
        <v>0</v>
      </c>
      <c r="F4524" t="str">
        <f>INDEX(cleaned_data_Pittsburgh!AK$2:'cleaned_data_Pittsburgh'!AK$828, MATCH(A4524, cleaned_data_Pittsburgh!I$2:'cleaned_data_Pittsburgh'!I$828,0))</f>
        <v>Sub-county</v>
      </c>
      <c r="G4524">
        <f t="shared" si="53"/>
        <v>1</v>
      </c>
    </row>
    <row r="4525" spans="1:7" x14ac:dyDescent="0.2">
      <c r="A4525">
        <v>224525450</v>
      </c>
      <c r="B4525">
        <v>158413252</v>
      </c>
      <c r="C4525" t="s">
        <v>3380</v>
      </c>
      <c r="D4525" t="str">
        <f>INDEX(cleaned_data_Pittsburgh!AF$2:'cleaned_data_Pittsburgh'!AF$828, MATCH(A4525, cleaned_data_Pittsburgh!I$2:'cleaned_data_Pittsburgh'!I$828,0))</f>
        <v>Pittsburgh</v>
      </c>
      <c r="E4525">
        <f>INDEX(cleaned_data_Pittsburgh!AG$2:'cleaned_data_Pittsburgh'!AG$828, MATCH(A4525, cleaned_data_Pittsburgh!I$2:'cleaned_data_Pittsburgh'!I$828,0))</f>
        <v>0</v>
      </c>
      <c r="F4525" t="str">
        <f>INDEX(cleaned_data_Pittsburgh!AK$2:'cleaned_data_Pittsburgh'!AK$828, MATCH(A4525, cleaned_data_Pittsburgh!I$2:'cleaned_data_Pittsburgh'!I$828,0))</f>
        <v>Sub-county</v>
      </c>
      <c r="G4525">
        <f t="shared" si="53"/>
        <v>1</v>
      </c>
    </row>
    <row r="4526" spans="1:7" x14ac:dyDescent="0.2">
      <c r="A4526">
        <v>224525450</v>
      </c>
      <c r="B4526">
        <v>138426602</v>
      </c>
      <c r="C4526" t="s">
        <v>3380</v>
      </c>
      <c r="D4526" t="str">
        <f>INDEX(cleaned_data_Pittsburgh!AF$2:'cleaned_data_Pittsburgh'!AF$828, MATCH(A4526, cleaned_data_Pittsburgh!I$2:'cleaned_data_Pittsburgh'!I$828,0))</f>
        <v>Pittsburgh</v>
      </c>
      <c r="E4526">
        <f>INDEX(cleaned_data_Pittsburgh!AG$2:'cleaned_data_Pittsburgh'!AG$828, MATCH(A4526, cleaned_data_Pittsburgh!I$2:'cleaned_data_Pittsburgh'!I$828,0))</f>
        <v>0</v>
      </c>
      <c r="F4526" t="str">
        <f>INDEX(cleaned_data_Pittsburgh!AK$2:'cleaned_data_Pittsburgh'!AK$828, MATCH(A4526, cleaned_data_Pittsburgh!I$2:'cleaned_data_Pittsburgh'!I$828,0))</f>
        <v>Sub-county</v>
      </c>
      <c r="G4526">
        <f t="shared" si="53"/>
        <v>1</v>
      </c>
    </row>
    <row r="4527" spans="1:7" x14ac:dyDescent="0.2">
      <c r="A4527">
        <v>224525450</v>
      </c>
      <c r="B4527">
        <v>98153352</v>
      </c>
      <c r="C4527" t="s">
        <v>3380</v>
      </c>
      <c r="D4527" t="str">
        <f>INDEX(cleaned_data_Pittsburgh!AF$2:'cleaned_data_Pittsburgh'!AF$828, MATCH(A4527, cleaned_data_Pittsburgh!I$2:'cleaned_data_Pittsburgh'!I$828,0))</f>
        <v>Pittsburgh</v>
      </c>
      <c r="E4527">
        <f>INDEX(cleaned_data_Pittsburgh!AG$2:'cleaned_data_Pittsburgh'!AG$828, MATCH(A4527, cleaned_data_Pittsburgh!I$2:'cleaned_data_Pittsburgh'!I$828,0))</f>
        <v>0</v>
      </c>
      <c r="F4527" t="str">
        <f>INDEX(cleaned_data_Pittsburgh!AK$2:'cleaned_data_Pittsburgh'!AK$828, MATCH(A4527, cleaned_data_Pittsburgh!I$2:'cleaned_data_Pittsburgh'!I$828,0))</f>
        <v>Sub-county</v>
      </c>
      <c r="G4527">
        <f t="shared" si="53"/>
        <v>1</v>
      </c>
    </row>
    <row r="4528" spans="1:7" x14ac:dyDescent="0.2">
      <c r="A4528">
        <v>224531545</v>
      </c>
      <c r="B4528">
        <v>10759471</v>
      </c>
      <c r="C4528" t="s">
        <v>3380</v>
      </c>
      <c r="D4528" t="str">
        <f>INDEX(cleaned_data_Pittsburgh!AF$2:'cleaned_data_Pittsburgh'!AF$828, MATCH(A4528, cleaned_data_Pittsburgh!I$2:'cleaned_data_Pittsburgh'!I$828,0))</f>
        <v>Pittsburgh</v>
      </c>
      <c r="E4528">
        <f>INDEX(cleaned_data_Pittsburgh!AG$2:'cleaned_data_Pittsburgh'!AG$828, MATCH(A4528, cleaned_data_Pittsburgh!I$2:'cleaned_data_Pittsburgh'!I$828,0))</f>
        <v>0</v>
      </c>
      <c r="F4528" t="str">
        <f>INDEX(cleaned_data_Pittsburgh!AK$2:'cleaned_data_Pittsburgh'!AK$828, MATCH(A4528, cleaned_data_Pittsburgh!I$2:'cleaned_data_Pittsburgh'!I$828,0))</f>
        <v>Sub-county</v>
      </c>
      <c r="G4528">
        <f t="shared" si="53"/>
        <v>1</v>
      </c>
    </row>
    <row r="4529" spans="1:7" x14ac:dyDescent="0.2">
      <c r="A4529">
        <v>224531545</v>
      </c>
      <c r="B4529">
        <v>185472059</v>
      </c>
      <c r="C4529" t="s">
        <v>3380</v>
      </c>
      <c r="D4529" t="str">
        <f>INDEX(cleaned_data_Pittsburgh!AF$2:'cleaned_data_Pittsburgh'!AF$828, MATCH(A4529, cleaned_data_Pittsburgh!I$2:'cleaned_data_Pittsburgh'!I$828,0))</f>
        <v>Pittsburgh</v>
      </c>
      <c r="E4529">
        <f>INDEX(cleaned_data_Pittsburgh!AG$2:'cleaned_data_Pittsburgh'!AG$828, MATCH(A4529, cleaned_data_Pittsburgh!I$2:'cleaned_data_Pittsburgh'!I$828,0))</f>
        <v>0</v>
      </c>
      <c r="F4529" t="str">
        <f>INDEX(cleaned_data_Pittsburgh!AK$2:'cleaned_data_Pittsburgh'!AK$828, MATCH(A4529, cleaned_data_Pittsburgh!I$2:'cleaned_data_Pittsburgh'!I$828,0))</f>
        <v>Sub-county</v>
      </c>
      <c r="G4529">
        <f t="shared" si="53"/>
        <v>1</v>
      </c>
    </row>
    <row r="4530" spans="1:7" x14ac:dyDescent="0.2">
      <c r="A4530">
        <v>224531545</v>
      </c>
      <c r="B4530">
        <v>14431341</v>
      </c>
      <c r="C4530" t="s">
        <v>3380</v>
      </c>
      <c r="D4530" t="str">
        <f>INDEX(cleaned_data_Pittsburgh!AF$2:'cleaned_data_Pittsburgh'!AF$828, MATCH(A4530, cleaned_data_Pittsburgh!I$2:'cleaned_data_Pittsburgh'!I$828,0))</f>
        <v>Pittsburgh</v>
      </c>
      <c r="E4530">
        <f>INDEX(cleaned_data_Pittsburgh!AG$2:'cleaned_data_Pittsburgh'!AG$828, MATCH(A4530, cleaned_data_Pittsburgh!I$2:'cleaned_data_Pittsburgh'!I$828,0))</f>
        <v>0</v>
      </c>
      <c r="F4530" t="str">
        <f>INDEX(cleaned_data_Pittsburgh!AK$2:'cleaned_data_Pittsburgh'!AK$828, MATCH(A4530, cleaned_data_Pittsburgh!I$2:'cleaned_data_Pittsburgh'!I$828,0))</f>
        <v>Sub-county</v>
      </c>
      <c r="G4530">
        <f t="shared" si="53"/>
        <v>1</v>
      </c>
    </row>
    <row r="4531" spans="1:7" x14ac:dyDescent="0.2">
      <c r="A4531">
        <v>224531545</v>
      </c>
      <c r="B4531">
        <v>2299624</v>
      </c>
      <c r="C4531" t="s">
        <v>3380</v>
      </c>
      <c r="D4531" t="str">
        <f>INDEX(cleaned_data_Pittsburgh!AF$2:'cleaned_data_Pittsburgh'!AF$828, MATCH(A4531, cleaned_data_Pittsburgh!I$2:'cleaned_data_Pittsburgh'!I$828,0))</f>
        <v>Pittsburgh</v>
      </c>
      <c r="E4531">
        <f>INDEX(cleaned_data_Pittsburgh!AG$2:'cleaned_data_Pittsburgh'!AG$828, MATCH(A4531, cleaned_data_Pittsburgh!I$2:'cleaned_data_Pittsburgh'!I$828,0))</f>
        <v>0</v>
      </c>
      <c r="F4531" t="str">
        <f>INDEX(cleaned_data_Pittsburgh!AK$2:'cleaned_data_Pittsburgh'!AK$828, MATCH(A4531, cleaned_data_Pittsburgh!I$2:'cleaned_data_Pittsburgh'!I$828,0))</f>
        <v>Sub-county</v>
      </c>
      <c r="G4531">
        <f t="shared" si="53"/>
        <v>1</v>
      </c>
    </row>
    <row r="4532" spans="1:7" x14ac:dyDescent="0.2">
      <c r="A4532">
        <v>224531545</v>
      </c>
      <c r="B4532">
        <v>9820610</v>
      </c>
      <c r="C4532" t="s">
        <v>3380</v>
      </c>
      <c r="D4532" t="str">
        <f>INDEX(cleaned_data_Pittsburgh!AF$2:'cleaned_data_Pittsburgh'!AF$828, MATCH(A4532, cleaned_data_Pittsburgh!I$2:'cleaned_data_Pittsburgh'!I$828,0))</f>
        <v>Pittsburgh</v>
      </c>
      <c r="E4532">
        <f>INDEX(cleaned_data_Pittsburgh!AG$2:'cleaned_data_Pittsburgh'!AG$828, MATCH(A4532, cleaned_data_Pittsburgh!I$2:'cleaned_data_Pittsburgh'!I$828,0))</f>
        <v>0</v>
      </c>
      <c r="F4532" t="str">
        <f>INDEX(cleaned_data_Pittsburgh!AK$2:'cleaned_data_Pittsburgh'!AK$828, MATCH(A4532, cleaned_data_Pittsburgh!I$2:'cleaned_data_Pittsburgh'!I$828,0))</f>
        <v>Sub-county</v>
      </c>
      <c r="G4532">
        <f t="shared" si="53"/>
        <v>1</v>
      </c>
    </row>
    <row r="4533" spans="1:7" x14ac:dyDescent="0.2">
      <c r="A4533">
        <v>224531545</v>
      </c>
      <c r="B4533">
        <v>12424668</v>
      </c>
      <c r="C4533" t="s">
        <v>3380</v>
      </c>
      <c r="D4533" t="str">
        <f>INDEX(cleaned_data_Pittsburgh!AF$2:'cleaned_data_Pittsburgh'!AF$828, MATCH(A4533, cleaned_data_Pittsburgh!I$2:'cleaned_data_Pittsburgh'!I$828,0))</f>
        <v>Pittsburgh</v>
      </c>
      <c r="E4533">
        <f>INDEX(cleaned_data_Pittsburgh!AG$2:'cleaned_data_Pittsburgh'!AG$828, MATCH(A4533, cleaned_data_Pittsburgh!I$2:'cleaned_data_Pittsburgh'!I$828,0))</f>
        <v>0</v>
      </c>
      <c r="F4533" t="str">
        <f>INDEX(cleaned_data_Pittsburgh!AK$2:'cleaned_data_Pittsburgh'!AK$828, MATCH(A4533, cleaned_data_Pittsburgh!I$2:'cleaned_data_Pittsburgh'!I$828,0))</f>
        <v>Sub-county</v>
      </c>
      <c r="G4533">
        <f t="shared" si="53"/>
        <v>1</v>
      </c>
    </row>
    <row r="4534" spans="1:7" x14ac:dyDescent="0.2">
      <c r="A4534">
        <v>224538020</v>
      </c>
      <c r="B4534">
        <v>9521699</v>
      </c>
      <c r="C4534" t="s">
        <v>3380</v>
      </c>
      <c r="D4534" t="str">
        <f>INDEX(cleaned_data_Pittsburgh!AF$2:'cleaned_data_Pittsburgh'!AF$828, MATCH(A4534, cleaned_data_Pittsburgh!I$2:'cleaned_data_Pittsburgh'!I$828,0))</f>
        <v>Pittsburgh</v>
      </c>
      <c r="E4534">
        <f>INDEX(cleaned_data_Pittsburgh!AG$2:'cleaned_data_Pittsburgh'!AG$828, MATCH(A4534, cleaned_data_Pittsburgh!I$2:'cleaned_data_Pittsburgh'!I$828,0))</f>
        <v>0</v>
      </c>
      <c r="F4534" t="str">
        <f>INDEX(cleaned_data_Pittsburgh!AK$2:'cleaned_data_Pittsburgh'!AK$828, MATCH(A4534, cleaned_data_Pittsburgh!I$2:'cleaned_data_Pittsburgh'!I$828,0))</f>
        <v>Sub-county</v>
      </c>
      <c r="G4534">
        <f t="shared" si="53"/>
        <v>1</v>
      </c>
    </row>
    <row r="4535" spans="1:7" x14ac:dyDescent="0.2">
      <c r="A4535">
        <v>224538020</v>
      </c>
      <c r="B4535">
        <v>29381932</v>
      </c>
      <c r="C4535" t="s">
        <v>3380</v>
      </c>
      <c r="D4535" t="str">
        <f>INDEX(cleaned_data_Pittsburgh!AF$2:'cleaned_data_Pittsburgh'!AF$828, MATCH(A4535, cleaned_data_Pittsburgh!I$2:'cleaned_data_Pittsburgh'!I$828,0))</f>
        <v>Pittsburgh</v>
      </c>
      <c r="E4535">
        <f>INDEX(cleaned_data_Pittsburgh!AG$2:'cleaned_data_Pittsburgh'!AG$828, MATCH(A4535, cleaned_data_Pittsburgh!I$2:'cleaned_data_Pittsburgh'!I$828,0))</f>
        <v>0</v>
      </c>
      <c r="F4535" t="str">
        <f>INDEX(cleaned_data_Pittsburgh!AK$2:'cleaned_data_Pittsburgh'!AK$828, MATCH(A4535, cleaned_data_Pittsburgh!I$2:'cleaned_data_Pittsburgh'!I$828,0))</f>
        <v>Sub-county</v>
      </c>
      <c r="G4535">
        <f t="shared" si="53"/>
        <v>1</v>
      </c>
    </row>
    <row r="4536" spans="1:7" x14ac:dyDescent="0.2">
      <c r="A4536">
        <v>224538020</v>
      </c>
      <c r="B4536">
        <v>161950062</v>
      </c>
      <c r="C4536" t="s">
        <v>3380</v>
      </c>
      <c r="D4536" t="str">
        <f>INDEX(cleaned_data_Pittsburgh!AF$2:'cleaned_data_Pittsburgh'!AF$828, MATCH(A4536, cleaned_data_Pittsburgh!I$2:'cleaned_data_Pittsburgh'!I$828,0))</f>
        <v>Pittsburgh</v>
      </c>
      <c r="E4536">
        <f>INDEX(cleaned_data_Pittsburgh!AG$2:'cleaned_data_Pittsburgh'!AG$828, MATCH(A4536, cleaned_data_Pittsburgh!I$2:'cleaned_data_Pittsburgh'!I$828,0))</f>
        <v>0</v>
      </c>
      <c r="F4536" t="str">
        <f>INDEX(cleaned_data_Pittsburgh!AK$2:'cleaned_data_Pittsburgh'!AK$828, MATCH(A4536, cleaned_data_Pittsburgh!I$2:'cleaned_data_Pittsburgh'!I$828,0))</f>
        <v>Sub-county</v>
      </c>
      <c r="G4536">
        <f t="shared" si="53"/>
        <v>1</v>
      </c>
    </row>
    <row r="4537" spans="1:7" x14ac:dyDescent="0.2">
      <c r="A4537">
        <v>224538020</v>
      </c>
      <c r="B4537">
        <v>33887652</v>
      </c>
      <c r="C4537" t="s">
        <v>3380</v>
      </c>
      <c r="D4537" t="str">
        <f>INDEX(cleaned_data_Pittsburgh!AF$2:'cleaned_data_Pittsburgh'!AF$828, MATCH(A4537, cleaned_data_Pittsburgh!I$2:'cleaned_data_Pittsburgh'!I$828,0))</f>
        <v>Pittsburgh</v>
      </c>
      <c r="E4537">
        <f>INDEX(cleaned_data_Pittsburgh!AG$2:'cleaned_data_Pittsburgh'!AG$828, MATCH(A4537, cleaned_data_Pittsburgh!I$2:'cleaned_data_Pittsburgh'!I$828,0))</f>
        <v>0</v>
      </c>
      <c r="F4537" t="str">
        <f>INDEX(cleaned_data_Pittsburgh!AK$2:'cleaned_data_Pittsburgh'!AK$828, MATCH(A4537, cleaned_data_Pittsburgh!I$2:'cleaned_data_Pittsburgh'!I$828,0))</f>
        <v>Sub-county</v>
      </c>
      <c r="G4537">
        <f t="shared" si="53"/>
        <v>1</v>
      </c>
    </row>
    <row r="4538" spans="1:7" x14ac:dyDescent="0.2">
      <c r="A4538">
        <v>224538279</v>
      </c>
      <c r="B4538">
        <v>130389542</v>
      </c>
      <c r="C4538" t="s">
        <v>3380</v>
      </c>
      <c r="D4538" t="str">
        <f>INDEX(cleaned_data_Pittsburgh!AF$2:'cleaned_data_Pittsburgh'!AF$828, MATCH(A4538, cleaned_data_Pittsburgh!I$2:'cleaned_data_Pittsburgh'!I$828,0))</f>
        <v>Pittsburgh</v>
      </c>
      <c r="E4538">
        <f>INDEX(cleaned_data_Pittsburgh!AG$2:'cleaned_data_Pittsburgh'!AG$828, MATCH(A4538, cleaned_data_Pittsburgh!I$2:'cleaned_data_Pittsburgh'!I$828,0))</f>
        <v>0</v>
      </c>
      <c r="F4538" t="str">
        <f>INDEX(cleaned_data_Pittsburgh!AK$2:'cleaned_data_Pittsburgh'!AK$828, MATCH(A4538, cleaned_data_Pittsburgh!I$2:'cleaned_data_Pittsburgh'!I$828,0))</f>
        <v>Sub-county</v>
      </c>
      <c r="G4538">
        <f t="shared" si="53"/>
        <v>1</v>
      </c>
    </row>
    <row r="4539" spans="1:7" x14ac:dyDescent="0.2">
      <c r="A4539">
        <v>224538279</v>
      </c>
      <c r="B4539">
        <v>33951412</v>
      </c>
      <c r="C4539" t="s">
        <v>3380</v>
      </c>
      <c r="D4539" t="str">
        <f>INDEX(cleaned_data_Pittsburgh!AF$2:'cleaned_data_Pittsburgh'!AF$828, MATCH(A4539, cleaned_data_Pittsburgh!I$2:'cleaned_data_Pittsburgh'!I$828,0))</f>
        <v>Pittsburgh</v>
      </c>
      <c r="E4539">
        <f>INDEX(cleaned_data_Pittsburgh!AG$2:'cleaned_data_Pittsburgh'!AG$828, MATCH(A4539, cleaned_data_Pittsburgh!I$2:'cleaned_data_Pittsburgh'!I$828,0))</f>
        <v>0</v>
      </c>
      <c r="F4539" t="str">
        <f>INDEX(cleaned_data_Pittsburgh!AK$2:'cleaned_data_Pittsburgh'!AK$828, MATCH(A4539, cleaned_data_Pittsburgh!I$2:'cleaned_data_Pittsburgh'!I$828,0))</f>
        <v>Sub-county</v>
      </c>
      <c r="G4539">
        <f t="shared" si="53"/>
        <v>1</v>
      </c>
    </row>
    <row r="4540" spans="1:7" x14ac:dyDescent="0.2">
      <c r="A4540">
        <v>224538279</v>
      </c>
      <c r="B4540">
        <v>162355532</v>
      </c>
      <c r="C4540" t="s">
        <v>3380</v>
      </c>
      <c r="D4540" t="str">
        <f>INDEX(cleaned_data_Pittsburgh!AF$2:'cleaned_data_Pittsburgh'!AF$828, MATCH(A4540, cleaned_data_Pittsburgh!I$2:'cleaned_data_Pittsburgh'!I$828,0))</f>
        <v>Pittsburgh</v>
      </c>
      <c r="E4540">
        <f>INDEX(cleaned_data_Pittsburgh!AG$2:'cleaned_data_Pittsburgh'!AG$828, MATCH(A4540, cleaned_data_Pittsburgh!I$2:'cleaned_data_Pittsburgh'!I$828,0))</f>
        <v>0</v>
      </c>
      <c r="F4540" t="str">
        <f>INDEX(cleaned_data_Pittsburgh!AK$2:'cleaned_data_Pittsburgh'!AK$828, MATCH(A4540, cleaned_data_Pittsburgh!I$2:'cleaned_data_Pittsburgh'!I$828,0))</f>
        <v>Sub-county</v>
      </c>
      <c r="G4540">
        <f t="shared" si="53"/>
        <v>1</v>
      </c>
    </row>
    <row r="4541" spans="1:7" x14ac:dyDescent="0.2">
      <c r="A4541">
        <v>224538279</v>
      </c>
      <c r="B4541">
        <v>3530073</v>
      </c>
      <c r="C4541" t="s">
        <v>3380</v>
      </c>
      <c r="D4541" t="str">
        <f>INDEX(cleaned_data_Pittsburgh!AF$2:'cleaned_data_Pittsburgh'!AF$828, MATCH(A4541, cleaned_data_Pittsburgh!I$2:'cleaned_data_Pittsburgh'!I$828,0))</f>
        <v>Pittsburgh</v>
      </c>
      <c r="E4541">
        <f>INDEX(cleaned_data_Pittsburgh!AG$2:'cleaned_data_Pittsburgh'!AG$828, MATCH(A4541, cleaned_data_Pittsburgh!I$2:'cleaned_data_Pittsburgh'!I$828,0))</f>
        <v>0</v>
      </c>
      <c r="F4541" t="str">
        <f>INDEX(cleaned_data_Pittsburgh!AK$2:'cleaned_data_Pittsburgh'!AK$828, MATCH(A4541, cleaned_data_Pittsburgh!I$2:'cleaned_data_Pittsburgh'!I$828,0))</f>
        <v>Sub-county</v>
      </c>
      <c r="G4541">
        <f t="shared" si="53"/>
        <v>1</v>
      </c>
    </row>
    <row r="4542" spans="1:7" x14ac:dyDescent="0.2">
      <c r="A4542">
        <v>224538279</v>
      </c>
      <c r="B4542">
        <v>133337282</v>
      </c>
      <c r="C4542" t="s">
        <v>3380</v>
      </c>
      <c r="D4542" t="str">
        <f>INDEX(cleaned_data_Pittsburgh!AF$2:'cleaned_data_Pittsburgh'!AF$828, MATCH(A4542, cleaned_data_Pittsburgh!I$2:'cleaned_data_Pittsburgh'!I$828,0))</f>
        <v>Pittsburgh</v>
      </c>
      <c r="E4542">
        <f>INDEX(cleaned_data_Pittsburgh!AG$2:'cleaned_data_Pittsburgh'!AG$828, MATCH(A4542, cleaned_data_Pittsburgh!I$2:'cleaned_data_Pittsburgh'!I$828,0))</f>
        <v>0</v>
      </c>
      <c r="F4542" t="str">
        <f>INDEX(cleaned_data_Pittsburgh!AK$2:'cleaned_data_Pittsburgh'!AK$828, MATCH(A4542, cleaned_data_Pittsburgh!I$2:'cleaned_data_Pittsburgh'!I$828,0))</f>
        <v>Sub-county</v>
      </c>
      <c r="G4542">
        <f t="shared" si="53"/>
        <v>1</v>
      </c>
    </row>
    <row r="4543" spans="1:7" x14ac:dyDescent="0.2">
      <c r="A4543">
        <v>224538279</v>
      </c>
      <c r="B4543">
        <v>10027596</v>
      </c>
      <c r="C4543" t="s">
        <v>3380</v>
      </c>
      <c r="D4543" t="str">
        <f>INDEX(cleaned_data_Pittsburgh!AF$2:'cleaned_data_Pittsburgh'!AF$828, MATCH(A4543, cleaned_data_Pittsburgh!I$2:'cleaned_data_Pittsburgh'!I$828,0))</f>
        <v>Pittsburgh</v>
      </c>
      <c r="E4543">
        <f>INDEX(cleaned_data_Pittsburgh!AG$2:'cleaned_data_Pittsburgh'!AG$828, MATCH(A4543, cleaned_data_Pittsburgh!I$2:'cleaned_data_Pittsburgh'!I$828,0))</f>
        <v>0</v>
      </c>
      <c r="F4543" t="str">
        <f>INDEX(cleaned_data_Pittsburgh!AK$2:'cleaned_data_Pittsburgh'!AK$828, MATCH(A4543, cleaned_data_Pittsburgh!I$2:'cleaned_data_Pittsburgh'!I$828,0))</f>
        <v>Sub-county</v>
      </c>
      <c r="G4543">
        <f t="shared" si="53"/>
        <v>1</v>
      </c>
    </row>
    <row r="4544" spans="1:7" x14ac:dyDescent="0.2">
      <c r="A4544">
        <v>224538279</v>
      </c>
      <c r="B4544">
        <v>112664522</v>
      </c>
      <c r="C4544" t="s">
        <v>3380</v>
      </c>
      <c r="D4544" t="str">
        <f>INDEX(cleaned_data_Pittsburgh!AF$2:'cleaned_data_Pittsburgh'!AF$828, MATCH(A4544, cleaned_data_Pittsburgh!I$2:'cleaned_data_Pittsburgh'!I$828,0))</f>
        <v>Pittsburgh</v>
      </c>
      <c r="E4544">
        <f>INDEX(cleaned_data_Pittsburgh!AG$2:'cleaned_data_Pittsburgh'!AG$828, MATCH(A4544, cleaned_data_Pittsburgh!I$2:'cleaned_data_Pittsburgh'!I$828,0))</f>
        <v>0</v>
      </c>
      <c r="F4544" t="str">
        <f>INDEX(cleaned_data_Pittsburgh!AK$2:'cleaned_data_Pittsburgh'!AK$828, MATCH(A4544, cleaned_data_Pittsburgh!I$2:'cleaned_data_Pittsburgh'!I$828,0))</f>
        <v>Sub-county</v>
      </c>
      <c r="G4544">
        <f t="shared" si="53"/>
        <v>1</v>
      </c>
    </row>
    <row r="4545" spans="1:7" x14ac:dyDescent="0.2">
      <c r="A4545">
        <v>224538279</v>
      </c>
      <c r="B4545">
        <v>67508042</v>
      </c>
      <c r="C4545" t="s">
        <v>3380</v>
      </c>
      <c r="D4545" t="str">
        <f>INDEX(cleaned_data_Pittsburgh!AF$2:'cleaned_data_Pittsburgh'!AF$828, MATCH(A4545, cleaned_data_Pittsburgh!I$2:'cleaned_data_Pittsburgh'!I$828,0))</f>
        <v>Pittsburgh</v>
      </c>
      <c r="E4545">
        <f>INDEX(cleaned_data_Pittsburgh!AG$2:'cleaned_data_Pittsburgh'!AG$828, MATCH(A4545, cleaned_data_Pittsburgh!I$2:'cleaned_data_Pittsburgh'!I$828,0))</f>
        <v>0</v>
      </c>
      <c r="F4545" t="str">
        <f>INDEX(cleaned_data_Pittsburgh!AK$2:'cleaned_data_Pittsburgh'!AK$828, MATCH(A4545, cleaned_data_Pittsburgh!I$2:'cleaned_data_Pittsburgh'!I$828,0))</f>
        <v>Sub-county</v>
      </c>
      <c r="G4545">
        <f t="shared" si="53"/>
        <v>1</v>
      </c>
    </row>
    <row r="4546" spans="1:7" x14ac:dyDescent="0.2">
      <c r="A4546">
        <v>224538641</v>
      </c>
      <c r="B4546">
        <v>127632052</v>
      </c>
      <c r="C4546" t="s">
        <v>3380</v>
      </c>
      <c r="D4546" t="str">
        <f>INDEX(cleaned_data_Pittsburgh!AF$2:'cleaned_data_Pittsburgh'!AF$828, MATCH(A4546, cleaned_data_Pittsburgh!I$2:'cleaned_data_Pittsburgh'!I$828,0))</f>
        <v>Cranberry Twp</v>
      </c>
      <c r="E4546">
        <f>INDEX(cleaned_data_Pittsburgh!AG$2:'cleaned_data_Pittsburgh'!AG$828, MATCH(A4546, cleaned_data_Pittsburgh!I$2:'cleaned_data_Pittsburgh'!I$828,0))</f>
        <v>0</v>
      </c>
      <c r="F4546" t="str">
        <f>INDEX(cleaned_data_Pittsburgh!AK$2:'cleaned_data_Pittsburgh'!AK$828, MATCH(A4546, cleaned_data_Pittsburgh!I$2:'cleaned_data_Pittsburgh'!I$828,0))</f>
        <v>Sub-county</v>
      </c>
      <c r="G4546">
        <f t="shared" si="53"/>
        <v>0</v>
      </c>
    </row>
    <row r="4547" spans="1:7" x14ac:dyDescent="0.2">
      <c r="A4547">
        <v>224538641</v>
      </c>
      <c r="B4547">
        <v>126270982</v>
      </c>
      <c r="C4547" t="s">
        <v>3380</v>
      </c>
      <c r="D4547" t="str">
        <f>INDEX(cleaned_data_Pittsburgh!AF$2:'cleaned_data_Pittsburgh'!AF$828, MATCH(A4547, cleaned_data_Pittsburgh!I$2:'cleaned_data_Pittsburgh'!I$828,0))</f>
        <v>Cranberry Twp</v>
      </c>
      <c r="E4547">
        <f>INDEX(cleaned_data_Pittsburgh!AG$2:'cleaned_data_Pittsburgh'!AG$828, MATCH(A4547, cleaned_data_Pittsburgh!I$2:'cleaned_data_Pittsburgh'!I$828,0))</f>
        <v>0</v>
      </c>
      <c r="F4547" t="str">
        <f>INDEX(cleaned_data_Pittsburgh!AK$2:'cleaned_data_Pittsburgh'!AK$828, MATCH(A4547, cleaned_data_Pittsburgh!I$2:'cleaned_data_Pittsburgh'!I$828,0))</f>
        <v>Sub-county</v>
      </c>
      <c r="G4547">
        <f t="shared" si="53"/>
        <v>0</v>
      </c>
    </row>
    <row r="4548" spans="1:7" x14ac:dyDescent="0.2">
      <c r="A4548">
        <v>224539356</v>
      </c>
      <c r="B4548">
        <v>46240142</v>
      </c>
      <c r="C4548" t="s">
        <v>3380</v>
      </c>
      <c r="D4548" t="str">
        <f>INDEX(cleaned_data_Pittsburgh!AF$2:'cleaned_data_Pittsburgh'!AF$828, MATCH(A4548, cleaned_data_Pittsburgh!I$2:'cleaned_data_Pittsburgh'!I$828,0))</f>
        <v>Pittsburgh</v>
      </c>
      <c r="E4548">
        <f>INDEX(cleaned_data_Pittsburgh!AG$2:'cleaned_data_Pittsburgh'!AG$828, MATCH(A4548, cleaned_data_Pittsburgh!I$2:'cleaned_data_Pittsburgh'!I$828,0))</f>
        <v>0</v>
      </c>
      <c r="F4548" t="str">
        <f>INDEX(cleaned_data_Pittsburgh!AK$2:'cleaned_data_Pittsburgh'!AK$828, MATCH(A4548, cleaned_data_Pittsburgh!I$2:'cleaned_data_Pittsburgh'!I$828,0))</f>
        <v>Sub-county</v>
      </c>
      <c r="G4548">
        <f t="shared" si="53"/>
        <v>1</v>
      </c>
    </row>
    <row r="4549" spans="1:7" x14ac:dyDescent="0.2">
      <c r="A4549">
        <v>224539356</v>
      </c>
      <c r="B4549">
        <v>156259382</v>
      </c>
      <c r="C4549" t="s">
        <v>3380</v>
      </c>
      <c r="D4549" t="str">
        <f>INDEX(cleaned_data_Pittsburgh!AF$2:'cleaned_data_Pittsburgh'!AF$828, MATCH(A4549, cleaned_data_Pittsburgh!I$2:'cleaned_data_Pittsburgh'!I$828,0))</f>
        <v>Pittsburgh</v>
      </c>
      <c r="E4549">
        <f>INDEX(cleaned_data_Pittsburgh!AG$2:'cleaned_data_Pittsburgh'!AG$828, MATCH(A4549, cleaned_data_Pittsburgh!I$2:'cleaned_data_Pittsburgh'!I$828,0))</f>
        <v>0</v>
      </c>
      <c r="F4549" t="str">
        <f>INDEX(cleaned_data_Pittsburgh!AK$2:'cleaned_data_Pittsburgh'!AK$828, MATCH(A4549, cleaned_data_Pittsburgh!I$2:'cleaned_data_Pittsburgh'!I$828,0))</f>
        <v>Sub-county</v>
      </c>
      <c r="G4549">
        <f t="shared" si="53"/>
        <v>1</v>
      </c>
    </row>
    <row r="4550" spans="1:7" x14ac:dyDescent="0.2">
      <c r="A4550">
        <v>224539356</v>
      </c>
      <c r="B4550">
        <v>10013776</v>
      </c>
      <c r="C4550" t="s">
        <v>3380</v>
      </c>
      <c r="D4550" t="str">
        <f>INDEX(cleaned_data_Pittsburgh!AF$2:'cleaned_data_Pittsburgh'!AF$828, MATCH(A4550, cleaned_data_Pittsburgh!I$2:'cleaned_data_Pittsburgh'!I$828,0))</f>
        <v>Pittsburgh</v>
      </c>
      <c r="E4550">
        <f>INDEX(cleaned_data_Pittsburgh!AG$2:'cleaned_data_Pittsburgh'!AG$828, MATCH(A4550, cleaned_data_Pittsburgh!I$2:'cleaned_data_Pittsburgh'!I$828,0))</f>
        <v>0</v>
      </c>
      <c r="F4550" t="str">
        <f>INDEX(cleaned_data_Pittsburgh!AK$2:'cleaned_data_Pittsburgh'!AK$828, MATCH(A4550, cleaned_data_Pittsburgh!I$2:'cleaned_data_Pittsburgh'!I$828,0))</f>
        <v>Sub-county</v>
      </c>
      <c r="G4550">
        <f t="shared" si="53"/>
        <v>1</v>
      </c>
    </row>
    <row r="4551" spans="1:7" x14ac:dyDescent="0.2">
      <c r="A4551">
        <v>224539356</v>
      </c>
      <c r="B4551">
        <v>52545892</v>
      </c>
      <c r="C4551" t="s">
        <v>3380</v>
      </c>
      <c r="D4551" t="str">
        <f>INDEX(cleaned_data_Pittsburgh!AF$2:'cleaned_data_Pittsburgh'!AF$828, MATCH(A4551, cleaned_data_Pittsburgh!I$2:'cleaned_data_Pittsburgh'!I$828,0))</f>
        <v>Pittsburgh</v>
      </c>
      <c r="E4551">
        <f>INDEX(cleaned_data_Pittsburgh!AG$2:'cleaned_data_Pittsburgh'!AG$828, MATCH(A4551, cleaned_data_Pittsburgh!I$2:'cleaned_data_Pittsburgh'!I$828,0))</f>
        <v>0</v>
      </c>
      <c r="F4551" t="str">
        <f>INDEX(cleaned_data_Pittsburgh!AK$2:'cleaned_data_Pittsburgh'!AK$828, MATCH(A4551, cleaned_data_Pittsburgh!I$2:'cleaned_data_Pittsburgh'!I$828,0))</f>
        <v>Sub-county</v>
      </c>
      <c r="G4551">
        <f t="shared" si="53"/>
        <v>1</v>
      </c>
    </row>
    <row r="4552" spans="1:7" x14ac:dyDescent="0.2">
      <c r="A4552">
        <v>224539356</v>
      </c>
      <c r="B4552">
        <v>171718652</v>
      </c>
      <c r="C4552" t="s">
        <v>3380</v>
      </c>
      <c r="D4552" t="str">
        <f>INDEX(cleaned_data_Pittsburgh!AF$2:'cleaned_data_Pittsburgh'!AF$828, MATCH(A4552, cleaned_data_Pittsburgh!I$2:'cleaned_data_Pittsburgh'!I$828,0))</f>
        <v>Pittsburgh</v>
      </c>
      <c r="E4552">
        <f>INDEX(cleaned_data_Pittsburgh!AG$2:'cleaned_data_Pittsburgh'!AG$828, MATCH(A4552, cleaned_data_Pittsburgh!I$2:'cleaned_data_Pittsburgh'!I$828,0))</f>
        <v>0</v>
      </c>
      <c r="F4552" t="str">
        <f>INDEX(cleaned_data_Pittsburgh!AK$2:'cleaned_data_Pittsburgh'!AK$828, MATCH(A4552, cleaned_data_Pittsburgh!I$2:'cleaned_data_Pittsburgh'!I$828,0))</f>
        <v>Sub-county</v>
      </c>
      <c r="G4552">
        <f t="shared" si="53"/>
        <v>1</v>
      </c>
    </row>
    <row r="4553" spans="1:7" x14ac:dyDescent="0.2">
      <c r="A4553">
        <v>224539371</v>
      </c>
      <c r="B4553">
        <v>46240142</v>
      </c>
      <c r="C4553" t="s">
        <v>3380</v>
      </c>
      <c r="D4553" t="str">
        <f>INDEX(cleaned_data_Pittsburgh!AF$2:'cleaned_data_Pittsburgh'!AF$828, MATCH(A4553, cleaned_data_Pittsburgh!I$2:'cleaned_data_Pittsburgh'!I$828,0))</f>
        <v>Pittsburgh</v>
      </c>
      <c r="E4553">
        <f>INDEX(cleaned_data_Pittsburgh!AG$2:'cleaned_data_Pittsburgh'!AG$828, MATCH(A4553, cleaned_data_Pittsburgh!I$2:'cleaned_data_Pittsburgh'!I$828,0))</f>
        <v>0</v>
      </c>
      <c r="F4553" t="str">
        <f>INDEX(cleaned_data_Pittsburgh!AK$2:'cleaned_data_Pittsburgh'!AK$828, MATCH(A4553, cleaned_data_Pittsburgh!I$2:'cleaned_data_Pittsburgh'!I$828,0))</f>
        <v>Sub-county</v>
      </c>
      <c r="G4553">
        <f t="shared" si="53"/>
        <v>1</v>
      </c>
    </row>
    <row r="4554" spans="1:7" x14ac:dyDescent="0.2">
      <c r="A4554">
        <v>224539371</v>
      </c>
      <c r="B4554">
        <v>11641259</v>
      </c>
      <c r="C4554" t="s">
        <v>3380</v>
      </c>
      <c r="D4554" t="str">
        <f>INDEX(cleaned_data_Pittsburgh!AF$2:'cleaned_data_Pittsburgh'!AF$828, MATCH(A4554, cleaned_data_Pittsburgh!I$2:'cleaned_data_Pittsburgh'!I$828,0))</f>
        <v>Pittsburgh</v>
      </c>
      <c r="E4554">
        <f>INDEX(cleaned_data_Pittsburgh!AG$2:'cleaned_data_Pittsburgh'!AG$828, MATCH(A4554, cleaned_data_Pittsburgh!I$2:'cleaned_data_Pittsburgh'!I$828,0))</f>
        <v>0</v>
      </c>
      <c r="F4554" t="str">
        <f>INDEX(cleaned_data_Pittsburgh!AK$2:'cleaned_data_Pittsburgh'!AK$828, MATCH(A4554, cleaned_data_Pittsburgh!I$2:'cleaned_data_Pittsburgh'!I$828,0))</f>
        <v>Sub-county</v>
      </c>
      <c r="G4554">
        <f t="shared" si="53"/>
        <v>1</v>
      </c>
    </row>
    <row r="4555" spans="1:7" x14ac:dyDescent="0.2">
      <c r="A4555">
        <v>224539371</v>
      </c>
      <c r="B4555">
        <v>107040432</v>
      </c>
      <c r="C4555" t="s">
        <v>3380</v>
      </c>
      <c r="D4555" t="str">
        <f>INDEX(cleaned_data_Pittsburgh!AF$2:'cleaned_data_Pittsburgh'!AF$828, MATCH(A4555, cleaned_data_Pittsburgh!I$2:'cleaned_data_Pittsburgh'!I$828,0))</f>
        <v>Pittsburgh</v>
      </c>
      <c r="E4555">
        <f>INDEX(cleaned_data_Pittsburgh!AG$2:'cleaned_data_Pittsburgh'!AG$828, MATCH(A4555, cleaned_data_Pittsburgh!I$2:'cleaned_data_Pittsburgh'!I$828,0))</f>
        <v>0</v>
      </c>
      <c r="F4555" t="str">
        <f>INDEX(cleaned_data_Pittsburgh!AK$2:'cleaned_data_Pittsburgh'!AK$828, MATCH(A4555, cleaned_data_Pittsburgh!I$2:'cleaned_data_Pittsburgh'!I$828,0))</f>
        <v>Sub-county</v>
      </c>
      <c r="G4555">
        <f t="shared" ref="G4555:G4618" si="54">IF(IFERROR(SEARCH(D4555, C4555), 0), 1, 0)</f>
        <v>1</v>
      </c>
    </row>
    <row r="4556" spans="1:7" x14ac:dyDescent="0.2">
      <c r="A4556">
        <v>224539558</v>
      </c>
      <c r="B4556">
        <v>46240142</v>
      </c>
      <c r="C4556" t="s">
        <v>3380</v>
      </c>
      <c r="D4556" t="str">
        <f>INDEX(cleaned_data_Pittsburgh!AF$2:'cleaned_data_Pittsburgh'!AF$828, MATCH(A4556, cleaned_data_Pittsburgh!I$2:'cleaned_data_Pittsburgh'!I$828,0))</f>
        <v>Pittsburgh</v>
      </c>
      <c r="E4556">
        <f>INDEX(cleaned_data_Pittsburgh!AG$2:'cleaned_data_Pittsburgh'!AG$828, MATCH(A4556, cleaned_data_Pittsburgh!I$2:'cleaned_data_Pittsburgh'!I$828,0))</f>
        <v>0</v>
      </c>
      <c r="F4556" t="str">
        <f>INDEX(cleaned_data_Pittsburgh!AK$2:'cleaned_data_Pittsburgh'!AK$828, MATCH(A4556, cleaned_data_Pittsburgh!I$2:'cleaned_data_Pittsburgh'!I$828,0))</f>
        <v>Sub-county</v>
      </c>
      <c r="G4556">
        <f t="shared" si="54"/>
        <v>1</v>
      </c>
    </row>
    <row r="4557" spans="1:7" x14ac:dyDescent="0.2">
      <c r="A4557">
        <v>224539558</v>
      </c>
      <c r="B4557">
        <v>123880802</v>
      </c>
      <c r="C4557" t="s">
        <v>3380</v>
      </c>
      <c r="D4557" t="str">
        <f>INDEX(cleaned_data_Pittsburgh!AF$2:'cleaned_data_Pittsburgh'!AF$828, MATCH(A4557, cleaned_data_Pittsburgh!I$2:'cleaned_data_Pittsburgh'!I$828,0))</f>
        <v>Pittsburgh</v>
      </c>
      <c r="E4557">
        <f>INDEX(cleaned_data_Pittsburgh!AG$2:'cleaned_data_Pittsburgh'!AG$828, MATCH(A4557, cleaned_data_Pittsburgh!I$2:'cleaned_data_Pittsburgh'!I$828,0))</f>
        <v>0</v>
      </c>
      <c r="F4557" t="str">
        <f>INDEX(cleaned_data_Pittsburgh!AK$2:'cleaned_data_Pittsburgh'!AK$828, MATCH(A4557, cleaned_data_Pittsburgh!I$2:'cleaned_data_Pittsburgh'!I$828,0))</f>
        <v>Sub-county</v>
      </c>
      <c r="G4557">
        <f t="shared" si="54"/>
        <v>1</v>
      </c>
    </row>
    <row r="4558" spans="1:7" x14ac:dyDescent="0.2">
      <c r="A4558">
        <v>224539558</v>
      </c>
      <c r="B4558">
        <v>186580809</v>
      </c>
      <c r="C4558" t="s">
        <v>3380</v>
      </c>
      <c r="D4558" t="str">
        <f>INDEX(cleaned_data_Pittsburgh!AF$2:'cleaned_data_Pittsburgh'!AF$828, MATCH(A4558, cleaned_data_Pittsburgh!I$2:'cleaned_data_Pittsburgh'!I$828,0))</f>
        <v>Pittsburgh</v>
      </c>
      <c r="E4558">
        <f>INDEX(cleaned_data_Pittsburgh!AG$2:'cleaned_data_Pittsburgh'!AG$828, MATCH(A4558, cleaned_data_Pittsburgh!I$2:'cleaned_data_Pittsburgh'!I$828,0))</f>
        <v>0</v>
      </c>
      <c r="F4558" t="str">
        <f>INDEX(cleaned_data_Pittsburgh!AK$2:'cleaned_data_Pittsburgh'!AK$828, MATCH(A4558, cleaned_data_Pittsburgh!I$2:'cleaned_data_Pittsburgh'!I$828,0))</f>
        <v>Sub-county</v>
      </c>
      <c r="G4558">
        <f t="shared" si="54"/>
        <v>1</v>
      </c>
    </row>
    <row r="4559" spans="1:7" x14ac:dyDescent="0.2">
      <c r="A4559">
        <v>224539558</v>
      </c>
      <c r="B4559">
        <v>10013776</v>
      </c>
      <c r="C4559" t="s">
        <v>3380</v>
      </c>
      <c r="D4559" t="str">
        <f>INDEX(cleaned_data_Pittsburgh!AF$2:'cleaned_data_Pittsburgh'!AF$828, MATCH(A4559, cleaned_data_Pittsburgh!I$2:'cleaned_data_Pittsburgh'!I$828,0))</f>
        <v>Pittsburgh</v>
      </c>
      <c r="E4559">
        <f>INDEX(cleaned_data_Pittsburgh!AG$2:'cleaned_data_Pittsburgh'!AG$828, MATCH(A4559, cleaned_data_Pittsburgh!I$2:'cleaned_data_Pittsburgh'!I$828,0))</f>
        <v>0</v>
      </c>
      <c r="F4559" t="str">
        <f>INDEX(cleaned_data_Pittsburgh!AK$2:'cleaned_data_Pittsburgh'!AK$828, MATCH(A4559, cleaned_data_Pittsburgh!I$2:'cleaned_data_Pittsburgh'!I$828,0))</f>
        <v>Sub-county</v>
      </c>
      <c r="G4559">
        <f t="shared" si="54"/>
        <v>1</v>
      </c>
    </row>
    <row r="4560" spans="1:7" x14ac:dyDescent="0.2">
      <c r="A4560">
        <v>224539558</v>
      </c>
      <c r="B4560">
        <v>52545892</v>
      </c>
      <c r="C4560" t="s">
        <v>3380</v>
      </c>
      <c r="D4560" t="str">
        <f>INDEX(cleaned_data_Pittsburgh!AF$2:'cleaned_data_Pittsburgh'!AF$828, MATCH(A4560, cleaned_data_Pittsburgh!I$2:'cleaned_data_Pittsburgh'!I$828,0))</f>
        <v>Pittsburgh</v>
      </c>
      <c r="E4560">
        <f>INDEX(cleaned_data_Pittsburgh!AG$2:'cleaned_data_Pittsburgh'!AG$828, MATCH(A4560, cleaned_data_Pittsburgh!I$2:'cleaned_data_Pittsburgh'!I$828,0))</f>
        <v>0</v>
      </c>
      <c r="F4560" t="str">
        <f>INDEX(cleaned_data_Pittsburgh!AK$2:'cleaned_data_Pittsburgh'!AK$828, MATCH(A4560, cleaned_data_Pittsburgh!I$2:'cleaned_data_Pittsburgh'!I$828,0))</f>
        <v>Sub-county</v>
      </c>
      <c r="G4560">
        <f t="shared" si="54"/>
        <v>1</v>
      </c>
    </row>
    <row r="4561" spans="1:7" x14ac:dyDescent="0.2">
      <c r="A4561">
        <v>224539558</v>
      </c>
      <c r="B4561">
        <v>40896</v>
      </c>
      <c r="C4561" t="s">
        <v>3380</v>
      </c>
      <c r="D4561" t="str">
        <f>INDEX(cleaned_data_Pittsburgh!AF$2:'cleaned_data_Pittsburgh'!AF$828, MATCH(A4561, cleaned_data_Pittsburgh!I$2:'cleaned_data_Pittsburgh'!I$828,0))</f>
        <v>Pittsburgh</v>
      </c>
      <c r="E4561">
        <f>INDEX(cleaned_data_Pittsburgh!AG$2:'cleaned_data_Pittsburgh'!AG$828, MATCH(A4561, cleaned_data_Pittsburgh!I$2:'cleaned_data_Pittsburgh'!I$828,0))</f>
        <v>0</v>
      </c>
      <c r="F4561" t="str">
        <f>INDEX(cleaned_data_Pittsburgh!AK$2:'cleaned_data_Pittsburgh'!AK$828, MATCH(A4561, cleaned_data_Pittsburgh!I$2:'cleaned_data_Pittsburgh'!I$828,0))</f>
        <v>Sub-county</v>
      </c>
      <c r="G4561">
        <f t="shared" si="54"/>
        <v>1</v>
      </c>
    </row>
    <row r="4562" spans="1:7" x14ac:dyDescent="0.2">
      <c r="A4562">
        <v>224539628</v>
      </c>
      <c r="B4562">
        <v>46240142</v>
      </c>
      <c r="C4562" t="s">
        <v>3380</v>
      </c>
      <c r="D4562" t="str">
        <f>INDEX(cleaned_data_Pittsburgh!AF$2:'cleaned_data_Pittsburgh'!AF$828, MATCH(A4562, cleaned_data_Pittsburgh!I$2:'cleaned_data_Pittsburgh'!I$828,0))</f>
        <v>Pittsburgh</v>
      </c>
      <c r="E4562">
        <f>INDEX(cleaned_data_Pittsburgh!AG$2:'cleaned_data_Pittsburgh'!AG$828, MATCH(A4562, cleaned_data_Pittsburgh!I$2:'cleaned_data_Pittsburgh'!I$828,0))</f>
        <v>0</v>
      </c>
      <c r="F4562" t="str">
        <f>INDEX(cleaned_data_Pittsburgh!AK$2:'cleaned_data_Pittsburgh'!AK$828, MATCH(A4562, cleaned_data_Pittsburgh!I$2:'cleaned_data_Pittsburgh'!I$828,0))</f>
        <v>Sub-county</v>
      </c>
      <c r="G4562">
        <f t="shared" si="54"/>
        <v>1</v>
      </c>
    </row>
    <row r="4563" spans="1:7" x14ac:dyDescent="0.2">
      <c r="A4563">
        <v>224539628</v>
      </c>
      <c r="B4563">
        <v>37850432</v>
      </c>
      <c r="C4563" t="s">
        <v>3380</v>
      </c>
      <c r="D4563" t="str">
        <f>INDEX(cleaned_data_Pittsburgh!AF$2:'cleaned_data_Pittsburgh'!AF$828, MATCH(A4563, cleaned_data_Pittsburgh!I$2:'cleaned_data_Pittsburgh'!I$828,0))</f>
        <v>Pittsburgh</v>
      </c>
      <c r="E4563">
        <f>INDEX(cleaned_data_Pittsburgh!AG$2:'cleaned_data_Pittsburgh'!AG$828, MATCH(A4563, cleaned_data_Pittsburgh!I$2:'cleaned_data_Pittsburgh'!I$828,0))</f>
        <v>0</v>
      </c>
      <c r="F4563" t="str">
        <f>INDEX(cleaned_data_Pittsburgh!AK$2:'cleaned_data_Pittsburgh'!AK$828, MATCH(A4563, cleaned_data_Pittsburgh!I$2:'cleaned_data_Pittsburgh'!I$828,0))</f>
        <v>Sub-county</v>
      </c>
      <c r="G4563">
        <f t="shared" si="54"/>
        <v>1</v>
      </c>
    </row>
    <row r="4564" spans="1:7" x14ac:dyDescent="0.2">
      <c r="A4564">
        <v>224539628</v>
      </c>
      <c r="B4564">
        <v>11641259</v>
      </c>
      <c r="C4564" t="s">
        <v>3380</v>
      </c>
      <c r="D4564" t="str">
        <f>INDEX(cleaned_data_Pittsburgh!AF$2:'cleaned_data_Pittsburgh'!AF$828, MATCH(A4564, cleaned_data_Pittsburgh!I$2:'cleaned_data_Pittsburgh'!I$828,0))</f>
        <v>Pittsburgh</v>
      </c>
      <c r="E4564">
        <f>INDEX(cleaned_data_Pittsburgh!AG$2:'cleaned_data_Pittsburgh'!AG$828, MATCH(A4564, cleaned_data_Pittsburgh!I$2:'cleaned_data_Pittsburgh'!I$828,0))</f>
        <v>0</v>
      </c>
      <c r="F4564" t="str">
        <f>INDEX(cleaned_data_Pittsburgh!AK$2:'cleaned_data_Pittsburgh'!AK$828, MATCH(A4564, cleaned_data_Pittsburgh!I$2:'cleaned_data_Pittsburgh'!I$828,0))</f>
        <v>Sub-county</v>
      </c>
      <c r="G4564">
        <f t="shared" si="54"/>
        <v>1</v>
      </c>
    </row>
    <row r="4565" spans="1:7" x14ac:dyDescent="0.2">
      <c r="A4565">
        <v>224539628</v>
      </c>
      <c r="B4565">
        <v>171718652</v>
      </c>
      <c r="C4565" t="s">
        <v>3380</v>
      </c>
      <c r="D4565" t="str">
        <f>INDEX(cleaned_data_Pittsburgh!AF$2:'cleaned_data_Pittsburgh'!AF$828, MATCH(A4565, cleaned_data_Pittsburgh!I$2:'cleaned_data_Pittsburgh'!I$828,0))</f>
        <v>Pittsburgh</v>
      </c>
      <c r="E4565">
        <f>INDEX(cleaned_data_Pittsburgh!AG$2:'cleaned_data_Pittsburgh'!AG$828, MATCH(A4565, cleaned_data_Pittsburgh!I$2:'cleaned_data_Pittsburgh'!I$828,0))</f>
        <v>0</v>
      </c>
      <c r="F4565" t="str">
        <f>INDEX(cleaned_data_Pittsburgh!AK$2:'cleaned_data_Pittsburgh'!AK$828, MATCH(A4565, cleaned_data_Pittsburgh!I$2:'cleaned_data_Pittsburgh'!I$828,0))</f>
        <v>Sub-county</v>
      </c>
      <c r="G4565">
        <f t="shared" si="54"/>
        <v>1</v>
      </c>
    </row>
    <row r="4566" spans="1:7" x14ac:dyDescent="0.2">
      <c r="A4566">
        <v>224539628</v>
      </c>
      <c r="B4566">
        <v>10851659</v>
      </c>
      <c r="C4566" t="s">
        <v>3380</v>
      </c>
      <c r="D4566" t="str">
        <f>INDEX(cleaned_data_Pittsburgh!AF$2:'cleaned_data_Pittsburgh'!AF$828, MATCH(A4566, cleaned_data_Pittsburgh!I$2:'cleaned_data_Pittsburgh'!I$828,0))</f>
        <v>Pittsburgh</v>
      </c>
      <c r="E4566">
        <f>INDEX(cleaned_data_Pittsburgh!AG$2:'cleaned_data_Pittsburgh'!AG$828, MATCH(A4566, cleaned_data_Pittsburgh!I$2:'cleaned_data_Pittsburgh'!I$828,0))</f>
        <v>0</v>
      </c>
      <c r="F4566" t="str">
        <f>INDEX(cleaned_data_Pittsburgh!AK$2:'cleaned_data_Pittsburgh'!AK$828, MATCH(A4566, cleaned_data_Pittsburgh!I$2:'cleaned_data_Pittsburgh'!I$828,0))</f>
        <v>Sub-county</v>
      </c>
      <c r="G4566">
        <f t="shared" si="54"/>
        <v>1</v>
      </c>
    </row>
    <row r="4567" spans="1:7" x14ac:dyDescent="0.2">
      <c r="A4567">
        <v>224539840</v>
      </c>
      <c r="B4567">
        <v>183194725</v>
      </c>
      <c r="C4567" t="s">
        <v>3380</v>
      </c>
      <c r="D4567" t="str">
        <f>INDEX(cleaned_data_Pittsburgh!AF$2:'cleaned_data_Pittsburgh'!AF$828, MATCH(A4567, cleaned_data_Pittsburgh!I$2:'cleaned_data_Pittsburgh'!I$828,0))</f>
        <v>Carnegie</v>
      </c>
      <c r="E4567">
        <f>INDEX(cleaned_data_Pittsburgh!AG$2:'cleaned_data_Pittsburgh'!AG$828, MATCH(A4567, cleaned_data_Pittsburgh!I$2:'cleaned_data_Pittsburgh'!I$828,0))</f>
        <v>0</v>
      </c>
      <c r="F4567" t="str">
        <f>INDEX(cleaned_data_Pittsburgh!AK$2:'cleaned_data_Pittsburgh'!AK$828, MATCH(A4567, cleaned_data_Pittsburgh!I$2:'cleaned_data_Pittsburgh'!I$828,0))</f>
        <v>Sub-county</v>
      </c>
      <c r="G4567">
        <f t="shared" si="54"/>
        <v>0</v>
      </c>
    </row>
    <row r="4568" spans="1:7" x14ac:dyDescent="0.2">
      <c r="A4568">
        <v>224544644</v>
      </c>
      <c r="B4568">
        <v>11175121</v>
      </c>
      <c r="C4568" t="s">
        <v>3380</v>
      </c>
      <c r="D4568" t="str">
        <f>INDEX(cleaned_data_Pittsburgh!AF$2:'cleaned_data_Pittsburgh'!AF$828, MATCH(A4568, cleaned_data_Pittsburgh!I$2:'cleaned_data_Pittsburgh'!I$828,0))</f>
        <v>Pittsburgh</v>
      </c>
      <c r="E4568">
        <f>INDEX(cleaned_data_Pittsburgh!AG$2:'cleaned_data_Pittsburgh'!AG$828, MATCH(A4568, cleaned_data_Pittsburgh!I$2:'cleaned_data_Pittsburgh'!I$828,0))</f>
        <v>0</v>
      </c>
      <c r="F4568" t="str">
        <f>INDEX(cleaned_data_Pittsburgh!AK$2:'cleaned_data_Pittsburgh'!AK$828, MATCH(A4568, cleaned_data_Pittsburgh!I$2:'cleaned_data_Pittsburgh'!I$828,0))</f>
        <v>Sub-county</v>
      </c>
      <c r="G4568">
        <f t="shared" si="54"/>
        <v>1</v>
      </c>
    </row>
    <row r="4569" spans="1:7" x14ac:dyDescent="0.2">
      <c r="A4569">
        <v>224544644</v>
      </c>
      <c r="B4569">
        <v>25922602</v>
      </c>
      <c r="C4569" t="s">
        <v>3380</v>
      </c>
      <c r="D4569" t="str">
        <f>INDEX(cleaned_data_Pittsburgh!AF$2:'cleaned_data_Pittsburgh'!AF$828, MATCH(A4569, cleaned_data_Pittsburgh!I$2:'cleaned_data_Pittsburgh'!I$828,0))</f>
        <v>Pittsburgh</v>
      </c>
      <c r="E4569">
        <f>INDEX(cleaned_data_Pittsburgh!AG$2:'cleaned_data_Pittsburgh'!AG$828, MATCH(A4569, cleaned_data_Pittsburgh!I$2:'cleaned_data_Pittsburgh'!I$828,0))</f>
        <v>0</v>
      </c>
      <c r="F4569" t="str">
        <f>INDEX(cleaned_data_Pittsburgh!AK$2:'cleaned_data_Pittsburgh'!AK$828, MATCH(A4569, cleaned_data_Pittsburgh!I$2:'cleaned_data_Pittsburgh'!I$828,0))</f>
        <v>Sub-county</v>
      </c>
      <c r="G4569">
        <f t="shared" si="54"/>
        <v>1</v>
      </c>
    </row>
    <row r="4570" spans="1:7" x14ac:dyDescent="0.2">
      <c r="A4570">
        <v>224544644</v>
      </c>
      <c r="B4570">
        <v>52545892</v>
      </c>
      <c r="C4570" t="s">
        <v>3380</v>
      </c>
      <c r="D4570" t="str">
        <f>INDEX(cleaned_data_Pittsburgh!AF$2:'cleaned_data_Pittsburgh'!AF$828, MATCH(A4570, cleaned_data_Pittsburgh!I$2:'cleaned_data_Pittsburgh'!I$828,0))</f>
        <v>Pittsburgh</v>
      </c>
      <c r="E4570">
        <f>INDEX(cleaned_data_Pittsburgh!AG$2:'cleaned_data_Pittsburgh'!AG$828, MATCH(A4570, cleaned_data_Pittsburgh!I$2:'cleaned_data_Pittsburgh'!I$828,0))</f>
        <v>0</v>
      </c>
      <c r="F4570" t="str">
        <f>INDEX(cleaned_data_Pittsburgh!AK$2:'cleaned_data_Pittsburgh'!AK$828, MATCH(A4570, cleaned_data_Pittsburgh!I$2:'cleaned_data_Pittsburgh'!I$828,0))</f>
        <v>Sub-county</v>
      </c>
      <c r="G4570">
        <f t="shared" si="54"/>
        <v>1</v>
      </c>
    </row>
    <row r="4571" spans="1:7" x14ac:dyDescent="0.2">
      <c r="A4571">
        <v>224547157</v>
      </c>
      <c r="B4571">
        <v>11185741</v>
      </c>
      <c r="C4571" t="s">
        <v>3380</v>
      </c>
      <c r="D4571" t="str">
        <f>INDEX(cleaned_data_Pittsburgh!AF$2:'cleaned_data_Pittsburgh'!AF$828, MATCH(A4571, cleaned_data_Pittsburgh!I$2:'cleaned_data_Pittsburgh'!I$828,0))</f>
        <v>Pittsburgh</v>
      </c>
      <c r="E4571">
        <f>INDEX(cleaned_data_Pittsburgh!AG$2:'cleaned_data_Pittsburgh'!AG$828, MATCH(A4571, cleaned_data_Pittsburgh!I$2:'cleaned_data_Pittsburgh'!I$828,0))</f>
        <v>0</v>
      </c>
      <c r="F4571" t="str">
        <f>INDEX(cleaned_data_Pittsburgh!AK$2:'cleaned_data_Pittsburgh'!AK$828, MATCH(A4571, cleaned_data_Pittsburgh!I$2:'cleaned_data_Pittsburgh'!I$828,0))</f>
        <v>Sub-county</v>
      </c>
      <c r="G4571">
        <f t="shared" si="54"/>
        <v>1</v>
      </c>
    </row>
    <row r="4572" spans="1:7" x14ac:dyDescent="0.2">
      <c r="A4572">
        <v>224547157</v>
      </c>
      <c r="B4572">
        <v>8712205</v>
      </c>
      <c r="C4572" t="s">
        <v>3380</v>
      </c>
      <c r="D4572" t="str">
        <f>INDEX(cleaned_data_Pittsburgh!AF$2:'cleaned_data_Pittsburgh'!AF$828, MATCH(A4572, cleaned_data_Pittsburgh!I$2:'cleaned_data_Pittsburgh'!I$828,0))</f>
        <v>Pittsburgh</v>
      </c>
      <c r="E4572">
        <f>INDEX(cleaned_data_Pittsburgh!AG$2:'cleaned_data_Pittsburgh'!AG$828, MATCH(A4572, cleaned_data_Pittsburgh!I$2:'cleaned_data_Pittsburgh'!I$828,0))</f>
        <v>0</v>
      </c>
      <c r="F4572" t="str">
        <f>INDEX(cleaned_data_Pittsburgh!AK$2:'cleaned_data_Pittsburgh'!AK$828, MATCH(A4572, cleaned_data_Pittsburgh!I$2:'cleaned_data_Pittsburgh'!I$828,0))</f>
        <v>Sub-county</v>
      </c>
      <c r="G4572">
        <f t="shared" si="54"/>
        <v>1</v>
      </c>
    </row>
    <row r="4573" spans="1:7" x14ac:dyDescent="0.2">
      <c r="A4573">
        <v>224547157</v>
      </c>
      <c r="B4573">
        <v>184444841</v>
      </c>
      <c r="C4573" t="s">
        <v>3380</v>
      </c>
      <c r="D4573" t="str">
        <f>INDEX(cleaned_data_Pittsburgh!AF$2:'cleaned_data_Pittsburgh'!AF$828, MATCH(A4573, cleaned_data_Pittsburgh!I$2:'cleaned_data_Pittsburgh'!I$828,0))</f>
        <v>Pittsburgh</v>
      </c>
      <c r="E4573">
        <f>INDEX(cleaned_data_Pittsburgh!AG$2:'cleaned_data_Pittsburgh'!AG$828, MATCH(A4573, cleaned_data_Pittsburgh!I$2:'cleaned_data_Pittsburgh'!I$828,0))</f>
        <v>0</v>
      </c>
      <c r="F4573" t="str">
        <f>INDEX(cleaned_data_Pittsburgh!AK$2:'cleaned_data_Pittsburgh'!AK$828, MATCH(A4573, cleaned_data_Pittsburgh!I$2:'cleaned_data_Pittsburgh'!I$828,0))</f>
        <v>Sub-county</v>
      </c>
      <c r="G4573">
        <f t="shared" si="54"/>
        <v>1</v>
      </c>
    </row>
    <row r="4574" spans="1:7" x14ac:dyDescent="0.2">
      <c r="A4574">
        <v>224548991</v>
      </c>
      <c r="B4574">
        <v>126270982</v>
      </c>
      <c r="C4574" t="s">
        <v>3380</v>
      </c>
      <c r="D4574" t="str">
        <f>INDEX(cleaned_data_Pittsburgh!AF$2:'cleaned_data_Pittsburgh'!AF$828, MATCH(A4574, cleaned_data_Pittsburgh!I$2:'cleaned_data_Pittsburgh'!I$828,0))</f>
        <v>Cranberry Twp</v>
      </c>
      <c r="E4574">
        <f>INDEX(cleaned_data_Pittsburgh!AG$2:'cleaned_data_Pittsburgh'!AG$828, MATCH(A4574, cleaned_data_Pittsburgh!I$2:'cleaned_data_Pittsburgh'!I$828,0))</f>
        <v>0</v>
      </c>
      <c r="F4574" t="str">
        <f>INDEX(cleaned_data_Pittsburgh!AK$2:'cleaned_data_Pittsburgh'!AK$828, MATCH(A4574, cleaned_data_Pittsburgh!I$2:'cleaned_data_Pittsburgh'!I$828,0))</f>
        <v>Sub-county</v>
      </c>
      <c r="G4574">
        <f t="shared" si="54"/>
        <v>0</v>
      </c>
    </row>
    <row r="4575" spans="1:7" x14ac:dyDescent="0.2">
      <c r="A4575">
        <v>224558218</v>
      </c>
      <c r="B4575">
        <v>13794085</v>
      </c>
      <c r="C4575" t="s">
        <v>3380</v>
      </c>
      <c r="D4575" t="str">
        <f>INDEX(cleaned_data_Pittsburgh!AF$2:'cleaned_data_Pittsburgh'!AF$828, MATCH(A4575, cleaned_data_Pittsburgh!I$2:'cleaned_data_Pittsburgh'!I$828,0))</f>
        <v>Pittsburgh</v>
      </c>
      <c r="E4575">
        <f>INDEX(cleaned_data_Pittsburgh!AG$2:'cleaned_data_Pittsburgh'!AG$828, MATCH(A4575, cleaned_data_Pittsburgh!I$2:'cleaned_data_Pittsburgh'!I$828,0))</f>
        <v>0</v>
      </c>
      <c r="F4575" t="str">
        <f>INDEX(cleaned_data_Pittsburgh!AK$2:'cleaned_data_Pittsburgh'!AK$828, MATCH(A4575, cleaned_data_Pittsburgh!I$2:'cleaned_data_Pittsburgh'!I$828,0))</f>
        <v>Sub-county</v>
      </c>
      <c r="G4575">
        <f t="shared" si="54"/>
        <v>1</v>
      </c>
    </row>
    <row r="4576" spans="1:7" x14ac:dyDescent="0.2">
      <c r="A4576">
        <v>224558218</v>
      </c>
      <c r="B4576">
        <v>114487132</v>
      </c>
      <c r="C4576" t="s">
        <v>3380</v>
      </c>
      <c r="D4576" t="str">
        <f>INDEX(cleaned_data_Pittsburgh!AF$2:'cleaned_data_Pittsburgh'!AF$828, MATCH(A4576, cleaned_data_Pittsburgh!I$2:'cleaned_data_Pittsburgh'!I$828,0))</f>
        <v>Pittsburgh</v>
      </c>
      <c r="E4576">
        <f>INDEX(cleaned_data_Pittsburgh!AG$2:'cleaned_data_Pittsburgh'!AG$828, MATCH(A4576, cleaned_data_Pittsburgh!I$2:'cleaned_data_Pittsburgh'!I$828,0))</f>
        <v>0</v>
      </c>
      <c r="F4576" t="str">
        <f>INDEX(cleaned_data_Pittsburgh!AK$2:'cleaned_data_Pittsburgh'!AK$828, MATCH(A4576, cleaned_data_Pittsburgh!I$2:'cleaned_data_Pittsburgh'!I$828,0))</f>
        <v>Sub-county</v>
      </c>
      <c r="G4576">
        <f t="shared" si="54"/>
        <v>1</v>
      </c>
    </row>
    <row r="4577" spans="1:7" x14ac:dyDescent="0.2">
      <c r="A4577">
        <v>224559734</v>
      </c>
      <c r="B4577">
        <v>133337282</v>
      </c>
      <c r="C4577" t="s">
        <v>3380</v>
      </c>
      <c r="D4577" t="str">
        <f>INDEX(cleaned_data_Pittsburgh!AF$2:'cleaned_data_Pittsburgh'!AF$828, MATCH(A4577, cleaned_data_Pittsburgh!I$2:'cleaned_data_Pittsburgh'!I$828,0))</f>
        <v>Pittsburgh</v>
      </c>
      <c r="E4577">
        <f>INDEX(cleaned_data_Pittsburgh!AG$2:'cleaned_data_Pittsburgh'!AG$828, MATCH(A4577, cleaned_data_Pittsburgh!I$2:'cleaned_data_Pittsburgh'!I$828,0))</f>
        <v>0</v>
      </c>
      <c r="F4577" t="str">
        <f>INDEX(cleaned_data_Pittsburgh!AK$2:'cleaned_data_Pittsburgh'!AK$828, MATCH(A4577, cleaned_data_Pittsburgh!I$2:'cleaned_data_Pittsburgh'!I$828,0))</f>
        <v>Sub-county</v>
      </c>
      <c r="G4577">
        <f t="shared" si="54"/>
        <v>1</v>
      </c>
    </row>
    <row r="4578" spans="1:7" x14ac:dyDescent="0.2">
      <c r="A4578">
        <v>224560002</v>
      </c>
      <c r="B4578">
        <v>191053094</v>
      </c>
      <c r="C4578" t="s">
        <v>3380</v>
      </c>
      <c r="D4578" t="str">
        <f>INDEX(cleaned_data_Pittsburgh!AF$2:'cleaned_data_Pittsburgh'!AF$828, MATCH(A4578, cleaned_data_Pittsburgh!I$2:'cleaned_data_Pittsburgh'!I$828,0))</f>
        <v>Pittsburgh</v>
      </c>
      <c r="E4578">
        <f>INDEX(cleaned_data_Pittsburgh!AG$2:'cleaned_data_Pittsburgh'!AG$828, MATCH(A4578, cleaned_data_Pittsburgh!I$2:'cleaned_data_Pittsburgh'!I$828,0))</f>
        <v>0</v>
      </c>
      <c r="F4578" t="str">
        <f>INDEX(cleaned_data_Pittsburgh!AK$2:'cleaned_data_Pittsburgh'!AK$828, MATCH(A4578, cleaned_data_Pittsburgh!I$2:'cleaned_data_Pittsburgh'!I$828,0))</f>
        <v>Sub-county</v>
      </c>
      <c r="G4578">
        <f t="shared" si="54"/>
        <v>1</v>
      </c>
    </row>
    <row r="4579" spans="1:7" x14ac:dyDescent="0.2">
      <c r="A4579">
        <v>224560002</v>
      </c>
      <c r="B4579">
        <v>52545892</v>
      </c>
      <c r="C4579" t="s">
        <v>3380</v>
      </c>
      <c r="D4579" t="str">
        <f>INDEX(cleaned_data_Pittsburgh!AF$2:'cleaned_data_Pittsburgh'!AF$828, MATCH(A4579, cleaned_data_Pittsburgh!I$2:'cleaned_data_Pittsburgh'!I$828,0))</f>
        <v>Pittsburgh</v>
      </c>
      <c r="E4579">
        <f>INDEX(cleaned_data_Pittsburgh!AG$2:'cleaned_data_Pittsburgh'!AG$828, MATCH(A4579, cleaned_data_Pittsburgh!I$2:'cleaned_data_Pittsburgh'!I$828,0))</f>
        <v>0</v>
      </c>
      <c r="F4579" t="str">
        <f>INDEX(cleaned_data_Pittsburgh!AK$2:'cleaned_data_Pittsburgh'!AK$828, MATCH(A4579, cleaned_data_Pittsburgh!I$2:'cleaned_data_Pittsburgh'!I$828,0))</f>
        <v>Sub-county</v>
      </c>
      <c r="G4579">
        <f t="shared" si="54"/>
        <v>1</v>
      </c>
    </row>
    <row r="4580" spans="1:7" x14ac:dyDescent="0.2">
      <c r="A4580">
        <v>224560002</v>
      </c>
      <c r="B4580">
        <v>5592549</v>
      </c>
      <c r="C4580" t="s">
        <v>3380</v>
      </c>
      <c r="D4580" t="str">
        <f>INDEX(cleaned_data_Pittsburgh!AF$2:'cleaned_data_Pittsburgh'!AF$828, MATCH(A4580, cleaned_data_Pittsburgh!I$2:'cleaned_data_Pittsburgh'!I$828,0))</f>
        <v>Pittsburgh</v>
      </c>
      <c r="E4580">
        <f>INDEX(cleaned_data_Pittsburgh!AG$2:'cleaned_data_Pittsburgh'!AG$828, MATCH(A4580, cleaned_data_Pittsburgh!I$2:'cleaned_data_Pittsburgh'!I$828,0))</f>
        <v>0</v>
      </c>
      <c r="F4580" t="str">
        <f>INDEX(cleaned_data_Pittsburgh!AK$2:'cleaned_data_Pittsburgh'!AK$828, MATCH(A4580, cleaned_data_Pittsburgh!I$2:'cleaned_data_Pittsburgh'!I$828,0))</f>
        <v>Sub-county</v>
      </c>
      <c r="G4580">
        <f t="shared" si="54"/>
        <v>1</v>
      </c>
    </row>
    <row r="4581" spans="1:7" x14ac:dyDescent="0.2">
      <c r="A4581">
        <v>224560002</v>
      </c>
      <c r="B4581">
        <v>134063492</v>
      </c>
      <c r="C4581" t="s">
        <v>3380</v>
      </c>
      <c r="D4581" t="str">
        <f>INDEX(cleaned_data_Pittsburgh!AF$2:'cleaned_data_Pittsburgh'!AF$828, MATCH(A4581, cleaned_data_Pittsburgh!I$2:'cleaned_data_Pittsburgh'!I$828,0))</f>
        <v>Pittsburgh</v>
      </c>
      <c r="E4581">
        <f>INDEX(cleaned_data_Pittsburgh!AG$2:'cleaned_data_Pittsburgh'!AG$828, MATCH(A4581, cleaned_data_Pittsburgh!I$2:'cleaned_data_Pittsburgh'!I$828,0))</f>
        <v>0</v>
      </c>
      <c r="F4581" t="str">
        <f>INDEX(cleaned_data_Pittsburgh!AK$2:'cleaned_data_Pittsburgh'!AK$828, MATCH(A4581, cleaned_data_Pittsburgh!I$2:'cleaned_data_Pittsburgh'!I$828,0))</f>
        <v>Sub-county</v>
      </c>
      <c r="G4581">
        <f t="shared" si="54"/>
        <v>1</v>
      </c>
    </row>
    <row r="4582" spans="1:7" x14ac:dyDescent="0.2">
      <c r="A4582">
        <v>224560002</v>
      </c>
      <c r="B4582">
        <v>144529682</v>
      </c>
      <c r="C4582" t="s">
        <v>3380</v>
      </c>
      <c r="D4582" t="str">
        <f>INDEX(cleaned_data_Pittsburgh!AF$2:'cleaned_data_Pittsburgh'!AF$828, MATCH(A4582, cleaned_data_Pittsburgh!I$2:'cleaned_data_Pittsburgh'!I$828,0))</f>
        <v>Pittsburgh</v>
      </c>
      <c r="E4582">
        <f>INDEX(cleaned_data_Pittsburgh!AG$2:'cleaned_data_Pittsburgh'!AG$828, MATCH(A4582, cleaned_data_Pittsburgh!I$2:'cleaned_data_Pittsburgh'!I$828,0))</f>
        <v>0</v>
      </c>
      <c r="F4582" t="str">
        <f>INDEX(cleaned_data_Pittsburgh!AK$2:'cleaned_data_Pittsburgh'!AK$828, MATCH(A4582, cleaned_data_Pittsburgh!I$2:'cleaned_data_Pittsburgh'!I$828,0))</f>
        <v>Sub-county</v>
      </c>
      <c r="G4582">
        <f t="shared" si="54"/>
        <v>1</v>
      </c>
    </row>
    <row r="4583" spans="1:7" x14ac:dyDescent="0.2">
      <c r="A4583">
        <v>224560002</v>
      </c>
      <c r="B4583">
        <v>3530073</v>
      </c>
      <c r="C4583" t="s">
        <v>3380</v>
      </c>
      <c r="D4583" t="str">
        <f>INDEX(cleaned_data_Pittsburgh!AF$2:'cleaned_data_Pittsburgh'!AF$828, MATCH(A4583, cleaned_data_Pittsburgh!I$2:'cleaned_data_Pittsburgh'!I$828,0))</f>
        <v>Pittsburgh</v>
      </c>
      <c r="E4583">
        <f>INDEX(cleaned_data_Pittsburgh!AG$2:'cleaned_data_Pittsburgh'!AG$828, MATCH(A4583, cleaned_data_Pittsburgh!I$2:'cleaned_data_Pittsburgh'!I$828,0))</f>
        <v>0</v>
      </c>
      <c r="F4583" t="str">
        <f>INDEX(cleaned_data_Pittsburgh!AK$2:'cleaned_data_Pittsburgh'!AK$828, MATCH(A4583, cleaned_data_Pittsburgh!I$2:'cleaned_data_Pittsburgh'!I$828,0))</f>
        <v>Sub-county</v>
      </c>
      <c r="G4583">
        <f t="shared" si="54"/>
        <v>1</v>
      </c>
    </row>
    <row r="4584" spans="1:7" x14ac:dyDescent="0.2">
      <c r="A4584">
        <v>224560002</v>
      </c>
      <c r="B4584">
        <v>191488662</v>
      </c>
      <c r="C4584" t="s">
        <v>3380</v>
      </c>
      <c r="D4584" t="str">
        <f>INDEX(cleaned_data_Pittsburgh!AF$2:'cleaned_data_Pittsburgh'!AF$828, MATCH(A4584, cleaned_data_Pittsburgh!I$2:'cleaned_data_Pittsburgh'!I$828,0))</f>
        <v>Pittsburgh</v>
      </c>
      <c r="E4584">
        <f>INDEX(cleaned_data_Pittsburgh!AG$2:'cleaned_data_Pittsburgh'!AG$828, MATCH(A4584, cleaned_data_Pittsburgh!I$2:'cleaned_data_Pittsburgh'!I$828,0))</f>
        <v>0</v>
      </c>
      <c r="F4584" t="str">
        <f>INDEX(cleaned_data_Pittsburgh!AK$2:'cleaned_data_Pittsburgh'!AK$828, MATCH(A4584, cleaned_data_Pittsburgh!I$2:'cleaned_data_Pittsburgh'!I$828,0))</f>
        <v>Sub-county</v>
      </c>
      <c r="G4584">
        <f t="shared" si="54"/>
        <v>1</v>
      </c>
    </row>
    <row r="4585" spans="1:7" x14ac:dyDescent="0.2">
      <c r="A4585">
        <v>224561190</v>
      </c>
      <c r="B4585">
        <v>187262641</v>
      </c>
      <c r="C4585" t="s">
        <v>3380</v>
      </c>
      <c r="D4585" t="str">
        <f>INDEX(cleaned_data_Pittsburgh!AF$2:'cleaned_data_Pittsburgh'!AF$828, MATCH(A4585, cleaned_data_Pittsburgh!I$2:'cleaned_data_Pittsburgh'!I$828,0))</f>
        <v>Pittsburgh</v>
      </c>
      <c r="E4585">
        <f>INDEX(cleaned_data_Pittsburgh!AG$2:'cleaned_data_Pittsburgh'!AG$828, MATCH(A4585, cleaned_data_Pittsburgh!I$2:'cleaned_data_Pittsburgh'!I$828,0))</f>
        <v>0</v>
      </c>
      <c r="F4585" t="str">
        <f>INDEX(cleaned_data_Pittsburgh!AK$2:'cleaned_data_Pittsburgh'!AK$828, MATCH(A4585, cleaned_data_Pittsburgh!I$2:'cleaned_data_Pittsburgh'!I$828,0))</f>
        <v>Sub-county</v>
      </c>
      <c r="G4585">
        <f t="shared" si="54"/>
        <v>1</v>
      </c>
    </row>
    <row r="4586" spans="1:7" x14ac:dyDescent="0.2">
      <c r="A4586">
        <v>224561190</v>
      </c>
      <c r="B4586">
        <v>158413252</v>
      </c>
      <c r="C4586" t="s">
        <v>3380</v>
      </c>
      <c r="D4586" t="str">
        <f>INDEX(cleaned_data_Pittsburgh!AF$2:'cleaned_data_Pittsburgh'!AF$828, MATCH(A4586, cleaned_data_Pittsburgh!I$2:'cleaned_data_Pittsburgh'!I$828,0))</f>
        <v>Pittsburgh</v>
      </c>
      <c r="E4586">
        <f>INDEX(cleaned_data_Pittsburgh!AG$2:'cleaned_data_Pittsburgh'!AG$828, MATCH(A4586, cleaned_data_Pittsburgh!I$2:'cleaned_data_Pittsburgh'!I$828,0))</f>
        <v>0</v>
      </c>
      <c r="F4586" t="str">
        <f>INDEX(cleaned_data_Pittsburgh!AK$2:'cleaned_data_Pittsburgh'!AK$828, MATCH(A4586, cleaned_data_Pittsburgh!I$2:'cleaned_data_Pittsburgh'!I$828,0))</f>
        <v>Sub-county</v>
      </c>
      <c r="G4586">
        <f t="shared" si="54"/>
        <v>1</v>
      </c>
    </row>
    <row r="4587" spans="1:7" x14ac:dyDescent="0.2">
      <c r="A4587">
        <v>224561190</v>
      </c>
      <c r="B4587">
        <v>188980112</v>
      </c>
      <c r="C4587" t="s">
        <v>3380</v>
      </c>
      <c r="D4587" t="str">
        <f>INDEX(cleaned_data_Pittsburgh!AF$2:'cleaned_data_Pittsburgh'!AF$828, MATCH(A4587, cleaned_data_Pittsburgh!I$2:'cleaned_data_Pittsburgh'!I$828,0))</f>
        <v>Pittsburgh</v>
      </c>
      <c r="E4587">
        <f>INDEX(cleaned_data_Pittsburgh!AG$2:'cleaned_data_Pittsburgh'!AG$828, MATCH(A4587, cleaned_data_Pittsburgh!I$2:'cleaned_data_Pittsburgh'!I$828,0))</f>
        <v>0</v>
      </c>
      <c r="F4587" t="str">
        <f>INDEX(cleaned_data_Pittsburgh!AK$2:'cleaned_data_Pittsburgh'!AK$828, MATCH(A4587, cleaned_data_Pittsburgh!I$2:'cleaned_data_Pittsburgh'!I$828,0))</f>
        <v>Sub-county</v>
      </c>
      <c r="G4587">
        <f t="shared" si="54"/>
        <v>1</v>
      </c>
    </row>
    <row r="4588" spans="1:7" x14ac:dyDescent="0.2">
      <c r="A4588">
        <v>224561190</v>
      </c>
      <c r="B4588">
        <v>138426602</v>
      </c>
      <c r="C4588" t="s">
        <v>3380</v>
      </c>
      <c r="D4588" t="str">
        <f>INDEX(cleaned_data_Pittsburgh!AF$2:'cleaned_data_Pittsburgh'!AF$828, MATCH(A4588, cleaned_data_Pittsburgh!I$2:'cleaned_data_Pittsburgh'!I$828,0))</f>
        <v>Pittsburgh</v>
      </c>
      <c r="E4588">
        <f>INDEX(cleaned_data_Pittsburgh!AG$2:'cleaned_data_Pittsburgh'!AG$828, MATCH(A4588, cleaned_data_Pittsburgh!I$2:'cleaned_data_Pittsburgh'!I$828,0))</f>
        <v>0</v>
      </c>
      <c r="F4588" t="str">
        <f>INDEX(cleaned_data_Pittsburgh!AK$2:'cleaned_data_Pittsburgh'!AK$828, MATCH(A4588, cleaned_data_Pittsburgh!I$2:'cleaned_data_Pittsburgh'!I$828,0))</f>
        <v>Sub-county</v>
      </c>
      <c r="G4588">
        <f t="shared" si="54"/>
        <v>1</v>
      </c>
    </row>
    <row r="4589" spans="1:7" x14ac:dyDescent="0.2">
      <c r="A4589">
        <v>224561190</v>
      </c>
      <c r="B4589">
        <v>189649856</v>
      </c>
      <c r="C4589" t="s">
        <v>3380</v>
      </c>
      <c r="D4589" t="str">
        <f>INDEX(cleaned_data_Pittsburgh!AF$2:'cleaned_data_Pittsburgh'!AF$828, MATCH(A4589, cleaned_data_Pittsburgh!I$2:'cleaned_data_Pittsburgh'!I$828,0))</f>
        <v>Pittsburgh</v>
      </c>
      <c r="E4589">
        <f>INDEX(cleaned_data_Pittsburgh!AG$2:'cleaned_data_Pittsburgh'!AG$828, MATCH(A4589, cleaned_data_Pittsburgh!I$2:'cleaned_data_Pittsburgh'!I$828,0))</f>
        <v>0</v>
      </c>
      <c r="F4589" t="str">
        <f>INDEX(cleaned_data_Pittsburgh!AK$2:'cleaned_data_Pittsburgh'!AK$828, MATCH(A4589, cleaned_data_Pittsburgh!I$2:'cleaned_data_Pittsburgh'!I$828,0))</f>
        <v>Sub-county</v>
      </c>
      <c r="G4589">
        <f t="shared" si="54"/>
        <v>1</v>
      </c>
    </row>
    <row r="4590" spans="1:7" x14ac:dyDescent="0.2">
      <c r="A4590">
        <v>224561566</v>
      </c>
      <c r="B4590">
        <v>677570</v>
      </c>
      <c r="C4590" t="s">
        <v>3380</v>
      </c>
      <c r="D4590" t="str">
        <f>INDEX(cleaned_data_Pittsburgh!AF$2:'cleaned_data_Pittsburgh'!AF$828, MATCH(A4590, cleaned_data_Pittsburgh!I$2:'cleaned_data_Pittsburgh'!I$828,0))</f>
        <v>Pittsburgh</v>
      </c>
      <c r="E4590">
        <f>INDEX(cleaned_data_Pittsburgh!AG$2:'cleaned_data_Pittsburgh'!AG$828, MATCH(A4590, cleaned_data_Pittsburgh!I$2:'cleaned_data_Pittsburgh'!I$828,0))</f>
        <v>0</v>
      </c>
      <c r="F4590" t="str">
        <f>INDEX(cleaned_data_Pittsburgh!AK$2:'cleaned_data_Pittsburgh'!AK$828, MATCH(A4590, cleaned_data_Pittsburgh!I$2:'cleaned_data_Pittsburgh'!I$828,0))</f>
        <v>Sub-county</v>
      </c>
      <c r="G4590">
        <f t="shared" si="54"/>
        <v>1</v>
      </c>
    </row>
    <row r="4591" spans="1:7" x14ac:dyDescent="0.2">
      <c r="A4591">
        <v>224561566</v>
      </c>
      <c r="B4591">
        <v>81456692</v>
      </c>
      <c r="C4591" t="s">
        <v>3380</v>
      </c>
      <c r="D4591" t="str">
        <f>INDEX(cleaned_data_Pittsburgh!AF$2:'cleaned_data_Pittsburgh'!AF$828, MATCH(A4591, cleaned_data_Pittsburgh!I$2:'cleaned_data_Pittsburgh'!I$828,0))</f>
        <v>Pittsburgh</v>
      </c>
      <c r="E4591">
        <f>INDEX(cleaned_data_Pittsburgh!AG$2:'cleaned_data_Pittsburgh'!AG$828, MATCH(A4591, cleaned_data_Pittsburgh!I$2:'cleaned_data_Pittsburgh'!I$828,0))</f>
        <v>0</v>
      </c>
      <c r="F4591" t="str">
        <f>INDEX(cleaned_data_Pittsburgh!AK$2:'cleaned_data_Pittsburgh'!AK$828, MATCH(A4591, cleaned_data_Pittsburgh!I$2:'cleaned_data_Pittsburgh'!I$828,0))</f>
        <v>Sub-county</v>
      </c>
      <c r="G4591">
        <f t="shared" si="54"/>
        <v>1</v>
      </c>
    </row>
    <row r="4592" spans="1:7" x14ac:dyDescent="0.2">
      <c r="A4592">
        <v>224561566</v>
      </c>
      <c r="B4592">
        <v>183204921</v>
      </c>
      <c r="C4592" t="s">
        <v>3380</v>
      </c>
      <c r="D4592" t="str">
        <f>INDEX(cleaned_data_Pittsburgh!AF$2:'cleaned_data_Pittsburgh'!AF$828, MATCH(A4592, cleaned_data_Pittsburgh!I$2:'cleaned_data_Pittsburgh'!I$828,0))</f>
        <v>Pittsburgh</v>
      </c>
      <c r="E4592">
        <f>INDEX(cleaned_data_Pittsburgh!AG$2:'cleaned_data_Pittsburgh'!AG$828, MATCH(A4592, cleaned_data_Pittsburgh!I$2:'cleaned_data_Pittsburgh'!I$828,0))</f>
        <v>0</v>
      </c>
      <c r="F4592" t="str">
        <f>INDEX(cleaned_data_Pittsburgh!AK$2:'cleaned_data_Pittsburgh'!AK$828, MATCH(A4592, cleaned_data_Pittsburgh!I$2:'cleaned_data_Pittsburgh'!I$828,0))</f>
        <v>Sub-county</v>
      </c>
      <c r="G4592">
        <f t="shared" si="54"/>
        <v>1</v>
      </c>
    </row>
    <row r="4593" spans="1:7" x14ac:dyDescent="0.2">
      <c r="A4593">
        <v>224561566</v>
      </c>
      <c r="B4593">
        <v>182588353</v>
      </c>
      <c r="C4593" t="s">
        <v>3380</v>
      </c>
      <c r="D4593" t="str">
        <f>INDEX(cleaned_data_Pittsburgh!AF$2:'cleaned_data_Pittsburgh'!AF$828, MATCH(A4593, cleaned_data_Pittsburgh!I$2:'cleaned_data_Pittsburgh'!I$828,0))</f>
        <v>Pittsburgh</v>
      </c>
      <c r="E4593">
        <f>INDEX(cleaned_data_Pittsburgh!AG$2:'cleaned_data_Pittsburgh'!AG$828, MATCH(A4593, cleaned_data_Pittsburgh!I$2:'cleaned_data_Pittsburgh'!I$828,0))</f>
        <v>0</v>
      </c>
      <c r="F4593" t="str">
        <f>INDEX(cleaned_data_Pittsburgh!AK$2:'cleaned_data_Pittsburgh'!AK$828, MATCH(A4593, cleaned_data_Pittsburgh!I$2:'cleaned_data_Pittsburgh'!I$828,0))</f>
        <v>Sub-county</v>
      </c>
      <c r="G4593">
        <f t="shared" si="54"/>
        <v>1</v>
      </c>
    </row>
    <row r="4594" spans="1:7" x14ac:dyDescent="0.2">
      <c r="A4594">
        <v>224561566</v>
      </c>
      <c r="B4594">
        <v>190222676</v>
      </c>
      <c r="C4594" t="s">
        <v>3380</v>
      </c>
      <c r="D4594" t="str">
        <f>INDEX(cleaned_data_Pittsburgh!AF$2:'cleaned_data_Pittsburgh'!AF$828, MATCH(A4594, cleaned_data_Pittsburgh!I$2:'cleaned_data_Pittsburgh'!I$828,0))</f>
        <v>Pittsburgh</v>
      </c>
      <c r="E4594">
        <f>INDEX(cleaned_data_Pittsburgh!AG$2:'cleaned_data_Pittsburgh'!AG$828, MATCH(A4594, cleaned_data_Pittsburgh!I$2:'cleaned_data_Pittsburgh'!I$828,0))</f>
        <v>0</v>
      </c>
      <c r="F4594" t="str">
        <f>INDEX(cleaned_data_Pittsburgh!AK$2:'cleaned_data_Pittsburgh'!AK$828, MATCH(A4594, cleaned_data_Pittsburgh!I$2:'cleaned_data_Pittsburgh'!I$828,0))</f>
        <v>Sub-county</v>
      </c>
      <c r="G4594">
        <f t="shared" si="54"/>
        <v>1</v>
      </c>
    </row>
    <row r="4595" spans="1:7" x14ac:dyDescent="0.2">
      <c r="A4595">
        <v>224561566</v>
      </c>
      <c r="B4595">
        <v>191393330</v>
      </c>
      <c r="C4595" t="s">
        <v>3380</v>
      </c>
      <c r="D4595" t="str">
        <f>INDEX(cleaned_data_Pittsburgh!AF$2:'cleaned_data_Pittsburgh'!AF$828, MATCH(A4595, cleaned_data_Pittsburgh!I$2:'cleaned_data_Pittsburgh'!I$828,0))</f>
        <v>Pittsburgh</v>
      </c>
      <c r="E4595">
        <f>INDEX(cleaned_data_Pittsburgh!AG$2:'cleaned_data_Pittsburgh'!AG$828, MATCH(A4595, cleaned_data_Pittsburgh!I$2:'cleaned_data_Pittsburgh'!I$828,0))</f>
        <v>0</v>
      </c>
      <c r="F4595" t="str">
        <f>INDEX(cleaned_data_Pittsburgh!AK$2:'cleaned_data_Pittsburgh'!AK$828, MATCH(A4595, cleaned_data_Pittsburgh!I$2:'cleaned_data_Pittsburgh'!I$828,0))</f>
        <v>Sub-county</v>
      </c>
      <c r="G4595">
        <f t="shared" si="54"/>
        <v>1</v>
      </c>
    </row>
    <row r="4596" spans="1:7" x14ac:dyDescent="0.2">
      <c r="A4596">
        <v>224561566</v>
      </c>
      <c r="B4596">
        <v>17887951</v>
      </c>
      <c r="C4596" t="s">
        <v>3380</v>
      </c>
      <c r="D4596" t="str">
        <f>INDEX(cleaned_data_Pittsburgh!AF$2:'cleaned_data_Pittsburgh'!AF$828, MATCH(A4596, cleaned_data_Pittsburgh!I$2:'cleaned_data_Pittsburgh'!I$828,0))</f>
        <v>Pittsburgh</v>
      </c>
      <c r="E4596">
        <f>INDEX(cleaned_data_Pittsburgh!AG$2:'cleaned_data_Pittsburgh'!AG$828, MATCH(A4596, cleaned_data_Pittsburgh!I$2:'cleaned_data_Pittsburgh'!I$828,0))</f>
        <v>0</v>
      </c>
      <c r="F4596" t="str">
        <f>INDEX(cleaned_data_Pittsburgh!AK$2:'cleaned_data_Pittsburgh'!AK$828, MATCH(A4596, cleaned_data_Pittsburgh!I$2:'cleaned_data_Pittsburgh'!I$828,0))</f>
        <v>Sub-county</v>
      </c>
      <c r="G4596">
        <f t="shared" si="54"/>
        <v>1</v>
      </c>
    </row>
    <row r="4597" spans="1:7" x14ac:dyDescent="0.2">
      <c r="A4597">
        <v>224561566</v>
      </c>
      <c r="B4597">
        <v>191496023</v>
      </c>
      <c r="C4597" t="s">
        <v>3380</v>
      </c>
      <c r="D4597" t="str">
        <f>INDEX(cleaned_data_Pittsburgh!AF$2:'cleaned_data_Pittsburgh'!AF$828, MATCH(A4597, cleaned_data_Pittsburgh!I$2:'cleaned_data_Pittsburgh'!I$828,0))</f>
        <v>Pittsburgh</v>
      </c>
      <c r="E4597">
        <f>INDEX(cleaned_data_Pittsburgh!AG$2:'cleaned_data_Pittsburgh'!AG$828, MATCH(A4597, cleaned_data_Pittsburgh!I$2:'cleaned_data_Pittsburgh'!I$828,0))</f>
        <v>0</v>
      </c>
      <c r="F4597" t="str">
        <f>INDEX(cleaned_data_Pittsburgh!AK$2:'cleaned_data_Pittsburgh'!AK$828, MATCH(A4597, cleaned_data_Pittsburgh!I$2:'cleaned_data_Pittsburgh'!I$828,0))</f>
        <v>Sub-county</v>
      </c>
      <c r="G4597">
        <f t="shared" si="54"/>
        <v>1</v>
      </c>
    </row>
    <row r="4598" spans="1:7" x14ac:dyDescent="0.2">
      <c r="A4598">
        <v>224561566</v>
      </c>
      <c r="B4598">
        <v>62991632</v>
      </c>
      <c r="C4598" t="s">
        <v>3380</v>
      </c>
      <c r="D4598" t="str">
        <f>INDEX(cleaned_data_Pittsburgh!AF$2:'cleaned_data_Pittsburgh'!AF$828, MATCH(A4598, cleaned_data_Pittsburgh!I$2:'cleaned_data_Pittsburgh'!I$828,0))</f>
        <v>Pittsburgh</v>
      </c>
      <c r="E4598">
        <f>INDEX(cleaned_data_Pittsburgh!AG$2:'cleaned_data_Pittsburgh'!AG$828, MATCH(A4598, cleaned_data_Pittsburgh!I$2:'cleaned_data_Pittsburgh'!I$828,0))</f>
        <v>0</v>
      </c>
      <c r="F4598" t="str">
        <f>INDEX(cleaned_data_Pittsburgh!AK$2:'cleaned_data_Pittsburgh'!AK$828, MATCH(A4598, cleaned_data_Pittsburgh!I$2:'cleaned_data_Pittsburgh'!I$828,0))</f>
        <v>Sub-county</v>
      </c>
      <c r="G4598">
        <f t="shared" si="54"/>
        <v>1</v>
      </c>
    </row>
    <row r="4599" spans="1:7" x14ac:dyDescent="0.2">
      <c r="A4599">
        <v>224561566</v>
      </c>
      <c r="B4599">
        <v>190501316</v>
      </c>
      <c r="C4599" t="s">
        <v>3380</v>
      </c>
      <c r="D4599" t="str">
        <f>INDEX(cleaned_data_Pittsburgh!AF$2:'cleaned_data_Pittsburgh'!AF$828, MATCH(A4599, cleaned_data_Pittsburgh!I$2:'cleaned_data_Pittsburgh'!I$828,0))</f>
        <v>Pittsburgh</v>
      </c>
      <c r="E4599">
        <f>INDEX(cleaned_data_Pittsburgh!AG$2:'cleaned_data_Pittsburgh'!AG$828, MATCH(A4599, cleaned_data_Pittsburgh!I$2:'cleaned_data_Pittsburgh'!I$828,0))</f>
        <v>0</v>
      </c>
      <c r="F4599" t="str">
        <f>INDEX(cleaned_data_Pittsburgh!AK$2:'cleaned_data_Pittsburgh'!AK$828, MATCH(A4599, cleaned_data_Pittsburgh!I$2:'cleaned_data_Pittsburgh'!I$828,0))</f>
        <v>Sub-county</v>
      </c>
      <c r="G4599">
        <f t="shared" si="54"/>
        <v>1</v>
      </c>
    </row>
    <row r="4600" spans="1:7" x14ac:dyDescent="0.2">
      <c r="A4600">
        <v>224564093</v>
      </c>
      <c r="B4600">
        <v>13856850</v>
      </c>
      <c r="C4600" t="s">
        <v>3380</v>
      </c>
      <c r="D4600" t="str">
        <f>INDEX(cleaned_data_Pittsburgh!AF$2:'cleaned_data_Pittsburgh'!AF$828, MATCH(A4600, cleaned_data_Pittsburgh!I$2:'cleaned_data_Pittsburgh'!I$828,0))</f>
        <v>Pittsburgh</v>
      </c>
      <c r="E4600">
        <f>INDEX(cleaned_data_Pittsburgh!AG$2:'cleaned_data_Pittsburgh'!AG$828, MATCH(A4600, cleaned_data_Pittsburgh!I$2:'cleaned_data_Pittsburgh'!I$828,0))</f>
        <v>0</v>
      </c>
      <c r="F4600" t="str">
        <f>INDEX(cleaned_data_Pittsburgh!AK$2:'cleaned_data_Pittsburgh'!AK$828, MATCH(A4600, cleaned_data_Pittsburgh!I$2:'cleaned_data_Pittsburgh'!I$828,0))</f>
        <v>Sub-county</v>
      </c>
      <c r="G4600">
        <f t="shared" si="54"/>
        <v>1</v>
      </c>
    </row>
    <row r="4601" spans="1:7" x14ac:dyDescent="0.2">
      <c r="A4601">
        <v>224564093</v>
      </c>
      <c r="B4601">
        <v>188839021</v>
      </c>
      <c r="C4601" t="s">
        <v>3380</v>
      </c>
      <c r="D4601" t="str">
        <f>INDEX(cleaned_data_Pittsburgh!AF$2:'cleaned_data_Pittsburgh'!AF$828, MATCH(A4601, cleaned_data_Pittsburgh!I$2:'cleaned_data_Pittsburgh'!I$828,0))</f>
        <v>Pittsburgh</v>
      </c>
      <c r="E4601">
        <f>INDEX(cleaned_data_Pittsburgh!AG$2:'cleaned_data_Pittsburgh'!AG$828, MATCH(A4601, cleaned_data_Pittsburgh!I$2:'cleaned_data_Pittsburgh'!I$828,0))</f>
        <v>0</v>
      </c>
      <c r="F4601" t="str">
        <f>INDEX(cleaned_data_Pittsburgh!AK$2:'cleaned_data_Pittsburgh'!AK$828, MATCH(A4601, cleaned_data_Pittsburgh!I$2:'cleaned_data_Pittsburgh'!I$828,0))</f>
        <v>Sub-county</v>
      </c>
      <c r="G4601">
        <f t="shared" si="54"/>
        <v>1</v>
      </c>
    </row>
    <row r="4602" spans="1:7" x14ac:dyDescent="0.2">
      <c r="A4602">
        <v>224564582</v>
      </c>
      <c r="B4602">
        <v>185162012</v>
      </c>
      <c r="C4602" t="s">
        <v>3380</v>
      </c>
      <c r="D4602" t="str">
        <f>INDEX(cleaned_data_Pittsburgh!AF$2:'cleaned_data_Pittsburgh'!AF$828, MATCH(A4602, cleaned_data_Pittsburgh!I$2:'cleaned_data_Pittsburgh'!I$828,0))</f>
        <v>Pittsburgh</v>
      </c>
      <c r="E4602">
        <f>INDEX(cleaned_data_Pittsburgh!AG$2:'cleaned_data_Pittsburgh'!AG$828, MATCH(A4602, cleaned_data_Pittsburgh!I$2:'cleaned_data_Pittsburgh'!I$828,0))</f>
        <v>0</v>
      </c>
      <c r="F4602" t="str">
        <f>INDEX(cleaned_data_Pittsburgh!AK$2:'cleaned_data_Pittsburgh'!AK$828, MATCH(A4602, cleaned_data_Pittsburgh!I$2:'cleaned_data_Pittsburgh'!I$828,0))</f>
        <v>Sub-county</v>
      </c>
      <c r="G4602">
        <f t="shared" si="54"/>
        <v>1</v>
      </c>
    </row>
    <row r="4603" spans="1:7" x14ac:dyDescent="0.2">
      <c r="A4603">
        <v>224564582</v>
      </c>
      <c r="B4603">
        <v>188219131</v>
      </c>
      <c r="C4603" t="s">
        <v>3380</v>
      </c>
      <c r="D4603" t="str">
        <f>INDEX(cleaned_data_Pittsburgh!AF$2:'cleaned_data_Pittsburgh'!AF$828, MATCH(A4603, cleaned_data_Pittsburgh!I$2:'cleaned_data_Pittsburgh'!I$828,0))</f>
        <v>Pittsburgh</v>
      </c>
      <c r="E4603">
        <f>INDEX(cleaned_data_Pittsburgh!AG$2:'cleaned_data_Pittsburgh'!AG$828, MATCH(A4603, cleaned_data_Pittsburgh!I$2:'cleaned_data_Pittsburgh'!I$828,0))</f>
        <v>0</v>
      </c>
      <c r="F4603" t="str">
        <f>INDEX(cleaned_data_Pittsburgh!AK$2:'cleaned_data_Pittsburgh'!AK$828, MATCH(A4603, cleaned_data_Pittsburgh!I$2:'cleaned_data_Pittsburgh'!I$828,0))</f>
        <v>Sub-county</v>
      </c>
      <c r="G4603">
        <f t="shared" si="54"/>
        <v>1</v>
      </c>
    </row>
    <row r="4604" spans="1:7" x14ac:dyDescent="0.2">
      <c r="A4604">
        <v>224564582</v>
      </c>
      <c r="B4604">
        <v>191267366</v>
      </c>
      <c r="C4604" t="s">
        <v>3380</v>
      </c>
      <c r="D4604" t="str">
        <f>INDEX(cleaned_data_Pittsburgh!AF$2:'cleaned_data_Pittsburgh'!AF$828, MATCH(A4604, cleaned_data_Pittsburgh!I$2:'cleaned_data_Pittsburgh'!I$828,0))</f>
        <v>Pittsburgh</v>
      </c>
      <c r="E4604">
        <f>INDEX(cleaned_data_Pittsburgh!AG$2:'cleaned_data_Pittsburgh'!AG$828, MATCH(A4604, cleaned_data_Pittsburgh!I$2:'cleaned_data_Pittsburgh'!I$828,0))</f>
        <v>0</v>
      </c>
      <c r="F4604" t="str">
        <f>INDEX(cleaned_data_Pittsburgh!AK$2:'cleaned_data_Pittsburgh'!AK$828, MATCH(A4604, cleaned_data_Pittsburgh!I$2:'cleaned_data_Pittsburgh'!I$828,0))</f>
        <v>Sub-county</v>
      </c>
      <c r="G4604">
        <f t="shared" si="54"/>
        <v>1</v>
      </c>
    </row>
    <row r="4605" spans="1:7" x14ac:dyDescent="0.2">
      <c r="A4605">
        <v>224564582</v>
      </c>
      <c r="B4605">
        <v>190679394</v>
      </c>
      <c r="C4605" t="s">
        <v>3380</v>
      </c>
      <c r="D4605" t="str">
        <f>INDEX(cleaned_data_Pittsburgh!AF$2:'cleaned_data_Pittsburgh'!AF$828, MATCH(A4605, cleaned_data_Pittsburgh!I$2:'cleaned_data_Pittsburgh'!I$828,0))</f>
        <v>Pittsburgh</v>
      </c>
      <c r="E4605">
        <f>INDEX(cleaned_data_Pittsburgh!AG$2:'cleaned_data_Pittsburgh'!AG$828, MATCH(A4605, cleaned_data_Pittsburgh!I$2:'cleaned_data_Pittsburgh'!I$828,0))</f>
        <v>0</v>
      </c>
      <c r="F4605" t="str">
        <f>INDEX(cleaned_data_Pittsburgh!AK$2:'cleaned_data_Pittsburgh'!AK$828, MATCH(A4605, cleaned_data_Pittsburgh!I$2:'cleaned_data_Pittsburgh'!I$828,0))</f>
        <v>Sub-county</v>
      </c>
      <c r="G4605">
        <f t="shared" si="54"/>
        <v>1</v>
      </c>
    </row>
    <row r="4606" spans="1:7" x14ac:dyDescent="0.2">
      <c r="A4606">
        <v>224567871</v>
      </c>
      <c r="B4606">
        <v>15905151</v>
      </c>
      <c r="C4606" t="s">
        <v>3380</v>
      </c>
      <c r="D4606" t="str">
        <f>INDEX(cleaned_data_Pittsburgh!AF$2:'cleaned_data_Pittsburgh'!AF$828, MATCH(A4606, cleaned_data_Pittsburgh!I$2:'cleaned_data_Pittsburgh'!I$828,0))</f>
        <v>Pittsburgh</v>
      </c>
      <c r="E4606">
        <f>INDEX(cleaned_data_Pittsburgh!AG$2:'cleaned_data_Pittsburgh'!AG$828, MATCH(A4606, cleaned_data_Pittsburgh!I$2:'cleaned_data_Pittsburgh'!I$828,0))</f>
        <v>0</v>
      </c>
      <c r="F4606" t="str">
        <f>INDEX(cleaned_data_Pittsburgh!AK$2:'cleaned_data_Pittsburgh'!AK$828, MATCH(A4606, cleaned_data_Pittsburgh!I$2:'cleaned_data_Pittsburgh'!I$828,0))</f>
        <v>Sub-county</v>
      </c>
      <c r="G4606">
        <f t="shared" si="54"/>
        <v>1</v>
      </c>
    </row>
    <row r="4607" spans="1:7" x14ac:dyDescent="0.2">
      <c r="A4607">
        <v>224567871</v>
      </c>
      <c r="B4607">
        <v>37850432</v>
      </c>
      <c r="C4607" t="s">
        <v>3380</v>
      </c>
      <c r="D4607" t="str">
        <f>INDEX(cleaned_data_Pittsburgh!AF$2:'cleaned_data_Pittsburgh'!AF$828, MATCH(A4607, cleaned_data_Pittsburgh!I$2:'cleaned_data_Pittsburgh'!I$828,0))</f>
        <v>Pittsburgh</v>
      </c>
      <c r="E4607">
        <f>INDEX(cleaned_data_Pittsburgh!AG$2:'cleaned_data_Pittsburgh'!AG$828, MATCH(A4607, cleaned_data_Pittsburgh!I$2:'cleaned_data_Pittsburgh'!I$828,0))</f>
        <v>0</v>
      </c>
      <c r="F4607" t="str">
        <f>INDEX(cleaned_data_Pittsburgh!AK$2:'cleaned_data_Pittsburgh'!AK$828, MATCH(A4607, cleaned_data_Pittsburgh!I$2:'cleaned_data_Pittsburgh'!I$828,0))</f>
        <v>Sub-county</v>
      </c>
      <c r="G4607">
        <f t="shared" si="54"/>
        <v>1</v>
      </c>
    </row>
    <row r="4608" spans="1:7" x14ac:dyDescent="0.2">
      <c r="A4608">
        <v>224581836</v>
      </c>
      <c r="B4608">
        <v>125082882</v>
      </c>
      <c r="C4608" t="s">
        <v>3380</v>
      </c>
      <c r="D4608" t="str">
        <f>INDEX(cleaned_data_Pittsburgh!AF$2:'cleaned_data_Pittsburgh'!AF$828, MATCH(A4608, cleaned_data_Pittsburgh!I$2:'cleaned_data_Pittsburgh'!I$828,0))</f>
        <v>Pittsburgh</v>
      </c>
      <c r="E4608">
        <f>INDEX(cleaned_data_Pittsburgh!AG$2:'cleaned_data_Pittsburgh'!AG$828, MATCH(A4608, cleaned_data_Pittsburgh!I$2:'cleaned_data_Pittsburgh'!I$828,0))</f>
        <v>0</v>
      </c>
      <c r="F4608" t="str">
        <f>INDEX(cleaned_data_Pittsburgh!AK$2:'cleaned_data_Pittsburgh'!AK$828, MATCH(A4608, cleaned_data_Pittsburgh!I$2:'cleaned_data_Pittsburgh'!I$828,0))</f>
        <v>Sub-county</v>
      </c>
      <c r="G4608">
        <f t="shared" si="54"/>
        <v>1</v>
      </c>
    </row>
    <row r="4609" spans="1:7" x14ac:dyDescent="0.2">
      <c r="A4609">
        <v>224581836</v>
      </c>
      <c r="B4609">
        <v>190948278</v>
      </c>
      <c r="C4609" t="s">
        <v>3380</v>
      </c>
      <c r="D4609" t="str">
        <f>INDEX(cleaned_data_Pittsburgh!AF$2:'cleaned_data_Pittsburgh'!AF$828, MATCH(A4609, cleaned_data_Pittsburgh!I$2:'cleaned_data_Pittsburgh'!I$828,0))</f>
        <v>Pittsburgh</v>
      </c>
      <c r="E4609">
        <f>INDEX(cleaned_data_Pittsburgh!AG$2:'cleaned_data_Pittsburgh'!AG$828, MATCH(A4609, cleaned_data_Pittsburgh!I$2:'cleaned_data_Pittsburgh'!I$828,0))</f>
        <v>0</v>
      </c>
      <c r="F4609" t="str">
        <f>INDEX(cleaned_data_Pittsburgh!AK$2:'cleaned_data_Pittsburgh'!AK$828, MATCH(A4609, cleaned_data_Pittsburgh!I$2:'cleaned_data_Pittsburgh'!I$828,0))</f>
        <v>Sub-county</v>
      </c>
      <c r="G4609">
        <f t="shared" si="54"/>
        <v>1</v>
      </c>
    </row>
    <row r="4610" spans="1:7" x14ac:dyDescent="0.2">
      <c r="A4610">
        <v>224583910</v>
      </c>
      <c r="B4610">
        <v>6841125</v>
      </c>
      <c r="C4610" t="s">
        <v>3380</v>
      </c>
      <c r="D4610" t="str">
        <f>INDEX(cleaned_data_Pittsburgh!AF$2:'cleaned_data_Pittsburgh'!AF$828, MATCH(A4610, cleaned_data_Pittsburgh!I$2:'cleaned_data_Pittsburgh'!I$828,0))</f>
        <v>Pittsburgh</v>
      </c>
      <c r="E4610">
        <f>INDEX(cleaned_data_Pittsburgh!AG$2:'cleaned_data_Pittsburgh'!AG$828, MATCH(A4610, cleaned_data_Pittsburgh!I$2:'cleaned_data_Pittsburgh'!I$828,0))</f>
        <v>0</v>
      </c>
      <c r="F4610" t="str">
        <f>INDEX(cleaned_data_Pittsburgh!AK$2:'cleaned_data_Pittsburgh'!AK$828, MATCH(A4610, cleaned_data_Pittsburgh!I$2:'cleaned_data_Pittsburgh'!I$828,0))</f>
        <v>Sub-county</v>
      </c>
      <c r="G4610">
        <f t="shared" si="54"/>
        <v>1</v>
      </c>
    </row>
    <row r="4611" spans="1:7" x14ac:dyDescent="0.2">
      <c r="A4611">
        <v>224583910</v>
      </c>
      <c r="B4611">
        <v>32907982</v>
      </c>
      <c r="C4611" t="s">
        <v>3380</v>
      </c>
      <c r="D4611" t="str">
        <f>INDEX(cleaned_data_Pittsburgh!AF$2:'cleaned_data_Pittsburgh'!AF$828, MATCH(A4611, cleaned_data_Pittsburgh!I$2:'cleaned_data_Pittsburgh'!I$828,0))</f>
        <v>Pittsburgh</v>
      </c>
      <c r="E4611">
        <f>INDEX(cleaned_data_Pittsburgh!AG$2:'cleaned_data_Pittsburgh'!AG$828, MATCH(A4611, cleaned_data_Pittsburgh!I$2:'cleaned_data_Pittsburgh'!I$828,0))</f>
        <v>0</v>
      </c>
      <c r="F4611" t="str">
        <f>INDEX(cleaned_data_Pittsburgh!AK$2:'cleaned_data_Pittsburgh'!AK$828, MATCH(A4611, cleaned_data_Pittsburgh!I$2:'cleaned_data_Pittsburgh'!I$828,0))</f>
        <v>Sub-county</v>
      </c>
      <c r="G4611">
        <f t="shared" si="54"/>
        <v>1</v>
      </c>
    </row>
    <row r="4612" spans="1:7" x14ac:dyDescent="0.2">
      <c r="A4612">
        <v>224583910</v>
      </c>
      <c r="B4612">
        <v>86755542</v>
      </c>
      <c r="C4612" t="s">
        <v>3380</v>
      </c>
      <c r="D4612" t="str">
        <f>INDEX(cleaned_data_Pittsburgh!AF$2:'cleaned_data_Pittsburgh'!AF$828, MATCH(A4612, cleaned_data_Pittsburgh!I$2:'cleaned_data_Pittsburgh'!I$828,0))</f>
        <v>Pittsburgh</v>
      </c>
      <c r="E4612">
        <f>INDEX(cleaned_data_Pittsburgh!AG$2:'cleaned_data_Pittsburgh'!AG$828, MATCH(A4612, cleaned_data_Pittsburgh!I$2:'cleaned_data_Pittsburgh'!I$828,0))</f>
        <v>0</v>
      </c>
      <c r="F4612" t="str">
        <f>INDEX(cleaned_data_Pittsburgh!AK$2:'cleaned_data_Pittsburgh'!AK$828, MATCH(A4612, cleaned_data_Pittsburgh!I$2:'cleaned_data_Pittsburgh'!I$828,0))</f>
        <v>Sub-county</v>
      </c>
      <c r="G4612">
        <f t="shared" si="54"/>
        <v>1</v>
      </c>
    </row>
    <row r="4613" spans="1:7" x14ac:dyDescent="0.2">
      <c r="A4613">
        <v>224583910</v>
      </c>
      <c r="B4613">
        <v>190736641</v>
      </c>
      <c r="C4613" t="s">
        <v>3380</v>
      </c>
      <c r="D4613" t="str">
        <f>INDEX(cleaned_data_Pittsburgh!AF$2:'cleaned_data_Pittsburgh'!AF$828, MATCH(A4613, cleaned_data_Pittsburgh!I$2:'cleaned_data_Pittsburgh'!I$828,0))</f>
        <v>Pittsburgh</v>
      </c>
      <c r="E4613">
        <f>INDEX(cleaned_data_Pittsburgh!AG$2:'cleaned_data_Pittsburgh'!AG$828, MATCH(A4613, cleaned_data_Pittsburgh!I$2:'cleaned_data_Pittsburgh'!I$828,0))</f>
        <v>0</v>
      </c>
      <c r="F4613" t="str">
        <f>INDEX(cleaned_data_Pittsburgh!AK$2:'cleaned_data_Pittsburgh'!AK$828, MATCH(A4613, cleaned_data_Pittsburgh!I$2:'cleaned_data_Pittsburgh'!I$828,0))</f>
        <v>Sub-county</v>
      </c>
      <c r="G4613">
        <f t="shared" si="54"/>
        <v>1</v>
      </c>
    </row>
    <row r="4614" spans="1:7" x14ac:dyDescent="0.2">
      <c r="A4614">
        <v>224583910</v>
      </c>
      <c r="B4614">
        <v>8421361</v>
      </c>
      <c r="C4614" t="s">
        <v>3380</v>
      </c>
      <c r="D4614" t="str">
        <f>INDEX(cleaned_data_Pittsburgh!AF$2:'cleaned_data_Pittsburgh'!AF$828, MATCH(A4614, cleaned_data_Pittsburgh!I$2:'cleaned_data_Pittsburgh'!I$828,0))</f>
        <v>Pittsburgh</v>
      </c>
      <c r="E4614">
        <f>INDEX(cleaned_data_Pittsburgh!AG$2:'cleaned_data_Pittsburgh'!AG$828, MATCH(A4614, cleaned_data_Pittsburgh!I$2:'cleaned_data_Pittsburgh'!I$828,0))</f>
        <v>0</v>
      </c>
      <c r="F4614" t="str">
        <f>INDEX(cleaned_data_Pittsburgh!AK$2:'cleaned_data_Pittsburgh'!AK$828, MATCH(A4614, cleaned_data_Pittsburgh!I$2:'cleaned_data_Pittsburgh'!I$828,0))</f>
        <v>Sub-county</v>
      </c>
      <c r="G4614">
        <f t="shared" si="54"/>
        <v>1</v>
      </c>
    </row>
    <row r="4615" spans="1:7" x14ac:dyDescent="0.2">
      <c r="A4615">
        <v>224584838</v>
      </c>
      <c r="B4615">
        <v>11658080</v>
      </c>
      <c r="C4615" t="s">
        <v>3380</v>
      </c>
      <c r="D4615" t="str">
        <f>INDEX(cleaned_data_Pittsburgh!AF$2:'cleaned_data_Pittsburgh'!AF$828, MATCH(A4615, cleaned_data_Pittsburgh!I$2:'cleaned_data_Pittsburgh'!I$828,0))</f>
        <v>Pittsburgh</v>
      </c>
      <c r="E4615">
        <f>INDEX(cleaned_data_Pittsburgh!AG$2:'cleaned_data_Pittsburgh'!AG$828, MATCH(A4615, cleaned_data_Pittsburgh!I$2:'cleaned_data_Pittsburgh'!I$828,0))</f>
        <v>0</v>
      </c>
      <c r="F4615" t="str">
        <f>INDEX(cleaned_data_Pittsburgh!AK$2:'cleaned_data_Pittsburgh'!AK$828, MATCH(A4615, cleaned_data_Pittsburgh!I$2:'cleaned_data_Pittsburgh'!I$828,0))</f>
        <v>Sub-county</v>
      </c>
      <c r="G4615">
        <f t="shared" si="54"/>
        <v>1</v>
      </c>
    </row>
    <row r="4616" spans="1:7" x14ac:dyDescent="0.2">
      <c r="A4616">
        <v>224584838</v>
      </c>
      <c r="B4616">
        <v>17887951</v>
      </c>
      <c r="C4616" t="s">
        <v>3380</v>
      </c>
      <c r="D4616" t="str">
        <f>INDEX(cleaned_data_Pittsburgh!AF$2:'cleaned_data_Pittsburgh'!AF$828, MATCH(A4616, cleaned_data_Pittsburgh!I$2:'cleaned_data_Pittsburgh'!I$828,0))</f>
        <v>Pittsburgh</v>
      </c>
      <c r="E4616">
        <f>INDEX(cleaned_data_Pittsburgh!AG$2:'cleaned_data_Pittsburgh'!AG$828, MATCH(A4616, cleaned_data_Pittsburgh!I$2:'cleaned_data_Pittsburgh'!I$828,0))</f>
        <v>0</v>
      </c>
      <c r="F4616" t="str">
        <f>INDEX(cleaned_data_Pittsburgh!AK$2:'cleaned_data_Pittsburgh'!AK$828, MATCH(A4616, cleaned_data_Pittsburgh!I$2:'cleaned_data_Pittsburgh'!I$828,0))</f>
        <v>Sub-county</v>
      </c>
      <c r="G4616">
        <f t="shared" si="54"/>
        <v>1</v>
      </c>
    </row>
    <row r="4617" spans="1:7" x14ac:dyDescent="0.2">
      <c r="A4617">
        <v>224584838</v>
      </c>
      <c r="B4617">
        <v>157235912</v>
      </c>
      <c r="C4617" t="s">
        <v>3380</v>
      </c>
      <c r="D4617" t="str">
        <f>INDEX(cleaned_data_Pittsburgh!AF$2:'cleaned_data_Pittsburgh'!AF$828, MATCH(A4617, cleaned_data_Pittsburgh!I$2:'cleaned_data_Pittsburgh'!I$828,0))</f>
        <v>Pittsburgh</v>
      </c>
      <c r="E4617">
        <f>INDEX(cleaned_data_Pittsburgh!AG$2:'cleaned_data_Pittsburgh'!AG$828, MATCH(A4617, cleaned_data_Pittsburgh!I$2:'cleaned_data_Pittsburgh'!I$828,0))</f>
        <v>0</v>
      </c>
      <c r="F4617" t="str">
        <f>INDEX(cleaned_data_Pittsburgh!AK$2:'cleaned_data_Pittsburgh'!AK$828, MATCH(A4617, cleaned_data_Pittsburgh!I$2:'cleaned_data_Pittsburgh'!I$828,0))</f>
        <v>Sub-county</v>
      </c>
      <c r="G4617">
        <f t="shared" si="54"/>
        <v>1</v>
      </c>
    </row>
    <row r="4618" spans="1:7" x14ac:dyDescent="0.2">
      <c r="A4618">
        <v>224584838</v>
      </c>
      <c r="B4618">
        <v>677570</v>
      </c>
      <c r="C4618" t="s">
        <v>3380</v>
      </c>
      <c r="D4618" t="str">
        <f>INDEX(cleaned_data_Pittsburgh!AF$2:'cleaned_data_Pittsburgh'!AF$828, MATCH(A4618, cleaned_data_Pittsburgh!I$2:'cleaned_data_Pittsburgh'!I$828,0))</f>
        <v>Pittsburgh</v>
      </c>
      <c r="E4618">
        <f>INDEX(cleaned_data_Pittsburgh!AG$2:'cleaned_data_Pittsburgh'!AG$828, MATCH(A4618, cleaned_data_Pittsburgh!I$2:'cleaned_data_Pittsburgh'!I$828,0))</f>
        <v>0</v>
      </c>
      <c r="F4618" t="str">
        <f>INDEX(cleaned_data_Pittsburgh!AK$2:'cleaned_data_Pittsburgh'!AK$828, MATCH(A4618, cleaned_data_Pittsburgh!I$2:'cleaned_data_Pittsburgh'!I$828,0))</f>
        <v>Sub-county</v>
      </c>
      <c r="G4618">
        <f t="shared" si="54"/>
        <v>1</v>
      </c>
    </row>
    <row r="4619" spans="1:7" x14ac:dyDescent="0.2">
      <c r="A4619">
        <v>224584838</v>
      </c>
      <c r="B4619">
        <v>109620822</v>
      </c>
      <c r="C4619" t="s">
        <v>3380</v>
      </c>
      <c r="D4619" t="str">
        <f>INDEX(cleaned_data_Pittsburgh!AF$2:'cleaned_data_Pittsburgh'!AF$828, MATCH(A4619, cleaned_data_Pittsburgh!I$2:'cleaned_data_Pittsburgh'!I$828,0))</f>
        <v>Pittsburgh</v>
      </c>
      <c r="E4619">
        <f>INDEX(cleaned_data_Pittsburgh!AG$2:'cleaned_data_Pittsburgh'!AG$828, MATCH(A4619, cleaned_data_Pittsburgh!I$2:'cleaned_data_Pittsburgh'!I$828,0))</f>
        <v>0</v>
      </c>
      <c r="F4619" t="str">
        <f>INDEX(cleaned_data_Pittsburgh!AK$2:'cleaned_data_Pittsburgh'!AK$828, MATCH(A4619, cleaned_data_Pittsburgh!I$2:'cleaned_data_Pittsburgh'!I$828,0))</f>
        <v>Sub-county</v>
      </c>
      <c r="G4619">
        <f t="shared" ref="G4619:G4682" si="55">IF(IFERROR(SEARCH(D4619, C4619), 0), 1, 0)</f>
        <v>1</v>
      </c>
    </row>
    <row r="4620" spans="1:7" x14ac:dyDescent="0.2">
      <c r="A4620">
        <v>224584838</v>
      </c>
      <c r="B4620">
        <v>189917070</v>
      </c>
      <c r="C4620" t="s">
        <v>3380</v>
      </c>
      <c r="D4620" t="str">
        <f>INDEX(cleaned_data_Pittsburgh!AF$2:'cleaned_data_Pittsburgh'!AF$828, MATCH(A4620, cleaned_data_Pittsburgh!I$2:'cleaned_data_Pittsburgh'!I$828,0))</f>
        <v>Pittsburgh</v>
      </c>
      <c r="E4620">
        <f>INDEX(cleaned_data_Pittsburgh!AG$2:'cleaned_data_Pittsburgh'!AG$828, MATCH(A4620, cleaned_data_Pittsburgh!I$2:'cleaned_data_Pittsburgh'!I$828,0))</f>
        <v>0</v>
      </c>
      <c r="F4620" t="str">
        <f>INDEX(cleaned_data_Pittsburgh!AK$2:'cleaned_data_Pittsburgh'!AK$828, MATCH(A4620, cleaned_data_Pittsburgh!I$2:'cleaned_data_Pittsburgh'!I$828,0))</f>
        <v>Sub-county</v>
      </c>
      <c r="G4620">
        <f t="shared" si="55"/>
        <v>1</v>
      </c>
    </row>
    <row r="4621" spans="1:7" x14ac:dyDescent="0.2">
      <c r="A4621">
        <v>224584838</v>
      </c>
      <c r="B4621">
        <v>190096506</v>
      </c>
      <c r="C4621" t="s">
        <v>3380</v>
      </c>
      <c r="D4621" t="str">
        <f>INDEX(cleaned_data_Pittsburgh!AF$2:'cleaned_data_Pittsburgh'!AF$828, MATCH(A4621, cleaned_data_Pittsburgh!I$2:'cleaned_data_Pittsburgh'!I$828,0))</f>
        <v>Pittsburgh</v>
      </c>
      <c r="E4621">
        <f>INDEX(cleaned_data_Pittsburgh!AG$2:'cleaned_data_Pittsburgh'!AG$828, MATCH(A4621, cleaned_data_Pittsburgh!I$2:'cleaned_data_Pittsburgh'!I$828,0))</f>
        <v>0</v>
      </c>
      <c r="F4621" t="str">
        <f>INDEX(cleaned_data_Pittsburgh!AK$2:'cleaned_data_Pittsburgh'!AK$828, MATCH(A4621, cleaned_data_Pittsburgh!I$2:'cleaned_data_Pittsburgh'!I$828,0))</f>
        <v>Sub-county</v>
      </c>
      <c r="G4621">
        <f t="shared" si="55"/>
        <v>1</v>
      </c>
    </row>
    <row r="4622" spans="1:7" x14ac:dyDescent="0.2">
      <c r="A4622">
        <v>224584838</v>
      </c>
      <c r="B4622">
        <v>190877823</v>
      </c>
      <c r="C4622" t="s">
        <v>3380</v>
      </c>
      <c r="D4622" t="str">
        <f>INDEX(cleaned_data_Pittsburgh!AF$2:'cleaned_data_Pittsburgh'!AF$828, MATCH(A4622, cleaned_data_Pittsburgh!I$2:'cleaned_data_Pittsburgh'!I$828,0))</f>
        <v>Pittsburgh</v>
      </c>
      <c r="E4622">
        <f>INDEX(cleaned_data_Pittsburgh!AG$2:'cleaned_data_Pittsburgh'!AG$828, MATCH(A4622, cleaned_data_Pittsburgh!I$2:'cleaned_data_Pittsburgh'!I$828,0))</f>
        <v>0</v>
      </c>
      <c r="F4622" t="str">
        <f>INDEX(cleaned_data_Pittsburgh!AK$2:'cleaned_data_Pittsburgh'!AK$828, MATCH(A4622, cleaned_data_Pittsburgh!I$2:'cleaned_data_Pittsburgh'!I$828,0))</f>
        <v>Sub-county</v>
      </c>
      <c r="G4622">
        <f t="shared" si="55"/>
        <v>1</v>
      </c>
    </row>
    <row r="4623" spans="1:7" x14ac:dyDescent="0.2">
      <c r="A4623">
        <v>224584838</v>
      </c>
      <c r="B4623">
        <v>190222676</v>
      </c>
      <c r="C4623" t="s">
        <v>3380</v>
      </c>
      <c r="D4623" t="str">
        <f>INDEX(cleaned_data_Pittsburgh!AF$2:'cleaned_data_Pittsburgh'!AF$828, MATCH(A4623, cleaned_data_Pittsburgh!I$2:'cleaned_data_Pittsburgh'!I$828,0))</f>
        <v>Pittsburgh</v>
      </c>
      <c r="E4623">
        <f>INDEX(cleaned_data_Pittsburgh!AG$2:'cleaned_data_Pittsburgh'!AG$828, MATCH(A4623, cleaned_data_Pittsburgh!I$2:'cleaned_data_Pittsburgh'!I$828,0))</f>
        <v>0</v>
      </c>
      <c r="F4623" t="str">
        <f>INDEX(cleaned_data_Pittsburgh!AK$2:'cleaned_data_Pittsburgh'!AK$828, MATCH(A4623, cleaned_data_Pittsburgh!I$2:'cleaned_data_Pittsburgh'!I$828,0))</f>
        <v>Sub-county</v>
      </c>
      <c r="G4623">
        <f t="shared" si="55"/>
        <v>1</v>
      </c>
    </row>
    <row r="4624" spans="1:7" x14ac:dyDescent="0.2">
      <c r="A4624">
        <v>224584892</v>
      </c>
      <c r="B4624">
        <v>11658080</v>
      </c>
      <c r="C4624" t="s">
        <v>3380</v>
      </c>
      <c r="D4624" t="str">
        <f>INDEX(cleaned_data_Pittsburgh!AF$2:'cleaned_data_Pittsburgh'!AF$828, MATCH(A4624, cleaned_data_Pittsburgh!I$2:'cleaned_data_Pittsburgh'!I$828,0))</f>
        <v>Pittsburgh</v>
      </c>
      <c r="E4624">
        <f>INDEX(cleaned_data_Pittsburgh!AG$2:'cleaned_data_Pittsburgh'!AG$828, MATCH(A4624, cleaned_data_Pittsburgh!I$2:'cleaned_data_Pittsburgh'!I$828,0))</f>
        <v>0</v>
      </c>
      <c r="F4624" t="str">
        <f>INDEX(cleaned_data_Pittsburgh!AK$2:'cleaned_data_Pittsburgh'!AK$828, MATCH(A4624, cleaned_data_Pittsburgh!I$2:'cleaned_data_Pittsburgh'!I$828,0))</f>
        <v>Sub-county</v>
      </c>
      <c r="G4624">
        <f t="shared" si="55"/>
        <v>1</v>
      </c>
    </row>
    <row r="4625" spans="1:7" x14ac:dyDescent="0.2">
      <c r="A4625">
        <v>224584892</v>
      </c>
      <c r="B4625">
        <v>677570</v>
      </c>
      <c r="C4625" t="s">
        <v>3380</v>
      </c>
      <c r="D4625" t="str">
        <f>INDEX(cleaned_data_Pittsburgh!AF$2:'cleaned_data_Pittsburgh'!AF$828, MATCH(A4625, cleaned_data_Pittsburgh!I$2:'cleaned_data_Pittsburgh'!I$828,0))</f>
        <v>Pittsburgh</v>
      </c>
      <c r="E4625">
        <f>INDEX(cleaned_data_Pittsburgh!AG$2:'cleaned_data_Pittsburgh'!AG$828, MATCH(A4625, cleaned_data_Pittsburgh!I$2:'cleaned_data_Pittsburgh'!I$828,0))</f>
        <v>0</v>
      </c>
      <c r="F4625" t="str">
        <f>INDEX(cleaned_data_Pittsburgh!AK$2:'cleaned_data_Pittsburgh'!AK$828, MATCH(A4625, cleaned_data_Pittsburgh!I$2:'cleaned_data_Pittsburgh'!I$828,0))</f>
        <v>Sub-county</v>
      </c>
      <c r="G4625">
        <f t="shared" si="55"/>
        <v>1</v>
      </c>
    </row>
    <row r="4626" spans="1:7" x14ac:dyDescent="0.2">
      <c r="A4626">
        <v>224584925</v>
      </c>
      <c r="B4626">
        <v>11658080</v>
      </c>
      <c r="C4626" t="s">
        <v>3380</v>
      </c>
      <c r="D4626" t="str">
        <f>INDEX(cleaned_data_Pittsburgh!AF$2:'cleaned_data_Pittsburgh'!AF$828, MATCH(A4626, cleaned_data_Pittsburgh!I$2:'cleaned_data_Pittsburgh'!I$828,0))</f>
        <v>Pittsburgh</v>
      </c>
      <c r="E4626">
        <f>INDEX(cleaned_data_Pittsburgh!AG$2:'cleaned_data_Pittsburgh'!AG$828, MATCH(A4626, cleaned_data_Pittsburgh!I$2:'cleaned_data_Pittsburgh'!I$828,0))</f>
        <v>0</v>
      </c>
      <c r="F4626" t="str">
        <f>INDEX(cleaned_data_Pittsburgh!AK$2:'cleaned_data_Pittsburgh'!AK$828, MATCH(A4626, cleaned_data_Pittsburgh!I$2:'cleaned_data_Pittsburgh'!I$828,0))</f>
        <v>Sub-county</v>
      </c>
      <c r="G4626">
        <f t="shared" si="55"/>
        <v>1</v>
      </c>
    </row>
    <row r="4627" spans="1:7" x14ac:dyDescent="0.2">
      <c r="A4627">
        <v>224584925</v>
      </c>
      <c r="B4627">
        <v>189772536</v>
      </c>
      <c r="C4627" t="s">
        <v>3380</v>
      </c>
      <c r="D4627" t="str">
        <f>INDEX(cleaned_data_Pittsburgh!AF$2:'cleaned_data_Pittsburgh'!AF$828, MATCH(A4627, cleaned_data_Pittsburgh!I$2:'cleaned_data_Pittsburgh'!I$828,0))</f>
        <v>Pittsburgh</v>
      </c>
      <c r="E4627">
        <f>INDEX(cleaned_data_Pittsburgh!AG$2:'cleaned_data_Pittsburgh'!AG$828, MATCH(A4627, cleaned_data_Pittsburgh!I$2:'cleaned_data_Pittsburgh'!I$828,0))</f>
        <v>0</v>
      </c>
      <c r="F4627" t="str">
        <f>INDEX(cleaned_data_Pittsburgh!AK$2:'cleaned_data_Pittsburgh'!AK$828, MATCH(A4627, cleaned_data_Pittsburgh!I$2:'cleaned_data_Pittsburgh'!I$828,0))</f>
        <v>Sub-county</v>
      </c>
      <c r="G4627">
        <f t="shared" si="55"/>
        <v>1</v>
      </c>
    </row>
    <row r="4628" spans="1:7" x14ac:dyDescent="0.2">
      <c r="A4628">
        <v>224584925</v>
      </c>
      <c r="B4628">
        <v>191053094</v>
      </c>
      <c r="C4628" t="s">
        <v>3380</v>
      </c>
      <c r="D4628" t="str">
        <f>INDEX(cleaned_data_Pittsburgh!AF$2:'cleaned_data_Pittsburgh'!AF$828, MATCH(A4628, cleaned_data_Pittsburgh!I$2:'cleaned_data_Pittsburgh'!I$828,0))</f>
        <v>Pittsburgh</v>
      </c>
      <c r="E4628">
        <f>INDEX(cleaned_data_Pittsburgh!AG$2:'cleaned_data_Pittsburgh'!AG$828, MATCH(A4628, cleaned_data_Pittsburgh!I$2:'cleaned_data_Pittsburgh'!I$828,0))</f>
        <v>0</v>
      </c>
      <c r="F4628" t="str">
        <f>INDEX(cleaned_data_Pittsburgh!AK$2:'cleaned_data_Pittsburgh'!AK$828, MATCH(A4628, cleaned_data_Pittsburgh!I$2:'cleaned_data_Pittsburgh'!I$828,0))</f>
        <v>Sub-county</v>
      </c>
      <c r="G4628">
        <f t="shared" si="55"/>
        <v>1</v>
      </c>
    </row>
    <row r="4629" spans="1:7" x14ac:dyDescent="0.2">
      <c r="A4629">
        <v>224584925</v>
      </c>
      <c r="B4629">
        <v>5948899</v>
      </c>
      <c r="C4629" t="s">
        <v>3380</v>
      </c>
      <c r="D4629" t="str">
        <f>INDEX(cleaned_data_Pittsburgh!AF$2:'cleaned_data_Pittsburgh'!AF$828, MATCH(A4629, cleaned_data_Pittsburgh!I$2:'cleaned_data_Pittsburgh'!I$828,0))</f>
        <v>Pittsburgh</v>
      </c>
      <c r="E4629">
        <f>INDEX(cleaned_data_Pittsburgh!AG$2:'cleaned_data_Pittsburgh'!AG$828, MATCH(A4629, cleaned_data_Pittsburgh!I$2:'cleaned_data_Pittsburgh'!I$828,0))</f>
        <v>0</v>
      </c>
      <c r="F4629" t="str">
        <f>INDEX(cleaned_data_Pittsburgh!AK$2:'cleaned_data_Pittsburgh'!AK$828, MATCH(A4629, cleaned_data_Pittsburgh!I$2:'cleaned_data_Pittsburgh'!I$828,0))</f>
        <v>Sub-county</v>
      </c>
      <c r="G4629">
        <f t="shared" si="55"/>
        <v>1</v>
      </c>
    </row>
    <row r="4630" spans="1:7" x14ac:dyDescent="0.2">
      <c r="A4630">
        <v>224584925</v>
      </c>
      <c r="B4630">
        <v>17887951</v>
      </c>
      <c r="C4630" t="s">
        <v>3380</v>
      </c>
      <c r="D4630" t="str">
        <f>INDEX(cleaned_data_Pittsburgh!AF$2:'cleaned_data_Pittsburgh'!AF$828, MATCH(A4630, cleaned_data_Pittsburgh!I$2:'cleaned_data_Pittsburgh'!I$828,0))</f>
        <v>Pittsburgh</v>
      </c>
      <c r="E4630">
        <f>INDEX(cleaned_data_Pittsburgh!AG$2:'cleaned_data_Pittsburgh'!AG$828, MATCH(A4630, cleaned_data_Pittsburgh!I$2:'cleaned_data_Pittsburgh'!I$828,0))</f>
        <v>0</v>
      </c>
      <c r="F4630" t="str">
        <f>INDEX(cleaned_data_Pittsburgh!AK$2:'cleaned_data_Pittsburgh'!AK$828, MATCH(A4630, cleaned_data_Pittsburgh!I$2:'cleaned_data_Pittsburgh'!I$828,0))</f>
        <v>Sub-county</v>
      </c>
      <c r="G4630">
        <f t="shared" si="55"/>
        <v>1</v>
      </c>
    </row>
    <row r="4631" spans="1:7" x14ac:dyDescent="0.2">
      <c r="A4631">
        <v>224584925</v>
      </c>
      <c r="B4631">
        <v>191393330</v>
      </c>
      <c r="C4631" t="s">
        <v>3380</v>
      </c>
      <c r="D4631" t="str">
        <f>INDEX(cleaned_data_Pittsburgh!AF$2:'cleaned_data_Pittsburgh'!AF$828, MATCH(A4631, cleaned_data_Pittsburgh!I$2:'cleaned_data_Pittsburgh'!I$828,0))</f>
        <v>Pittsburgh</v>
      </c>
      <c r="E4631">
        <f>INDEX(cleaned_data_Pittsburgh!AG$2:'cleaned_data_Pittsburgh'!AG$828, MATCH(A4631, cleaned_data_Pittsburgh!I$2:'cleaned_data_Pittsburgh'!I$828,0))</f>
        <v>0</v>
      </c>
      <c r="F4631" t="str">
        <f>INDEX(cleaned_data_Pittsburgh!AK$2:'cleaned_data_Pittsburgh'!AK$828, MATCH(A4631, cleaned_data_Pittsburgh!I$2:'cleaned_data_Pittsburgh'!I$828,0))</f>
        <v>Sub-county</v>
      </c>
      <c r="G4631">
        <f t="shared" si="55"/>
        <v>1</v>
      </c>
    </row>
    <row r="4632" spans="1:7" x14ac:dyDescent="0.2">
      <c r="A4632">
        <v>224584925</v>
      </c>
      <c r="B4632">
        <v>42450852</v>
      </c>
      <c r="C4632" t="s">
        <v>3380</v>
      </c>
      <c r="D4632" t="str">
        <f>INDEX(cleaned_data_Pittsburgh!AF$2:'cleaned_data_Pittsburgh'!AF$828, MATCH(A4632, cleaned_data_Pittsburgh!I$2:'cleaned_data_Pittsburgh'!I$828,0))</f>
        <v>Pittsburgh</v>
      </c>
      <c r="E4632">
        <f>INDEX(cleaned_data_Pittsburgh!AG$2:'cleaned_data_Pittsburgh'!AG$828, MATCH(A4632, cleaned_data_Pittsburgh!I$2:'cleaned_data_Pittsburgh'!I$828,0))</f>
        <v>0</v>
      </c>
      <c r="F4632" t="str">
        <f>INDEX(cleaned_data_Pittsburgh!AK$2:'cleaned_data_Pittsburgh'!AK$828, MATCH(A4632, cleaned_data_Pittsburgh!I$2:'cleaned_data_Pittsburgh'!I$828,0))</f>
        <v>Sub-county</v>
      </c>
      <c r="G4632">
        <f t="shared" si="55"/>
        <v>1</v>
      </c>
    </row>
    <row r="4633" spans="1:7" x14ac:dyDescent="0.2">
      <c r="A4633">
        <v>224584925</v>
      </c>
      <c r="B4633">
        <v>186031665</v>
      </c>
      <c r="C4633" t="s">
        <v>3380</v>
      </c>
      <c r="D4633" t="str">
        <f>INDEX(cleaned_data_Pittsburgh!AF$2:'cleaned_data_Pittsburgh'!AF$828, MATCH(A4633, cleaned_data_Pittsburgh!I$2:'cleaned_data_Pittsburgh'!I$828,0))</f>
        <v>Pittsburgh</v>
      </c>
      <c r="E4633">
        <f>INDEX(cleaned_data_Pittsburgh!AG$2:'cleaned_data_Pittsburgh'!AG$828, MATCH(A4633, cleaned_data_Pittsburgh!I$2:'cleaned_data_Pittsburgh'!I$828,0))</f>
        <v>0</v>
      </c>
      <c r="F4633" t="str">
        <f>INDEX(cleaned_data_Pittsburgh!AK$2:'cleaned_data_Pittsburgh'!AK$828, MATCH(A4633, cleaned_data_Pittsburgh!I$2:'cleaned_data_Pittsburgh'!I$828,0))</f>
        <v>Sub-county</v>
      </c>
      <c r="G4633">
        <f t="shared" si="55"/>
        <v>1</v>
      </c>
    </row>
    <row r="4634" spans="1:7" x14ac:dyDescent="0.2">
      <c r="A4634">
        <v>224584925</v>
      </c>
      <c r="B4634">
        <v>189186507</v>
      </c>
      <c r="C4634" t="s">
        <v>3380</v>
      </c>
      <c r="D4634" t="str">
        <f>INDEX(cleaned_data_Pittsburgh!AF$2:'cleaned_data_Pittsburgh'!AF$828, MATCH(A4634, cleaned_data_Pittsburgh!I$2:'cleaned_data_Pittsburgh'!I$828,0))</f>
        <v>Pittsburgh</v>
      </c>
      <c r="E4634">
        <f>INDEX(cleaned_data_Pittsburgh!AG$2:'cleaned_data_Pittsburgh'!AG$828, MATCH(A4634, cleaned_data_Pittsburgh!I$2:'cleaned_data_Pittsburgh'!I$828,0))</f>
        <v>0</v>
      </c>
      <c r="F4634" t="str">
        <f>INDEX(cleaned_data_Pittsburgh!AK$2:'cleaned_data_Pittsburgh'!AK$828, MATCH(A4634, cleaned_data_Pittsburgh!I$2:'cleaned_data_Pittsburgh'!I$828,0))</f>
        <v>Sub-county</v>
      </c>
      <c r="G4634">
        <f t="shared" si="55"/>
        <v>1</v>
      </c>
    </row>
    <row r="4635" spans="1:7" x14ac:dyDescent="0.2">
      <c r="A4635">
        <v>224584925</v>
      </c>
      <c r="B4635">
        <v>119133642</v>
      </c>
      <c r="C4635" t="s">
        <v>3380</v>
      </c>
      <c r="D4635" t="str">
        <f>INDEX(cleaned_data_Pittsburgh!AF$2:'cleaned_data_Pittsburgh'!AF$828, MATCH(A4635, cleaned_data_Pittsburgh!I$2:'cleaned_data_Pittsburgh'!I$828,0))</f>
        <v>Pittsburgh</v>
      </c>
      <c r="E4635">
        <f>INDEX(cleaned_data_Pittsburgh!AG$2:'cleaned_data_Pittsburgh'!AG$828, MATCH(A4635, cleaned_data_Pittsburgh!I$2:'cleaned_data_Pittsburgh'!I$828,0))</f>
        <v>0</v>
      </c>
      <c r="F4635" t="str">
        <f>INDEX(cleaned_data_Pittsburgh!AK$2:'cleaned_data_Pittsburgh'!AK$828, MATCH(A4635, cleaned_data_Pittsburgh!I$2:'cleaned_data_Pittsburgh'!I$828,0))</f>
        <v>Sub-county</v>
      </c>
      <c r="G4635">
        <f t="shared" si="55"/>
        <v>1</v>
      </c>
    </row>
    <row r="4636" spans="1:7" x14ac:dyDescent="0.2">
      <c r="A4636">
        <v>224584925</v>
      </c>
      <c r="B4636">
        <v>103412122</v>
      </c>
      <c r="C4636" t="s">
        <v>3380</v>
      </c>
      <c r="D4636" t="str">
        <f>INDEX(cleaned_data_Pittsburgh!AF$2:'cleaned_data_Pittsburgh'!AF$828, MATCH(A4636, cleaned_data_Pittsburgh!I$2:'cleaned_data_Pittsburgh'!I$828,0))</f>
        <v>Pittsburgh</v>
      </c>
      <c r="E4636">
        <f>INDEX(cleaned_data_Pittsburgh!AG$2:'cleaned_data_Pittsburgh'!AG$828, MATCH(A4636, cleaned_data_Pittsburgh!I$2:'cleaned_data_Pittsburgh'!I$828,0))</f>
        <v>0</v>
      </c>
      <c r="F4636" t="str">
        <f>INDEX(cleaned_data_Pittsburgh!AK$2:'cleaned_data_Pittsburgh'!AK$828, MATCH(A4636, cleaned_data_Pittsburgh!I$2:'cleaned_data_Pittsburgh'!I$828,0))</f>
        <v>Sub-county</v>
      </c>
      <c r="G4636">
        <f t="shared" si="55"/>
        <v>1</v>
      </c>
    </row>
    <row r="4637" spans="1:7" x14ac:dyDescent="0.2">
      <c r="A4637">
        <v>224589554</v>
      </c>
      <c r="B4637">
        <v>182480188</v>
      </c>
      <c r="C4637" t="s">
        <v>3380</v>
      </c>
      <c r="D4637" t="str">
        <f>INDEX(cleaned_data_Pittsburgh!AF$2:'cleaned_data_Pittsburgh'!AF$828, MATCH(A4637, cleaned_data_Pittsburgh!I$2:'cleaned_data_Pittsburgh'!I$828,0))</f>
        <v>Pittsburgh</v>
      </c>
      <c r="E4637">
        <f>INDEX(cleaned_data_Pittsburgh!AG$2:'cleaned_data_Pittsburgh'!AG$828, MATCH(A4637, cleaned_data_Pittsburgh!I$2:'cleaned_data_Pittsburgh'!I$828,0))</f>
        <v>0</v>
      </c>
      <c r="F4637" t="str">
        <f>INDEX(cleaned_data_Pittsburgh!AK$2:'cleaned_data_Pittsburgh'!AK$828, MATCH(A4637, cleaned_data_Pittsburgh!I$2:'cleaned_data_Pittsburgh'!I$828,0))</f>
        <v>Sub-county</v>
      </c>
      <c r="G4637">
        <f t="shared" si="55"/>
        <v>1</v>
      </c>
    </row>
    <row r="4638" spans="1:7" x14ac:dyDescent="0.2">
      <c r="A4638">
        <v>224589554</v>
      </c>
      <c r="B4638">
        <v>104381632</v>
      </c>
      <c r="C4638" t="s">
        <v>3380</v>
      </c>
      <c r="D4638" t="str">
        <f>INDEX(cleaned_data_Pittsburgh!AF$2:'cleaned_data_Pittsburgh'!AF$828, MATCH(A4638, cleaned_data_Pittsburgh!I$2:'cleaned_data_Pittsburgh'!I$828,0))</f>
        <v>Pittsburgh</v>
      </c>
      <c r="E4638">
        <f>INDEX(cleaned_data_Pittsburgh!AG$2:'cleaned_data_Pittsburgh'!AG$828, MATCH(A4638, cleaned_data_Pittsburgh!I$2:'cleaned_data_Pittsburgh'!I$828,0))</f>
        <v>0</v>
      </c>
      <c r="F4638" t="str">
        <f>INDEX(cleaned_data_Pittsburgh!AK$2:'cleaned_data_Pittsburgh'!AK$828, MATCH(A4638, cleaned_data_Pittsburgh!I$2:'cleaned_data_Pittsburgh'!I$828,0))</f>
        <v>Sub-county</v>
      </c>
      <c r="G4638">
        <f t="shared" si="55"/>
        <v>1</v>
      </c>
    </row>
    <row r="4639" spans="1:7" x14ac:dyDescent="0.2">
      <c r="A4639">
        <v>224589554</v>
      </c>
      <c r="B4639">
        <v>129538592</v>
      </c>
      <c r="C4639" t="s">
        <v>3380</v>
      </c>
      <c r="D4639" t="str">
        <f>INDEX(cleaned_data_Pittsburgh!AF$2:'cleaned_data_Pittsburgh'!AF$828, MATCH(A4639, cleaned_data_Pittsburgh!I$2:'cleaned_data_Pittsburgh'!I$828,0))</f>
        <v>Pittsburgh</v>
      </c>
      <c r="E4639">
        <f>INDEX(cleaned_data_Pittsburgh!AG$2:'cleaned_data_Pittsburgh'!AG$828, MATCH(A4639, cleaned_data_Pittsburgh!I$2:'cleaned_data_Pittsburgh'!I$828,0))</f>
        <v>0</v>
      </c>
      <c r="F4639" t="str">
        <f>INDEX(cleaned_data_Pittsburgh!AK$2:'cleaned_data_Pittsburgh'!AK$828, MATCH(A4639, cleaned_data_Pittsburgh!I$2:'cleaned_data_Pittsburgh'!I$828,0))</f>
        <v>Sub-county</v>
      </c>
      <c r="G4639">
        <f t="shared" si="55"/>
        <v>1</v>
      </c>
    </row>
    <row r="4640" spans="1:7" x14ac:dyDescent="0.2">
      <c r="A4640">
        <v>224595296</v>
      </c>
      <c r="B4640">
        <v>120063382</v>
      </c>
      <c r="C4640" t="s">
        <v>3380</v>
      </c>
      <c r="D4640" t="str">
        <f>INDEX(cleaned_data_Pittsburgh!AF$2:'cleaned_data_Pittsburgh'!AF$828, MATCH(A4640, cleaned_data_Pittsburgh!I$2:'cleaned_data_Pittsburgh'!I$828,0))</f>
        <v>Pittsburgh</v>
      </c>
      <c r="E4640">
        <f>INDEX(cleaned_data_Pittsburgh!AG$2:'cleaned_data_Pittsburgh'!AG$828, MATCH(A4640, cleaned_data_Pittsburgh!I$2:'cleaned_data_Pittsburgh'!I$828,0))</f>
        <v>0</v>
      </c>
      <c r="F4640" t="str">
        <f>INDEX(cleaned_data_Pittsburgh!AK$2:'cleaned_data_Pittsburgh'!AK$828, MATCH(A4640, cleaned_data_Pittsburgh!I$2:'cleaned_data_Pittsburgh'!I$828,0))</f>
        <v>Sub-county</v>
      </c>
      <c r="G4640">
        <f t="shared" si="55"/>
        <v>1</v>
      </c>
    </row>
    <row r="4641" spans="1:7" x14ac:dyDescent="0.2">
      <c r="A4641">
        <v>224595296</v>
      </c>
      <c r="B4641">
        <v>76999782</v>
      </c>
      <c r="C4641" t="s">
        <v>3380</v>
      </c>
      <c r="D4641" t="str">
        <f>INDEX(cleaned_data_Pittsburgh!AF$2:'cleaned_data_Pittsburgh'!AF$828, MATCH(A4641, cleaned_data_Pittsburgh!I$2:'cleaned_data_Pittsburgh'!I$828,0))</f>
        <v>Pittsburgh</v>
      </c>
      <c r="E4641">
        <f>INDEX(cleaned_data_Pittsburgh!AG$2:'cleaned_data_Pittsburgh'!AG$828, MATCH(A4641, cleaned_data_Pittsburgh!I$2:'cleaned_data_Pittsburgh'!I$828,0))</f>
        <v>0</v>
      </c>
      <c r="F4641" t="str">
        <f>INDEX(cleaned_data_Pittsburgh!AK$2:'cleaned_data_Pittsburgh'!AK$828, MATCH(A4641, cleaned_data_Pittsburgh!I$2:'cleaned_data_Pittsburgh'!I$828,0))</f>
        <v>Sub-county</v>
      </c>
      <c r="G4641">
        <f t="shared" si="55"/>
        <v>1</v>
      </c>
    </row>
    <row r="4642" spans="1:7" x14ac:dyDescent="0.2">
      <c r="A4642">
        <v>224595296</v>
      </c>
      <c r="B4642">
        <v>33138662</v>
      </c>
      <c r="C4642" t="s">
        <v>3380</v>
      </c>
      <c r="D4642" t="str">
        <f>INDEX(cleaned_data_Pittsburgh!AF$2:'cleaned_data_Pittsburgh'!AF$828, MATCH(A4642, cleaned_data_Pittsburgh!I$2:'cleaned_data_Pittsburgh'!I$828,0))</f>
        <v>Pittsburgh</v>
      </c>
      <c r="E4642">
        <f>INDEX(cleaned_data_Pittsburgh!AG$2:'cleaned_data_Pittsburgh'!AG$828, MATCH(A4642, cleaned_data_Pittsburgh!I$2:'cleaned_data_Pittsburgh'!I$828,0))</f>
        <v>0</v>
      </c>
      <c r="F4642" t="str">
        <f>INDEX(cleaned_data_Pittsburgh!AK$2:'cleaned_data_Pittsburgh'!AK$828, MATCH(A4642, cleaned_data_Pittsburgh!I$2:'cleaned_data_Pittsburgh'!I$828,0))</f>
        <v>Sub-county</v>
      </c>
      <c r="G4642">
        <f t="shared" si="55"/>
        <v>1</v>
      </c>
    </row>
    <row r="4643" spans="1:7" x14ac:dyDescent="0.2">
      <c r="A4643">
        <v>224595296</v>
      </c>
      <c r="B4643">
        <v>14514222</v>
      </c>
      <c r="C4643" t="s">
        <v>3380</v>
      </c>
      <c r="D4643" t="str">
        <f>INDEX(cleaned_data_Pittsburgh!AF$2:'cleaned_data_Pittsburgh'!AF$828, MATCH(A4643, cleaned_data_Pittsburgh!I$2:'cleaned_data_Pittsburgh'!I$828,0))</f>
        <v>Pittsburgh</v>
      </c>
      <c r="E4643">
        <f>INDEX(cleaned_data_Pittsburgh!AG$2:'cleaned_data_Pittsburgh'!AG$828, MATCH(A4643, cleaned_data_Pittsburgh!I$2:'cleaned_data_Pittsburgh'!I$828,0))</f>
        <v>0</v>
      </c>
      <c r="F4643" t="str">
        <f>INDEX(cleaned_data_Pittsburgh!AK$2:'cleaned_data_Pittsburgh'!AK$828, MATCH(A4643, cleaned_data_Pittsburgh!I$2:'cleaned_data_Pittsburgh'!I$828,0))</f>
        <v>Sub-county</v>
      </c>
      <c r="G4643">
        <f t="shared" si="55"/>
        <v>1</v>
      </c>
    </row>
    <row r="4644" spans="1:7" x14ac:dyDescent="0.2">
      <c r="A4644">
        <v>224595296</v>
      </c>
      <c r="B4644">
        <v>8736421</v>
      </c>
      <c r="C4644" t="s">
        <v>3380</v>
      </c>
      <c r="D4644" t="str">
        <f>INDEX(cleaned_data_Pittsburgh!AF$2:'cleaned_data_Pittsburgh'!AF$828, MATCH(A4644, cleaned_data_Pittsburgh!I$2:'cleaned_data_Pittsburgh'!I$828,0))</f>
        <v>Pittsburgh</v>
      </c>
      <c r="E4644">
        <f>INDEX(cleaned_data_Pittsburgh!AG$2:'cleaned_data_Pittsburgh'!AG$828, MATCH(A4644, cleaned_data_Pittsburgh!I$2:'cleaned_data_Pittsburgh'!I$828,0))</f>
        <v>0</v>
      </c>
      <c r="F4644" t="str">
        <f>INDEX(cleaned_data_Pittsburgh!AK$2:'cleaned_data_Pittsburgh'!AK$828, MATCH(A4644, cleaned_data_Pittsburgh!I$2:'cleaned_data_Pittsburgh'!I$828,0))</f>
        <v>Sub-county</v>
      </c>
      <c r="G4644">
        <f t="shared" si="55"/>
        <v>1</v>
      </c>
    </row>
    <row r="4645" spans="1:7" x14ac:dyDescent="0.2">
      <c r="A4645">
        <v>224596961</v>
      </c>
      <c r="B4645">
        <v>4003</v>
      </c>
      <c r="C4645" t="s">
        <v>3380</v>
      </c>
      <c r="D4645" t="str">
        <f>INDEX(cleaned_data_Pittsburgh!AF$2:'cleaned_data_Pittsburgh'!AF$828, MATCH(A4645, cleaned_data_Pittsburgh!I$2:'cleaned_data_Pittsburgh'!I$828,0))</f>
        <v>Pittsburgh</v>
      </c>
      <c r="E4645">
        <f>INDEX(cleaned_data_Pittsburgh!AG$2:'cleaned_data_Pittsburgh'!AG$828, MATCH(A4645, cleaned_data_Pittsburgh!I$2:'cleaned_data_Pittsburgh'!I$828,0))</f>
        <v>0</v>
      </c>
      <c r="F4645" t="str">
        <f>INDEX(cleaned_data_Pittsburgh!AK$2:'cleaned_data_Pittsburgh'!AK$828, MATCH(A4645, cleaned_data_Pittsburgh!I$2:'cleaned_data_Pittsburgh'!I$828,0))</f>
        <v>Sub-county</v>
      </c>
      <c r="G4645">
        <f t="shared" si="55"/>
        <v>1</v>
      </c>
    </row>
    <row r="4646" spans="1:7" x14ac:dyDescent="0.2">
      <c r="A4646">
        <v>224596961</v>
      </c>
      <c r="B4646">
        <v>191594002</v>
      </c>
      <c r="C4646" t="s">
        <v>3380</v>
      </c>
      <c r="D4646" t="str">
        <f>INDEX(cleaned_data_Pittsburgh!AF$2:'cleaned_data_Pittsburgh'!AF$828, MATCH(A4646, cleaned_data_Pittsburgh!I$2:'cleaned_data_Pittsburgh'!I$828,0))</f>
        <v>Pittsburgh</v>
      </c>
      <c r="E4646">
        <f>INDEX(cleaned_data_Pittsburgh!AG$2:'cleaned_data_Pittsburgh'!AG$828, MATCH(A4646, cleaned_data_Pittsburgh!I$2:'cleaned_data_Pittsburgh'!I$828,0))</f>
        <v>0</v>
      </c>
      <c r="F4646" t="str">
        <f>INDEX(cleaned_data_Pittsburgh!AK$2:'cleaned_data_Pittsburgh'!AK$828, MATCH(A4646, cleaned_data_Pittsburgh!I$2:'cleaned_data_Pittsburgh'!I$828,0))</f>
        <v>Sub-county</v>
      </c>
      <c r="G4646">
        <f t="shared" si="55"/>
        <v>1</v>
      </c>
    </row>
    <row r="4647" spans="1:7" x14ac:dyDescent="0.2">
      <c r="A4647">
        <v>224599580</v>
      </c>
      <c r="B4647">
        <v>3186346</v>
      </c>
      <c r="C4647" t="s">
        <v>3380</v>
      </c>
      <c r="D4647" t="str">
        <f>INDEX(cleaned_data_Pittsburgh!AF$2:'cleaned_data_Pittsburgh'!AF$828, MATCH(A4647, cleaned_data_Pittsburgh!I$2:'cleaned_data_Pittsburgh'!I$828,0))</f>
        <v>Pittsburgh</v>
      </c>
      <c r="E4647">
        <f>INDEX(cleaned_data_Pittsburgh!AG$2:'cleaned_data_Pittsburgh'!AG$828, MATCH(A4647, cleaned_data_Pittsburgh!I$2:'cleaned_data_Pittsburgh'!I$828,0))</f>
        <v>0</v>
      </c>
      <c r="F4647" t="str">
        <f>INDEX(cleaned_data_Pittsburgh!AK$2:'cleaned_data_Pittsburgh'!AK$828, MATCH(A4647, cleaned_data_Pittsburgh!I$2:'cleaned_data_Pittsburgh'!I$828,0))</f>
        <v>Sub-county</v>
      </c>
      <c r="G4647">
        <f t="shared" si="55"/>
        <v>1</v>
      </c>
    </row>
    <row r="4648" spans="1:7" x14ac:dyDescent="0.2">
      <c r="A4648">
        <v>224599580</v>
      </c>
      <c r="B4648">
        <v>189127939</v>
      </c>
      <c r="C4648" t="s">
        <v>3380</v>
      </c>
      <c r="D4648" t="str">
        <f>INDEX(cleaned_data_Pittsburgh!AF$2:'cleaned_data_Pittsburgh'!AF$828, MATCH(A4648, cleaned_data_Pittsburgh!I$2:'cleaned_data_Pittsburgh'!I$828,0))</f>
        <v>Pittsburgh</v>
      </c>
      <c r="E4648">
        <f>INDEX(cleaned_data_Pittsburgh!AG$2:'cleaned_data_Pittsburgh'!AG$828, MATCH(A4648, cleaned_data_Pittsburgh!I$2:'cleaned_data_Pittsburgh'!I$828,0))</f>
        <v>0</v>
      </c>
      <c r="F4648" t="str">
        <f>INDEX(cleaned_data_Pittsburgh!AK$2:'cleaned_data_Pittsburgh'!AK$828, MATCH(A4648, cleaned_data_Pittsburgh!I$2:'cleaned_data_Pittsburgh'!I$828,0))</f>
        <v>Sub-county</v>
      </c>
      <c r="G4648">
        <f t="shared" si="55"/>
        <v>1</v>
      </c>
    </row>
    <row r="4649" spans="1:7" x14ac:dyDescent="0.2">
      <c r="A4649">
        <v>224599580</v>
      </c>
      <c r="B4649">
        <v>175288862</v>
      </c>
      <c r="C4649" t="s">
        <v>3380</v>
      </c>
      <c r="D4649" t="str">
        <f>INDEX(cleaned_data_Pittsburgh!AF$2:'cleaned_data_Pittsburgh'!AF$828, MATCH(A4649, cleaned_data_Pittsburgh!I$2:'cleaned_data_Pittsburgh'!I$828,0))</f>
        <v>Pittsburgh</v>
      </c>
      <c r="E4649">
        <f>INDEX(cleaned_data_Pittsburgh!AG$2:'cleaned_data_Pittsburgh'!AG$828, MATCH(A4649, cleaned_data_Pittsburgh!I$2:'cleaned_data_Pittsburgh'!I$828,0))</f>
        <v>0</v>
      </c>
      <c r="F4649" t="str">
        <f>INDEX(cleaned_data_Pittsburgh!AK$2:'cleaned_data_Pittsburgh'!AK$828, MATCH(A4649, cleaned_data_Pittsburgh!I$2:'cleaned_data_Pittsburgh'!I$828,0))</f>
        <v>Sub-county</v>
      </c>
      <c r="G4649">
        <f t="shared" si="55"/>
        <v>1</v>
      </c>
    </row>
    <row r="4650" spans="1:7" x14ac:dyDescent="0.2">
      <c r="A4650">
        <v>224599580</v>
      </c>
      <c r="B4650">
        <v>45249142</v>
      </c>
      <c r="C4650" t="s">
        <v>3380</v>
      </c>
      <c r="D4650" t="str">
        <f>INDEX(cleaned_data_Pittsburgh!AF$2:'cleaned_data_Pittsburgh'!AF$828, MATCH(A4650, cleaned_data_Pittsburgh!I$2:'cleaned_data_Pittsburgh'!I$828,0))</f>
        <v>Pittsburgh</v>
      </c>
      <c r="E4650">
        <f>INDEX(cleaned_data_Pittsburgh!AG$2:'cleaned_data_Pittsburgh'!AG$828, MATCH(A4650, cleaned_data_Pittsburgh!I$2:'cleaned_data_Pittsburgh'!I$828,0))</f>
        <v>0</v>
      </c>
      <c r="F4650" t="str">
        <f>INDEX(cleaned_data_Pittsburgh!AK$2:'cleaned_data_Pittsburgh'!AK$828, MATCH(A4650, cleaned_data_Pittsburgh!I$2:'cleaned_data_Pittsburgh'!I$828,0))</f>
        <v>Sub-county</v>
      </c>
      <c r="G4650">
        <f t="shared" si="55"/>
        <v>1</v>
      </c>
    </row>
    <row r="4651" spans="1:7" x14ac:dyDescent="0.2">
      <c r="A4651">
        <v>224599580</v>
      </c>
      <c r="B4651">
        <v>61087202</v>
      </c>
      <c r="C4651" t="s">
        <v>3380</v>
      </c>
      <c r="D4651" t="str">
        <f>INDEX(cleaned_data_Pittsburgh!AF$2:'cleaned_data_Pittsburgh'!AF$828, MATCH(A4651, cleaned_data_Pittsburgh!I$2:'cleaned_data_Pittsburgh'!I$828,0))</f>
        <v>Pittsburgh</v>
      </c>
      <c r="E4651">
        <f>INDEX(cleaned_data_Pittsburgh!AG$2:'cleaned_data_Pittsburgh'!AG$828, MATCH(A4651, cleaned_data_Pittsburgh!I$2:'cleaned_data_Pittsburgh'!I$828,0))</f>
        <v>0</v>
      </c>
      <c r="F4651" t="str">
        <f>INDEX(cleaned_data_Pittsburgh!AK$2:'cleaned_data_Pittsburgh'!AK$828, MATCH(A4651, cleaned_data_Pittsburgh!I$2:'cleaned_data_Pittsburgh'!I$828,0))</f>
        <v>Sub-county</v>
      </c>
      <c r="G4651">
        <f t="shared" si="55"/>
        <v>1</v>
      </c>
    </row>
    <row r="4652" spans="1:7" x14ac:dyDescent="0.2">
      <c r="A4652">
        <v>224599580</v>
      </c>
      <c r="B4652">
        <v>62597742</v>
      </c>
      <c r="C4652" t="s">
        <v>3380</v>
      </c>
      <c r="D4652" t="str">
        <f>INDEX(cleaned_data_Pittsburgh!AF$2:'cleaned_data_Pittsburgh'!AF$828, MATCH(A4652, cleaned_data_Pittsburgh!I$2:'cleaned_data_Pittsburgh'!I$828,0))</f>
        <v>Pittsburgh</v>
      </c>
      <c r="E4652">
        <f>INDEX(cleaned_data_Pittsburgh!AG$2:'cleaned_data_Pittsburgh'!AG$828, MATCH(A4652, cleaned_data_Pittsburgh!I$2:'cleaned_data_Pittsburgh'!I$828,0))</f>
        <v>0</v>
      </c>
      <c r="F4652" t="str">
        <f>INDEX(cleaned_data_Pittsburgh!AK$2:'cleaned_data_Pittsburgh'!AK$828, MATCH(A4652, cleaned_data_Pittsburgh!I$2:'cleaned_data_Pittsburgh'!I$828,0))</f>
        <v>Sub-county</v>
      </c>
      <c r="G4652">
        <f t="shared" si="55"/>
        <v>1</v>
      </c>
    </row>
    <row r="4653" spans="1:7" x14ac:dyDescent="0.2">
      <c r="A4653">
        <v>224599580</v>
      </c>
      <c r="B4653">
        <v>72997872</v>
      </c>
      <c r="C4653" t="s">
        <v>3380</v>
      </c>
      <c r="D4653" t="str">
        <f>INDEX(cleaned_data_Pittsburgh!AF$2:'cleaned_data_Pittsburgh'!AF$828, MATCH(A4653, cleaned_data_Pittsburgh!I$2:'cleaned_data_Pittsburgh'!I$828,0))</f>
        <v>Pittsburgh</v>
      </c>
      <c r="E4653">
        <f>INDEX(cleaned_data_Pittsburgh!AG$2:'cleaned_data_Pittsburgh'!AG$828, MATCH(A4653, cleaned_data_Pittsburgh!I$2:'cleaned_data_Pittsburgh'!I$828,0))</f>
        <v>0</v>
      </c>
      <c r="F4653" t="str">
        <f>INDEX(cleaned_data_Pittsburgh!AK$2:'cleaned_data_Pittsburgh'!AK$828, MATCH(A4653, cleaned_data_Pittsburgh!I$2:'cleaned_data_Pittsburgh'!I$828,0))</f>
        <v>Sub-county</v>
      </c>
      <c r="G4653">
        <f t="shared" si="55"/>
        <v>1</v>
      </c>
    </row>
    <row r="4654" spans="1:7" x14ac:dyDescent="0.2">
      <c r="A4654">
        <v>224599580</v>
      </c>
      <c r="B4654">
        <v>3621932</v>
      </c>
      <c r="C4654" t="s">
        <v>3380</v>
      </c>
      <c r="D4654" t="str">
        <f>INDEX(cleaned_data_Pittsburgh!AF$2:'cleaned_data_Pittsburgh'!AF$828, MATCH(A4654, cleaned_data_Pittsburgh!I$2:'cleaned_data_Pittsburgh'!I$828,0))</f>
        <v>Pittsburgh</v>
      </c>
      <c r="E4654">
        <f>INDEX(cleaned_data_Pittsburgh!AG$2:'cleaned_data_Pittsburgh'!AG$828, MATCH(A4654, cleaned_data_Pittsburgh!I$2:'cleaned_data_Pittsburgh'!I$828,0))</f>
        <v>0</v>
      </c>
      <c r="F4654" t="str">
        <f>INDEX(cleaned_data_Pittsburgh!AK$2:'cleaned_data_Pittsburgh'!AK$828, MATCH(A4654, cleaned_data_Pittsburgh!I$2:'cleaned_data_Pittsburgh'!I$828,0))</f>
        <v>Sub-county</v>
      </c>
      <c r="G4654">
        <f t="shared" si="55"/>
        <v>1</v>
      </c>
    </row>
    <row r="4655" spans="1:7" x14ac:dyDescent="0.2">
      <c r="A4655">
        <v>224599580</v>
      </c>
      <c r="B4655">
        <v>50424272</v>
      </c>
      <c r="C4655" t="s">
        <v>3380</v>
      </c>
      <c r="D4655" t="str">
        <f>INDEX(cleaned_data_Pittsburgh!AF$2:'cleaned_data_Pittsburgh'!AF$828, MATCH(A4655, cleaned_data_Pittsburgh!I$2:'cleaned_data_Pittsburgh'!I$828,0))</f>
        <v>Pittsburgh</v>
      </c>
      <c r="E4655">
        <f>INDEX(cleaned_data_Pittsburgh!AG$2:'cleaned_data_Pittsburgh'!AG$828, MATCH(A4655, cleaned_data_Pittsburgh!I$2:'cleaned_data_Pittsburgh'!I$828,0))</f>
        <v>0</v>
      </c>
      <c r="F4655" t="str">
        <f>INDEX(cleaned_data_Pittsburgh!AK$2:'cleaned_data_Pittsburgh'!AK$828, MATCH(A4655, cleaned_data_Pittsburgh!I$2:'cleaned_data_Pittsburgh'!I$828,0))</f>
        <v>Sub-county</v>
      </c>
      <c r="G4655">
        <f t="shared" si="55"/>
        <v>1</v>
      </c>
    </row>
    <row r="4656" spans="1:7" x14ac:dyDescent="0.2">
      <c r="A4656">
        <v>224599580</v>
      </c>
      <c r="B4656">
        <v>121344122</v>
      </c>
      <c r="C4656" t="s">
        <v>3380</v>
      </c>
      <c r="D4656" t="str">
        <f>INDEX(cleaned_data_Pittsburgh!AF$2:'cleaned_data_Pittsburgh'!AF$828, MATCH(A4656, cleaned_data_Pittsburgh!I$2:'cleaned_data_Pittsburgh'!I$828,0))</f>
        <v>Pittsburgh</v>
      </c>
      <c r="E4656">
        <f>INDEX(cleaned_data_Pittsburgh!AG$2:'cleaned_data_Pittsburgh'!AG$828, MATCH(A4656, cleaned_data_Pittsburgh!I$2:'cleaned_data_Pittsburgh'!I$828,0))</f>
        <v>0</v>
      </c>
      <c r="F4656" t="str">
        <f>INDEX(cleaned_data_Pittsburgh!AK$2:'cleaned_data_Pittsburgh'!AK$828, MATCH(A4656, cleaned_data_Pittsburgh!I$2:'cleaned_data_Pittsburgh'!I$828,0))</f>
        <v>Sub-county</v>
      </c>
      <c r="G4656">
        <f t="shared" si="55"/>
        <v>1</v>
      </c>
    </row>
    <row r="4657" spans="1:7" x14ac:dyDescent="0.2">
      <c r="A4657">
        <v>224599580</v>
      </c>
      <c r="B4657">
        <v>144888022</v>
      </c>
      <c r="C4657" t="s">
        <v>3380</v>
      </c>
      <c r="D4657" t="str">
        <f>INDEX(cleaned_data_Pittsburgh!AF$2:'cleaned_data_Pittsburgh'!AF$828, MATCH(A4657, cleaned_data_Pittsburgh!I$2:'cleaned_data_Pittsburgh'!I$828,0))</f>
        <v>Pittsburgh</v>
      </c>
      <c r="E4657">
        <f>INDEX(cleaned_data_Pittsburgh!AG$2:'cleaned_data_Pittsburgh'!AG$828, MATCH(A4657, cleaned_data_Pittsburgh!I$2:'cleaned_data_Pittsburgh'!I$828,0))</f>
        <v>0</v>
      </c>
      <c r="F4657" t="str">
        <f>INDEX(cleaned_data_Pittsburgh!AK$2:'cleaned_data_Pittsburgh'!AK$828, MATCH(A4657, cleaned_data_Pittsburgh!I$2:'cleaned_data_Pittsburgh'!I$828,0))</f>
        <v>Sub-county</v>
      </c>
      <c r="G4657">
        <f t="shared" si="55"/>
        <v>1</v>
      </c>
    </row>
    <row r="4658" spans="1:7" x14ac:dyDescent="0.2">
      <c r="A4658">
        <v>224599580</v>
      </c>
      <c r="B4658">
        <v>90820402</v>
      </c>
      <c r="C4658" t="s">
        <v>3380</v>
      </c>
      <c r="D4658" t="str">
        <f>INDEX(cleaned_data_Pittsburgh!AF$2:'cleaned_data_Pittsburgh'!AF$828, MATCH(A4658, cleaned_data_Pittsburgh!I$2:'cleaned_data_Pittsburgh'!I$828,0))</f>
        <v>Pittsburgh</v>
      </c>
      <c r="E4658">
        <f>INDEX(cleaned_data_Pittsburgh!AG$2:'cleaned_data_Pittsburgh'!AG$828, MATCH(A4658, cleaned_data_Pittsburgh!I$2:'cleaned_data_Pittsburgh'!I$828,0))</f>
        <v>0</v>
      </c>
      <c r="F4658" t="str">
        <f>INDEX(cleaned_data_Pittsburgh!AK$2:'cleaned_data_Pittsburgh'!AK$828, MATCH(A4658, cleaned_data_Pittsburgh!I$2:'cleaned_data_Pittsburgh'!I$828,0))</f>
        <v>Sub-county</v>
      </c>
      <c r="G4658">
        <f t="shared" si="55"/>
        <v>1</v>
      </c>
    </row>
    <row r="4659" spans="1:7" x14ac:dyDescent="0.2">
      <c r="A4659">
        <v>224599580</v>
      </c>
      <c r="B4659">
        <v>103800252</v>
      </c>
      <c r="C4659" t="s">
        <v>3380</v>
      </c>
      <c r="D4659" t="str">
        <f>INDEX(cleaned_data_Pittsburgh!AF$2:'cleaned_data_Pittsburgh'!AF$828, MATCH(A4659, cleaned_data_Pittsburgh!I$2:'cleaned_data_Pittsburgh'!I$828,0))</f>
        <v>Pittsburgh</v>
      </c>
      <c r="E4659">
        <f>INDEX(cleaned_data_Pittsburgh!AG$2:'cleaned_data_Pittsburgh'!AG$828, MATCH(A4659, cleaned_data_Pittsburgh!I$2:'cleaned_data_Pittsburgh'!I$828,0))</f>
        <v>0</v>
      </c>
      <c r="F4659" t="str">
        <f>INDEX(cleaned_data_Pittsburgh!AK$2:'cleaned_data_Pittsburgh'!AK$828, MATCH(A4659, cleaned_data_Pittsburgh!I$2:'cleaned_data_Pittsburgh'!I$828,0))</f>
        <v>Sub-county</v>
      </c>
      <c r="G4659">
        <f t="shared" si="55"/>
        <v>1</v>
      </c>
    </row>
    <row r="4660" spans="1:7" x14ac:dyDescent="0.2">
      <c r="A4660">
        <v>224599580</v>
      </c>
      <c r="B4660">
        <v>63942262</v>
      </c>
      <c r="C4660" t="s">
        <v>3380</v>
      </c>
      <c r="D4660" t="str">
        <f>INDEX(cleaned_data_Pittsburgh!AF$2:'cleaned_data_Pittsburgh'!AF$828, MATCH(A4660, cleaned_data_Pittsburgh!I$2:'cleaned_data_Pittsburgh'!I$828,0))</f>
        <v>Pittsburgh</v>
      </c>
      <c r="E4660">
        <f>INDEX(cleaned_data_Pittsburgh!AG$2:'cleaned_data_Pittsburgh'!AG$828, MATCH(A4660, cleaned_data_Pittsburgh!I$2:'cleaned_data_Pittsburgh'!I$828,0))</f>
        <v>0</v>
      </c>
      <c r="F4660" t="str">
        <f>INDEX(cleaned_data_Pittsburgh!AK$2:'cleaned_data_Pittsburgh'!AK$828, MATCH(A4660, cleaned_data_Pittsburgh!I$2:'cleaned_data_Pittsburgh'!I$828,0))</f>
        <v>Sub-county</v>
      </c>
      <c r="G4660">
        <f t="shared" si="55"/>
        <v>1</v>
      </c>
    </row>
    <row r="4661" spans="1:7" x14ac:dyDescent="0.2">
      <c r="A4661">
        <v>224599580</v>
      </c>
      <c r="B4661">
        <v>191284948</v>
      </c>
      <c r="C4661" t="s">
        <v>3380</v>
      </c>
      <c r="D4661" t="str">
        <f>INDEX(cleaned_data_Pittsburgh!AF$2:'cleaned_data_Pittsburgh'!AF$828, MATCH(A4661, cleaned_data_Pittsburgh!I$2:'cleaned_data_Pittsburgh'!I$828,0))</f>
        <v>Pittsburgh</v>
      </c>
      <c r="E4661">
        <f>INDEX(cleaned_data_Pittsburgh!AG$2:'cleaned_data_Pittsburgh'!AG$828, MATCH(A4661, cleaned_data_Pittsburgh!I$2:'cleaned_data_Pittsburgh'!I$828,0))</f>
        <v>0</v>
      </c>
      <c r="F4661" t="str">
        <f>INDEX(cleaned_data_Pittsburgh!AK$2:'cleaned_data_Pittsburgh'!AK$828, MATCH(A4661, cleaned_data_Pittsburgh!I$2:'cleaned_data_Pittsburgh'!I$828,0))</f>
        <v>Sub-county</v>
      </c>
      <c r="G4661">
        <f t="shared" si="55"/>
        <v>1</v>
      </c>
    </row>
    <row r="4662" spans="1:7" x14ac:dyDescent="0.2">
      <c r="A4662">
        <v>224599580</v>
      </c>
      <c r="B4662">
        <v>40414642</v>
      </c>
      <c r="C4662" t="s">
        <v>3380</v>
      </c>
      <c r="D4662" t="str">
        <f>INDEX(cleaned_data_Pittsburgh!AF$2:'cleaned_data_Pittsburgh'!AF$828, MATCH(A4662, cleaned_data_Pittsburgh!I$2:'cleaned_data_Pittsburgh'!I$828,0))</f>
        <v>Pittsburgh</v>
      </c>
      <c r="E4662">
        <f>INDEX(cleaned_data_Pittsburgh!AG$2:'cleaned_data_Pittsburgh'!AG$828, MATCH(A4662, cleaned_data_Pittsburgh!I$2:'cleaned_data_Pittsburgh'!I$828,0))</f>
        <v>0</v>
      </c>
      <c r="F4662" t="str">
        <f>INDEX(cleaned_data_Pittsburgh!AK$2:'cleaned_data_Pittsburgh'!AK$828, MATCH(A4662, cleaned_data_Pittsburgh!I$2:'cleaned_data_Pittsburgh'!I$828,0))</f>
        <v>Sub-county</v>
      </c>
      <c r="G4662">
        <f t="shared" si="55"/>
        <v>1</v>
      </c>
    </row>
    <row r="4663" spans="1:7" x14ac:dyDescent="0.2">
      <c r="A4663">
        <v>224599580</v>
      </c>
      <c r="B4663">
        <v>191354768</v>
      </c>
      <c r="C4663" t="s">
        <v>3380</v>
      </c>
      <c r="D4663" t="str">
        <f>INDEX(cleaned_data_Pittsburgh!AF$2:'cleaned_data_Pittsburgh'!AF$828, MATCH(A4663, cleaned_data_Pittsburgh!I$2:'cleaned_data_Pittsburgh'!I$828,0))</f>
        <v>Pittsburgh</v>
      </c>
      <c r="E4663">
        <f>INDEX(cleaned_data_Pittsburgh!AG$2:'cleaned_data_Pittsburgh'!AG$828, MATCH(A4663, cleaned_data_Pittsburgh!I$2:'cleaned_data_Pittsburgh'!I$828,0))</f>
        <v>0</v>
      </c>
      <c r="F4663" t="str">
        <f>INDEX(cleaned_data_Pittsburgh!AK$2:'cleaned_data_Pittsburgh'!AK$828, MATCH(A4663, cleaned_data_Pittsburgh!I$2:'cleaned_data_Pittsburgh'!I$828,0))</f>
        <v>Sub-county</v>
      </c>
      <c r="G4663">
        <f t="shared" si="55"/>
        <v>1</v>
      </c>
    </row>
    <row r="4664" spans="1:7" x14ac:dyDescent="0.2">
      <c r="A4664">
        <v>224599580</v>
      </c>
      <c r="B4664">
        <v>182797382</v>
      </c>
      <c r="C4664" t="s">
        <v>3380</v>
      </c>
      <c r="D4664" t="str">
        <f>INDEX(cleaned_data_Pittsburgh!AF$2:'cleaned_data_Pittsburgh'!AF$828, MATCH(A4664, cleaned_data_Pittsburgh!I$2:'cleaned_data_Pittsburgh'!I$828,0))</f>
        <v>Pittsburgh</v>
      </c>
      <c r="E4664">
        <f>INDEX(cleaned_data_Pittsburgh!AG$2:'cleaned_data_Pittsburgh'!AG$828, MATCH(A4664, cleaned_data_Pittsburgh!I$2:'cleaned_data_Pittsburgh'!I$828,0))</f>
        <v>0</v>
      </c>
      <c r="F4664" t="str">
        <f>INDEX(cleaned_data_Pittsburgh!AK$2:'cleaned_data_Pittsburgh'!AK$828, MATCH(A4664, cleaned_data_Pittsburgh!I$2:'cleaned_data_Pittsburgh'!I$828,0))</f>
        <v>Sub-county</v>
      </c>
      <c r="G4664">
        <f t="shared" si="55"/>
        <v>1</v>
      </c>
    </row>
    <row r="4665" spans="1:7" x14ac:dyDescent="0.2">
      <c r="A4665">
        <v>224599580</v>
      </c>
      <c r="B4665">
        <v>120686522</v>
      </c>
      <c r="C4665" t="s">
        <v>3380</v>
      </c>
      <c r="D4665" t="str">
        <f>INDEX(cleaned_data_Pittsburgh!AF$2:'cleaned_data_Pittsburgh'!AF$828, MATCH(A4665, cleaned_data_Pittsburgh!I$2:'cleaned_data_Pittsburgh'!I$828,0))</f>
        <v>Pittsburgh</v>
      </c>
      <c r="E4665">
        <f>INDEX(cleaned_data_Pittsburgh!AG$2:'cleaned_data_Pittsburgh'!AG$828, MATCH(A4665, cleaned_data_Pittsburgh!I$2:'cleaned_data_Pittsburgh'!I$828,0))</f>
        <v>0</v>
      </c>
      <c r="F4665" t="str">
        <f>INDEX(cleaned_data_Pittsburgh!AK$2:'cleaned_data_Pittsburgh'!AK$828, MATCH(A4665, cleaned_data_Pittsburgh!I$2:'cleaned_data_Pittsburgh'!I$828,0))</f>
        <v>Sub-county</v>
      </c>
      <c r="G4665">
        <f t="shared" si="55"/>
        <v>1</v>
      </c>
    </row>
    <row r="4666" spans="1:7" x14ac:dyDescent="0.2">
      <c r="A4666">
        <v>224599580</v>
      </c>
      <c r="B4666">
        <v>2230856</v>
      </c>
      <c r="C4666" t="s">
        <v>3380</v>
      </c>
      <c r="D4666" t="str">
        <f>INDEX(cleaned_data_Pittsburgh!AF$2:'cleaned_data_Pittsburgh'!AF$828, MATCH(A4666, cleaned_data_Pittsburgh!I$2:'cleaned_data_Pittsburgh'!I$828,0))</f>
        <v>Pittsburgh</v>
      </c>
      <c r="E4666">
        <f>INDEX(cleaned_data_Pittsburgh!AG$2:'cleaned_data_Pittsburgh'!AG$828, MATCH(A4666, cleaned_data_Pittsburgh!I$2:'cleaned_data_Pittsburgh'!I$828,0))</f>
        <v>0</v>
      </c>
      <c r="F4666" t="str">
        <f>INDEX(cleaned_data_Pittsburgh!AK$2:'cleaned_data_Pittsburgh'!AK$828, MATCH(A4666, cleaned_data_Pittsburgh!I$2:'cleaned_data_Pittsburgh'!I$828,0))</f>
        <v>Sub-county</v>
      </c>
      <c r="G4666">
        <f t="shared" si="55"/>
        <v>1</v>
      </c>
    </row>
    <row r="4667" spans="1:7" x14ac:dyDescent="0.2">
      <c r="A4667">
        <v>224599580</v>
      </c>
      <c r="B4667">
        <v>61717252</v>
      </c>
      <c r="C4667" t="s">
        <v>3380</v>
      </c>
      <c r="D4667" t="str">
        <f>INDEX(cleaned_data_Pittsburgh!AF$2:'cleaned_data_Pittsburgh'!AF$828, MATCH(A4667, cleaned_data_Pittsburgh!I$2:'cleaned_data_Pittsburgh'!I$828,0))</f>
        <v>Pittsburgh</v>
      </c>
      <c r="E4667">
        <f>INDEX(cleaned_data_Pittsburgh!AG$2:'cleaned_data_Pittsburgh'!AG$828, MATCH(A4667, cleaned_data_Pittsburgh!I$2:'cleaned_data_Pittsburgh'!I$828,0))</f>
        <v>0</v>
      </c>
      <c r="F4667" t="str">
        <f>INDEX(cleaned_data_Pittsburgh!AK$2:'cleaned_data_Pittsburgh'!AK$828, MATCH(A4667, cleaned_data_Pittsburgh!I$2:'cleaned_data_Pittsburgh'!I$828,0))</f>
        <v>Sub-county</v>
      </c>
      <c r="G4667">
        <f t="shared" si="55"/>
        <v>1</v>
      </c>
    </row>
    <row r="4668" spans="1:7" x14ac:dyDescent="0.2">
      <c r="A4668">
        <v>224599580</v>
      </c>
      <c r="B4668">
        <v>153074422</v>
      </c>
      <c r="C4668" t="s">
        <v>3380</v>
      </c>
      <c r="D4668" t="str">
        <f>INDEX(cleaned_data_Pittsburgh!AF$2:'cleaned_data_Pittsburgh'!AF$828, MATCH(A4668, cleaned_data_Pittsburgh!I$2:'cleaned_data_Pittsburgh'!I$828,0))</f>
        <v>Pittsburgh</v>
      </c>
      <c r="E4668">
        <f>INDEX(cleaned_data_Pittsburgh!AG$2:'cleaned_data_Pittsburgh'!AG$828, MATCH(A4668, cleaned_data_Pittsburgh!I$2:'cleaned_data_Pittsburgh'!I$828,0))</f>
        <v>0</v>
      </c>
      <c r="F4668" t="str">
        <f>INDEX(cleaned_data_Pittsburgh!AK$2:'cleaned_data_Pittsburgh'!AK$828, MATCH(A4668, cleaned_data_Pittsburgh!I$2:'cleaned_data_Pittsburgh'!I$828,0))</f>
        <v>Sub-county</v>
      </c>
      <c r="G4668">
        <f t="shared" si="55"/>
        <v>1</v>
      </c>
    </row>
    <row r="4669" spans="1:7" x14ac:dyDescent="0.2">
      <c r="A4669">
        <v>224599580</v>
      </c>
      <c r="B4669">
        <v>677570</v>
      </c>
      <c r="C4669" t="s">
        <v>3380</v>
      </c>
      <c r="D4669" t="str">
        <f>INDEX(cleaned_data_Pittsburgh!AF$2:'cleaned_data_Pittsburgh'!AF$828, MATCH(A4669, cleaned_data_Pittsburgh!I$2:'cleaned_data_Pittsburgh'!I$828,0))</f>
        <v>Pittsburgh</v>
      </c>
      <c r="E4669">
        <f>INDEX(cleaned_data_Pittsburgh!AG$2:'cleaned_data_Pittsburgh'!AG$828, MATCH(A4669, cleaned_data_Pittsburgh!I$2:'cleaned_data_Pittsburgh'!I$828,0))</f>
        <v>0</v>
      </c>
      <c r="F4669" t="str">
        <f>INDEX(cleaned_data_Pittsburgh!AK$2:'cleaned_data_Pittsburgh'!AK$828, MATCH(A4669, cleaned_data_Pittsburgh!I$2:'cleaned_data_Pittsburgh'!I$828,0))</f>
        <v>Sub-county</v>
      </c>
      <c r="G4669">
        <f t="shared" si="55"/>
        <v>1</v>
      </c>
    </row>
    <row r="4670" spans="1:7" x14ac:dyDescent="0.2">
      <c r="A4670">
        <v>224599580</v>
      </c>
      <c r="B4670">
        <v>14150466</v>
      </c>
      <c r="C4670" t="s">
        <v>3380</v>
      </c>
      <c r="D4670" t="str">
        <f>INDEX(cleaned_data_Pittsburgh!AF$2:'cleaned_data_Pittsburgh'!AF$828, MATCH(A4670, cleaned_data_Pittsburgh!I$2:'cleaned_data_Pittsburgh'!I$828,0))</f>
        <v>Pittsburgh</v>
      </c>
      <c r="E4670">
        <f>INDEX(cleaned_data_Pittsburgh!AG$2:'cleaned_data_Pittsburgh'!AG$828, MATCH(A4670, cleaned_data_Pittsburgh!I$2:'cleaned_data_Pittsburgh'!I$828,0))</f>
        <v>0</v>
      </c>
      <c r="F4670" t="str">
        <f>INDEX(cleaned_data_Pittsburgh!AK$2:'cleaned_data_Pittsburgh'!AK$828, MATCH(A4670, cleaned_data_Pittsburgh!I$2:'cleaned_data_Pittsburgh'!I$828,0))</f>
        <v>Sub-county</v>
      </c>
      <c r="G4670">
        <f t="shared" si="55"/>
        <v>1</v>
      </c>
    </row>
    <row r="4671" spans="1:7" x14ac:dyDescent="0.2">
      <c r="A4671">
        <v>224599580</v>
      </c>
      <c r="B4671">
        <v>63819912</v>
      </c>
      <c r="C4671" t="s">
        <v>3380</v>
      </c>
      <c r="D4671" t="str">
        <f>INDEX(cleaned_data_Pittsburgh!AF$2:'cleaned_data_Pittsburgh'!AF$828, MATCH(A4671, cleaned_data_Pittsburgh!I$2:'cleaned_data_Pittsburgh'!I$828,0))</f>
        <v>Pittsburgh</v>
      </c>
      <c r="E4671">
        <f>INDEX(cleaned_data_Pittsburgh!AG$2:'cleaned_data_Pittsburgh'!AG$828, MATCH(A4671, cleaned_data_Pittsburgh!I$2:'cleaned_data_Pittsburgh'!I$828,0))</f>
        <v>0</v>
      </c>
      <c r="F4671" t="str">
        <f>INDEX(cleaned_data_Pittsburgh!AK$2:'cleaned_data_Pittsburgh'!AK$828, MATCH(A4671, cleaned_data_Pittsburgh!I$2:'cleaned_data_Pittsburgh'!I$828,0))</f>
        <v>Sub-county</v>
      </c>
      <c r="G4671">
        <f t="shared" si="55"/>
        <v>1</v>
      </c>
    </row>
    <row r="4672" spans="1:7" x14ac:dyDescent="0.2">
      <c r="A4672">
        <v>224599580</v>
      </c>
      <c r="B4672">
        <v>7749741</v>
      </c>
      <c r="C4672" t="s">
        <v>3380</v>
      </c>
      <c r="D4672" t="str">
        <f>INDEX(cleaned_data_Pittsburgh!AF$2:'cleaned_data_Pittsburgh'!AF$828, MATCH(A4672, cleaned_data_Pittsburgh!I$2:'cleaned_data_Pittsburgh'!I$828,0))</f>
        <v>Pittsburgh</v>
      </c>
      <c r="E4672">
        <f>INDEX(cleaned_data_Pittsburgh!AG$2:'cleaned_data_Pittsburgh'!AG$828, MATCH(A4672, cleaned_data_Pittsburgh!I$2:'cleaned_data_Pittsburgh'!I$828,0))</f>
        <v>0</v>
      </c>
      <c r="F4672" t="str">
        <f>INDEX(cleaned_data_Pittsburgh!AK$2:'cleaned_data_Pittsburgh'!AK$828, MATCH(A4672, cleaned_data_Pittsburgh!I$2:'cleaned_data_Pittsburgh'!I$828,0))</f>
        <v>Sub-county</v>
      </c>
      <c r="G4672">
        <f t="shared" si="55"/>
        <v>1</v>
      </c>
    </row>
    <row r="4673" spans="1:7" x14ac:dyDescent="0.2">
      <c r="A4673">
        <v>224599580</v>
      </c>
      <c r="B4673">
        <v>13829731</v>
      </c>
      <c r="C4673" t="s">
        <v>3380</v>
      </c>
      <c r="D4673" t="str">
        <f>INDEX(cleaned_data_Pittsburgh!AF$2:'cleaned_data_Pittsburgh'!AF$828, MATCH(A4673, cleaned_data_Pittsburgh!I$2:'cleaned_data_Pittsburgh'!I$828,0))</f>
        <v>Pittsburgh</v>
      </c>
      <c r="E4673">
        <f>INDEX(cleaned_data_Pittsburgh!AG$2:'cleaned_data_Pittsburgh'!AG$828, MATCH(A4673, cleaned_data_Pittsburgh!I$2:'cleaned_data_Pittsburgh'!I$828,0))</f>
        <v>0</v>
      </c>
      <c r="F4673" t="str">
        <f>INDEX(cleaned_data_Pittsburgh!AK$2:'cleaned_data_Pittsburgh'!AK$828, MATCH(A4673, cleaned_data_Pittsburgh!I$2:'cleaned_data_Pittsburgh'!I$828,0))</f>
        <v>Sub-county</v>
      </c>
      <c r="G4673">
        <f t="shared" si="55"/>
        <v>1</v>
      </c>
    </row>
    <row r="4674" spans="1:7" x14ac:dyDescent="0.2">
      <c r="A4674">
        <v>224599580</v>
      </c>
      <c r="B4674">
        <v>9831389</v>
      </c>
      <c r="C4674" t="s">
        <v>3380</v>
      </c>
      <c r="D4674" t="str">
        <f>INDEX(cleaned_data_Pittsburgh!AF$2:'cleaned_data_Pittsburgh'!AF$828, MATCH(A4674, cleaned_data_Pittsburgh!I$2:'cleaned_data_Pittsburgh'!I$828,0))</f>
        <v>Pittsburgh</v>
      </c>
      <c r="E4674">
        <f>INDEX(cleaned_data_Pittsburgh!AG$2:'cleaned_data_Pittsburgh'!AG$828, MATCH(A4674, cleaned_data_Pittsburgh!I$2:'cleaned_data_Pittsburgh'!I$828,0))</f>
        <v>0</v>
      </c>
      <c r="F4674" t="str">
        <f>INDEX(cleaned_data_Pittsburgh!AK$2:'cleaned_data_Pittsburgh'!AK$828, MATCH(A4674, cleaned_data_Pittsburgh!I$2:'cleaned_data_Pittsburgh'!I$828,0))</f>
        <v>Sub-county</v>
      </c>
      <c r="G4674">
        <f t="shared" si="55"/>
        <v>1</v>
      </c>
    </row>
    <row r="4675" spans="1:7" x14ac:dyDescent="0.2">
      <c r="A4675">
        <v>224599580</v>
      </c>
      <c r="B4675">
        <v>187002770</v>
      </c>
      <c r="C4675" t="s">
        <v>3380</v>
      </c>
      <c r="D4675" t="str">
        <f>INDEX(cleaned_data_Pittsburgh!AF$2:'cleaned_data_Pittsburgh'!AF$828, MATCH(A4675, cleaned_data_Pittsburgh!I$2:'cleaned_data_Pittsburgh'!I$828,0))</f>
        <v>Pittsburgh</v>
      </c>
      <c r="E4675">
        <f>INDEX(cleaned_data_Pittsburgh!AG$2:'cleaned_data_Pittsburgh'!AG$828, MATCH(A4675, cleaned_data_Pittsburgh!I$2:'cleaned_data_Pittsburgh'!I$828,0))</f>
        <v>0</v>
      </c>
      <c r="F4675" t="str">
        <f>INDEX(cleaned_data_Pittsburgh!AK$2:'cleaned_data_Pittsburgh'!AK$828, MATCH(A4675, cleaned_data_Pittsburgh!I$2:'cleaned_data_Pittsburgh'!I$828,0))</f>
        <v>Sub-county</v>
      </c>
      <c r="G4675">
        <f t="shared" si="55"/>
        <v>1</v>
      </c>
    </row>
    <row r="4676" spans="1:7" x14ac:dyDescent="0.2">
      <c r="A4676">
        <v>224599580</v>
      </c>
      <c r="B4676">
        <v>6126676</v>
      </c>
      <c r="C4676" t="s">
        <v>3380</v>
      </c>
      <c r="D4676" t="str">
        <f>INDEX(cleaned_data_Pittsburgh!AF$2:'cleaned_data_Pittsburgh'!AF$828, MATCH(A4676, cleaned_data_Pittsburgh!I$2:'cleaned_data_Pittsburgh'!I$828,0))</f>
        <v>Pittsburgh</v>
      </c>
      <c r="E4676">
        <f>INDEX(cleaned_data_Pittsburgh!AG$2:'cleaned_data_Pittsburgh'!AG$828, MATCH(A4676, cleaned_data_Pittsburgh!I$2:'cleaned_data_Pittsburgh'!I$828,0))</f>
        <v>0</v>
      </c>
      <c r="F4676" t="str">
        <f>INDEX(cleaned_data_Pittsburgh!AK$2:'cleaned_data_Pittsburgh'!AK$828, MATCH(A4676, cleaned_data_Pittsburgh!I$2:'cleaned_data_Pittsburgh'!I$828,0))</f>
        <v>Sub-county</v>
      </c>
      <c r="G4676">
        <f t="shared" si="55"/>
        <v>1</v>
      </c>
    </row>
    <row r="4677" spans="1:7" x14ac:dyDescent="0.2">
      <c r="A4677">
        <v>224599619</v>
      </c>
      <c r="B4677">
        <v>3186346</v>
      </c>
      <c r="C4677" t="s">
        <v>3380</v>
      </c>
      <c r="D4677" t="str">
        <f>INDEX(cleaned_data_Pittsburgh!AF$2:'cleaned_data_Pittsburgh'!AF$828, MATCH(A4677, cleaned_data_Pittsburgh!I$2:'cleaned_data_Pittsburgh'!I$828,0))</f>
        <v>Pittsburgh</v>
      </c>
      <c r="E4677">
        <f>INDEX(cleaned_data_Pittsburgh!AG$2:'cleaned_data_Pittsburgh'!AG$828, MATCH(A4677, cleaned_data_Pittsburgh!I$2:'cleaned_data_Pittsburgh'!I$828,0))</f>
        <v>0</v>
      </c>
      <c r="F4677" t="str">
        <f>INDEX(cleaned_data_Pittsburgh!AK$2:'cleaned_data_Pittsburgh'!AK$828, MATCH(A4677, cleaned_data_Pittsburgh!I$2:'cleaned_data_Pittsburgh'!I$828,0))</f>
        <v>Sub-county</v>
      </c>
      <c r="G4677">
        <f t="shared" si="55"/>
        <v>1</v>
      </c>
    </row>
    <row r="4678" spans="1:7" x14ac:dyDescent="0.2">
      <c r="A4678">
        <v>224599619</v>
      </c>
      <c r="B4678">
        <v>67389622</v>
      </c>
      <c r="C4678" t="s">
        <v>3380</v>
      </c>
      <c r="D4678" t="str">
        <f>INDEX(cleaned_data_Pittsburgh!AF$2:'cleaned_data_Pittsburgh'!AF$828, MATCH(A4678, cleaned_data_Pittsburgh!I$2:'cleaned_data_Pittsburgh'!I$828,0))</f>
        <v>Pittsburgh</v>
      </c>
      <c r="E4678">
        <f>INDEX(cleaned_data_Pittsburgh!AG$2:'cleaned_data_Pittsburgh'!AG$828, MATCH(A4678, cleaned_data_Pittsburgh!I$2:'cleaned_data_Pittsburgh'!I$828,0))</f>
        <v>0</v>
      </c>
      <c r="F4678" t="str">
        <f>INDEX(cleaned_data_Pittsburgh!AK$2:'cleaned_data_Pittsburgh'!AK$828, MATCH(A4678, cleaned_data_Pittsburgh!I$2:'cleaned_data_Pittsburgh'!I$828,0))</f>
        <v>Sub-county</v>
      </c>
      <c r="G4678">
        <f t="shared" si="55"/>
        <v>1</v>
      </c>
    </row>
    <row r="4679" spans="1:7" x14ac:dyDescent="0.2">
      <c r="A4679">
        <v>224599619</v>
      </c>
      <c r="B4679">
        <v>181218592</v>
      </c>
      <c r="C4679" t="s">
        <v>3380</v>
      </c>
      <c r="D4679" t="str">
        <f>INDEX(cleaned_data_Pittsburgh!AF$2:'cleaned_data_Pittsburgh'!AF$828, MATCH(A4679, cleaned_data_Pittsburgh!I$2:'cleaned_data_Pittsburgh'!I$828,0))</f>
        <v>Pittsburgh</v>
      </c>
      <c r="E4679">
        <f>INDEX(cleaned_data_Pittsburgh!AG$2:'cleaned_data_Pittsburgh'!AG$828, MATCH(A4679, cleaned_data_Pittsburgh!I$2:'cleaned_data_Pittsburgh'!I$828,0))</f>
        <v>0</v>
      </c>
      <c r="F4679" t="str">
        <f>INDEX(cleaned_data_Pittsburgh!AK$2:'cleaned_data_Pittsburgh'!AK$828, MATCH(A4679, cleaned_data_Pittsburgh!I$2:'cleaned_data_Pittsburgh'!I$828,0))</f>
        <v>Sub-county</v>
      </c>
      <c r="G4679">
        <f t="shared" si="55"/>
        <v>1</v>
      </c>
    </row>
    <row r="4680" spans="1:7" x14ac:dyDescent="0.2">
      <c r="A4680">
        <v>224599619</v>
      </c>
      <c r="B4680">
        <v>189356737</v>
      </c>
      <c r="C4680" t="s">
        <v>3380</v>
      </c>
      <c r="D4680" t="str">
        <f>INDEX(cleaned_data_Pittsburgh!AF$2:'cleaned_data_Pittsburgh'!AF$828, MATCH(A4680, cleaned_data_Pittsburgh!I$2:'cleaned_data_Pittsburgh'!I$828,0))</f>
        <v>Pittsburgh</v>
      </c>
      <c r="E4680">
        <f>INDEX(cleaned_data_Pittsburgh!AG$2:'cleaned_data_Pittsburgh'!AG$828, MATCH(A4680, cleaned_data_Pittsburgh!I$2:'cleaned_data_Pittsburgh'!I$828,0))</f>
        <v>0</v>
      </c>
      <c r="F4680" t="str">
        <f>INDEX(cleaned_data_Pittsburgh!AK$2:'cleaned_data_Pittsburgh'!AK$828, MATCH(A4680, cleaned_data_Pittsburgh!I$2:'cleaned_data_Pittsburgh'!I$828,0))</f>
        <v>Sub-county</v>
      </c>
      <c r="G4680">
        <f t="shared" si="55"/>
        <v>1</v>
      </c>
    </row>
    <row r="4681" spans="1:7" x14ac:dyDescent="0.2">
      <c r="A4681">
        <v>224599619</v>
      </c>
      <c r="B4681">
        <v>8509938</v>
      </c>
      <c r="C4681" t="s">
        <v>3380</v>
      </c>
      <c r="D4681" t="str">
        <f>INDEX(cleaned_data_Pittsburgh!AF$2:'cleaned_data_Pittsburgh'!AF$828, MATCH(A4681, cleaned_data_Pittsburgh!I$2:'cleaned_data_Pittsburgh'!I$828,0))</f>
        <v>Pittsburgh</v>
      </c>
      <c r="E4681">
        <f>INDEX(cleaned_data_Pittsburgh!AG$2:'cleaned_data_Pittsburgh'!AG$828, MATCH(A4681, cleaned_data_Pittsburgh!I$2:'cleaned_data_Pittsburgh'!I$828,0))</f>
        <v>0</v>
      </c>
      <c r="F4681" t="str">
        <f>INDEX(cleaned_data_Pittsburgh!AK$2:'cleaned_data_Pittsburgh'!AK$828, MATCH(A4681, cleaned_data_Pittsburgh!I$2:'cleaned_data_Pittsburgh'!I$828,0))</f>
        <v>Sub-county</v>
      </c>
      <c r="G4681">
        <f t="shared" si="55"/>
        <v>1</v>
      </c>
    </row>
    <row r="4682" spans="1:7" x14ac:dyDescent="0.2">
      <c r="A4682">
        <v>224599619</v>
      </c>
      <c r="B4682">
        <v>8682476</v>
      </c>
      <c r="C4682" t="s">
        <v>3380</v>
      </c>
      <c r="D4682" t="str">
        <f>INDEX(cleaned_data_Pittsburgh!AF$2:'cleaned_data_Pittsburgh'!AF$828, MATCH(A4682, cleaned_data_Pittsburgh!I$2:'cleaned_data_Pittsburgh'!I$828,0))</f>
        <v>Pittsburgh</v>
      </c>
      <c r="E4682">
        <f>INDEX(cleaned_data_Pittsburgh!AG$2:'cleaned_data_Pittsburgh'!AG$828, MATCH(A4682, cleaned_data_Pittsburgh!I$2:'cleaned_data_Pittsburgh'!I$828,0))</f>
        <v>0</v>
      </c>
      <c r="F4682" t="str">
        <f>INDEX(cleaned_data_Pittsburgh!AK$2:'cleaned_data_Pittsburgh'!AK$828, MATCH(A4682, cleaned_data_Pittsburgh!I$2:'cleaned_data_Pittsburgh'!I$828,0))</f>
        <v>Sub-county</v>
      </c>
      <c r="G4682">
        <f t="shared" si="55"/>
        <v>1</v>
      </c>
    </row>
    <row r="4683" spans="1:7" x14ac:dyDescent="0.2">
      <c r="A4683">
        <v>224599619</v>
      </c>
      <c r="B4683">
        <v>10176894</v>
      </c>
      <c r="C4683" t="s">
        <v>3380</v>
      </c>
      <c r="D4683" t="str">
        <f>INDEX(cleaned_data_Pittsburgh!AF$2:'cleaned_data_Pittsburgh'!AF$828, MATCH(A4683, cleaned_data_Pittsburgh!I$2:'cleaned_data_Pittsburgh'!I$828,0))</f>
        <v>Pittsburgh</v>
      </c>
      <c r="E4683">
        <f>INDEX(cleaned_data_Pittsburgh!AG$2:'cleaned_data_Pittsburgh'!AG$828, MATCH(A4683, cleaned_data_Pittsburgh!I$2:'cleaned_data_Pittsburgh'!I$828,0))</f>
        <v>0</v>
      </c>
      <c r="F4683" t="str">
        <f>INDEX(cleaned_data_Pittsburgh!AK$2:'cleaned_data_Pittsburgh'!AK$828, MATCH(A4683, cleaned_data_Pittsburgh!I$2:'cleaned_data_Pittsburgh'!I$828,0))</f>
        <v>Sub-county</v>
      </c>
      <c r="G4683">
        <f t="shared" ref="G4683:G4746" si="56">IF(IFERROR(SEARCH(D4683, C4683), 0), 1, 0)</f>
        <v>1</v>
      </c>
    </row>
    <row r="4684" spans="1:7" x14ac:dyDescent="0.2">
      <c r="A4684">
        <v>224599619</v>
      </c>
      <c r="B4684">
        <v>63942262</v>
      </c>
      <c r="C4684" t="s">
        <v>3380</v>
      </c>
      <c r="D4684" t="str">
        <f>INDEX(cleaned_data_Pittsburgh!AF$2:'cleaned_data_Pittsburgh'!AF$828, MATCH(A4684, cleaned_data_Pittsburgh!I$2:'cleaned_data_Pittsburgh'!I$828,0))</f>
        <v>Pittsburgh</v>
      </c>
      <c r="E4684">
        <f>INDEX(cleaned_data_Pittsburgh!AG$2:'cleaned_data_Pittsburgh'!AG$828, MATCH(A4684, cleaned_data_Pittsburgh!I$2:'cleaned_data_Pittsburgh'!I$828,0))</f>
        <v>0</v>
      </c>
      <c r="F4684" t="str">
        <f>INDEX(cleaned_data_Pittsburgh!AK$2:'cleaned_data_Pittsburgh'!AK$828, MATCH(A4684, cleaned_data_Pittsburgh!I$2:'cleaned_data_Pittsburgh'!I$828,0))</f>
        <v>Sub-county</v>
      </c>
      <c r="G4684">
        <f t="shared" si="56"/>
        <v>1</v>
      </c>
    </row>
    <row r="4685" spans="1:7" x14ac:dyDescent="0.2">
      <c r="A4685">
        <v>224599619</v>
      </c>
      <c r="B4685">
        <v>9565917</v>
      </c>
      <c r="C4685" t="s">
        <v>3380</v>
      </c>
      <c r="D4685" t="str">
        <f>INDEX(cleaned_data_Pittsburgh!AF$2:'cleaned_data_Pittsburgh'!AF$828, MATCH(A4685, cleaned_data_Pittsburgh!I$2:'cleaned_data_Pittsburgh'!I$828,0))</f>
        <v>Pittsburgh</v>
      </c>
      <c r="E4685">
        <f>INDEX(cleaned_data_Pittsburgh!AG$2:'cleaned_data_Pittsburgh'!AG$828, MATCH(A4685, cleaned_data_Pittsburgh!I$2:'cleaned_data_Pittsburgh'!I$828,0))</f>
        <v>0</v>
      </c>
      <c r="F4685" t="str">
        <f>INDEX(cleaned_data_Pittsburgh!AK$2:'cleaned_data_Pittsburgh'!AK$828, MATCH(A4685, cleaned_data_Pittsburgh!I$2:'cleaned_data_Pittsburgh'!I$828,0))</f>
        <v>Sub-county</v>
      </c>
      <c r="G4685">
        <f t="shared" si="56"/>
        <v>1</v>
      </c>
    </row>
    <row r="4686" spans="1:7" x14ac:dyDescent="0.2">
      <c r="A4686">
        <v>224599619</v>
      </c>
      <c r="B4686">
        <v>186789609</v>
      </c>
      <c r="C4686" t="s">
        <v>3380</v>
      </c>
      <c r="D4686" t="str">
        <f>INDEX(cleaned_data_Pittsburgh!AF$2:'cleaned_data_Pittsburgh'!AF$828, MATCH(A4686, cleaned_data_Pittsburgh!I$2:'cleaned_data_Pittsburgh'!I$828,0))</f>
        <v>Pittsburgh</v>
      </c>
      <c r="E4686">
        <f>INDEX(cleaned_data_Pittsburgh!AG$2:'cleaned_data_Pittsburgh'!AG$828, MATCH(A4686, cleaned_data_Pittsburgh!I$2:'cleaned_data_Pittsburgh'!I$828,0))</f>
        <v>0</v>
      </c>
      <c r="F4686" t="str">
        <f>INDEX(cleaned_data_Pittsburgh!AK$2:'cleaned_data_Pittsburgh'!AK$828, MATCH(A4686, cleaned_data_Pittsburgh!I$2:'cleaned_data_Pittsburgh'!I$828,0))</f>
        <v>Sub-county</v>
      </c>
      <c r="G4686">
        <f t="shared" si="56"/>
        <v>1</v>
      </c>
    </row>
    <row r="4687" spans="1:7" x14ac:dyDescent="0.2">
      <c r="A4687">
        <v>224599619</v>
      </c>
      <c r="B4687">
        <v>13248672</v>
      </c>
      <c r="C4687" t="s">
        <v>3380</v>
      </c>
      <c r="D4687" t="str">
        <f>INDEX(cleaned_data_Pittsburgh!AF$2:'cleaned_data_Pittsburgh'!AF$828, MATCH(A4687, cleaned_data_Pittsburgh!I$2:'cleaned_data_Pittsburgh'!I$828,0))</f>
        <v>Pittsburgh</v>
      </c>
      <c r="E4687">
        <f>INDEX(cleaned_data_Pittsburgh!AG$2:'cleaned_data_Pittsburgh'!AG$828, MATCH(A4687, cleaned_data_Pittsburgh!I$2:'cleaned_data_Pittsburgh'!I$828,0))</f>
        <v>0</v>
      </c>
      <c r="F4687" t="str">
        <f>INDEX(cleaned_data_Pittsburgh!AK$2:'cleaned_data_Pittsburgh'!AK$828, MATCH(A4687, cleaned_data_Pittsburgh!I$2:'cleaned_data_Pittsburgh'!I$828,0))</f>
        <v>Sub-county</v>
      </c>
      <c r="G4687">
        <f t="shared" si="56"/>
        <v>1</v>
      </c>
    </row>
    <row r="4688" spans="1:7" x14ac:dyDescent="0.2">
      <c r="A4688">
        <v>224599619</v>
      </c>
      <c r="B4688">
        <v>190665486</v>
      </c>
      <c r="C4688" t="s">
        <v>3380</v>
      </c>
      <c r="D4688" t="str">
        <f>INDEX(cleaned_data_Pittsburgh!AF$2:'cleaned_data_Pittsburgh'!AF$828, MATCH(A4688, cleaned_data_Pittsburgh!I$2:'cleaned_data_Pittsburgh'!I$828,0))</f>
        <v>Pittsburgh</v>
      </c>
      <c r="E4688">
        <f>INDEX(cleaned_data_Pittsburgh!AG$2:'cleaned_data_Pittsburgh'!AG$828, MATCH(A4688, cleaned_data_Pittsburgh!I$2:'cleaned_data_Pittsburgh'!I$828,0))</f>
        <v>0</v>
      </c>
      <c r="F4688" t="str">
        <f>INDEX(cleaned_data_Pittsburgh!AK$2:'cleaned_data_Pittsburgh'!AK$828, MATCH(A4688, cleaned_data_Pittsburgh!I$2:'cleaned_data_Pittsburgh'!I$828,0))</f>
        <v>Sub-county</v>
      </c>
      <c r="G4688">
        <f t="shared" si="56"/>
        <v>1</v>
      </c>
    </row>
    <row r="4689" spans="1:7" x14ac:dyDescent="0.2">
      <c r="A4689">
        <v>224599619</v>
      </c>
      <c r="B4689">
        <v>184710376</v>
      </c>
      <c r="C4689" t="s">
        <v>3380</v>
      </c>
      <c r="D4689" t="str">
        <f>INDEX(cleaned_data_Pittsburgh!AF$2:'cleaned_data_Pittsburgh'!AF$828, MATCH(A4689, cleaned_data_Pittsburgh!I$2:'cleaned_data_Pittsburgh'!I$828,0))</f>
        <v>Pittsburgh</v>
      </c>
      <c r="E4689">
        <f>INDEX(cleaned_data_Pittsburgh!AG$2:'cleaned_data_Pittsburgh'!AG$828, MATCH(A4689, cleaned_data_Pittsburgh!I$2:'cleaned_data_Pittsburgh'!I$828,0))</f>
        <v>0</v>
      </c>
      <c r="F4689" t="str">
        <f>INDEX(cleaned_data_Pittsburgh!AK$2:'cleaned_data_Pittsburgh'!AK$828, MATCH(A4689, cleaned_data_Pittsburgh!I$2:'cleaned_data_Pittsburgh'!I$828,0))</f>
        <v>Sub-county</v>
      </c>
      <c r="G4689">
        <f t="shared" si="56"/>
        <v>1</v>
      </c>
    </row>
    <row r="4690" spans="1:7" x14ac:dyDescent="0.2">
      <c r="A4690">
        <v>224601822</v>
      </c>
      <c r="B4690">
        <v>158413252</v>
      </c>
      <c r="C4690" t="s">
        <v>3380</v>
      </c>
      <c r="D4690" t="str">
        <f>INDEX(cleaned_data_Pittsburgh!AF$2:'cleaned_data_Pittsburgh'!AF$828, MATCH(A4690, cleaned_data_Pittsburgh!I$2:'cleaned_data_Pittsburgh'!I$828,0))</f>
        <v>Pittsburgh</v>
      </c>
      <c r="E4690">
        <f>INDEX(cleaned_data_Pittsburgh!AG$2:'cleaned_data_Pittsburgh'!AG$828, MATCH(A4690, cleaned_data_Pittsburgh!I$2:'cleaned_data_Pittsburgh'!I$828,0))</f>
        <v>0</v>
      </c>
      <c r="F4690" t="str">
        <f>INDEX(cleaned_data_Pittsburgh!AK$2:'cleaned_data_Pittsburgh'!AK$828, MATCH(A4690, cleaned_data_Pittsburgh!I$2:'cleaned_data_Pittsburgh'!I$828,0))</f>
        <v>Sub-county</v>
      </c>
      <c r="G4690">
        <f t="shared" si="56"/>
        <v>1</v>
      </c>
    </row>
    <row r="4691" spans="1:7" x14ac:dyDescent="0.2">
      <c r="A4691">
        <v>224601822</v>
      </c>
      <c r="B4691">
        <v>187262641</v>
      </c>
      <c r="C4691" t="s">
        <v>3380</v>
      </c>
      <c r="D4691" t="str">
        <f>INDEX(cleaned_data_Pittsburgh!AF$2:'cleaned_data_Pittsburgh'!AF$828, MATCH(A4691, cleaned_data_Pittsburgh!I$2:'cleaned_data_Pittsburgh'!I$828,0))</f>
        <v>Pittsburgh</v>
      </c>
      <c r="E4691">
        <f>INDEX(cleaned_data_Pittsburgh!AG$2:'cleaned_data_Pittsburgh'!AG$828, MATCH(A4691, cleaned_data_Pittsburgh!I$2:'cleaned_data_Pittsburgh'!I$828,0))</f>
        <v>0</v>
      </c>
      <c r="F4691" t="str">
        <f>INDEX(cleaned_data_Pittsburgh!AK$2:'cleaned_data_Pittsburgh'!AK$828, MATCH(A4691, cleaned_data_Pittsburgh!I$2:'cleaned_data_Pittsburgh'!I$828,0))</f>
        <v>Sub-county</v>
      </c>
      <c r="G4691">
        <f t="shared" si="56"/>
        <v>1</v>
      </c>
    </row>
    <row r="4692" spans="1:7" x14ac:dyDescent="0.2">
      <c r="A4692">
        <v>224601822</v>
      </c>
      <c r="B4692">
        <v>116786332</v>
      </c>
      <c r="C4692" t="s">
        <v>3380</v>
      </c>
      <c r="D4692" t="str">
        <f>INDEX(cleaned_data_Pittsburgh!AF$2:'cleaned_data_Pittsburgh'!AF$828, MATCH(A4692, cleaned_data_Pittsburgh!I$2:'cleaned_data_Pittsburgh'!I$828,0))</f>
        <v>Pittsburgh</v>
      </c>
      <c r="E4692">
        <f>INDEX(cleaned_data_Pittsburgh!AG$2:'cleaned_data_Pittsburgh'!AG$828, MATCH(A4692, cleaned_data_Pittsburgh!I$2:'cleaned_data_Pittsburgh'!I$828,0))</f>
        <v>0</v>
      </c>
      <c r="F4692" t="str">
        <f>INDEX(cleaned_data_Pittsburgh!AK$2:'cleaned_data_Pittsburgh'!AK$828, MATCH(A4692, cleaned_data_Pittsburgh!I$2:'cleaned_data_Pittsburgh'!I$828,0))</f>
        <v>Sub-county</v>
      </c>
      <c r="G4692">
        <f t="shared" si="56"/>
        <v>1</v>
      </c>
    </row>
    <row r="4693" spans="1:7" x14ac:dyDescent="0.2">
      <c r="A4693">
        <v>224601822</v>
      </c>
      <c r="B4693">
        <v>138426602</v>
      </c>
      <c r="C4693" t="s">
        <v>3380</v>
      </c>
      <c r="D4693" t="str">
        <f>INDEX(cleaned_data_Pittsburgh!AF$2:'cleaned_data_Pittsburgh'!AF$828, MATCH(A4693, cleaned_data_Pittsburgh!I$2:'cleaned_data_Pittsburgh'!I$828,0))</f>
        <v>Pittsburgh</v>
      </c>
      <c r="E4693">
        <f>INDEX(cleaned_data_Pittsburgh!AG$2:'cleaned_data_Pittsburgh'!AG$828, MATCH(A4693, cleaned_data_Pittsburgh!I$2:'cleaned_data_Pittsburgh'!I$828,0))</f>
        <v>0</v>
      </c>
      <c r="F4693" t="str">
        <f>INDEX(cleaned_data_Pittsburgh!AK$2:'cleaned_data_Pittsburgh'!AK$828, MATCH(A4693, cleaned_data_Pittsburgh!I$2:'cleaned_data_Pittsburgh'!I$828,0))</f>
        <v>Sub-county</v>
      </c>
      <c r="G4693">
        <f t="shared" si="56"/>
        <v>1</v>
      </c>
    </row>
    <row r="4694" spans="1:7" x14ac:dyDescent="0.2">
      <c r="A4694">
        <v>224601822</v>
      </c>
      <c r="B4694">
        <v>189190240</v>
      </c>
      <c r="C4694" t="s">
        <v>3380</v>
      </c>
      <c r="D4694" t="str">
        <f>INDEX(cleaned_data_Pittsburgh!AF$2:'cleaned_data_Pittsburgh'!AF$828, MATCH(A4694, cleaned_data_Pittsburgh!I$2:'cleaned_data_Pittsburgh'!I$828,0))</f>
        <v>Pittsburgh</v>
      </c>
      <c r="E4694">
        <f>INDEX(cleaned_data_Pittsburgh!AG$2:'cleaned_data_Pittsburgh'!AG$828, MATCH(A4694, cleaned_data_Pittsburgh!I$2:'cleaned_data_Pittsburgh'!I$828,0))</f>
        <v>0</v>
      </c>
      <c r="F4694" t="str">
        <f>INDEX(cleaned_data_Pittsburgh!AK$2:'cleaned_data_Pittsburgh'!AK$828, MATCH(A4694, cleaned_data_Pittsburgh!I$2:'cleaned_data_Pittsburgh'!I$828,0))</f>
        <v>Sub-county</v>
      </c>
      <c r="G4694">
        <f t="shared" si="56"/>
        <v>1</v>
      </c>
    </row>
    <row r="4695" spans="1:7" x14ac:dyDescent="0.2">
      <c r="A4695">
        <v>224601822</v>
      </c>
      <c r="B4695">
        <v>182454574</v>
      </c>
      <c r="C4695" t="s">
        <v>3380</v>
      </c>
      <c r="D4695" t="str">
        <f>INDEX(cleaned_data_Pittsburgh!AF$2:'cleaned_data_Pittsburgh'!AF$828, MATCH(A4695, cleaned_data_Pittsburgh!I$2:'cleaned_data_Pittsburgh'!I$828,0))</f>
        <v>Pittsburgh</v>
      </c>
      <c r="E4695">
        <f>INDEX(cleaned_data_Pittsburgh!AG$2:'cleaned_data_Pittsburgh'!AG$828, MATCH(A4695, cleaned_data_Pittsburgh!I$2:'cleaned_data_Pittsburgh'!I$828,0))</f>
        <v>0</v>
      </c>
      <c r="F4695" t="str">
        <f>INDEX(cleaned_data_Pittsburgh!AK$2:'cleaned_data_Pittsburgh'!AK$828, MATCH(A4695, cleaned_data_Pittsburgh!I$2:'cleaned_data_Pittsburgh'!I$828,0))</f>
        <v>Sub-county</v>
      </c>
      <c r="G4695">
        <f t="shared" si="56"/>
        <v>1</v>
      </c>
    </row>
    <row r="4696" spans="1:7" x14ac:dyDescent="0.2">
      <c r="A4696">
        <v>224601822</v>
      </c>
      <c r="B4696">
        <v>188982105</v>
      </c>
      <c r="C4696" t="s">
        <v>3380</v>
      </c>
      <c r="D4696" t="str">
        <f>INDEX(cleaned_data_Pittsburgh!AF$2:'cleaned_data_Pittsburgh'!AF$828, MATCH(A4696, cleaned_data_Pittsburgh!I$2:'cleaned_data_Pittsburgh'!I$828,0))</f>
        <v>Pittsburgh</v>
      </c>
      <c r="E4696">
        <f>INDEX(cleaned_data_Pittsburgh!AG$2:'cleaned_data_Pittsburgh'!AG$828, MATCH(A4696, cleaned_data_Pittsburgh!I$2:'cleaned_data_Pittsburgh'!I$828,0))</f>
        <v>0</v>
      </c>
      <c r="F4696" t="str">
        <f>INDEX(cleaned_data_Pittsburgh!AK$2:'cleaned_data_Pittsburgh'!AK$828, MATCH(A4696, cleaned_data_Pittsburgh!I$2:'cleaned_data_Pittsburgh'!I$828,0))</f>
        <v>Sub-county</v>
      </c>
      <c r="G4696">
        <f t="shared" si="56"/>
        <v>1</v>
      </c>
    </row>
    <row r="4697" spans="1:7" x14ac:dyDescent="0.2">
      <c r="A4697">
        <v>224606195</v>
      </c>
      <c r="B4697">
        <v>170704682</v>
      </c>
      <c r="C4697" t="s">
        <v>3380</v>
      </c>
      <c r="D4697" t="str">
        <f>INDEX(cleaned_data_Pittsburgh!AF$2:'cleaned_data_Pittsburgh'!AF$828, MATCH(A4697, cleaned_data_Pittsburgh!I$2:'cleaned_data_Pittsburgh'!I$828,0))</f>
        <v>Pittsburgh</v>
      </c>
      <c r="E4697">
        <f>INDEX(cleaned_data_Pittsburgh!AG$2:'cleaned_data_Pittsburgh'!AG$828, MATCH(A4697, cleaned_data_Pittsburgh!I$2:'cleaned_data_Pittsburgh'!I$828,0))</f>
        <v>0</v>
      </c>
      <c r="F4697" t="str">
        <f>INDEX(cleaned_data_Pittsburgh!AK$2:'cleaned_data_Pittsburgh'!AK$828, MATCH(A4697, cleaned_data_Pittsburgh!I$2:'cleaned_data_Pittsburgh'!I$828,0))</f>
        <v>Sub-county</v>
      </c>
      <c r="G4697">
        <f t="shared" si="56"/>
        <v>1</v>
      </c>
    </row>
    <row r="4698" spans="1:7" x14ac:dyDescent="0.2">
      <c r="A4698">
        <v>224606195</v>
      </c>
      <c r="B4698">
        <v>4641641</v>
      </c>
      <c r="C4698" t="s">
        <v>3380</v>
      </c>
      <c r="D4698" t="str">
        <f>INDEX(cleaned_data_Pittsburgh!AF$2:'cleaned_data_Pittsburgh'!AF$828, MATCH(A4698, cleaned_data_Pittsburgh!I$2:'cleaned_data_Pittsburgh'!I$828,0))</f>
        <v>Pittsburgh</v>
      </c>
      <c r="E4698">
        <f>INDEX(cleaned_data_Pittsburgh!AG$2:'cleaned_data_Pittsburgh'!AG$828, MATCH(A4698, cleaned_data_Pittsburgh!I$2:'cleaned_data_Pittsburgh'!I$828,0))</f>
        <v>0</v>
      </c>
      <c r="F4698" t="str">
        <f>INDEX(cleaned_data_Pittsburgh!AK$2:'cleaned_data_Pittsburgh'!AK$828, MATCH(A4698, cleaned_data_Pittsburgh!I$2:'cleaned_data_Pittsburgh'!I$828,0))</f>
        <v>Sub-county</v>
      </c>
      <c r="G4698">
        <f t="shared" si="56"/>
        <v>1</v>
      </c>
    </row>
    <row r="4699" spans="1:7" x14ac:dyDescent="0.2">
      <c r="A4699">
        <v>224606195</v>
      </c>
      <c r="B4699">
        <v>186319279</v>
      </c>
      <c r="C4699" t="s">
        <v>3380</v>
      </c>
      <c r="D4699" t="str">
        <f>INDEX(cleaned_data_Pittsburgh!AF$2:'cleaned_data_Pittsburgh'!AF$828, MATCH(A4699, cleaned_data_Pittsburgh!I$2:'cleaned_data_Pittsburgh'!I$828,0))</f>
        <v>Pittsburgh</v>
      </c>
      <c r="E4699">
        <f>INDEX(cleaned_data_Pittsburgh!AG$2:'cleaned_data_Pittsburgh'!AG$828, MATCH(A4699, cleaned_data_Pittsburgh!I$2:'cleaned_data_Pittsburgh'!I$828,0))</f>
        <v>0</v>
      </c>
      <c r="F4699" t="str">
        <f>INDEX(cleaned_data_Pittsburgh!AK$2:'cleaned_data_Pittsburgh'!AK$828, MATCH(A4699, cleaned_data_Pittsburgh!I$2:'cleaned_data_Pittsburgh'!I$828,0))</f>
        <v>Sub-county</v>
      </c>
      <c r="G4699">
        <f t="shared" si="56"/>
        <v>1</v>
      </c>
    </row>
    <row r="4700" spans="1:7" x14ac:dyDescent="0.2">
      <c r="A4700">
        <v>224606195</v>
      </c>
      <c r="B4700">
        <v>45718522</v>
      </c>
      <c r="C4700" t="s">
        <v>3380</v>
      </c>
      <c r="D4700" t="str">
        <f>INDEX(cleaned_data_Pittsburgh!AF$2:'cleaned_data_Pittsburgh'!AF$828, MATCH(A4700, cleaned_data_Pittsburgh!I$2:'cleaned_data_Pittsburgh'!I$828,0))</f>
        <v>Pittsburgh</v>
      </c>
      <c r="E4700">
        <f>INDEX(cleaned_data_Pittsburgh!AG$2:'cleaned_data_Pittsburgh'!AG$828, MATCH(A4700, cleaned_data_Pittsburgh!I$2:'cleaned_data_Pittsburgh'!I$828,0))</f>
        <v>0</v>
      </c>
      <c r="F4700" t="str">
        <f>INDEX(cleaned_data_Pittsburgh!AK$2:'cleaned_data_Pittsburgh'!AK$828, MATCH(A4700, cleaned_data_Pittsburgh!I$2:'cleaned_data_Pittsburgh'!I$828,0))</f>
        <v>Sub-county</v>
      </c>
      <c r="G4700">
        <f t="shared" si="56"/>
        <v>1</v>
      </c>
    </row>
    <row r="4701" spans="1:7" x14ac:dyDescent="0.2">
      <c r="A4701">
        <v>224606195</v>
      </c>
      <c r="B4701">
        <v>108481672</v>
      </c>
      <c r="C4701" t="s">
        <v>3380</v>
      </c>
      <c r="D4701" t="str">
        <f>INDEX(cleaned_data_Pittsburgh!AF$2:'cleaned_data_Pittsburgh'!AF$828, MATCH(A4701, cleaned_data_Pittsburgh!I$2:'cleaned_data_Pittsburgh'!I$828,0))</f>
        <v>Pittsburgh</v>
      </c>
      <c r="E4701">
        <f>INDEX(cleaned_data_Pittsburgh!AG$2:'cleaned_data_Pittsburgh'!AG$828, MATCH(A4701, cleaned_data_Pittsburgh!I$2:'cleaned_data_Pittsburgh'!I$828,0))</f>
        <v>0</v>
      </c>
      <c r="F4701" t="str">
        <f>INDEX(cleaned_data_Pittsburgh!AK$2:'cleaned_data_Pittsburgh'!AK$828, MATCH(A4701, cleaned_data_Pittsburgh!I$2:'cleaned_data_Pittsburgh'!I$828,0))</f>
        <v>Sub-county</v>
      </c>
      <c r="G4701">
        <f t="shared" si="56"/>
        <v>1</v>
      </c>
    </row>
    <row r="4702" spans="1:7" x14ac:dyDescent="0.2">
      <c r="A4702">
        <v>224606430</v>
      </c>
      <c r="B4702">
        <v>87564042</v>
      </c>
      <c r="C4702" t="s">
        <v>3380</v>
      </c>
      <c r="D4702" t="str">
        <f>INDEX(cleaned_data_Pittsburgh!AF$2:'cleaned_data_Pittsburgh'!AF$828, MATCH(A4702, cleaned_data_Pittsburgh!I$2:'cleaned_data_Pittsburgh'!I$828,0))</f>
        <v>Pittsburgh</v>
      </c>
      <c r="E4702">
        <f>INDEX(cleaned_data_Pittsburgh!AG$2:'cleaned_data_Pittsburgh'!AG$828, MATCH(A4702, cleaned_data_Pittsburgh!I$2:'cleaned_data_Pittsburgh'!I$828,0))</f>
        <v>0</v>
      </c>
      <c r="F4702" t="str">
        <f>INDEX(cleaned_data_Pittsburgh!AK$2:'cleaned_data_Pittsburgh'!AK$828, MATCH(A4702, cleaned_data_Pittsburgh!I$2:'cleaned_data_Pittsburgh'!I$828,0))</f>
        <v>Sub-county</v>
      </c>
      <c r="G4702">
        <f t="shared" si="56"/>
        <v>1</v>
      </c>
    </row>
    <row r="4703" spans="1:7" x14ac:dyDescent="0.2">
      <c r="A4703">
        <v>224606430</v>
      </c>
      <c r="B4703">
        <v>14139600</v>
      </c>
      <c r="C4703" t="s">
        <v>3380</v>
      </c>
      <c r="D4703" t="str">
        <f>INDEX(cleaned_data_Pittsburgh!AF$2:'cleaned_data_Pittsburgh'!AF$828, MATCH(A4703, cleaned_data_Pittsburgh!I$2:'cleaned_data_Pittsburgh'!I$828,0))</f>
        <v>Pittsburgh</v>
      </c>
      <c r="E4703">
        <f>INDEX(cleaned_data_Pittsburgh!AG$2:'cleaned_data_Pittsburgh'!AG$828, MATCH(A4703, cleaned_data_Pittsburgh!I$2:'cleaned_data_Pittsburgh'!I$828,0))</f>
        <v>0</v>
      </c>
      <c r="F4703" t="str">
        <f>INDEX(cleaned_data_Pittsburgh!AK$2:'cleaned_data_Pittsburgh'!AK$828, MATCH(A4703, cleaned_data_Pittsburgh!I$2:'cleaned_data_Pittsburgh'!I$828,0))</f>
        <v>Sub-county</v>
      </c>
      <c r="G4703">
        <f t="shared" si="56"/>
        <v>1</v>
      </c>
    </row>
    <row r="4704" spans="1:7" x14ac:dyDescent="0.2">
      <c r="A4704">
        <v>224606430</v>
      </c>
      <c r="B4704">
        <v>4546837</v>
      </c>
      <c r="C4704" t="s">
        <v>3380</v>
      </c>
      <c r="D4704" t="str">
        <f>INDEX(cleaned_data_Pittsburgh!AF$2:'cleaned_data_Pittsburgh'!AF$828, MATCH(A4704, cleaned_data_Pittsburgh!I$2:'cleaned_data_Pittsburgh'!I$828,0))</f>
        <v>Pittsburgh</v>
      </c>
      <c r="E4704">
        <f>INDEX(cleaned_data_Pittsburgh!AG$2:'cleaned_data_Pittsburgh'!AG$828, MATCH(A4704, cleaned_data_Pittsburgh!I$2:'cleaned_data_Pittsburgh'!I$828,0))</f>
        <v>0</v>
      </c>
      <c r="F4704" t="str">
        <f>INDEX(cleaned_data_Pittsburgh!AK$2:'cleaned_data_Pittsburgh'!AK$828, MATCH(A4704, cleaned_data_Pittsburgh!I$2:'cleaned_data_Pittsburgh'!I$828,0))</f>
        <v>Sub-county</v>
      </c>
      <c r="G4704">
        <f t="shared" si="56"/>
        <v>1</v>
      </c>
    </row>
    <row r="4705" spans="1:7" x14ac:dyDescent="0.2">
      <c r="A4705">
        <v>224606430</v>
      </c>
      <c r="B4705">
        <v>73741642</v>
      </c>
      <c r="C4705" t="s">
        <v>3380</v>
      </c>
      <c r="D4705" t="str">
        <f>INDEX(cleaned_data_Pittsburgh!AF$2:'cleaned_data_Pittsburgh'!AF$828, MATCH(A4705, cleaned_data_Pittsburgh!I$2:'cleaned_data_Pittsburgh'!I$828,0))</f>
        <v>Pittsburgh</v>
      </c>
      <c r="E4705">
        <f>INDEX(cleaned_data_Pittsburgh!AG$2:'cleaned_data_Pittsburgh'!AG$828, MATCH(A4705, cleaned_data_Pittsburgh!I$2:'cleaned_data_Pittsburgh'!I$828,0))</f>
        <v>0</v>
      </c>
      <c r="F4705" t="str">
        <f>INDEX(cleaned_data_Pittsburgh!AK$2:'cleaned_data_Pittsburgh'!AK$828, MATCH(A4705, cleaned_data_Pittsburgh!I$2:'cleaned_data_Pittsburgh'!I$828,0))</f>
        <v>Sub-county</v>
      </c>
      <c r="G4705">
        <f t="shared" si="56"/>
        <v>1</v>
      </c>
    </row>
    <row r="4706" spans="1:7" x14ac:dyDescent="0.2">
      <c r="A4706">
        <v>224606430</v>
      </c>
      <c r="B4706">
        <v>8592502</v>
      </c>
      <c r="C4706" t="s">
        <v>3380</v>
      </c>
      <c r="D4706" t="str">
        <f>INDEX(cleaned_data_Pittsburgh!AF$2:'cleaned_data_Pittsburgh'!AF$828, MATCH(A4706, cleaned_data_Pittsburgh!I$2:'cleaned_data_Pittsburgh'!I$828,0))</f>
        <v>Pittsburgh</v>
      </c>
      <c r="E4706">
        <f>INDEX(cleaned_data_Pittsburgh!AG$2:'cleaned_data_Pittsburgh'!AG$828, MATCH(A4706, cleaned_data_Pittsburgh!I$2:'cleaned_data_Pittsburgh'!I$828,0))</f>
        <v>0</v>
      </c>
      <c r="F4706" t="str">
        <f>INDEX(cleaned_data_Pittsburgh!AK$2:'cleaned_data_Pittsburgh'!AK$828, MATCH(A4706, cleaned_data_Pittsburgh!I$2:'cleaned_data_Pittsburgh'!I$828,0))</f>
        <v>Sub-county</v>
      </c>
      <c r="G4706">
        <f t="shared" si="56"/>
        <v>1</v>
      </c>
    </row>
    <row r="4707" spans="1:7" x14ac:dyDescent="0.2">
      <c r="A4707">
        <v>224606430</v>
      </c>
      <c r="B4707">
        <v>115066192</v>
      </c>
      <c r="C4707" t="s">
        <v>3380</v>
      </c>
      <c r="D4707" t="str">
        <f>INDEX(cleaned_data_Pittsburgh!AF$2:'cleaned_data_Pittsburgh'!AF$828, MATCH(A4707, cleaned_data_Pittsburgh!I$2:'cleaned_data_Pittsburgh'!I$828,0))</f>
        <v>Pittsburgh</v>
      </c>
      <c r="E4707">
        <f>INDEX(cleaned_data_Pittsburgh!AG$2:'cleaned_data_Pittsburgh'!AG$828, MATCH(A4707, cleaned_data_Pittsburgh!I$2:'cleaned_data_Pittsburgh'!I$828,0))</f>
        <v>0</v>
      </c>
      <c r="F4707" t="str">
        <f>INDEX(cleaned_data_Pittsburgh!AK$2:'cleaned_data_Pittsburgh'!AK$828, MATCH(A4707, cleaned_data_Pittsburgh!I$2:'cleaned_data_Pittsburgh'!I$828,0))</f>
        <v>Sub-county</v>
      </c>
      <c r="G4707">
        <f t="shared" si="56"/>
        <v>1</v>
      </c>
    </row>
    <row r="4708" spans="1:7" x14ac:dyDescent="0.2">
      <c r="A4708">
        <v>224606430</v>
      </c>
      <c r="B4708">
        <v>69710882</v>
      </c>
      <c r="C4708" t="s">
        <v>3380</v>
      </c>
      <c r="D4708" t="str">
        <f>INDEX(cleaned_data_Pittsburgh!AF$2:'cleaned_data_Pittsburgh'!AF$828, MATCH(A4708, cleaned_data_Pittsburgh!I$2:'cleaned_data_Pittsburgh'!I$828,0))</f>
        <v>Pittsburgh</v>
      </c>
      <c r="E4708">
        <f>INDEX(cleaned_data_Pittsburgh!AG$2:'cleaned_data_Pittsburgh'!AG$828, MATCH(A4708, cleaned_data_Pittsburgh!I$2:'cleaned_data_Pittsburgh'!I$828,0))</f>
        <v>0</v>
      </c>
      <c r="F4708" t="str">
        <f>INDEX(cleaned_data_Pittsburgh!AK$2:'cleaned_data_Pittsburgh'!AK$828, MATCH(A4708, cleaned_data_Pittsburgh!I$2:'cleaned_data_Pittsburgh'!I$828,0))</f>
        <v>Sub-county</v>
      </c>
      <c r="G4708">
        <f t="shared" si="56"/>
        <v>1</v>
      </c>
    </row>
    <row r="4709" spans="1:7" x14ac:dyDescent="0.2">
      <c r="A4709">
        <v>224606430</v>
      </c>
      <c r="B4709">
        <v>183495142</v>
      </c>
      <c r="C4709" t="s">
        <v>3380</v>
      </c>
      <c r="D4709" t="str">
        <f>INDEX(cleaned_data_Pittsburgh!AF$2:'cleaned_data_Pittsburgh'!AF$828, MATCH(A4709, cleaned_data_Pittsburgh!I$2:'cleaned_data_Pittsburgh'!I$828,0))</f>
        <v>Pittsburgh</v>
      </c>
      <c r="E4709">
        <f>INDEX(cleaned_data_Pittsburgh!AG$2:'cleaned_data_Pittsburgh'!AG$828, MATCH(A4709, cleaned_data_Pittsburgh!I$2:'cleaned_data_Pittsburgh'!I$828,0))</f>
        <v>0</v>
      </c>
      <c r="F4709" t="str">
        <f>INDEX(cleaned_data_Pittsburgh!AK$2:'cleaned_data_Pittsburgh'!AK$828, MATCH(A4709, cleaned_data_Pittsburgh!I$2:'cleaned_data_Pittsburgh'!I$828,0))</f>
        <v>Sub-county</v>
      </c>
      <c r="G4709">
        <f t="shared" si="56"/>
        <v>1</v>
      </c>
    </row>
    <row r="4710" spans="1:7" x14ac:dyDescent="0.2">
      <c r="A4710">
        <v>224606430</v>
      </c>
      <c r="B4710">
        <v>191284948</v>
      </c>
      <c r="C4710" t="s">
        <v>3380</v>
      </c>
      <c r="D4710" t="str">
        <f>INDEX(cleaned_data_Pittsburgh!AF$2:'cleaned_data_Pittsburgh'!AF$828, MATCH(A4710, cleaned_data_Pittsburgh!I$2:'cleaned_data_Pittsburgh'!I$828,0))</f>
        <v>Pittsburgh</v>
      </c>
      <c r="E4710">
        <f>INDEX(cleaned_data_Pittsburgh!AG$2:'cleaned_data_Pittsburgh'!AG$828, MATCH(A4710, cleaned_data_Pittsburgh!I$2:'cleaned_data_Pittsburgh'!I$828,0))</f>
        <v>0</v>
      </c>
      <c r="F4710" t="str">
        <f>INDEX(cleaned_data_Pittsburgh!AK$2:'cleaned_data_Pittsburgh'!AK$828, MATCH(A4710, cleaned_data_Pittsburgh!I$2:'cleaned_data_Pittsburgh'!I$828,0))</f>
        <v>Sub-county</v>
      </c>
      <c r="G4710">
        <f t="shared" si="56"/>
        <v>1</v>
      </c>
    </row>
    <row r="4711" spans="1:7" x14ac:dyDescent="0.2">
      <c r="A4711">
        <v>224606838</v>
      </c>
      <c r="B4711">
        <v>87564042</v>
      </c>
      <c r="C4711" t="s">
        <v>3380</v>
      </c>
      <c r="D4711" t="str">
        <f>INDEX(cleaned_data_Pittsburgh!AF$2:'cleaned_data_Pittsburgh'!AF$828, MATCH(A4711, cleaned_data_Pittsburgh!I$2:'cleaned_data_Pittsburgh'!I$828,0))</f>
        <v>Pittsburgh</v>
      </c>
      <c r="E4711">
        <f>INDEX(cleaned_data_Pittsburgh!AG$2:'cleaned_data_Pittsburgh'!AG$828, MATCH(A4711, cleaned_data_Pittsburgh!I$2:'cleaned_data_Pittsburgh'!I$828,0))</f>
        <v>0</v>
      </c>
      <c r="F4711" t="str">
        <f>INDEX(cleaned_data_Pittsburgh!AK$2:'cleaned_data_Pittsburgh'!AK$828, MATCH(A4711, cleaned_data_Pittsburgh!I$2:'cleaned_data_Pittsburgh'!I$828,0))</f>
        <v>Sub-county</v>
      </c>
      <c r="G4711">
        <f t="shared" si="56"/>
        <v>1</v>
      </c>
    </row>
    <row r="4712" spans="1:7" x14ac:dyDescent="0.2">
      <c r="A4712">
        <v>224606838</v>
      </c>
      <c r="B4712">
        <v>12110401</v>
      </c>
      <c r="C4712" t="s">
        <v>3380</v>
      </c>
      <c r="D4712" t="str">
        <f>INDEX(cleaned_data_Pittsburgh!AF$2:'cleaned_data_Pittsburgh'!AF$828, MATCH(A4712, cleaned_data_Pittsburgh!I$2:'cleaned_data_Pittsburgh'!I$828,0))</f>
        <v>Pittsburgh</v>
      </c>
      <c r="E4712">
        <f>INDEX(cleaned_data_Pittsburgh!AG$2:'cleaned_data_Pittsburgh'!AG$828, MATCH(A4712, cleaned_data_Pittsburgh!I$2:'cleaned_data_Pittsburgh'!I$828,0))</f>
        <v>0</v>
      </c>
      <c r="F4712" t="str">
        <f>INDEX(cleaned_data_Pittsburgh!AK$2:'cleaned_data_Pittsburgh'!AK$828, MATCH(A4712, cleaned_data_Pittsburgh!I$2:'cleaned_data_Pittsburgh'!I$828,0))</f>
        <v>Sub-county</v>
      </c>
      <c r="G4712">
        <f t="shared" si="56"/>
        <v>1</v>
      </c>
    </row>
    <row r="4713" spans="1:7" x14ac:dyDescent="0.2">
      <c r="A4713">
        <v>224606838</v>
      </c>
      <c r="B4713">
        <v>142206252</v>
      </c>
      <c r="C4713" t="s">
        <v>3380</v>
      </c>
      <c r="D4713" t="str">
        <f>INDEX(cleaned_data_Pittsburgh!AF$2:'cleaned_data_Pittsburgh'!AF$828, MATCH(A4713, cleaned_data_Pittsburgh!I$2:'cleaned_data_Pittsburgh'!I$828,0))</f>
        <v>Pittsburgh</v>
      </c>
      <c r="E4713">
        <f>INDEX(cleaned_data_Pittsburgh!AG$2:'cleaned_data_Pittsburgh'!AG$828, MATCH(A4713, cleaned_data_Pittsburgh!I$2:'cleaned_data_Pittsburgh'!I$828,0))</f>
        <v>0</v>
      </c>
      <c r="F4713" t="str">
        <f>INDEX(cleaned_data_Pittsburgh!AK$2:'cleaned_data_Pittsburgh'!AK$828, MATCH(A4713, cleaned_data_Pittsburgh!I$2:'cleaned_data_Pittsburgh'!I$828,0))</f>
        <v>Sub-county</v>
      </c>
      <c r="G4713">
        <f t="shared" si="56"/>
        <v>1</v>
      </c>
    </row>
    <row r="4714" spans="1:7" x14ac:dyDescent="0.2">
      <c r="A4714">
        <v>224606838</v>
      </c>
      <c r="B4714">
        <v>124080472</v>
      </c>
      <c r="C4714" t="s">
        <v>3380</v>
      </c>
      <c r="D4714" t="str">
        <f>INDEX(cleaned_data_Pittsburgh!AF$2:'cleaned_data_Pittsburgh'!AF$828, MATCH(A4714, cleaned_data_Pittsburgh!I$2:'cleaned_data_Pittsburgh'!I$828,0))</f>
        <v>Pittsburgh</v>
      </c>
      <c r="E4714">
        <f>INDEX(cleaned_data_Pittsburgh!AG$2:'cleaned_data_Pittsburgh'!AG$828, MATCH(A4714, cleaned_data_Pittsburgh!I$2:'cleaned_data_Pittsburgh'!I$828,0))</f>
        <v>0</v>
      </c>
      <c r="F4714" t="str">
        <f>INDEX(cleaned_data_Pittsburgh!AK$2:'cleaned_data_Pittsburgh'!AK$828, MATCH(A4714, cleaned_data_Pittsburgh!I$2:'cleaned_data_Pittsburgh'!I$828,0))</f>
        <v>Sub-county</v>
      </c>
      <c r="G4714">
        <f t="shared" si="56"/>
        <v>1</v>
      </c>
    </row>
    <row r="4715" spans="1:7" x14ac:dyDescent="0.2">
      <c r="A4715">
        <v>224606838</v>
      </c>
      <c r="B4715">
        <v>136340012</v>
      </c>
      <c r="C4715" t="s">
        <v>3380</v>
      </c>
      <c r="D4715" t="str">
        <f>INDEX(cleaned_data_Pittsburgh!AF$2:'cleaned_data_Pittsburgh'!AF$828, MATCH(A4715, cleaned_data_Pittsburgh!I$2:'cleaned_data_Pittsburgh'!I$828,0))</f>
        <v>Pittsburgh</v>
      </c>
      <c r="E4715">
        <f>INDEX(cleaned_data_Pittsburgh!AG$2:'cleaned_data_Pittsburgh'!AG$828, MATCH(A4715, cleaned_data_Pittsburgh!I$2:'cleaned_data_Pittsburgh'!I$828,0))</f>
        <v>0</v>
      </c>
      <c r="F4715" t="str">
        <f>INDEX(cleaned_data_Pittsburgh!AK$2:'cleaned_data_Pittsburgh'!AK$828, MATCH(A4715, cleaned_data_Pittsburgh!I$2:'cleaned_data_Pittsburgh'!I$828,0))</f>
        <v>Sub-county</v>
      </c>
      <c r="G4715">
        <f t="shared" si="56"/>
        <v>1</v>
      </c>
    </row>
    <row r="4716" spans="1:7" x14ac:dyDescent="0.2">
      <c r="A4716">
        <v>224606838</v>
      </c>
      <c r="B4716">
        <v>183810377</v>
      </c>
      <c r="C4716" t="s">
        <v>3380</v>
      </c>
      <c r="D4716" t="str">
        <f>INDEX(cleaned_data_Pittsburgh!AF$2:'cleaned_data_Pittsburgh'!AF$828, MATCH(A4716, cleaned_data_Pittsburgh!I$2:'cleaned_data_Pittsburgh'!I$828,0))</f>
        <v>Pittsburgh</v>
      </c>
      <c r="E4716">
        <f>INDEX(cleaned_data_Pittsburgh!AG$2:'cleaned_data_Pittsburgh'!AG$828, MATCH(A4716, cleaned_data_Pittsburgh!I$2:'cleaned_data_Pittsburgh'!I$828,0))</f>
        <v>0</v>
      </c>
      <c r="F4716" t="str">
        <f>INDEX(cleaned_data_Pittsburgh!AK$2:'cleaned_data_Pittsburgh'!AK$828, MATCH(A4716, cleaned_data_Pittsburgh!I$2:'cleaned_data_Pittsburgh'!I$828,0))</f>
        <v>Sub-county</v>
      </c>
      <c r="G4716">
        <f t="shared" si="56"/>
        <v>1</v>
      </c>
    </row>
    <row r="4717" spans="1:7" x14ac:dyDescent="0.2">
      <c r="A4717">
        <v>224606838</v>
      </c>
      <c r="B4717">
        <v>186580809</v>
      </c>
      <c r="C4717" t="s">
        <v>3380</v>
      </c>
      <c r="D4717" t="str">
        <f>INDEX(cleaned_data_Pittsburgh!AF$2:'cleaned_data_Pittsburgh'!AF$828, MATCH(A4717, cleaned_data_Pittsburgh!I$2:'cleaned_data_Pittsburgh'!I$828,0))</f>
        <v>Pittsburgh</v>
      </c>
      <c r="E4717">
        <f>INDEX(cleaned_data_Pittsburgh!AG$2:'cleaned_data_Pittsburgh'!AG$828, MATCH(A4717, cleaned_data_Pittsburgh!I$2:'cleaned_data_Pittsburgh'!I$828,0))</f>
        <v>0</v>
      </c>
      <c r="F4717" t="str">
        <f>INDEX(cleaned_data_Pittsburgh!AK$2:'cleaned_data_Pittsburgh'!AK$828, MATCH(A4717, cleaned_data_Pittsburgh!I$2:'cleaned_data_Pittsburgh'!I$828,0))</f>
        <v>Sub-county</v>
      </c>
      <c r="G4717">
        <f t="shared" si="56"/>
        <v>1</v>
      </c>
    </row>
    <row r="4718" spans="1:7" x14ac:dyDescent="0.2">
      <c r="A4718">
        <v>224606838</v>
      </c>
      <c r="B4718">
        <v>10013776</v>
      </c>
      <c r="C4718" t="s">
        <v>3380</v>
      </c>
      <c r="D4718" t="str">
        <f>INDEX(cleaned_data_Pittsburgh!AF$2:'cleaned_data_Pittsburgh'!AF$828, MATCH(A4718, cleaned_data_Pittsburgh!I$2:'cleaned_data_Pittsburgh'!I$828,0))</f>
        <v>Pittsburgh</v>
      </c>
      <c r="E4718">
        <f>INDEX(cleaned_data_Pittsburgh!AG$2:'cleaned_data_Pittsburgh'!AG$828, MATCH(A4718, cleaned_data_Pittsburgh!I$2:'cleaned_data_Pittsburgh'!I$828,0))</f>
        <v>0</v>
      </c>
      <c r="F4718" t="str">
        <f>INDEX(cleaned_data_Pittsburgh!AK$2:'cleaned_data_Pittsburgh'!AK$828, MATCH(A4718, cleaned_data_Pittsburgh!I$2:'cleaned_data_Pittsburgh'!I$828,0))</f>
        <v>Sub-county</v>
      </c>
      <c r="G4718">
        <f t="shared" si="56"/>
        <v>1</v>
      </c>
    </row>
    <row r="4719" spans="1:7" x14ac:dyDescent="0.2">
      <c r="A4719">
        <v>224606838</v>
      </c>
      <c r="B4719">
        <v>141804062</v>
      </c>
      <c r="C4719" t="s">
        <v>3380</v>
      </c>
      <c r="D4719" t="str">
        <f>INDEX(cleaned_data_Pittsburgh!AF$2:'cleaned_data_Pittsburgh'!AF$828, MATCH(A4719, cleaned_data_Pittsburgh!I$2:'cleaned_data_Pittsburgh'!I$828,0))</f>
        <v>Pittsburgh</v>
      </c>
      <c r="E4719">
        <f>INDEX(cleaned_data_Pittsburgh!AG$2:'cleaned_data_Pittsburgh'!AG$828, MATCH(A4719, cleaned_data_Pittsburgh!I$2:'cleaned_data_Pittsburgh'!I$828,0))</f>
        <v>0</v>
      </c>
      <c r="F4719" t="str">
        <f>INDEX(cleaned_data_Pittsburgh!AK$2:'cleaned_data_Pittsburgh'!AK$828, MATCH(A4719, cleaned_data_Pittsburgh!I$2:'cleaned_data_Pittsburgh'!I$828,0))</f>
        <v>Sub-county</v>
      </c>
      <c r="G4719">
        <f t="shared" si="56"/>
        <v>1</v>
      </c>
    </row>
    <row r="4720" spans="1:7" x14ac:dyDescent="0.2">
      <c r="A4720">
        <v>224606838</v>
      </c>
      <c r="B4720">
        <v>114415412</v>
      </c>
      <c r="C4720" t="s">
        <v>3380</v>
      </c>
      <c r="D4720" t="str">
        <f>INDEX(cleaned_data_Pittsburgh!AF$2:'cleaned_data_Pittsburgh'!AF$828, MATCH(A4720, cleaned_data_Pittsburgh!I$2:'cleaned_data_Pittsburgh'!I$828,0))</f>
        <v>Pittsburgh</v>
      </c>
      <c r="E4720">
        <f>INDEX(cleaned_data_Pittsburgh!AG$2:'cleaned_data_Pittsburgh'!AG$828, MATCH(A4720, cleaned_data_Pittsburgh!I$2:'cleaned_data_Pittsburgh'!I$828,0))</f>
        <v>0</v>
      </c>
      <c r="F4720" t="str">
        <f>INDEX(cleaned_data_Pittsburgh!AK$2:'cleaned_data_Pittsburgh'!AK$828, MATCH(A4720, cleaned_data_Pittsburgh!I$2:'cleaned_data_Pittsburgh'!I$828,0))</f>
        <v>Sub-county</v>
      </c>
      <c r="G4720">
        <f t="shared" si="56"/>
        <v>1</v>
      </c>
    </row>
    <row r="4721" spans="1:7" x14ac:dyDescent="0.2">
      <c r="A4721">
        <v>224606838</v>
      </c>
      <c r="B4721">
        <v>191507104</v>
      </c>
      <c r="C4721" t="s">
        <v>3380</v>
      </c>
      <c r="D4721" t="str">
        <f>INDEX(cleaned_data_Pittsburgh!AF$2:'cleaned_data_Pittsburgh'!AF$828, MATCH(A4721, cleaned_data_Pittsburgh!I$2:'cleaned_data_Pittsburgh'!I$828,0))</f>
        <v>Pittsburgh</v>
      </c>
      <c r="E4721">
        <f>INDEX(cleaned_data_Pittsburgh!AG$2:'cleaned_data_Pittsburgh'!AG$828, MATCH(A4721, cleaned_data_Pittsburgh!I$2:'cleaned_data_Pittsburgh'!I$828,0))</f>
        <v>0</v>
      </c>
      <c r="F4721" t="str">
        <f>INDEX(cleaned_data_Pittsburgh!AK$2:'cleaned_data_Pittsburgh'!AK$828, MATCH(A4721, cleaned_data_Pittsburgh!I$2:'cleaned_data_Pittsburgh'!I$828,0))</f>
        <v>Sub-county</v>
      </c>
      <c r="G4721">
        <f t="shared" si="56"/>
        <v>1</v>
      </c>
    </row>
    <row r="4722" spans="1:7" x14ac:dyDescent="0.2">
      <c r="A4722">
        <v>224609195</v>
      </c>
      <c r="B4722">
        <v>30621242</v>
      </c>
      <c r="C4722" t="s">
        <v>3380</v>
      </c>
      <c r="D4722" t="str">
        <f>INDEX(cleaned_data_Pittsburgh!AF$2:'cleaned_data_Pittsburgh'!AF$828, MATCH(A4722, cleaned_data_Pittsburgh!I$2:'cleaned_data_Pittsburgh'!I$828,0))</f>
        <v>Pittsburgh</v>
      </c>
      <c r="E4722">
        <f>INDEX(cleaned_data_Pittsburgh!AG$2:'cleaned_data_Pittsburgh'!AG$828, MATCH(A4722, cleaned_data_Pittsburgh!I$2:'cleaned_data_Pittsburgh'!I$828,0))</f>
        <v>0</v>
      </c>
      <c r="F4722" t="str">
        <f>INDEX(cleaned_data_Pittsburgh!AK$2:'cleaned_data_Pittsburgh'!AK$828, MATCH(A4722, cleaned_data_Pittsburgh!I$2:'cleaned_data_Pittsburgh'!I$828,0))</f>
        <v>Sub-county</v>
      </c>
      <c r="G4722">
        <f t="shared" si="56"/>
        <v>1</v>
      </c>
    </row>
    <row r="4723" spans="1:7" x14ac:dyDescent="0.2">
      <c r="A4723">
        <v>224609195</v>
      </c>
      <c r="B4723">
        <v>143109742</v>
      </c>
      <c r="C4723" t="s">
        <v>3380</v>
      </c>
      <c r="D4723" t="str">
        <f>INDEX(cleaned_data_Pittsburgh!AF$2:'cleaned_data_Pittsburgh'!AF$828, MATCH(A4723, cleaned_data_Pittsburgh!I$2:'cleaned_data_Pittsburgh'!I$828,0))</f>
        <v>Pittsburgh</v>
      </c>
      <c r="E4723">
        <f>INDEX(cleaned_data_Pittsburgh!AG$2:'cleaned_data_Pittsburgh'!AG$828, MATCH(A4723, cleaned_data_Pittsburgh!I$2:'cleaned_data_Pittsburgh'!I$828,0))</f>
        <v>0</v>
      </c>
      <c r="F4723" t="str">
        <f>INDEX(cleaned_data_Pittsburgh!AK$2:'cleaned_data_Pittsburgh'!AK$828, MATCH(A4723, cleaned_data_Pittsburgh!I$2:'cleaned_data_Pittsburgh'!I$828,0))</f>
        <v>Sub-county</v>
      </c>
      <c r="G4723">
        <f t="shared" si="56"/>
        <v>1</v>
      </c>
    </row>
    <row r="4724" spans="1:7" x14ac:dyDescent="0.2">
      <c r="A4724">
        <v>224609195</v>
      </c>
      <c r="B4724">
        <v>8220033</v>
      </c>
      <c r="C4724" t="s">
        <v>3380</v>
      </c>
      <c r="D4724" t="str">
        <f>INDEX(cleaned_data_Pittsburgh!AF$2:'cleaned_data_Pittsburgh'!AF$828, MATCH(A4724, cleaned_data_Pittsburgh!I$2:'cleaned_data_Pittsburgh'!I$828,0))</f>
        <v>Pittsburgh</v>
      </c>
      <c r="E4724">
        <f>INDEX(cleaned_data_Pittsburgh!AG$2:'cleaned_data_Pittsburgh'!AG$828, MATCH(A4724, cleaned_data_Pittsburgh!I$2:'cleaned_data_Pittsburgh'!I$828,0))</f>
        <v>0</v>
      </c>
      <c r="F4724" t="str">
        <f>INDEX(cleaned_data_Pittsburgh!AK$2:'cleaned_data_Pittsburgh'!AK$828, MATCH(A4724, cleaned_data_Pittsburgh!I$2:'cleaned_data_Pittsburgh'!I$828,0))</f>
        <v>Sub-county</v>
      </c>
      <c r="G4724">
        <f t="shared" si="56"/>
        <v>1</v>
      </c>
    </row>
    <row r="4725" spans="1:7" x14ac:dyDescent="0.2">
      <c r="A4725">
        <v>224609329</v>
      </c>
      <c r="B4725">
        <v>186319279</v>
      </c>
      <c r="C4725" t="s">
        <v>3380</v>
      </c>
      <c r="D4725" t="str">
        <f>INDEX(cleaned_data_Pittsburgh!AF$2:'cleaned_data_Pittsburgh'!AF$828, MATCH(A4725, cleaned_data_Pittsburgh!I$2:'cleaned_data_Pittsburgh'!I$828,0))</f>
        <v>Pittsburgh</v>
      </c>
      <c r="E4725">
        <f>INDEX(cleaned_data_Pittsburgh!AG$2:'cleaned_data_Pittsburgh'!AG$828, MATCH(A4725, cleaned_data_Pittsburgh!I$2:'cleaned_data_Pittsburgh'!I$828,0))</f>
        <v>0</v>
      </c>
      <c r="F4725" t="str">
        <f>INDEX(cleaned_data_Pittsburgh!AK$2:'cleaned_data_Pittsburgh'!AK$828, MATCH(A4725, cleaned_data_Pittsburgh!I$2:'cleaned_data_Pittsburgh'!I$828,0))</f>
        <v>Sub-county</v>
      </c>
      <c r="G4725">
        <f t="shared" si="56"/>
        <v>1</v>
      </c>
    </row>
    <row r="4726" spans="1:7" x14ac:dyDescent="0.2">
      <c r="A4726">
        <v>224609329</v>
      </c>
      <c r="B4726">
        <v>160926642</v>
      </c>
      <c r="C4726" t="s">
        <v>3380</v>
      </c>
      <c r="D4726" t="str">
        <f>INDEX(cleaned_data_Pittsburgh!AF$2:'cleaned_data_Pittsburgh'!AF$828, MATCH(A4726, cleaned_data_Pittsburgh!I$2:'cleaned_data_Pittsburgh'!I$828,0))</f>
        <v>Pittsburgh</v>
      </c>
      <c r="E4726">
        <f>INDEX(cleaned_data_Pittsburgh!AG$2:'cleaned_data_Pittsburgh'!AG$828, MATCH(A4726, cleaned_data_Pittsburgh!I$2:'cleaned_data_Pittsburgh'!I$828,0))</f>
        <v>0</v>
      </c>
      <c r="F4726" t="str">
        <f>INDEX(cleaned_data_Pittsburgh!AK$2:'cleaned_data_Pittsburgh'!AK$828, MATCH(A4726, cleaned_data_Pittsburgh!I$2:'cleaned_data_Pittsburgh'!I$828,0))</f>
        <v>Sub-county</v>
      </c>
      <c r="G4726">
        <f t="shared" si="56"/>
        <v>1</v>
      </c>
    </row>
    <row r="4727" spans="1:7" x14ac:dyDescent="0.2">
      <c r="A4727">
        <v>224609329</v>
      </c>
      <c r="B4727">
        <v>166436662</v>
      </c>
      <c r="C4727" t="s">
        <v>3380</v>
      </c>
      <c r="D4727" t="str">
        <f>INDEX(cleaned_data_Pittsburgh!AF$2:'cleaned_data_Pittsburgh'!AF$828, MATCH(A4727, cleaned_data_Pittsburgh!I$2:'cleaned_data_Pittsburgh'!I$828,0))</f>
        <v>Pittsburgh</v>
      </c>
      <c r="E4727">
        <f>INDEX(cleaned_data_Pittsburgh!AG$2:'cleaned_data_Pittsburgh'!AG$828, MATCH(A4727, cleaned_data_Pittsburgh!I$2:'cleaned_data_Pittsburgh'!I$828,0))</f>
        <v>0</v>
      </c>
      <c r="F4727" t="str">
        <f>INDEX(cleaned_data_Pittsburgh!AK$2:'cleaned_data_Pittsburgh'!AK$828, MATCH(A4727, cleaned_data_Pittsburgh!I$2:'cleaned_data_Pittsburgh'!I$828,0))</f>
        <v>Sub-county</v>
      </c>
      <c r="G4727">
        <f t="shared" si="56"/>
        <v>1</v>
      </c>
    </row>
    <row r="4728" spans="1:7" x14ac:dyDescent="0.2">
      <c r="A4728">
        <v>224609329</v>
      </c>
      <c r="B4728">
        <v>185824669</v>
      </c>
      <c r="C4728" t="s">
        <v>3380</v>
      </c>
      <c r="D4728" t="str">
        <f>INDEX(cleaned_data_Pittsburgh!AF$2:'cleaned_data_Pittsburgh'!AF$828, MATCH(A4728, cleaned_data_Pittsburgh!I$2:'cleaned_data_Pittsburgh'!I$828,0))</f>
        <v>Pittsburgh</v>
      </c>
      <c r="E4728">
        <f>INDEX(cleaned_data_Pittsburgh!AG$2:'cleaned_data_Pittsburgh'!AG$828, MATCH(A4728, cleaned_data_Pittsburgh!I$2:'cleaned_data_Pittsburgh'!I$828,0))</f>
        <v>0</v>
      </c>
      <c r="F4728" t="str">
        <f>INDEX(cleaned_data_Pittsburgh!AK$2:'cleaned_data_Pittsburgh'!AK$828, MATCH(A4728, cleaned_data_Pittsburgh!I$2:'cleaned_data_Pittsburgh'!I$828,0))</f>
        <v>Sub-county</v>
      </c>
      <c r="G4728">
        <f t="shared" si="56"/>
        <v>1</v>
      </c>
    </row>
    <row r="4729" spans="1:7" x14ac:dyDescent="0.2">
      <c r="A4729">
        <v>224610040</v>
      </c>
      <c r="B4729">
        <v>46280742</v>
      </c>
      <c r="C4729" t="s">
        <v>3380</v>
      </c>
      <c r="D4729" t="str">
        <f>INDEX(cleaned_data_Pittsburgh!AF$2:'cleaned_data_Pittsburgh'!AF$828, MATCH(A4729, cleaned_data_Pittsburgh!I$2:'cleaned_data_Pittsburgh'!I$828,0))</f>
        <v>Pittsburgh</v>
      </c>
      <c r="E4729">
        <f>INDEX(cleaned_data_Pittsburgh!AG$2:'cleaned_data_Pittsburgh'!AG$828, MATCH(A4729, cleaned_data_Pittsburgh!I$2:'cleaned_data_Pittsburgh'!I$828,0))</f>
        <v>0</v>
      </c>
      <c r="F4729" t="str">
        <f>INDEX(cleaned_data_Pittsburgh!AK$2:'cleaned_data_Pittsburgh'!AK$828, MATCH(A4729, cleaned_data_Pittsburgh!I$2:'cleaned_data_Pittsburgh'!I$828,0))</f>
        <v>Sub-county</v>
      </c>
      <c r="G4729">
        <f t="shared" si="56"/>
        <v>1</v>
      </c>
    </row>
    <row r="4730" spans="1:7" x14ac:dyDescent="0.2">
      <c r="A4730">
        <v>224610040</v>
      </c>
      <c r="B4730">
        <v>131155302</v>
      </c>
      <c r="C4730" t="s">
        <v>3380</v>
      </c>
      <c r="D4730" t="str">
        <f>INDEX(cleaned_data_Pittsburgh!AF$2:'cleaned_data_Pittsburgh'!AF$828, MATCH(A4730, cleaned_data_Pittsburgh!I$2:'cleaned_data_Pittsburgh'!I$828,0))</f>
        <v>Pittsburgh</v>
      </c>
      <c r="E4730">
        <f>INDEX(cleaned_data_Pittsburgh!AG$2:'cleaned_data_Pittsburgh'!AG$828, MATCH(A4730, cleaned_data_Pittsburgh!I$2:'cleaned_data_Pittsburgh'!I$828,0))</f>
        <v>0</v>
      </c>
      <c r="F4730" t="str">
        <f>INDEX(cleaned_data_Pittsburgh!AK$2:'cleaned_data_Pittsburgh'!AK$828, MATCH(A4730, cleaned_data_Pittsburgh!I$2:'cleaned_data_Pittsburgh'!I$828,0))</f>
        <v>Sub-county</v>
      </c>
      <c r="G4730">
        <f t="shared" si="56"/>
        <v>1</v>
      </c>
    </row>
    <row r="4731" spans="1:7" x14ac:dyDescent="0.2">
      <c r="A4731">
        <v>224610040</v>
      </c>
      <c r="B4731">
        <v>182557453</v>
      </c>
      <c r="C4731" t="s">
        <v>3380</v>
      </c>
      <c r="D4731" t="str">
        <f>INDEX(cleaned_data_Pittsburgh!AF$2:'cleaned_data_Pittsburgh'!AF$828, MATCH(A4731, cleaned_data_Pittsburgh!I$2:'cleaned_data_Pittsburgh'!I$828,0))</f>
        <v>Pittsburgh</v>
      </c>
      <c r="E4731">
        <f>INDEX(cleaned_data_Pittsburgh!AG$2:'cleaned_data_Pittsburgh'!AG$828, MATCH(A4731, cleaned_data_Pittsburgh!I$2:'cleaned_data_Pittsburgh'!I$828,0))</f>
        <v>0</v>
      </c>
      <c r="F4731" t="str">
        <f>INDEX(cleaned_data_Pittsburgh!AK$2:'cleaned_data_Pittsburgh'!AK$828, MATCH(A4731, cleaned_data_Pittsburgh!I$2:'cleaned_data_Pittsburgh'!I$828,0))</f>
        <v>Sub-county</v>
      </c>
      <c r="G4731">
        <f t="shared" si="56"/>
        <v>1</v>
      </c>
    </row>
    <row r="4732" spans="1:7" x14ac:dyDescent="0.2">
      <c r="A4732">
        <v>224610040</v>
      </c>
      <c r="B4732">
        <v>91782292</v>
      </c>
      <c r="C4732" t="s">
        <v>3380</v>
      </c>
      <c r="D4732" t="str">
        <f>INDEX(cleaned_data_Pittsburgh!AF$2:'cleaned_data_Pittsburgh'!AF$828, MATCH(A4732, cleaned_data_Pittsburgh!I$2:'cleaned_data_Pittsburgh'!I$828,0))</f>
        <v>Pittsburgh</v>
      </c>
      <c r="E4732">
        <f>INDEX(cleaned_data_Pittsburgh!AG$2:'cleaned_data_Pittsburgh'!AG$828, MATCH(A4732, cleaned_data_Pittsburgh!I$2:'cleaned_data_Pittsburgh'!I$828,0))</f>
        <v>0</v>
      </c>
      <c r="F4732" t="str">
        <f>INDEX(cleaned_data_Pittsburgh!AK$2:'cleaned_data_Pittsburgh'!AK$828, MATCH(A4732, cleaned_data_Pittsburgh!I$2:'cleaned_data_Pittsburgh'!I$828,0))</f>
        <v>Sub-county</v>
      </c>
      <c r="G4732">
        <f t="shared" si="56"/>
        <v>1</v>
      </c>
    </row>
    <row r="4733" spans="1:7" x14ac:dyDescent="0.2">
      <c r="A4733">
        <v>224610040</v>
      </c>
      <c r="B4733">
        <v>9585788</v>
      </c>
      <c r="C4733" t="s">
        <v>3380</v>
      </c>
      <c r="D4733" t="str">
        <f>INDEX(cleaned_data_Pittsburgh!AF$2:'cleaned_data_Pittsburgh'!AF$828, MATCH(A4733, cleaned_data_Pittsburgh!I$2:'cleaned_data_Pittsburgh'!I$828,0))</f>
        <v>Pittsburgh</v>
      </c>
      <c r="E4733">
        <f>INDEX(cleaned_data_Pittsburgh!AG$2:'cleaned_data_Pittsburgh'!AG$828, MATCH(A4733, cleaned_data_Pittsburgh!I$2:'cleaned_data_Pittsburgh'!I$828,0))</f>
        <v>0</v>
      </c>
      <c r="F4733" t="str">
        <f>INDEX(cleaned_data_Pittsburgh!AK$2:'cleaned_data_Pittsburgh'!AK$828, MATCH(A4733, cleaned_data_Pittsburgh!I$2:'cleaned_data_Pittsburgh'!I$828,0))</f>
        <v>Sub-county</v>
      </c>
      <c r="G4733">
        <f t="shared" si="56"/>
        <v>1</v>
      </c>
    </row>
    <row r="4734" spans="1:7" x14ac:dyDescent="0.2">
      <c r="A4734">
        <v>224610040</v>
      </c>
      <c r="B4734">
        <v>190257873</v>
      </c>
      <c r="C4734" t="s">
        <v>3380</v>
      </c>
      <c r="D4734" t="str">
        <f>INDEX(cleaned_data_Pittsburgh!AF$2:'cleaned_data_Pittsburgh'!AF$828, MATCH(A4734, cleaned_data_Pittsburgh!I$2:'cleaned_data_Pittsburgh'!I$828,0))</f>
        <v>Pittsburgh</v>
      </c>
      <c r="E4734">
        <f>INDEX(cleaned_data_Pittsburgh!AG$2:'cleaned_data_Pittsburgh'!AG$828, MATCH(A4734, cleaned_data_Pittsburgh!I$2:'cleaned_data_Pittsburgh'!I$828,0))</f>
        <v>0</v>
      </c>
      <c r="F4734" t="str">
        <f>INDEX(cleaned_data_Pittsburgh!AK$2:'cleaned_data_Pittsburgh'!AK$828, MATCH(A4734, cleaned_data_Pittsburgh!I$2:'cleaned_data_Pittsburgh'!I$828,0))</f>
        <v>Sub-county</v>
      </c>
      <c r="G4734">
        <f t="shared" si="56"/>
        <v>1</v>
      </c>
    </row>
    <row r="4735" spans="1:7" x14ac:dyDescent="0.2">
      <c r="A4735">
        <v>224610040</v>
      </c>
      <c r="B4735">
        <v>34330822</v>
      </c>
      <c r="C4735" t="s">
        <v>3380</v>
      </c>
      <c r="D4735" t="str">
        <f>INDEX(cleaned_data_Pittsburgh!AF$2:'cleaned_data_Pittsburgh'!AF$828, MATCH(A4735, cleaned_data_Pittsburgh!I$2:'cleaned_data_Pittsburgh'!I$828,0))</f>
        <v>Pittsburgh</v>
      </c>
      <c r="E4735">
        <f>INDEX(cleaned_data_Pittsburgh!AG$2:'cleaned_data_Pittsburgh'!AG$828, MATCH(A4735, cleaned_data_Pittsburgh!I$2:'cleaned_data_Pittsburgh'!I$828,0))</f>
        <v>0</v>
      </c>
      <c r="F4735" t="str">
        <f>INDEX(cleaned_data_Pittsburgh!AK$2:'cleaned_data_Pittsburgh'!AK$828, MATCH(A4735, cleaned_data_Pittsburgh!I$2:'cleaned_data_Pittsburgh'!I$828,0))</f>
        <v>Sub-county</v>
      </c>
      <c r="G4735">
        <f t="shared" si="56"/>
        <v>1</v>
      </c>
    </row>
    <row r="4736" spans="1:7" x14ac:dyDescent="0.2">
      <c r="A4736">
        <v>224610040</v>
      </c>
      <c r="B4736">
        <v>66976362</v>
      </c>
      <c r="C4736" t="s">
        <v>3380</v>
      </c>
      <c r="D4736" t="str">
        <f>INDEX(cleaned_data_Pittsburgh!AF$2:'cleaned_data_Pittsburgh'!AF$828, MATCH(A4736, cleaned_data_Pittsburgh!I$2:'cleaned_data_Pittsburgh'!I$828,0))</f>
        <v>Pittsburgh</v>
      </c>
      <c r="E4736">
        <f>INDEX(cleaned_data_Pittsburgh!AG$2:'cleaned_data_Pittsburgh'!AG$828, MATCH(A4736, cleaned_data_Pittsburgh!I$2:'cleaned_data_Pittsburgh'!I$828,0))</f>
        <v>0</v>
      </c>
      <c r="F4736" t="str">
        <f>INDEX(cleaned_data_Pittsburgh!AK$2:'cleaned_data_Pittsburgh'!AK$828, MATCH(A4736, cleaned_data_Pittsburgh!I$2:'cleaned_data_Pittsburgh'!I$828,0))</f>
        <v>Sub-county</v>
      </c>
      <c r="G4736">
        <f t="shared" si="56"/>
        <v>1</v>
      </c>
    </row>
    <row r="4737" spans="1:7" x14ac:dyDescent="0.2">
      <c r="A4737">
        <v>224610040</v>
      </c>
      <c r="B4737">
        <v>115066192</v>
      </c>
      <c r="C4737" t="s">
        <v>3380</v>
      </c>
      <c r="D4737" t="str">
        <f>INDEX(cleaned_data_Pittsburgh!AF$2:'cleaned_data_Pittsburgh'!AF$828, MATCH(A4737, cleaned_data_Pittsburgh!I$2:'cleaned_data_Pittsburgh'!I$828,0))</f>
        <v>Pittsburgh</v>
      </c>
      <c r="E4737">
        <f>INDEX(cleaned_data_Pittsburgh!AG$2:'cleaned_data_Pittsburgh'!AG$828, MATCH(A4737, cleaned_data_Pittsburgh!I$2:'cleaned_data_Pittsburgh'!I$828,0))</f>
        <v>0</v>
      </c>
      <c r="F4737" t="str">
        <f>INDEX(cleaned_data_Pittsburgh!AK$2:'cleaned_data_Pittsburgh'!AK$828, MATCH(A4737, cleaned_data_Pittsburgh!I$2:'cleaned_data_Pittsburgh'!I$828,0))</f>
        <v>Sub-county</v>
      </c>
      <c r="G4737">
        <f t="shared" si="56"/>
        <v>1</v>
      </c>
    </row>
    <row r="4738" spans="1:7" x14ac:dyDescent="0.2">
      <c r="A4738">
        <v>224610040</v>
      </c>
      <c r="B4738">
        <v>64676362</v>
      </c>
      <c r="C4738" t="s">
        <v>3380</v>
      </c>
      <c r="D4738" t="str">
        <f>INDEX(cleaned_data_Pittsburgh!AF$2:'cleaned_data_Pittsburgh'!AF$828, MATCH(A4738, cleaned_data_Pittsburgh!I$2:'cleaned_data_Pittsburgh'!I$828,0))</f>
        <v>Pittsburgh</v>
      </c>
      <c r="E4738">
        <f>INDEX(cleaned_data_Pittsburgh!AG$2:'cleaned_data_Pittsburgh'!AG$828, MATCH(A4738, cleaned_data_Pittsburgh!I$2:'cleaned_data_Pittsburgh'!I$828,0))</f>
        <v>0</v>
      </c>
      <c r="F4738" t="str">
        <f>INDEX(cleaned_data_Pittsburgh!AK$2:'cleaned_data_Pittsburgh'!AK$828, MATCH(A4738, cleaned_data_Pittsburgh!I$2:'cleaned_data_Pittsburgh'!I$828,0))</f>
        <v>Sub-county</v>
      </c>
      <c r="G4738">
        <f t="shared" si="56"/>
        <v>1</v>
      </c>
    </row>
    <row r="4739" spans="1:7" x14ac:dyDescent="0.2">
      <c r="A4739">
        <v>224610040</v>
      </c>
      <c r="B4739">
        <v>166436662</v>
      </c>
      <c r="C4739" t="s">
        <v>3380</v>
      </c>
      <c r="D4739" t="str">
        <f>INDEX(cleaned_data_Pittsburgh!AF$2:'cleaned_data_Pittsburgh'!AF$828, MATCH(A4739, cleaned_data_Pittsburgh!I$2:'cleaned_data_Pittsburgh'!I$828,0))</f>
        <v>Pittsburgh</v>
      </c>
      <c r="E4739">
        <f>INDEX(cleaned_data_Pittsburgh!AG$2:'cleaned_data_Pittsburgh'!AG$828, MATCH(A4739, cleaned_data_Pittsburgh!I$2:'cleaned_data_Pittsburgh'!I$828,0))</f>
        <v>0</v>
      </c>
      <c r="F4739" t="str">
        <f>INDEX(cleaned_data_Pittsburgh!AK$2:'cleaned_data_Pittsburgh'!AK$828, MATCH(A4739, cleaned_data_Pittsburgh!I$2:'cleaned_data_Pittsburgh'!I$828,0))</f>
        <v>Sub-county</v>
      </c>
      <c r="G4739">
        <f t="shared" si="56"/>
        <v>1</v>
      </c>
    </row>
    <row r="4740" spans="1:7" x14ac:dyDescent="0.2">
      <c r="A4740">
        <v>224616094</v>
      </c>
      <c r="B4740">
        <v>12346175</v>
      </c>
      <c r="C4740" t="s">
        <v>3380</v>
      </c>
      <c r="D4740" t="str">
        <f>INDEX(cleaned_data_Pittsburgh!AF$2:'cleaned_data_Pittsburgh'!AF$828, MATCH(A4740, cleaned_data_Pittsburgh!I$2:'cleaned_data_Pittsburgh'!I$828,0))</f>
        <v>Pittsburgh</v>
      </c>
      <c r="E4740">
        <f>INDEX(cleaned_data_Pittsburgh!AG$2:'cleaned_data_Pittsburgh'!AG$828, MATCH(A4740, cleaned_data_Pittsburgh!I$2:'cleaned_data_Pittsburgh'!I$828,0))</f>
        <v>0</v>
      </c>
      <c r="F4740" t="str">
        <f>INDEX(cleaned_data_Pittsburgh!AK$2:'cleaned_data_Pittsburgh'!AK$828, MATCH(A4740, cleaned_data_Pittsburgh!I$2:'cleaned_data_Pittsburgh'!I$828,0))</f>
        <v>Sub-county</v>
      </c>
      <c r="G4740">
        <f t="shared" si="56"/>
        <v>1</v>
      </c>
    </row>
    <row r="4741" spans="1:7" x14ac:dyDescent="0.2">
      <c r="A4741">
        <v>224616094</v>
      </c>
      <c r="B4741">
        <v>6594939</v>
      </c>
      <c r="C4741" t="s">
        <v>3380</v>
      </c>
      <c r="D4741" t="str">
        <f>INDEX(cleaned_data_Pittsburgh!AF$2:'cleaned_data_Pittsburgh'!AF$828, MATCH(A4741, cleaned_data_Pittsburgh!I$2:'cleaned_data_Pittsburgh'!I$828,0))</f>
        <v>Pittsburgh</v>
      </c>
      <c r="E4741">
        <f>INDEX(cleaned_data_Pittsburgh!AG$2:'cleaned_data_Pittsburgh'!AG$828, MATCH(A4741, cleaned_data_Pittsburgh!I$2:'cleaned_data_Pittsburgh'!I$828,0))</f>
        <v>0</v>
      </c>
      <c r="F4741" t="str">
        <f>INDEX(cleaned_data_Pittsburgh!AK$2:'cleaned_data_Pittsburgh'!AK$828, MATCH(A4741, cleaned_data_Pittsburgh!I$2:'cleaned_data_Pittsburgh'!I$828,0))</f>
        <v>Sub-county</v>
      </c>
      <c r="G4741">
        <f t="shared" si="56"/>
        <v>1</v>
      </c>
    </row>
    <row r="4742" spans="1:7" x14ac:dyDescent="0.2">
      <c r="A4742">
        <v>224616094</v>
      </c>
      <c r="B4742">
        <v>939664</v>
      </c>
      <c r="C4742" t="s">
        <v>3380</v>
      </c>
      <c r="D4742" t="str">
        <f>INDEX(cleaned_data_Pittsburgh!AF$2:'cleaned_data_Pittsburgh'!AF$828, MATCH(A4742, cleaned_data_Pittsburgh!I$2:'cleaned_data_Pittsburgh'!I$828,0))</f>
        <v>Pittsburgh</v>
      </c>
      <c r="E4742">
        <f>INDEX(cleaned_data_Pittsburgh!AG$2:'cleaned_data_Pittsburgh'!AG$828, MATCH(A4742, cleaned_data_Pittsburgh!I$2:'cleaned_data_Pittsburgh'!I$828,0))</f>
        <v>0</v>
      </c>
      <c r="F4742" t="str">
        <f>INDEX(cleaned_data_Pittsburgh!AK$2:'cleaned_data_Pittsburgh'!AK$828, MATCH(A4742, cleaned_data_Pittsburgh!I$2:'cleaned_data_Pittsburgh'!I$828,0))</f>
        <v>Sub-county</v>
      </c>
      <c r="G4742">
        <f t="shared" si="56"/>
        <v>1</v>
      </c>
    </row>
    <row r="4743" spans="1:7" x14ac:dyDescent="0.2">
      <c r="A4743">
        <v>224616094</v>
      </c>
      <c r="B4743">
        <v>9126627</v>
      </c>
      <c r="C4743" t="s">
        <v>3380</v>
      </c>
      <c r="D4743" t="str">
        <f>INDEX(cleaned_data_Pittsburgh!AF$2:'cleaned_data_Pittsburgh'!AF$828, MATCH(A4743, cleaned_data_Pittsburgh!I$2:'cleaned_data_Pittsburgh'!I$828,0))</f>
        <v>Pittsburgh</v>
      </c>
      <c r="E4743">
        <f>INDEX(cleaned_data_Pittsburgh!AG$2:'cleaned_data_Pittsburgh'!AG$828, MATCH(A4743, cleaned_data_Pittsburgh!I$2:'cleaned_data_Pittsburgh'!I$828,0))</f>
        <v>0</v>
      </c>
      <c r="F4743" t="str">
        <f>INDEX(cleaned_data_Pittsburgh!AK$2:'cleaned_data_Pittsburgh'!AK$828, MATCH(A4743, cleaned_data_Pittsburgh!I$2:'cleaned_data_Pittsburgh'!I$828,0))</f>
        <v>Sub-county</v>
      </c>
      <c r="G4743">
        <f t="shared" si="56"/>
        <v>1</v>
      </c>
    </row>
    <row r="4744" spans="1:7" x14ac:dyDescent="0.2">
      <c r="A4744">
        <v>224617187</v>
      </c>
      <c r="B4744">
        <v>67747432</v>
      </c>
      <c r="C4744" t="s">
        <v>3380</v>
      </c>
      <c r="D4744" t="str">
        <f>INDEX(cleaned_data_Pittsburgh!AF$2:'cleaned_data_Pittsburgh'!AF$828, MATCH(A4744, cleaned_data_Pittsburgh!I$2:'cleaned_data_Pittsburgh'!I$828,0))</f>
        <v>Pittsburgh</v>
      </c>
      <c r="E4744">
        <f>INDEX(cleaned_data_Pittsburgh!AG$2:'cleaned_data_Pittsburgh'!AG$828, MATCH(A4744, cleaned_data_Pittsburgh!I$2:'cleaned_data_Pittsburgh'!I$828,0))</f>
        <v>0</v>
      </c>
      <c r="F4744" t="str">
        <f>INDEX(cleaned_data_Pittsburgh!AK$2:'cleaned_data_Pittsburgh'!AK$828, MATCH(A4744, cleaned_data_Pittsburgh!I$2:'cleaned_data_Pittsburgh'!I$828,0))</f>
        <v>Sub-county</v>
      </c>
      <c r="G4744">
        <f t="shared" si="56"/>
        <v>1</v>
      </c>
    </row>
    <row r="4745" spans="1:7" x14ac:dyDescent="0.2">
      <c r="A4745">
        <v>224617187</v>
      </c>
      <c r="B4745">
        <v>160735752</v>
      </c>
      <c r="C4745" t="s">
        <v>3380</v>
      </c>
      <c r="D4745" t="str">
        <f>INDEX(cleaned_data_Pittsburgh!AF$2:'cleaned_data_Pittsburgh'!AF$828, MATCH(A4745, cleaned_data_Pittsburgh!I$2:'cleaned_data_Pittsburgh'!I$828,0))</f>
        <v>Pittsburgh</v>
      </c>
      <c r="E4745">
        <f>INDEX(cleaned_data_Pittsburgh!AG$2:'cleaned_data_Pittsburgh'!AG$828, MATCH(A4745, cleaned_data_Pittsburgh!I$2:'cleaned_data_Pittsburgh'!I$828,0))</f>
        <v>0</v>
      </c>
      <c r="F4745" t="str">
        <f>INDEX(cleaned_data_Pittsburgh!AK$2:'cleaned_data_Pittsburgh'!AK$828, MATCH(A4745, cleaned_data_Pittsburgh!I$2:'cleaned_data_Pittsburgh'!I$828,0))</f>
        <v>Sub-county</v>
      </c>
      <c r="G4745">
        <f t="shared" si="56"/>
        <v>1</v>
      </c>
    </row>
    <row r="4746" spans="1:7" x14ac:dyDescent="0.2">
      <c r="A4746">
        <v>224617187</v>
      </c>
      <c r="B4746">
        <v>10482800</v>
      </c>
      <c r="C4746" t="s">
        <v>3380</v>
      </c>
      <c r="D4746" t="str">
        <f>INDEX(cleaned_data_Pittsburgh!AF$2:'cleaned_data_Pittsburgh'!AF$828, MATCH(A4746, cleaned_data_Pittsburgh!I$2:'cleaned_data_Pittsburgh'!I$828,0))</f>
        <v>Pittsburgh</v>
      </c>
      <c r="E4746">
        <f>INDEX(cleaned_data_Pittsburgh!AG$2:'cleaned_data_Pittsburgh'!AG$828, MATCH(A4746, cleaned_data_Pittsburgh!I$2:'cleaned_data_Pittsburgh'!I$828,0))</f>
        <v>0</v>
      </c>
      <c r="F4746" t="str">
        <f>INDEX(cleaned_data_Pittsburgh!AK$2:'cleaned_data_Pittsburgh'!AK$828, MATCH(A4746, cleaned_data_Pittsburgh!I$2:'cleaned_data_Pittsburgh'!I$828,0))</f>
        <v>Sub-county</v>
      </c>
      <c r="G4746">
        <f t="shared" si="56"/>
        <v>1</v>
      </c>
    </row>
    <row r="4747" spans="1:7" x14ac:dyDescent="0.2">
      <c r="A4747">
        <v>224617187</v>
      </c>
      <c r="B4747">
        <v>13244394</v>
      </c>
      <c r="C4747" t="s">
        <v>3380</v>
      </c>
      <c r="D4747" t="str">
        <f>INDEX(cleaned_data_Pittsburgh!AF$2:'cleaned_data_Pittsburgh'!AF$828, MATCH(A4747, cleaned_data_Pittsburgh!I$2:'cleaned_data_Pittsburgh'!I$828,0))</f>
        <v>Pittsburgh</v>
      </c>
      <c r="E4747">
        <f>INDEX(cleaned_data_Pittsburgh!AG$2:'cleaned_data_Pittsburgh'!AG$828, MATCH(A4747, cleaned_data_Pittsburgh!I$2:'cleaned_data_Pittsburgh'!I$828,0))</f>
        <v>0</v>
      </c>
      <c r="F4747" t="str">
        <f>INDEX(cleaned_data_Pittsburgh!AK$2:'cleaned_data_Pittsburgh'!AK$828, MATCH(A4747, cleaned_data_Pittsburgh!I$2:'cleaned_data_Pittsburgh'!I$828,0))</f>
        <v>Sub-county</v>
      </c>
      <c r="G4747">
        <f t="shared" ref="G4747:G4810" si="57">IF(IFERROR(SEARCH(D4747, C4747), 0), 1, 0)</f>
        <v>1</v>
      </c>
    </row>
    <row r="4748" spans="1:7" x14ac:dyDescent="0.2">
      <c r="A4748">
        <v>224617187</v>
      </c>
      <c r="B4748">
        <v>188331449</v>
      </c>
      <c r="C4748" t="s">
        <v>3380</v>
      </c>
      <c r="D4748" t="str">
        <f>INDEX(cleaned_data_Pittsburgh!AF$2:'cleaned_data_Pittsburgh'!AF$828, MATCH(A4748, cleaned_data_Pittsburgh!I$2:'cleaned_data_Pittsburgh'!I$828,0))</f>
        <v>Pittsburgh</v>
      </c>
      <c r="E4748">
        <f>INDEX(cleaned_data_Pittsburgh!AG$2:'cleaned_data_Pittsburgh'!AG$828, MATCH(A4748, cleaned_data_Pittsburgh!I$2:'cleaned_data_Pittsburgh'!I$828,0))</f>
        <v>0</v>
      </c>
      <c r="F4748" t="str">
        <f>INDEX(cleaned_data_Pittsburgh!AK$2:'cleaned_data_Pittsburgh'!AK$828, MATCH(A4748, cleaned_data_Pittsburgh!I$2:'cleaned_data_Pittsburgh'!I$828,0))</f>
        <v>Sub-county</v>
      </c>
      <c r="G4748">
        <f t="shared" si="57"/>
        <v>1</v>
      </c>
    </row>
    <row r="4749" spans="1:7" x14ac:dyDescent="0.2">
      <c r="A4749">
        <v>224618264</v>
      </c>
      <c r="B4749">
        <v>5624855</v>
      </c>
      <c r="C4749" t="s">
        <v>3380</v>
      </c>
      <c r="D4749" t="str">
        <f>INDEX(cleaned_data_Pittsburgh!AF$2:'cleaned_data_Pittsburgh'!AF$828, MATCH(A4749, cleaned_data_Pittsburgh!I$2:'cleaned_data_Pittsburgh'!I$828,0))</f>
        <v>Pittsburgh</v>
      </c>
      <c r="E4749">
        <f>INDEX(cleaned_data_Pittsburgh!AG$2:'cleaned_data_Pittsburgh'!AG$828, MATCH(A4749, cleaned_data_Pittsburgh!I$2:'cleaned_data_Pittsburgh'!I$828,0))</f>
        <v>0</v>
      </c>
      <c r="F4749" t="str">
        <f>INDEX(cleaned_data_Pittsburgh!AK$2:'cleaned_data_Pittsburgh'!AK$828, MATCH(A4749, cleaned_data_Pittsburgh!I$2:'cleaned_data_Pittsburgh'!I$828,0))</f>
        <v>Sub-county</v>
      </c>
      <c r="G4749">
        <f t="shared" si="57"/>
        <v>1</v>
      </c>
    </row>
    <row r="4750" spans="1:7" x14ac:dyDescent="0.2">
      <c r="A4750">
        <v>224618264</v>
      </c>
      <c r="B4750">
        <v>183810377</v>
      </c>
      <c r="C4750" t="s">
        <v>3380</v>
      </c>
      <c r="D4750" t="str">
        <f>INDEX(cleaned_data_Pittsburgh!AF$2:'cleaned_data_Pittsburgh'!AF$828, MATCH(A4750, cleaned_data_Pittsburgh!I$2:'cleaned_data_Pittsburgh'!I$828,0))</f>
        <v>Pittsburgh</v>
      </c>
      <c r="E4750">
        <f>INDEX(cleaned_data_Pittsburgh!AG$2:'cleaned_data_Pittsburgh'!AG$828, MATCH(A4750, cleaned_data_Pittsburgh!I$2:'cleaned_data_Pittsburgh'!I$828,0))</f>
        <v>0</v>
      </c>
      <c r="F4750" t="str">
        <f>INDEX(cleaned_data_Pittsburgh!AK$2:'cleaned_data_Pittsburgh'!AK$828, MATCH(A4750, cleaned_data_Pittsburgh!I$2:'cleaned_data_Pittsburgh'!I$828,0))</f>
        <v>Sub-county</v>
      </c>
      <c r="G4750">
        <f t="shared" si="57"/>
        <v>1</v>
      </c>
    </row>
    <row r="4751" spans="1:7" x14ac:dyDescent="0.2">
      <c r="A4751">
        <v>224618264</v>
      </c>
      <c r="B4751">
        <v>187447588</v>
      </c>
      <c r="C4751" t="s">
        <v>3380</v>
      </c>
      <c r="D4751" t="str">
        <f>INDEX(cleaned_data_Pittsburgh!AF$2:'cleaned_data_Pittsburgh'!AF$828, MATCH(A4751, cleaned_data_Pittsburgh!I$2:'cleaned_data_Pittsburgh'!I$828,0))</f>
        <v>Pittsburgh</v>
      </c>
      <c r="E4751">
        <f>INDEX(cleaned_data_Pittsburgh!AG$2:'cleaned_data_Pittsburgh'!AG$828, MATCH(A4751, cleaned_data_Pittsburgh!I$2:'cleaned_data_Pittsburgh'!I$828,0))</f>
        <v>0</v>
      </c>
      <c r="F4751" t="str">
        <f>INDEX(cleaned_data_Pittsburgh!AK$2:'cleaned_data_Pittsburgh'!AK$828, MATCH(A4751, cleaned_data_Pittsburgh!I$2:'cleaned_data_Pittsburgh'!I$828,0))</f>
        <v>Sub-county</v>
      </c>
      <c r="G4751">
        <f t="shared" si="57"/>
        <v>1</v>
      </c>
    </row>
    <row r="4752" spans="1:7" x14ac:dyDescent="0.2">
      <c r="A4752">
        <v>224618264</v>
      </c>
      <c r="B4752">
        <v>46457092</v>
      </c>
      <c r="C4752" t="s">
        <v>3380</v>
      </c>
      <c r="D4752" t="str">
        <f>INDEX(cleaned_data_Pittsburgh!AF$2:'cleaned_data_Pittsburgh'!AF$828, MATCH(A4752, cleaned_data_Pittsburgh!I$2:'cleaned_data_Pittsburgh'!I$828,0))</f>
        <v>Pittsburgh</v>
      </c>
      <c r="E4752">
        <f>INDEX(cleaned_data_Pittsburgh!AG$2:'cleaned_data_Pittsburgh'!AG$828, MATCH(A4752, cleaned_data_Pittsburgh!I$2:'cleaned_data_Pittsburgh'!I$828,0))</f>
        <v>0</v>
      </c>
      <c r="F4752" t="str">
        <f>INDEX(cleaned_data_Pittsburgh!AK$2:'cleaned_data_Pittsburgh'!AK$828, MATCH(A4752, cleaned_data_Pittsburgh!I$2:'cleaned_data_Pittsburgh'!I$828,0))</f>
        <v>Sub-county</v>
      </c>
      <c r="G4752">
        <f t="shared" si="57"/>
        <v>1</v>
      </c>
    </row>
    <row r="4753" spans="1:7" x14ac:dyDescent="0.2">
      <c r="A4753">
        <v>224618264</v>
      </c>
      <c r="B4753">
        <v>190363322</v>
      </c>
      <c r="C4753" t="s">
        <v>3380</v>
      </c>
      <c r="D4753" t="str">
        <f>INDEX(cleaned_data_Pittsburgh!AF$2:'cleaned_data_Pittsburgh'!AF$828, MATCH(A4753, cleaned_data_Pittsburgh!I$2:'cleaned_data_Pittsburgh'!I$828,0))</f>
        <v>Pittsburgh</v>
      </c>
      <c r="E4753">
        <f>INDEX(cleaned_data_Pittsburgh!AG$2:'cleaned_data_Pittsburgh'!AG$828, MATCH(A4753, cleaned_data_Pittsburgh!I$2:'cleaned_data_Pittsburgh'!I$828,0))</f>
        <v>0</v>
      </c>
      <c r="F4753" t="str">
        <f>INDEX(cleaned_data_Pittsburgh!AK$2:'cleaned_data_Pittsburgh'!AK$828, MATCH(A4753, cleaned_data_Pittsburgh!I$2:'cleaned_data_Pittsburgh'!I$828,0))</f>
        <v>Sub-county</v>
      </c>
      <c r="G4753">
        <f t="shared" si="57"/>
        <v>1</v>
      </c>
    </row>
    <row r="4754" spans="1:7" x14ac:dyDescent="0.2">
      <c r="A4754">
        <v>224618264</v>
      </c>
      <c r="B4754">
        <v>185606716</v>
      </c>
      <c r="C4754" t="s">
        <v>3380</v>
      </c>
      <c r="D4754" t="str">
        <f>INDEX(cleaned_data_Pittsburgh!AF$2:'cleaned_data_Pittsburgh'!AF$828, MATCH(A4754, cleaned_data_Pittsburgh!I$2:'cleaned_data_Pittsburgh'!I$828,0))</f>
        <v>Pittsburgh</v>
      </c>
      <c r="E4754">
        <f>INDEX(cleaned_data_Pittsburgh!AG$2:'cleaned_data_Pittsburgh'!AG$828, MATCH(A4754, cleaned_data_Pittsburgh!I$2:'cleaned_data_Pittsburgh'!I$828,0))</f>
        <v>0</v>
      </c>
      <c r="F4754" t="str">
        <f>INDEX(cleaned_data_Pittsburgh!AK$2:'cleaned_data_Pittsburgh'!AK$828, MATCH(A4754, cleaned_data_Pittsburgh!I$2:'cleaned_data_Pittsburgh'!I$828,0))</f>
        <v>Sub-county</v>
      </c>
      <c r="G4754">
        <f t="shared" si="57"/>
        <v>1</v>
      </c>
    </row>
    <row r="4755" spans="1:7" x14ac:dyDescent="0.2">
      <c r="A4755">
        <v>224623084</v>
      </c>
      <c r="B4755">
        <v>40823872</v>
      </c>
      <c r="C4755" t="s">
        <v>3380</v>
      </c>
      <c r="D4755" t="str">
        <f>INDEX(cleaned_data_Pittsburgh!AF$2:'cleaned_data_Pittsburgh'!AF$828, MATCH(A4755, cleaned_data_Pittsburgh!I$2:'cleaned_data_Pittsburgh'!I$828,0))</f>
        <v>Pittsburgh</v>
      </c>
      <c r="E4755">
        <f>INDEX(cleaned_data_Pittsburgh!AG$2:'cleaned_data_Pittsburgh'!AG$828, MATCH(A4755, cleaned_data_Pittsburgh!I$2:'cleaned_data_Pittsburgh'!I$828,0))</f>
        <v>0</v>
      </c>
      <c r="F4755" t="str">
        <f>INDEX(cleaned_data_Pittsburgh!AK$2:'cleaned_data_Pittsburgh'!AK$828, MATCH(A4755, cleaned_data_Pittsburgh!I$2:'cleaned_data_Pittsburgh'!I$828,0))</f>
        <v>Sub-county</v>
      </c>
      <c r="G4755">
        <f t="shared" si="57"/>
        <v>1</v>
      </c>
    </row>
    <row r="4756" spans="1:7" x14ac:dyDescent="0.2">
      <c r="A4756">
        <v>224623084</v>
      </c>
      <c r="B4756">
        <v>187262641</v>
      </c>
      <c r="C4756" t="s">
        <v>3380</v>
      </c>
      <c r="D4756" t="str">
        <f>INDEX(cleaned_data_Pittsburgh!AF$2:'cleaned_data_Pittsburgh'!AF$828, MATCH(A4756, cleaned_data_Pittsburgh!I$2:'cleaned_data_Pittsburgh'!I$828,0))</f>
        <v>Pittsburgh</v>
      </c>
      <c r="E4756">
        <f>INDEX(cleaned_data_Pittsburgh!AG$2:'cleaned_data_Pittsburgh'!AG$828, MATCH(A4756, cleaned_data_Pittsburgh!I$2:'cleaned_data_Pittsburgh'!I$828,0))</f>
        <v>0</v>
      </c>
      <c r="F4756" t="str">
        <f>INDEX(cleaned_data_Pittsburgh!AK$2:'cleaned_data_Pittsburgh'!AK$828, MATCH(A4756, cleaned_data_Pittsburgh!I$2:'cleaned_data_Pittsburgh'!I$828,0))</f>
        <v>Sub-county</v>
      </c>
      <c r="G4756">
        <f t="shared" si="57"/>
        <v>1</v>
      </c>
    </row>
    <row r="4757" spans="1:7" x14ac:dyDescent="0.2">
      <c r="A4757">
        <v>224623084</v>
      </c>
      <c r="B4757">
        <v>183488058</v>
      </c>
      <c r="C4757" t="s">
        <v>3380</v>
      </c>
      <c r="D4757" t="str">
        <f>INDEX(cleaned_data_Pittsburgh!AF$2:'cleaned_data_Pittsburgh'!AF$828, MATCH(A4757, cleaned_data_Pittsburgh!I$2:'cleaned_data_Pittsburgh'!I$828,0))</f>
        <v>Pittsburgh</v>
      </c>
      <c r="E4757">
        <f>INDEX(cleaned_data_Pittsburgh!AG$2:'cleaned_data_Pittsburgh'!AG$828, MATCH(A4757, cleaned_data_Pittsburgh!I$2:'cleaned_data_Pittsburgh'!I$828,0))</f>
        <v>0</v>
      </c>
      <c r="F4757" t="str">
        <f>INDEX(cleaned_data_Pittsburgh!AK$2:'cleaned_data_Pittsburgh'!AK$828, MATCH(A4757, cleaned_data_Pittsburgh!I$2:'cleaned_data_Pittsburgh'!I$828,0))</f>
        <v>Sub-county</v>
      </c>
      <c r="G4757">
        <f t="shared" si="57"/>
        <v>1</v>
      </c>
    </row>
    <row r="4758" spans="1:7" x14ac:dyDescent="0.2">
      <c r="A4758">
        <v>224623084</v>
      </c>
      <c r="B4758">
        <v>158413252</v>
      </c>
      <c r="C4758" t="s">
        <v>3380</v>
      </c>
      <c r="D4758" t="str">
        <f>INDEX(cleaned_data_Pittsburgh!AF$2:'cleaned_data_Pittsburgh'!AF$828, MATCH(A4758, cleaned_data_Pittsburgh!I$2:'cleaned_data_Pittsburgh'!I$828,0))</f>
        <v>Pittsburgh</v>
      </c>
      <c r="E4758">
        <f>INDEX(cleaned_data_Pittsburgh!AG$2:'cleaned_data_Pittsburgh'!AG$828, MATCH(A4758, cleaned_data_Pittsburgh!I$2:'cleaned_data_Pittsburgh'!I$828,0))</f>
        <v>0</v>
      </c>
      <c r="F4758" t="str">
        <f>INDEX(cleaned_data_Pittsburgh!AK$2:'cleaned_data_Pittsburgh'!AK$828, MATCH(A4758, cleaned_data_Pittsburgh!I$2:'cleaned_data_Pittsburgh'!I$828,0))</f>
        <v>Sub-county</v>
      </c>
      <c r="G4758">
        <f t="shared" si="57"/>
        <v>1</v>
      </c>
    </row>
    <row r="4759" spans="1:7" x14ac:dyDescent="0.2">
      <c r="A4759">
        <v>224623084</v>
      </c>
      <c r="B4759">
        <v>188982105</v>
      </c>
      <c r="C4759" t="s">
        <v>3380</v>
      </c>
      <c r="D4759" t="str">
        <f>INDEX(cleaned_data_Pittsburgh!AF$2:'cleaned_data_Pittsburgh'!AF$828, MATCH(A4759, cleaned_data_Pittsburgh!I$2:'cleaned_data_Pittsburgh'!I$828,0))</f>
        <v>Pittsburgh</v>
      </c>
      <c r="E4759">
        <f>INDEX(cleaned_data_Pittsburgh!AG$2:'cleaned_data_Pittsburgh'!AG$828, MATCH(A4759, cleaned_data_Pittsburgh!I$2:'cleaned_data_Pittsburgh'!I$828,0))</f>
        <v>0</v>
      </c>
      <c r="F4759" t="str">
        <f>INDEX(cleaned_data_Pittsburgh!AK$2:'cleaned_data_Pittsburgh'!AK$828, MATCH(A4759, cleaned_data_Pittsburgh!I$2:'cleaned_data_Pittsburgh'!I$828,0))</f>
        <v>Sub-county</v>
      </c>
      <c r="G4759">
        <f t="shared" si="57"/>
        <v>1</v>
      </c>
    </row>
    <row r="4760" spans="1:7" x14ac:dyDescent="0.2">
      <c r="A4760">
        <v>224623084</v>
      </c>
      <c r="B4760">
        <v>189778320</v>
      </c>
      <c r="C4760" t="s">
        <v>3380</v>
      </c>
      <c r="D4760" t="str">
        <f>INDEX(cleaned_data_Pittsburgh!AF$2:'cleaned_data_Pittsburgh'!AF$828, MATCH(A4760, cleaned_data_Pittsburgh!I$2:'cleaned_data_Pittsburgh'!I$828,0))</f>
        <v>Pittsburgh</v>
      </c>
      <c r="E4760">
        <f>INDEX(cleaned_data_Pittsburgh!AG$2:'cleaned_data_Pittsburgh'!AG$828, MATCH(A4760, cleaned_data_Pittsburgh!I$2:'cleaned_data_Pittsburgh'!I$828,0))</f>
        <v>0</v>
      </c>
      <c r="F4760" t="str">
        <f>INDEX(cleaned_data_Pittsburgh!AK$2:'cleaned_data_Pittsburgh'!AK$828, MATCH(A4760, cleaned_data_Pittsburgh!I$2:'cleaned_data_Pittsburgh'!I$828,0))</f>
        <v>Sub-county</v>
      </c>
      <c r="G4760">
        <f t="shared" si="57"/>
        <v>1</v>
      </c>
    </row>
    <row r="4761" spans="1:7" x14ac:dyDescent="0.2">
      <c r="A4761">
        <v>224623243</v>
      </c>
      <c r="B4761">
        <v>40823872</v>
      </c>
      <c r="C4761" t="s">
        <v>3380</v>
      </c>
      <c r="D4761" t="str">
        <f>INDEX(cleaned_data_Pittsburgh!AF$2:'cleaned_data_Pittsburgh'!AF$828, MATCH(A4761, cleaned_data_Pittsburgh!I$2:'cleaned_data_Pittsburgh'!I$828,0))</f>
        <v>Pittsburgh</v>
      </c>
      <c r="E4761">
        <f>INDEX(cleaned_data_Pittsburgh!AG$2:'cleaned_data_Pittsburgh'!AG$828, MATCH(A4761, cleaned_data_Pittsburgh!I$2:'cleaned_data_Pittsburgh'!I$828,0))</f>
        <v>0</v>
      </c>
      <c r="F4761" t="str">
        <f>INDEX(cleaned_data_Pittsburgh!AK$2:'cleaned_data_Pittsburgh'!AK$828, MATCH(A4761, cleaned_data_Pittsburgh!I$2:'cleaned_data_Pittsburgh'!I$828,0))</f>
        <v>Sub-county</v>
      </c>
      <c r="G4761">
        <f t="shared" si="57"/>
        <v>1</v>
      </c>
    </row>
    <row r="4762" spans="1:7" x14ac:dyDescent="0.2">
      <c r="A4762">
        <v>224623243</v>
      </c>
      <c r="B4762">
        <v>188980112</v>
      </c>
      <c r="C4762" t="s">
        <v>3380</v>
      </c>
      <c r="D4762" t="str">
        <f>INDEX(cleaned_data_Pittsburgh!AF$2:'cleaned_data_Pittsburgh'!AF$828, MATCH(A4762, cleaned_data_Pittsburgh!I$2:'cleaned_data_Pittsburgh'!I$828,0))</f>
        <v>Pittsburgh</v>
      </c>
      <c r="E4762">
        <f>INDEX(cleaned_data_Pittsburgh!AG$2:'cleaned_data_Pittsburgh'!AG$828, MATCH(A4762, cleaned_data_Pittsburgh!I$2:'cleaned_data_Pittsburgh'!I$828,0))</f>
        <v>0</v>
      </c>
      <c r="F4762" t="str">
        <f>INDEX(cleaned_data_Pittsburgh!AK$2:'cleaned_data_Pittsburgh'!AK$828, MATCH(A4762, cleaned_data_Pittsburgh!I$2:'cleaned_data_Pittsburgh'!I$828,0))</f>
        <v>Sub-county</v>
      </c>
      <c r="G4762">
        <f t="shared" si="57"/>
        <v>1</v>
      </c>
    </row>
    <row r="4763" spans="1:7" x14ac:dyDescent="0.2">
      <c r="A4763">
        <v>224623243</v>
      </c>
      <c r="B4763">
        <v>138426602</v>
      </c>
      <c r="C4763" t="s">
        <v>3380</v>
      </c>
      <c r="D4763" t="str">
        <f>INDEX(cleaned_data_Pittsburgh!AF$2:'cleaned_data_Pittsburgh'!AF$828, MATCH(A4763, cleaned_data_Pittsburgh!I$2:'cleaned_data_Pittsburgh'!I$828,0))</f>
        <v>Pittsburgh</v>
      </c>
      <c r="E4763">
        <f>INDEX(cleaned_data_Pittsburgh!AG$2:'cleaned_data_Pittsburgh'!AG$828, MATCH(A4763, cleaned_data_Pittsburgh!I$2:'cleaned_data_Pittsburgh'!I$828,0))</f>
        <v>0</v>
      </c>
      <c r="F4763" t="str">
        <f>INDEX(cleaned_data_Pittsburgh!AK$2:'cleaned_data_Pittsburgh'!AK$828, MATCH(A4763, cleaned_data_Pittsburgh!I$2:'cleaned_data_Pittsburgh'!I$828,0))</f>
        <v>Sub-county</v>
      </c>
      <c r="G4763">
        <f t="shared" si="57"/>
        <v>1</v>
      </c>
    </row>
    <row r="4764" spans="1:7" x14ac:dyDescent="0.2">
      <c r="A4764">
        <v>224623243</v>
      </c>
      <c r="B4764">
        <v>189778320</v>
      </c>
      <c r="C4764" t="s">
        <v>3380</v>
      </c>
      <c r="D4764" t="str">
        <f>INDEX(cleaned_data_Pittsburgh!AF$2:'cleaned_data_Pittsburgh'!AF$828, MATCH(A4764, cleaned_data_Pittsburgh!I$2:'cleaned_data_Pittsburgh'!I$828,0))</f>
        <v>Pittsburgh</v>
      </c>
      <c r="E4764">
        <f>INDEX(cleaned_data_Pittsburgh!AG$2:'cleaned_data_Pittsburgh'!AG$828, MATCH(A4764, cleaned_data_Pittsburgh!I$2:'cleaned_data_Pittsburgh'!I$828,0))</f>
        <v>0</v>
      </c>
      <c r="F4764" t="str">
        <f>INDEX(cleaned_data_Pittsburgh!AK$2:'cleaned_data_Pittsburgh'!AK$828, MATCH(A4764, cleaned_data_Pittsburgh!I$2:'cleaned_data_Pittsburgh'!I$828,0))</f>
        <v>Sub-county</v>
      </c>
      <c r="G4764">
        <f t="shared" si="57"/>
        <v>1</v>
      </c>
    </row>
    <row r="4765" spans="1:7" x14ac:dyDescent="0.2">
      <c r="A4765">
        <v>224623243</v>
      </c>
      <c r="B4765">
        <v>183463704</v>
      </c>
      <c r="C4765" t="s">
        <v>3380</v>
      </c>
      <c r="D4765" t="str">
        <f>INDEX(cleaned_data_Pittsburgh!AF$2:'cleaned_data_Pittsburgh'!AF$828, MATCH(A4765, cleaned_data_Pittsburgh!I$2:'cleaned_data_Pittsburgh'!I$828,0))</f>
        <v>Pittsburgh</v>
      </c>
      <c r="E4765">
        <f>INDEX(cleaned_data_Pittsburgh!AG$2:'cleaned_data_Pittsburgh'!AG$828, MATCH(A4765, cleaned_data_Pittsburgh!I$2:'cleaned_data_Pittsburgh'!I$828,0))</f>
        <v>0</v>
      </c>
      <c r="F4765" t="str">
        <f>INDEX(cleaned_data_Pittsburgh!AK$2:'cleaned_data_Pittsburgh'!AK$828, MATCH(A4765, cleaned_data_Pittsburgh!I$2:'cleaned_data_Pittsburgh'!I$828,0))</f>
        <v>Sub-county</v>
      </c>
      <c r="G4765">
        <f t="shared" si="57"/>
        <v>1</v>
      </c>
    </row>
    <row r="4766" spans="1:7" x14ac:dyDescent="0.2">
      <c r="A4766">
        <v>224631814</v>
      </c>
      <c r="B4766">
        <v>10504741</v>
      </c>
      <c r="C4766" t="s">
        <v>3380</v>
      </c>
      <c r="D4766" t="str">
        <f>INDEX(cleaned_data_Pittsburgh!AF$2:'cleaned_data_Pittsburgh'!AF$828, MATCH(A4766, cleaned_data_Pittsburgh!I$2:'cleaned_data_Pittsburgh'!I$828,0))</f>
        <v>Pittsburgh</v>
      </c>
      <c r="E4766">
        <f>INDEX(cleaned_data_Pittsburgh!AG$2:'cleaned_data_Pittsburgh'!AG$828, MATCH(A4766, cleaned_data_Pittsburgh!I$2:'cleaned_data_Pittsburgh'!I$828,0))</f>
        <v>0</v>
      </c>
      <c r="F4766" t="str">
        <f>INDEX(cleaned_data_Pittsburgh!AK$2:'cleaned_data_Pittsburgh'!AK$828, MATCH(A4766, cleaned_data_Pittsburgh!I$2:'cleaned_data_Pittsburgh'!I$828,0))</f>
        <v>Sub-county</v>
      </c>
      <c r="G4766">
        <f t="shared" si="57"/>
        <v>1</v>
      </c>
    </row>
    <row r="4767" spans="1:7" x14ac:dyDescent="0.2">
      <c r="A4767">
        <v>224631814</v>
      </c>
      <c r="B4767">
        <v>188652180</v>
      </c>
      <c r="C4767" t="s">
        <v>3380</v>
      </c>
      <c r="D4767" t="str">
        <f>INDEX(cleaned_data_Pittsburgh!AF$2:'cleaned_data_Pittsburgh'!AF$828, MATCH(A4767, cleaned_data_Pittsburgh!I$2:'cleaned_data_Pittsburgh'!I$828,0))</f>
        <v>Pittsburgh</v>
      </c>
      <c r="E4767">
        <f>INDEX(cleaned_data_Pittsburgh!AG$2:'cleaned_data_Pittsburgh'!AG$828, MATCH(A4767, cleaned_data_Pittsburgh!I$2:'cleaned_data_Pittsburgh'!I$828,0))</f>
        <v>0</v>
      </c>
      <c r="F4767" t="str">
        <f>INDEX(cleaned_data_Pittsburgh!AK$2:'cleaned_data_Pittsburgh'!AK$828, MATCH(A4767, cleaned_data_Pittsburgh!I$2:'cleaned_data_Pittsburgh'!I$828,0))</f>
        <v>Sub-county</v>
      </c>
      <c r="G4767">
        <f t="shared" si="57"/>
        <v>1</v>
      </c>
    </row>
    <row r="4768" spans="1:7" x14ac:dyDescent="0.2">
      <c r="A4768">
        <v>224631814</v>
      </c>
      <c r="B4768">
        <v>182799261</v>
      </c>
      <c r="C4768" t="s">
        <v>3380</v>
      </c>
      <c r="D4768" t="str">
        <f>INDEX(cleaned_data_Pittsburgh!AF$2:'cleaned_data_Pittsburgh'!AF$828, MATCH(A4768, cleaned_data_Pittsburgh!I$2:'cleaned_data_Pittsburgh'!I$828,0))</f>
        <v>Pittsburgh</v>
      </c>
      <c r="E4768">
        <f>INDEX(cleaned_data_Pittsburgh!AG$2:'cleaned_data_Pittsburgh'!AG$828, MATCH(A4768, cleaned_data_Pittsburgh!I$2:'cleaned_data_Pittsburgh'!I$828,0))</f>
        <v>0</v>
      </c>
      <c r="F4768" t="str">
        <f>INDEX(cleaned_data_Pittsburgh!AK$2:'cleaned_data_Pittsburgh'!AK$828, MATCH(A4768, cleaned_data_Pittsburgh!I$2:'cleaned_data_Pittsburgh'!I$828,0))</f>
        <v>Sub-county</v>
      </c>
      <c r="G4768">
        <f t="shared" si="57"/>
        <v>1</v>
      </c>
    </row>
    <row r="4769" spans="1:7" x14ac:dyDescent="0.2">
      <c r="A4769">
        <v>224631814</v>
      </c>
      <c r="B4769">
        <v>72841412</v>
      </c>
      <c r="C4769" t="s">
        <v>3380</v>
      </c>
      <c r="D4769" t="str">
        <f>INDEX(cleaned_data_Pittsburgh!AF$2:'cleaned_data_Pittsburgh'!AF$828, MATCH(A4769, cleaned_data_Pittsburgh!I$2:'cleaned_data_Pittsburgh'!I$828,0))</f>
        <v>Pittsburgh</v>
      </c>
      <c r="E4769">
        <f>INDEX(cleaned_data_Pittsburgh!AG$2:'cleaned_data_Pittsburgh'!AG$828, MATCH(A4769, cleaned_data_Pittsburgh!I$2:'cleaned_data_Pittsburgh'!I$828,0))</f>
        <v>0</v>
      </c>
      <c r="F4769" t="str">
        <f>INDEX(cleaned_data_Pittsburgh!AK$2:'cleaned_data_Pittsburgh'!AK$828, MATCH(A4769, cleaned_data_Pittsburgh!I$2:'cleaned_data_Pittsburgh'!I$828,0))</f>
        <v>Sub-county</v>
      </c>
      <c r="G4769">
        <f t="shared" si="57"/>
        <v>1</v>
      </c>
    </row>
    <row r="4770" spans="1:7" x14ac:dyDescent="0.2">
      <c r="A4770">
        <v>224631814</v>
      </c>
      <c r="B4770">
        <v>50153212</v>
      </c>
      <c r="C4770" t="s">
        <v>3380</v>
      </c>
      <c r="D4770" t="str">
        <f>INDEX(cleaned_data_Pittsburgh!AF$2:'cleaned_data_Pittsburgh'!AF$828, MATCH(A4770, cleaned_data_Pittsburgh!I$2:'cleaned_data_Pittsburgh'!I$828,0))</f>
        <v>Pittsburgh</v>
      </c>
      <c r="E4770">
        <f>INDEX(cleaned_data_Pittsburgh!AG$2:'cleaned_data_Pittsburgh'!AG$828, MATCH(A4770, cleaned_data_Pittsburgh!I$2:'cleaned_data_Pittsburgh'!I$828,0))</f>
        <v>0</v>
      </c>
      <c r="F4770" t="str">
        <f>INDEX(cleaned_data_Pittsburgh!AK$2:'cleaned_data_Pittsburgh'!AK$828, MATCH(A4770, cleaned_data_Pittsburgh!I$2:'cleaned_data_Pittsburgh'!I$828,0))</f>
        <v>Sub-county</v>
      </c>
      <c r="G4770">
        <f t="shared" si="57"/>
        <v>1</v>
      </c>
    </row>
    <row r="4771" spans="1:7" x14ac:dyDescent="0.2">
      <c r="A4771">
        <v>224631814</v>
      </c>
      <c r="B4771">
        <v>25154712</v>
      </c>
      <c r="C4771" t="s">
        <v>3380</v>
      </c>
      <c r="D4771" t="str">
        <f>INDEX(cleaned_data_Pittsburgh!AF$2:'cleaned_data_Pittsburgh'!AF$828, MATCH(A4771, cleaned_data_Pittsburgh!I$2:'cleaned_data_Pittsburgh'!I$828,0))</f>
        <v>Pittsburgh</v>
      </c>
      <c r="E4771">
        <f>INDEX(cleaned_data_Pittsburgh!AG$2:'cleaned_data_Pittsburgh'!AG$828, MATCH(A4771, cleaned_data_Pittsburgh!I$2:'cleaned_data_Pittsburgh'!I$828,0))</f>
        <v>0</v>
      </c>
      <c r="F4771" t="str">
        <f>INDEX(cleaned_data_Pittsburgh!AK$2:'cleaned_data_Pittsburgh'!AK$828, MATCH(A4771, cleaned_data_Pittsburgh!I$2:'cleaned_data_Pittsburgh'!I$828,0))</f>
        <v>Sub-county</v>
      </c>
      <c r="G4771">
        <f t="shared" si="57"/>
        <v>1</v>
      </c>
    </row>
    <row r="4772" spans="1:7" x14ac:dyDescent="0.2">
      <c r="A4772">
        <v>224631814</v>
      </c>
      <c r="B4772">
        <v>189318432</v>
      </c>
      <c r="C4772" t="s">
        <v>3380</v>
      </c>
      <c r="D4772" t="str">
        <f>INDEX(cleaned_data_Pittsburgh!AF$2:'cleaned_data_Pittsburgh'!AF$828, MATCH(A4772, cleaned_data_Pittsburgh!I$2:'cleaned_data_Pittsburgh'!I$828,0))</f>
        <v>Pittsburgh</v>
      </c>
      <c r="E4772">
        <f>INDEX(cleaned_data_Pittsburgh!AG$2:'cleaned_data_Pittsburgh'!AG$828, MATCH(A4772, cleaned_data_Pittsburgh!I$2:'cleaned_data_Pittsburgh'!I$828,0))</f>
        <v>0</v>
      </c>
      <c r="F4772" t="str">
        <f>INDEX(cleaned_data_Pittsburgh!AK$2:'cleaned_data_Pittsburgh'!AK$828, MATCH(A4772, cleaned_data_Pittsburgh!I$2:'cleaned_data_Pittsburgh'!I$828,0))</f>
        <v>Sub-county</v>
      </c>
      <c r="G4772">
        <f t="shared" si="57"/>
        <v>1</v>
      </c>
    </row>
    <row r="4773" spans="1:7" x14ac:dyDescent="0.2">
      <c r="A4773">
        <v>224631944</v>
      </c>
      <c r="B4773">
        <v>10504741</v>
      </c>
      <c r="C4773" t="s">
        <v>3380</v>
      </c>
      <c r="D4773" t="str">
        <f>INDEX(cleaned_data_Pittsburgh!AF$2:'cleaned_data_Pittsburgh'!AF$828, MATCH(A4773, cleaned_data_Pittsburgh!I$2:'cleaned_data_Pittsburgh'!I$828,0))</f>
        <v>Pittsburgh</v>
      </c>
      <c r="E4773">
        <f>INDEX(cleaned_data_Pittsburgh!AG$2:'cleaned_data_Pittsburgh'!AG$828, MATCH(A4773, cleaned_data_Pittsburgh!I$2:'cleaned_data_Pittsburgh'!I$828,0))</f>
        <v>0</v>
      </c>
      <c r="F4773" t="str">
        <f>INDEX(cleaned_data_Pittsburgh!AK$2:'cleaned_data_Pittsburgh'!AK$828, MATCH(A4773, cleaned_data_Pittsburgh!I$2:'cleaned_data_Pittsburgh'!I$828,0))</f>
        <v>Sub-county</v>
      </c>
      <c r="G4773">
        <f t="shared" si="57"/>
        <v>1</v>
      </c>
    </row>
    <row r="4774" spans="1:7" x14ac:dyDescent="0.2">
      <c r="A4774">
        <v>224631944</v>
      </c>
      <c r="B4774">
        <v>30725242</v>
      </c>
      <c r="C4774" t="s">
        <v>3380</v>
      </c>
      <c r="D4774" t="str">
        <f>INDEX(cleaned_data_Pittsburgh!AF$2:'cleaned_data_Pittsburgh'!AF$828, MATCH(A4774, cleaned_data_Pittsburgh!I$2:'cleaned_data_Pittsburgh'!I$828,0))</f>
        <v>Pittsburgh</v>
      </c>
      <c r="E4774">
        <f>INDEX(cleaned_data_Pittsburgh!AG$2:'cleaned_data_Pittsburgh'!AG$828, MATCH(A4774, cleaned_data_Pittsburgh!I$2:'cleaned_data_Pittsburgh'!I$828,0))</f>
        <v>0</v>
      </c>
      <c r="F4774" t="str">
        <f>INDEX(cleaned_data_Pittsburgh!AK$2:'cleaned_data_Pittsburgh'!AK$828, MATCH(A4774, cleaned_data_Pittsburgh!I$2:'cleaned_data_Pittsburgh'!I$828,0))</f>
        <v>Sub-county</v>
      </c>
      <c r="G4774">
        <f t="shared" si="57"/>
        <v>1</v>
      </c>
    </row>
    <row r="4775" spans="1:7" x14ac:dyDescent="0.2">
      <c r="A4775">
        <v>224631944</v>
      </c>
      <c r="B4775">
        <v>191295780</v>
      </c>
      <c r="C4775" t="s">
        <v>3380</v>
      </c>
      <c r="D4775" t="str">
        <f>INDEX(cleaned_data_Pittsburgh!AF$2:'cleaned_data_Pittsburgh'!AF$828, MATCH(A4775, cleaned_data_Pittsburgh!I$2:'cleaned_data_Pittsburgh'!I$828,0))</f>
        <v>Pittsburgh</v>
      </c>
      <c r="E4775">
        <f>INDEX(cleaned_data_Pittsburgh!AG$2:'cleaned_data_Pittsburgh'!AG$828, MATCH(A4775, cleaned_data_Pittsburgh!I$2:'cleaned_data_Pittsburgh'!I$828,0))</f>
        <v>0</v>
      </c>
      <c r="F4775" t="str">
        <f>INDEX(cleaned_data_Pittsburgh!AK$2:'cleaned_data_Pittsburgh'!AK$828, MATCH(A4775, cleaned_data_Pittsburgh!I$2:'cleaned_data_Pittsburgh'!I$828,0))</f>
        <v>Sub-county</v>
      </c>
      <c r="G4775">
        <f t="shared" si="57"/>
        <v>1</v>
      </c>
    </row>
    <row r="4776" spans="1:7" x14ac:dyDescent="0.2">
      <c r="A4776">
        <v>224631944</v>
      </c>
      <c r="B4776">
        <v>51384672</v>
      </c>
      <c r="C4776" t="s">
        <v>3380</v>
      </c>
      <c r="D4776" t="str">
        <f>INDEX(cleaned_data_Pittsburgh!AF$2:'cleaned_data_Pittsburgh'!AF$828, MATCH(A4776, cleaned_data_Pittsburgh!I$2:'cleaned_data_Pittsburgh'!I$828,0))</f>
        <v>Pittsburgh</v>
      </c>
      <c r="E4776">
        <f>INDEX(cleaned_data_Pittsburgh!AG$2:'cleaned_data_Pittsburgh'!AG$828, MATCH(A4776, cleaned_data_Pittsburgh!I$2:'cleaned_data_Pittsburgh'!I$828,0))</f>
        <v>0</v>
      </c>
      <c r="F4776" t="str">
        <f>INDEX(cleaned_data_Pittsburgh!AK$2:'cleaned_data_Pittsburgh'!AK$828, MATCH(A4776, cleaned_data_Pittsburgh!I$2:'cleaned_data_Pittsburgh'!I$828,0))</f>
        <v>Sub-county</v>
      </c>
      <c r="G4776">
        <f t="shared" si="57"/>
        <v>1</v>
      </c>
    </row>
    <row r="4777" spans="1:7" x14ac:dyDescent="0.2">
      <c r="A4777">
        <v>224631944</v>
      </c>
      <c r="B4777">
        <v>183900848</v>
      </c>
      <c r="C4777" t="s">
        <v>3380</v>
      </c>
      <c r="D4777" t="str">
        <f>INDEX(cleaned_data_Pittsburgh!AF$2:'cleaned_data_Pittsburgh'!AF$828, MATCH(A4777, cleaned_data_Pittsburgh!I$2:'cleaned_data_Pittsburgh'!I$828,0))</f>
        <v>Pittsburgh</v>
      </c>
      <c r="E4777">
        <f>INDEX(cleaned_data_Pittsburgh!AG$2:'cleaned_data_Pittsburgh'!AG$828, MATCH(A4777, cleaned_data_Pittsburgh!I$2:'cleaned_data_Pittsburgh'!I$828,0))</f>
        <v>0</v>
      </c>
      <c r="F4777" t="str">
        <f>INDEX(cleaned_data_Pittsburgh!AK$2:'cleaned_data_Pittsburgh'!AK$828, MATCH(A4777, cleaned_data_Pittsburgh!I$2:'cleaned_data_Pittsburgh'!I$828,0))</f>
        <v>Sub-county</v>
      </c>
      <c r="G4777">
        <f t="shared" si="57"/>
        <v>1</v>
      </c>
    </row>
    <row r="4778" spans="1:7" x14ac:dyDescent="0.2">
      <c r="A4778">
        <v>224631944</v>
      </c>
      <c r="B4778">
        <v>1940663</v>
      </c>
      <c r="C4778" t="s">
        <v>3380</v>
      </c>
      <c r="D4778" t="str">
        <f>INDEX(cleaned_data_Pittsburgh!AF$2:'cleaned_data_Pittsburgh'!AF$828, MATCH(A4778, cleaned_data_Pittsburgh!I$2:'cleaned_data_Pittsburgh'!I$828,0))</f>
        <v>Pittsburgh</v>
      </c>
      <c r="E4778">
        <f>INDEX(cleaned_data_Pittsburgh!AG$2:'cleaned_data_Pittsburgh'!AG$828, MATCH(A4778, cleaned_data_Pittsburgh!I$2:'cleaned_data_Pittsburgh'!I$828,0))</f>
        <v>0</v>
      </c>
      <c r="F4778" t="str">
        <f>INDEX(cleaned_data_Pittsburgh!AK$2:'cleaned_data_Pittsburgh'!AK$828, MATCH(A4778, cleaned_data_Pittsburgh!I$2:'cleaned_data_Pittsburgh'!I$828,0))</f>
        <v>Sub-county</v>
      </c>
      <c r="G4778">
        <f t="shared" si="57"/>
        <v>1</v>
      </c>
    </row>
    <row r="4779" spans="1:7" x14ac:dyDescent="0.2">
      <c r="A4779">
        <v>224631944</v>
      </c>
      <c r="B4779">
        <v>8565678</v>
      </c>
      <c r="C4779" t="s">
        <v>3380</v>
      </c>
      <c r="D4779" t="str">
        <f>INDEX(cleaned_data_Pittsburgh!AF$2:'cleaned_data_Pittsburgh'!AF$828, MATCH(A4779, cleaned_data_Pittsburgh!I$2:'cleaned_data_Pittsburgh'!I$828,0))</f>
        <v>Pittsburgh</v>
      </c>
      <c r="E4779">
        <f>INDEX(cleaned_data_Pittsburgh!AG$2:'cleaned_data_Pittsburgh'!AG$828, MATCH(A4779, cleaned_data_Pittsburgh!I$2:'cleaned_data_Pittsburgh'!I$828,0))</f>
        <v>0</v>
      </c>
      <c r="F4779" t="str">
        <f>INDEX(cleaned_data_Pittsburgh!AK$2:'cleaned_data_Pittsburgh'!AK$828, MATCH(A4779, cleaned_data_Pittsburgh!I$2:'cleaned_data_Pittsburgh'!I$828,0))</f>
        <v>Sub-county</v>
      </c>
      <c r="G4779">
        <f t="shared" si="57"/>
        <v>1</v>
      </c>
    </row>
    <row r="4780" spans="1:7" x14ac:dyDescent="0.2">
      <c r="A4780">
        <v>224631944</v>
      </c>
      <c r="B4780">
        <v>11996060</v>
      </c>
      <c r="C4780" t="s">
        <v>3380</v>
      </c>
      <c r="D4780" t="str">
        <f>INDEX(cleaned_data_Pittsburgh!AF$2:'cleaned_data_Pittsburgh'!AF$828, MATCH(A4780, cleaned_data_Pittsburgh!I$2:'cleaned_data_Pittsburgh'!I$828,0))</f>
        <v>Pittsburgh</v>
      </c>
      <c r="E4780">
        <f>INDEX(cleaned_data_Pittsburgh!AG$2:'cleaned_data_Pittsburgh'!AG$828, MATCH(A4780, cleaned_data_Pittsburgh!I$2:'cleaned_data_Pittsburgh'!I$828,0))</f>
        <v>0</v>
      </c>
      <c r="F4780" t="str">
        <f>INDEX(cleaned_data_Pittsburgh!AK$2:'cleaned_data_Pittsburgh'!AK$828, MATCH(A4780, cleaned_data_Pittsburgh!I$2:'cleaned_data_Pittsburgh'!I$828,0))</f>
        <v>Sub-county</v>
      </c>
      <c r="G4780">
        <f t="shared" si="57"/>
        <v>1</v>
      </c>
    </row>
    <row r="4781" spans="1:7" x14ac:dyDescent="0.2">
      <c r="A4781">
        <v>224631944</v>
      </c>
      <c r="B4781">
        <v>517554</v>
      </c>
      <c r="C4781" t="s">
        <v>3380</v>
      </c>
      <c r="D4781" t="str">
        <f>INDEX(cleaned_data_Pittsburgh!AF$2:'cleaned_data_Pittsburgh'!AF$828, MATCH(A4781, cleaned_data_Pittsburgh!I$2:'cleaned_data_Pittsburgh'!I$828,0))</f>
        <v>Pittsburgh</v>
      </c>
      <c r="E4781">
        <f>INDEX(cleaned_data_Pittsburgh!AG$2:'cleaned_data_Pittsburgh'!AG$828, MATCH(A4781, cleaned_data_Pittsburgh!I$2:'cleaned_data_Pittsburgh'!I$828,0))</f>
        <v>0</v>
      </c>
      <c r="F4781" t="str">
        <f>INDEX(cleaned_data_Pittsburgh!AK$2:'cleaned_data_Pittsburgh'!AK$828, MATCH(A4781, cleaned_data_Pittsburgh!I$2:'cleaned_data_Pittsburgh'!I$828,0))</f>
        <v>Sub-county</v>
      </c>
      <c r="G4781">
        <f t="shared" si="57"/>
        <v>1</v>
      </c>
    </row>
    <row r="4782" spans="1:7" x14ac:dyDescent="0.2">
      <c r="A4782">
        <v>224631944</v>
      </c>
      <c r="B4782">
        <v>8215729</v>
      </c>
      <c r="C4782" t="s">
        <v>3380</v>
      </c>
      <c r="D4782" t="str">
        <f>INDEX(cleaned_data_Pittsburgh!AF$2:'cleaned_data_Pittsburgh'!AF$828, MATCH(A4782, cleaned_data_Pittsburgh!I$2:'cleaned_data_Pittsburgh'!I$828,0))</f>
        <v>Pittsburgh</v>
      </c>
      <c r="E4782">
        <f>INDEX(cleaned_data_Pittsburgh!AG$2:'cleaned_data_Pittsburgh'!AG$828, MATCH(A4782, cleaned_data_Pittsburgh!I$2:'cleaned_data_Pittsburgh'!I$828,0))</f>
        <v>0</v>
      </c>
      <c r="F4782" t="str">
        <f>INDEX(cleaned_data_Pittsburgh!AK$2:'cleaned_data_Pittsburgh'!AK$828, MATCH(A4782, cleaned_data_Pittsburgh!I$2:'cleaned_data_Pittsburgh'!I$828,0))</f>
        <v>Sub-county</v>
      </c>
      <c r="G4782">
        <f t="shared" si="57"/>
        <v>1</v>
      </c>
    </row>
    <row r="4783" spans="1:7" x14ac:dyDescent="0.2">
      <c r="A4783">
        <v>224631944</v>
      </c>
      <c r="B4783">
        <v>111423072</v>
      </c>
      <c r="C4783" t="s">
        <v>3380</v>
      </c>
      <c r="D4783" t="str">
        <f>INDEX(cleaned_data_Pittsburgh!AF$2:'cleaned_data_Pittsburgh'!AF$828, MATCH(A4783, cleaned_data_Pittsburgh!I$2:'cleaned_data_Pittsburgh'!I$828,0))</f>
        <v>Pittsburgh</v>
      </c>
      <c r="E4783">
        <f>INDEX(cleaned_data_Pittsburgh!AG$2:'cleaned_data_Pittsburgh'!AG$828, MATCH(A4783, cleaned_data_Pittsburgh!I$2:'cleaned_data_Pittsburgh'!I$828,0))</f>
        <v>0</v>
      </c>
      <c r="F4783" t="str">
        <f>INDEX(cleaned_data_Pittsburgh!AK$2:'cleaned_data_Pittsburgh'!AK$828, MATCH(A4783, cleaned_data_Pittsburgh!I$2:'cleaned_data_Pittsburgh'!I$828,0))</f>
        <v>Sub-county</v>
      </c>
      <c r="G4783">
        <f t="shared" si="57"/>
        <v>1</v>
      </c>
    </row>
    <row r="4784" spans="1:7" x14ac:dyDescent="0.2">
      <c r="A4784">
        <v>224631944</v>
      </c>
      <c r="B4784">
        <v>189201130</v>
      </c>
      <c r="C4784" t="s">
        <v>3380</v>
      </c>
      <c r="D4784" t="str">
        <f>INDEX(cleaned_data_Pittsburgh!AF$2:'cleaned_data_Pittsburgh'!AF$828, MATCH(A4784, cleaned_data_Pittsburgh!I$2:'cleaned_data_Pittsburgh'!I$828,0))</f>
        <v>Pittsburgh</v>
      </c>
      <c r="E4784">
        <f>INDEX(cleaned_data_Pittsburgh!AG$2:'cleaned_data_Pittsburgh'!AG$828, MATCH(A4784, cleaned_data_Pittsburgh!I$2:'cleaned_data_Pittsburgh'!I$828,0))</f>
        <v>0</v>
      </c>
      <c r="F4784" t="str">
        <f>INDEX(cleaned_data_Pittsburgh!AK$2:'cleaned_data_Pittsburgh'!AK$828, MATCH(A4784, cleaned_data_Pittsburgh!I$2:'cleaned_data_Pittsburgh'!I$828,0))</f>
        <v>Sub-county</v>
      </c>
      <c r="G4784">
        <f t="shared" si="57"/>
        <v>1</v>
      </c>
    </row>
    <row r="4785" spans="1:7" x14ac:dyDescent="0.2">
      <c r="A4785">
        <v>224631944</v>
      </c>
      <c r="B4785">
        <v>55696982</v>
      </c>
      <c r="C4785" t="s">
        <v>3380</v>
      </c>
      <c r="D4785" t="str">
        <f>INDEX(cleaned_data_Pittsburgh!AF$2:'cleaned_data_Pittsburgh'!AF$828, MATCH(A4785, cleaned_data_Pittsburgh!I$2:'cleaned_data_Pittsburgh'!I$828,0))</f>
        <v>Pittsburgh</v>
      </c>
      <c r="E4785">
        <f>INDEX(cleaned_data_Pittsburgh!AG$2:'cleaned_data_Pittsburgh'!AG$828, MATCH(A4785, cleaned_data_Pittsburgh!I$2:'cleaned_data_Pittsburgh'!I$828,0))</f>
        <v>0</v>
      </c>
      <c r="F4785" t="str">
        <f>INDEX(cleaned_data_Pittsburgh!AK$2:'cleaned_data_Pittsburgh'!AK$828, MATCH(A4785, cleaned_data_Pittsburgh!I$2:'cleaned_data_Pittsburgh'!I$828,0))</f>
        <v>Sub-county</v>
      </c>
      <c r="G4785">
        <f t="shared" si="57"/>
        <v>1</v>
      </c>
    </row>
    <row r="4786" spans="1:7" x14ac:dyDescent="0.2">
      <c r="A4786">
        <v>224631944</v>
      </c>
      <c r="B4786">
        <v>10112314</v>
      </c>
      <c r="C4786" t="s">
        <v>3380</v>
      </c>
      <c r="D4786" t="str">
        <f>INDEX(cleaned_data_Pittsburgh!AF$2:'cleaned_data_Pittsburgh'!AF$828, MATCH(A4786, cleaned_data_Pittsburgh!I$2:'cleaned_data_Pittsburgh'!I$828,0))</f>
        <v>Pittsburgh</v>
      </c>
      <c r="E4786">
        <f>INDEX(cleaned_data_Pittsburgh!AG$2:'cleaned_data_Pittsburgh'!AG$828, MATCH(A4786, cleaned_data_Pittsburgh!I$2:'cleaned_data_Pittsburgh'!I$828,0))</f>
        <v>0</v>
      </c>
      <c r="F4786" t="str">
        <f>INDEX(cleaned_data_Pittsburgh!AK$2:'cleaned_data_Pittsburgh'!AK$828, MATCH(A4786, cleaned_data_Pittsburgh!I$2:'cleaned_data_Pittsburgh'!I$828,0))</f>
        <v>Sub-county</v>
      </c>
      <c r="G4786">
        <f t="shared" si="57"/>
        <v>1</v>
      </c>
    </row>
    <row r="4787" spans="1:7" x14ac:dyDescent="0.2">
      <c r="A4787">
        <v>224631944</v>
      </c>
      <c r="B4787">
        <v>25154712</v>
      </c>
      <c r="C4787" t="s">
        <v>3380</v>
      </c>
      <c r="D4787" t="str">
        <f>INDEX(cleaned_data_Pittsburgh!AF$2:'cleaned_data_Pittsburgh'!AF$828, MATCH(A4787, cleaned_data_Pittsburgh!I$2:'cleaned_data_Pittsburgh'!I$828,0))</f>
        <v>Pittsburgh</v>
      </c>
      <c r="E4787">
        <f>INDEX(cleaned_data_Pittsburgh!AG$2:'cleaned_data_Pittsburgh'!AG$828, MATCH(A4787, cleaned_data_Pittsburgh!I$2:'cleaned_data_Pittsburgh'!I$828,0))</f>
        <v>0</v>
      </c>
      <c r="F4787" t="str">
        <f>INDEX(cleaned_data_Pittsburgh!AK$2:'cleaned_data_Pittsburgh'!AK$828, MATCH(A4787, cleaned_data_Pittsburgh!I$2:'cleaned_data_Pittsburgh'!I$828,0))</f>
        <v>Sub-county</v>
      </c>
      <c r="G4787">
        <f t="shared" si="57"/>
        <v>1</v>
      </c>
    </row>
    <row r="4788" spans="1:7" x14ac:dyDescent="0.2">
      <c r="A4788">
        <v>224633879</v>
      </c>
      <c r="B4788">
        <v>15905151</v>
      </c>
      <c r="C4788" t="s">
        <v>3380</v>
      </c>
      <c r="D4788" t="str">
        <f>INDEX(cleaned_data_Pittsburgh!AF$2:'cleaned_data_Pittsburgh'!AF$828, MATCH(A4788, cleaned_data_Pittsburgh!I$2:'cleaned_data_Pittsburgh'!I$828,0))</f>
        <v>Pittsburgh</v>
      </c>
      <c r="E4788">
        <f>INDEX(cleaned_data_Pittsburgh!AG$2:'cleaned_data_Pittsburgh'!AG$828, MATCH(A4788, cleaned_data_Pittsburgh!I$2:'cleaned_data_Pittsburgh'!I$828,0))</f>
        <v>0</v>
      </c>
      <c r="F4788" t="str">
        <f>INDEX(cleaned_data_Pittsburgh!AK$2:'cleaned_data_Pittsburgh'!AK$828, MATCH(A4788, cleaned_data_Pittsburgh!I$2:'cleaned_data_Pittsburgh'!I$828,0))</f>
        <v>Sub-county</v>
      </c>
      <c r="G4788">
        <f t="shared" si="57"/>
        <v>1</v>
      </c>
    </row>
    <row r="4789" spans="1:7" x14ac:dyDescent="0.2">
      <c r="A4789">
        <v>224633879</v>
      </c>
      <c r="B4789">
        <v>13058454</v>
      </c>
      <c r="C4789" t="s">
        <v>3380</v>
      </c>
      <c r="D4789" t="str">
        <f>INDEX(cleaned_data_Pittsburgh!AF$2:'cleaned_data_Pittsburgh'!AF$828, MATCH(A4789, cleaned_data_Pittsburgh!I$2:'cleaned_data_Pittsburgh'!I$828,0))</f>
        <v>Pittsburgh</v>
      </c>
      <c r="E4789">
        <f>INDEX(cleaned_data_Pittsburgh!AG$2:'cleaned_data_Pittsburgh'!AG$828, MATCH(A4789, cleaned_data_Pittsburgh!I$2:'cleaned_data_Pittsburgh'!I$828,0))</f>
        <v>0</v>
      </c>
      <c r="F4789" t="str">
        <f>INDEX(cleaned_data_Pittsburgh!AK$2:'cleaned_data_Pittsburgh'!AK$828, MATCH(A4789, cleaned_data_Pittsburgh!I$2:'cleaned_data_Pittsburgh'!I$828,0))</f>
        <v>Sub-county</v>
      </c>
      <c r="G4789">
        <f t="shared" si="57"/>
        <v>1</v>
      </c>
    </row>
    <row r="4790" spans="1:7" x14ac:dyDescent="0.2">
      <c r="A4790">
        <v>224633879</v>
      </c>
      <c r="B4790">
        <v>7442291</v>
      </c>
      <c r="C4790" t="s">
        <v>3380</v>
      </c>
      <c r="D4790" t="str">
        <f>INDEX(cleaned_data_Pittsburgh!AF$2:'cleaned_data_Pittsburgh'!AF$828, MATCH(A4790, cleaned_data_Pittsburgh!I$2:'cleaned_data_Pittsburgh'!I$828,0))</f>
        <v>Pittsburgh</v>
      </c>
      <c r="E4790">
        <f>INDEX(cleaned_data_Pittsburgh!AG$2:'cleaned_data_Pittsburgh'!AG$828, MATCH(A4790, cleaned_data_Pittsburgh!I$2:'cleaned_data_Pittsburgh'!I$828,0))</f>
        <v>0</v>
      </c>
      <c r="F4790" t="str">
        <f>INDEX(cleaned_data_Pittsburgh!AK$2:'cleaned_data_Pittsburgh'!AK$828, MATCH(A4790, cleaned_data_Pittsburgh!I$2:'cleaned_data_Pittsburgh'!I$828,0))</f>
        <v>Sub-county</v>
      </c>
      <c r="G4790">
        <f t="shared" si="57"/>
        <v>1</v>
      </c>
    </row>
    <row r="4791" spans="1:7" x14ac:dyDescent="0.2">
      <c r="A4791">
        <v>224636791</v>
      </c>
      <c r="B4791">
        <v>184571405</v>
      </c>
      <c r="C4791" t="s">
        <v>3380</v>
      </c>
      <c r="D4791" t="str">
        <f>INDEX(cleaned_data_Pittsburgh!AF$2:'cleaned_data_Pittsburgh'!AF$828, MATCH(A4791, cleaned_data_Pittsburgh!I$2:'cleaned_data_Pittsburgh'!I$828,0))</f>
        <v>Pittsburgh</v>
      </c>
      <c r="E4791">
        <f>INDEX(cleaned_data_Pittsburgh!AG$2:'cleaned_data_Pittsburgh'!AG$828, MATCH(A4791, cleaned_data_Pittsburgh!I$2:'cleaned_data_Pittsburgh'!I$828,0))</f>
        <v>0</v>
      </c>
      <c r="F4791" t="str">
        <f>INDEX(cleaned_data_Pittsburgh!AK$2:'cleaned_data_Pittsburgh'!AK$828, MATCH(A4791, cleaned_data_Pittsburgh!I$2:'cleaned_data_Pittsburgh'!I$828,0))</f>
        <v>Sub-county</v>
      </c>
      <c r="G4791">
        <f t="shared" si="57"/>
        <v>1</v>
      </c>
    </row>
    <row r="4792" spans="1:7" x14ac:dyDescent="0.2">
      <c r="A4792">
        <v>224636791</v>
      </c>
      <c r="B4792">
        <v>66365512</v>
      </c>
      <c r="C4792" t="s">
        <v>3380</v>
      </c>
      <c r="D4792" t="str">
        <f>INDEX(cleaned_data_Pittsburgh!AF$2:'cleaned_data_Pittsburgh'!AF$828, MATCH(A4792, cleaned_data_Pittsburgh!I$2:'cleaned_data_Pittsburgh'!I$828,0))</f>
        <v>Pittsburgh</v>
      </c>
      <c r="E4792">
        <f>INDEX(cleaned_data_Pittsburgh!AG$2:'cleaned_data_Pittsburgh'!AG$828, MATCH(A4792, cleaned_data_Pittsburgh!I$2:'cleaned_data_Pittsburgh'!I$828,0))</f>
        <v>0</v>
      </c>
      <c r="F4792" t="str">
        <f>INDEX(cleaned_data_Pittsburgh!AK$2:'cleaned_data_Pittsburgh'!AK$828, MATCH(A4792, cleaned_data_Pittsburgh!I$2:'cleaned_data_Pittsburgh'!I$828,0))</f>
        <v>Sub-county</v>
      </c>
      <c r="G4792">
        <f t="shared" si="57"/>
        <v>1</v>
      </c>
    </row>
    <row r="4793" spans="1:7" x14ac:dyDescent="0.2">
      <c r="A4793">
        <v>224638330</v>
      </c>
      <c r="B4793">
        <v>60196902</v>
      </c>
      <c r="C4793" t="s">
        <v>3380</v>
      </c>
      <c r="D4793" t="str">
        <f>INDEX(cleaned_data_Pittsburgh!AF$2:'cleaned_data_Pittsburgh'!AF$828, MATCH(A4793, cleaned_data_Pittsburgh!I$2:'cleaned_data_Pittsburgh'!I$828,0))</f>
        <v>Pittsburgh</v>
      </c>
      <c r="E4793">
        <f>INDEX(cleaned_data_Pittsburgh!AG$2:'cleaned_data_Pittsburgh'!AG$828, MATCH(A4793, cleaned_data_Pittsburgh!I$2:'cleaned_data_Pittsburgh'!I$828,0))</f>
        <v>0</v>
      </c>
      <c r="F4793" t="str">
        <f>INDEX(cleaned_data_Pittsburgh!AK$2:'cleaned_data_Pittsburgh'!AK$828, MATCH(A4793, cleaned_data_Pittsburgh!I$2:'cleaned_data_Pittsburgh'!I$828,0))</f>
        <v>Sub-county</v>
      </c>
      <c r="G4793">
        <f t="shared" si="57"/>
        <v>1</v>
      </c>
    </row>
    <row r="4794" spans="1:7" x14ac:dyDescent="0.2">
      <c r="A4794">
        <v>224638330</v>
      </c>
      <c r="B4794">
        <v>12162809</v>
      </c>
      <c r="C4794" t="s">
        <v>3380</v>
      </c>
      <c r="D4794" t="str">
        <f>INDEX(cleaned_data_Pittsburgh!AF$2:'cleaned_data_Pittsburgh'!AF$828, MATCH(A4794, cleaned_data_Pittsburgh!I$2:'cleaned_data_Pittsburgh'!I$828,0))</f>
        <v>Pittsburgh</v>
      </c>
      <c r="E4794">
        <f>INDEX(cleaned_data_Pittsburgh!AG$2:'cleaned_data_Pittsburgh'!AG$828, MATCH(A4794, cleaned_data_Pittsburgh!I$2:'cleaned_data_Pittsburgh'!I$828,0))</f>
        <v>0</v>
      </c>
      <c r="F4794" t="str">
        <f>INDEX(cleaned_data_Pittsburgh!AK$2:'cleaned_data_Pittsburgh'!AK$828, MATCH(A4794, cleaned_data_Pittsburgh!I$2:'cleaned_data_Pittsburgh'!I$828,0))</f>
        <v>Sub-county</v>
      </c>
      <c r="G4794">
        <f t="shared" si="57"/>
        <v>1</v>
      </c>
    </row>
    <row r="4795" spans="1:7" x14ac:dyDescent="0.2">
      <c r="A4795">
        <v>224638330</v>
      </c>
      <c r="B4795">
        <v>60631242</v>
      </c>
      <c r="C4795" t="s">
        <v>3380</v>
      </c>
      <c r="D4795" t="str">
        <f>INDEX(cleaned_data_Pittsburgh!AF$2:'cleaned_data_Pittsburgh'!AF$828, MATCH(A4795, cleaned_data_Pittsburgh!I$2:'cleaned_data_Pittsburgh'!I$828,0))</f>
        <v>Pittsburgh</v>
      </c>
      <c r="E4795">
        <f>INDEX(cleaned_data_Pittsburgh!AG$2:'cleaned_data_Pittsburgh'!AG$828, MATCH(A4795, cleaned_data_Pittsburgh!I$2:'cleaned_data_Pittsburgh'!I$828,0))</f>
        <v>0</v>
      </c>
      <c r="F4795" t="str">
        <f>INDEX(cleaned_data_Pittsburgh!AK$2:'cleaned_data_Pittsburgh'!AK$828, MATCH(A4795, cleaned_data_Pittsburgh!I$2:'cleaned_data_Pittsburgh'!I$828,0))</f>
        <v>Sub-county</v>
      </c>
      <c r="G4795">
        <f t="shared" si="57"/>
        <v>1</v>
      </c>
    </row>
    <row r="4796" spans="1:7" x14ac:dyDescent="0.2">
      <c r="A4796">
        <v>224638330</v>
      </c>
      <c r="B4796">
        <v>151123742</v>
      </c>
      <c r="C4796" t="s">
        <v>3380</v>
      </c>
      <c r="D4796" t="str">
        <f>INDEX(cleaned_data_Pittsburgh!AF$2:'cleaned_data_Pittsburgh'!AF$828, MATCH(A4796, cleaned_data_Pittsburgh!I$2:'cleaned_data_Pittsburgh'!I$828,0))</f>
        <v>Pittsburgh</v>
      </c>
      <c r="E4796">
        <f>INDEX(cleaned_data_Pittsburgh!AG$2:'cleaned_data_Pittsburgh'!AG$828, MATCH(A4796, cleaned_data_Pittsburgh!I$2:'cleaned_data_Pittsburgh'!I$828,0))</f>
        <v>0</v>
      </c>
      <c r="F4796" t="str">
        <f>INDEX(cleaned_data_Pittsburgh!AK$2:'cleaned_data_Pittsburgh'!AK$828, MATCH(A4796, cleaned_data_Pittsburgh!I$2:'cleaned_data_Pittsburgh'!I$828,0))</f>
        <v>Sub-county</v>
      </c>
      <c r="G4796">
        <f t="shared" si="57"/>
        <v>1</v>
      </c>
    </row>
    <row r="4797" spans="1:7" x14ac:dyDescent="0.2">
      <c r="A4797">
        <v>224639169</v>
      </c>
      <c r="B4797">
        <v>162340922</v>
      </c>
      <c r="C4797" t="s">
        <v>3380</v>
      </c>
      <c r="D4797" t="str">
        <f>INDEX(cleaned_data_Pittsburgh!AF$2:'cleaned_data_Pittsburgh'!AF$828, MATCH(A4797, cleaned_data_Pittsburgh!I$2:'cleaned_data_Pittsburgh'!I$828,0))</f>
        <v>Pittsburgh</v>
      </c>
      <c r="E4797">
        <f>INDEX(cleaned_data_Pittsburgh!AG$2:'cleaned_data_Pittsburgh'!AG$828, MATCH(A4797, cleaned_data_Pittsburgh!I$2:'cleaned_data_Pittsburgh'!I$828,0))</f>
        <v>0</v>
      </c>
      <c r="F4797" t="str">
        <f>INDEX(cleaned_data_Pittsburgh!AK$2:'cleaned_data_Pittsburgh'!AK$828, MATCH(A4797, cleaned_data_Pittsburgh!I$2:'cleaned_data_Pittsburgh'!I$828,0))</f>
        <v>Sub-county</v>
      </c>
      <c r="G4797">
        <f t="shared" si="57"/>
        <v>1</v>
      </c>
    </row>
    <row r="4798" spans="1:7" x14ac:dyDescent="0.2">
      <c r="A4798">
        <v>224639169</v>
      </c>
      <c r="B4798">
        <v>160735752</v>
      </c>
      <c r="C4798" t="s">
        <v>3380</v>
      </c>
      <c r="D4798" t="str">
        <f>INDEX(cleaned_data_Pittsburgh!AF$2:'cleaned_data_Pittsburgh'!AF$828, MATCH(A4798, cleaned_data_Pittsburgh!I$2:'cleaned_data_Pittsburgh'!I$828,0))</f>
        <v>Pittsburgh</v>
      </c>
      <c r="E4798">
        <f>INDEX(cleaned_data_Pittsburgh!AG$2:'cleaned_data_Pittsburgh'!AG$828, MATCH(A4798, cleaned_data_Pittsburgh!I$2:'cleaned_data_Pittsburgh'!I$828,0))</f>
        <v>0</v>
      </c>
      <c r="F4798" t="str">
        <f>INDEX(cleaned_data_Pittsburgh!AK$2:'cleaned_data_Pittsburgh'!AK$828, MATCH(A4798, cleaned_data_Pittsburgh!I$2:'cleaned_data_Pittsburgh'!I$828,0))</f>
        <v>Sub-county</v>
      </c>
      <c r="G4798">
        <f t="shared" si="57"/>
        <v>1</v>
      </c>
    </row>
    <row r="4799" spans="1:7" x14ac:dyDescent="0.2">
      <c r="A4799">
        <v>224644625</v>
      </c>
      <c r="B4799">
        <v>13363447</v>
      </c>
      <c r="C4799" t="s">
        <v>3380</v>
      </c>
      <c r="D4799" t="str">
        <f>INDEX(cleaned_data_Pittsburgh!AF$2:'cleaned_data_Pittsburgh'!AF$828, MATCH(A4799, cleaned_data_Pittsburgh!I$2:'cleaned_data_Pittsburgh'!I$828,0))</f>
        <v>Pittsburgh</v>
      </c>
      <c r="E4799">
        <f>INDEX(cleaned_data_Pittsburgh!AG$2:'cleaned_data_Pittsburgh'!AG$828, MATCH(A4799, cleaned_data_Pittsburgh!I$2:'cleaned_data_Pittsburgh'!I$828,0))</f>
        <v>0</v>
      </c>
      <c r="F4799" t="str">
        <f>INDEX(cleaned_data_Pittsburgh!AK$2:'cleaned_data_Pittsburgh'!AK$828, MATCH(A4799, cleaned_data_Pittsburgh!I$2:'cleaned_data_Pittsburgh'!I$828,0))</f>
        <v>Sub-county</v>
      </c>
      <c r="G4799">
        <f t="shared" si="57"/>
        <v>1</v>
      </c>
    </row>
    <row r="4800" spans="1:7" x14ac:dyDescent="0.2">
      <c r="A4800">
        <v>224644625</v>
      </c>
      <c r="B4800">
        <v>191008149</v>
      </c>
      <c r="C4800" t="s">
        <v>3380</v>
      </c>
      <c r="D4800" t="str">
        <f>INDEX(cleaned_data_Pittsburgh!AF$2:'cleaned_data_Pittsburgh'!AF$828, MATCH(A4800, cleaned_data_Pittsburgh!I$2:'cleaned_data_Pittsburgh'!I$828,0))</f>
        <v>Pittsburgh</v>
      </c>
      <c r="E4800">
        <f>INDEX(cleaned_data_Pittsburgh!AG$2:'cleaned_data_Pittsburgh'!AG$828, MATCH(A4800, cleaned_data_Pittsburgh!I$2:'cleaned_data_Pittsburgh'!I$828,0))</f>
        <v>0</v>
      </c>
      <c r="F4800" t="str">
        <f>INDEX(cleaned_data_Pittsburgh!AK$2:'cleaned_data_Pittsburgh'!AK$828, MATCH(A4800, cleaned_data_Pittsburgh!I$2:'cleaned_data_Pittsburgh'!I$828,0))</f>
        <v>Sub-county</v>
      </c>
      <c r="G4800">
        <f t="shared" si="57"/>
        <v>1</v>
      </c>
    </row>
    <row r="4801" spans="1:7" x14ac:dyDescent="0.2">
      <c r="A4801">
        <v>224644625</v>
      </c>
      <c r="B4801">
        <v>141394002</v>
      </c>
      <c r="C4801" t="s">
        <v>3380</v>
      </c>
      <c r="D4801" t="str">
        <f>INDEX(cleaned_data_Pittsburgh!AF$2:'cleaned_data_Pittsburgh'!AF$828, MATCH(A4801, cleaned_data_Pittsburgh!I$2:'cleaned_data_Pittsburgh'!I$828,0))</f>
        <v>Pittsburgh</v>
      </c>
      <c r="E4801">
        <f>INDEX(cleaned_data_Pittsburgh!AG$2:'cleaned_data_Pittsburgh'!AG$828, MATCH(A4801, cleaned_data_Pittsburgh!I$2:'cleaned_data_Pittsburgh'!I$828,0))</f>
        <v>0</v>
      </c>
      <c r="F4801" t="str">
        <f>INDEX(cleaned_data_Pittsburgh!AK$2:'cleaned_data_Pittsburgh'!AK$828, MATCH(A4801, cleaned_data_Pittsburgh!I$2:'cleaned_data_Pittsburgh'!I$828,0))</f>
        <v>Sub-county</v>
      </c>
      <c r="G4801">
        <f t="shared" si="57"/>
        <v>1</v>
      </c>
    </row>
    <row r="4802" spans="1:7" x14ac:dyDescent="0.2">
      <c r="A4802">
        <v>224648306</v>
      </c>
      <c r="B4802">
        <v>114974262</v>
      </c>
      <c r="C4802" t="s">
        <v>3380</v>
      </c>
      <c r="D4802" t="str">
        <f>INDEX(cleaned_data_Pittsburgh!AF$2:'cleaned_data_Pittsburgh'!AF$828, MATCH(A4802, cleaned_data_Pittsburgh!I$2:'cleaned_data_Pittsburgh'!I$828,0))</f>
        <v>Pittsburgh</v>
      </c>
      <c r="E4802">
        <f>INDEX(cleaned_data_Pittsburgh!AG$2:'cleaned_data_Pittsburgh'!AG$828, MATCH(A4802, cleaned_data_Pittsburgh!I$2:'cleaned_data_Pittsburgh'!I$828,0))</f>
        <v>0</v>
      </c>
      <c r="F4802" t="str">
        <f>INDEX(cleaned_data_Pittsburgh!AK$2:'cleaned_data_Pittsburgh'!AK$828, MATCH(A4802, cleaned_data_Pittsburgh!I$2:'cleaned_data_Pittsburgh'!I$828,0))</f>
        <v>Sub-county</v>
      </c>
      <c r="G4802">
        <f t="shared" si="57"/>
        <v>1</v>
      </c>
    </row>
    <row r="4803" spans="1:7" x14ac:dyDescent="0.2">
      <c r="A4803">
        <v>224648306</v>
      </c>
      <c r="B4803">
        <v>5390987</v>
      </c>
      <c r="C4803" t="s">
        <v>3380</v>
      </c>
      <c r="D4803" t="str">
        <f>INDEX(cleaned_data_Pittsburgh!AF$2:'cleaned_data_Pittsburgh'!AF$828, MATCH(A4803, cleaned_data_Pittsburgh!I$2:'cleaned_data_Pittsburgh'!I$828,0))</f>
        <v>Pittsburgh</v>
      </c>
      <c r="E4803">
        <f>INDEX(cleaned_data_Pittsburgh!AG$2:'cleaned_data_Pittsburgh'!AG$828, MATCH(A4803, cleaned_data_Pittsburgh!I$2:'cleaned_data_Pittsburgh'!I$828,0))</f>
        <v>0</v>
      </c>
      <c r="F4803" t="str">
        <f>INDEX(cleaned_data_Pittsburgh!AK$2:'cleaned_data_Pittsburgh'!AK$828, MATCH(A4803, cleaned_data_Pittsburgh!I$2:'cleaned_data_Pittsburgh'!I$828,0))</f>
        <v>Sub-county</v>
      </c>
      <c r="G4803">
        <f t="shared" si="57"/>
        <v>1</v>
      </c>
    </row>
    <row r="4804" spans="1:7" x14ac:dyDescent="0.2">
      <c r="A4804">
        <v>224648306</v>
      </c>
      <c r="B4804">
        <v>1595992</v>
      </c>
      <c r="C4804" t="s">
        <v>3380</v>
      </c>
      <c r="D4804" t="str">
        <f>INDEX(cleaned_data_Pittsburgh!AF$2:'cleaned_data_Pittsburgh'!AF$828, MATCH(A4804, cleaned_data_Pittsburgh!I$2:'cleaned_data_Pittsburgh'!I$828,0))</f>
        <v>Pittsburgh</v>
      </c>
      <c r="E4804">
        <f>INDEX(cleaned_data_Pittsburgh!AG$2:'cleaned_data_Pittsburgh'!AG$828, MATCH(A4804, cleaned_data_Pittsburgh!I$2:'cleaned_data_Pittsburgh'!I$828,0))</f>
        <v>0</v>
      </c>
      <c r="F4804" t="str">
        <f>INDEX(cleaned_data_Pittsburgh!AK$2:'cleaned_data_Pittsburgh'!AK$828, MATCH(A4804, cleaned_data_Pittsburgh!I$2:'cleaned_data_Pittsburgh'!I$828,0))</f>
        <v>Sub-county</v>
      </c>
      <c r="G4804">
        <f t="shared" si="57"/>
        <v>1</v>
      </c>
    </row>
    <row r="4805" spans="1:7" x14ac:dyDescent="0.2">
      <c r="A4805">
        <v>224651792</v>
      </c>
      <c r="B4805">
        <v>237675</v>
      </c>
      <c r="C4805" t="s">
        <v>3380</v>
      </c>
      <c r="D4805" t="str">
        <f>INDEX(cleaned_data_Pittsburgh!AF$2:'cleaned_data_Pittsburgh'!AF$828, MATCH(A4805, cleaned_data_Pittsburgh!I$2:'cleaned_data_Pittsburgh'!I$828,0))</f>
        <v>Pittsburgh</v>
      </c>
      <c r="E4805">
        <f>INDEX(cleaned_data_Pittsburgh!AG$2:'cleaned_data_Pittsburgh'!AG$828, MATCH(A4805, cleaned_data_Pittsburgh!I$2:'cleaned_data_Pittsburgh'!I$828,0))</f>
        <v>0</v>
      </c>
      <c r="F4805" t="str">
        <f>INDEX(cleaned_data_Pittsburgh!AK$2:'cleaned_data_Pittsburgh'!AK$828, MATCH(A4805, cleaned_data_Pittsburgh!I$2:'cleaned_data_Pittsburgh'!I$828,0))</f>
        <v>Sub-county</v>
      </c>
      <c r="G4805">
        <f t="shared" si="57"/>
        <v>1</v>
      </c>
    </row>
    <row r="4806" spans="1:7" x14ac:dyDescent="0.2">
      <c r="A4806">
        <v>224651792</v>
      </c>
      <c r="B4806">
        <v>11772738</v>
      </c>
      <c r="C4806" t="s">
        <v>3380</v>
      </c>
      <c r="D4806" t="str">
        <f>INDEX(cleaned_data_Pittsburgh!AF$2:'cleaned_data_Pittsburgh'!AF$828, MATCH(A4806, cleaned_data_Pittsburgh!I$2:'cleaned_data_Pittsburgh'!I$828,0))</f>
        <v>Pittsburgh</v>
      </c>
      <c r="E4806">
        <f>INDEX(cleaned_data_Pittsburgh!AG$2:'cleaned_data_Pittsburgh'!AG$828, MATCH(A4806, cleaned_data_Pittsburgh!I$2:'cleaned_data_Pittsburgh'!I$828,0))</f>
        <v>0</v>
      </c>
      <c r="F4806" t="str">
        <f>INDEX(cleaned_data_Pittsburgh!AK$2:'cleaned_data_Pittsburgh'!AK$828, MATCH(A4806, cleaned_data_Pittsburgh!I$2:'cleaned_data_Pittsburgh'!I$828,0))</f>
        <v>Sub-county</v>
      </c>
      <c r="G4806">
        <f t="shared" si="57"/>
        <v>1</v>
      </c>
    </row>
    <row r="4807" spans="1:7" x14ac:dyDescent="0.2">
      <c r="A4807">
        <v>224651792</v>
      </c>
      <c r="B4807">
        <v>75843232</v>
      </c>
      <c r="C4807" t="s">
        <v>3380</v>
      </c>
      <c r="D4807" t="str">
        <f>INDEX(cleaned_data_Pittsburgh!AF$2:'cleaned_data_Pittsburgh'!AF$828, MATCH(A4807, cleaned_data_Pittsburgh!I$2:'cleaned_data_Pittsburgh'!I$828,0))</f>
        <v>Pittsburgh</v>
      </c>
      <c r="E4807">
        <f>INDEX(cleaned_data_Pittsburgh!AG$2:'cleaned_data_Pittsburgh'!AG$828, MATCH(A4807, cleaned_data_Pittsburgh!I$2:'cleaned_data_Pittsburgh'!I$828,0))</f>
        <v>0</v>
      </c>
      <c r="F4807" t="str">
        <f>INDEX(cleaned_data_Pittsburgh!AK$2:'cleaned_data_Pittsburgh'!AK$828, MATCH(A4807, cleaned_data_Pittsburgh!I$2:'cleaned_data_Pittsburgh'!I$828,0))</f>
        <v>Sub-county</v>
      </c>
      <c r="G4807">
        <f t="shared" si="57"/>
        <v>1</v>
      </c>
    </row>
    <row r="4808" spans="1:7" x14ac:dyDescent="0.2">
      <c r="A4808">
        <v>224651792</v>
      </c>
      <c r="B4808">
        <v>1843978</v>
      </c>
      <c r="C4808" t="s">
        <v>3380</v>
      </c>
      <c r="D4808" t="str">
        <f>INDEX(cleaned_data_Pittsburgh!AF$2:'cleaned_data_Pittsburgh'!AF$828, MATCH(A4808, cleaned_data_Pittsburgh!I$2:'cleaned_data_Pittsburgh'!I$828,0))</f>
        <v>Pittsburgh</v>
      </c>
      <c r="E4808">
        <f>INDEX(cleaned_data_Pittsburgh!AG$2:'cleaned_data_Pittsburgh'!AG$828, MATCH(A4808, cleaned_data_Pittsburgh!I$2:'cleaned_data_Pittsburgh'!I$828,0))</f>
        <v>0</v>
      </c>
      <c r="F4808" t="str">
        <f>INDEX(cleaned_data_Pittsburgh!AK$2:'cleaned_data_Pittsburgh'!AK$828, MATCH(A4808, cleaned_data_Pittsburgh!I$2:'cleaned_data_Pittsburgh'!I$828,0))</f>
        <v>Sub-county</v>
      </c>
      <c r="G4808">
        <f t="shared" si="57"/>
        <v>1</v>
      </c>
    </row>
    <row r="4809" spans="1:7" x14ac:dyDescent="0.2">
      <c r="A4809">
        <v>224657605</v>
      </c>
      <c r="B4809">
        <v>677570</v>
      </c>
      <c r="C4809" t="s">
        <v>3380</v>
      </c>
      <c r="D4809" t="str">
        <f>INDEX(cleaned_data_Pittsburgh!AF$2:'cleaned_data_Pittsburgh'!AF$828, MATCH(A4809, cleaned_data_Pittsburgh!I$2:'cleaned_data_Pittsburgh'!I$828,0))</f>
        <v>Pittsburgh</v>
      </c>
      <c r="E4809">
        <f>INDEX(cleaned_data_Pittsburgh!AG$2:'cleaned_data_Pittsburgh'!AG$828, MATCH(A4809, cleaned_data_Pittsburgh!I$2:'cleaned_data_Pittsburgh'!I$828,0))</f>
        <v>0</v>
      </c>
      <c r="F4809" t="str">
        <f>INDEX(cleaned_data_Pittsburgh!AK$2:'cleaned_data_Pittsburgh'!AK$828, MATCH(A4809, cleaned_data_Pittsburgh!I$2:'cleaned_data_Pittsburgh'!I$828,0))</f>
        <v>Sub-county</v>
      </c>
      <c r="G4809">
        <f t="shared" si="57"/>
        <v>1</v>
      </c>
    </row>
    <row r="4810" spans="1:7" x14ac:dyDescent="0.2">
      <c r="A4810">
        <v>224657605</v>
      </c>
      <c r="B4810">
        <v>190172369</v>
      </c>
      <c r="C4810" t="s">
        <v>3380</v>
      </c>
      <c r="D4810" t="str">
        <f>INDEX(cleaned_data_Pittsburgh!AF$2:'cleaned_data_Pittsburgh'!AF$828, MATCH(A4810, cleaned_data_Pittsburgh!I$2:'cleaned_data_Pittsburgh'!I$828,0))</f>
        <v>Pittsburgh</v>
      </c>
      <c r="E4810">
        <f>INDEX(cleaned_data_Pittsburgh!AG$2:'cleaned_data_Pittsburgh'!AG$828, MATCH(A4810, cleaned_data_Pittsburgh!I$2:'cleaned_data_Pittsburgh'!I$828,0))</f>
        <v>0</v>
      </c>
      <c r="F4810" t="str">
        <f>INDEX(cleaned_data_Pittsburgh!AK$2:'cleaned_data_Pittsburgh'!AK$828, MATCH(A4810, cleaned_data_Pittsburgh!I$2:'cleaned_data_Pittsburgh'!I$828,0))</f>
        <v>Sub-county</v>
      </c>
      <c r="G4810">
        <f t="shared" si="57"/>
        <v>1</v>
      </c>
    </row>
    <row r="4811" spans="1:7" x14ac:dyDescent="0.2">
      <c r="A4811">
        <v>224657605</v>
      </c>
      <c r="B4811">
        <v>191373277</v>
      </c>
      <c r="C4811" t="s">
        <v>3380</v>
      </c>
      <c r="D4811" t="str">
        <f>INDEX(cleaned_data_Pittsburgh!AF$2:'cleaned_data_Pittsburgh'!AF$828, MATCH(A4811, cleaned_data_Pittsburgh!I$2:'cleaned_data_Pittsburgh'!I$828,0))</f>
        <v>Pittsburgh</v>
      </c>
      <c r="E4811">
        <f>INDEX(cleaned_data_Pittsburgh!AG$2:'cleaned_data_Pittsburgh'!AG$828, MATCH(A4811, cleaned_data_Pittsburgh!I$2:'cleaned_data_Pittsburgh'!I$828,0))</f>
        <v>0</v>
      </c>
      <c r="F4811" t="str">
        <f>INDEX(cleaned_data_Pittsburgh!AK$2:'cleaned_data_Pittsburgh'!AK$828, MATCH(A4811, cleaned_data_Pittsburgh!I$2:'cleaned_data_Pittsburgh'!I$828,0))</f>
        <v>Sub-county</v>
      </c>
      <c r="G4811">
        <f t="shared" ref="G4811:G4874" si="58">IF(IFERROR(SEARCH(D4811, C4811), 0), 1, 0)</f>
        <v>1</v>
      </c>
    </row>
    <row r="4812" spans="1:7" x14ac:dyDescent="0.2">
      <c r="A4812">
        <v>224667019</v>
      </c>
      <c r="B4812">
        <v>155770122</v>
      </c>
      <c r="C4812" t="s">
        <v>3380</v>
      </c>
      <c r="D4812" t="str">
        <f>INDEX(cleaned_data_Pittsburgh!AF$2:'cleaned_data_Pittsburgh'!AF$828, MATCH(A4812, cleaned_data_Pittsburgh!I$2:'cleaned_data_Pittsburgh'!I$828,0))</f>
        <v>Pittsburgh</v>
      </c>
      <c r="E4812">
        <f>INDEX(cleaned_data_Pittsburgh!AG$2:'cleaned_data_Pittsburgh'!AG$828, MATCH(A4812, cleaned_data_Pittsburgh!I$2:'cleaned_data_Pittsburgh'!I$828,0))</f>
        <v>0</v>
      </c>
      <c r="F4812" t="str">
        <f>INDEX(cleaned_data_Pittsburgh!AK$2:'cleaned_data_Pittsburgh'!AK$828, MATCH(A4812, cleaned_data_Pittsburgh!I$2:'cleaned_data_Pittsburgh'!I$828,0))</f>
        <v>Sub-county</v>
      </c>
      <c r="G4812">
        <f t="shared" si="58"/>
        <v>1</v>
      </c>
    </row>
    <row r="4813" spans="1:7" x14ac:dyDescent="0.2">
      <c r="A4813">
        <v>224667019</v>
      </c>
      <c r="B4813">
        <v>159215402</v>
      </c>
      <c r="C4813" t="s">
        <v>3380</v>
      </c>
      <c r="D4813" t="str">
        <f>INDEX(cleaned_data_Pittsburgh!AF$2:'cleaned_data_Pittsburgh'!AF$828, MATCH(A4813, cleaned_data_Pittsburgh!I$2:'cleaned_data_Pittsburgh'!I$828,0))</f>
        <v>Pittsburgh</v>
      </c>
      <c r="E4813">
        <f>INDEX(cleaned_data_Pittsburgh!AG$2:'cleaned_data_Pittsburgh'!AG$828, MATCH(A4813, cleaned_data_Pittsburgh!I$2:'cleaned_data_Pittsburgh'!I$828,0))</f>
        <v>0</v>
      </c>
      <c r="F4813" t="str">
        <f>INDEX(cleaned_data_Pittsburgh!AK$2:'cleaned_data_Pittsburgh'!AK$828, MATCH(A4813, cleaned_data_Pittsburgh!I$2:'cleaned_data_Pittsburgh'!I$828,0))</f>
        <v>Sub-county</v>
      </c>
      <c r="G4813">
        <f t="shared" si="58"/>
        <v>1</v>
      </c>
    </row>
    <row r="4814" spans="1:7" x14ac:dyDescent="0.2">
      <c r="A4814">
        <v>224667977</v>
      </c>
      <c r="B4814">
        <v>10287639</v>
      </c>
      <c r="C4814" t="s">
        <v>3380</v>
      </c>
      <c r="D4814" t="str">
        <f>INDEX(cleaned_data_Pittsburgh!AF$2:'cleaned_data_Pittsburgh'!AF$828, MATCH(A4814, cleaned_data_Pittsburgh!I$2:'cleaned_data_Pittsburgh'!I$828,0))</f>
        <v>Pittsburgh</v>
      </c>
      <c r="E4814">
        <f>INDEX(cleaned_data_Pittsburgh!AG$2:'cleaned_data_Pittsburgh'!AG$828, MATCH(A4814, cleaned_data_Pittsburgh!I$2:'cleaned_data_Pittsburgh'!I$828,0))</f>
        <v>0</v>
      </c>
      <c r="F4814" t="str">
        <f>INDEX(cleaned_data_Pittsburgh!AK$2:'cleaned_data_Pittsburgh'!AK$828, MATCH(A4814, cleaned_data_Pittsburgh!I$2:'cleaned_data_Pittsburgh'!I$828,0))</f>
        <v>Sub-county</v>
      </c>
      <c r="G4814">
        <f t="shared" si="58"/>
        <v>1</v>
      </c>
    </row>
    <row r="4815" spans="1:7" x14ac:dyDescent="0.2">
      <c r="A4815">
        <v>224667977</v>
      </c>
      <c r="B4815">
        <v>66387142</v>
      </c>
      <c r="C4815" t="s">
        <v>3380</v>
      </c>
      <c r="D4815" t="str">
        <f>INDEX(cleaned_data_Pittsburgh!AF$2:'cleaned_data_Pittsburgh'!AF$828, MATCH(A4815, cleaned_data_Pittsburgh!I$2:'cleaned_data_Pittsburgh'!I$828,0))</f>
        <v>Pittsburgh</v>
      </c>
      <c r="E4815">
        <f>INDEX(cleaned_data_Pittsburgh!AG$2:'cleaned_data_Pittsburgh'!AG$828, MATCH(A4815, cleaned_data_Pittsburgh!I$2:'cleaned_data_Pittsburgh'!I$828,0))</f>
        <v>0</v>
      </c>
      <c r="F4815" t="str">
        <f>INDEX(cleaned_data_Pittsburgh!AK$2:'cleaned_data_Pittsburgh'!AK$828, MATCH(A4815, cleaned_data_Pittsburgh!I$2:'cleaned_data_Pittsburgh'!I$828,0))</f>
        <v>Sub-county</v>
      </c>
      <c r="G4815">
        <f t="shared" si="58"/>
        <v>1</v>
      </c>
    </row>
    <row r="4816" spans="1:7" x14ac:dyDescent="0.2">
      <c r="A4816">
        <v>224667977</v>
      </c>
      <c r="B4816">
        <v>11951479</v>
      </c>
      <c r="C4816" t="s">
        <v>3380</v>
      </c>
      <c r="D4816" t="str">
        <f>INDEX(cleaned_data_Pittsburgh!AF$2:'cleaned_data_Pittsburgh'!AF$828, MATCH(A4816, cleaned_data_Pittsburgh!I$2:'cleaned_data_Pittsburgh'!I$828,0))</f>
        <v>Pittsburgh</v>
      </c>
      <c r="E4816">
        <f>INDEX(cleaned_data_Pittsburgh!AG$2:'cleaned_data_Pittsburgh'!AG$828, MATCH(A4816, cleaned_data_Pittsburgh!I$2:'cleaned_data_Pittsburgh'!I$828,0))</f>
        <v>0</v>
      </c>
      <c r="F4816" t="str">
        <f>INDEX(cleaned_data_Pittsburgh!AK$2:'cleaned_data_Pittsburgh'!AK$828, MATCH(A4816, cleaned_data_Pittsburgh!I$2:'cleaned_data_Pittsburgh'!I$828,0))</f>
        <v>Sub-county</v>
      </c>
      <c r="G4816">
        <f t="shared" si="58"/>
        <v>1</v>
      </c>
    </row>
    <row r="4817" spans="1:7" x14ac:dyDescent="0.2">
      <c r="A4817">
        <v>224667977</v>
      </c>
      <c r="B4817">
        <v>191469429</v>
      </c>
      <c r="C4817" t="s">
        <v>3380</v>
      </c>
      <c r="D4817" t="str">
        <f>INDEX(cleaned_data_Pittsburgh!AF$2:'cleaned_data_Pittsburgh'!AF$828, MATCH(A4817, cleaned_data_Pittsburgh!I$2:'cleaned_data_Pittsburgh'!I$828,0))</f>
        <v>Pittsburgh</v>
      </c>
      <c r="E4817">
        <f>INDEX(cleaned_data_Pittsburgh!AG$2:'cleaned_data_Pittsburgh'!AG$828, MATCH(A4817, cleaned_data_Pittsburgh!I$2:'cleaned_data_Pittsburgh'!I$828,0))</f>
        <v>0</v>
      </c>
      <c r="F4817" t="str">
        <f>INDEX(cleaned_data_Pittsburgh!AK$2:'cleaned_data_Pittsburgh'!AK$828, MATCH(A4817, cleaned_data_Pittsburgh!I$2:'cleaned_data_Pittsburgh'!I$828,0))</f>
        <v>Sub-county</v>
      </c>
      <c r="G4817">
        <f t="shared" si="58"/>
        <v>1</v>
      </c>
    </row>
    <row r="4818" spans="1:7" x14ac:dyDescent="0.2">
      <c r="A4818">
        <v>224667977</v>
      </c>
      <c r="B4818">
        <v>79765862</v>
      </c>
      <c r="C4818" t="s">
        <v>3380</v>
      </c>
      <c r="D4818" t="str">
        <f>INDEX(cleaned_data_Pittsburgh!AF$2:'cleaned_data_Pittsburgh'!AF$828, MATCH(A4818, cleaned_data_Pittsburgh!I$2:'cleaned_data_Pittsburgh'!I$828,0))</f>
        <v>Pittsburgh</v>
      </c>
      <c r="E4818">
        <f>INDEX(cleaned_data_Pittsburgh!AG$2:'cleaned_data_Pittsburgh'!AG$828, MATCH(A4818, cleaned_data_Pittsburgh!I$2:'cleaned_data_Pittsburgh'!I$828,0))</f>
        <v>0</v>
      </c>
      <c r="F4818" t="str">
        <f>INDEX(cleaned_data_Pittsburgh!AK$2:'cleaned_data_Pittsburgh'!AK$828, MATCH(A4818, cleaned_data_Pittsburgh!I$2:'cleaned_data_Pittsburgh'!I$828,0))</f>
        <v>Sub-county</v>
      </c>
      <c r="G4818">
        <f t="shared" si="58"/>
        <v>1</v>
      </c>
    </row>
    <row r="4819" spans="1:7" x14ac:dyDescent="0.2">
      <c r="A4819">
        <v>224668069</v>
      </c>
      <c r="B4819">
        <v>10287639</v>
      </c>
      <c r="C4819" t="s">
        <v>3380</v>
      </c>
      <c r="D4819" t="str">
        <f>INDEX(cleaned_data_Pittsburgh!AF$2:'cleaned_data_Pittsburgh'!AF$828, MATCH(A4819, cleaned_data_Pittsburgh!I$2:'cleaned_data_Pittsburgh'!I$828,0))</f>
        <v>Pittsburgh</v>
      </c>
      <c r="E4819">
        <f>INDEX(cleaned_data_Pittsburgh!AG$2:'cleaned_data_Pittsburgh'!AG$828, MATCH(A4819, cleaned_data_Pittsburgh!I$2:'cleaned_data_Pittsburgh'!I$828,0))</f>
        <v>0</v>
      </c>
      <c r="F4819" t="str">
        <f>INDEX(cleaned_data_Pittsburgh!AK$2:'cleaned_data_Pittsburgh'!AK$828, MATCH(A4819, cleaned_data_Pittsburgh!I$2:'cleaned_data_Pittsburgh'!I$828,0))</f>
        <v>Sub-county</v>
      </c>
      <c r="G4819">
        <f t="shared" si="58"/>
        <v>1</v>
      </c>
    </row>
    <row r="4820" spans="1:7" x14ac:dyDescent="0.2">
      <c r="A4820">
        <v>224668069</v>
      </c>
      <c r="B4820">
        <v>191235285</v>
      </c>
      <c r="C4820" t="s">
        <v>3380</v>
      </c>
      <c r="D4820" t="str">
        <f>INDEX(cleaned_data_Pittsburgh!AF$2:'cleaned_data_Pittsburgh'!AF$828, MATCH(A4820, cleaned_data_Pittsburgh!I$2:'cleaned_data_Pittsburgh'!I$828,0))</f>
        <v>Pittsburgh</v>
      </c>
      <c r="E4820">
        <f>INDEX(cleaned_data_Pittsburgh!AG$2:'cleaned_data_Pittsburgh'!AG$828, MATCH(A4820, cleaned_data_Pittsburgh!I$2:'cleaned_data_Pittsburgh'!I$828,0))</f>
        <v>0</v>
      </c>
      <c r="F4820" t="str">
        <f>INDEX(cleaned_data_Pittsburgh!AK$2:'cleaned_data_Pittsburgh'!AK$828, MATCH(A4820, cleaned_data_Pittsburgh!I$2:'cleaned_data_Pittsburgh'!I$828,0))</f>
        <v>Sub-county</v>
      </c>
      <c r="G4820">
        <f t="shared" si="58"/>
        <v>1</v>
      </c>
    </row>
    <row r="4821" spans="1:7" x14ac:dyDescent="0.2">
      <c r="A4821">
        <v>224668069</v>
      </c>
      <c r="B4821">
        <v>11035353</v>
      </c>
      <c r="C4821" t="s">
        <v>3380</v>
      </c>
      <c r="D4821" t="str">
        <f>INDEX(cleaned_data_Pittsburgh!AF$2:'cleaned_data_Pittsburgh'!AF$828, MATCH(A4821, cleaned_data_Pittsburgh!I$2:'cleaned_data_Pittsburgh'!I$828,0))</f>
        <v>Pittsburgh</v>
      </c>
      <c r="E4821">
        <f>INDEX(cleaned_data_Pittsburgh!AG$2:'cleaned_data_Pittsburgh'!AG$828, MATCH(A4821, cleaned_data_Pittsburgh!I$2:'cleaned_data_Pittsburgh'!I$828,0))</f>
        <v>0</v>
      </c>
      <c r="F4821" t="str">
        <f>INDEX(cleaned_data_Pittsburgh!AK$2:'cleaned_data_Pittsburgh'!AK$828, MATCH(A4821, cleaned_data_Pittsburgh!I$2:'cleaned_data_Pittsburgh'!I$828,0))</f>
        <v>Sub-county</v>
      </c>
      <c r="G4821">
        <f t="shared" si="58"/>
        <v>1</v>
      </c>
    </row>
    <row r="4822" spans="1:7" x14ac:dyDescent="0.2">
      <c r="A4822">
        <v>224668069</v>
      </c>
      <c r="B4822">
        <v>66387142</v>
      </c>
      <c r="C4822" t="s">
        <v>3380</v>
      </c>
      <c r="D4822" t="str">
        <f>INDEX(cleaned_data_Pittsburgh!AF$2:'cleaned_data_Pittsburgh'!AF$828, MATCH(A4822, cleaned_data_Pittsburgh!I$2:'cleaned_data_Pittsburgh'!I$828,0))</f>
        <v>Pittsburgh</v>
      </c>
      <c r="E4822">
        <f>INDEX(cleaned_data_Pittsburgh!AG$2:'cleaned_data_Pittsburgh'!AG$828, MATCH(A4822, cleaned_data_Pittsburgh!I$2:'cleaned_data_Pittsburgh'!I$828,0))</f>
        <v>0</v>
      </c>
      <c r="F4822" t="str">
        <f>INDEX(cleaned_data_Pittsburgh!AK$2:'cleaned_data_Pittsburgh'!AK$828, MATCH(A4822, cleaned_data_Pittsburgh!I$2:'cleaned_data_Pittsburgh'!I$828,0))</f>
        <v>Sub-county</v>
      </c>
      <c r="G4822">
        <f t="shared" si="58"/>
        <v>1</v>
      </c>
    </row>
    <row r="4823" spans="1:7" x14ac:dyDescent="0.2">
      <c r="A4823">
        <v>224668069</v>
      </c>
      <c r="B4823">
        <v>79765862</v>
      </c>
      <c r="C4823" t="s">
        <v>3380</v>
      </c>
      <c r="D4823" t="str">
        <f>INDEX(cleaned_data_Pittsburgh!AF$2:'cleaned_data_Pittsburgh'!AF$828, MATCH(A4823, cleaned_data_Pittsburgh!I$2:'cleaned_data_Pittsburgh'!I$828,0))</f>
        <v>Pittsburgh</v>
      </c>
      <c r="E4823">
        <f>INDEX(cleaned_data_Pittsburgh!AG$2:'cleaned_data_Pittsburgh'!AG$828, MATCH(A4823, cleaned_data_Pittsburgh!I$2:'cleaned_data_Pittsburgh'!I$828,0))</f>
        <v>0</v>
      </c>
      <c r="F4823" t="str">
        <f>INDEX(cleaned_data_Pittsburgh!AK$2:'cleaned_data_Pittsburgh'!AK$828, MATCH(A4823, cleaned_data_Pittsburgh!I$2:'cleaned_data_Pittsburgh'!I$828,0))</f>
        <v>Sub-county</v>
      </c>
      <c r="G4823">
        <f t="shared" si="58"/>
        <v>1</v>
      </c>
    </row>
    <row r="4824" spans="1:7" x14ac:dyDescent="0.2">
      <c r="A4824">
        <v>224668069</v>
      </c>
      <c r="B4824">
        <v>105123472</v>
      </c>
      <c r="C4824" t="s">
        <v>3380</v>
      </c>
      <c r="D4824" t="str">
        <f>INDEX(cleaned_data_Pittsburgh!AF$2:'cleaned_data_Pittsburgh'!AF$828, MATCH(A4824, cleaned_data_Pittsburgh!I$2:'cleaned_data_Pittsburgh'!I$828,0))</f>
        <v>Pittsburgh</v>
      </c>
      <c r="E4824">
        <f>INDEX(cleaned_data_Pittsburgh!AG$2:'cleaned_data_Pittsburgh'!AG$828, MATCH(A4824, cleaned_data_Pittsburgh!I$2:'cleaned_data_Pittsburgh'!I$828,0))</f>
        <v>0</v>
      </c>
      <c r="F4824" t="str">
        <f>INDEX(cleaned_data_Pittsburgh!AK$2:'cleaned_data_Pittsburgh'!AK$828, MATCH(A4824, cleaned_data_Pittsburgh!I$2:'cleaned_data_Pittsburgh'!I$828,0))</f>
        <v>Sub-county</v>
      </c>
      <c r="G4824">
        <f t="shared" si="58"/>
        <v>1</v>
      </c>
    </row>
    <row r="4825" spans="1:7" x14ac:dyDescent="0.2">
      <c r="A4825">
        <v>224668069</v>
      </c>
      <c r="B4825">
        <v>99469322</v>
      </c>
      <c r="C4825" t="s">
        <v>3380</v>
      </c>
      <c r="D4825" t="str">
        <f>INDEX(cleaned_data_Pittsburgh!AF$2:'cleaned_data_Pittsburgh'!AF$828, MATCH(A4825, cleaned_data_Pittsburgh!I$2:'cleaned_data_Pittsburgh'!I$828,0))</f>
        <v>Pittsburgh</v>
      </c>
      <c r="E4825">
        <f>INDEX(cleaned_data_Pittsburgh!AG$2:'cleaned_data_Pittsburgh'!AG$828, MATCH(A4825, cleaned_data_Pittsburgh!I$2:'cleaned_data_Pittsburgh'!I$828,0))</f>
        <v>0</v>
      </c>
      <c r="F4825" t="str">
        <f>INDEX(cleaned_data_Pittsburgh!AK$2:'cleaned_data_Pittsburgh'!AK$828, MATCH(A4825, cleaned_data_Pittsburgh!I$2:'cleaned_data_Pittsburgh'!I$828,0))</f>
        <v>Sub-county</v>
      </c>
      <c r="G4825">
        <f t="shared" si="58"/>
        <v>1</v>
      </c>
    </row>
    <row r="4826" spans="1:7" x14ac:dyDescent="0.2">
      <c r="A4826">
        <v>224668069</v>
      </c>
      <c r="B4826">
        <v>98158022</v>
      </c>
      <c r="C4826" t="s">
        <v>3380</v>
      </c>
      <c r="D4826" t="str">
        <f>INDEX(cleaned_data_Pittsburgh!AF$2:'cleaned_data_Pittsburgh'!AF$828, MATCH(A4826, cleaned_data_Pittsburgh!I$2:'cleaned_data_Pittsburgh'!I$828,0))</f>
        <v>Pittsburgh</v>
      </c>
      <c r="E4826">
        <f>INDEX(cleaned_data_Pittsburgh!AG$2:'cleaned_data_Pittsburgh'!AG$828, MATCH(A4826, cleaned_data_Pittsburgh!I$2:'cleaned_data_Pittsburgh'!I$828,0))</f>
        <v>0</v>
      </c>
      <c r="F4826" t="str">
        <f>INDEX(cleaned_data_Pittsburgh!AK$2:'cleaned_data_Pittsburgh'!AK$828, MATCH(A4826, cleaned_data_Pittsburgh!I$2:'cleaned_data_Pittsburgh'!I$828,0))</f>
        <v>Sub-county</v>
      </c>
      <c r="G4826">
        <f t="shared" si="58"/>
        <v>1</v>
      </c>
    </row>
    <row r="4827" spans="1:7" x14ac:dyDescent="0.2">
      <c r="A4827">
        <v>224668069</v>
      </c>
      <c r="B4827">
        <v>84346892</v>
      </c>
      <c r="C4827" t="s">
        <v>3380</v>
      </c>
      <c r="D4827" t="str">
        <f>INDEX(cleaned_data_Pittsburgh!AF$2:'cleaned_data_Pittsburgh'!AF$828, MATCH(A4827, cleaned_data_Pittsburgh!I$2:'cleaned_data_Pittsburgh'!I$828,0))</f>
        <v>Pittsburgh</v>
      </c>
      <c r="E4827">
        <f>INDEX(cleaned_data_Pittsburgh!AG$2:'cleaned_data_Pittsburgh'!AG$828, MATCH(A4827, cleaned_data_Pittsburgh!I$2:'cleaned_data_Pittsburgh'!I$828,0))</f>
        <v>0</v>
      </c>
      <c r="F4827" t="str">
        <f>INDEX(cleaned_data_Pittsburgh!AK$2:'cleaned_data_Pittsburgh'!AK$828, MATCH(A4827, cleaned_data_Pittsburgh!I$2:'cleaned_data_Pittsburgh'!I$828,0))</f>
        <v>Sub-county</v>
      </c>
      <c r="G4827">
        <f t="shared" si="58"/>
        <v>1</v>
      </c>
    </row>
    <row r="4828" spans="1:7" x14ac:dyDescent="0.2">
      <c r="A4828">
        <v>224672445</v>
      </c>
      <c r="B4828">
        <v>128023842</v>
      </c>
      <c r="C4828" t="s">
        <v>3380</v>
      </c>
      <c r="D4828" t="str">
        <f>INDEX(cleaned_data_Pittsburgh!AF$2:'cleaned_data_Pittsburgh'!AF$828, MATCH(A4828, cleaned_data_Pittsburgh!I$2:'cleaned_data_Pittsburgh'!I$828,0))</f>
        <v>Pittsburgh</v>
      </c>
      <c r="E4828">
        <f>INDEX(cleaned_data_Pittsburgh!AG$2:'cleaned_data_Pittsburgh'!AG$828, MATCH(A4828, cleaned_data_Pittsburgh!I$2:'cleaned_data_Pittsburgh'!I$828,0))</f>
        <v>0</v>
      </c>
      <c r="F4828" t="str">
        <f>INDEX(cleaned_data_Pittsburgh!AK$2:'cleaned_data_Pittsburgh'!AK$828, MATCH(A4828, cleaned_data_Pittsburgh!I$2:'cleaned_data_Pittsburgh'!I$828,0))</f>
        <v>Sub-county</v>
      </c>
      <c r="G4828">
        <f t="shared" si="58"/>
        <v>1</v>
      </c>
    </row>
    <row r="4829" spans="1:7" x14ac:dyDescent="0.2">
      <c r="A4829">
        <v>224672445</v>
      </c>
      <c r="B4829">
        <v>185606716</v>
      </c>
      <c r="C4829" t="s">
        <v>3380</v>
      </c>
      <c r="D4829" t="str">
        <f>INDEX(cleaned_data_Pittsburgh!AF$2:'cleaned_data_Pittsburgh'!AF$828, MATCH(A4829, cleaned_data_Pittsburgh!I$2:'cleaned_data_Pittsburgh'!I$828,0))</f>
        <v>Pittsburgh</v>
      </c>
      <c r="E4829">
        <f>INDEX(cleaned_data_Pittsburgh!AG$2:'cleaned_data_Pittsburgh'!AG$828, MATCH(A4829, cleaned_data_Pittsburgh!I$2:'cleaned_data_Pittsburgh'!I$828,0))</f>
        <v>0</v>
      </c>
      <c r="F4829" t="str">
        <f>INDEX(cleaned_data_Pittsburgh!AK$2:'cleaned_data_Pittsburgh'!AK$828, MATCH(A4829, cleaned_data_Pittsburgh!I$2:'cleaned_data_Pittsburgh'!I$828,0))</f>
        <v>Sub-county</v>
      </c>
      <c r="G4829">
        <f t="shared" si="58"/>
        <v>1</v>
      </c>
    </row>
    <row r="4830" spans="1:7" x14ac:dyDescent="0.2">
      <c r="A4830">
        <v>224672445</v>
      </c>
      <c r="B4830">
        <v>13165883</v>
      </c>
      <c r="C4830" t="s">
        <v>3380</v>
      </c>
      <c r="D4830" t="str">
        <f>INDEX(cleaned_data_Pittsburgh!AF$2:'cleaned_data_Pittsburgh'!AF$828, MATCH(A4830, cleaned_data_Pittsburgh!I$2:'cleaned_data_Pittsburgh'!I$828,0))</f>
        <v>Pittsburgh</v>
      </c>
      <c r="E4830">
        <f>INDEX(cleaned_data_Pittsburgh!AG$2:'cleaned_data_Pittsburgh'!AG$828, MATCH(A4830, cleaned_data_Pittsburgh!I$2:'cleaned_data_Pittsburgh'!I$828,0))</f>
        <v>0</v>
      </c>
      <c r="F4830" t="str">
        <f>INDEX(cleaned_data_Pittsburgh!AK$2:'cleaned_data_Pittsburgh'!AK$828, MATCH(A4830, cleaned_data_Pittsburgh!I$2:'cleaned_data_Pittsburgh'!I$828,0))</f>
        <v>Sub-county</v>
      </c>
      <c r="G4830">
        <f t="shared" si="58"/>
        <v>1</v>
      </c>
    </row>
    <row r="4831" spans="1:7" x14ac:dyDescent="0.2">
      <c r="A4831">
        <v>224672445</v>
      </c>
      <c r="B4831">
        <v>100739292</v>
      </c>
      <c r="C4831" t="s">
        <v>3380</v>
      </c>
      <c r="D4831" t="str">
        <f>INDEX(cleaned_data_Pittsburgh!AF$2:'cleaned_data_Pittsburgh'!AF$828, MATCH(A4831, cleaned_data_Pittsburgh!I$2:'cleaned_data_Pittsburgh'!I$828,0))</f>
        <v>Pittsburgh</v>
      </c>
      <c r="E4831">
        <f>INDEX(cleaned_data_Pittsburgh!AG$2:'cleaned_data_Pittsburgh'!AG$828, MATCH(A4831, cleaned_data_Pittsburgh!I$2:'cleaned_data_Pittsburgh'!I$828,0))</f>
        <v>0</v>
      </c>
      <c r="F4831" t="str">
        <f>INDEX(cleaned_data_Pittsburgh!AK$2:'cleaned_data_Pittsburgh'!AK$828, MATCH(A4831, cleaned_data_Pittsburgh!I$2:'cleaned_data_Pittsburgh'!I$828,0))</f>
        <v>Sub-county</v>
      </c>
      <c r="G4831">
        <f t="shared" si="58"/>
        <v>1</v>
      </c>
    </row>
    <row r="4832" spans="1:7" x14ac:dyDescent="0.2">
      <c r="A4832">
        <v>224672445</v>
      </c>
      <c r="B4832">
        <v>8137255</v>
      </c>
      <c r="C4832" t="s">
        <v>3380</v>
      </c>
      <c r="D4832" t="str">
        <f>INDEX(cleaned_data_Pittsburgh!AF$2:'cleaned_data_Pittsburgh'!AF$828, MATCH(A4832, cleaned_data_Pittsburgh!I$2:'cleaned_data_Pittsburgh'!I$828,0))</f>
        <v>Pittsburgh</v>
      </c>
      <c r="E4832">
        <f>INDEX(cleaned_data_Pittsburgh!AG$2:'cleaned_data_Pittsburgh'!AG$828, MATCH(A4832, cleaned_data_Pittsburgh!I$2:'cleaned_data_Pittsburgh'!I$828,0))</f>
        <v>0</v>
      </c>
      <c r="F4832" t="str">
        <f>INDEX(cleaned_data_Pittsburgh!AK$2:'cleaned_data_Pittsburgh'!AK$828, MATCH(A4832, cleaned_data_Pittsburgh!I$2:'cleaned_data_Pittsburgh'!I$828,0))</f>
        <v>Sub-county</v>
      </c>
      <c r="G4832">
        <f t="shared" si="58"/>
        <v>1</v>
      </c>
    </row>
    <row r="4833" spans="1:7" x14ac:dyDescent="0.2">
      <c r="A4833">
        <v>224672445</v>
      </c>
      <c r="B4833">
        <v>12194407</v>
      </c>
      <c r="C4833" t="s">
        <v>3380</v>
      </c>
      <c r="D4833" t="str">
        <f>INDEX(cleaned_data_Pittsburgh!AF$2:'cleaned_data_Pittsburgh'!AF$828, MATCH(A4833, cleaned_data_Pittsburgh!I$2:'cleaned_data_Pittsburgh'!I$828,0))</f>
        <v>Pittsburgh</v>
      </c>
      <c r="E4833">
        <f>INDEX(cleaned_data_Pittsburgh!AG$2:'cleaned_data_Pittsburgh'!AG$828, MATCH(A4833, cleaned_data_Pittsburgh!I$2:'cleaned_data_Pittsburgh'!I$828,0))</f>
        <v>0</v>
      </c>
      <c r="F4833" t="str">
        <f>INDEX(cleaned_data_Pittsburgh!AK$2:'cleaned_data_Pittsburgh'!AK$828, MATCH(A4833, cleaned_data_Pittsburgh!I$2:'cleaned_data_Pittsburgh'!I$828,0))</f>
        <v>Sub-county</v>
      </c>
      <c r="G4833">
        <f t="shared" si="58"/>
        <v>1</v>
      </c>
    </row>
    <row r="4834" spans="1:7" x14ac:dyDescent="0.2">
      <c r="A4834">
        <v>224672445</v>
      </c>
      <c r="B4834">
        <v>3997827</v>
      </c>
      <c r="C4834" t="s">
        <v>3380</v>
      </c>
      <c r="D4834" t="str">
        <f>INDEX(cleaned_data_Pittsburgh!AF$2:'cleaned_data_Pittsburgh'!AF$828, MATCH(A4834, cleaned_data_Pittsburgh!I$2:'cleaned_data_Pittsburgh'!I$828,0))</f>
        <v>Pittsburgh</v>
      </c>
      <c r="E4834">
        <f>INDEX(cleaned_data_Pittsburgh!AG$2:'cleaned_data_Pittsburgh'!AG$828, MATCH(A4834, cleaned_data_Pittsburgh!I$2:'cleaned_data_Pittsburgh'!I$828,0))</f>
        <v>0</v>
      </c>
      <c r="F4834" t="str">
        <f>INDEX(cleaned_data_Pittsburgh!AK$2:'cleaned_data_Pittsburgh'!AK$828, MATCH(A4834, cleaned_data_Pittsburgh!I$2:'cleaned_data_Pittsburgh'!I$828,0))</f>
        <v>Sub-county</v>
      </c>
      <c r="G4834">
        <f t="shared" si="58"/>
        <v>1</v>
      </c>
    </row>
    <row r="4835" spans="1:7" x14ac:dyDescent="0.2">
      <c r="A4835">
        <v>224672445</v>
      </c>
      <c r="B4835">
        <v>183346158</v>
      </c>
      <c r="C4835" t="s">
        <v>3380</v>
      </c>
      <c r="D4835" t="str">
        <f>INDEX(cleaned_data_Pittsburgh!AF$2:'cleaned_data_Pittsburgh'!AF$828, MATCH(A4835, cleaned_data_Pittsburgh!I$2:'cleaned_data_Pittsburgh'!I$828,0))</f>
        <v>Pittsburgh</v>
      </c>
      <c r="E4835">
        <f>INDEX(cleaned_data_Pittsburgh!AG$2:'cleaned_data_Pittsburgh'!AG$828, MATCH(A4835, cleaned_data_Pittsburgh!I$2:'cleaned_data_Pittsburgh'!I$828,0))</f>
        <v>0</v>
      </c>
      <c r="F4835" t="str">
        <f>INDEX(cleaned_data_Pittsburgh!AK$2:'cleaned_data_Pittsburgh'!AK$828, MATCH(A4835, cleaned_data_Pittsburgh!I$2:'cleaned_data_Pittsburgh'!I$828,0))</f>
        <v>Sub-county</v>
      </c>
      <c r="G4835">
        <f t="shared" si="58"/>
        <v>1</v>
      </c>
    </row>
    <row r="4836" spans="1:7" x14ac:dyDescent="0.2">
      <c r="A4836">
        <v>224672445</v>
      </c>
      <c r="B4836">
        <v>191441474</v>
      </c>
      <c r="C4836" t="s">
        <v>3380</v>
      </c>
      <c r="D4836" t="str">
        <f>INDEX(cleaned_data_Pittsburgh!AF$2:'cleaned_data_Pittsburgh'!AF$828, MATCH(A4836, cleaned_data_Pittsburgh!I$2:'cleaned_data_Pittsburgh'!I$828,0))</f>
        <v>Pittsburgh</v>
      </c>
      <c r="E4836">
        <f>INDEX(cleaned_data_Pittsburgh!AG$2:'cleaned_data_Pittsburgh'!AG$828, MATCH(A4836, cleaned_data_Pittsburgh!I$2:'cleaned_data_Pittsburgh'!I$828,0))</f>
        <v>0</v>
      </c>
      <c r="F4836" t="str">
        <f>INDEX(cleaned_data_Pittsburgh!AK$2:'cleaned_data_Pittsburgh'!AK$828, MATCH(A4836, cleaned_data_Pittsburgh!I$2:'cleaned_data_Pittsburgh'!I$828,0))</f>
        <v>Sub-county</v>
      </c>
      <c r="G4836">
        <f t="shared" si="58"/>
        <v>1</v>
      </c>
    </row>
    <row r="4837" spans="1:7" x14ac:dyDescent="0.2">
      <c r="A4837">
        <v>224672445</v>
      </c>
      <c r="B4837">
        <v>114743652</v>
      </c>
      <c r="C4837" t="s">
        <v>3380</v>
      </c>
      <c r="D4837" t="str">
        <f>INDEX(cleaned_data_Pittsburgh!AF$2:'cleaned_data_Pittsburgh'!AF$828, MATCH(A4837, cleaned_data_Pittsburgh!I$2:'cleaned_data_Pittsburgh'!I$828,0))</f>
        <v>Pittsburgh</v>
      </c>
      <c r="E4837">
        <f>INDEX(cleaned_data_Pittsburgh!AG$2:'cleaned_data_Pittsburgh'!AG$828, MATCH(A4837, cleaned_data_Pittsburgh!I$2:'cleaned_data_Pittsburgh'!I$828,0))</f>
        <v>0</v>
      </c>
      <c r="F4837" t="str">
        <f>INDEX(cleaned_data_Pittsburgh!AK$2:'cleaned_data_Pittsburgh'!AK$828, MATCH(A4837, cleaned_data_Pittsburgh!I$2:'cleaned_data_Pittsburgh'!I$828,0))</f>
        <v>Sub-county</v>
      </c>
      <c r="G4837">
        <f t="shared" si="58"/>
        <v>1</v>
      </c>
    </row>
    <row r="4838" spans="1:7" x14ac:dyDescent="0.2">
      <c r="A4838">
        <v>224672445</v>
      </c>
      <c r="B4838">
        <v>55292062</v>
      </c>
      <c r="C4838" t="s">
        <v>3380</v>
      </c>
      <c r="D4838" t="str">
        <f>INDEX(cleaned_data_Pittsburgh!AF$2:'cleaned_data_Pittsburgh'!AF$828, MATCH(A4838, cleaned_data_Pittsburgh!I$2:'cleaned_data_Pittsburgh'!I$828,0))</f>
        <v>Pittsburgh</v>
      </c>
      <c r="E4838">
        <f>INDEX(cleaned_data_Pittsburgh!AG$2:'cleaned_data_Pittsburgh'!AG$828, MATCH(A4838, cleaned_data_Pittsburgh!I$2:'cleaned_data_Pittsburgh'!I$828,0))</f>
        <v>0</v>
      </c>
      <c r="F4838" t="str">
        <f>INDEX(cleaned_data_Pittsburgh!AK$2:'cleaned_data_Pittsburgh'!AK$828, MATCH(A4838, cleaned_data_Pittsburgh!I$2:'cleaned_data_Pittsburgh'!I$828,0))</f>
        <v>Sub-county</v>
      </c>
      <c r="G4838">
        <f t="shared" si="58"/>
        <v>1</v>
      </c>
    </row>
    <row r="4839" spans="1:7" x14ac:dyDescent="0.2">
      <c r="A4839">
        <v>224672445</v>
      </c>
      <c r="B4839">
        <v>186903855</v>
      </c>
      <c r="C4839" t="s">
        <v>3380</v>
      </c>
      <c r="D4839" t="str">
        <f>INDEX(cleaned_data_Pittsburgh!AF$2:'cleaned_data_Pittsburgh'!AF$828, MATCH(A4839, cleaned_data_Pittsburgh!I$2:'cleaned_data_Pittsburgh'!I$828,0))</f>
        <v>Pittsburgh</v>
      </c>
      <c r="E4839">
        <f>INDEX(cleaned_data_Pittsburgh!AG$2:'cleaned_data_Pittsburgh'!AG$828, MATCH(A4839, cleaned_data_Pittsburgh!I$2:'cleaned_data_Pittsburgh'!I$828,0))</f>
        <v>0</v>
      </c>
      <c r="F4839" t="str">
        <f>INDEX(cleaned_data_Pittsburgh!AK$2:'cleaned_data_Pittsburgh'!AK$828, MATCH(A4839, cleaned_data_Pittsburgh!I$2:'cleaned_data_Pittsburgh'!I$828,0))</f>
        <v>Sub-county</v>
      </c>
      <c r="G4839">
        <f t="shared" si="58"/>
        <v>1</v>
      </c>
    </row>
    <row r="4840" spans="1:7" x14ac:dyDescent="0.2">
      <c r="A4840">
        <v>224672445</v>
      </c>
      <c r="B4840">
        <v>191344649</v>
      </c>
      <c r="C4840" t="s">
        <v>3380</v>
      </c>
      <c r="D4840" t="str">
        <f>INDEX(cleaned_data_Pittsburgh!AF$2:'cleaned_data_Pittsburgh'!AF$828, MATCH(A4840, cleaned_data_Pittsburgh!I$2:'cleaned_data_Pittsburgh'!I$828,0))</f>
        <v>Pittsburgh</v>
      </c>
      <c r="E4840">
        <f>INDEX(cleaned_data_Pittsburgh!AG$2:'cleaned_data_Pittsburgh'!AG$828, MATCH(A4840, cleaned_data_Pittsburgh!I$2:'cleaned_data_Pittsburgh'!I$828,0))</f>
        <v>0</v>
      </c>
      <c r="F4840" t="str">
        <f>INDEX(cleaned_data_Pittsburgh!AK$2:'cleaned_data_Pittsburgh'!AK$828, MATCH(A4840, cleaned_data_Pittsburgh!I$2:'cleaned_data_Pittsburgh'!I$828,0))</f>
        <v>Sub-county</v>
      </c>
      <c r="G4840">
        <f t="shared" si="58"/>
        <v>1</v>
      </c>
    </row>
    <row r="4841" spans="1:7" x14ac:dyDescent="0.2">
      <c r="A4841">
        <v>224672445</v>
      </c>
      <c r="B4841">
        <v>188599265</v>
      </c>
      <c r="C4841" t="s">
        <v>3380</v>
      </c>
      <c r="D4841" t="str">
        <f>INDEX(cleaned_data_Pittsburgh!AF$2:'cleaned_data_Pittsburgh'!AF$828, MATCH(A4841, cleaned_data_Pittsburgh!I$2:'cleaned_data_Pittsburgh'!I$828,0))</f>
        <v>Pittsburgh</v>
      </c>
      <c r="E4841">
        <f>INDEX(cleaned_data_Pittsburgh!AG$2:'cleaned_data_Pittsburgh'!AG$828, MATCH(A4841, cleaned_data_Pittsburgh!I$2:'cleaned_data_Pittsburgh'!I$828,0))</f>
        <v>0</v>
      </c>
      <c r="F4841" t="str">
        <f>INDEX(cleaned_data_Pittsburgh!AK$2:'cleaned_data_Pittsburgh'!AK$828, MATCH(A4841, cleaned_data_Pittsburgh!I$2:'cleaned_data_Pittsburgh'!I$828,0))</f>
        <v>Sub-county</v>
      </c>
      <c r="G4841">
        <f t="shared" si="58"/>
        <v>1</v>
      </c>
    </row>
    <row r="4842" spans="1:7" x14ac:dyDescent="0.2">
      <c r="A4842">
        <v>224672445</v>
      </c>
      <c r="B4842">
        <v>191548909</v>
      </c>
      <c r="C4842" t="s">
        <v>3380</v>
      </c>
      <c r="D4842" t="str">
        <f>INDEX(cleaned_data_Pittsburgh!AF$2:'cleaned_data_Pittsburgh'!AF$828, MATCH(A4842, cleaned_data_Pittsburgh!I$2:'cleaned_data_Pittsburgh'!I$828,0))</f>
        <v>Pittsburgh</v>
      </c>
      <c r="E4842">
        <f>INDEX(cleaned_data_Pittsburgh!AG$2:'cleaned_data_Pittsburgh'!AG$828, MATCH(A4842, cleaned_data_Pittsburgh!I$2:'cleaned_data_Pittsburgh'!I$828,0))</f>
        <v>0</v>
      </c>
      <c r="F4842" t="str">
        <f>INDEX(cleaned_data_Pittsburgh!AK$2:'cleaned_data_Pittsburgh'!AK$828, MATCH(A4842, cleaned_data_Pittsburgh!I$2:'cleaned_data_Pittsburgh'!I$828,0))</f>
        <v>Sub-county</v>
      </c>
      <c r="G4842">
        <f t="shared" si="58"/>
        <v>1</v>
      </c>
    </row>
    <row r="4843" spans="1:7" x14ac:dyDescent="0.2">
      <c r="A4843">
        <v>224672445</v>
      </c>
      <c r="B4843">
        <v>150003782</v>
      </c>
      <c r="C4843" t="s">
        <v>3380</v>
      </c>
      <c r="D4843" t="str">
        <f>INDEX(cleaned_data_Pittsburgh!AF$2:'cleaned_data_Pittsburgh'!AF$828, MATCH(A4843, cleaned_data_Pittsburgh!I$2:'cleaned_data_Pittsburgh'!I$828,0))</f>
        <v>Pittsburgh</v>
      </c>
      <c r="E4843">
        <f>INDEX(cleaned_data_Pittsburgh!AG$2:'cleaned_data_Pittsburgh'!AG$828, MATCH(A4843, cleaned_data_Pittsburgh!I$2:'cleaned_data_Pittsburgh'!I$828,0))</f>
        <v>0</v>
      </c>
      <c r="F4843" t="str">
        <f>INDEX(cleaned_data_Pittsburgh!AK$2:'cleaned_data_Pittsburgh'!AK$828, MATCH(A4843, cleaned_data_Pittsburgh!I$2:'cleaned_data_Pittsburgh'!I$828,0))</f>
        <v>Sub-county</v>
      </c>
      <c r="G4843">
        <f t="shared" si="58"/>
        <v>1</v>
      </c>
    </row>
    <row r="4844" spans="1:7" x14ac:dyDescent="0.2">
      <c r="A4844">
        <v>224673357</v>
      </c>
      <c r="B4844">
        <v>126270982</v>
      </c>
      <c r="C4844" t="s">
        <v>3380</v>
      </c>
      <c r="D4844" t="str">
        <f>INDEX(cleaned_data_Pittsburgh!AF$2:'cleaned_data_Pittsburgh'!AF$828, MATCH(A4844, cleaned_data_Pittsburgh!I$2:'cleaned_data_Pittsburgh'!I$828,0))</f>
        <v>Cranberry Twp</v>
      </c>
      <c r="E4844">
        <f>INDEX(cleaned_data_Pittsburgh!AG$2:'cleaned_data_Pittsburgh'!AG$828, MATCH(A4844, cleaned_data_Pittsburgh!I$2:'cleaned_data_Pittsburgh'!I$828,0))</f>
        <v>0</v>
      </c>
      <c r="F4844" t="str">
        <f>INDEX(cleaned_data_Pittsburgh!AK$2:'cleaned_data_Pittsburgh'!AK$828, MATCH(A4844, cleaned_data_Pittsburgh!I$2:'cleaned_data_Pittsburgh'!I$828,0))</f>
        <v>Sub-county</v>
      </c>
      <c r="G4844">
        <f t="shared" si="58"/>
        <v>0</v>
      </c>
    </row>
    <row r="4845" spans="1:7" x14ac:dyDescent="0.2">
      <c r="A4845">
        <v>224673376</v>
      </c>
      <c r="B4845">
        <v>126270982</v>
      </c>
      <c r="C4845" t="s">
        <v>3380</v>
      </c>
      <c r="D4845" t="str">
        <f>INDEX(cleaned_data_Pittsburgh!AF$2:'cleaned_data_Pittsburgh'!AF$828, MATCH(A4845, cleaned_data_Pittsburgh!I$2:'cleaned_data_Pittsburgh'!I$828,0))</f>
        <v>Cranberry Twp</v>
      </c>
      <c r="E4845">
        <f>INDEX(cleaned_data_Pittsburgh!AG$2:'cleaned_data_Pittsburgh'!AG$828, MATCH(A4845, cleaned_data_Pittsburgh!I$2:'cleaned_data_Pittsburgh'!I$828,0))</f>
        <v>0</v>
      </c>
      <c r="F4845" t="str">
        <f>INDEX(cleaned_data_Pittsburgh!AK$2:'cleaned_data_Pittsburgh'!AK$828, MATCH(A4845, cleaned_data_Pittsburgh!I$2:'cleaned_data_Pittsburgh'!I$828,0))</f>
        <v>Sub-county</v>
      </c>
      <c r="G4845">
        <f t="shared" si="58"/>
        <v>0</v>
      </c>
    </row>
    <row r="4846" spans="1:7" x14ac:dyDescent="0.2">
      <c r="A4846">
        <v>224673412</v>
      </c>
      <c r="B4846">
        <v>182628998</v>
      </c>
      <c r="C4846" t="s">
        <v>3380</v>
      </c>
      <c r="D4846" t="str">
        <f>INDEX(cleaned_data_Pittsburgh!AF$2:'cleaned_data_Pittsburgh'!AF$828, MATCH(A4846, cleaned_data_Pittsburgh!I$2:'cleaned_data_Pittsburgh'!I$828,0))</f>
        <v>Cranberry Twp</v>
      </c>
      <c r="E4846">
        <f>INDEX(cleaned_data_Pittsburgh!AG$2:'cleaned_data_Pittsburgh'!AG$828, MATCH(A4846, cleaned_data_Pittsburgh!I$2:'cleaned_data_Pittsburgh'!I$828,0))</f>
        <v>0</v>
      </c>
      <c r="F4846" t="str">
        <f>INDEX(cleaned_data_Pittsburgh!AK$2:'cleaned_data_Pittsburgh'!AK$828, MATCH(A4846, cleaned_data_Pittsburgh!I$2:'cleaned_data_Pittsburgh'!I$828,0))</f>
        <v>Sub-county</v>
      </c>
      <c r="G4846">
        <f t="shared" si="58"/>
        <v>0</v>
      </c>
    </row>
    <row r="4847" spans="1:7" x14ac:dyDescent="0.2">
      <c r="A4847">
        <v>224673412</v>
      </c>
      <c r="B4847">
        <v>126270982</v>
      </c>
      <c r="C4847" t="s">
        <v>3380</v>
      </c>
      <c r="D4847" t="str">
        <f>INDEX(cleaned_data_Pittsburgh!AF$2:'cleaned_data_Pittsburgh'!AF$828, MATCH(A4847, cleaned_data_Pittsburgh!I$2:'cleaned_data_Pittsburgh'!I$828,0))</f>
        <v>Cranberry Twp</v>
      </c>
      <c r="E4847">
        <f>INDEX(cleaned_data_Pittsburgh!AG$2:'cleaned_data_Pittsburgh'!AG$828, MATCH(A4847, cleaned_data_Pittsburgh!I$2:'cleaned_data_Pittsburgh'!I$828,0))</f>
        <v>0</v>
      </c>
      <c r="F4847" t="str">
        <f>INDEX(cleaned_data_Pittsburgh!AK$2:'cleaned_data_Pittsburgh'!AK$828, MATCH(A4847, cleaned_data_Pittsburgh!I$2:'cleaned_data_Pittsburgh'!I$828,0))</f>
        <v>Sub-county</v>
      </c>
      <c r="G4847">
        <f t="shared" si="58"/>
        <v>0</v>
      </c>
    </row>
    <row r="4848" spans="1:7" x14ac:dyDescent="0.2">
      <c r="A4848">
        <v>224673498</v>
      </c>
      <c r="B4848">
        <v>12633909</v>
      </c>
      <c r="C4848" t="s">
        <v>3380</v>
      </c>
      <c r="D4848" t="str">
        <f>INDEX(cleaned_data_Pittsburgh!AF$2:'cleaned_data_Pittsburgh'!AF$828, MATCH(A4848, cleaned_data_Pittsburgh!I$2:'cleaned_data_Pittsburgh'!I$828,0))</f>
        <v>Pittsburgh</v>
      </c>
      <c r="E4848">
        <f>INDEX(cleaned_data_Pittsburgh!AG$2:'cleaned_data_Pittsburgh'!AG$828, MATCH(A4848, cleaned_data_Pittsburgh!I$2:'cleaned_data_Pittsburgh'!I$828,0))</f>
        <v>0</v>
      </c>
      <c r="F4848" t="str">
        <f>INDEX(cleaned_data_Pittsburgh!AK$2:'cleaned_data_Pittsburgh'!AK$828, MATCH(A4848, cleaned_data_Pittsburgh!I$2:'cleaned_data_Pittsburgh'!I$828,0))</f>
        <v>Sub-county</v>
      </c>
      <c r="G4848">
        <f t="shared" si="58"/>
        <v>1</v>
      </c>
    </row>
    <row r="4849" spans="1:7" x14ac:dyDescent="0.2">
      <c r="A4849">
        <v>224673498</v>
      </c>
      <c r="B4849">
        <v>119727022</v>
      </c>
      <c r="C4849" t="s">
        <v>3380</v>
      </c>
      <c r="D4849" t="str">
        <f>INDEX(cleaned_data_Pittsburgh!AF$2:'cleaned_data_Pittsburgh'!AF$828, MATCH(A4849, cleaned_data_Pittsburgh!I$2:'cleaned_data_Pittsburgh'!I$828,0))</f>
        <v>Pittsburgh</v>
      </c>
      <c r="E4849">
        <f>INDEX(cleaned_data_Pittsburgh!AG$2:'cleaned_data_Pittsburgh'!AG$828, MATCH(A4849, cleaned_data_Pittsburgh!I$2:'cleaned_data_Pittsburgh'!I$828,0))</f>
        <v>0</v>
      </c>
      <c r="F4849" t="str">
        <f>INDEX(cleaned_data_Pittsburgh!AK$2:'cleaned_data_Pittsburgh'!AK$828, MATCH(A4849, cleaned_data_Pittsburgh!I$2:'cleaned_data_Pittsburgh'!I$828,0))</f>
        <v>Sub-county</v>
      </c>
      <c r="G4849">
        <f t="shared" si="58"/>
        <v>1</v>
      </c>
    </row>
    <row r="4850" spans="1:7" x14ac:dyDescent="0.2">
      <c r="A4850">
        <v>224673498</v>
      </c>
      <c r="B4850">
        <v>10981798</v>
      </c>
      <c r="C4850" t="s">
        <v>3380</v>
      </c>
      <c r="D4850" t="str">
        <f>INDEX(cleaned_data_Pittsburgh!AF$2:'cleaned_data_Pittsburgh'!AF$828, MATCH(A4850, cleaned_data_Pittsburgh!I$2:'cleaned_data_Pittsburgh'!I$828,0))</f>
        <v>Pittsburgh</v>
      </c>
      <c r="E4850">
        <f>INDEX(cleaned_data_Pittsburgh!AG$2:'cleaned_data_Pittsburgh'!AG$828, MATCH(A4850, cleaned_data_Pittsburgh!I$2:'cleaned_data_Pittsburgh'!I$828,0))</f>
        <v>0</v>
      </c>
      <c r="F4850" t="str">
        <f>INDEX(cleaned_data_Pittsburgh!AK$2:'cleaned_data_Pittsburgh'!AK$828, MATCH(A4850, cleaned_data_Pittsburgh!I$2:'cleaned_data_Pittsburgh'!I$828,0))</f>
        <v>Sub-county</v>
      </c>
      <c r="G4850">
        <f t="shared" si="58"/>
        <v>1</v>
      </c>
    </row>
    <row r="4851" spans="1:7" x14ac:dyDescent="0.2">
      <c r="A4851">
        <v>224673498</v>
      </c>
      <c r="B4851">
        <v>123991302</v>
      </c>
      <c r="C4851" t="s">
        <v>3380</v>
      </c>
      <c r="D4851" t="str">
        <f>INDEX(cleaned_data_Pittsburgh!AF$2:'cleaned_data_Pittsburgh'!AF$828, MATCH(A4851, cleaned_data_Pittsburgh!I$2:'cleaned_data_Pittsburgh'!I$828,0))</f>
        <v>Pittsburgh</v>
      </c>
      <c r="E4851">
        <f>INDEX(cleaned_data_Pittsburgh!AG$2:'cleaned_data_Pittsburgh'!AG$828, MATCH(A4851, cleaned_data_Pittsburgh!I$2:'cleaned_data_Pittsburgh'!I$828,0))</f>
        <v>0</v>
      </c>
      <c r="F4851" t="str">
        <f>INDEX(cleaned_data_Pittsburgh!AK$2:'cleaned_data_Pittsburgh'!AK$828, MATCH(A4851, cleaned_data_Pittsburgh!I$2:'cleaned_data_Pittsburgh'!I$828,0))</f>
        <v>Sub-county</v>
      </c>
      <c r="G4851">
        <f t="shared" si="58"/>
        <v>1</v>
      </c>
    </row>
    <row r="4852" spans="1:7" x14ac:dyDescent="0.2">
      <c r="A4852">
        <v>224673498</v>
      </c>
      <c r="B4852">
        <v>190144225</v>
      </c>
      <c r="C4852" t="s">
        <v>3380</v>
      </c>
      <c r="D4852" t="str">
        <f>INDEX(cleaned_data_Pittsburgh!AF$2:'cleaned_data_Pittsburgh'!AF$828, MATCH(A4852, cleaned_data_Pittsburgh!I$2:'cleaned_data_Pittsburgh'!I$828,0))</f>
        <v>Pittsburgh</v>
      </c>
      <c r="E4852">
        <f>INDEX(cleaned_data_Pittsburgh!AG$2:'cleaned_data_Pittsburgh'!AG$828, MATCH(A4852, cleaned_data_Pittsburgh!I$2:'cleaned_data_Pittsburgh'!I$828,0))</f>
        <v>0</v>
      </c>
      <c r="F4852" t="str">
        <f>INDEX(cleaned_data_Pittsburgh!AK$2:'cleaned_data_Pittsburgh'!AK$828, MATCH(A4852, cleaned_data_Pittsburgh!I$2:'cleaned_data_Pittsburgh'!I$828,0))</f>
        <v>Sub-county</v>
      </c>
      <c r="G4852">
        <f t="shared" si="58"/>
        <v>1</v>
      </c>
    </row>
    <row r="4853" spans="1:7" x14ac:dyDescent="0.2">
      <c r="A4853">
        <v>224673498</v>
      </c>
      <c r="B4853">
        <v>48980792</v>
      </c>
      <c r="C4853" t="s">
        <v>3380</v>
      </c>
      <c r="D4853" t="str">
        <f>INDEX(cleaned_data_Pittsburgh!AF$2:'cleaned_data_Pittsburgh'!AF$828, MATCH(A4853, cleaned_data_Pittsburgh!I$2:'cleaned_data_Pittsburgh'!I$828,0))</f>
        <v>Pittsburgh</v>
      </c>
      <c r="E4853">
        <f>INDEX(cleaned_data_Pittsburgh!AG$2:'cleaned_data_Pittsburgh'!AG$828, MATCH(A4853, cleaned_data_Pittsburgh!I$2:'cleaned_data_Pittsburgh'!I$828,0))</f>
        <v>0</v>
      </c>
      <c r="F4853" t="str">
        <f>INDEX(cleaned_data_Pittsburgh!AK$2:'cleaned_data_Pittsburgh'!AK$828, MATCH(A4853, cleaned_data_Pittsburgh!I$2:'cleaned_data_Pittsburgh'!I$828,0))</f>
        <v>Sub-county</v>
      </c>
      <c r="G4853">
        <f t="shared" si="58"/>
        <v>1</v>
      </c>
    </row>
    <row r="4854" spans="1:7" x14ac:dyDescent="0.2">
      <c r="A4854">
        <v>224673498</v>
      </c>
      <c r="B4854">
        <v>188219131</v>
      </c>
      <c r="C4854" t="s">
        <v>3380</v>
      </c>
      <c r="D4854" t="str">
        <f>INDEX(cleaned_data_Pittsburgh!AF$2:'cleaned_data_Pittsburgh'!AF$828, MATCH(A4854, cleaned_data_Pittsburgh!I$2:'cleaned_data_Pittsburgh'!I$828,0))</f>
        <v>Pittsburgh</v>
      </c>
      <c r="E4854">
        <f>INDEX(cleaned_data_Pittsburgh!AG$2:'cleaned_data_Pittsburgh'!AG$828, MATCH(A4854, cleaned_data_Pittsburgh!I$2:'cleaned_data_Pittsburgh'!I$828,0))</f>
        <v>0</v>
      </c>
      <c r="F4854" t="str">
        <f>INDEX(cleaned_data_Pittsburgh!AK$2:'cleaned_data_Pittsburgh'!AK$828, MATCH(A4854, cleaned_data_Pittsburgh!I$2:'cleaned_data_Pittsburgh'!I$828,0))</f>
        <v>Sub-county</v>
      </c>
      <c r="G4854">
        <f t="shared" si="58"/>
        <v>1</v>
      </c>
    </row>
    <row r="4855" spans="1:7" x14ac:dyDescent="0.2">
      <c r="A4855">
        <v>224673498</v>
      </c>
      <c r="B4855">
        <v>11018205</v>
      </c>
      <c r="C4855" t="s">
        <v>3380</v>
      </c>
      <c r="D4855" t="str">
        <f>INDEX(cleaned_data_Pittsburgh!AF$2:'cleaned_data_Pittsburgh'!AF$828, MATCH(A4855, cleaned_data_Pittsburgh!I$2:'cleaned_data_Pittsburgh'!I$828,0))</f>
        <v>Pittsburgh</v>
      </c>
      <c r="E4855">
        <f>INDEX(cleaned_data_Pittsburgh!AG$2:'cleaned_data_Pittsburgh'!AG$828, MATCH(A4855, cleaned_data_Pittsburgh!I$2:'cleaned_data_Pittsburgh'!I$828,0))</f>
        <v>0</v>
      </c>
      <c r="F4855" t="str">
        <f>INDEX(cleaned_data_Pittsburgh!AK$2:'cleaned_data_Pittsburgh'!AK$828, MATCH(A4855, cleaned_data_Pittsburgh!I$2:'cleaned_data_Pittsburgh'!I$828,0))</f>
        <v>Sub-county</v>
      </c>
      <c r="G4855">
        <f t="shared" si="58"/>
        <v>1</v>
      </c>
    </row>
    <row r="4856" spans="1:7" x14ac:dyDescent="0.2">
      <c r="A4856">
        <v>224673498</v>
      </c>
      <c r="B4856">
        <v>8137138</v>
      </c>
      <c r="C4856" t="s">
        <v>3380</v>
      </c>
      <c r="D4856" t="str">
        <f>INDEX(cleaned_data_Pittsburgh!AF$2:'cleaned_data_Pittsburgh'!AF$828, MATCH(A4856, cleaned_data_Pittsburgh!I$2:'cleaned_data_Pittsburgh'!I$828,0))</f>
        <v>Pittsburgh</v>
      </c>
      <c r="E4856">
        <f>INDEX(cleaned_data_Pittsburgh!AG$2:'cleaned_data_Pittsburgh'!AG$828, MATCH(A4856, cleaned_data_Pittsburgh!I$2:'cleaned_data_Pittsburgh'!I$828,0))</f>
        <v>0</v>
      </c>
      <c r="F4856" t="str">
        <f>INDEX(cleaned_data_Pittsburgh!AK$2:'cleaned_data_Pittsburgh'!AK$828, MATCH(A4856, cleaned_data_Pittsburgh!I$2:'cleaned_data_Pittsburgh'!I$828,0))</f>
        <v>Sub-county</v>
      </c>
      <c r="G4856">
        <f t="shared" si="58"/>
        <v>1</v>
      </c>
    </row>
    <row r="4857" spans="1:7" x14ac:dyDescent="0.2">
      <c r="A4857">
        <v>224673498</v>
      </c>
      <c r="B4857">
        <v>11549566</v>
      </c>
      <c r="C4857" t="s">
        <v>3380</v>
      </c>
      <c r="D4857" t="str">
        <f>INDEX(cleaned_data_Pittsburgh!AF$2:'cleaned_data_Pittsburgh'!AF$828, MATCH(A4857, cleaned_data_Pittsburgh!I$2:'cleaned_data_Pittsburgh'!I$828,0))</f>
        <v>Pittsburgh</v>
      </c>
      <c r="E4857">
        <f>INDEX(cleaned_data_Pittsburgh!AG$2:'cleaned_data_Pittsburgh'!AG$828, MATCH(A4857, cleaned_data_Pittsburgh!I$2:'cleaned_data_Pittsburgh'!I$828,0))</f>
        <v>0</v>
      </c>
      <c r="F4857" t="str">
        <f>INDEX(cleaned_data_Pittsburgh!AK$2:'cleaned_data_Pittsburgh'!AK$828, MATCH(A4857, cleaned_data_Pittsburgh!I$2:'cleaned_data_Pittsburgh'!I$828,0))</f>
        <v>Sub-county</v>
      </c>
      <c r="G4857">
        <f t="shared" si="58"/>
        <v>1</v>
      </c>
    </row>
    <row r="4858" spans="1:7" x14ac:dyDescent="0.2">
      <c r="A4858">
        <v>224676115</v>
      </c>
      <c r="B4858">
        <v>189633068</v>
      </c>
      <c r="C4858" t="s">
        <v>3380</v>
      </c>
      <c r="D4858" t="str">
        <f>INDEX(cleaned_data_Pittsburgh!AF$2:'cleaned_data_Pittsburgh'!AF$828, MATCH(A4858, cleaned_data_Pittsburgh!I$2:'cleaned_data_Pittsburgh'!I$828,0))</f>
        <v>Pittsburgh</v>
      </c>
      <c r="E4858">
        <f>INDEX(cleaned_data_Pittsburgh!AG$2:'cleaned_data_Pittsburgh'!AG$828, MATCH(A4858, cleaned_data_Pittsburgh!I$2:'cleaned_data_Pittsburgh'!I$828,0))</f>
        <v>0</v>
      </c>
      <c r="F4858" t="str">
        <f>INDEX(cleaned_data_Pittsburgh!AK$2:'cleaned_data_Pittsburgh'!AK$828, MATCH(A4858, cleaned_data_Pittsburgh!I$2:'cleaned_data_Pittsburgh'!I$828,0))</f>
        <v>Sub-county</v>
      </c>
      <c r="G4858">
        <f t="shared" si="58"/>
        <v>1</v>
      </c>
    </row>
    <row r="4859" spans="1:7" x14ac:dyDescent="0.2">
      <c r="A4859">
        <v>224676115</v>
      </c>
      <c r="B4859">
        <v>109319102</v>
      </c>
      <c r="C4859" t="s">
        <v>3380</v>
      </c>
      <c r="D4859" t="str">
        <f>INDEX(cleaned_data_Pittsburgh!AF$2:'cleaned_data_Pittsburgh'!AF$828, MATCH(A4859, cleaned_data_Pittsburgh!I$2:'cleaned_data_Pittsburgh'!I$828,0))</f>
        <v>Pittsburgh</v>
      </c>
      <c r="E4859">
        <f>INDEX(cleaned_data_Pittsburgh!AG$2:'cleaned_data_Pittsburgh'!AG$828, MATCH(A4859, cleaned_data_Pittsburgh!I$2:'cleaned_data_Pittsburgh'!I$828,0))</f>
        <v>0</v>
      </c>
      <c r="F4859" t="str">
        <f>INDEX(cleaned_data_Pittsburgh!AK$2:'cleaned_data_Pittsburgh'!AK$828, MATCH(A4859, cleaned_data_Pittsburgh!I$2:'cleaned_data_Pittsburgh'!I$828,0))</f>
        <v>Sub-county</v>
      </c>
      <c r="G4859">
        <f t="shared" si="58"/>
        <v>1</v>
      </c>
    </row>
    <row r="4860" spans="1:7" x14ac:dyDescent="0.2">
      <c r="A4860">
        <v>224676115</v>
      </c>
      <c r="B4860">
        <v>146982692</v>
      </c>
      <c r="C4860" t="s">
        <v>3380</v>
      </c>
      <c r="D4860" t="str">
        <f>INDEX(cleaned_data_Pittsburgh!AF$2:'cleaned_data_Pittsburgh'!AF$828, MATCH(A4860, cleaned_data_Pittsburgh!I$2:'cleaned_data_Pittsburgh'!I$828,0))</f>
        <v>Pittsburgh</v>
      </c>
      <c r="E4860">
        <f>INDEX(cleaned_data_Pittsburgh!AG$2:'cleaned_data_Pittsburgh'!AG$828, MATCH(A4860, cleaned_data_Pittsburgh!I$2:'cleaned_data_Pittsburgh'!I$828,0))</f>
        <v>0</v>
      </c>
      <c r="F4860" t="str">
        <f>INDEX(cleaned_data_Pittsburgh!AK$2:'cleaned_data_Pittsburgh'!AK$828, MATCH(A4860, cleaned_data_Pittsburgh!I$2:'cleaned_data_Pittsburgh'!I$828,0))</f>
        <v>Sub-county</v>
      </c>
      <c r="G4860">
        <f t="shared" si="58"/>
        <v>1</v>
      </c>
    </row>
    <row r="4861" spans="1:7" x14ac:dyDescent="0.2">
      <c r="A4861">
        <v>224682154</v>
      </c>
      <c r="B4861">
        <v>107452292</v>
      </c>
      <c r="C4861" t="s">
        <v>3380</v>
      </c>
      <c r="D4861" t="str">
        <f>INDEX(cleaned_data_Pittsburgh!AF$2:'cleaned_data_Pittsburgh'!AF$828, MATCH(A4861, cleaned_data_Pittsburgh!I$2:'cleaned_data_Pittsburgh'!I$828,0))</f>
        <v>Pittsburgh</v>
      </c>
      <c r="E4861">
        <f>INDEX(cleaned_data_Pittsburgh!AG$2:'cleaned_data_Pittsburgh'!AG$828, MATCH(A4861, cleaned_data_Pittsburgh!I$2:'cleaned_data_Pittsburgh'!I$828,0))</f>
        <v>0</v>
      </c>
      <c r="F4861" t="str">
        <f>INDEX(cleaned_data_Pittsburgh!AK$2:'cleaned_data_Pittsburgh'!AK$828, MATCH(A4861, cleaned_data_Pittsburgh!I$2:'cleaned_data_Pittsburgh'!I$828,0))</f>
        <v>Sub-county</v>
      </c>
      <c r="G4861">
        <f t="shared" si="58"/>
        <v>1</v>
      </c>
    </row>
    <row r="4862" spans="1:7" x14ac:dyDescent="0.2">
      <c r="A4862">
        <v>224682154</v>
      </c>
      <c r="B4862">
        <v>191098612</v>
      </c>
      <c r="C4862" t="s">
        <v>3380</v>
      </c>
      <c r="D4862" t="str">
        <f>INDEX(cleaned_data_Pittsburgh!AF$2:'cleaned_data_Pittsburgh'!AF$828, MATCH(A4862, cleaned_data_Pittsburgh!I$2:'cleaned_data_Pittsburgh'!I$828,0))</f>
        <v>Pittsburgh</v>
      </c>
      <c r="E4862">
        <f>INDEX(cleaned_data_Pittsburgh!AG$2:'cleaned_data_Pittsburgh'!AG$828, MATCH(A4862, cleaned_data_Pittsburgh!I$2:'cleaned_data_Pittsburgh'!I$828,0))</f>
        <v>0</v>
      </c>
      <c r="F4862" t="str">
        <f>INDEX(cleaned_data_Pittsburgh!AK$2:'cleaned_data_Pittsburgh'!AK$828, MATCH(A4862, cleaned_data_Pittsburgh!I$2:'cleaned_data_Pittsburgh'!I$828,0))</f>
        <v>Sub-county</v>
      </c>
      <c r="G4862">
        <f t="shared" si="58"/>
        <v>1</v>
      </c>
    </row>
    <row r="4863" spans="1:7" x14ac:dyDescent="0.2">
      <c r="A4863">
        <v>224682684</v>
      </c>
      <c r="B4863">
        <v>11185741</v>
      </c>
      <c r="C4863" t="s">
        <v>3380</v>
      </c>
      <c r="D4863" t="str">
        <f>INDEX(cleaned_data_Pittsburgh!AF$2:'cleaned_data_Pittsburgh'!AF$828, MATCH(A4863, cleaned_data_Pittsburgh!I$2:'cleaned_data_Pittsburgh'!I$828,0))</f>
        <v>Pittsburgh</v>
      </c>
      <c r="E4863">
        <f>INDEX(cleaned_data_Pittsburgh!AG$2:'cleaned_data_Pittsburgh'!AG$828, MATCH(A4863, cleaned_data_Pittsburgh!I$2:'cleaned_data_Pittsburgh'!I$828,0))</f>
        <v>0</v>
      </c>
      <c r="F4863" t="str">
        <f>INDEX(cleaned_data_Pittsburgh!AK$2:'cleaned_data_Pittsburgh'!AK$828, MATCH(A4863, cleaned_data_Pittsburgh!I$2:'cleaned_data_Pittsburgh'!I$828,0))</f>
        <v>Sub-county</v>
      </c>
      <c r="G4863">
        <f t="shared" si="58"/>
        <v>1</v>
      </c>
    </row>
    <row r="4864" spans="1:7" x14ac:dyDescent="0.2">
      <c r="A4864">
        <v>224682684</v>
      </c>
      <c r="B4864">
        <v>66387142</v>
      </c>
      <c r="C4864" t="s">
        <v>3380</v>
      </c>
      <c r="D4864" t="str">
        <f>INDEX(cleaned_data_Pittsburgh!AF$2:'cleaned_data_Pittsburgh'!AF$828, MATCH(A4864, cleaned_data_Pittsburgh!I$2:'cleaned_data_Pittsburgh'!I$828,0))</f>
        <v>Pittsburgh</v>
      </c>
      <c r="E4864">
        <f>INDEX(cleaned_data_Pittsburgh!AG$2:'cleaned_data_Pittsburgh'!AG$828, MATCH(A4864, cleaned_data_Pittsburgh!I$2:'cleaned_data_Pittsburgh'!I$828,0))</f>
        <v>0</v>
      </c>
      <c r="F4864" t="str">
        <f>INDEX(cleaned_data_Pittsburgh!AK$2:'cleaned_data_Pittsburgh'!AK$828, MATCH(A4864, cleaned_data_Pittsburgh!I$2:'cleaned_data_Pittsburgh'!I$828,0))</f>
        <v>Sub-county</v>
      </c>
      <c r="G4864">
        <f t="shared" si="58"/>
        <v>1</v>
      </c>
    </row>
    <row r="4865" spans="1:7" x14ac:dyDescent="0.2">
      <c r="A4865">
        <v>224682746</v>
      </c>
      <c r="B4865">
        <v>1595992</v>
      </c>
      <c r="C4865" t="s">
        <v>3380</v>
      </c>
      <c r="D4865" t="str">
        <f>INDEX(cleaned_data_Pittsburgh!AF$2:'cleaned_data_Pittsburgh'!AF$828, MATCH(A4865, cleaned_data_Pittsburgh!I$2:'cleaned_data_Pittsburgh'!I$828,0))</f>
        <v>Pittsburgh</v>
      </c>
      <c r="E4865">
        <f>INDEX(cleaned_data_Pittsburgh!AG$2:'cleaned_data_Pittsburgh'!AG$828, MATCH(A4865, cleaned_data_Pittsburgh!I$2:'cleaned_data_Pittsburgh'!I$828,0))</f>
        <v>0</v>
      </c>
      <c r="F4865" t="str">
        <f>INDEX(cleaned_data_Pittsburgh!AK$2:'cleaned_data_Pittsburgh'!AK$828, MATCH(A4865, cleaned_data_Pittsburgh!I$2:'cleaned_data_Pittsburgh'!I$828,0))</f>
        <v>Sub-county</v>
      </c>
      <c r="G4865">
        <f t="shared" si="58"/>
        <v>1</v>
      </c>
    </row>
    <row r="4866" spans="1:7" x14ac:dyDescent="0.2">
      <c r="A4866">
        <v>224682746</v>
      </c>
      <c r="B4866">
        <v>150428692</v>
      </c>
      <c r="C4866" t="s">
        <v>3380</v>
      </c>
      <c r="D4866" t="str">
        <f>INDEX(cleaned_data_Pittsburgh!AF$2:'cleaned_data_Pittsburgh'!AF$828, MATCH(A4866, cleaned_data_Pittsburgh!I$2:'cleaned_data_Pittsburgh'!I$828,0))</f>
        <v>Pittsburgh</v>
      </c>
      <c r="E4866">
        <f>INDEX(cleaned_data_Pittsburgh!AG$2:'cleaned_data_Pittsburgh'!AG$828, MATCH(A4866, cleaned_data_Pittsburgh!I$2:'cleaned_data_Pittsburgh'!I$828,0))</f>
        <v>0</v>
      </c>
      <c r="F4866" t="str">
        <f>INDEX(cleaned_data_Pittsburgh!AK$2:'cleaned_data_Pittsburgh'!AK$828, MATCH(A4866, cleaned_data_Pittsburgh!I$2:'cleaned_data_Pittsburgh'!I$828,0))</f>
        <v>Sub-county</v>
      </c>
      <c r="G4866">
        <f t="shared" si="58"/>
        <v>1</v>
      </c>
    </row>
    <row r="4867" spans="1:7" x14ac:dyDescent="0.2">
      <c r="A4867">
        <v>224682746</v>
      </c>
      <c r="B4867">
        <v>8827520</v>
      </c>
      <c r="C4867" t="s">
        <v>3380</v>
      </c>
      <c r="D4867" t="str">
        <f>INDEX(cleaned_data_Pittsburgh!AF$2:'cleaned_data_Pittsburgh'!AF$828, MATCH(A4867, cleaned_data_Pittsburgh!I$2:'cleaned_data_Pittsburgh'!I$828,0))</f>
        <v>Pittsburgh</v>
      </c>
      <c r="E4867">
        <f>INDEX(cleaned_data_Pittsburgh!AG$2:'cleaned_data_Pittsburgh'!AG$828, MATCH(A4867, cleaned_data_Pittsburgh!I$2:'cleaned_data_Pittsburgh'!I$828,0))</f>
        <v>0</v>
      </c>
      <c r="F4867" t="str">
        <f>INDEX(cleaned_data_Pittsburgh!AK$2:'cleaned_data_Pittsburgh'!AK$828, MATCH(A4867, cleaned_data_Pittsburgh!I$2:'cleaned_data_Pittsburgh'!I$828,0))</f>
        <v>Sub-county</v>
      </c>
      <c r="G4867">
        <f t="shared" si="58"/>
        <v>1</v>
      </c>
    </row>
    <row r="4868" spans="1:7" x14ac:dyDescent="0.2">
      <c r="A4868">
        <v>224682746</v>
      </c>
      <c r="B4868">
        <v>55399742</v>
      </c>
      <c r="C4868" t="s">
        <v>3380</v>
      </c>
      <c r="D4868" t="str">
        <f>INDEX(cleaned_data_Pittsburgh!AF$2:'cleaned_data_Pittsburgh'!AF$828, MATCH(A4868, cleaned_data_Pittsburgh!I$2:'cleaned_data_Pittsburgh'!I$828,0))</f>
        <v>Pittsburgh</v>
      </c>
      <c r="E4868">
        <f>INDEX(cleaned_data_Pittsburgh!AG$2:'cleaned_data_Pittsburgh'!AG$828, MATCH(A4868, cleaned_data_Pittsburgh!I$2:'cleaned_data_Pittsburgh'!I$828,0))</f>
        <v>0</v>
      </c>
      <c r="F4868" t="str">
        <f>INDEX(cleaned_data_Pittsburgh!AK$2:'cleaned_data_Pittsburgh'!AK$828, MATCH(A4868, cleaned_data_Pittsburgh!I$2:'cleaned_data_Pittsburgh'!I$828,0))</f>
        <v>Sub-county</v>
      </c>
      <c r="G4868">
        <f t="shared" si="58"/>
        <v>1</v>
      </c>
    </row>
    <row r="4869" spans="1:7" x14ac:dyDescent="0.2">
      <c r="A4869">
        <v>224682746</v>
      </c>
      <c r="B4869">
        <v>9126627</v>
      </c>
      <c r="C4869" t="s">
        <v>3380</v>
      </c>
      <c r="D4869" t="str">
        <f>INDEX(cleaned_data_Pittsburgh!AF$2:'cleaned_data_Pittsburgh'!AF$828, MATCH(A4869, cleaned_data_Pittsburgh!I$2:'cleaned_data_Pittsburgh'!I$828,0))</f>
        <v>Pittsburgh</v>
      </c>
      <c r="E4869">
        <f>INDEX(cleaned_data_Pittsburgh!AG$2:'cleaned_data_Pittsburgh'!AG$828, MATCH(A4869, cleaned_data_Pittsburgh!I$2:'cleaned_data_Pittsburgh'!I$828,0))</f>
        <v>0</v>
      </c>
      <c r="F4869" t="str">
        <f>INDEX(cleaned_data_Pittsburgh!AK$2:'cleaned_data_Pittsburgh'!AK$828, MATCH(A4869, cleaned_data_Pittsburgh!I$2:'cleaned_data_Pittsburgh'!I$828,0))</f>
        <v>Sub-county</v>
      </c>
      <c r="G4869">
        <f t="shared" si="58"/>
        <v>1</v>
      </c>
    </row>
    <row r="4870" spans="1:7" x14ac:dyDescent="0.2">
      <c r="A4870">
        <v>224682746</v>
      </c>
      <c r="B4870">
        <v>153035452</v>
      </c>
      <c r="C4870" t="s">
        <v>3380</v>
      </c>
      <c r="D4870" t="str">
        <f>INDEX(cleaned_data_Pittsburgh!AF$2:'cleaned_data_Pittsburgh'!AF$828, MATCH(A4870, cleaned_data_Pittsburgh!I$2:'cleaned_data_Pittsburgh'!I$828,0))</f>
        <v>Pittsburgh</v>
      </c>
      <c r="E4870">
        <f>INDEX(cleaned_data_Pittsburgh!AG$2:'cleaned_data_Pittsburgh'!AG$828, MATCH(A4870, cleaned_data_Pittsburgh!I$2:'cleaned_data_Pittsburgh'!I$828,0))</f>
        <v>0</v>
      </c>
      <c r="F4870" t="str">
        <f>INDEX(cleaned_data_Pittsburgh!AK$2:'cleaned_data_Pittsburgh'!AK$828, MATCH(A4870, cleaned_data_Pittsburgh!I$2:'cleaned_data_Pittsburgh'!I$828,0))</f>
        <v>Sub-county</v>
      </c>
      <c r="G4870">
        <f t="shared" si="58"/>
        <v>1</v>
      </c>
    </row>
    <row r="4871" spans="1:7" x14ac:dyDescent="0.2">
      <c r="A4871">
        <v>224682746</v>
      </c>
      <c r="B4871">
        <v>11210417</v>
      </c>
      <c r="C4871" t="s">
        <v>3380</v>
      </c>
      <c r="D4871" t="str">
        <f>INDEX(cleaned_data_Pittsburgh!AF$2:'cleaned_data_Pittsburgh'!AF$828, MATCH(A4871, cleaned_data_Pittsburgh!I$2:'cleaned_data_Pittsburgh'!I$828,0))</f>
        <v>Pittsburgh</v>
      </c>
      <c r="E4871">
        <f>INDEX(cleaned_data_Pittsburgh!AG$2:'cleaned_data_Pittsburgh'!AG$828, MATCH(A4871, cleaned_data_Pittsburgh!I$2:'cleaned_data_Pittsburgh'!I$828,0))</f>
        <v>0</v>
      </c>
      <c r="F4871" t="str">
        <f>INDEX(cleaned_data_Pittsburgh!AK$2:'cleaned_data_Pittsburgh'!AK$828, MATCH(A4871, cleaned_data_Pittsburgh!I$2:'cleaned_data_Pittsburgh'!I$828,0))</f>
        <v>Sub-county</v>
      </c>
      <c r="G4871">
        <f t="shared" si="58"/>
        <v>1</v>
      </c>
    </row>
    <row r="4872" spans="1:7" x14ac:dyDescent="0.2">
      <c r="A4872">
        <v>224682746</v>
      </c>
      <c r="B4872">
        <v>191372920</v>
      </c>
      <c r="C4872" t="s">
        <v>3380</v>
      </c>
      <c r="D4872" t="str">
        <f>INDEX(cleaned_data_Pittsburgh!AF$2:'cleaned_data_Pittsburgh'!AF$828, MATCH(A4872, cleaned_data_Pittsburgh!I$2:'cleaned_data_Pittsburgh'!I$828,0))</f>
        <v>Pittsburgh</v>
      </c>
      <c r="E4872">
        <f>INDEX(cleaned_data_Pittsburgh!AG$2:'cleaned_data_Pittsburgh'!AG$828, MATCH(A4872, cleaned_data_Pittsburgh!I$2:'cleaned_data_Pittsburgh'!I$828,0))</f>
        <v>0</v>
      </c>
      <c r="F4872" t="str">
        <f>INDEX(cleaned_data_Pittsburgh!AK$2:'cleaned_data_Pittsburgh'!AK$828, MATCH(A4872, cleaned_data_Pittsburgh!I$2:'cleaned_data_Pittsburgh'!I$828,0))</f>
        <v>Sub-county</v>
      </c>
      <c r="G4872">
        <f t="shared" si="58"/>
        <v>1</v>
      </c>
    </row>
    <row r="4873" spans="1:7" x14ac:dyDescent="0.2">
      <c r="A4873">
        <v>224683262</v>
      </c>
      <c r="B4873">
        <v>11709001</v>
      </c>
      <c r="C4873" t="s">
        <v>3380</v>
      </c>
      <c r="D4873" t="str">
        <f>INDEX(cleaned_data_Pittsburgh!AF$2:'cleaned_data_Pittsburgh'!AF$828, MATCH(A4873, cleaned_data_Pittsburgh!I$2:'cleaned_data_Pittsburgh'!I$828,0))</f>
        <v>Pittsburgh</v>
      </c>
      <c r="E4873">
        <f>INDEX(cleaned_data_Pittsburgh!AG$2:'cleaned_data_Pittsburgh'!AG$828, MATCH(A4873, cleaned_data_Pittsburgh!I$2:'cleaned_data_Pittsburgh'!I$828,0))</f>
        <v>0</v>
      </c>
      <c r="F4873" t="str">
        <f>INDEX(cleaned_data_Pittsburgh!AK$2:'cleaned_data_Pittsburgh'!AK$828, MATCH(A4873, cleaned_data_Pittsburgh!I$2:'cleaned_data_Pittsburgh'!I$828,0))</f>
        <v>Sub-county</v>
      </c>
      <c r="G4873">
        <f t="shared" si="58"/>
        <v>1</v>
      </c>
    </row>
    <row r="4874" spans="1:7" x14ac:dyDescent="0.2">
      <c r="A4874">
        <v>224688659</v>
      </c>
      <c r="B4874">
        <v>54970992</v>
      </c>
      <c r="C4874" t="s">
        <v>3380</v>
      </c>
      <c r="D4874" t="str">
        <f>INDEX(cleaned_data_Pittsburgh!AF$2:'cleaned_data_Pittsburgh'!AF$828, MATCH(A4874, cleaned_data_Pittsburgh!I$2:'cleaned_data_Pittsburgh'!I$828,0))</f>
        <v>Pittsburgh</v>
      </c>
      <c r="E4874">
        <f>INDEX(cleaned_data_Pittsburgh!AG$2:'cleaned_data_Pittsburgh'!AG$828, MATCH(A4874, cleaned_data_Pittsburgh!I$2:'cleaned_data_Pittsburgh'!I$828,0))</f>
        <v>0</v>
      </c>
      <c r="F4874" t="str">
        <f>INDEX(cleaned_data_Pittsburgh!AK$2:'cleaned_data_Pittsburgh'!AK$828, MATCH(A4874, cleaned_data_Pittsburgh!I$2:'cleaned_data_Pittsburgh'!I$828,0))</f>
        <v>Sub-county</v>
      </c>
      <c r="G4874">
        <f t="shared" si="58"/>
        <v>1</v>
      </c>
    </row>
    <row r="4875" spans="1:7" x14ac:dyDescent="0.2">
      <c r="A4875">
        <v>224688659</v>
      </c>
      <c r="B4875">
        <v>113797342</v>
      </c>
      <c r="C4875" t="s">
        <v>3380</v>
      </c>
      <c r="D4875" t="str">
        <f>INDEX(cleaned_data_Pittsburgh!AF$2:'cleaned_data_Pittsburgh'!AF$828, MATCH(A4875, cleaned_data_Pittsburgh!I$2:'cleaned_data_Pittsburgh'!I$828,0))</f>
        <v>Pittsburgh</v>
      </c>
      <c r="E4875">
        <f>INDEX(cleaned_data_Pittsburgh!AG$2:'cleaned_data_Pittsburgh'!AG$828, MATCH(A4875, cleaned_data_Pittsburgh!I$2:'cleaned_data_Pittsburgh'!I$828,0))</f>
        <v>0</v>
      </c>
      <c r="F4875" t="str">
        <f>INDEX(cleaned_data_Pittsburgh!AK$2:'cleaned_data_Pittsburgh'!AK$828, MATCH(A4875, cleaned_data_Pittsburgh!I$2:'cleaned_data_Pittsburgh'!I$828,0))</f>
        <v>Sub-county</v>
      </c>
      <c r="G4875">
        <f t="shared" ref="G4875:G4938" si="59">IF(IFERROR(SEARCH(D4875, C4875), 0), 1, 0)</f>
        <v>1</v>
      </c>
    </row>
    <row r="4876" spans="1:7" x14ac:dyDescent="0.2">
      <c r="A4876">
        <v>224688659</v>
      </c>
      <c r="B4876">
        <v>186878128</v>
      </c>
      <c r="C4876" t="s">
        <v>3380</v>
      </c>
      <c r="D4876" t="str">
        <f>INDEX(cleaned_data_Pittsburgh!AF$2:'cleaned_data_Pittsburgh'!AF$828, MATCH(A4876, cleaned_data_Pittsburgh!I$2:'cleaned_data_Pittsburgh'!I$828,0))</f>
        <v>Pittsburgh</v>
      </c>
      <c r="E4876">
        <f>INDEX(cleaned_data_Pittsburgh!AG$2:'cleaned_data_Pittsburgh'!AG$828, MATCH(A4876, cleaned_data_Pittsburgh!I$2:'cleaned_data_Pittsburgh'!I$828,0))</f>
        <v>0</v>
      </c>
      <c r="F4876" t="str">
        <f>INDEX(cleaned_data_Pittsburgh!AK$2:'cleaned_data_Pittsburgh'!AK$828, MATCH(A4876, cleaned_data_Pittsburgh!I$2:'cleaned_data_Pittsburgh'!I$828,0))</f>
        <v>Sub-county</v>
      </c>
      <c r="G4876">
        <f t="shared" si="59"/>
        <v>1</v>
      </c>
    </row>
    <row r="4877" spans="1:7" x14ac:dyDescent="0.2">
      <c r="A4877">
        <v>224688659</v>
      </c>
      <c r="B4877">
        <v>61139862</v>
      </c>
      <c r="C4877" t="s">
        <v>3380</v>
      </c>
      <c r="D4877" t="str">
        <f>INDEX(cleaned_data_Pittsburgh!AF$2:'cleaned_data_Pittsburgh'!AF$828, MATCH(A4877, cleaned_data_Pittsburgh!I$2:'cleaned_data_Pittsburgh'!I$828,0))</f>
        <v>Pittsburgh</v>
      </c>
      <c r="E4877">
        <f>INDEX(cleaned_data_Pittsburgh!AG$2:'cleaned_data_Pittsburgh'!AG$828, MATCH(A4877, cleaned_data_Pittsburgh!I$2:'cleaned_data_Pittsburgh'!I$828,0))</f>
        <v>0</v>
      </c>
      <c r="F4877" t="str">
        <f>INDEX(cleaned_data_Pittsburgh!AK$2:'cleaned_data_Pittsburgh'!AK$828, MATCH(A4877, cleaned_data_Pittsburgh!I$2:'cleaned_data_Pittsburgh'!I$828,0))</f>
        <v>Sub-county</v>
      </c>
      <c r="G4877">
        <f t="shared" si="59"/>
        <v>1</v>
      </c>
    </row>
    <row r="4878" spans="1:7" x14ac:dyDescent="0.2">
      <c r="A4878">
        <v>224688659</v>
      </c>
      <c r="B4878">
        <v>15413201</v>
      </c>
      <c r="C4878" t="s">
        <v>3380</v>
      </c>
      <c r="D4878" t="str">
        <f>INDEX(cleaned_data_Pittsburgh!AF$2:'cleaned_data_Pittsburgh'!AF$828, MATCH(A4878, cleaned_data_Pittsburgh!I$2:'cleaned_data_Pittsburgh'!I$828,0))</f>
        <v>Pittsburgh</v>
      </c>
      <c r="E4878">
        <f>INDEX(cleaned_data_Pittsburgh!AG$2:'cleaned_data_Pittsburgh'!AG$828, MATCH(A4878, cleaned_data_Pittsburgh!I$2:'cleaned_data_Pittsburgh'!I$828,0))</f>
        <v>0</v>
      </c>
      <c r="F4878" t="str">
        <f>INDEX(cleaned_data_Pittsburgh!AK$2:'cleaned_data_Pittsburgh'!AK$828, MATCH(A4878, cleaned_data_Pittsburgh!I$2:'cleaned_data_Pittsburgh'!I$828,0))</f>
        <v>Sub-county</v>
      </c>
      <c r="G4878">
        <f t="shared" si="59"/>
        <v>1</v>
      </c>
    </row>
    <row r="4879" spans="1:7" x14ac:dyDescent="0.2">
      <c r="A4879">
        <v>224689198</v>
      </c>
      <c r="B4879">
        <v>39630332</v>
      </c>
      <c r="C4879" t="s">
        <v>3380</v>
      </c>
      <c r="D4879" t="str">
        <f>INDEX(cleaned_data_Pittsburgh!AF$2:'cleaned_data_Pittsburgh'!AF$828, MATCH(A4879, cleaned_data_Pittsburgh!I$2:'cleaned_data_Pittsburgh'!I$828,0))</f>
        <v>Pittsburgh</v>
      </c>
      <c r="E4879">
        <f>INDEX(cleaned_data_Pittsburgh!AG$2:'cleaned_data_Pittsburgh'!AG$828, MATCH(A4879, cleaned_data_Pittsburgh!I$2:'cleaned_data_Pittsburgh'!I$828,0))</f>
        <v>0</v>
      </c>
      <c r="F4879" t="str">
        <f>INDEX(cleaned_data_Pittsburgh!AK$2:'cleaned_data_Pittsburgh'!AK$828, MATCH(A4879, cleaned_data_Pittsburgh!I$2:'cleaned_data_Pittsburgh'!I$828,0))</f>
        <v>Sub-county</v>
      </c>
      <c r="G4879">
        <f t="shared" si="59"/>
        <v>1</v>
      </c>
    </row>
    <row r="4880" spans="1:7" x14ac:dyDescent="0.2">
      <c r="A4880">
        <v>224689198</v>
      </c>
      <c r="B4880">
        <v>191282920</v>
      </c>
      <c r="C4880" t="s">
        <v>3380</v>
      </c>
      <c r="D4880" t="str">
        <f>INDEX(cleaned_data_Pittsburgh!AF$2:'cleaned_data_Pittsburgh'!AF$828, MATCH(A4880, cleaned_data_Pittsburgh!I$2:'cleaned_data_Pittsburgh'!I$828,0))</f>
        <v>Pittsburgh</v>
      </c>
      <c r="E4880">
        <f>INDEX(cleaned_data_Pittsburgh!AG$2:'cleaned_data_Pittsburgh'!AG$828, MATCH(A4880, cleaned_data_Pittsburgh!I$2:'cleaned_data_Pittsburgh'!I$828,0))</f>
        <v>0</v>
      </c>
      <c r="F4880" t="str">
        <f>INDEX(cleaned_data_Pittsburgh!AK$2:'cleaned_data_Pittsburgh'!AK$828, MATCH(A4880, cleaned_data_Pittsburgh!I$2:'cleaned_data_Pittsburgh'!I$828,0))</f>
        <v>Sub-county</v>
      </c>
      <c r="G4880">
        <f t="shared" si="59"/>
        <v>1</v>
      </c>
    </row>
    <row r="4881" spans="1:7" x14ac:dyDescent="0.2">
      <c r="A4881">
        <v>224690435</v>
      </c>
      <c r="B4881">
        <v>92497422</v>
      </c>
      <c r="C4881" t="s">
        <v>3380</v>
      </c>
      <c r="D4881" t="str">
        <f>INDEX(cleaned_data_Pittsburgh!AF$2:'cleaned_data_Pittsburgh'!AF$828, MATCH(A4881, cleaned_data_Pittsburgh!I$2:'cleaned_data_Pittsburgh'!I$828,0))</f>
        <v>Monroeville</v>
      </c>
      <c r="E4881">
        <f>INDEX(cleaned_data_Pittsburgh!AG$2:'cleaned_data_Pittsburgh'!AG$828, MATCH(A4881, cleaned_data_Pittsburgh!I$2:'cleaned_data_Pittsburgh'!I$828,0))</f>
        <v>0</v>
      </c>
      <c r="F4881" t="str">
        <f>INDEX(cleaned_data_Pittsburgh!AK$2:'cleaned_data_Pittsburgh'!AK$828, MATCH(A4881, cleaned_data_Pittsburgh!I$2:'cleaned_data_Pittsburgh'!I$828,0))</f>
        <v>Sub-county</v>
      </c>
      <c r="G4881">
        <f t="shared" si="59"/>
        <v>0</v>
      </c>
    </row>
    <row r="4882" spans="1:7" x14ac:dyDescent="0.2">
      <c r="A4882">
        <v>224690435</v>
      </c>
      <c r="B4882">
        <v>183863189</v>
      </c>
      <c r="C4882" t="s">
        <v>3380</v>
      </c>
      <c r="D4882" t="str">
        <f>INDEX(cleaned_data_Pittsburgh!AF$2:'cleaned_data_Pittsburgh'!AF$828, MATCH(A4882, cleaned_data_Pittsburgh!I$2:'cleaned_data_Pittsburgh'!I$828,0))</f>
        <v>Monroeville</v>
      </c>
      <c r="E4882">
        <f>INDEX(cleaned_data_Pittsburgh!AG$2:'cleaned_data_Pittsburgh'!AG$828, MATCH(A4882, cleaned_data_Pittsburgh!I$2:'cleaned_data_Pittsburgh'!I$828,0))</f>
        <v>0</v>
      </c>
      <c r="F4882" t="str">
        <f>INDEX(cleaned_data_Pittsburgh!AK$2:'cleaned_data_Pittsburgh'!AK$828, MATCH(A4882, cleaned_data_Pittsburgh!I$2:'cleaned_data_Pittsburgh'!I$828,0))</f>
        <v>Sub-county</v>
      </c>
      <c r="G4882">
        <f t="shared" si="59"/>
        <v>0</v>
      </c>
    </row>
    <row r="4883" spans="1:7" x14ac:dyDescent="0.2">
      <c r="A4883">
        <v>224690435</v>
      </c>
      <c r="B4883">
        <v>191545407</v>
      </c>
      <c r="C4883" t="s">
        <v>3380</v>
      </c>
      <c r="D4883" t="str">
        <f>INDEX(cleaned_data_Pittsburgh!AF$2:'cleaned_data_Pittsburgh'!AF$828, MATCH(A4883, cleaned_data_Pittsburgh!I$2:'cleaned_data_Pittsburgh'!I$828,0))</f>
        <v>Monroeville</v>
      </c>
      <c r="E4883">
        <f>INDEX(cleaned_data_Pittsburgh!AG$2:'cleaned_data_Pittsburgh'!AG$828, MATCH(A4883, cleaned_data_Pittsburgh!I$2:'cleaned_data_Pittsburgh'!I$828,0))</f>
        <v>0</v>
      </c>
      <c r="F4883" t="str">
        <f>INDEX(cleaned_data_Pittsburgh!AK$2:'cleaned_data_Pittsburgh'!AK$828, MATCH(A4883, cleaned_data_Pittsburgh!I$2:'cleaned_data_Pittsburgh'!I$828,0))</f>
        <v>Sub-county</v>
      </c>
      <c r="G4883">
        <f t="shared" si="59"/>
        <v>0</v>
      </c>
    </row>
    <row r="4884" spans="1:7" x14ac:dyDescent="0.2">
      <c r="A4884">
        <v>224693238</v>
      </c>
      <c r="B4884">
        <v>5592549</v>
      </c>
      <c r="C4884" t="s">
        <v>3380</v>
      </c>
      <c r="D4884" t="str">
        <f>INDEX(cleaned_data_Pittsburgh!AF$2:'cleaned_data_Pittsburgh'!AF$828, MATCH(A4884, cleaned_data_Pittsburgh!I$2:'cleaned_data_Pittsburgh'!I$828,0))</f>
        <v>Pittsburgh</v>
      </c>
      <c r="E4884">
        <f>INDEX(cleaned_data_Pittsburgh!AG$2:'cleaned_data_Pittsburgh'!AG$828, MATCH(A4884, cleaned_data_Pittsburgh!I$2:'cleaned_data_Pittsburgh'!I$828,0))</f>
        <v>0</v>
      </c>
      <c r="F4884" t="str">
        <f>INDEX(cleaned_data_Pittsburgh!AK$2:'cleaned_data_Pittsburgh'!AK$828, MATCH(A4884, cleaned_data_Pittsburgh!I$2:'cleaned_data_Pittsburgh'!I$828,0))</f>
        <v>Sub-county</v>
      </c>
      <c r="G4884">
        <f t="shared" si="59"/>
        <v>1</v>
      </c>
    </row>
    <row r="4885" spans="1:7" x14ac:dyDescent="0.2">
      <c r="A4885">
        <v>224693238</v>
      </c>
      <c r="B4885">
        <v>1595992</v>
      </c>
      <c r="C4885" t="s">
        <v>3380</v>
      </c>
      <c r="D4885" t="str">
        <f>INDEX(cleaned_data_Pittsburgh!AF$2:'cleaned_data_Pittsburgh'!AF$828, MATCH(A4885, cleaned_data_Pittsburgh!I$2:'cleaned_data_Pittsburgh'!I$828,0))</f>
        <v>Pittsburgh</v>
      </c>
      <c r="E4885">
        <f>INDEX(cleaned_data_Pittsburgh!AG$2:'cleaned_data_Pittsburgh'!AG$828, MATCH(A4885, cleaned_data_Pittsburgh!I$2:'cleaned_data_Pittsburgh'!I$828,0))</f>
        <v>0</v>
      </c>
      <c r="F4885" t="str">
        <f>INDEX(cleaned_data_Pittsburgh!AK$2:'cleaned_data_Pittsburgh'!AK$828, MATCH(A4885, cleaned_data_Pittsburgh!I$2:'cleaned_data_Pittsburgh'!I$828,0))</f>
        <v>Sub-county</v>
      </c>
      <c r="G4885">
        <f t="shared" si="59"/>
        <v>1</v>
      </c>
    </row>
    <row r="4886" spans="1:7" x14ac:dyDescent="0.2">
      <c r="A4886">
        <v>224693238</v>
      </c>
      <c r="B4886">
        <v>22484491</v>
      </c>
      <c r="C4886" t="s">
        <v>3380</v>
      </c>
      <c r="D4886" t="str">
        <f>INDEX(cleaned_data_Pittsburgh!AF$2:'cleaned_data_Pittsburgh'!AF$828, MATCH(A4886, cleaned_data_Pittsburgh!I$2:'cleaned_data_Pittsburgh'!I$828,0))</f>
        <v>Pittsburgh</v>
      </c>
      <c r="E4886">
        <f>INDEX(cleaned_data_Pittsburgh!AG$2:'cleaned_data_Pittsburgh'!AG$828, MATCH(A4886, cleaned_data_Pittsburgh!I$2:'cleaned_data_Pittsburgh'!I$828,0))</f>
        <v>0</v>
      </c>
      <c r="F4886" t="str">
        <f>INDEX(cleaned_data_Pittsburgh!AK$2:'cleaned_data_Pittsburgh'!AK$828, MATCH(A4886, cleaned_data_Pittsburgh!I$2:'cleaned_data_Pittsburgh'!I$828,0))</f>
        <v>Sub-county</v>
      </c>
      <c r="G4886">
        <f t="shared" si="59"/>
        <v>1</v>
      </c>
    </row>
    <row r="4887" spans="1:7" x14ac:dyDescent="0.2">
      <c r="A4887">
        <v>224693238</v>
      </c>
      <c r="B4887">
        <v>3186346</v>
      </c>
      <c r="C4887" t="s">
        <v>3380</v>
      </c>
      <c r="D4887" t="str">
        <f>INDEX(cleaned_data_Pittsburgh!AF$2:'cleaned_data_Pittsburgh'!AF$828, MATCH(A4887, cleaned_data_Pittsburgh!I$2:'cleaned_data_Pittsburgh'!I$828,0))</f>
        <v>Pittsburgh</v>
      </c>
      <c r="E4887">
        <f>INDEX(cleaned_data_Pittsburgh!AG$2:'cleaned_data_Pittsburgh'!AG$828, MATCH(A4887, cleaned_data_Pittsburgh!I$2:'cleaned_data_Pittsburgh'!I$828,0))</f>
        <v>0</v>
      </c>
      <c r="F4887" t="str">
        <f>INDEX(cleaned_data_Pittsburgh!AK$2:'cleaned_data_Pittsburgh'!AK$828, MATCH(A4887, cleaned_data_Pittsburgh!I$2:'cleaned_data_Pittsburgh'!I$828,0))</f>
        <v>Sub-county</v>
      </c>
      <c r="G4887">
        <f t="shared" si="59"/>
        <v>1</v>
      </c>
    </row>
    <row r="4888" spans="1:7" x14ac:dyDescent="0.2">
      <c r="A4888">
        <v>224693238</v>
      </c>
      <c r="B4888">
        <v>190494785</v>
      </c>
      <c r="C4888" t="s">
        <v>3380</v>
      </c>
      <c r="D4888" t="str">
        <f>INDEX(cleaned_data_Pittsburgh!AF$2:'cleaned_data_Pittsburgh'!AF$828, MATCH(A4888, cleaned_data_Pittsburgh!I$2:'cleaned_data_Pittsburgh'!I$828,0))</f>
        <v>Pittsburgh</v>
      </c>
      <c r="E4888">
        <f>INDEX(cleaned_data_Pittsburgh!AG$2:'cleaned_data_Pittsburgh'!AG$828, MATCH(A4888, cleaned_data_Pittsburgh!I$2:'cleaned_data_Pittsburgh'!I$828,0))</f>
        <v>0</v>
      </c>
      <c r="F4888" t="str">
        <f>INDEX(cleaned_data_Pittsburgh!AK$2:'cleaned_data_Pittsburgh'!AK$828, MATCH(A4888, cleaned_data_Pittsburgh!I$2:'cleaned_data_Pittsburgh'!I$828,0))</f>
        <v>Sub-county</v>
      </c>
      <c r="G4888">
        <f t="shared" si="59"/>
        <v>1</v>
      </c>
    </row>
    <row r="4889" spans="1:7" x14ac:dyDescent="0.2">
      <c r="A4889">
        <v>224693238</v>
      </c>
      <c r="B4889">
        <v>50288202</v>
      </c>
      <c r="C4889" t="s">
        <v>3380</v>
      </c>
      <c r="D4889" t="str">
        <f>INDEX(cleaned_data_Pittsburgh!AF$2:'cleaned_data_Pittsburgh'!AF$828, MATCH(A4889, cleaned_data_Pittsburgh!I$2:'cleaned_data_Pittsburgh'!I$828,0))</f>
        <v>Pittsburgh</v>
      </c>
      <c r="E4889">
        <f>INDEX(cleaned_data_Pittsburgh!AG$2:'cleaned_data_Pittsburgh'!AG$828, MATCH(A4889, cleaned_data_Pittsburgh!I$2:'cleaned_data_Pittsburgh'!I$828,0))</f>
        <v>0</v>
      </c>
      <c r="F4889" t="str">
        <f>INDEX(cleaned_data_Pittsburgh!AK$2:'cleaned_data_Pittsburgh'!AK$828, MATCH(A4889, cleaned_data_Pittsburgh!I$2:'cleaned_data_Pittsburgh'!I$828,0))</f>
        <v>Sub-county</v>
      </c>
      <c r="G4889">
        <f t="shared" si="59"/>
        <v>1</v>
      </c>
    </row>
    <row r="4890" spans="1:7" x14ac:dyDescent="0.2">
      <c r="A4890">
        <v>224693238</v>
      </c>
      <c r="B4890">
        <v>6079343</v>
      </c>
      <c r="C4890" t="s">
        <v>3380</v>
      </c>
      <c r="D4890" t="str">
        <f>INDEX(cleaned_data_Pittsburgh!AF$2:'cleaned_data_Pittsburgh'!AF$828, MATCH(A4890, cleaned_data_Pittsburgh!I$2:'cleaned_data_Pittsburgh'!I$828,0))</f>
        <v>Pittsburgh</v>
      </c>
      <c r="E4890">
        <f>INDEX(cleaned_data_Pittsburgh!AG$2:'cleaned_data_Pittsburgh'!AG$828, MATCH(A4890, cleaned_data_Pittsburgh!I$2:'cleaned_data_Pittsburgh'!I$828,0))</f>
        <v>0</v>
      </c>
      <c r="F4890" t="str">
        <f>INDEX(cleaned_data_Pittsburgh!AK$2:'cleaned_data_Pittsburgh'!AK$828, MATCH(A4890, cleaned_data_Pittsburgh!I$2:'cleaned_data_Pittsburgh'!I$828,0))</f>
        <v>Sub-county</v>
      </c>
      <c r="G4890">
        <f t="shared" si="59"/>
        <v>1</v>
      </c>
    </row>
    <row r="4891" spans="1:7" x14ac:dyDescent="0.2">
      <c r="A4891">
        <v>224693238</v>
      </c>
      <c r="B4891">
        <v>88354472</v>
      </c>
      <c r="C4891" t="s">
        <v>3380</v>
      </c>
      <c r="D4891" t="str">
        <f>INDEX(cleaned_data_Pittsburgh!AF$2:'cleaned_data_Pittsburgh'!AF$828, MATCH(A4891, cleaned_data_Pittsburgh!I$2:'cleaned_data_Pittsburgh'!I$828,0))</f>
        <v>Pittsburgh</v>
      </c>
      <c r="E4891">
        <f>INDEX(cleaned_data_Pittsburgh!AG$2:'cleaned_data_Pittsburgh'!AG$828, MATCH(A4891, cleaned_data_Pittsburgh!I$2:'cleaned_data_Pittsburgh'!I$828,0))</f>
        <v>0</v>
      </c>
      <c r="F4891" t="str">
        <f>INDEX(cleaned_data_Pittsburgh!AK$2:'cleaned_data_Pittsburgh'!AK$828, MATCH(A4891, cleaned_data_Pittsburgh!I$2:'cleaned_data_Pittsburgh'!I$828,0))</f>
        <v>Sub-county</v>
      </c>
      <c r="G4891">
        <f t="shared" si="59"/>
        <v>1</v>
      </c>
    </row>
    <row r="4892" spans="1:7" x14ac:dyDescent="0.2">
      <c r="A4892">
        <v>224693238</v>
      </c>
      <c r="B4892">
        <v>13058454</v>
      </c>
      <c r="C4892" t="s">
        <v>3380</v>
      </c>
      <c r="D4892" t="str">
        <f>INDEX(cleaned_data_Pittsburgh!AF$2:'cleaned_data_Pittsburgh'!AF$828, MATCH(A4892, cleaned_data_Pittsburgh!I$2:'cleaned_data_Pittsburgh'!I$828,0))</f>
        <v>Pittsburgh</v>
      </c>
      <c r="E4892">
        <f>INDEX(cleaned_data_Pittsburgh!AG$2:'cleaned_data_Pittsburgh'!AG$828, MATCH(A4892, cleaned_data_Pittsburgh!I$2:'cleaned_data_Pittsburgh'!I$828,0))</f>
        <v>0</v>
      </c>
      <c r="F4892" t="str">
        <f>INDEX(cleaned_data_Pittsburgh!AK$2:'cleaned_data_Pittsburgh'!AK$828, MATCH(A4892, cleaned_data_Pittsburgh!I$2:'cleaned_data_Pittsburgh'!I$828,0))</f>
        <v>Sub-county</v>
      </c>
      <c r="G4892">
        <f t="shared" si="59"/>
        <v>1</v>
      </c>
    </row>
    <row r="4893" spans="1:7" x14ac:dyDescent="0.2">
      <c r="A4893">
        <v>224693238</v>
      </c>
      <c r="B4893">
        <v>12032066</v>
      </c>
      <c r="C4893" t="s">
        <v>3380</v>
      </c>
      <c r="D4893" t="str">
        <f>INDEX(cleaned_data_Pittsburgh!AF$2:'cleaned_data_Pittsburgh'!AF$828, MATCH(A4893, cleaned_data_Pittsburgh!I$2:'cleaned_data_Pittsburgh'!I$828,0))</f>
        <v>Pittsburgh</v>
      </c>
      <c r="E4893">
        <f>INDEX(cleaned_data_Pittsburgh!AG$2:'cleaned_data_Pittsburgh'!AG$828, MATCH(A4893, cleaned_data_Pittsburgh!I$2:'cleaned_data_Pittsburgh'!I$828,0))</f>
        <v>0</v>
      </c>
      <c r="F4893" t="str">
        <f>INDEX(cleaned_data_Pittsburgh!AK$2:'cleaned_data_Pittsburgh'!AK$828, MATCH(A4893, cleaned_data_Pittsburgh!I$2:'cleaned_data_Pittsburgh'!I$828,0))</f>
        <v>Sub-county</v>
      </c>
      <c r="G4893">
        <f t="shared" si="59"/>
        <v>1</v>
      </c>
    </row>
    <row r="4894" spans="1:7" x14ac:dyDescent="0.2">
      <c r="A4894">
        <v>224693238</v>
      </c>
      <c r="B4894">
        <v>191828191</v>
      </c>
      <c r="C4894" t="s">
        <v>3380</v>
      </c>
      <c r="D4894" t="str">
        <f>INDEX(cleaned_data_Pittsburgh!AF$2:'cleaned_data_Pittsburgh'!AF$828, MATCH(A4894, cleaned_data_Pittsburgh!I$2:'cleaned_data_Pittsburgh'!I$828,0))</f>
        <v>Pittsburgh</v>
      </c>
      <c r="E4894">
        <f>INDEX(cleaned_data_Pittsburgh!AG$2:'cleaned_data_Pittsburgh'!AG$828, MATCH(A4894, cleaned_data_Pittsburgh!I$2:'cleaned_data_Pittsburgh'!I$828,0))</f>
        <v>0</v>
      </c>
      <c r="F4894" t="str">
        <f>INDEX(cleaned_data_Pittsburgh!AK$2:'cleaned_data_Pittsburgh'!AK$828, MATCH(A4894, cleaned_data_Pittsburgh!I$2:'cleaned_data_Pittsburgh'!I$828,0))</f>
        <v>Sub-county</v>
      </c>
      <c r="G4894">
        <f t="shared" si="59"/>
        <v>1</v>
      </c>
    </row>
    <row r="4895" spans="1:7" x14ac:dyDescent="0.2">
      <c r="A4895">
        <v>224693238</v>
      </c>
      <c r="B4895">
        <v>191201986</v>
      </c>
      <c r="C4895" t="s">
        <v>3380</v>
      </c>
      <c r="D4895" t="str">
        <f>INDEX(cleaned_data_Pittsburgh!AF$2:'cleaned_data_Pittsburgh'!AF$828, MATCH(A4895, cleaned_data_Pittsburgh!I$2:'cleaned_data_Pittsburgh'!I$828,0))</f>
        <v>Pittsburgh</v>
      </c>
      <c r="E4895">
        <f>INDEX(cleaned_data_Pittsburgh!AG$2:'cleaned_data_Pittsburgh'!AG$828, MATCH(A4895, cleaned_data_Pittsburgh!I$2:'cleaned_data_Pittsburgh'!I$828,0))</f>
        <v>0</v>
      </c>
      <c r="F4895" t="str">
        <f>INDEX(cleaned_data_Pittsburgh!AK$2:'cleaned_data_Pittsburgh'!AK$828, MATCH(A4895, cleaned_data_Pittsburgh!I$2:'cleaned_data_Pittsburgh'!I$828,0))</f>
        <v>Sub-county</v>
      </c>
      <c r="G4895">
        <f t="shared" si="59"/>
        <v>1</v>
      </c>
    </row>
    <row r="4896" spans="1:7" x14ac:dyDescent="0.2">
      <c r="A4896">
        <v>224693238</v>
      </c>
      <c r="B4896">
        <v>12696051</v>
      </c>
      <c r="C4896" t="s">
        <v>3380</v>
      </c>
      <c r="D4896" t="str">
        <f>INDEX(cleaned_data_Pittsburgh!AF$2:'cleaned_data_Pittsburgh'!AF$828, MATCH(A4896, cleaned_data_Pittsburgh!I$2:'cleaned_data_Pittsburgh'!I$828,0))</f>
        <v>Pittsburgh</v>
      </c>
      <c r="E4896">
        <f>INDEX(cleaned_data_Pittsburgh!AG$2:'cleaned_data_Pittsburgh'!AG$828, MATCH(A4896, cleaned_data_Pittsburgh!I$2:'cleaned_data_Pittsburgh'!I$828,0))</f>
        <v>0</v>
      </c>
      <c r="F4896" t="str">
        <f>INDEX(cleaned_data_Pittsburgh!AK$2:'cleaned_data_Pittsburgh'!AK$828, MATCH(A4896, cleaned_data_Pittsburgh!I$2:'cleaned_data_Pittsburgh'!I$828,0))</f>
        <v>Sub-county</v>
      </c>
      <c r="G4896">
        <f t="shared" si="59"/>
        <v>1</v>
      </c>
    </row>
    <row r="4897" spans="1:7" x14ac:dyDescent="0.2">
      <c r="A4897">
        <v>224695263</v>
      </c>
      <c r="B4897">
        <v>5624855</v>
      </c>
      <c r="C4897" t="s">
        <v>3380</v>
      </c>
      <c r="D4897" t="str">
        <f>INDEX(cleaned_data_Pittsburgh!AF$2:'cleaned_data_Pittsburgh'!AF$828, MATCH(A4897, cleaned_data_Pittsburgh!I$2:'cleaned_data_Pittsburgh'!I$828,0))</f>
        <v>Pittsburgh</v>
      </c>
      <c r="E4897">
        <f>INDEX(cleaned_data_Pittsburgh!AG$2:'cleaned_data_Pittsburgh'!AG$828, MATCH(A4897, cleaned_data_Pittsburgh!I$2:'cleaned_data_Pittsburgh'!I$828,0))</f>
        <v>0</v>
      </c>
      <c r="F4897" t="str">
        <f>INDEX(cleaned_data_Pittsburgh!AK$2:'cleaned_data_Pittsburgh'!AK$828, MATCH(A4897, cleaned_data_Pittsburgh!I$2:'cleaned_data_Pittsburgh'!I$828,0))</f>
        <v>Sub-county</v>
      </c>
      <c r="G4897">
        <f t="shared" si="59"/>
        <v>1</v>
      </c>
    </row>
    <row r="4898" spans="1:7" x14ac:dyDescent="0.2">
      <c r="A4898">
        <v>224695263</v>
      </c>
      <c r="B4898">
        <v>108194432</v>
      </c>
      <c r="C4898" t="s">
        <v>3380</v>
      </c>
      <c r="D4898" t="str">
        <f>INDEX(cleaned_data_Pittsburgh!AF$2:'cleaned_data_Pittsburgh'!AF$828, MATCH(A4898, cleaned_data_Pittsburgh!I$2:'cleaned_data_Pittsburgh'!I$828,0))</f>
        <v>Pittsburgh</v>
      </c>
      <c r="E4898">
        <f>INDEX(cleaned_data_Pittsburgh!AG$2:'cleaned_data_Pittsburgh'!AG$828, MATCH(A4898, cleaned_data_Pittsburgh!I$2:'cleaned_data_Pittsburgh'!I$828,0))</f>
        <v>0</v>
      </c>
      <c r="F4898" t="str">
        <f>INDEX(cleaned_data_Pittsburgh!AK$2:'cleaned_data_Pittsburgh'!AK$828, MATCH(A4898, cleaned_data_Pittsburgh!I$2:'cleaned_data_Pittsburgh'!I$828,0))</f>
        <v>Sub-county</v>
      </c>
      <c r="G4898">
        <f t="shared" si="59"/>
        <v>1</v>
      </c>
    </row>
    <row r="4899" spans="1:7" x14ac:dyDescent="0.2">
      <c r="A4899">
        <v>224695263</v>
      </c>
      <c r="B4899">
        <v>190370137</v>
      </c>
      <c r="C4899" t="s">
        <v>3380</v>
      </c>
      <c r="D4899" t="str">
        <f>INDEX(cleaned_data_Pittsburgh!AF$2:'cleaned_data_Pittsburgh'!AF$828, MATCH(A4899, cleaned_data_Pittsburgh!I$2:'cleaned_data_Pittsburgh'!I$828,0))</f>
        <v>Pittsburgh</v>
      </c>
      <c r="E4899">
        <f>INDEX(cleaned_data_Pittsburgh!AG$2:'cleaned_data_Pittsburgh'!AG$828, MATCH(A4899, cleaned_data_Pittsburgh!I$2:'cleaned_data_Pittsburgh'!I$828,0))</f>
        <v>0</v>
      </c>
      <c r="F4899" t="str">
        <f>INDEX(cleaned_data_Pittsburgh!AK$2:'cleaned_data_Pittsburgh'!AK$828, MATCH(A4899, cleaned_data_Pittsburgh!I$2:'cleaned_data_Pittsburgh'!I$828,0))</f>
        <v>Sub-county</v>
      </c>
      <c r="G4899">
        <f t="shared" si="59"/>
        <v>1</v>
      </c>
    </row>
    <row r="4900" spans="1:7" x14ac:dyDescent="0.2">
      <c r="A4900">
        <v>224695599</v>
      </c>
      <c r="B4900">
        <v>5624855</v>
      </c>
      <c r="C4900" t="s">
        <v>3380</v>
      </c>
      <c r="D4900" t="str">
        <f>INDEX(cleaned_data_Pittsburgh!AF$2:'cleaned_data_Pittsburgh'!AF$828, MATCH(A4900, cleaned_data_Pittsburgh!I$2:'cleaned_data_Pittsburgh'!I$828,0))</f>
        <v>Pittsburgh</v>
      </c>
      <c r="E4900">
        <f>INDEX(cleaned_data_Pittsburgh!AG$2:'cleaned_data_Pittsburgh'!AG$828, MATCH(A4900, cleaned_data_Pittsburgh!I$2:'cleaned_data_Pittsburgh'!I$828,0))</f>
        <v>0</v>
      </c>
      <c r="F4900" t="str">
        <f>INDEX(cleaned_data_Pittsburgh!AK$2:'cleaned_data_Pittsburgh'!AK$828, MATCH(A4900, cleaned_data_Pittsburgh!I$2:'cleaned_data_Pittsburgh'!I$828,0))</f>
        <v>Sub-county</v>
      </c>
      <c r="G4900">
        <f t="shared" si="59"/>
        <v>1</v>
      </c>
    </row>
    <row r="4901" spans="1:7" x14ac:dyDescent="0.2">
      <c r="A4901">
        <v>224695599</v>
      </c>
      <c r="B4901">
        <v>108194432</v>
      </c>
      <c r="C4901" t="s">
        <v>3380</v>
      </c>
      <c r="D4901" t="str">
        <f>INDEX(cleaned_data_Pittsburgh!AF$2:'cleaned_data_Pittsburgh'!AF$828, MATCH(A4901, cleaned_data_Pittsburgh!I$2:'cleaned_data_Pittsburgh'!I$828,0))</f>
        <v>Pittsburgh</v>
      </c>
      <c r="E4901">
        <f>INDEX(cleaned_data_Pittsburgh!AG$2:'cleaned_data_Pittsburgh'!AG$828, MATCH(A4901, cleaned_data_Pittsburgh!I$2:'cleaned_data_Pittsburgh'!I$828,0))</f>
        <v>0</v>
      </c>
      <c r="F4901" t="str">
        <f>INDEX(cleaned_data_Pittsburgh!AK$2:'cleaned_data_Pittsburgh'!AK$828, MATCH(A4901, cleaned_data_Pittsburgh!I$2:'cleaned_data_Pittsburgh'!I$828,0))</f>
        <v>Sub-county</v>
      </c>
      <c r="G4901">
        <f t="shared" si="59"/>
        <v>1</v>
      </c>
    </row>
    <row r="4902" spans="1:7" x14ac:dyDescent="0.2">
      <c r="A4902">
        <v>224695599</v>
      </c>
      <c r="B4902">
        <v>183495142</v>
      </c>
      <c r="C4902" t="s">
        <v>3380</v>
      </c>
      <c r="D4902" t="str">
        <f>INDEX(cleaned_data_Pittsburgh!AF$2:'cleaned_data_Pittsburgh'!AF$828, MATCH(A4902, cleaned_data_Pittsburgh!I$2:'cleaned_data_Pittsburgh'!I$828,0))</f>
        <v>Pittsburgh</v>
      </c>
      <c r="E4902">
        <f>INDEX(cleaned_data_Pittsburgh!AG$2:'cleaned_data_Pittsburgh'!AG$828, MATCH(A4902, cleaned_data_Pittsburgh!I$2:'cleaned_data_Pittsburgh'!I$828,0))</f>
        <v>0</v>
      </c>
      <c r="F4902" t="str">
        <f>INDEX(cleaned_data_Pittsburgh!AK$2:'cleaned_data_Pittsburgh'!AK$828, MATCH(A4902, cleaned_data_Pittsburgh!I$2:'cleaned_data_Pittsburgh'!I$828,0))</f>
        <v>Sub-county</v>
      </c>
      <c r="G4902">
        <f t="shared" si="59"/>
        <v>1</v>
      </c>
    </row>
    <row r="4903" spans="1:7" x14ac:dyDescent="0.2">
      <c r="A4903">
        <v>224695599</v>
      </c>
      <c r="B4903">
        <v>12436492</v>
      </c>
      <c r="C4903" t="s">
        <v>3380</v>
      </c>
      <c r="D4903" t="str">
        <f>INDEX(cleaned_data_Pittsburgh!AF$2:'cleaned_data_Pittsburgh'!AF$828, MATCH(A4903, cleaned_data_Pittsburgh!I$2:'cleaned_data_Pittsburgh'!I$828,0))</f>
        <v>Pittsburgh</v>
      </c>
      <c r="E4903">
        <f>INDEX(cleaned_data_Pittsburgh!AG$2:'cleaned_data_Pittsburgh'!AG$828, MATCH(A4903, cleaned_data_Pittsburgh!I$2:'cleaned_data_Pittsburgh'!I$828,0))</f>
        <v>0</v>
      </c>
      <c r="F4903" t="str">
        <f>INDEX(cleaned_data_Pittsburgh!AK$2:'cleaned_data_Pittsburgh'!AK$828, MATCH(A4903, cleaned_data_Pittsburgh!I$2:'cleaned_data_Pittsburgh'!I$828,0))</f>
        <v>Sub-county</v>
      </c>
      <c r="G4903">
        <f t="shared" si="59"/>
        <v>1</v>
      </c>
    </row>
    <row r="4904" spans="1:7" x14ac:dyDescent="0.2">
      <c r="A4904">
        <v>224695599</v>
      </c>
      <c r="B4904">
        <v>152967442</v>
      </c>
      <c r="C4904" t="s">
        <v>3380</v>
      </c>
      <c r="D4904" t="str">
        <f>INDEX(cleaned_data_Pittsburgh!AF$2:'cleaned_data_Pittsburgh'!AF$828, MATCH(A4904, cleaned_data_Pittsburgh!I$2:'cleaned_data_Pittsburgh'!I$828,0))</f>
        <v>Pittsburgh</v>
      </c>
      <c r="E4904">
        <f>INDEX(cleaned_data_Pittsburgh!AG$2:'cleaned_data_Pittsburgh'!AG$828, MATCH(A4904, cleaned_data_Pittsburgh!I$2:'cleaned_data_Pittsburgh'!I$828,0))</f>
        <v>0</v>
      </c>
      <c r="F4904" t="str">
        <f>INDEX(cleaned_data_Pittsburgh!AK$2:'cleaned_data_Pittsburgh'!AK$828, MATCH(A4904, cleaned_data_Pittsburgh!I$2:'cleaned_data_Pittsburgh'!I$828,0))</f>
        <v>Sub-county</v>
      </c>
      <c r="G4904">
        <f t="shared" si="59"/>
        <v>1</v>
      </c>
    </row>
    <row r="4905" spans="1:7" x14ac:dyDescent="0.2">
      <c r="A4905">
        <v>224695599</v>
      </c>
      <c r="B4905">
        <v>185472059</v>
      </c>
      <c r="C4905" t="s">
        <v>3380</v>
      </c>
      <c r="D4905" t="str">
        <f>INDEX(cleaned_data_Pittsburgh!AF$2:'cleaned_data_Pittsburgh'!AF$828, MATCH(A4905, cleaned_data_Pittsburgh!I$2:'cleaned_data_Pittsburgh'!I$828,0))</f>
        <v>Pittsburgh</v>
      </c>
      <c r="E4905">
        <f>INDEX(cleaned_data_Pittsburgh!AG$2:'cleaned_data_Pittsburgh'!AG$828, MATCH(A4905, cleaned_data_Pittsburgh!I$2:'cleaned_data_Pittsburgh'!I$828,0))</f>
        <v>0</v>
      </c>
      <c r="F4905" t="str">
        <f>INDEX(cleaned_data_Pittsburgh!AK$2:'cleaned_data_Pittsburgh'!AK$828, MATCH(A4905, cleaned_data_Pittsburgh!I$2:'cleaned_data_Pittsburgh'!I$828,0))</f>
        <v>Sub-county</v>
      </c>
      <c r="G4905">
        <f t="shared" si="59"/>
        <v>1</v>
      </c>
    </row>
    <row r="4906" spans="1:7" x14ac:dyDescent="0.2">
      <c r="A4906">
        <v>224695599</v>
      </c>
      <c r="B4906">
        <v>190144225</v>
      </c>
      <c r="C4906" t="s">
        <v>3380</v>
      </c>
      <c r="D4906" t="str">
        <f>INDEX(cleaned_data_Pittsburgh!AF$2:'cleaned_data_Pittsburgh'!AF$828, MATCH(A4906, cleaned_data_Pittsburgh!I$2:'cleaned_data_Pittsburgh'!I$828,0))</f>
        <v>Pittsburgh</v>
      </c>
      <c r="E4906">
        <f>INDEX(cleaned_data_Pittsburgh!AG$2:'cleaned_data_Pittsburgh'!AG$828, MATCH(A4906, cleaned_data_Pittsburgh!I$2:'cleaned_data_Pittsburgh'!I$828,0))</f>
        <v>0</v>
      </c>
      <c r="F4906" t="str">
        <f>INDEX(cleaned_data_Pittsburgh!AK$2:'cleaned_data_Pittsburgh'!AK$828, MATCH(A4906, cleaned_data_Pittsburgh!I$2:'cleaned_data_Pittsburgh'!I$828,0))</f>
        <v>Sub-county</v>
      </c>
      <c r="G4906">
        <f t="shared" si="59"/>
        <v>1</v>
      </c>
    </row>
    <row r="4907" spans="1:7" x14ac:dyDescent="0.2">
      <c r="A4907">
        <v>224695688</v>
      </c>
      <c r="B4907">
        <v>5624855</v>
      </c>
      <c r="C4907" t="s">
        <v>3380</v>
      </c>
      <c r="D4907" t="str">
        <f>INDEX(cleaned_data_Pittsburgh!AF$2:'cleaned_data_Pittsburgh'!AF$828, MATCH(A4907, cleaned_data_Pittsburgh!I$2:'cleaned_data_Pittsburgh'!I$828,0))</f>
        <v>Pittsburgh</v>
      </c>
      <c r="E4907">
        <f>INDEX(cleaned_data_Pittsburgh!AG$2:'cleaned_data_Pittsburgh'!AG$828, MATCH(A4907, cleaned_data_Pittsburgh!I$2:'cleaned_data_Pittsburgh'!I$828,0))</f>
        <v>0</v>
      </c>
      <c r="F4907" t="str">
        <f>INDEX(cleaned_data_Pittsburgh!AK$2:'cleaned_data_Pittsburgh'!AK$828, MATCH(A4907, cleaned_data_Pittsburgh!I$2:'cleaned_data_Pittsburgh'!I$828,0))</f>
        <v>Sub-county</v>
      </c>
      <c r="G4907">
        <f t="shared" si="59"/>
        <v>1</v>
      </c>
    </row>
    <row r="4908" spans="1:7" x14ac:dyDescent="0.2">
      <c r="A4908">
        <v>224695688</v>
      </c>
      <c r="B4908">
        <v>108194432</v>
      </c>
      <c r="C4908" t="s">
        <v>3380</v>
      </c>
      <c r="D4908" t="str">
        <f>INDEX(cleaned_data_Pittsburgh!AF$2:'cleaned_data_Pittsburgh'!AF$828, MATCH(A4908, cleaned_data_Pittsburgh!I$2:'cleaned_data_Pittsburgh'!I$828,0))</f>
        <v>Pittsburgh</v>
      </c>
      <c r="E4908">
        <f>INDEX(cleaned_data_Pittsburgh!AG$2:'cleaned_data_Pittsburgh'!AG$828, MATCH(A4908, cleaned_data_Pittsburgh!I$2:'cleaned_data_Pittsburgh'!I$828,0))</f>
        <v>0</v>
      </c>
      <c r="F4908" t="str">
        <f>INDEX(cleaned_data_Pittsburgh!AK$2:'cleaned_data_Pittsburgh'!AK$828, MATCH(A4908, cleaned_data_Pittsburgh!I$2:'cleaned_data_Pittsburgh'!I$828,0))</f>
        <v>Sub-county</v>
      </c>
      <c r="G4908">
        <f t="shared" si="59"/>
        <v>1</v>
      </c>
    </row>
    <row r="4909" spans="1:7" x14ac:dyDescent="0.2">
      <c r="A4909">
        <v>224695688</v>
      </c>
      <c r="B4909">
        <v>191462288</v>
      </c>
      <c r="C4909" t="s">
        <v>3380</v>
      </c>
      <c r="D4909" t="str">
        <f>INDEX(cleaned_data_Pittsburgh!AF$2:'cleaned_data_Pittsburgh'!AF$828, MATCH(A4909, cleaned_data_Pittsburgh!I$2:'cleaned_data_Pittsburgh'!I$828,0))</f>
        <v>Pittsburgh</v>
      </c>
      <c r="E4909">
        <f>INDEX(cleaned_data_Pittsburgh!AG$2:'cleaned_data_Pittsburgh'!AG$828, MATCH(A4909, cleaned_data_Pittsburgh!I$2:'cleaned_data_Pittsburgh'!I$828,0))</f>
        <v>0</v>
      </c>
      <c r="F4909" t="str">
        <f>INDEX(cleaned_data_Pittsburgh!AK$2:'cleaned_data_Pittsburgh'!AK$828, MATCH(A4909, cleaned_data_Pittsburgh!I$2:'cleaned_data_Pittsburgh'!I$828,0))</f>
        <v>Sub-county</v>
      </c>
      <c r="G4909">
        <f t="shared" si="59"/>
        <v>1</v>
      </c>
    </row>
    <row r="4910" spans="1:7" x14ac:dyDescent="0.2">
      <c r="A4910">
        <v>224696961</v>
      </c>
      <c r="B4910">
        <v>174229112</v>
      </c>
      <c r="C4910" t="s">
        <v>3380</v>
      </c>
      <c r="D4910" t="str">
        <f>INDEX(cleaned_data_Pittsburgh!AF$2:'cleaned_data_Pittsburgh'!AF$828, MATCH(A4910, cleaned_data_Pittsburgh!I$2:'cleaned_data_Pittsburgh'!I$828,0))</f>
        <v>Pittsburgh</v>
      </c>
      <c r="E4910">
        <f>INDEX(cleaned_data_Pittsburgh!AG$2:'cleaned_data_Pittsburgh'!AG$828, MATCH(A4910, cleaned_data_Pittsburgh!I$2:'cleaned_data_Pittsburgh'!I$828,0))</f>
        <v>0</v>
      </c>
      <c r="F4910" t="str">
        <f>INDEX(cleaned_data_Pittsburgh!AK$2:'cleaned_data_Pittsburgh'!AK$828, MATCH(A4910, cleaned_data_Pittsburgh!I$2:'cleaned_data_Pittsburgh'!I$828,0))</f>
        <v>Sub-county</v>
      </c>
      <c r="G4910">
        <f t="shared" si="59"/>
        <v>1</v>
      </c>
    </row>
    <row r="4911" spans="1:7" x14ac:dyDescent="0.2">
      <c r="A4911">
        <v>224696961</v>
      </c>
      <c r="B4911">
        <v>108612922</v>
      </c>
      <c r="C4911" t="s">
        <v>3380</v>
      </c>
      <c r="D4911" t="str">
        <f>INDEX(cleaned_data_Pittsburgh!AF$2:'cleaned_data_Pittsburgh'!AF$828, MATCH(A4911, cleaned_data_Pittsburgh!I$2:'cleaned_data_Pittsburgh'!I$828,0))</f>
        <v>Pittsburgh</v>
      </c>
      <c r="E4911">
        <f>INDEX(cleaned_data_Pittsburgh!AG$2:'cleaned_data_Pittsburgh'!AG$828, MATCH(A4911, cleaned_data_Pittsburgh!I$2:'cleaned_data_Pittsburgh'!I$828,0))</f>
        <v>0</v>
      </c>
      <c r="F4911" t="str">
        <f>INDEX(cleaned_data_Pittsburgh!AK$2:'cleaned_data_Pittsburgh'!AK$828, MATCH(A4911, cleaned_data_Pittsburgh!I$2:'cleaned_data_Pittsburgh'!I$828,0))</f>
        <v>Sub-county</v>
      </c>
      <c r="G4911">
        <f t="shared" si="59"/>
        <v>1</v>
      </c>
    </row>
    <row r="4912" spans="1:7" x14ac:dyDescent="0.2">
      <c r="A4912">
        <v>224696961</v>
      </c>
      <c r="B4912">
        <v>31497642</v>
      </c>
      <c r="C4912" t="s">
        <v>3380</v>
      </c>
      <c r="D4912" t="str">
        <f>INDEX(cleaned_data_Pittsburgh!AF$2:'cleaned_data_Pittsburgh'!AF$828, MATCH(A4912, cleaned_data_Pittsburgh!I$2:'cleaned_data_Pittsburgh'!I$828,0))</f>
        <v>Pittsburgh</v>
      </c>
      <c r="E4912">
        <f>INDEX(cleaned_data_Pittsburgh!AG$2:'cleaned_data_Pittsburgh'!AG$828, MATCH(A4912, cleaned_data_Pittsburgh!I$2:'cleaned_data_Pittsburgh'!I$828,0))</f>
        <v>0</v>
      </c>
      <c r="F4912" t="str">
        <f>INDEX(cleaned_data_Pittsburgh!AK$2:'cleaned_data_Pittsburgh'!AK$828, MATCH(A4912, cleaned_data_Pittsburgh!I$2:'cleaned_data_Pittsburgh'!I$828,0))</f>
        <v>Sub-county</v>
      </c>
      <c r="G4912">
        <f t="shared" si="59"/>
        <v>1</v>
      </c>
    </row>
    <row r="4913" spans="1:7" x14ac:dyDescent="0.2">
      <c r="A4913">
        <v>224696961</v>
      </c>
      <c r="B4913">
        <v>98154402</v>
      </c>
      <c r="C4913" t="s">
        <v>3380</v>
      </c>
      <c r="D4913" t="str">
        <f>INDEX(cleaned_data_Pittsburgh!AF$2:'cleaned_data_Pittsburgh'!AF$828, MATCH(A4913, cleaned_data_Pittsburgh!I$2:'cleaned_data_Pittsburgh'!I$828,0))</f>
        <v>Pittsburgh</v>
      </c>
      <c r="E4913">
        <f>INDEX(cleaned_data_Pittsburgh!AG$2:'cleaned_data_Pittsburgh'!AG$828, MATCH(A4913, cleaned_data_Pittsburgh!I$2:'cleaned_data_Pittsburgh'!I$828,0))</f>
        <v>0</v>
      </c>
      <c r="F4913" t="str">
        <f>INDEX(cleaned_data_Pittsburgh!AK$2:'cleaned_data_Pittsburgh'!AK$828, MATCH(A4913, cleaned_data_Pittsburgh!I$2:'cleaned_data_Pittsburgh'!I$828,0))</f>
        <v>Sub-county</v>
      </c>
      <c r="G4913">
        <f t="shared" si="59"/>
        <v>1</v>
      </c>
    </row>
    <row r="4914" spans="1:7" x14ac:dyDescent="0.2">
      <c r="A4914">
        <v>224696961</v>
      </c>
      <c r="B4914">
        <v>66365512</v>
      </c>
      <c r="C4914" t="s">
        <v>3380</v>
      </c>
      <c r="D4914" t="str">
        <f>INDEX(cleaned_data_Pittsburgh!AF$2:'cleaned_data_Pittsburgh'!AF$828, MATCH(A4914, cleaned_data_Pittsburgh!I$2:'cleaned_data_Pittsburgh'!I$828,0))</f>
        <v>Pittsburgh</v>
      </c>
      <c r="E4914">
        <f>INDEX(cleaned_data_Pittsburgh!AG$2:'cleaned_data_Pittsburgh'!AG$828, MATCH(A4914, cleaned_data_Pittsburgh!I$2:'cleaned_data_Pittsburgh'!I$828,0))</f>
        <v>0</v>
      </c>
      <c r="F4914" t="str">
        <f>INDEX(cleaned_data_Pittsburgh!AK$2:'cleaned_data_Pittsburgh'!AK$828, MATCH(A4914, cleaned_data_Pittsburgh!I$2:'cleaned_data_Pittsburgh'!I$828,0))</f>
        <v>Sub-county</v>
      </c>
      <c r="G4914">
        <f t="shared" si="59"/>
        <v>1</v>
      </c>
    </row>
    <row r="4915" spans="1:7" x14ac:dyDescent="0.2">
      <c r="A4915">
        <v>224696961</v>
      </c>
      <c r="B4915">
        <v>190054755</v>
      </c>
      <c r="C4915" t="s">
        <v>3380</v>
      </c>
      <c r="D4915" t="str">
        <f>INDEX(cleaned_data_Pittsburgh!AF$2:'cleaned_data_Pittsburgh'!AF$828, MATCH(A4915, cleaned_data_Pittsburgh!I$2:'cleaned_data_Pittsburgh'!I$828,0))</f>
        <v>Pittsburgh</v>
      </c>
      <c r="E4915">
        <f>INDEX(cleaned_data_Pittsburgh!AG$2:'cleaned_data_Pittsburgh'!AG$828, MATCH(A4915, cleaned_data_Pittsburgh!I$2:'cleaned_data_Pittsburgh'!I$828,0))</f>
        <v>0</v>
      </c>
      <c r="F4915" t="str">
        <f>INDEX(cleaned_data_Pittsburgh!AK$2:'cleaned_data_Pittsburgh'!AK$828, MATCH(A4915, cleaned_data_Pittsburgh!I$2:'cleaned_data_Pittsburgh'!I$828,0))</f>
        <v>Sub-county</v>
      </c>
      <c r="G4915">
        <f t="shared" si="59"/>
        <v>1</v>
      </c>
    </row>
    <row r="4916" spans="1:7" x14ac:dyDescent="0.2">
      <c r="A4916">
        <v>224696961</v>
      </c>
      <c r="B4916">
        <v>9126627</v>
      </c>
      <c r="C4916" t="s">
        <v>3380</v>
      </c>
      <c r="D4916" t="str">
        <f>INDEX(cleaned_data_Pittsburgh!AF$2:'cleaned_data_Pittsburgh'!AF$828, MATCH(A4916, cleaned_data_Pittsburgh!I$2:'cleaned_data_Pittsburgh'!I$828,0))</f>
        <v>Pittsburgh</v>
      </c>
      <c r="E4916">
        <f>INDEX(cleaned_data_Pittsburgh!AG$2:'cleaned_data_Pittsburgh'!AG$828, MATCH(A4916, cleaned_data_Pittsburgh!I$2:'cleaned_data_Pittsburgh'!I$828,0))</f>
        <v>0</v>
      </c>
      <c r="F4916" t="str">
        <f>INDEX(cleaned_data_Pittsburgh!AK$2:'cleaned_data_Pittsburgh'!AK$828, MATCH(A4916, cleaned_data_Pittsburgh!I$2:'cleaned_data_Pittsburgh'!I$828,0))</f>
        <v>Sub-county</v>
      </c>
      <c r="G4916">
        <f t="shared" si="59"/>
        <v>1</v>
      </c>
    </row>
    <row r="4917" spans="1:7" x14ac:dyDescent="0.2">
      <c r="A4917">
        <v>224696961</v>
      </c>
      <c r="B4917">
        <v>85071332</v>
      </c>
      <c r="C4917" t="s">
        <v>3380</v>
      </c>
      <c r="D4917" t="str">
        <f>INDEX(cleaned_data_Pittsburgh!AF$2:'cleaned_data_Pittsburgh'!AF$828, MATCH(A4917, cleaned_data_Pittsburgh!I$2:'cleaned_data_Pittsburgh'!I$828,0))</f>
        <v>Pittsburgh</v>
      </c>
      <c r="E4917">
        <f>INDEX(cleaned_data_Pittsburgh!AG$2:'cleaned_data_Pittsburgh'!AG$828, MATCH(A4917, cleaned_data_Pittsburgh!I$2:'cleaned_data_Pittsburgh'!I$828,0))</f>
        <v>0</v>
      </c>
      <c r="F4917" t="str">
        <f>INDEX(cleaned_data_Pittsburgh!AK$2:'cleaned_data_Pittsburgh'!AK$828, MATCH(A4917, cleaned_data_Pittsburgh!I$2:'cleaned_data_Pittsburgh'!I$828,0))</f>
        <v>Sub-county</v>
      </c>
      <c r="G4917">
        <f t="shared" si="59"/>
        <v>1</v>
      </c>
    </row>
    <row r="4918" spans="1:7" x14ac:dyDescent="0.2">
      <c r="A4918">
        <v>224696961</v>
      </c>
      <c r="B4918">
        <v>8965219</v>
      </c>
      <c r="C4918" t="s">
        <v>3380</v>
      </c>
      <c r="D4918" t="str">
        <f>INDEX(cleaned_data_Pittsburgh!AF$2:'cleaned_data_Pittsburgh'!AF$828, MATCH(A4918, cleaned_data_Pittsburgh!I$2:'cleaned_data_Pittsburgh'!I$828,0))</f>
        <v>Pittsburgh</v>
      </c>
      <c r="E4918">
        <f>INDEX(cleaned_data_Pittsburgh!AG$2:'cleaned_data_Pittsburgh'!AG$828, MATCH(A4918, cleaned_data_Pittsburgh!I$2:'cleaned_data_Pittsburgh'!I$828,0))</f>
        <v>0</v>
      </c>
      <c r="F4918" t="str">
        <f>INDEX(cleaned_data_Pittsburgh!AK$2:'cleaned_data_Pittsburgh'!AK$828, MATCH(A4918, cleaned_data_Pittsburgh!I$2:'cleaned_data_Pittsburgh'!I$828,0))</f>
        <v>Sub-county</v>
      </c>
      <c r="G4918">
        <f t="shared" si="59"/>
        <v>1</v>
      </c>
    </row>
    <row r="4919" spans="1:7" x14ac:dyDescent="0.2">
      <c r="A4919">
        <v>224701819</v>
      </c>
      <c r="B4919">
        <v>125082882</v>
      </c>
      <c r="C4919" t="s">
        <v>3380</v>
      </c>
      <c r="D4919" t="str">
        <f>INDEX(cleaned_data_Pittsburgh!AF$2:'cleaned_data_Pittsburgh'!AF$828, MATCH(A4919, cleaned_data_Pittsburgh!I$2:'cleaned_data_Pittsburgh'!I$828,0))</f>
        <v>Pittsburgh</v>
      </c>
      <c r="E4919">
        <f>INDEX(cleaned_data_Pittsburgh!AG$2:'cleaned_data_Pittsburgh'!AG$828, MATCH(A4919, cleaned_data_Pittsburgh!I$2:'cleaned_data_Pittsburgh'!I$828,0))</f>
        <v>0</v>
      </c>
      <c r="F4919" t="str">
        <f>INDEX(cleaned_data_Pittsburgh!AK$2:'cleaned_data_Pittsburgh'!AK$828, MATCH(A4919, cleaned_data_Pittsburgh!I$2:'cleaned_data_Pittsburgh'!I$828,0))</f>
        <v>Sub-county</v>
      </c>
      <c r="G4919">
        <f t="shared" si="59"/>
        <v>1</v>
      </c>
    </row>
    <row r="4920" spans="1:7" x14ac:dyDescent="0.2">
      <c r="A4920">
        <v>224701819</v>
      </c>
      <c r="B4920">
        <v>6983559</v>
      </c>
      <c r="C4920" t="s">
        <v>3380</v>
      </c>
      <c r="D4920" t="str">
        <f>INDEX(cleaned_data_Pittsburgh!AF$2:'cleaned_data_Pittsburgh'!AF$828, MATCH(A4920, cleaned_data_Pittsburgh!I$2:'cleaned_data_Pittsburgh'!I$828,0))</f>
        <v>Pittsburgh</v>
      </c>
      <c r="E4920">
        <f>INDEX(cleaned_data_Pittsburgh!AG$2:'cleaned_data_Pittsburgh'!AG$828, MATCH(A4920, cleaned_data_Pittsburgh!I$2:'cleaned_data_Pittsburgh'!I$828,0))</f>
        <v>0</v>
      </c>
      <c r="F4920" t="str">
        <f>INDEX(cleaned_data_Pittsburgh!AK$2:'cleaned_data_Pittsburgh'!AK$828, MATCH(A4920, cleaned_data_Pittsburgh!I$2:'cleaned_data_Pittsburgh'!I$828,0))</f>
        <v>Sub-county</v>
      </c>
      <c r="G4920">
        <f t="shared" si="59"/>
        <v>1</v>
      </c>
    </row>
    <row r="4921" spans="1:7" x14ac:dyDescent="0.2">
      <c r="A4921">
        <v>224701819</v>
      </c>
      <c r="B4921">
        <v>189469520</v>
      </c>
      <c r="C4921" t="s">
        <v>3380</v>
      </c>
      <c r="D4921" t="str">
        <f>INDEX(cleaned_data_Pittsburgh!AF$2:'cleaned_data_Pittsburgh'!AF$828, MATCH(A4921, cleaned_data_Pittsburgh!I$2:'cleaned_data_Pittsburgh'!I$828,0))</f>
        <v>Pittsburgh</v>
      </c>
      <c r="E4921">
        <f>INDEX(cleaned_data_Pittsburgh!AG$2:'cleaned_data_Pittsburgh'!AG$828, MATCH(A4921, cleaned_data_Pittsburgh!I$2:'cleaned_data_Pittsburgh'!I$828,0))</f>
        <v>0</v>
      </c>
      <c r="F4921" t="str">
        <f>INDEX(cleaned_data_Pittsburgh!AK$2:'cleaned_data_Pittsburgh'!AK$828, MATCH(A4921, cleaned_data_Pittsburgh!I$2:'cleaned_data_Pittsburgh'!I$828,0))</f>
        <v>Sub-county</v>
      </c>
      <c r="G4921">
        <f t="shared" si="59"/>
        <v>1</v>
      </c>
    </row>
    <row r="4922" spans="1:7" x14ac:dyDescent="0.2">
      <c r="A4922">
        <v>224701819</v>
      </c>
      <c r="B4922">
        <v>7229232</v>
      </c>
      <c r="C4922" t="s">
        <v>3380</v>
      </c>
      <c r="D4922" t="str">
        <f>INDEX(cleaned_data_Pittsburgh!AF$2:'cleaned_data_Pittsburgh'!AF$828, MATCH(A4922, cleaned_data_Pittsburgh!I$2:'cleaned_data_Pittsburgh'!I$828,0))</f>
        <v>Pittsburgh</v>
      </c>
      <c r="E4922">
        <f>INDEX(cleaned_data_Pittsburgh!AG$2:'cleaned_data_Pittsburgh'!AG$828, MATCH(A4922, cleaned_data_Pittsburgh!I$2:'cleaned_data_Pittsburgh'!I$828,0))</f>
        <v>0</v>
      </c>
      <c r="F4922" t="str">
        <f>INDEX(cleaned_data_Pittsburgh!AK$2:'cleaned_data_Pittsburgh'!AK$828, MATCH(A4922, cleaned_data_Pittsburgh!I$2:'cleaned_data_Pittsburgh'!I$828,0))</f>
        <v>Sub-county</v>
      </c>
      <c r="G4922">
        <f t="shared" si="59"/>
        <v>1</v>
      </c>
    </row>
    <row r="4923" spans="1:7" x14ac:dyDescent="0.2">
      <c r="A4923">
        <v>224701819</v>
      </c>
      <c r="B4923">
        <v>8655104</v>
      </c>
      <c r="C4923" t="s">
        <v>3380</v>
      </c>
      <c r="D4923" t="str">
        <f>INDEX(cleaned_data_Pittsburgh!AF$2:'cleaned_data_Pittsburgh'!AF$828, MATCH(A4923, cleaned_data_Pittsburgh!I$2:'cleaned_data_Pittsburgh'!I$828,0))</f>
        <v>Pittsburgh</v>
      </c>
      <c r="E4923">
        <f>INDEX(cleaned_data_Pittsburgh!AG$2:'cleaned_data_Pittsburgh'!AG$828, MATCH(A4923, cleaned_data_Pittsburgh!I$2:'cleaned_data_Pittsburgh'!I$828,0))</f>
        <v>0</v>
      </c>
      <c r="F4923" t="str">
        <f>INDEX(cleaned_data_Pittsburgh!AK$2:'cleaned_data_Pittsburgh'!AK$828, MATCH(A4923, cleaned_data_Pittsburgh!I$2:'cleaned_data_Pittsburgh'!I$828,0))</f>
        <v>Sub-county</v>
      </c>
      <c r="G4923">
        <f t="shared" si="59"/>
        <v>1</v>
      </c>
    </row>
    <row r="4924" spans="1:7" x14ac:dyDescent="0.2">
      <c r="A4924">
        <v>224701819</v>
      </c>
      <c r="B4924">
        <v>136340012</v>
      </c>
      <c r="C4924" t="s">
        <v>3380</v>
      </c>
      <c r="D4924" t="str">
        <f>INDEX(cleaned_data_Pittsburgh!AF$2:'cleaned_data_Pittsburgh'!AF$828, MATCH(A4924, cleaned_data_Pittsburgh!I$2:'cleaned_data_Pittsburgh'!I$828,0))</f>
        <v>Pittsburgh</v>
      </c>
      <c r="E4924">
        <f>INDEX(cleaned_data_Pittsburgh!AG$2:'cleaned_data_Pittsburgh'!AG$828, MATCH(A4924, cleaned_data_Pittsburgh!I$2:'cleaned_data_Pittsburgh'!I$828,0))</f>
        <v>0</v>
      </c>
      <c r="F4924" t="str">
        <f>INDEX(cleaned_data_Pittsburgh!AK$2:'cleaned_data_Pittsburgh'!AK$828, MATCH(A4924, cleaned_data_Pittsburgh!I$2:'cleaned_data_Pittsburgh'!I$828,0))</f>
        <v>Sub-county</v>
      </c>
      <c r="G4924">
        <f t="shared" si="59"/>
        <v>1</v>
      </c>
    </row>
    <row r="4925" spans="1:7" x14ac:dyDescent="0.2">
      <c r="A4925">
        <v>224701819</v>
      </c>
      <c r="B4925">
        <v>13935823</v>
      </c>
      <c r="C4925" t="s">
        <v>3380</v>
      </c>
      <c r="D4925" t="str">
        <f>INDEX(cleaned_data_Pittsburgh!AF$2:'cleaned_data_Pittsburgh'!AF$828, MATCH(A4925, cleaned_data_Pittsburgh!I$2:'cleaned_data_Pittsburgh'!I$828,0))</f>
        <v>Pittsburgh</v>
      </c>
      <c r="E4925">
        <f>INDEX(cleaned_data_Pittsburgh!AG$2:'cleaned_data_Pittsburgh'!AG$828, MATCH(A4925, cleaned_data_Pittsburgh!I$2:'cleaned_data_Pittsburgh'!I$828,0))</f>
        <v>0</v>
      </c>
      <c r="F4925" t="str">
        <f>INDEX(cleaned_data_Pittsburgh!AK$2:'cleaned_data_Pittsburgh'!AK$828, MATCH(A4925, cleaned_data_Pittsburgh!I$2:'cleaned_data_Pittsburgh'!I$828,0))</f>
        <v>Sub-county</v>
      </c>
      <c r="G4925">
        <f t="shared" si="59"/>
        <v>1</v>
      </c>
    </row>
    <row r="4926" spans="1:7" x14ac:dyDescent="0.2">
      <c r="A4926">
        <v>224709559</v>
      </c>
      <c r="B4926">
        <v>189579646</v>
      </c>
      <c r="C4926" t="s">
        <v>3380</v>
      </c>
      <c r="D4926" t="str">
        <f>INDEX(cleaned_data_Pittsburgh!AF$2:'cleaned_data_Pittsburgh'!AF$828, MATCH(A4926, cleaned_data_Pittsburgh!I$2:'cleaned_data_Pittsburgh'!I$828,0))</f>
        <v>Pittsburgh</v>
      </c>
      <c r="E4926">
        <f>INDEX(cleaned_data_Pittsburgh!AG$2:'cleaned_data_Pittsburgh'!AG$828, MATCH(A4926, cleaned_data_Pittsburgh!I$2:'cleaned_data_Pittsburgh'!I$828,0))</f>
        <v>0</v>
      </c>
      <c r="F4926" t="str">
        <f>INDEX(cleaned_data_Pittsburgh!AK$2:'cleaned_data_Pittsburgh'!AK$828, MATCH(A4926, cleaned_data_Pittsburgh!I$2:'cleaned_data_Pittsburgh'!I$828,0))</f>
        <v>Sub-county</v>
      </c>
      <c r="G4926">
        <f t="shared" si="59"/>
        <v>1</v>
      </c>
    </row>
    <row r="4927" spans="1:7" x14ac:dyDescent="0.2">
      <c r="A4927">
        <v>224709559</v>
      </c>
      <c r="B4927">
        <v>21906961</v>
      </c>
      <c r="C4927" t="s">
        <v>3380</v>
      </c>
      <c r="D4927" t="str">
        <f>INDEX(cleaned_data_Pittsburgh!AF$2:'cleaned_data_Pittsburgh'!AF$828, MATCH(A4927, cleaned_data_Pittsburgh!I$2:'cleaned_data_Pittsburgh'!I$828,0))</f>
        <v>Pittsburgh</v>
      </c>
      <c r="E4927">
        <f>INDEX(cleaned_data_Pittsburgh!AG$2:'cleaned_data_Pittsburgh'!AG$828, MATCH(A4927, cleaned_data_Pittsburgh!I$2:'cleaned_data_Pittsburgh'!I$828,0))</f>
        <v>0</v>
      </c>
      <c r="F4927" t="str">
        <f>INDEX(cleaned_data_Pittsburgh!AK$2:'cleaned_data_Pittsburgh'!AK$828, MATCH(A4927, cleaned_data_Pittsburgh!I$2:'cleaned_data_Pittsburgh'!I$828,0))</f>
        <v>Sub-county</v>
      </c>
      <c r="G4927">
        <f t="shared" si="59"/>
        <v>1</v>
      </c>
    </row>
    <row r="4928" spans="1:7" x14ac:dyDescent="0.2">
      <c r="A4928">
        <v>224709559</v>
      </c>
      <c r="B4928">
        <v>148799172</v>
      </c>
      <c r="C4928" t="s">
        <v>3380</v>
      </c>
      <c r="D4928" t="str">
        <f>INDEX(cleaned_data_Pittsburgh!AF$2:'cleaned_data_Pittsburgh'!AF$828, MATCH(A4928, cleaned_data_Pittsburgh!I$2:'cleaned_data_Pittsburgh'!I$828,0))</f>
        <v>Pittsburgh</v>
      </c>
      <c r="E4928">
        <f>INDEX(cleaned_data_Pittsburgh!AG$2:'cleaned_data_Pittsburgh'!AG$828, MATCH(A4928, cleaned_data_Pittsburgh!I$2:'cleaned_data_Pittsburgh'!I$828,0))</f>
        <v>0</v>
      </c>
      <c r="F4928" t="str">
        <f>INDEX(cleaned_data_Pittsburgh!AK$2:'cleaned_data_Pittsburgh'!AK$828, MATCH(A4928, cleaned_data_Pittsburgh!I$2:'cleaned_data_Pittsburgh'!I$828,0))</f>
        <v>Sub-county</v>
      </c>
      <c r="G4928">
        <f t="shared" si="59"/>
        <v>1</v>
      </c>
    </row>
    <row r="4929" spans="1:7" x14ac:dyDescent="0.2">
      <c r="A4929">
        <v>224709559</v>
      </c>
      <c r="B4929">
        <v>138109182</v>
      </c>
      <c r="C4929" t="s">
        <v>3380</v>
      </c>
      <c r="D4929" t="str">
        <f>INDEX(cleaned_data_Pittsburgh!AF$2:'cleaned_data_Pittsburgh'!AF$828, MATCH(A4929, cleaned_data_Pittsburgh!I$2:'cleaned_data_Pittsburgh'!I$828,0))</f>
        <v>Pittsburgh</v>
      </c>
      <c r="E4929">
        <f>INDEX(cleaned_data_Pittsburgh!AG$2:'cleaned_data_Pittsburgh'!AG$828, MATCH(A4929, cleaned_data_Pittsburgh!I$2:'cleaned_data_Pittsburgh'!I$828,0))</f>
        <v>0</v>
      </c>
      <c r="F4929" t="str">
        <f>INDEX(cleaned_data_Pittsburgh!AK$2:'cleaned_data_Pittsburgh'!AK$828, MATCH(A4929, cleaned_data_Pittsburgh!I$2:'cleaned_data_Pittsburgh'!I$828,0))</f>
        <v>Sub-county</v>
      </c>
      <c r="G4929">
        <f t="shared" si="59"/>
        <v>1</v>
      </c>
    </row>
    <row r="4930" spans="1:7" x14ac:dyDescent="0.2">
      <c r="A4930">
        <v>224709559</v>
      </c>
      <c r="B4930">
        <v>186414930</v>
      </c>
      <c r="C4930" t="s">
        <v>3380</v>
      </c>
      <c r="D4930" t="str">
        <f>INDEX(cleaned_data_Pittsburgh!AF$2:'cleaned_data_Pittsburgh'!AF$828, MATCH(A4930, cleaned_data_Pittsburgh!I$2:'cleaned_data_Pittsburgh'!I$828,0))</f>
        <v>Pittsburgh</v>
      </c>
      <c r="E4930">
        <f>INDEX(cleaned_data_Pittsburgh!AG$2:'cleaned_data_Pittsburgh'!AG$828, MATCH(A4930, cleaned_data_Pittsburgh!I$2:'cleaned_data_Pittsburgh'!I$828,0))</f>
        <v>0</v>
      </c>
      <c r="F4930" t="str">
        <f>INDEX(cleaned_data_Pittsburgh!AK$2:'cleaned_data_Pittsburgh'!AK$828, MATCH(A4930, cleaned_data_Pittsburgh!I$2:'cleaned_data_Pittsburgh'!I$828,0))</f>
        <v>Sub-county</v>
      </c>
      <c r="G4930">
        <f t="shared" si="59"/>
        <v>1</v>
      </c>
    </row>
    <row r="4931" spans="1:7" x14ac:dyDescent="0.2">
      <c r="A4931">
        <v>224709559</v>
      </c>
      <c r="B4931">
        <v>99969772</v>
      </c>
      <c r="C4931" t="s">
        <v>3380</v>
      </c>
      <c r="D4931" t="str">
        <f>INDEX(cleaned_data_Pittsburgh!AF$2:'cleaned_data_Pittsburgh'!AF$828, MATCH(A4931, cleaned_data_Pittsburgh!I$2:'cleaned_data_Pittsburgh'!I$828,0))</f>
        <v>Pittsburgh</v>
      </c>
      <c r="E4931">
        <f>INDEX(cleaned_data_Pittsburgh!AG$2:'cleaned_data_Pittsburgh'!AG$828, MATCH(A4931, cleaned_data_Pittsburgh!I$2:'cleaned_data_Pittsburgh'!I$828,0))</f>
        <v>0</v>
      </c>
      <c r="F4931" t="str">
        <f>INDEX(cleaned_data_Pittsburgh!AK$2:'cleaned_data_Pittsburgh'!AK$828, MATCH(A4931, cleaned_data_Pittsburgh!I$2:'cleaned_data_Pittsburgh'!I$828,0))</f>
        <v>Sub-county</v>
      </c>
      <c r="G4931">
        <f t="shared" si="59"/>
        <v>1</v>
      </c>
    </row>
    <row r="4932" spans="1:7" x14ac:dyDescent="0.2">
      <c r="A4932">
        <v>224709591</v>
      </c>
      <c r="B4932">
        <v>13439239</v>
      </c>
      <c r="C4932" t="s">
        <v>3380</v>
      </c>
      <c r="D4932" t="str">
        <f>INDEX(cleaned_data_Pittsburgh!AF$2:'cleaned_data_Pittsburgh'!AF$828, MATCH(A4932, cleaned_data_Pittsburgh!I$2:'cleaned_data_Pittsburgh'!I$828,0))</f>
        <v>Pittsburgh</v>
      </c>
      <c r="E4932">
        <f>INDEX(cleaned_data_Pittsburgh!AG$2:'cleaned_data_Pittsburgh'!AG$828, MATCH(A4932, cleaned_data_Pittsburgh!I$2:'cleaned_data_Pittsburgh'!I$828,0))</f>
        <v>0</v>
      </c>
      <c r="F4932" t="str">
        <f>INDEX(cleaned_data_Pittsburgh!AK$2:'cleaned_data_Pittsburgh'!AK$828, MATCH(A4932, cleaned_data_Pittsburgh!I$2:'cleaned_data_Pittsburgh'!I$828,0))</f>
        <v>Sub-county</v>
      </c>
      <c r="G4932">
        <f t="shared" si="59"/>
        <v>1</v>
      </c>
    </row>
    <row r="4933" spans="1:7" x14ac:dyDescent="0.2">
      <c r="A4933">
        <v>224709591</v>
      </c>
      <c r="B4933">
        <v>9592734</v>
      </c>
      <c r="C4933" t="s">
        <v>3380</v>
      </c>
      <c r="D4933" t="str">
        <f>INDEX(cleaned_data_Pittsburgh!AF$2:'cleaned_data_Pittsburgh'!AF$828, MATCH(A4933, cleaned_data_Pittsburgh!I$2:'cleaned_data_Pittsburgh'!I$828,0))</f>
        <v>Pittsburgh</v>
      </c>
      <c r="E4933">
        <f>INDEX(cleaned_data_Pittsburgh!AG$2:'cleaned_data_Pittsburgh'!AG$828, MATCH(A4933, cleaned_data_Pittsburgh!I$2:'cleaned_data_Pittsburgh'!I$828,0))</f>
        <v>0</v>
      </c>
      <c r="F4933" t="str">
        <f>INDEX(cleaned_data_Pittsburgh!AK$2:'cleaned_data_Pittsburgh'!AK$828, MATCH(A4933, cleaned_data_Pittsburgh!I$2:'cleaned_data_Pittsburgh'!I$828,0))</f>
        <v>Sub-county</v>
      </c>
      <c r="G4933">
        <f t="shared" si="59"/>
        <v>1</v>
      </c>
    </row>
    <row r="4934" spans="1:7" x14ac:dyDescent="0.2">
      <c r="A4934">
        <v>224709591</v>
      </c>
      <c r="B4934">
        <v>28098952</v>
      </c>
      <c r="C4934" t="s">
        <v>3380</v>
      </c>
      <c r="D4934" t="str">
        <f>INDEX(cleaned_data_Pittsburgh!AF$2:'cleaned_data_Pittsburgh'!AF$828, MATCH(A4934, cleaned_data_Pittsburgh!I$2:'cleaned_data_Pittsburgh'!I$828,0))</f>
        <v>Pittsburgh</v>
      </c>
      <c r="E4934">
        <f>INDEX(cleaned_data_Pittsburgh!AG$2:'cleaned_data_Pittsburgh'!AG$828, MATCH(A4934, cleaned_data_Pittsburgh!I$2:'cleaned_data_Pittsburgh'!I$828,0))</f>
        <v>0</v>
      </c>
      <c r="F4934" t="str">
        <f>INDEX(cleaned_data_Pittsburgh!AK$2:'cleaned_data_Pittsburgh'!AK$828, MATCH(A4934, cleaned_data_Pittsburgh!I$2:'cleaned_data_Pittsburgh'!I$828,0))</f>
        <v>Sub-county</v>
      </c>
      <c r="G4934">
        <f t="shared" si="59"/>
        <v>1</v>
      </c>
    </row>
    <row r="4935" spans="1:7" x14ac:dyDescent="0.2">
      <c r="A4935">
        <v>224709591</v>
      </c>
      <c r="B4935">
        <v>34435942</v>
      </c>
      <c r="C4935" t="s">
        <v>3380</v>
      </c>
      <c r="D4935" t="str">
        <f>INDEX(cleaned_data_Pittsburgh!AF$2:'cleaned_data_Pittsburgh'!AF$828, MATCH(A4935, cleaned_data_Pittsburgh!I$2:'cleaned_data_Pittsburgh'!I$828,0))</f>
        <v>Pittsburgh</v>
      </c>
      <c r="E4935">
        <f>INDEX(cleaned_data_Pittsburgh!AG$2:'cleaned_data_Pittsburgh'!AG$828, MATCH(A4935, cleaned_data_Pittsburgh!I$2:'cleaned_data_Pittsburgh'!I$828,0))</f>
        <v>0</v>
      </c>
      <c r="F4935" t="str">
        <f>INDEX(cleaned_data_Pittsburgh!AK$2:'cleaned_data_Pittsburgh'!AK$828, MATCH(A4935, cleaned_data_Pittsburgh!I$2:'cleaned_data_Pittsburgh'!I$828,0))</f>
        <v>Sub-county</v>
      </c>
      <c r="G4935">
        <f t="shared" si="59"/>
        <v>1</v>
      </c>
    </row>
    <row r="4936" spans="1:7" x14ac:dyDescent="0.2">
      <c r="A4936">
        <v>224709591</v>
      </c>
      <c r="B4936">
        <v>188991824</v>
      </c>
      <c r="C4936" t="s">
        <v>3380</v>
      </c>
      <c r="D4936" t="str">
        <f>INDEX(cleaned_data_Pittsburgh!AF$2:'cleaned_data_Pittsburgh'!AF$828, MATCH(A4936, cleaned_data_Pittsburgh!I$2:'cleaned_data_Pittsburgh'!I$828,0))</f>
        <v>Pittsburgh</v>
      </c>
      <c r="E4936">
        <f>INDEX(cleaned_data_Pittsburgh!AG$2:'cleaned_data_Pittsburgh'!AG$828, MATCH(A4936, cleaned_data_Pittsburgh!I$2:'cleaned_data_Pittsburgh'!I$828,0))</f>
        <v>0</v>
      </c>
      <c r="F4936" t="str">
        <f>INDEX(cleaned_data_Pittsburgh!AK$2:'cleaned_data_Pittsburgh'!AK$828, MATCH(A4936, cleaned_data_Pittsburgh!I$2:'cleaned_data_Pittsburgh'!I$828,0))</f>
        <v>Sub-county</v>
      </c>
      <c r="G4936">
        <f t="shared" si="59"/>
        <v>1</v>
      </c>
    </row>
    <row r="4937" spans="1:7" x14ac:dyDescent="0.2">
      <c r="A4937">
        <v>224709591</v>
      </c>
      <c r="B4937">
        <v>183256363</v>
      </c>
      <c r="C4937" t="s">
        <v>3380</v>
      </c>
      <c r="D4937" t="str">
        <f>INDEX(cleaned_data_Pittsburgh!AF$2:'cleaned_data_Pittsburgh'!AF$828, MATCH(A4937, cleaned_data_Pittsburgh!I$2:'cleaned_data_Pittsburgh'!I$828,0))</f>
        <v>Pittsburgh</v>
      </c>
      <c r="E4937">
        <f>INDEX(cleaned_data_Pittsburgh!AG$2:'cleaned_data_Pittsburgh'!AG$828, MATCH(A4937, cleaned_data_Pittsburgh!I$2:'cleaned_data_Pittsburgh'!I$828,0))</f>
        <v>0</v>
      </c>
      <c r="F4937" t="str">
        <f>INDEX(cleaned_data_Pittsburgh!AK$2:'cleaned_data_Pittsburgh'!AK$828, MATCH(A4937, cleaned_data_Pittsburgh!I$2:'cleaned_data_Pittsburgh'!I$828,0))</f>
        <v>Sub-county</v>
      </c>
      <c r="G4937">
        <f t="shared" si="59"/>
        <v>1</v>
      </c>
    </row>
    <row r="4938" spans="1:7" x14ac:dyDescent="0.2">
      <c r="A4938" t="s">
        <v>3207</v>
      </c>
      <c r="B4938">
        <v>148982912</v>
      </c>
      <c r="C4938" t="s">
        <v>3380</v>
      </c>
      <c r="D4938" t="str">
        <f>INDEX(cleaned_data_Pittsburgh!AF$2:'cleaned_data_Pittsburgh'!AF$828, MATCH(A4938, cleaned_data_Pittsburgh!I$2:'cleaned_data_Pittsburgh'!I$828,0))</f>
        <v>Pittsburgh</v>
      </c>
      <c r="E4938">
        <f>INDEX(cleaned_data_Pittsburgh!AG$2:'cleaned_data_Pittsburgh'!AG$828, MATCH(A4938, cleaned_data_Pittsburgh!I$2:'cleaned_data_Pittsburgh'!I$828,0))</f>
        <v>0</v>
      </c>
      <c r="F4938" t="str">
        <f>INDEX(cleaned_data_Pittsburgh!AK$2:'cleaned_data_Pittsburgh'!AK$828, MATCH(A4938, cleaned_data_Pittsburgh!I$2:'cleaned_data_Pittsburgh'!I$828,0))</f>
        <v>Sub-county</v>
      </c>
      <c r="G4938">
        <f t="shared" si="59"/>
        <v>1</v>
      </c>
    </row>
    <row r="4939" spans="1:7" x14ac:dyDescent="0.2">
      <c r="A4939" t="s">
        <v>3207</v>
      </c>
      <c r="B4939">
        <v>31497642</v>
      </c>
      <c r="C4939" t="s">
        <v>3380</v>
      </c>
      <c r="D4939" t="str">
        <f>INDEX(cleaned_data_Pittsburgh!AF$2:'cleaned_data_Pittsburgh'!AF$828, MATCH(A4939, cleaned_data_Pittsburgh!I$2:'cleaned_data_Pittsburgh'!I$828,0))</f>
        <v>Pittsburgh</v>
      </c>
      <c r="E4939">
        <f>INDEX(cleaned_data_Pittsburgh!AG$2:'cleaned_data_Pittsburgh'!AG$828, MATCH(A4939, cleaned_data_Pittsburgh!I$2:'cleaned_data_Pittsburgh'!I$828,0))</f>
        <v>0</v>
      </c>
      <c r="F4939" t="str">
        <f>INDEX(cleaned_data_Pittsburgh!AK$2:'cleaned_data_Pittsburgh'!AK$828, MATCH(A4939, cleaned_data_Pittsburgh!I$2:'cleaned_data_Pittsburgh'!I$828,0))</f>
        <v>Sub-county</v>
      </c>
      <c r="G4939">
        <f t="shared" ref="G4939:G5002" si="60">IF(IFERROR(SEARCH(D4939, C4939), 0), 1, 0)</f>
        <v>1</v>
      </c>
    </row>
    <row r="4940" spans="1:7" x14ac:dyDescent="0.2">
      <c r="A4940" t="s">
        <v>3207</v>
      </c>
      <c r="B4940">
        <v>11018205</v>
      </c>
      <c r="C4940" t="s">
        <v>3380</v>
      </c>
      <c r="D4940" t="str">
        <f>INDEX(cleaned_data_Pittsburgh!AF$2:'cleaned_data_Pittsburgh'!AF$828, MATCH(A4940, cleaned_data_Pittsburgh!I$2:'cleaned_data_Pittsburgh'!I$828,0))</f>
        <v>Pittsburgh</v>
      </c>
      <c r="E4940">
        <f>INDEX(cleaned_data_Pittsburgh!AG$2:'cleaned_data_Pittsburgh'!AG$828, MATCH(A4940, cleaned_data_Pittsburgh!I$2:'cleaned_data_Pittsburgh'!I$828,0))</f>
        <v>0</v>
      </c>
      <c r="F4940" t="str">
        <f>INDEX(cleaned_data_Pittsburgh!AK$2:'cleaned_data_Pittsburgh'!AK$828, MATCH(A4940, cleaned_data_Pittsburgh!I$2:'cleaned_data_Pittsburgh'!I$828,0))</f>
        <v>Sub-county</v>
      </c>
      <c r="G4940">
        <f t="shared" si="60"/>
        <v>1</v>
      </c>
    </row>
    <row r="4941" spans="1:7" x14ac:dyDescent="0.2">
      <c r="A4941" t="s">
        <v>3214</v>
      </c>
      <c r="B4941">
        <v>98126192</v>
      </c>
      <c r="C4941" t="s">
        <v>3380</v>
      </c>
      <c r="D4941" t="str">
        <f>INDEX(cleaned_data_Pittsburgh!AF$2:'cleaned_data_Pittsburgh'!AF$828, MATCH(A4941, cleaned_data_Pittsburgh!I$2:'cleaned_data_Pittsburgh'!I$828,0))</f>
        <v>Pittsburgh</v>
      </c>
      <c r="E4941">
        <f>INDEX(cleaned_data_Pittsburgh!AG$2:'cleaned_data_Pittsburgh'!AG$828, MATCH(A4941, cleaned_data_Pittsburgh!I$2:'cleaned_data_Pittsburgh'!I$828,0))</f>
        <v>0</v>
      </c>
      <c r="F4941" t="str">
        <f>INDEX(cleaned_data_Pittsburgh!AK$2:'cleaned_data_Pittsburgh'!AK$828, MATCH(A4941, cleaned_data_Pittsburgh!I$2:'cleaned_data_Pittsburgh'!I$828,0))</f>
        <v>Sub-county</v>
      </c>
      <c r="G4941">
        <f t="shared" si="60"/>
        <v>1</v>
      </c>
    </row>
    <row r="4942" spans="1:7" x14ac:dyDescent="0.2">
      <c r="A4942" t="s">
        <v>3214</v>
      </c>
      <c r="B4942">
        <v>135270732</v>
      </c>
      <c r="C4942" t="s">
        <v>3380</v>
      </c>
      <c r="D4942" t="str">
        <f>INDEX(cleaned_data_Pittsburgh!AF$2:'cleaned_data_Pittsburgh'!AF$828, MATCH(A4942, cleaned_data_Pittsburgh!I$2:'cleaned_data_Pittsburgh'!I$828,0))</f>
        <v>Pittsburgh</v>
      </c>
      <c r="E4942">
        <f>INDEX(cleaned_data_Pittsburgh!AG$2:'cleaned_data_Pittsburgh'!AG$828, MATCH(A4942, cleaned_data_Pittsburgh!I$2:'cleaned_data_Pittsburgh'!I$828,0))</f>
        <v>0</v>
      </c>
      <c r="F4942" t="str">
        <f>INDEX(cleaned_data_Pittsburgh!AK$2:'cleaned_data_Pittsburgh'!AK$828, MATCH(A4942, cleaned_data_Pittsburgh!I$2:'cleaned_data_Pittsburgh'!I$828,0))</f>
        <v>Sub-county</v>
      </c>
      <c r="G4942">
        <f t="shared" si="60"/>
        <v>1</v>
      </c>
    </row>
    <row r="4943" spans="1:7" x14ac:dyDescent="0.2">
      <c r="A4943" t="s">
        <v>3214</v>
      </c>
      <c r="B4943">
        <v>191704854</v>
      </c>
      <c r="C4943" t="s">
        <v>3380</v>
      </c>
      <c r="D4943" t="str">
        <f>INDEX(cleaned_data_Pittsburgh!AF$2:'cleaned_data_Pittsburgh'!AF$828, MATCH(A4943, cleaned_data_Pittsburgh!I$2:'cleaned_data_Pittsburgh'!I$828,0))</f>
        <v>Pittsburgh</v>
      </c>
      <c r="E4943">
        <f>INDEX(cleaned_data_Pittsburgh!AG$2:'cleaned_data_Pittsburgh'!AG$828, MATCH(A4943, cleaned_data_Pittsburgh!I$2:'cleaned_data_Pittsburgh'!I$828,0))</f>
        <v>0</v>
      </c>
      <c r="F4943" t="str">
        <f>INDEX(cleaned_data_Pittsburgh!AK$2:'cleaned_data_Pittsburgh'!AK$828, MATCH(A4943, cleaned_data_Pittsburgh!I$2:'cleaned_data_Pittsburgh'!I$828,0))</f>
        <v>Sub-county</v>
      </c>
      <c r="G4943">
        <f t="shared" si="60"/>
        <v>1</v>
      </c>
    </row>
    <row r="4944" spans="1:7" x14ac:dyDescent="0.2">
      <c r="A4944" t="s">
        <v>3214</v>
      </c>
      <c r="B4944">
        <v>185391682</v>
      </c>
      <c r="C4944" t="s">
        <v>3380</v>
      </c>
      <c r="D4944" t="str">
        <f>INDEX(cleaned_data_Pittsburgh!AF$2:'cleaned_data_Pittsburgh'!AF$828, MATCH(A4944, cleaned_data_Pittsburgh!I$2:'cleaned_data_Pittsburgh'!I$828,0))</f>
        <v>Pittsburgh</v>
      </c>
      <c r="E4944">
        <f>INDEX(cleaned_data_Pittsburgh!AG$2:'cleaned_data_Pittsburgh'!AG$828, MATCH(A4944, cleaned_data_Pittsburgh!I$2:'cleaned_data_Pittsburgh'!I$828,0))</f>
        <v>0</v>
      </c>
      <c r="F4944" t="str">
        <f>INDEX(cleaned_data_Pittsburgh!AK$2:'cleaned_data_Pittsburgh'!AK$828, MATCH(A4944, cleaned_data_Pittsburgh!I$2:'cleaned_data_Pittsburgh'!I$828,0))</f>
        <v>Sub-county</v>
      </c>
      <c r="G4944">
        <f t="shared" si="60"/>
        <v>1</v>
      </c>
    </row>
    <row r="4945" spans="1:7" x14ac:dyDescent="0.2">
      <c r="A4945" t="s">
        <v>3214</v>
      </c>
      <c r="B4945">
        <v>150428692</v>
      </c>
      <c r="C4945" t="s">
        <v>3380</v>
      </c>
      <c r="D4945" t="str">
        <f>INDEX(cleaned_data_Pittsburgh!AF$2:'cleaned_data_Pittsburgh'!AF$828, MATCH(A4945, cleaned_data_Pittsburgh!I$2:'cleaned_data_Pittsburgh'!I$828,0))</f>
        <v>Pittsburgh</v>
      </c>
      <c r="E4945">
        <f>INDEX(cleaned_data_Pittsburgh!AG$2:'cleaned_data_Pittsburgh'!AG$828, MATCH(A4945, cleaned_data_Pittsburgh!I$2:'cleaned_data_Pittsburgh'!I$828,0))</f>
        <v>0</v>
      </c>
      <c r="F4945" t="str">
        <f>INDEX(cleaned_data_Pittsburgh!AK$2:'cleaned_data_Pittsburgh'!AK$828, MATCH(A4945, cleaned_data_Pittsburgh!I$2:'cleaned_data_Pittsburgh'!I$828,0))</f>
        <v>Sub-county</v>
      </c>
      <c r="G4945">
        <f t="shared" si="60"/>
        <v>1</v>
      </c>
    </row>
    <row r="4946" spans="1:7" x14ac:dyDescent="0.2">
      <c r="A4946" t="s">
        <v>3328</v>
      </c>
      <c r="B4946">
        <v>95562552</v>
      </c>
      <c r="C4946" t="s">
        <v>3380</v>
      </c>
      <c r="D4946" t="str">
        <f>INDEX(cleaned_data_Pittsburgh!AF$2:'cleaned_data_Pittsburgh'!AF$828, MATCH(A4946, cleaned_data_Pittsburgh!I$2:'cleaned_data_Pittsburgh'!I$828,0))</f>
        <v>Pittsburgh</v>
      </c>
      <c r="E4946">
        <f>INDEX(cleaned_data_Pittsburgh!AG$2:'cleaned_data_Pittsburgh'!AG$828, MATCH(A4946, cleaned_data_Pittsburgh!I$2:'cleaned_data_Pittsburgh'!I$828,0))</f>
        <v>0</v>
      </c>
      <c r="F4946" t="str">
        <f>INDEX(cleaned_data_Pittsburgh!AK$2:'cleaned_data_Pittsburgh'!AK$828, MATCH(A4946, cleaned_data_Pittsburgh!I$2:'cleaned_data_Pittsburgh'!I$828,0))</f>
        <v>Sub-county</v>
      </c>
      <c r="G4946">
        <f t="shared" si="60"/>
        <v>1</v>
      </c>
    </row>
    <row r="4947" spans="1:7" x14ac:dyDescent="0.2">
      <c r="A4947" t="s">
        <v>3328</v>
      </c>
      <c r="B4947">
        <v>104039742</v>
      </c>
      <c r="C4947" t="s">
        <v>3380</v>
      </c>
      <c r="D4947" t="str">
        <f>INDEX(cleaned_data_Pittsburgh!AF$2:'cleaned_data_Pittsburgh'!AF$828, MATCH(A4947, cleaned_data_Pittsburgh!I$2:'cleaned_data_Pittsburgh'!I$828,0))</f>
        <v>Pittsburgh</v>
      </c>
      <c r="E4947">
        <f>INDEX(cleaned_data_Pittsburgh!AG$2:'cleaned_data_Pittsburgh'!AG$828, MATCH(A4947, cleaned_data_Pittsburgh!I$2:'cleaned_data_Pittsburgh'!I$828,0))</f>
        <v>0</v>
      </c>
      <c r="F4947" t="str">
        <f>INDEX(cleaned_data_Pittsburgh!AK$2:'cleaned_data_Pittsburgh'!AK$828, MATCH(A4947, cleaned_data_Pittsburgh!I$2:'cleaned_data_Pittsburgh'!I$828,0))</f>
        <v>Sub-county</v>
      </c>
      <c r="G4947">
        <f t="shared" si="60"/>
        <v>1</v>
      </c>
    </row>
    <row r="4948" spans="1:7" x14ac:dyDescent="0.2">
      <c r="A4948" t="s">
        <v>3328</v>
      </c>
      <c r="B4948">
        <v>190562406</v>
      </c>
      <c r="C4948" t="s">
        <v>3380</v>
      </c>
      <c r="D4948" t="str">
        <f>INDEX(cleaned_data_Pittsburgh!AF$2:'cleaned_data_Pittsburgh'!AF$828, MATCH(A4948, cleaned_data_Pittsburgh!I$2:'cleaned_data_Pittsburgh'!I$828,0))</f>
        <v>Pittsburgh</v>
      </c>
      <c r="E4948">
        <f>INDEX(cleaned_data_Pittsburgh!AG$2:'cleaned_data_Pittsburgh'!AG$828, MATCH(A4948, cleaned_data_Pittsburgh!I$2:'cleaned_data_Pittsburgh'!I$828,0))</f>
        <v>0</v>
      </c>
      <c r="F4948" t="str">
        <f>INDEX(cleaned_data_Pittsburgh!AK$2:'cleaned_data_Pittsburgh'!AK$828, MATCH(A4948, cleaned_data_Pittsburgh!I$2:'cleaned_data_Pittsburgh'!I$828,0))</f>
        <v>Sub-county</v>
      </c>
      <c r="G4948">
        <f t="shared" si="60"/>
        <v>1</v>
      </c>
    </row>
    <row r="4949" spans="1:7" x14ac:dyDescent="0.2">
      <c r="A4949" t="s">
        <v>3328</v>
      </c>
      <c r="B4949">
        <v>29834482</v>
      </c>
      <c r="C4949" t="s">
        <v>3380</v>
      </c>
      <c r="D4949" t="str">
        <f>INDEX(cleaned_data_Pittsburgh!AF$2:'cleaned_data_Pittsburgh'!AF$828, MATCH(A4949, cleaned_data_Pittsburgh!I$2:'cleaned_data_Pittsburgh'!I$828,0))</f>
        <v>Pittsburgh</v>
      </c>
      <c r="E4949">
        <f>INDEX(cleaned_data_Pittsburgh!AG$2:'cleaned_data_Pittsburgh'!AG$828, MATCH(A4949, cleaned_data_Pittsburgh!I$2:'cleaned_data_Pittsburgh'!I$828,0))</f>
        <v>0</v>
      </c>
      <c r="F4949" t="str">
        <f>INDEX(cleaned_data_Pittsburgh!AK$2:'cleaned_data_Pittsburgh'!AK$828, MATCH(A4949, cleaned_data_Pittsburgh!I$2:'cleaned_data_Pittsburgh'!I$828,0))</f>
        <v>Sub-county</v>
      </c>
      <c r="G4949">
        <f t="shared" si="60"/>
        <v>1</v>
      </c>
    </row>
    <row r="4950" spans="1:7" x14ac:dyDescent="0.2">
      <c r="A4950" t="s">
        <v>3275</v>
      </c>
      <c r="B4950">
        <v>36294152</v>
      </c>
      <c r="C4950" t="s">
        <v>3380</v>
      </c>
      <c r="D4950" t="str">
        <f>INDEX(cleaned_data_Pittsburgh!AF$2:'cleaned_data_Pittsburgh'!AF$828, MATCH(A4950, cleaned_data_Pittsburgh!I$2:'cleaned_data_Pittsburgh'!I$828,0))</f>
        <v>Pittsburgh</v>
      </c>
      <c r="E4950">
        <f>INDEX(cleaned_data_Pittsburgh!AG$2:'cleaned_data_Pittsburgh'!AG$828, MATCH(A4950, cleaned_data_Pittsburgh!I$2:'cleaned_data_Pittsburgh'!I$828,0))</f>
        <v>0</v>
      </c>
      <c r="F4950" t="str">
        <f>INDEX(cleaned_data_Pittsburgh!AK$2:'cleaned_data_Pittsburgh'!AK$828, MATCH(A4950, cleaned_data_Pittsburgh!I$2:'cleaned_data_Pittsburgh'!I$828,0))</f>
        <v>Sub-county</v>
      </c>
      <c r="G4950">
        <f t="shared" si="60"/>
        <v>1</v>
      </c>
    </row>
    <row r="4951" spans="1:7" x14ac:dyDescent="0.2">
      <c r="A4951" t="s">
        <v>3275</v>
      </c>
      <c r="B4951">
        <v>6410425</v>
      </c>
      <c r="C4951" t="s">
        <v>3380</v>
      </c>
      <c r="D4951" t="str">
        <f>INDEX(cleaned_data_Pittsburgh!AF$2:'cleaned_data_Pittsburgh'!AF$828, MATCH(A4951, cleaned_data_Pittsburgh!I$2:'cleaned_data_Pittsburgh'!I$828,0))</f>
        <v>Pittsburgh</v>
      </c>
      <c r="E4951">
        <f>INDEX(cleaned_data_Pittsburgh!AG$2:'cleaned_data_Pittsburgh'!AG$828, MATCH(A4951, cleaned_data_Pittsburgh!I$2:'cleaned_data_Pittsburgh'!I$828,0))</f>
        <v>0</v>
      </c>
      <c r="F4951" t="str">
        <f>INDEX(cleaned_data_Pittsburgh!AK$2:'cleaned_data_Pittsburgh'!AK$828, MATCH(A4951, cleaned_data_Pittsburgh!I$2:'cleaned_data_Pittsburgh'!I$828,0))</f>
        <v>Sub-county</v>
      </c>
      <c r="G4951">
        <f t="shared" si="60"/>
        <v>1</v>
      </c>
    </row>
    <row r="4952" spans="1:7" x14ac:dyDescent="0.2">
      <c r="A4952" t="s">
        <v>3275</v>
      </c>
      <c r="B4952">
        <v>189288887</v>
      </c>
      <c r="C4952" t="s">
        <v>3380</v>
      </c>
      <c r="D4952" t="str">
        <f>INDEX(cleaned_data_Pittsburgh!AF$2:'cleaned_data_Pittsburgh'!AF$828, MATCH(A4952, cleaned_data_Pittsburgh!I$2:'cleaned_data_Pittsburgh'!I$828,0))</f>
        <v>Pittsburgh</v>
      </c>
      <c r="E4952">
        <f>INDEX(cleaned_data_Pittsburgh!AG$2:'cleaned_data_Pittsburgh'!AG$828, MATCH(A4952, cleaned_data_Pittsburgh!I$2:'cleaned_data_Pittsburgh'!I$828,0))</f>
        <v>0</v>
      </c>
      <c r="F4952" t="str">
        <f>INDEX(cleaned_data_Pittsburgh!AK$2:'cleaned_data_Pittsburgh'!AK$828, MATCH(A4952, cleaned_data_Pittsburgh!I$2:'cleaned_data_Pittsburgh'!I$828,0))</f>
        <v>Sub-county</v>
      </c>
      <c r="G4952">
        <f t="shared" si="60"/>
        <v>1</v>
      </c>
    </row>
    <row r="4953" spans="1:7" x14ac:dyDescent="0.2">
      <c r="A4953" t="s">
        <v>3275</v>
      </c>
      <c r="B4953">
        <v>8932302</v>
      </c>
      <c r="C4953" t="s">
        <v>3380</v>
      </c>
      <c r="D4953" t="str">
        <f>INDEX(cleaned_data_Pittsburgh!AF$2:'cleaned_data_Pittsburgh'!AF$828, MATCH(A4953, cleaned_data_Pittsburgh!I$2:'cleaned_data_Pittsburgh'!I$828,0))</f>
        <v>Pittsburgh</v>
      </c>
      <c r="E4953">
        <f>INDEX(cleaned_data_Pittsburgh!AG$2:'cleaned_data_Pittsburgh'!AG$828, MATCH(A4953, cleaned_data_Pittsburgh!I$2:'cleaned_data_Pittsburgh'!I$828,0))</f>
        <v>0</v>
      </c>
      <c r="F4953" t="str">
        <f>INDEX(cleaned_data_Pittsburgh!AK$2:'cleaned_data_Pittsburgh'!AK$828, MATCH(A4953, cleaned_data_Pittsburgh!I$2:'cleaned_data_Pittsburgh'!I$828,0))</f>
        <v>Sub-county</v>
      </c>
      <c r="G4953">
        <f t="shared" si="60"/>
        <v>1</v>
      </c>
    </row>
    <row r="4954" spans="1:7" x14ac:dyDescent="0.2">
      <c r="A4954" t="s">
        <v>3216</v>
      </c>
      <c r="B4954">
        <v>98126192</v>
      </c>
      <c r="C4954" t="s">
        <v>3380</v>
      </c>
      <c r="D4954" t="str">
        <f>INDEX(cleaned_data_Pittsburgh!AF$2:'cleaned_data_Pittsburgh'!AF$828, MATCH(A4954, cleaned_data_Pittsburgh!I$2:'cleaned_data_Pittsburgh'!I$828,0))</f>
        <v>Pittsburgh</v>
      </c>
      <c r="E4954">
        <f>INDEX(cleaned_data_Pittsburgh!AG$2:'cleaned_data_Pittsburgh'!AG$828, MATCH(A4954, cleaned_data_Pittsburgh!I$2:'cleaned_data_Pittsburgh'!I$828,0))</f>
        <v>0</v>
      </c>
      <c r="F4954" t="str">
        <f>INDEX(cleaned_data_Pittsburgh!AK$2:'cleaned_data_Pittsburgh'!AK$828, MATCH(A4954, cleaned_data_Pittsburgh!I$2:'cleaned_data_Pittsburgh'!I$828,0))</f>
        <v>Sub-county</v>
      </c>
      <c r="G4954">
        <f t="shared" si="60"/>
        <v>1</v>
      </c>
    </row>
    <row r="4955" spans="1:7" x14ac:dyDescent="0.2">
      <c r="A4955" t="s">
        <v>3216</v>
      </c>
      <c r="B4955">
        <v>52545892</v>
      </c>
      <c r="C4955" t="s">
        <v>3380</v>
      </c>
      <c r="D4955" t="str">
        <f>INDEX(cleaned_data_Pittsburgh!AF$2:'cleaned_data_Pittsburgh'!AF$828, MATCH(A4955, cleaned_data_Pittsburgh!I$2:'cleaned_data_Pittsburgh'!I$828,0))</f>
        <v>Pittsburgh</v>
      </c>
      <c r="E4955">
        <f>INDEX(cleaned_data_Pittsburgh!AG$2:'cleaned_data_Pittsburgh'!AG$828, MATCH(A4955, cleaned_data_Pittsburgh!I$2:'cleaned_data_Pittsburgh'!I$828,0))</f>
        <v>0</v>
      </c>
      <c r="F4955" t="str">
        <f>INDEX(cleaned_data_Pittsburgh!AK$2:'cleaned_data_Pittsburgh'!AK$828, MATCH(A4955, cleaned_data_Pittsburgh!I$2:'cleaned_data_Pittsburgh'!I$828,0))</f>
        <v>Sub-county</v>
      </c>
      <c r="G4955">
        <f t="shared" si="60"/>
        <v>1</v>
      </c>
    </row>
    <row r="4956" spans="1:7" x14ac:dyDescent="0.2">
      <c r="A4956" t="s">
        <v>3216</v>
      </c>
      <c r="B4956">
        <v>156642862</v>
      </c>
      <c r="C4956" t="s">
        <v>3380</v>
      </c>
      <c r="D4956" t="str">
        <f>INDEX(cleaned_data_Pittsburgh!AF$2:'cleaned_data_Pittsburgh'!AF$828, MATCH(A4956, cleaned_data_Pittsburgh!I$2:'cleaned_data_Pittsburgh'!I$828,0))</f>
        <v>Pittsburgh</v>
      </c>
      <c r="E4956">
        <f>INDEX(cleaned_data_Pittsburgh!AG$2:'cleaned_data_Pittsburgh'!AG$828, MATCH(A4956, cleaned_data_Pittsburgh!I$2:'cleaned_data_Pittsburgh'!I$828,0))</f>
        <v>0</v>
      </c>
      <c r="F4956" t="str">
        <f>INDEX(cleaned_data_Pittsburgh!AK$2:'cleaned_data_Pittsburgh'!AK$828, MATCH(A4956, cleaned_data_Pittsburgh!I$2:'cleaned_data_Pittsburgh'!I$828,0))</f>
        <v>Sub-county</v>
      </c>
      <c r="G4956">
        <f t="shared" si="60"/>
        <v>1</v>
      </c>
    </row>
    <row r="4957" spans="1:7" x14ac:dyDescent="0.2">
      <c r="A4957" t="s">
        <v>3216</v>
      </c>
      <c r="B4957">
        <v>185391682</v>
      </c>
      <c r="C4957" t="s">
        <v>3380</v>
      </c>
      <c r="D4957" t="str">
        <f>INDEX(cleaned_data_Pittsburgh!AF$2:'cleaned_data_Pittsburgh'!AF$828, MATCH(A4957, cleaned_data_Pittsburgh!I$2:'cleaned_data_Pittsburgh'!I$828,0))</f>
        <v>Pittsburgh</v>
      </c>
      <c r="E4957">
        <f>INDEX(cleaned_data_Pittsburgh!AG$2:'cleaned_data_Pittsburgh'!AG$828, MATCH(A4957, cleaned_data_Pittsburgh!I$2:'cleaned_data_Pittsburgh'!I$828,0))</f>
        <v>0</v>
      </c>
      <c r="F4957" t="str">
        <f>INDEX(cleaned_data_Pittsburgh!AK$2:'cleaned_data_Pittsburgh'!AK$828, MATCH(A4957, cleaned_data_Pittsburgh!I$2:'cleaned_data_Pittsburgh'!I$828,0))</f>
        <v>Sub-county</v>
      </c>
      <c r="G4957">
        <f t="shared" si="60"/>
        <v>1</v>
      </c>
    </row>
    <row r="4958" spans="1:7" x14ac:dyDescent="0.2">
      <c r="A4958" t="s">
        <v>3337</v>
      </c>
      <c r="B4958">
        <v>18196771</v>
      </c>
      <c r="C4958" t="s">
        <v>3380</v>
      </c>
      <c r="D4958" t="str">
        <f>INDEX(cleaned_data_Pittsburgh!AF$2:'cleaned_data_Pittsburgh'!AF$828, MATCH(A4958, cleaned_data_Pittsburgh!I$2:'cleaned_data_Pittsburgh'!I$828,0))</f>
        <v>Pittsburgh</v>
      </c>
      <c r="E4958">
        <f>INDEX(cleaned_data_Pittsburgh!AG$2:'cleaned_data_Pittsburgh'!AG$828, MATCH(A4958, cleaned_data_Pittsburgh!I$2:'cleaned_data_Pittsburgh'!I$828,0))</f>
        <v>0</v>
      </c>
      <c r="F4958" t="str">
        <f>INDEX(cleaned_data_Pittsburgh!AK$2:'cleaned_data_Pittsburgh'!AK$828, MATCH(A4958, cleaned_data_Pittsburgh!I$2:'cleaned_data_Pittsburgh'!I$828,0))</f>
        <v>Sub-county</v>
      </c>
      <c r="G4958">
        <f t="shared" si="60"/>
        <v>1</v>
      </c>
    </row>
    <row r="4959" spans="1:7" x14ac:dyDescent="0.2">
      <c r="A4959" t="s">
        <v>3337</v>
      </c>
      <c r="B4959">
        <v>189374418</v>
      </c>
      <c r="C4959" t="s">
        <v>3380</v>
      </c>
      <c r="D4959" t="str">
        <f>INDEX(cleaned_data_Pittsburgh!AF$2:'cleaned_data_Pittsburgh'!AF$828, MATCH(A4959, cleaned_data_Pittsburgh!I$2:'cleaned_data_Pittsburgh'!I$828,0))</f>
        <v>Pittsburgh</v>
      </c>
      <c r="E4959">
        <f>INDEX(cleaned_data_Pittsburgh!AG$2:'cleaned_data_Pittsburgh'!AG$828, MATCH(A4959, cleaned_data_Pittsburgh!I$2:'cleaned_data_Pittsburgh'!I$828,0))</f>
        <v>0</v>
      </c>
      <c r="F4959" t="str">
        <f>INDEX(cleaned_data_Pittsburgh!AK$2:'cleaned_data_Pittsburgh'!AK$828, MATCH(A4959, cleaned_data_Pittsburgh!I$2:'cleaned_data_Pittsburgh'!I$828,0))</f>
        <v>Sub-county</v>
      </c>
      <c r="G4959">
        <f t="shared" si="60"/>
        <v>1</v>
      </c>
    </row>
    <row r="4960" spans="1:7" x14ac:dyDescent="0.2">
      <c r="A4960" t="s">
        <v>3311</v>
      </c>
      <c r="B4960">
        <v>67191412</v>
      </c>
      <c r="C4960" t="s">
        <v>3380</v>
      </c>
      <c r="D4960" t="str">
        <f>INDEX(cleaned_data_Pittsburgh!AF$2:'cleaned_data_Pittsburgh'!AF$828, MATCH(A4960, cleaned_data_Pittsburgh!I$2:'cleaned_data_Pittsburgh'!I$828,0))</f>
        <v>Pittsburgh</v>
      </c>
      <c r="E4960">
        <f>INDEX(cleaned_data_Pittsburgh!AG$2:'cleaned_data_Pittsburgh'!AG$828, MATCH(A4960, cleaned_data_Pittsburgh!I$2:'cleaned_data_Pittsburgh'!I$828,0))</f>
        <v>0</v>
      </c>
      <c r="F4960" t="str">
        <f>INDEX(cleaned_data_Pittsburgh!AK$2:'cleaned_data_Pittsburgh'!AK$828, MATCH(A4960, cleaned_data_Pittsburgh!I$2:'cleaned_data_Pittsburgh'!I$828,0))</f>
        <v>Sub-county</v>
      </c>
      <c r="G4960">
        <f t="shared" si="60"/>
        <v>1</v>
      </c>
    </row>
    <row r="4961" spans="1:7" x14ac:dyDescent="0.2">
      <c r="A4961" t="s">
        <v>3311</v>
      </c>
      <c r="B4961">
        <v>58763702</v>
      </c>
      <c r="C4961" t="s">
        <v>3380</v>
      </c>
      <c r="D4961" t="str">
        <f>INDEX(cleaned_data_Pittsburgh!AF$2:'cleaned_data_Pittsburgh'!AF$828, MATCH(A4961, cleaned_data_Pittsburgh!I$2:'cleaned_data_Pittsburgh'!I$828,0))</f>
        <v>Pittsburgh</v>
      </c>
      <c r="E4961">
        <f>INDEX(cleaned_data_Pittsburgh!AG$2:'cleaned_data_Pittsburgh'!AG$828, MATCH(A4961, cleaned_data_Pittsburgh!I$2:'cleaned_data_Pittsburgh'!I$828,0))</f>
        <v>0</v>
      </c>
      <c r="F4961" t="str">
        <f>INDEX(cleaned_data_Pittsburgh!AK$2:'cleaned_data_Pittsburgh'!AK$828, MATCH(A4961, cleaned_data_Pittsburgh!I$2:'cleaned_data_Pittsburgh'!I$828,0))</f>
        <v>Sub-county</v>
      </c>
      <c r="G4961">
        <f t="shared" si="60"/>
        <v>1</v>
      </c>
    </row>
    <row r="4962" spans="1:7" x14ac:dyDescent="0.2">
      <c r="A4962" t="s">
        <v>3311</v>
      </c>
      <c r="B4962">
        <v>98811762</v>
      </c>
      <c r="C4962" t="s">
        <v>3380</v>
      </c>
      <c r="D4962" t="str">
        <f>INDEX(cleaned_data_Pittsburgh!AF$2:'cleaned_data_Pittsburgh'!AF$828, MATCH(A4962, cleaned_data_Pittsburgh!I$2:'cleaned_data_Pittsburgh'!I$828,0))</f>
        <v>Pittsburgh</v>
      </c>
      <c r="E4962">
        <f>INDEX(cleaned_data_Pittsburgh!AG$2:'cleaned_data_Pittsburgh'!AG$828, MATCH(A4962, cleaned_data_Pittsburgh!I$2:'cleaned_data_Pittsburgh'!I$828,0))</f>
        <v>0</v>
      </c>
      <c r="F4962" t="str">
        <f>INDEX(cleaned_data_Pittsburgh!AK$2:'cleaned_data_Pittsburgh'!AK$828, MATCH(A4962, cleaned_data_Pittsburgh!I$2:'cleaned_data_Pittsburgh'!I$828,0))</f>
        <v>Sub-county</v>
      </c>
      <c r="G4962">
        <f t="shared" si="60"/>
        <v>1</v>
      </c>
    </row>
    <row r="4963" spans="1:7" x14ac:dyDescent="0.2">
      <c r="A4963" t="s">
        <v>3311</v>
      </c>
      <c r="B4963">
        <v>190022752</v>
      </c>
      <c r="C4963" t="s">
        <v>3380</v>
      </c>
      <c r="D4963" t="str">
        <f>INDEX(cleaned_data_Pittsburgh!AF$2:'cleaned_data_Pittsburgh'!AF$828, MATCH(A4963, cleaned_data_Pittsburgh!I$2:'cleaned_data_Pittsburgh'!I$828,0))</f>
        <v>Pittsburgh</v>
      </c>
      <c r="E4963">
        <f>INDEX(cleaned_data_Pittsburgh!AG$2:'cleaned_data_Pittsburgh'!AG$828, MATCH(A4963, cleaned_data_Pittsburgh!I$2:'cleaned_data_Pittsburgh'!I$828,0))</f>
        <v>0</v>
      </c>
      <c r="F4963" t="str">
        <f>INDEX(cleaned_data_Pittsburgh!AK$2:'cleaned_data_Pittsburgh'!AK$828, MATCH(A4963, cleaned_data_Pittsburgh!I$2:'cleaned_data_Pittsburgh'!I$828,0))</f>
        <v>Sub-county</v>
      </c>
      <c r="G4963">
        <f t="shared" si="60"/>
        <v>1</v>
      </c>
    </row>
    <row r="4964" spans="1:7" x14ac:dyDescent="0.2">
      <c r="A4964" t="s">
        <v>3311</v>
      </c>
      <c r="B4964">
        <v>58719802</v>
      </c>
      <c r="C4964" t="s">
        <v>3380</v>
      </c>
      <c r="D4964" t="str">
        <f>INDEX(cleaned_data_Pittsburgh!AF$2:'cleaned_data_Pittsburgh'!AF$828, MATCH(A4964, cleaned_data_Pittsburgh!I$2:'cleaned_data_Pittsburgh'!I$828,0))</f>
        <v>Pittsburgh</v>
      </c>
      <c r="E4964">
        <f>INDEX(cleaned_data_Pittsburgh!AG$2:'cleaned_data_Pittsburgh'!AG$828, MATCH(A4964, cleaned_data_Pittsburgh!I$2:'cleaned_data_Pittsburgh'!I$828,0))</f>
        <v>0</v>
      </c>
      <c r="F4964" t="str">
        <f>INDEX(cleaned_data_Pittsburgh!AK$2:'cleaned_data_Pittsburgh'!AK$828, MATCH(A4964, cleaned_data_Pittsburgh!I$2:'cleaned_data_Pittsburgh'!I$828,0))</f>
        <v>Sub-county</v>
      </c>
      <c r="G4964">
        <f t="shared" si="60"/>
        <v>1</v>
      </c>
    </row>
    <row r="4965" spans="1:7" x14ac:dyDescent="0.2">
      <c r="A4965" t="s">
        <v>3311</v>
      </c>
      <c r="B4965">
        <v>82315702</v>
      </c>
      <c r="C4965" t="s">
        <v>3380</v>
      </c>
      <c r="D4965" t="str">
        <f>INDEX(cleaned_data_Pittsburgh!AF$2:'cleaned_data_Pittsburgh'!AF$828, MATCH(A4965, cleaned_data_Pittsburgh!I$2:'cleaned_data_Pittsburgh'!I$828,0))</f>
        <v>Pittsburgh</v>
      </c>
      <c r="E4965">
        <f>INDEX(cleaned_data_Pittsburgh!AG$2:'cleaned_data_Pittsburgh'!AG$828, MATCH(A4965, cleaned_data_Pittsburgh!I$2:'cleaned_data_Pittsburgh'!I$828,0))</f>
        <v>0</v>
      </c>
      <c r="F4965" t="str">
        <f>INDEX(cleaned_data_Pittsburgh!AK$2:'cleaned_data_Pittsburgh'!AK$828, MATCH(A4965, cleaned_data_Pittsburgh!I$2:'cleaned_data_Pittsburgh'!I$828,0))</f>
        <v>Sub-county</v>
      </c>
      <c r="G4965">
        <f t="shared" si="60"/>
        <v>1</v>
      </c>
    </row>
    <row r="4966" spans="1:7" x14ac:dyDescent="0.2">
      <c r="A4966" t="s">
        <v>3311</v>
      </c>
      <c r="B4966">
        <v>13165883</v>
      </c>
      <c r="C4966" t="s">
        <v>3380</v>
      </c>
      <c r="D4966" t="str">
        <f>INDEX(cleaned_data_Pittsburgh!AF$2:'cleaned_data_Pittsburgh'!AF$828, MATCH(A4966, cleaned_data_Pittsburgh!I$2:'cleaned_data_Pittsburgh'!I$828,0))</f>
        <v>Pittsburgh</v>
      </c>
      <c r="E4966">
        <f>INDEX(cleaned_data_Pittsburgh!AG$2:'cleaned_data_Pittsburgh'!AG$828, MATCH(A4966, cleaned_data_Pittsburgh!I$2:'cleaned_data_Pittsburgh'!I$828,0))</f>
        <v>0</v>
      </c>
      <c r="F4966" t="str">
        <f>INDEX(cleaned_data_Pittsburgh!AK$2:'cleaned_data_Pittsburgh'!AK$828, MATCH(A4966, cleaned_data_Pittsburgh!I$2:'cleaned_data_Pittsburgh'!I$828,0))</f>
        <v>Sub-county</v>
      </c>
      <c r="G4966">
        <f t="shared" si="60"/>
        <v>1</v>
      </c>
    </row>
    <row r="4967" spans="1:7" x14ac:dyDescent="0.2">
      <c r="A4967" t="s">
        <v>3311</v>
      </c>
      <c r="B4967">
        <v>1662901</v>
      </c>
      <c r="C4967" t="s">
        <v>3380</v>
      </c>
      <c r="D4967" t="str">
        <f>INDEX(cleaned_data_Pittsburgh!AF$2:'cleaned_data_Pittsburgh'!AF$828, MATCH(A4967, cleaned_data_Pittsburgh!I$2:'cleaned_data_Pittsburgh'!I$828,0))</f>
        <v>Pittsburgh</v>
      </c>
      <c r="E4967">
        <f>INDEX(cleaned_data_Pittsburgh!AG$2:'cleaned_data_Pittsburgh'!AG$828, MATCH(A4967, cleaned_data_Pittsburgh!I$2:'cleaned_data_Pittsburgh'!I$828,0))</f>
        <v>0</v>
      </c>
      <c r="F4967" t="str">
        <f>INDEX(cleaned_data_Pittsburgh!AK$2:'cleaned_data_Pittsburgh'!AK$828, MATCH(A4967, cleaned_data_Pittsburgh!I$2:'cleaned_data_Pittsburgh'!I$828,0))</f>
        <v>Sub-county</v>
      </c>
      <c r="G4967">
        <f t="shared" si="60"/>
        <v>1</v>
      </c>
    </row>
    <row r="4968" spans="1:7" x14ac:dyDescent="0.2">
      <c r="A4968" t="s">
        <v>3311</v>
      </c>
      <c r="B4968">
        <v>2698166</v>
      </c>
      <c r="C4968" t="s">
        <v>3380</v>
      </c>
      <c r="D4968" t="str">
        <f>INDEX(cleaned_data_Pittsburgh!AF$2:'cleaned_data_Pittsburgh'!AF$828, MATCH(A4968, cleaned_data_Pittsburgh!I$2:'cleaned_data_Pittsburgh'!I$828,0))</f>
        <v>Pittsburgh</v>
      </c>
      <c r="E4968">
        <f>INDEX(cleaned_data_Pittsburgh!AG$2:'cleaned_data_Pittsburgh'!AG$828, MATCH(A4968, cleaned_data_Pittsburgh!I$2:'cleaned_data_Pittsburgh'!I$828,0))</f>
        <v>0</v>
      </c>
      <c r="F4968" t="str">
        <f>INDEX(cleaned_data_Pittsburgh!AK$2:'cleaned_data_Pittsburgh'!AK$828, MATCH(A4968, cleaned_data_Pittsburgh!I$2:'cleaned_data_Pittsburgh'!I$828,0))</f>
        <v>Sub-county</v>
      </c>
      <c r="G4968">
        <f t="shared" si="60"/>
        <v>1</v>
      </c>
    </row>
    <row r="4969" spans="1:7" x14ac:dyDescent="0.2">
      <c r="A4969" t="s">
        <v>3311</v>
      </c>
      <c r="B4969">
        <v>185606716</v>
      </c>
      <c r="C4969" t="s">
        <v>3380</v>
      </c>
      <c r="D4969" t="str">
        <f>INDEX(cleaned_data_Pittsburgh!AF$2:'cleaned_data_Pittsburgh'!AF$828, MATCH(A4969, cleaned_data_Pittsburgh!I$2:'cleaned_data_Pittsburgh'!I$828,0))</f>
        <v>Pittsburgh</v>
      </c>
      <c r="E4969">
        <f>INDEX(cleaned_data_Pittsburgh!AG$2:'cleaned_data_Pittsburgh'!AG$828, MATCH(A4969, cleaned_data_Pittsburgh!I$2:'cleaned_data_Pittsburgh'!I$828,0))</f>
        <v>0</v>
      </c>
      <c r="F4969" t="str">
        <f>INDEX(cleaned_data_Pittsburgh!AK$2:'cleaned_data_Pittsburgh'!AK$828, MATCH(A4969, cleaned_data_Pittsburgh!I$2:'cleaned_data_Pittsburgh'!I$828,0))</f>
        <v>Sub-county</v>
      </c>
      <c r="G4969">
        <f t="shared" si="60"/>
        <v>1</v>
      </c>
    </row>
    <row r="4970" spans="1:7" x14ac:dyDescent="0.2">
      <c r="A4970" t="s">
        <v>3311</v>
      </c>
      <c r="B4970">
        <v>155375452</v>
      </c>
      <c r="C4970" t="s">
        <v>3380</v>
      </c>
      <c r="D4970" t="str">
        <f>INDEX(cleaned_data_Pittsburgh!AF$2:'cleaned_data_Pittsburgh'!AF$828, MATCH(A4970, cleaned_data_Pittsburgh!I$2:'cleaned_data_Pittsburgh'!I$828,0))</f>
        <v>Pittsburgh</v>
      </c>
      <c r="E4970">
        <f>INDEX(cleaned_data_Pittsburgh!AG$2:'cleaned_data_Pittsburgh'!AG$828, MATCH(A4970, cleaned_data_Pittsburgh!I$2:'cleaned_data_Pittsburgh'!I$828,0))</f>
        <v>0</v>
      </c>
      <c r="F4970" t="str">
        <f>INDEX(cleaned_data_Pittsburgh!AK$2:'cleaned_data_Pittsburgh'!AK$828, MATCH(A4970, cleaned_data_Pittsburgh!I$2:'cleaned_data_Pittsburgh'!I$828,0))</f>
        <v>Sub-county</v>
      </c>
      <c r="G4970">
        <f t="shared" si="60"/>
        <v>1</v>
      </c>
    </row>
    <row r="4971" spans="1:7" x14ac:dyDescent="0.2">
      <c r="A4971" t="s">
        <v>3311</v>
      </c>
      <c r="B4971">
        <v>21277811</v>
      </c>
      <c r="C4971" t="s">
        <v>3380</v>
      </c>
      <c r="D4971" t="str">
        <f>INDEX(cleaned_data_Pittsburgh!AF$2:'cleaned_data_Pittsburgh'!AF$828, MATCH(A4971, cleaned_data_Pittsburgh!I$2:'cleaned_data_Pittsburgh'!I$828,0))</f>
        <v>Pittsburgh</v>
      </c>
      <c r="E4971">
        <f>INDEX(cleaned_data_Pittsburgh!AG$2:'cleaned_data_Pittsburgh'!AG$828, MATCH(A4971, cleaned_data_Pittsburgh!I$2:'cleaned_data_Pittsburgh'!I$828,0))</f>
        <v>0</v>
      </c>
      <c r="F4971" t="str">
        <f>INDEX(cleaned_data_Pittsburgh!AK$2:'cleaned_data_Pittsburgh'!AK$828, MATCH(A4971, cleaned_data_Pittsburgh!I$2:'cleaned_data_Pittsburgh'!I$828,0))</f>
        <v>Sub-county</v>
      </c>
      <c r="G4971">
        <f t="shared" si="60"/>
        <v>1</v>
      </c>
    </row>
    <row r="4972" spans="1:7" x14ac:dyDescent="0.2">
      <c r="A4972" t="s">
        <v>3268</v>
      </c>
      <c r="B4972">
        <v>74459962</v>
      </c>
      <c r="C4972" t="s">
        <v>3380</v>
      </c>
      <c r="D4972" t="str">
        <f>INDEX(cleaned_data_Pittsburgh!AF$2:'cleaned_data_Pittsburgh'!AF$828, MATCH(A4972, cleaned_data_Pittsburgh!I$2:'cleaned_data_Pittsburgh'!I$828,0))</f>
        <v>Pittsburgh</v>
      </c>
      <c r="E4972">
        <f>INDEX(cleaned_data_Pittsburgh!AG$2:'cleaned_data_Pittsburgh'!AG$828, MATCH(A4972, cleaned_data_Pittsburgh!I$2:'cleaned_data_Pittsburgh'!I$828,0))</f>
        <v>0</v>
      </c>
      <c r="F4972" t="str">
        <f>INDEX(cleaned_data_Pittsburgh!AK$2:'cleaned_data_Pittsburgh'!AK$828, MATCH(A4972, cleaned_data_Pittsburgh!I$2:'cleaned_data_Pittsburgh'!I$828,0))</f>
        <v>Sub-county</v>
      </c>
      <c r="G4972">
        <f t="shared" si="60"/>
        <v>1</v>
      </c>
    </row>
    <row r="4973" spans="1:7" x14ac:dyDescent="0.2">
      <c r="A4973" t="s">
        <v>3268</v>
      </c>
      <c r="B4973">
        <v>9668301</v>
      </c>
      <c r="C4973" t="s">
        <v>3380</v>
      </c>
      <c r="D4973" t="str">
        <f>INDEX(cleaned_data_Pittsburgh!AF$2:'cleaned_data_Pittsburgh'!AF$828, MATCH(A4973, cleaned_data_Pittsburgh!I$2:'cleaned_data_Pittsburgh'!I$828,0))</f>
        <v>Pittsburgh</v>
      </c>
      <c r="E4973">
        <f>INDEX(cleaned_data_Pittsburgh!AG$2:'cleaned_data_Pittsburgh'!AG$828, MATCH(A4973, cleaned_data_Pittsburgh!I$2:'cleaned_data_Pittsburgh'!I$828,0))</f>
        <v>0</v>
      </c>
      <c r="F4973" t="str">
        <f>INDEX(cleaned_data_Pittsburgh!AK$2:'cleaned_data_Pittsburgh'!AK$828, MATCH(A4973, cleaned_data_Pittsburgh!I$2:'cleaned_data_Pittsburgh'!I$828,0))</f>
        <v>Sub-county</v>
      </c>
      <c r="G4973">
        <f t="shared" si="60"/>
        <v>1</v>
      </c>
    </row>
    <row r="4974" spans="1:7" x14ac:dyDescent="0.2">
      <c r="A4974" t="s">
        <v>3215</v>
      </c>
      <c r="B4974">
        <v>98126192</v>
      </c>
      <c r="C4974" t="s">
        <v>3380</v>
      </c>
      <c r="D4974" t="str">
        <f>INDEX(cleaned_data_Pittsburgh!AF$2:'cleaned_data_Pittsburgh'!AF$828, MATCH(A4974, cleaned_data_Pittsburgh!I$2:'cleaned_data_Pittsburgh'!I$828,0))</f>
        <v>Pittsburgh</v>
      </c>
      <c r="E4974">
        <f>INDEX(cleaned_data_Pittsburgh!AG$2:'cleaned_data_Pittsburgh'!AG$828, MATCH(A4974, cleaned_data_Pittsburgh!I$2:'cleaned_data_Pittsburgh'!I$828,0))</f>
        <v>0</v>
      </c>
      <c r="F4974" t="str">
        <f>INDEX(cleaned_data_Pittsburgh!AK$2:'cleaned_data_Pittsburgh'!AK$828, MATCH(A4974, cleaned_data_Pittsburgh!I$2:'cleaned_data_Pittsburgh'!I$828,0))</f>
        <v>Sub-county</v>
      </c>
      <c r="G4974">
        <f t="shared" si="60"/>
        <v>1</v>
      </c>
    </row>
    <row r="4975" spans="1:7" x14ac:dyDescent="0.2">
      <c r="A4975" t="s">
        <v>3215</v>
      </c>
      <c r="B4975">
        <v>52545892</v>
      </c>
      <c r="C4975" t="s">
        <v>3380</v>
      </c>
      <c r="D4975" t="str">
        <f>INDEX(cleaned_data_Pittsburgh!AF$2:'cleaned_data_Pittsburgh'!AF$828, MATCH(A4975, cleaned_data_Pittsburgh!I$2:'cleaned_data_Pittsburgh'!I$828,0))</f>
        <v>Pittsburgh</v>
      </c>
      <c r="E4975">
        <f>INDEX(cleaned_data_Pittsburgh!AG$2:'cleaned_data_Pittsburgh'!AG$828, MATCH(A4975, cleaned_data_Pittsburgh!I$2:'cleaned_data_Pittsburgh'!I$828,0))</f>
        <v>0</v>
      </c>
      <c r="F4975" t="str">
        <f>INDEX(cleaned_data_Pittsburgh!AK$2:'cleaned_data_Pittsburgh'!AK$828, MATCH(A4975, cleaned_data_Pittsburgh!I$2:'cleaned_data_Pittsburgh'!I$828,0))</f>
        <v>Sub-county</v>
      </c>
      <c r="G4975">
        <f t="shared" si="60"/>
        <v>1</v>
      </c>
    </row>
    <row r="4976" spans="1:7" x14ac:dyDescent="0.2">
      <c r="A4976" t="s">
        <v>3215</v>
      </c>
      <c r="B4976">
        <v>191201986</v>
      </c>
      <c r="C4976" t="s">
        <v>3380</v>
      </c>
      <c r="D4976" t="str">
        <f>INDEX(cleaned_data_Pittsburgh!AF$2:'cleaned_data_Pittsburgh'!AF$828, MATCH(A4976, cleaned_data_Pittsburgh!I$2:'cleaned_data_Pittsburgh'!I$828,0))</f>
        <v>Pittsburgh</v>
      </c>
      <c r="E4976">
        <f>INDEX(cleaned_data_Pittsburgh!AG$2:'cleaned_data_Pittsburgh'!AG$828, MATCH(A4976, cleaned_data_Pittsburgh!I$2:'cleaned_data_Pittsburgh'!I$828,0))</f>
        <v>0</v>
      </c>
      <c r="F4976" t="str">
        <f>INDEX(cleaned_data_Pittsburgh!AK$2:'cleaned_data_Pittsburgh'!AK$828, MATCH(A4976, cleaned_data_Pittsburgh!I$2:'cleaned_data_Pittsburgh'!I$828,0))</f>
        <v>Sub-county</v>
      </c>
      <c r="G4976">
        <f t="shared" si="60"/>
        <v>1</v>
      </c>
    </row>
    <row r="4977" spans="1:7" x14ac:dyDescent="0.2">
      <c r="A4977" t="s">
        <v>3190</v>
      </c>
      <c r="B4977">
        <v>3091795</v>
      </c>
      <c r="C4977" t="s">
        <v>3380</v>
      </c>
      <c r="D4977" t="str">
        <f>INDEX(cleaned_data_Pittsburgh!AF$2:'cleaned_data_Pittsburgh'!AF$828, MATCH(A4977, cleaned_data_Pittsburgh!I$2:'cleaned_data_Pittsburgh'!I$828,0))</f>
        <v>Pittsburgh</v>
      </c>
      <c r="E4977">
        <f>INDEX(cleaned_data_Pittsburgh!AG$2:'cleaned_data_Pittsburgh'!AG$828, MATCH(A4977, cleaned_data_Pittsburgh!I$2:'cleaned_data_Pittsburgh'!I$828,0))</f>
        <v>0</v>
      </c>
      <c r="F4977" t="str">
        <f>INDEX(cleaned_data_Pittsburgh!AK$2:'cleaned_data_Pittsburgh'!AK$828, MATCH(A4977, cleaned_data_Pittsburgh!I$2:'cleaned_data_Pittsburgh'!I$828,0))</f>
        <v>Sub-county</v>
      </c>
      <c r="G4977">
        <f t="shared" si="60"/>
        <v>1</v>
      </c>
    </row>
    <row r="4978" spans="1:7" x14ac:dyDescent="0.2">
      <c r="A4978" t="s">
        <v>3190</v>
      </c>
      <c r="B4978">
        <v>6958796</v>
      </c>
      <c r="C4978" t="s">
        <v>3380</v>
      </c>
      <c r="D4978" t="str">
        <f>INDEX(cleaned_data_Pittsburgh!AF$2:'cleaned_data_Pittsburgh'!AF$828, MATCH(A4978, cleaned_data_Pittsburgh!I$2:'cleaned_data_Pittsburgh'!I$828,0))</f>
        <v>Pittsburgh</v>
      </c>
      <c r="E4978">
        <f>INDEX(cleaned_data_Pittsburgh!AG$2:'cleaned_data_Pittsburgh'!AG$828, MATCH(A4978, cleaned_data_Pittsburgh!I$2:'cleaned_data_Pittsburgh'!I$828,0))</f>
        <v>0</v>
      </c>
      <c r="F4978" t="str">
        <f>INDEX(cleaned_data_Pittsburgh!AK$2:'cleaned_data_Pittsburgh'!AK$828, MATCH(A4978, cleaned_data_Pittsburgh!I$2:'cleaned_data_Pittsburgh'!I$828,0))</f>
        <v>Sub-county</v>
      </c>
      <c r="G4978">
        <f t="shared" si="60"/>
        <v>1</v>
      </c>
    </row>
    <row r="4979" spans="1:7" x14ac:dyDescent="0.2">
      <c r="A4979" t="s">
        <v>3190</v>
      </c>
      <c r="B4979">
        <v>5540183</v>
      </c>
      <c r="C4979" t="s">
        <v>3380</v>
      </c>
      <c r="D4979" t="str">
        <f>INDEX(cleaned_data_Pittsburgh!AF$2:'cleaned_data_Pittsburgh'!AF$828, MATCH(A4979, cleaned_data_Pittsburgh!I$2:'cleaned_data_Pittsburgh'!I$828,0))</f>
        <v>Pittsburgh</v>
      </c>
      <c r="E4979">
        <f>INDEX(cleaned_data_Pittsburgh!AG$2:'cleaned_data_Pittsburgh'!AG$828, MATCH(A4979, cleaned_data_Pittsburgh!I$2:'cleaned_data_Pittsburgh'!I$828,0))</f>
        <v>0</v>
      </c>
      <c r="F4979" t="str">
        <f>INDEX(cleaned_data_Pittsburgh!AK$2:'cleaned_data_Pittsburgh'!AK$828, MATCH(A4979, cleaned_data_Pittsburgh!I$2:'cleaned_data_Pittsburgh'!I$828,0))</f>
        <v>Sub-county</v>
      </c>
      <c r="G4979">
        <f t="shared" si="60"/>
        <v>1</v>
      </c>
    </row>
    <row r="4980" spans="1:7" x14ac:dyDescent="0.2">
      <c r="A4980" t="s">
        <v>3190</v>
      </c>
      <c r="B4980">
        <v>87329612</v>
      </c>
      <c r="C4980" t="s">
        <v>3380</v>
      </c>
      <c r="D4980" t="str">
        <f>INDEX(cleaned_data_Pittsburgh!AF$2:'cleaned_data_Pittsburgh'!AF$828, MATCH(A4980, cleaned_data_Pittsburgh!I$2:'cleaned_data_Pittsburgh'!I$828,0))</f>
        <v>Pittsburgh</v>
      </c>
      <c r="E4980">
        <f>INDEX(cleaned_data_Pittsburgh!AG$2:'cleaned_data_Pittsburgh'!AG$828, MATCH(A4980, cleaned_data_Pittsburgh!I$2:'cleaned_data_Pittsburgh'!I$828,0))</f>
        <v>0</v>
      </c>
      <c r="F4980" t="str">
        <f>INDEX(cleaned_data_Pittsburgh!AK$2:'cleaned_data_Pittsburgh'!AK$828, MATCH(A4980, cleaned_data_Pittsburgh!I$2:'cleaned_data_Pittsburgh'!I$828,0))</f>
        <v>Sub-county</v>
      </c>
      <c r="G4980">
        <f t="shared" si="60"/>
        <v>1</v>
      </c>
    </row>
    <row r="4981" spans="1:7" x14ac:dyDescent="0.2">
      <c r="A4981" t="s">
        <v>3190</v>
      </c>
      <c r="B4981">
        <v>189185598</v>
      </c>
      <c r="C4981" t="s">
        <v>3380</v>
      </c>
      <c r="D4981" t="str">
        <f>INDEX(cleaned_data_Pittsburgh!AF$2:'cleaned_data_Pittsburgh'!AF$828, MATCH(A4981, cleaned_data_Pittsburgh!I$2:'cleaned_data_Pittsburgh'!I$828,0))</f>
        <v>Pittsburgh</v>
      </c>
      <c r="E4981">
        <f>INDEX(cleaned_data_Pittsburgh!AG$2:'cleaned_data_Pittsburgh'!AG$828, MATCH(A4981, cleaned_data_Pittsburgh!I$2:'cleaned_data_Pittsburgh'!I$828,0))</f>
        <v>0</v>
      </c>
      <c r="F4981" t="str">
        <f>INDEX(cleaned_data_Pittsburgh!AK$2:'cleaned_data_Pittsburgh'!AK$828, MATCH(A4981, cleaned_data_Pittsburgh!I$2:'cleaned_data_Pittsburgh'!I$828,0))</f>
        <v>Sub-county</v>
      </c>
      <c r="G4981">
        <f t="shared" si="60"/>
        <v>1</v>
      </c>
    </row>
    <row r="4982" spans="1:7" x14ac:dyDescent="0.2">
      <c r="A4982" t="s">
        <v>3186</v>
      </c>
      <c r="B4982">
        <v>3091795</v>
      </c>
      <c r="C4982" t="s">
        <v>3380</v>
      </c>
      <c r="D4982" t="str">
        <f>INDEX(cleaned_data_Pittsburgh!AF$2:'cleaned_data_Pittsburgh'!AF$828, MATCH(A4982, cleaned_data_Pittsburgh!I$2:'cleaned_data_Pittsburgh'!I$828,0))</f>
        <v>Pittsburgh</v>
      </c>
      <c r="E4982">
        <f>INDEX(cleaned_data_Pittsburgh!AG$2:'cleaned_data_Pittsburgh'!AG$828, MATCH(A4982, cleaned_data_Pittsburgh!I$2:'cleaned_data_Pittsburgh'!I$828,0))</f>
        <v>0</v>
      </c>
      <c r="F4982" t="str">
        <f>INDEX(cleaned_data_Pittsburgh!AK$2:'cleaned_data_Pittsburgh'!AK$828, MATCH(A4982, cleaned_data_Pittsburgh!I$2:'cleaned_data_Pittsburgh'!I$828,0))</f>
        <v>Sub-county</v>
      </c>
      <c r="G4982">
        <f t="shared" si="60"/>
        <v>1</v>
      </c>
    </row>
    <row r="4983" spans="1:7" x14ac:dyDescent="0.2">
      <c r="A4983" t="s">
        <v>3186</v>
      </c>
      <c r="B4983">
        <v>5540183</v>
      </c>
      <c r="C4983" t="s">
        <v>3380</v>
      </c>
      <c r="D4983" t="str">
        <f>INDEX(cleaned_data_Pittsburgh!AF$2:'cleaned_data_Pittsburgh'!AF$828, MATCH(A4983, cleaned_data_Pittsburgh!I$2:'cleaned_data_Pittsburgh'!I$828,0))</f>
        <v>Pittsburgh</v>
      </c>
      <c r="E4983">
        <f>INDEX(cleaned_data_Pittsburgh!AG$2:'cleaned_data_Pittsburgh'!AG$828, MATCH(A4983, cleaned_data_Pittsburgh!I$2:'cleaned_data_Pittsburgh'!I$828,0))</f>
        <v>0</v>
      </c>
      <c r="F4983" t="str">
        <f>INDEX(cleaned_data_Pittsburgh!AK$2:'cleaned_data_Pittsburgh'!AK$828, MATCH(A4983, cleaned_data_Pittsburgh!I$2:'cleaned_data_Pittsburgh'!I$828,0))</f>
        <v>Sub-county</v>
      </c>
      <c r="G4983">
        <f t="shared" si="60"/>
        <v>1</v>
      </c>
    </row>
    <row r="4984" spans="1:7" x14ac:dyDescent="0.2">
      <c r="A4984" t="s">
        <v>3330</v>
      </c>
      <c r="B4984">
        <v>95562552</v>
      </c>
      <c r="C4984" t="s">
        <v>3380</v>
      </c>
      <c r="D4984" t="str">
        <f>INDEX(cleaned_data_Pittsburgh!AF$2:'cleaned_data_Pittsburgh'!AF$828, MATCH(A4984, cleaned_data_Pittsburgh!I$2:'cleaned_data_Pittsburgh'!I$828,0))</f>
        <v>Pittsburgh</v>
      </c>
      <c r="E4984">
        <f>INDEX(cleaned_data_Pittsburgh!AG$2:'cleaned_data_Pittsburgh'!AG$828, MATCH(A4984, cleaned_data_Pittsburgh!I$2:'cleaned_data_Pittsburgh'!I$828,0))</f>
        <v>0</v>
      </c>
      <c r="F4984" t="str">
        <f>INDEX(cleaned_data_Pittsburgh!AK$2:'cleaned_data_Pittsburgh'!AK$828, MATCH(A4984, cleaned_data_Pittsburgh!I$2:'cleaned_data_Pittsburgh'!I$828,0))</f>
        <v>Sub-county</v>
      </c>
      <c r="G4984">
        <f t="shared" si="60"/>
        <v>1</v>
      </c>
    </row>
    <row r="4985" spans="1:7" x14ac:dyDescent="0.2">
      <c r="A4985" t="s">
        <v>3330</v>
      </c>
      <c r="B4985">
        <v>189248851</v>
      </c>
      <c r="C4985" t="s">
        <v>3380</v>
      </c>
      <c r="D4985" t="str">
        <f>INDEX(cleaned_data_Pittsburgh!AF$2:'cleaned_data_Pittsburgh'!AF$828, MATCH(A4985, cleaned_data_Pittsburgh!I$2:'cleaned_data_Pittsburgh'!I$828,0))</f>
        <v>Pittsburgh</v>
      </c>
      <c r="E4985">
        <f>INDEX(cleaned_data_Pittsburgh!AG$2:'cleaned_data_Pittsburgh'!AG$828, MATCH(A4985, cleaned_data_Pittsburgh!I$2:'cleaned_data_Pittsburgh'!I$828,0))</f>
        <v>0</v>
      </c>
      <c r="F4985" t="str">
        <f>INDEX(cleaned_data_Pittsburgh!AK$2:'cleaned_data_Pittsburgh'!AK$828, MATCH(A4985, cleaned_data_Pittsburgh!I$2:'cleaned_data_Pittsburgh'!I$828,0))</f>
        <v>Sub-county</v>
      </c>
      <c r="G4985">
        <f t="shared" si="60"/>
        <v>1</v>
      </c>
    </row>
    <row r="4986" spans="1:7" x14ac:dyDescent="0.2">
      <c r="A4986" t="s">
        <v>3330</v>
      </c>
      <c r="B4986">
        <v>104039742</v>
      </c>
      <c r="C4986" t="s">
        <v>3380</v>
      </c>
      <c r="D4986" t="str">
        <f>INDEX(cleaned_data_Pittsburgh!AF$2:'cleaned_data_Pittsburgh'!AF$828, MATCH(A4986, cleaned_data_Pittsburgh!I$2:'cleaned_data_Pittsburgh'!I$828,0))</f>
        <v>Pittsburgh</v>
      </c>
      <c r="E4986">
        <f>INDEX(cleaned_data_Pittsburgh!AG$2:'cleaned_data_Pittsburgh'!AG$828, MATCH(A4986, cleaned_data_Pittsburgh!I$2:'cleaned_data_Pittsburgh'!I$828,0))</f>
        <v>0</v>
      </c>
      <c r="F4986" t="str">
        <f>INDEX(cleaned_data_Pittsburgh!AK$2:'cleaned_data_Pittsburgh'!AK$828, MATCH(A4986, cleaned_data_Pittsburgh!I$2:'cleaned_data_Pittsburgh'!I$828,0))</f>
        <v>Sub-county</v>
      </c>
      <c r="G4986">
        <f t="shared" si="60"/>
        <v>1</v>
      </c>
    </row>
    <row r="4987" spans="1:7" x14ac:dyDescent="0.2">
      <c r="A4987" t="s">
        <v>3330</v>
      </c>
      <c r="B4987">
        <v>7107895</v>
      </c>
      <c r="C4987" t="s">
        <v>3380</v>
      </c>
      <c r="D4987" t="str">
        <f>INDEX(cleaned_data_Pittsburgh!AF$2:'cleaned_data_Pittsburgh'!AF$828, MATCH(A4987, cleaned_data_Pittsburgh!I$2:'cleaned_data_Pittsburgh'!I$828,0))</f>
        <v>Pittsburgh</v>
      </c>
      <c r="E4987">
        <f>INDEX(cleaned_data_Pittsburgh!AG$2:'cleaned_data_Pittsburgh'!AG$828, MATCH(A4987, cleaned_data_Pittsburgh!I$2:'cleaned_data_Pittsburgh'!I$828,0))</f>
        <v>0</v>
      </c>
      <c r="F4987" t="str">
        <f>INDEX(cleaned_data_Pittsburgh!AK$2:'cleaned_data_Pittsburgh'!AK$828, MATCH(A4987, cleaned_data_Pittsburgh!I$2:'cleaned_data_Pittsburgh'!I$828,0))</f>
        <v>Sub-county</v>
      </c>
      <c r="G4987">
        <f t="shared" si="60"/>
        <v>1</v>
      </c>
    </row>
    <row r="4988" spans="1:7" x14ac:dyDescent="0.2">
      <c r="A4988" t="s">
        <v>3330</v>
      </c>
      <c r="B4988">
        <v>29834482</v>
      </c>
      <c r="C4988" t="s">
        <v>3380</v>
      </c>
      <c r="D4988" t="str">
        <f>INDEX(cleaned_data_Pittsburgh!AF$2:'cleaned_data_Pittsburgh'!AF$828, MATCH(A4988, cleaned_data_Pittsburgh!I$2:'cleaned_data_Pittsburgh'!I$828,0))</f>
        <v>Pittsburgh</v>
      </c>
      <c r="E4988">
        <f>INDEX(cleaned_data_Pittsburgh!AG$2:'cleaned_data_Pittsburgh'!AG$828, MATCH(A4988, cleaned_data_Pittsburgh!I$2:'cleaned_data_Pittsburgh'!I$828,0))</f>
        <v>0</v>
      </c>
      <c r="F4988" t="str">
        <f>INDEX(cleaned_data_Pittsburgh!AK$2:'cleaned_data_Pittsburgh'!AK$828, MATCH(A4988, cleaned_data_Pittsburgh!I$2:'cleaned_data_Pittsburgh'!I$828,0))</f>
        <v>Sub-county</v>
      </c>
      <c r="G4988">
        <f t="shared" si="60"/>
        <v>1</v>
      </c>
    </row>
    <row r="4989" spans="1:7" x14ac:dyDescent="0.2">
      <c r="A4989" t="s">
        <v>3330</v>
      </c>
      <c r="B4989">
        <v>70515372</v>
      </c>
      <c r="C4989" t="s">
        <v>3380</v>
      </c>
      <c r="D4989" t="str">
        <f>INDEX(cleaned_data_Pittsburgh!AF$2:'cleaned_data_Pittsburgh'!AF$828, MATCH(A4989, cleaned_data_Pittsburgh!I$2:'cleaned_data_Pittsburgh'!I$828,0))</f>
        <v>Pittsburgh</v>
      </c>
      <c r="E4989">
        <f>INDEX(cleaned_data_Pittsburgh!AG$2:'cleaned_data_Pittsburgh'!AG$828, MATCH(A4989, cleaned_data_Pittsburgh!I$2:'cleaned_data_Pittsburgh'!I$828,0))</f>
        <v>0</v>
      </c>
      <c r="F4989" t="str">
        <f>INDEX(cleaned_data_Pittsburgh!AK$2:'cleaned_data_Pittsburgh'!AK$828, MATCH(A4989, cleaned_data_Pittsburgh!I$2:'cleaned_data_Pittsburgh'!I$828,0))</f>
        <v>Sub-county</v>
      </c>
      <c r="G4989">
        <f t="shared" si="60"/>
        <v>1</v>
      </c>
    </row>
    <row r="4990" spans="1:7" x14ac:dyDescent="0.2">
      <c r="A4990" t="s">
        <v>3336</v>
      </c>
      <c r="B4990">
        <v>189374418</v>
      </c>
      <c r="C4990" t="s">
        <v>3380</v>
      </c>
      <c r="D4990" t="str">
        <f>INDEX(cleaned_data_Pittsburgh!AF$2:'cleaned_data_Pittsburgh'!AF$828, MATCH(A4990, cleaned_data_Pittsburgh!I$2:'cleaned_data_Pittsburgh'!I$828,0))</f>
        <v>Pittsburgh</v>
      </c>
      <c r="E4990">
        <f>INDEX(cleaned_data_Pittsburgh!AG$2:'cleaned_data_Pittsburgh'!AG$828, MATCH(A4990, cleaned_data_Pittsburgh!I$2:'cleaned_data_Pittsburgh'!I$828,0))</f>
        <v>0</v>
      </c>
      <c r="F4990" t="str">
        <f>INDEX(cleaned_data_Pittsburgh!AK$2:'cleaned_data_Pittsburgh'!AK$828, MATCH(A4990, cleaned_data_Pittsburgh!I$2:'cleaned_data_Pittsburgh'!I$828,0))</f>
        <v>Sub-county</v>
      </c>
      <c r="G4990">
        <f t="shared" si="60"/>
        <v>1</v>
      </c>
    </row>
    <row r="4991" spans="1:7" x14ac:dyDescent="0.2">
      <c r="A4991" t="s">
        <v>3336</v>
      </c>
      <c r="B4991">
        <v>18196771</v>
      </c>
      <c r="C4991" t="s">
        <v>3380</v>
      </c>
      <c r="D4991" t="str">
        <f>INDEX(cleaned_data_Pittsburgh!AF$2:'cleaned_data_Pittsburgh'!AF$828, MATCH(A4991, cleaned_data_Pittsburgh!I$2:'cleaned_data_Pittsburgh'!I$828,0))</f>
        <v>Pittsburgh</v>
      </c>
      <c r="E4991">
        <f>INDEX(cleaned_data_Pittsburgh!AG$2:'cleaned_data_Pittsburgh'!AG$828, MATCH(A4991, cleaned_data_Pittsburgh!I$2:'cleaned_data_Pittsburgh'!I$828,0))</f>
        <v>0</v>
      </c>
      <c r="F4991" t="str">
        <f>INDEX(cleaned_data_Pittsburgh!AK$2:'cleaned_data_Pittsburgh'!AK$828, MATCH(A4991, cleaned_data_Pittsburgh!I$2:'cleaned_data_Pittsburgh'!I$828,0))</f>
        <v>Sub-county</v>
      </c>
      <c r="G4991">
        <f t="shared" si="60"/>
        <v>1</v>
      </c>
    </row>
    <row r="4992" spans="1:7" x14ac:dyDescent="0.2">
      <c r="A4992" t="s">
        <v>3329</v>
      </c>
      <c r="B4992">
        <v>95562552</v>
      </c>
      <c r="C4992" t="s">
        <v>3380</v>
      </c>
      <c r="D4992" t="str">
        <f>INDEX(cleaned_data_Pittsburgh!AF$2:'cleaned_data_Pittsburgh'!AF$828, MATCH(A4992, cleaned_data_Pittsburgh!I$2:'cleaned_data_Pittsburgh'!I$828,0))</f>
        <v>Pittsburgh</v>
      </c>
      <c r="E4992">
        <f>INDEX(cleaned_data_Pittsburgh!AG$2:'cleaned_data_Pittsburgh'!AG$828, MATCH(A4992, cleaned_data_Pittsburgh!I$2:'cleaned_data_Pittsburgh'!I$828,0))</f>
        <v>0</v>
      </c>
      <c r="F4992" t="str">
        <f>INDEX(cleaned_data_Pittsburgh!AK$2:'cleaned_data_Pittsburgh'!AK$828, MATCH(A4992, cleaned_data_Pittsburgh!I$2:'cleaned_data_Pittsburgh'!I$828,0))</f>
        <v>Sub-county</v>
      </c>
      <c r="G4992">
        <f t="shared" si="60"/>
        <v>1</v>
      </c>
    </row>
    <row r="4993" spans="1:7" x14ac:dyDescent="0.2">
      <c r="A4993" t="s">
        <v>3329</v>
      </c>
      <c r="B4993">
        <v>189601889</v>
      </c>
      <c r="C4993" t="s">
        <v>3380</v>
      </c>
      <c r="D4993" t="str">
        <f>INDEX(cleaned_data_Pittsburgh!AF$2:'cleaned_data_Pittsburgh'!AF$828, MATCH(A4993, cleaned_data_Pittsburgh!I$2:'cleaned_data_Pittsburgh'!I$828,0))</f>
        <v>Pittsburgh</v>
      </c>
      <c r="E4993">
        <f>INDEX(cleaned_data_Pittsburgh!AG$2:'cleaned_data_Pittsburgh'!AG$828, MATCH(A4993, cleaned_data_Pittsburgh!I$2:'cleaned_data_Pittsburgh'!I$828,0))</f>
        <v>0</v>
      </c>
      <c r="F4993" t="str">
        <f>INDEX(cleaned_data_Pittsburgh!AK$2:'cleaned_data_Pittsburgh'!AK$828, MATCH(A4993, cleaned_data_Pittsburgh!I$2:'cleaned_data_Pittsburgh'!I$828,0))</f>
        <v>Sub-county</v>
      </c>
      <c r="G4993">
        <f t="shared" si="60"/>
        <v>1</v>
      </c>
    </row>
    <row r="4994" spans="1:7" x14ac:dyDescent="0.2">
      <c r="A4994" t="s">
        <v>3329</v>
      </c>
      <c r="B4994">
        <v>11716679</v>
      </c>
      <c r="C4994" t="s">
        <v>3380</v>
      </c>
      <c r="D4994" t="str">
        <f>INDEX(cleaned_data_Pittsburgh!AF$2:'cleaned_data_Pittsburgh'!AF$828, MATCH(A4994, cleaned_data_Pittsburgh!I$2:'cleaned_data_Pittsburgh'!I$828,0))</f>
        <v>Pittsburgh</v>
      </c>
      <c r="E4994">
        <f>INDEX(cleaned_data_Pittsburgh!AG$2:'cleaned_data_Pittsburgh'!AG$828, MATCH(A4994, cleaned_data_Pittsburgh!I$2:'cleaned_data_Pittsburgh'!I$828,0))</f>
        <v>0</v>
      </c>
      <c r="F4994" t="str">
        <f>INDEX(cleaned_data_Pittsburgh!AK$2:'cleaned_data_Pittsburgh'!AK$828, MATCH(A4994, cleaned_data_Pittsburgh!I$2:'cleaned_data_Pittsburgh'!I$828,0))</f>
        <v>Sub-county</v>
      </c>
      <c r="G4994">
        <f t="shared" si="60"/>
        <v>1</v>
      </c>
    </row>
    <row r="4995" spans="1:7" x14ac:dyDescent="0.2">
      <c r="A4995" t="s">
        <v>3329</v>
      </c>
      <c r="B4995">
        <v>191399729</v>
      </c>
      <c r="C4995" t="s">
        <v>3380</v>
      </c>
      <c r="D4995" t="str">
        <f>INDEX(cleaned_data_Pittsburgh!AF$2:'cleaned_data_Pittsburgh'!AF$828, MATCH(A4995, cleaned_data_Pittsburgh!I$2:'cleaned_data_Pittsburgh'!I$828,0))</f>
        <v>Pittsburgh</v>
      </c>
      <c r="E4995">
        <f>INDEX(cleaned_data_Pittsburgh!AG$2:'cleaned_data_Pittsburgh'!AG$828, MATCH(A4995, cleaned_data_Pittsburgh!I$2:'cleaned_data_Pittsburgh'!I$828,0))</f>
        <v>0</v>
      </c>
      <c r="F4995" t="str">
        <f>INDEX(cleaned_data_Pittsburgh!AK$2:'cleaned_data_Pittsburgh'!AK$828, MATCH(A4995, cleaned_data_Pittsburgh!I$2:'cleaned_data_Pittsburgh'!I$828,0))</f>
        <v>Sub-county</v>
      </c>
      <c r="G4995">
        <f t="shared" si="60"/>
        <v>1</v>
      </c>
    </row>
    <row r="4996" spans="1:7" x14ac:dyDescent="0.2">
      <c r="A4996" t="s">
        <v>3329</v>
      </c>
      <c r="B4996">
        <v>112874482</v>
      </c>
      <c r="C4996" t="s">
        <v>3380</v>
      </c>
      <c r="D4996" t="str">
        <f>INDEX(cleaned_data_Pittsburgh!AF$2:'cleaned_data_Pittsburgh'!AF$828, MATCH(A4996, cleaned_data_Pittsburgh!I$2:'cleaned_data_Pittsburgh'!I$828,0))</f>
        <v>Pittsburgh</v>
      </c>
      <c r="E4996">
        <f>INDEX(cleaned_data_Pittsburgh!AG$2:'cleaned_data_Pittsburgh'!AG$828, MATCH(A4996, cleaned_data_Pittsburgh!I$2:'cleaned_data_Pittsburgh'!I$828,0))</f>
        <v>0</v>
      </c>
      <c r="F4996" t="str">
        <f>INDEX(cleaned_data_Pittsburgh!AK$2:'cleaned_data_Pittsburgh'!AK$828, MATCH(A4996, cleaned_data_Pittsburgh!I$2:'cleaned_data_Pittsburgh'!I$828,0))</f>
        <v>Sub-county</v>
      </c>
      <c r="G4996">
        <f t="shared" si="60"/>
        <v>1</v>
      </c>
    </row>
    <row r="4997" spans="1:7" x14ac:dyDescent="0.2">
      <c r="A4997" t="s">
        <v>3329</v>
      </c>
      <c r="B4997">
        <v>29834482</v>
      </c>
      <c r="C4997" t="s">
        <v>3380</v>
      </c>
      <c r="D4997" t="str">
        <f>INDEX(cleaned_data_Pittsburgh!AF$2:'cleaned_data_Pittsburgh'!AF$828, MATCH(A4997, cleaned_data_Pittsburgh!I$2:'cleaned_data_Pittsburgh'!I$828,0))</f>
        <v>Pittsburgh</v>
      </c>
      <c r="E4997">
        <f>INDEX(cleaned_data_Pittsburgh!AG$2:'cleaned_data_Pittsburgh'!AG$828, MATCH(A4997, cleaned_data_Pittsburgh!I$2:'cleaned_data_Pittsburgh'!I$828,0))</f>
        <v>0</v>
      </c>
      <c r="F4997" t="str">
        <f>INDEX(cleaned_data_Pittsburgh!AK$2:'cleaned_data_Pittsburgh'!AK$828, MATCH(A4997, cleaned_data_Pittsburgh!I$2:'cleaned_data_Pittsburgh'!I$828,0))</f>
        <v>Sub-county</v>
      </c>
      <c r="G4997">
        <f t="shared" si="60"/>
        <v>1</v>
      </c>
    </row>
    <row r="4998" spans="1:7" x14ac:dyDescent="0.2">
      <c r="A4998" t="s">
        <v>3262</v>
      </c>
      <c r="B4998">
        <v>8513140</v>
      </c>
      <c r="C4998" t="s">
        <v>3380</v>
      </c>
      <c r="D4998" t="str">
        <f>INDEX(cleaned_data_Pittsburgh!AF$2:'cleaned_data_Pittsburgh'!AF$828, MATCH(A4998, cleaned_data_Pittsburgh!I$2:'cleaned_data_Pittsburgh'!I$828,0))</f>
        <v>Pittsburgh</v>
      </c>
      <c r="E4998">
        <f>INDEX(cleaned_data_Pittsburgh!AG$2:'cleaned_data_Pittsburgh'!AG$828, MATCH(A4998, cleaned_data_Pittsburgh!I$2:'cleaned_data_Pittsburgh'!I$828,0))</f>
        <v>0</v>
      </c>
      <c r="F4998" t="str">
        <f>INDEX(cleaned_data_Pittsburgh!AK$2:'cleaned_data_Pittsburgh'!AK$828, MATCH(A4998, cleaned_data_Pittsburgh!I$2:'cleaned_data_Pittsburgh'!I$828,0))</f>
        <v>Sub-county</v>
      </c>
      <c r="G4998">
        <f t="shared" si="60"/>
        <v>1</v>
      </c>
    </row>
    <row r="4999" spans="1:7" x14ac:dyDescent="0.2">
      <c r="A4999" t="s">
        <v>3262</v>
      </c>
      <c r="B4999">
        <v>187232586</v>
      </c>
      <c r="C4999" t="s">
        <v>3380</v>
      </c>
      <c r="D4999" t="str">
        <f>INDEX(cleaned_data_Pittsburgh!AF$2:'cleaned_data_Pittsburgh'!AF$828, MATCH(A4999, cleaned_data_Pittsburgh!I$2:'cleaned_data_Pittsburgh'!I$828,0))</f>
        <v>Pittsburgh</v>
      </c>
      <c r="E4999">
        <f>INDEX(cleaned_data_Pittsburgh!AG$2:'cleaned_data_Pittsburgh'!AG$828, MATCH(A4999, cleaned_data_Pittsburgh!I$2:'cleaned_data_Pittsburgh'!I$828,0))</f>
        <v>0</v>
      </c>
      <c r="F4999" t="str">
        <f>INDEX(cleaned_data_Pittsburgh!AK$2:'cleaned_data_Pittsburgh'!AK$828, MATCH(A4999, cleaned_data_Pittsburgh!I$2:'cleaned_data_Pittsburgh'!I$828,0))</f>
        <v>Sub-county</v>
      </c>
      <c r="G4999">
        <f t="shared" si="60"/>
        <v>1</v>
      </c>
    </row>
    <row r="5000" spans="1:7" x14ac:dyDescent="0.2">
      <c r="A5000" t="s">
        <v>3262</v>
      </c>
      <c r="B5000">
        <v>185668426</v>
      </c>
      <c r="C5000" t="s">
        <v>3380</v>
      </c>
      <c r="D5000" t="str">
        <f>INDEX(cleaned_data_Pittsburgh!AF$2:'cleaned_data_Pittsburgh'!AF$828, MATCH(A5000, cleaned_data_Pittsburgh!I$2:'cleaned_data_Pittsburgh'!I$828,0))</f>
        <v>Pittsburgh</v>
      </c>
      <c r="E5000">
        <f>INDEX(cleaned_data_Pittsburgh!AG$2:'cleaned_data_Pittsburgh'!AG$828, MATCH(A5000, cleaned_data_Pittsburgh!I$2:'cleaned_data_Pittsburgh'!I$828,0))</f>
        <v>0</v>
      </c>
      <c r="F5000" t="str">
        <f>INDEX(cleaned_data_Pittsburgh!AK$2:'cleaned_data_Pittsburgh'!AK$828, MATCH(A5000, cleaned_data_Pittsburgh!I$2:'cleaned_data_Pittsburgh'!I$828,0))</f>
        <v>Sub-county</v>
      </c>
      <c r="G5000">
        <f t="shared" si="60"/>
        <v>1</v>
      </c>
    </row>
    <row r="5001" spans="1:7" x14ac:dyDescent="0.2">
      <c r="A5001" t="s">
        <v>3262</v>
      </c>
      <c r="B5001">
        <v>186899724</v>
      </c>
      <c r="C5001" t="s">
        <v>3380</v>
      </c>
      <c r="D5001" t="str">
        <f>INDEX(cleaned_data_Pittsburgh!AF$2:'cleaned_data_Pittsburgh'!AF$828, MATCH(A5001, cleaned_data_Pittsburgh!I$2:'cleaned_data_Pittsburgh'!I$828,0))</f>
        <v>Pittsburgh</v>
      </c>
      <c r="E5001">
        <f>INDEX(cleaned_data_Pittsburgh!AG$2:'cleaned_data_Pittsburgh'!AG$828, MATCH(A5001, cleaned_data_Pittsburgh!I$2:'cleaned_data_Pittsburgh'!I$828,0))</f>
        <v>0</v>
      </c>
      <c r="F5001" t="str">
        <f>INDEX(cleaned_data_Pittsburgh!AK$2:'cleaned_data_Pittsburgh'!AK$828, MATCH(A5001, cleaned_data_Pittsburgh!I$2:'cleaned_data_Pittsburgh'!I$828,0))</f>
        <v>Sub-county</v>
      </c>
      <c r="G5001">
        <f t="shared" si="60"/>
        <v>1</v>
      </c>
    </row>
    <row r="5002" spans="1:7" x14ac:dyDescent="0.2">
      <c r="A5002" t="s">
        <v>3213</v>
      </c>
      <c r="B5002">
        <v>98126192</v>
      </c>
      <c r="C5002" t="s">
        <v>3380</v>
      </c>
      <c r="D5002" t="str">
        <f>INDEX(cleaned_data_Pittsburgh!AF$2:'cleaned_data_Pittsburgh'!AF$828, MATCH(A5002, cleaned_data_Pittsburgh!I$2:'cleaned_data_Pittsburgh'!I$828,0))</f>
        <v>Pittsburgh</v>
      </c>
      <c r="E5002">
        <f>INDEX(cleaned_data_Pittsburgh!AG$2:'cleaned_data_Pittsburgh'!AG$828, MATCH(A5002, cleaned_data_Pittsburgh!I$2:'cleaned_data_Pittsburgh'!I$828,0))</f>
        <v>0</v>
      </c>
      <c r="F5002" t="str">
        <f>INDEX(cleaned_data_Pittsburgh!AK$2:'cleaned_data_Pittsburgh'!AK$828, MATCH(A5002, cleaned_data_Pittsburgh!I$2:'cleaned_data_Pittsburgh'!I$828,0))</f>
        <v>Sub-county</v>
      </c>
      <c r="G5002">
        <f t="shared" si="60"/>
        <v>1</v>
      </c>
    </row>
    <row r="5003" spans="1:7" x14ac:dyDescent="0.2">
      <c r="A5003" t="s">
        <v>3213</v>
      </c>
      <c r="B5003">
        <v>160672852</v>
      </c>
      <c r="C5003" t="s">
        <v>3380</v>
      </c>
      <c r="D5003" t="str">
        <f>INDEX(cleaned_data_Pittsburgh!AF$2:'cleaned_data_Pittsburgh'!AF$828, MATCH(A5003, cleaned_data_Pittsburgh!I$2:'cleaned_data_Pittsburgh'!I$828,0))</f>
        <v>Pittsburgh</v>
      </c>
      <c r="E5003">
        <f>INDEX(cleaned_data_Pittsburgh!AG$2:'cleaned_data_Pittsburgh'!AG$828, MATCH(A5003, cleaned_data_Pittsburgh!I$2:'cleaned_data_Pittsburgh'!I$828,0))</f>
        <v>0</v>
      </c>
      <c r="F5003" t="str">
        <f>INDEX(cleaned_data_Pittsburgh!AK$2:'cleaned_data_Pittsburgh'!AK$828, MATCH(A5003, cleaned_data_Pittsburgh!I$2:'cleaned_data_Pittsburgh'!I$828,0))</f>
        <v>Sub-county</v>
      </c>
      <c r="G5003">
        <f t="shared" ref="G5003:G5066" si="61">IF(IFERROR(SEARCH(D5003, C5003), 0), 1, 0)</f>
        <v>1</v>
      </c>
    </row>
    <row r="5004" spans="1:7" x14ac:dyDescent="0.2">
      <c r="A5004" t="s">
        <v>3232</v>
      </c>
      <c r="B5004">
        <v>183311654</v>
      </c>
      <c r="C5004" t="s">
        <v>3380</v>
      </c>
      <c r="D5004" t="str">
        <f>INDEX(cleaned_data_Pittsburgh!AF$2:'cleaned_data_Pittsburgh'!AF$828, MATCH(A5004, cleaned_data_Pittsburgh!I$2:'cleaned_data_Pittsburgh'!I$828,0))</f>
        <v>Pittsburgh</v>
      </c>
      <c r="E5004">
        <f>INDEX(cleaned_data_Pittsburgh!AG$2:'cleaned_data_Pittsburgh'!AG$828, MATCH(A5004, cleaned_data_Pittsburgh!I$2:'cleaned_data_Pittsburgh'!I$828,0))</f>
        <v>0</v>
      </c>
      <c r="F5004" t="str">
        <f>INDEX(cleaned_data_Pittsburgh!AK$2:'cleaned_data_Pittsburgh'!AK$828, MATCH(A5004, cleaned_data_Pittsburgh!I$2:'cleaned_data_Pittsburgh'!I$828,0))</f>
        <v>Sub-county</v>
      </c>
      <c r="G5004">
        <f t="shared" si="61"/>
        <v>1</v>
      </c>
    </row>
    <row r="5005" spans="1:7" x14ac:dyDescent="0.2">
      <c r="A5005" t="s">
        <v>3232</v>
      </c>
      <c r="B5005">
        <v>163137442</v>
      </c>
      <c r="C5005" t="s">
        <v>3380</v>
      </c>
      <c r="D5005" t="str">
        <f>INDEX(cleaned_data_Pittsburgh!AF$2:'cleaned_data_Pittsburgh'!AF$828, MATCH(A5005, cleaned_data_Pittsburgh!I$2:'cleaned_data_Pittsburgh'!I$828,0))</f>
        <v>Pittsburgh</v>
      </c>
      <c r="E5005">
        <f>INDEX(cleaned_data_Pittsburgh!AG$2:'cleaned_data_Pittsburgh'!AG$828, MATCH(A5005, cleaned_data_Pittsburgh!I$2:'cleaned_data_Pittsburgh'!I$828,0))</f>
        <v>0</v>
      </c>
      <c r="F5005" t="str">
        <f>INDEX(cleaned_data_Pittsburgh!AK$2:'cleaned_data_Pittsburgh'!AK$828, MATCH(A5005, cleaned_data_Pittsburgh!I$2:'cleaned_data_Pittsburgh'!I$828,0))</f>
        <v>Sub-county</v>
      </c>
      <c r="G5005">
        <f t="shared" si="61"/>
        <v>1</v>
      </c>
    </row>
    <row r="5006" spans="1:7" x14ac:dyDescent="0.2">
      <c r="A5006" t="s">
        <v>3232</v>
      </c>
      <c r="B5006">
        <v>185615319</v>
      </c>
      <c r="C5006" t="s">
        <v>3380</v>
      </c>
      <c r="D5006" t="str">
        <f>INDEX(cleaned_data_Pittsburgh!AF$2:'cleaned_data_Pittsburgh'!AF$828, MATCH(A5006, cleaned_data_Pittsburgh!I$2:'cleaned_data_Pittsburgh'!I$828,0))</f>
        <v>Pittsburgh</v>
      </c>
      <c r="E5006">
        <f>INDEX(cleaned_data_Pittsburgh!AG$2:'cleaned_data_Pittsburgh'!AG$828, MATCH(A5006, cleaned_data_Pittsburgh!I$2:'cleaned_data_Pittsburgh'!I$828,0))</f>
        <v>0</v>
      </c>
      <c r="F5006" t="str">
        <f>INDEX(cleaned_data_Pittsburgh!AK$2:'cleaned_data_Pittsburgh'!AK$828, MATCH(A5006, cleaned_data_Pittsburgh!I$2:'cleaned_data_Pittsburgh'!I$828,0))</f>
        <v>Sub-county</v>
      </c>
      <c r="G5006">
        <f t="shared" si="61"/>
        <v>1</v>
      </c>
    </row>
    <row r="5007" spans="1:7" x14ac:dyDescent="0.2">
      <c r="A5007" t="s">
        <v>3267</v>
      </c>
      <c r="B5007">
        <v>39630332</v>
      </c>
      <c r="C5007" t="s">
        <v>3380</v>
      </c>
      <c r="D5007" t="str">
        <f>INDEX(cleaned_data_Pittsburgh!AF$2:'cleaned_data_Pittsburgh'!AF$828, MATCH(A5007, cleaned_data_Pittsburgh!I$2:'cleaned_data_Pittsburgh'!I$828,0))</f>
        <v>Pittsburgh</v>
      </c>
      <c r="E5007">
        <f>INDEX(cleaned_data_Pittsburgh!AG$2:'cleaned_data_Pittsburgh'!AG$828, MATCH(A5007, cleaned_data_Pittsburgh!I$2:'cleaned_data_Pittsburgh'!I$828,0))</f>
        <v>0</v>
      </c>
      <c r="F5007" t="str">
        <f>INDEX(cleaned_data_Pittsburgh!AK$2:'cleaned_data_Pittsburgh'!AK$828, MATCH(A5007, cleaned_data_Pittsburgh!I$2:'cleaned_data_Pittsburgh'!I$828,0))</f>
        <v>Sub-county</v>
      </c>
      <c r="G5007">
        <f t="shared" si="61"/>
        <v>1</v>
      </c>
    </row>
    <row r="5008" spans="1:7" x14ac:dyDescent="0.2">
      <c r="A5008" t="s">
        <v>3267</v>
      </c>
      <c r="B5008">
        <v>74459962</v>
      </c>
      <c r="C5008" t="s">
        <v>3380</v>
      </c>
      <c r="D5008" t="str">
        <f>INDEX(cleaned_data_Pittsburgh!AF$2:'cleaned_data_Pittsburgh'!AF$828, MATCH(A5008, cleaned_data_Pittsburgh!I$2:'cleaned_data_Pittsburgh'!I$828,0))</f>
        <v>Pittsburgh</v>
      </c>
      <c r="E5008">
        <f>INDEX(cleaned_data_Pittsburgh!AG$2:'cleaned_data_Pittsburgh'!AG$828, MATCH(A5008, cleaned_data_Pittsburgh!I$2:'cleaned_data_Pittsburgh'!I$828,0))</f>
        <v>0</v>
      </c>
      <c r="F5008" t="str">
        <f>INDEX(cleaned_data_Pittsburgh!AK$2:'cleaned_data_Pittsburgh'!AK$828, MATCH(A5008, cleaned_data_Pittsburgh!I$2:'cleaned_data_Pittsburgh'!I$828,0))</f>
        <v>Sub-county</v>
      </c>
      <c r="G5008">
        <f t="shared" si="61"/>
        <v>1</v>
      </c>
    </row>
    <row r="5009" spans="1:7" x14ac:dyDescent="0.2">
      <c r="A5009" t="s">
        <v>3267</v>
      </c>
      <c r="B5009">
        <v>9668301</v>
      </c>
      <c r="C5009" t="s">
        <v>3380</v>
      </c>
      <c r="D5009" t="str">
        <f>INDEX(cleaned_data_Pittsburgh!AF$2:'cleaned_data_Pittsburgh'!AF$828, MATCH(A5009, cleaned_data_Pittsburgh!I$2:'cleaned_data_Pittsburgh'!I$828,0))</f>
        <v>Pittsburgh</v>
      </c>
      <c r="E5009">
        <f>INDEX(cleaned_data_Pittsburgh!AG$2:'cleaned_data_Pittsburgh'!AG$828, MATCH(A5009, cleaned_data_Pittsburgh!I$2:'cleaned_data_Pittsburgh'!I$828,0))</f>
        <v>0</v>
      </c>
      <c r="F5009" t="str">
        <f>INDEX(cleaned_data_Pittsburgh!AK$2:'cleaned_data_Pittsburgh'!AK$828, MATCH(A5009, cleaned_data_Pittsburgh!I$2:'cleaned_data_Pittsburgh'!I$828,0))</f>
        <v>Sub-county</v>
      </c>
      <c r="G5009">
        <f t="shared" si="61"/>
        <v>1</v>
      </c>
    </row>
    <row r="5010" spans="1:7" x14ac:dyDescent="0.2">
      <c r="A5010" t="s">
        <v>3264</v>
      </c>
      <c r="B5010">
        <v>39630332</v>
      </c>
      <c r="C5010" t="s">
        <v>3380</v>
      </c>
      <c r="D5010" t="str">
        <f>INDEX(cleaned_data_Pittsburgh!AF$2:'cleaned_data_Pittsburgh'!AF$828, MATCH(A5010, cleaned_data_Pittsburgh!I$2:'cleaned_data_Pittsburgh'!I$828,0))</f>
        <v>Pittsburgh</v>
      </c>
      <c r="E5010">
        <f>INDEX(cleaned_data_Pittsburgh!AG$2:'cleaned_data_Pittsburgh'!AG$828, MATCH(A5010, cleaned_data_Pittsburgh!I$2:'cleaned_data_Pittsburgh'!I$828,0))</f>
        <v>0</v>
      </c>
      <c r="F5010" t="str">
        <f>INDEX(cleaned_data_Pittsburgh!AK$2:'cleaned_data_Pittsburgh'!AK$828, MATCH(A5010, cleaned_data_Pittsburgh!I$2:'cleaned_data_Pittsburgh'!I$828,0))</f>
        <v>Sub-county</v>
      </c>
      <c r="G5010">
        <f t="shared" si="61"/>
        <v>1</v>
      </c>
    </row>
    <row r="5011" spans="1:7" x14ac:dyDescent="0.2">
      <c r="A5011" t="s">
        <v>3264</v>
      </c>
      <c r="B5011">
        <v>9668301</v>
      </c>
      <c r="C5011" t="s">
        <v>3380</v>
      </c>
      <c r="D5011" t="str">
        <f>INDEX(cleaned_data_Pittsburgh!AF$2:'cleaned_data_Pittsburgh'!AF$828, MATCH(A5011, cleaned_data_Pittsburgh!I$2:'cleaned_data_Pittsburgh'!I$828,0))</f>
        <v>Pittsburgh</v>
      </c>
      <c r="E5011">
        <f>INDEX(cleaned_data_Pittsburgh!AG$2:'cleaned_data_Pittsburgh'!AG$828, MATCH(A5011, cleaned_data_Pittsburgh!I$2:'cleaned_data_Pittsburgh'!I$828,0))</f>
        <v>0</v>
      </c>
      <c r="F5011" t="str">
        <f>INDEX(cleaned_data_Pittsburgh!AK$2:'cleaned_data_Pittsburgh'!AK$828, MATCH(A5011, cleaned_data_Pittsburgh!I$2:'cleaned_data_Pittsburgh'!I$828,0))</f>
        <v>Sub-county</v>
      </c>
      <c r="G5011">
        <f t="shared" si="61"/>
        <v>1</v>
      </c>
    </row>
    <row r="5012" spans="1:7" x14ac:dyDescent="0.2">
      <c r="A5012" t="s">
        <v>3184</v>
      </c>
      <c r="B5012">
        <v>3091795</v>
      </c>
      <c r="C5012" t="s">
        <v>3380</v>
      </c>
      <c r="D5012" t="str">
        <f>INDEX(cleaned_data_Pittsburgh!AF$2:'cleaned_data_Pittsburgh'!AF$828, MATCH(A5012, cleaned_data_Pittsburgh!I$2:'cleaned_data_Pittsburgh'!I$828,0))</f>
        <v>Pittsburgh</v>
      </c>
      <c r="E5012">
        <f>INDEX(cleaned_data_Pittsburgh!AG$2:'cleaned_data_Pittsburgh'!AG$828, MATCH(A5012, cleaned_data_Pittsburgh!I$2:'cleaned_data_Pittsburgh'!I$828,0))</f>
        <v>0</v>
      </c>
      <c r="F5012" t="str">
        <f>INDEX(cleaned_data_Pittsburgh!AK$2:'cleaned_data_Pittsburgh'!AK$828, MATCH(A5012, cleaned_data_Pittsburgh!I$2:'cleaned_data_Pittsburgh'!I$828,0))</f>
        <v>Sub-county</v>
      </c>
      <c r="G5012">
        <f t="shared" si="61"/>
        <v>1</v>
      </c>
    </row>
    <row r="5013" spans="1:7" x14ac:dyDescent="0.2">
      <c r="A5013" t="s">
        <v>3184</v>
      </c>
      <c r="B5013">
        <v>5540183</v>
      </c>
      <c r="C5013" t="s">
        <v>3380</v>
      </c>
      <c r="D5013" t="str">
        <f>INDEX(cleaned_data_Pittsburgh!AF$2:'cleaned_data_Pittsburgh'!AF$828, MATCH(A5013, cleaned_data_Pittsburgh!I$2:'cleaned_data_Pittsburgh'!I$828,0))</f>
        <v>Pittsburgh</v>
      </c>
      <c r="E5013">
        <f>INDEX(cleaned_data_Pittsburgh!AG$2:'cleaned_data_Pittsburgh'!AG$828, MATCH(A5013, cleaned_data_Pittsburgh!I$2:'cleaned_data_Pittsburgh'!I$828,0))</f>
        <v>0</v>
      </c>
      <c r="F5013" t="str">
        <f>INDEX(cleaned_data_Pittsburgh!AK$2:'cleaned_data_Pittsburgh'!AK$828, MATCH(A5013, cleaned_data_Pittsburgh!I$2:'cleaned_data_Pittsburgh'!I$828,0))</f>
        <v>Sub-county</v>
      </c>
      <c r="G5013">
        <f t="shared" si="61"/>
        <v>1</v>
      </c>
    </row>
    <row r="5014" spans="1:7" x14ac:dyDescent="0.2">
      <c r="A5014" t="s">
        <v>3184</v>
      </c>
      <c r="B5014">
        <v>94649972</v>
      </c>
      <c r="C5014" t="s">
        <v>3380</v>
      </c>
      <c r="D5014" t="str">
        <f>INDEX(cleaned_data_Pittsburgh!AF$2:'cleaned_data_Pittsburgh'!AF$828, MATCH(A5014, cleaned_data_Pittsburgh!I$2:'cleaned_data_Pittsburgh'!I$828,0))</f>
        <v>Pittsburgh</v>
      </c>
      <c r="E5014">
        <f>INDEX(cleaned_data_Pittsburgh!AG$2:'cleaned_data_Pittsburgh'!AG$828, MATCH(A5014, cleaned_data_Pittsburgh!I$2:'cleaned_data_Pittsburgh'!I$828,0))</f>
        <v>0</v>
      </c>
      <c r="F5014" t="str">
        <f>INDEX(cleaned_data_Pittsburgh!AK$2:'cleaned_data_Pittsburgh'!AK$828, MATCH(A5014, cleaned_data_Pittsburgh!I$2:'cleaned_data_Pittsburgh'!I$828,0))</f>
        <v>Sub-county</v>
      </c>
      <c r="G5014">
        <f t="shared" si="61"/>
        <v>1</v>
      </c>
    </row>
    <row r="5015" spans="1:7" x14ac:dyDescent="0.2">
      <c r="A5015" t="s">
        <v>3184</v>
      </c>
      <c r="B5015">
        <v>191899349</v>
      </c>
      <c r="C5015" t="s">
        <v>3380</v>
      </c>
      <c r="D5015" t="str">
        <f>INDEX(cleaned_data_Pittsburgh!AF$2:'cleaned_data_Pittsburgh'!AF$828, MATCH(A5015, cleaned_data_Pittsburgh!I$2:'cleaned_data_Pittsburgh'!I$828,0))</f>
        <v>Pittsburgh</v>
      </c>
      <c r="E5015">
        <f>INDEX(cleaned_data_Pittsburgh!AG$2:'cleaned_data_Pittsburgh'!AG$828, MATCH(A5015, cleaned_data_Pittsburgh!I$2:'cleaned_data_Pittsburgh'!I$828,0))</f>
        <v>0</v>
      </c>
      <c r="F5015" t="str">
        <f>INDEX(cleaned_data_Pittsburgh!AK$2:'cleaned_data_Pittsburgh'!AK$828, MATCH(A5015, cleaned_data_Pittsburgh!I$2:'cleaned_data_Pittsburgh'!I$828,0))</f>
        <v>Sub-county</v>
      </c>
      <c r="G5015">
        <f t="shared" si="61"/>
        <v>1</v>
      </c>
    </row>
    <row r="5016" spans="1:7" x14ac:dyDescent="0.2">
      <c r="A5016" t="s">
        <v>3184</v>
      </c>
      <c r="B5016">
        <v>517554</v>
      </c>
      <c r="C5016" t="s">
        <v>3380</v>
      </c>
      <c r="D5016" t="str">
        <f>INDEX(cleaned_data_Pittsburgh!AF$2:'cleaned_data_Pittsburgh'!AF$828, MATCH(A5016, cleaned_data_Pittsburgh!I$2:'cleaned_data_Pittsburgh'!I$828,0))</f>
        <v>Pittsburgh</v>
      </c>
      <c r="E5016">
        <f>INDEX(cleaned_data_Pittsburgh!AG$2:'cleaned_data_Pittsburgh'!AG$828, MATCH(A5016, cleaned_data_Pittsburgh!I$2:'cleaned_data_Pittsburgh'!I$828,0))</f>
        <v>0</v>
      </c>
      <c r="F5016" t="str">
        <f>INDEX(cleaned_data_Pittsburgh!AK$2:'cleaned_data_Pittsburgh'!AK$828, MATCH(A5016, cleaned_data_Pittsburgh!I$2:'cleaned_data_Pittsburgh'!I$828,0))</f>
        <v>Sub-county</v>
      </c>
      <c r="G5016">
        <f t="shared" si="61"/>
        <v>1</v>
      </c>
    </row>
    <row r="5017" spans="1:7" x14ac:dyDescent="0.2">
      <c r="A5017" t="s">
        <v>3184</v>
      </c>
      <c r="B5017">
        <v>7837323</v>
      </c>
      <c r="C5017" t="s">
        <v>3380</v>
      </c>
      <c r="D5017" t="str">
        <f>INDEX(cleaned_data_Pittsburgh!AF$2:'cleaned_data_Pittsburgh'!AF$828, MATCH(A5017, cleaned_data_Pittsburgh!I$2:'cleaned_data_Pittsburgh'!I$828,0))</f>
        <v>Pittsburgh</v>
      </c>
      <c r="E5017">
        <f>INDEX(cleaned_data_Pittsburgh!AG$2:'cleaned_data_Pittsburgh'!AG$828, MATCH(A5017, cleaned_data_Pittsburgh!I$2:'cleaned_data_Pittsburgh'!I$828,0))</f>
        <v>0</v>
      </c>
      <c r="F5017" t="str">
        <f>INDEX(cleaned_data_Pittsburgh!AK$2:'cleaned_data_Pittsburgh'!AK$828, MATCH(A5017, cleaned_data_Pittsburgh!I$2:'cleaned_data_Pittsburgh'!I$828,0))</f>
        <v>Sub-county</v>
      </c>
      <c r="G5017">
        <f t="shared" si="61"/>
        <v>1</v>
      </c>
    </row>
    <row r="5018" spans="1:7" x14ac:dyDescent="0.2">
      <c r="A5018" t="s">
        <v>3184</v>
      </c>
      <c r="B5018">
        <v>65930362</v>
      </c>
      <c r="C5018" t="s">
        <v>3380</v>
      </c>
      <c r="D5018" t="str">
        <f>INDEX(cleaned_data_Pittsburgh!AF$2:'cleaned_data_Pittsburgh'!AF$828, MATCH(A5018, cleaned_data_Pittsburgh!I$2:'cleaned_data_Pittsburgh'!I$828,0))</f>
        <v>Pittsburgh</v>
      </c>
      <c r="E5018">
        <f>INDEX(cleaned_data_Pittsburgh!AG$2:'cleaned_data_Pittsburgh'!AG$828, MATCH(A5018, cleaned_data_Pittsburgh!I$2:'cleaned_data_Pittsburgh'!I$828,0))</f>
        <v>0</v>
      </c>
      <c r="F5018" t="str">
        <f>INDEX(cleaned_data_Pittsburgh!AK$2:'cleaned_data_Pittsburgh'!AK$828, MATCH(A5018, cleaned_data_Pittsburgh!I$2:'cleaned_data_Pittsburgh'!I$828,0))</f>
        <v>Sub-county</v>
      </c>
      <c r="G5018">
        <f t="shared" si="61"/>
        <v>1</v>
      </c>
    </row>
    <row r="5019" spans="1:7" x14ac:dyDescent="0.2">
      <c r="A5019" t="s">
        <v>3191</v>
      </c>
      <c r="B5019">
        <v>3091795</v>
      </c>
      <c r="C5019" t="s">
        <v>3380</v>
      </c>
      <c r="D5019" t="str">
        <f>INDEX(cleaned_data_Pittsburgh!AF$2:'cleaned_data_Pittsburgh'!AF$828, MATCH(A5019, cleaned_data_Pittsburgh!I$2:'cleaned_data_Pittsburgh'!I$828,0))</f>
        <v>Pittsburgh</v>
      </c>
      <c r="E5019">
        <f>INDEX(cleaned_data_Pittsburgh!AG$2:'cleaned_data_Pittsburgh'!AG$828, MATCH(A5019, cleaned_data_Pittsburgh!I$2:'cleaned_data_Pittsburgh'!I$828,0))</f>
        <v>0</v>
      </c>
      <c r="F5019" t="str">
        <f>INDEX(cleaned_data_Pittsburgh!AK$2:'cleaned_data_Pittsburgh'!AK$828, MATCH(A5019, cleaned_data_Pittsburgh!I$2:'cleaned_data_Pittsburgh'!I$828,0))</f>
        <v>Sub-county</v>
      </c>
      <c r="G5019">
        <f t="shared" si="61"/>
        <v>1</v>
      </c>
    </row>
    <row r="5020" spans="1:7" x14ac:dyDescent="0.2">
      <c r="A5020" t="s">
        <v>3191</v>
      </c>
      <c r="B5020">
        <v>6958796</v>
      </c>
      <c r="C5020" t="s">
        <v>3380</v>
      </c>
      <c r="D5020" t="str">
        <f>INDEX(cleaned_data_Pittsburgh!AF$2:'cleaned_data_Pittsburgh'!AF$828, MATCH(A5020, cleaned_data_Pittsburgh!I$2:'cleaned_data_Pittsburgh'!I$828,0))</f>
        <v>Pittsburgh</v>
      </c>
      <c r="E5020">
        <f>INDEX(cleaned_data_Pittsburgh!AG$2:'cleaned_data_Pittsburgh'!AG$828, MATCH(A5020, cleaned_data_Pittsburgh!I$2:'cleaned_data_Pittsburgh'!I$828,0))</f>
        <v>0</v>
      </c>
      <c r="F5020" t="str">
        <f>INDEX(cleaned_data_Pittsburgh!AK$2:'cleaned_data_Pittsburgh'!AK$828, MATCH(A5020, cleaned_data_Pittsburgh!I$2:'cleaned_data_Pittsburgh'!I$828,0))</f>
        <v>Sub-county</v>
      </c>
      <c r="G5020">
        <f t="shared" si="61"/>
        <v>1</v>
      </c>
    </row>
    <row r="5021" spans="1:7" x14ac:dyDescent="0.2">
      <c r="A5021" t="s">
        <v>3191</v>
      </c>
      <c r="B5021">
        <v>112453462</v>
      </c>
      <c r="C5021" t="s">
        <v>3380</v>
      </c>
      <c r="D5021" t="str">
        <f>INDEX(cleaned_data_Pittsburgh!AF$2:'cleaned_data_Pittsburgh'!AF$828, MATCH(A5021, cleaned_data_Pittsburgh!I$2:'cleaned_data_Pittsburgh'!I$828,0))</f>
        <v>Pittsburgh</v>
      </c>
      <c r="E5021">
        <f>INDEX(cleaned_data_Pittsburgh!AG$2:'cleaned_data_Pittsburgh'!AG$828, MATCH(A5021, cleaned_data_Pittsburgh!I$2:'cleaned_data_Pittsburgh'!I$828,0))</f>
        <v>0</v>
      </c>
      <c r="F5021" t="str">
        <f>INDEX(cleaned_data_Pittsburgh!AK$2:'cleaned_data_Pittsburgh'!AK$828, MATCH(A5021, cleaned_data_Pittsburgh!I$2:'cleaned_data_Pittsburgh'!I$828,0))</f>
        <v>Sub-county</v>
      </c>
      <c r="G5021">
        <f t="shared" si="61"/>
        <v>1</v>
      </c>
    </row>
    <row r="5022" spans="1:7" x14ac:dyDescent="0.2">
      <c r="A5022" t="s">
        <v>3191</v>
      </c>
      <c r="B5022">
        <v>5540183</v>
      </c>
      <c r="C5022" t="s">
        <v>3380</v>
      </c>
      <c r="D5022" t="str">
        <f>INDEX(cleaned_data_Pittsburgh!AF$2:'cleaned_data_Pittsburgh'!AF$828, MATCH(A5022, cleaned_data_Pittsburgh!I$2:'cleaned_data_Pittsburgh'!I$828,0))</f>
        <v>Pittsburgh</v>
      </c>
      <c r="E5022">
        <f>INDEX(cleaned_data_Pittsburgh!AG$2:'cleaned_data_Pittsburgh'!AG$828, MATCH(A5022, cleaned_data_Pittsburgh!I$2:'cleaned_data_Pittsburgh'!I$828,0))</f>
        <v>0</v>
      </c>
      <c r="F5022" t="str">
        <f>INDEX(cleaned_data_Pittsburgh!AK$2:'cleaned_data_Pittsburgh'!AK$828, MATCH(A5022, cleaned_data_Pittsburgh!I$2:'cleaned_data_Pittsburgh'!I$828,0))</f>
        <v>Sub-county</v>
      </c>
      <c r="G5022">
        <f t="shared" si="61"/>
        <v>1</v>
      </c>
    </row>
    <row r="5023" spans="1:7" x14ac:dyDescent="0.2">
      <c r="A5023" t="s">
        <v>3191</v>
      </c>
      <c r="B5023">
        <v>189517220</v>
      </c>
      <c r="C5023" t="s">
        <v>3380</v>
      </c>
      <c r="D5023" t="str">
        <f>INDEX(cleaned_data_Pittsburgh!AF$2:'cleaned_data_Pittsburgh'!AF$828, MATCH(A5023, cleaned_data_Pittsburgh!I$2:'cleaned_data_Pittsburgh'!I$828,0))</f>
        <v>Pittsburgh</v>
      </c>
      <c r="E5023">
        <f>INDEX(cleaned_data_Pittsburgh!AG$2:'cleaned_data_Pittsburgh'!AG$828, MATCH(A5023, cleaned_data_Pittsburgh!I$2:'cleaned_data_Pittsburgh'!I$828,0))</f>
        <v>0</v>
      </c>
      <c r="F5023" t="str">
        <f>INDEX(cleaned_data_Pittsburgh!AK$2:'cleaned_data_Pittsburgh'!AK$828, MATCH(A5023, cleaned_data_Pittsburgh!I$2:'cleaned_data_Pittsburgh'!I$828,0))</f>
        <v>Sub-county</v>
      </c>
      <c r="G5023">
        <f t="shared" si="61"/>
        <v>1</v>
      </c>
    </row>
    <row r="5024" spans="1:7" x14ac:dyDescent="0.2">
      <c r="A5024">
        <v>224714993</v>
      </c>
      <c r="B5024">
        <v>11658080</v>
      </c>
      <c r="C5024" t="s">
        <v>3380</v>
      </c>
      <c r="D5024" t="str">
        <f>INDEX(cleaned_data_Pittsburgh!AF$2:'cleaned_data_Pittsburgh'!AF$828, MATCH(A5024, cleaned_data_Pittsburgh!I$2:'cleaned_data_Pittsburgh'!I$828,0))</f>
        <v>Pittsburgh</v>
      </c>
      <c r="E5024">
        <f>INDEX(cleaned_data_Pittsburgh!AG$2:'cleaned_data_Pittsburgh'!AG$828, MATCH(A5024, cleaned_data_Pittsburgh!I$2:'cleaned_data_Pittsburgh'!I$828,0))</f>
        <v>0</v>
      </c>
      <c r="F5024" t="str">
        <f>INDEX(cleaned_data_Pittsburgh!AK$2:'cleaned_data_Pittsburgh'!AK$828, MATCH(A5024, cleaned_data_Pittsburgh!I$2:'cleaned_data_Pittsburgh'!I$828,0))</f>
        <v>Sub-county</v>
      </c>
      <c r="G5024">
        <f t="shared" si="61"/>
        <v>1</v>
      </c>
    </row>
    <row r="5025" spans="1:7" x14ac:dyDescent="0.2">
      <c r="A5025">
        <v>224714993</v>
      </c>
      <c r="B5025">
        <v>17887951</v>
      </c>
      <c r="C5025" t="s">
        <v>3380</v>
      </c>
      <c r="D5025" t="str">
        <f>INDEX(cleaned_data_Pittsburgh!AF$2:'cleaned_data_Pittsburgh'!AF$828, MATCH(A5025, cleaned_data_Pittsburgh!I$2:'cleaned_data_Pittsburgh'!I$828,0))</f>
        <v>Pittsburgh</v>
      </c>
      <c r="E5025">
        <f>INDEX(cleaned_data_Pittsburgh!AG$2:'cleaned_data_Pittsburgh'!AG$828, MATCH(A5025, cleaned_data_Pittsburgh!I$2:'cleaned_data_Pittsburgh'!I$828,0))</f>
        <v>0</v>
      </c>
      <c r="F5025" t="str">
        <f>INDEX(cleaned_data_Pittsburgh!AK$2:'cleaned_data_Pittsburgh'!AK$828, MATCH(A5025, cleaned_data_Pittsburgh!I$2:'cleaned_data_Pittsburgh'!I$828,0))</f>
        <v>Sub-county</v>
      </c>
      <c r="G5025">
        <f t="shared" si="61"/>
        <v>1</v>
      </c>
    </row>
    <row r="5026" spans="1:7" x14ac:dyDescent="0.2">
      <c r="A5026">
        <v>224714993</v>
      </c>
      <c r="B5026">
        <v>190501316</v>
      </c>
      <c r="C5026" t="s">
        <v>3380</v>
      </c>
      <c r="D5026" t="str">
        <f>INDEX(cleaned_data_Pittsburgh!AF$2:'cleaned_data_Pittsburgh'!AF$828, MATCH(A5026, cleaned_data_Pittsburgh!I$2:'cleaned_data_Pittsburgh'!I$828,0))</f>
        <v>Pittsburgh</v>
      </c>
      <c r="E5026">
        <f>INDEX(cleaned_data_Pittsburgh!AG$2:'cleaned_data_Pittsburgh'!AG$828, MATCH(A5026, cleaned_data_Pittsburgh!I$2:'cleaned_data_Pittsburgh'!I$828,0))</f>
        <v>0</v>
      </c>
      <c r="F5026" t="str">
        <f>INDEX(cleaned_data_Pittsburgh!AK$2:'cleaned_data_Pittsburgh'!AK$828, MATCH(A5026, cleaned_data_Pittsburgh!I$2:'cleaned_data_Pittsburgh'!I$828,0))</f>
        <v>Sub-county</v>
      </c>
      <c r="G5026">
        <f t="shared" si="61"/>
        <v>1</v>
      </c>
    </row>
    <row r="5027" spans="1:7" x14ac:dyDescent="0.2">
      <c r="A5027">
        <v>224714993</v>
      </c>
      <c r="B5027">
        <v>190877823</v>
      </c>
      <c r="C5027" t="s">
        <v>3380</v>
      </c>
      <c r="D5027" t="str">
        <f>INDEX(cleaned_data_Pittsburgh!AF$2:'cleaned_data_Pittsburgh'!AF$828, MATCH(A5027, cleaned_data_Pittsburgh!I$2:'cleaned_data_Pittsburgh'!I$828,0))</f>
        <v>Pittsburgh</v>
      </c>
      <c r="E5027">
        <f>INDEX(cleaned_data_Pittsburgh!AG$2:'cleaned_data_Pittsburgh'!AG$828, MATCH(A5027, cleaned_data_Pittsburgh!I$2:'cleaned_data_Pittsburgh'!I$828,0))</f>
        <v>0</v>
      </c>
      <c r="F5027" t="str">
        <f>INDEX(cleaned_data_Pittsburgh!AK$2:'cleaned_data_Pittsburgh'!AK$828, MATCH(A5027, cleaned_data_Pittsburgh!I$2:'cleaned_data_Pittsburgh'!I$828,0))</f>
        <v>Sub-county</v>
      </c>
      <c r="G5027">
        <f t="shared" si="61"/>
        <v>1</v>
      </c>
    </row>
    <row r="5028" spans="1:7" x14ac:dyDescent="0.2">
      <c r="A5028">
        <v>224714993</v>
      </c>
      <c r="B5028">
        <v>8885216</v>
      </c>
      <c r="C5028" t="s">
        <v>3380</v>
      </c>
      <c r="D5028" t="str">
        <f>INDEX(cleaned_data_Pittsburgh!AF$2:'cleaned_data_Pittsburgh'!AF$828, MATCH(A5028, cleaned_data_Pittsburgh!I$2:'cleaned_data_Pittsburgh'!I$828,0))</f>
        <v>Pittsburgh</v>
      </c>
      <c r="E5028">
        <f>INDEX(cleaned_data_Pittsburgh!AG$2:'cleaned_data_Pittsburgh'!AG$828, MATCH(A5028, cleaned_data_Pittsburgh!I$2:'cleaned_data_Pittsburgh'!I$828,0))</f>
        <v>0</v>
      </c>
      <c r="F5028" t="str">
        <f>INDEX(cleaned_data_Pittsburgh!AK$2:'cleaned_data_Pittsburgh'!AK$828, MATCH(A5028, cleaned_data_Pittsburgh!I$2:'cleaned_data_Pittsburgh'!I$828,0))</f>
        <v>Sub-county</v>
      </c>
      <c r="G5028">
        <f t="shared" si="61"/>
        <v>1</v>
      </c>
    </row>
    <row r="5029" spans="1:7" x14ac:dyDescent="0.2">
      <c r="A5029">
        <v>224720565</v>
      </c>
      <c r="B5029">
        <v>8723581</v>
      </c>
      <c r="C5029" t="s">
        <v>3380</v>
      </c>
      <c r="D5029" t="str">
        <f>INDEX(cleaned_data_Pittsburgh!AF$2:'cleaned_data_Pittsburgh'!AF$828, MATCH(A5029, cleaned_data_Pittsburgh!I$2:'cleaned_data_Pittsburgh'!I$828,0))</f>
        <v>Pittsburgh</v>
      </c>
      <c r="E5029">
        <f>INDEX(cleaned_data_Pittsburgh!AG$2:'cleaned_data_Pittsburgh'!AG$828, MATCH(A5029, cleaned_data_Pittsburgh!I$2:'cleaned_data_Pittsburgh'!I$828,0))</f>
        <v>0</v>
      </c>
      <c r="F5029" t="str">
        <f>INDEX(cleaned_data_Pittsburgh!AK$2:'cleaned_data_Pittsburgh'!AK$828, MATCH(A5029, cleaned_data_Pittsburgh!I$2:'cleaned_data_Pittsburgh'!I$828,0))</f>
        <v>Sub-county</v>
      </c>
      <c r="G5029">
        <f t="shared" si="61"/>
        <v>1</v>
      </c>
    </row>
    <row r="5030" spans="1:7" x14ac:dyDescent="0.2">
      <c r="A5030">
        <v>224720565</v>
      </c>
      <c r="B5030">
        <v>190144225</v>
      </c>
      <c r="C5030" t="s">
        <v>3380</v>
      </c>
      <c r="D5030" t="str">
        <f>INDEX(cleaned_data_Pittsburgh!AF$2:'cleaned_data_Pittsburgh'!AF$828, MATCH(A5030, cleaned_data_Pittsburgh!I$2:'cleaned_data_Pittsburgh'!I$828,0))</f>
        <v>Pittsburgh</v>
      </c>
      <c r="E5030">
        <f>INDEX(cleaned_data_Pittsburgh!AG$2:'cleaned_data_Pittsburgh'!AG$828, MATCH(A5030, cleaned_data_Pittsburgh!I$2:'cleaned_data_Pittsburgh'!I$828,0))</f>
        <v>0</v>
      </c>
      <c r="F5030" t="str">
        <f>INDEX(cleaned_data_Pittsburgh!AK$2:'cleaned_data_Pittsburgh'!AK$828, MATCH(A5030, cleaned_data_Pittsburgh!I$2:'cleaned_data_Pittsburgh'!I$828,0))</f>
        <v>Sub-county</v>
      </c>
      <c r="G5030">
        <f t="shared" si="61"/>
        <v>1</v>
      </c>
    </row>
    <row r="5031" spans="1:7" x14ac:dyDescent="0.2">
      <c r="A5031">
        <v>224720565</v>
      </c>
      <c r="B5031">
        <v>156201152</v>
      </c>
      <c r="C5031" t="s">
        <v>3380</v>
      </c>
      <c r="D5031" t="str">
        <f>INDEX(cleaned_data_Pittsburgh!AF$2:'cleaned_data_Pittsburgh'!AF$828, MATCH(A5031, cleaned_data_Pittsburgh!I$2:'cleaned_data_Pittsburgh'!I$828,0))</f>
        <v>Pittsburgh</v>
      </c>
      <c r="E5031">
        <f>INDEX(cleaned_data_Pittsburgh!AG$2:'cleaned_data_Pittsburgh'!AG$828, MATCH(A5031, cleaned_data_Pittsburgh!I$2:'cleaned_data_Pittsburgh'!I$828,0))</f>
        <v>0</v>
      </c>
      <c r="F5031" t="str">
        <f>INDEX(cleaned_data_Pittsburgh!AK$2:'cleaned_data_Pittsburgh'!AK$828, MATCH(A5031, cleaned_data_Pittsburgh!I$2:'cleaned_data_Pittsburgh'!I$828,0))</f>
        <v>Sub-county</v>
      </c>
      <c r="G5031">
        <f t="shared" si="61"/>
        <v>1</v>
      </c>
    </row>
    <row r="5032" spans="1:7" x14ac:dyDescent="0.2">
      <c r="A5032">
        <v>224720565</v>
      </c>
      <c r="B5032">
        <v>517554</v>
      </c>
      <c r="C5032" t="s">
        <v>3380</v>
      </c>
      <c r="D5032" t="str">
        <f>INDEX(cleaned_data_Pittsburgh!AF$2:'cleaned_data_Pittsburgh'!AF$828, MATCH(A5032, cleaned_data_Pittsburgh!I$2:'cleaned_data_Pittsburgh'!I$828,0))</f>
        <v>Pittsburgh</v>
      </c>
      <c r="E5032">
        <f>INDEX(cleaned_data_Pittsburgh!AG$2:'cleaned_data_Pittsburgh'!AG$828, MATCH(A5032, cleaned_data_Pittsburgh!I$2:'cleaned_data_Pittsburgh'!I$828,0))</f>
        <v>0</v>
      </c>
      <c r="F5032" t="str">
        <f>INDEX(cleaned_data_Pittsburgh!AK$2:'cleaned_data_Pittsburgh'!AK$828, MATCH(A5032, cleaned_data_Pittsburgh!I$2:'cleaned_data_Pittsburgh'!I$828,0))</f>
        <v>Sub-county</v>
      </c>
      <c r="G5032">
        <f t="shared" si="61"/>
        <v>1</v>
      </c>
    </row>
    <row r="5033" spans="1:7" x14ac:dyDescent="0.2">
      <c r="A5033">
        <v>224720912</v>
      </c>
      <c r="B5033">
        <v>86070062</v>
      </c>
      <c r="C5033" t="s">
        <v>3380</v>
      </c>
      <c r="D5033" t="str">
        <f>INDEX(cleaned_data_Pittsburgh!AF$2:'cleaned_data_Pittsburgh'!AF$828, MATCH(A5033, cleaned_data_Pittsburgh!I$2:'cleaned_data_Pittsburgh'!I$828,0))</f>
        <v>Cranberry Twp</v>
      </c>
      <c r="E5033">
        <f>INDEX(cleaned_data_Pittsburgh!AG$2:'cleaned_data_Pittsburgh'!AG$828, MATCH(A5033, cleaned_data_Pittsburgh!I$2:'cleaned_data_Pittsburgh'!I$828,0))</f>
        <v>0</v>
      </c>
      <c r="F5033" t="str">
        <f>INDEX(cleaned_data_Pittsburgh!AK$2:'cleaned_data_Pittsburgh'!AK$828, MATCH(A5033, cleaned_data_Pittsburgh!I$2:'cleaned_data_Pittsburgh'!I$828,0))</f>
        <v>Sub-county</v>
      </c>
      <c r="G5033">
        <f t="shared" si="61"/>
        <v>0</v>
      </c>
    </row>
    <row r="5034" spans="1:7" x14ac:dyDescent="0.2">
      <c r="A5034">
        <v>224720912</v>
      </c>
      <c r="B5034">
        <v>139291432</v>
      </c>
      <c r="C5034" t="s">
        <v>3380</v>
      </c>
      <c r="D5034" t="str">
        <f>INDEX(cleaned_data_Pittsburgh!AF$2:'cleaned_data_Pittsburgh'!AF$828, MATCH(A5034, cleaned_data_Pittsburgh!I$2:'cleaned_data_Pittsburgh'!I$828,0))</f>
        <v>Cranberry Twp</v>
      </c>
      <c r="E5034">
        <f>INDEX(cleaned_data_Pittsburgh!AG$2:'cleaned_data_Pittsburgh'!AG$828, MATCH(A5034, cleaned_data_Pittsburgh!I$2:'cleaned_data_Pittsburgh'!I$828,0))</f>
        <v>0</v>
      </c>
      <c r="F5034" t="str">
        <f>INDEX(cleaned_data_Pittsburgh!AK$2:'cleaned_data_Pittsburgh'!AK$828, MATCH(A5034, cleaned_data_Pittsburgh!I$2:'cleaned_data_Pittsburgh'!I$828,0))</f>
        <v>Sub-county</v>
      </c>
      <c r="G5034">
        <f t="shared" si="61"/>
        <v>0</v>
      </c>
    </row>
    <row r="5035" spans="1:7" x14ac:dyDescent="0.2">
      <c r="A5035">
        <v>224721405</v>
      </c>
      <c r="B5035">
        <v>88196452</v>
      </c>
      <c r="C5035" t="s">
        <v>3380</v>
      </c>
      <c r="D5035" t="str">
        <f>INDEX(cleaned_data_Pittsburgh!AF$2:'cleaned_data_Pittsburgh'!AF$828, MATCH(A5035, cleaned_data_Pittsburgh!I$2:'cleaned_data_Pittsburgh'!I$828,0))</f>
        <v>Pittsburgh</v>
      </c>
      <c r="E5035">
        <f>INDEX(cleaned_data_Pittsburgh!AG$2:'cleaned_data_Pittsburgh'!AG$828, MATCH(A5035, cleaned_data_Pittsburgh!I$2:'cleaned_data_Pittsburgh'!I$828,0))</f>
        <v>0</v>
      </c>
      <c r="F5035" t="str">
        <f>INDEX(cleaned_data_Pittsburgh!AK$2:'cleaned_data_Pittsburgh'!AK$828, MATCH(A5035, cleaned_data_Pittsburgh!I$2:'cleaned_data_Pittsburgh'!I$828,0))</f>
        <v>Sub-county</v>
      </c>
      <c r="G5035">
        <f t="shared" si="61"/>
        <v>1</v>
      </c>
    </row>
    <row r="5036" spans="1:7" x14ac:dyDescent="0.2">
      <c r="A5036">
        <v>224721405</v>
      </c>
      <c r="B5036">
        <v>90733222</v>
      </c>
      <c r="C5036" t="s">
        <v>3380</v>
      </c>
      <c r="D5036" t="str">
        <f>INDEX(cleaned_data_Pittsburgh!AF$2:'cleaned_data_Pittsburgh'!AF$828, MATCH(A5036, cleaned_data_Pittsburgh!I$2:'cleaned_data_Pittsburgh'!I$828,0))</f>
        <v>Pittsburgh</v>
      </c>
      <c r="E5036">
        <f>INDEX(cleaned_data_Pittsburgh!AG$2:'cleaned_data_Pittsburgh'!AG$828, MATCH(A5036, cleaned_data_Pittsburgh!I$2:'cleaned_data_Pittsburgh'!I$828,0))</f>
        <v>0</v>
      </c>
      <c r="F5036" t="str">
        <f>INDEX(cleaned_data_Pittsburgh!AK$2:'cleaned_data_Pittsburgh'!AK$828, MATCH(A5036, cleaned_data_Pittsburgh!I$2:'cleaned_data_Pittsburgh'!I$828,0))</f>
        <v>Sub-county</v>
      </c>
      <c r="G5036">
        <f t="shared" si="61"/>
        <v>1</v>
      </c>
    </row>
    <row r="5037" spans="1:7" x14ac:dyDescent="0.2">
      <c r="A5037">
        <v>224721405</v>
      </c>
      <c r="B5037">
        <v>132643472</v>
      </c>
      <c r="C5037" t="s">
        <v>3380</v>
      </c>
      <c r="D5037" t="str">
        <f>INDEX(cleaned_data_Pittsburgh!AF$2:'cleaned_data_Pittsburgh'!AF$828, MATCH(A5037, cleaned_data_Pittsburgh!I$2:'cleaned_data_Pittsburgh'!I$828,0))</f>
        <v>Pittsburgh</v>
      </c>
      <c r="E5037">
        <f>INDEX(cleaned_data_Pittsburgh!AG$2:'cleaned_data_Pittsburgh'!AG$828, MATCH(A5037, cleaned_data_Pittsburgh!I$2:'cleaned_data_Pittsburgh'!I$828,0))</f>
        <v>0</v>
      </c>
      <c r="F5037" t="str">
        <f>INDEX(cleaned_data_Pittsburgh!AK$2:'cleaned_data_Pittsburgh'!AK$828, MATCH(A5037, cleaned_data_Pittsburgh!I$2:'cleaned_data_Pittsburgh'!I$828,0))</f>
        <v>Sub-county</v>
      </c>
      <c r="G5037">
        <f t="shared" si="61"/>
        <v>1</v>
      </c>
    </row>
    <row r="5038" spans="1:7" x14ac:dyDescent="0.2">
      <c r="A5038">
        <v>224721405</v>
      </c>
      <c r="B5038">
        <v>8682476</v>
      </c>
      <c r="C5038" t="s">
        <v>3380</v>
      </c>
      <c r="D5038" t="str">
        <f>INDEX(cleaned_data_Pittsburgh!AF$2:'cleaned_data_Pittsburgh'!AF$828, MATCH(A5038, cleaned_data_Pittsburgh!I$2:'cleaned_data_Pittsburgh'!I$828,0))</f>
        <v>Pittsburgh</v>
      </c>
      <c r="E5038">
        <f>INDEX(cleaned_data_Pittsburgh!AG$2:'cleaned_data_Pittsburgh'!AG$828, MATCH(A5038, cleaned_data_Pittsburgh!I$2:'cleaned_data_Pittsburgh'!I$828,0))</f>
        <v>0</v>
      </c>
      <c r="F5038" t="str">
        <f>INDEX(cleaned_data_Pittsburgh!AK$2:'cleaned_data_Pittsburgh'!AK$828, MATCH(A5038, cleaned_data_Pittsburgh!I$2:'cleaned_data_Pittsburgh'!I$828,0))</f>
        <v>Sub-county</v>
      </c>
      <c r="G5038">
        <f t="shared" si="61"/>
        <v>1</v>
      </c>
    </row>
    <row r="5039" spans="1:7" x14ac:dyDescent="0.2">
      <c r="A5039">
        <v>224721405</v>
      </c>
      <c r="B5039">
        <v>77636542</v>
      </c>
      <c r="C5039" t="s">
        <v>3380</v>
      </c>
      <c r="D5039" t="str">
        <f>INDEX(cleaned_data_Pittsburgh!AF$2:'cleaned_data_Pittsburgh'!AF$828, MATCH(A5039, cleaned_data_Pittsburgh!I$2:'cleaned_data_Pittsburgh'!I$828,0))</f>
        <v>Pittsburgh</v>
      </c>
      <c r="E5039">
        <f>INDEX(cleaned_data_Pittsburgh!AG$2:'cleaned_data_Pittsburgh'!AG$828, MATCH(A5039, cleaned_data_Pittsburgh!I$2:'cleaned_data_Pittsburgh'!I$828,0))</f>
        <v>0</v>
      </c>
      <c r="F5039" t="str">
        <f>INDEX(cleaned_data_Pittsburgh!AK$2:'cleaned_data_Pittsburgh'!AK$828, MATCH(A5039, cleaned_data_Pittsburgh!I$2:'cleaned_data_Pittsburgh'!I$828,0))</f>
        <v>Sub-county</v>
      </c>
      <c r="G5039">
        <f t="shared" si="61"/>
        <v>1</v>
      </c>
    </row>
    <row r="5040" spans="1:7" x14ac:dyDescent="0.2">
      <c r="A5040">
        <v>224722839</v>
      </c>
      <c r="B5040">
        <v>125082882</v>
      </c>
      <c r="C5040" t="s">
        <v>3380</v>
      </c>
      <c r="D5040" t="str">
        <f>INDEX(cleaned_data_Pittsburgh!AF$2:'cleaned_data_Pittsburgh'!AF$828, MATCH(A5040, cleaned_data_Pittsburgh!I$2:'cleaned_data_Pittsburgh'!I$828,0))</f>
        <v>Pittsburgh</v>
      </c>
      <c r="E5040">
        <f>INDEX(cleaned_data_Pittsburgh!AG$2:'cleaned_data_Pittsburgh'!AG$828, MATCH(A5040, cleaned_data_Pittsburgh!I$2:'cleaned_data_Pittsburgh'!I$828,0))</f>
        <v>0</v>
      </c>
      <c r="F5040" t="str">
        <f>INDEX(cleaned_data_Pittsburgh!AK$2:'cleaned_data_Pittsburgh'!AK$828, MATCH(A5040, cleaned_data_Pittsburgh!I$2:'cleaned_data_Pittsburgh'!I$828,0))</f>
        <v>Sub-county</v>
      </c>
      <c r="G5040">
        <f t="shared" si="61"/>
        <v>1</v>
      </c>
    </row>
    <row r="5041" spans="1:7" x14ac:dyDescent="0.2">
      <c r="A5041">
        <v>224722839</v>
      </c>
      <c r="B5041">
        <v>148383882</v>
      </c>
      <c r="C5041" t="s">
        <v>3380</v>
      </c>
      <c r="D5041" t="str">
        <f>INDEX(cleaned_data_Pittsburgh!AF$2:'cleaned_data_Pittsburgh'!AF$828, MATCH(A5041, cleaned_data_Pittsburgh!I$2:'cleaned_data_Pittsburgh'!I$828,0))</f>
        <v>Pittsburgh</v>
      </c>
      <c r="E5041">
        <f>INDEX(cleaned_data_Pittsburgh!AG$2:'cleaned_data_Pittsburgh'!AG$828, MATCH(A5041, cleaned_data_Pittsburgh!I$2:'cleaned_data_Pittsburgh'!I$828,0))</f>
        <v>0</v>
      </c>
      <c r="F5041" t="str">
        <f>INDEX(cleaned_data_Pittsburgh!AK$2:'cleaned_data_Pittsburgh'!AK$828, MATCH(A5041, cleaned_data_Pittsburgh!I$2:'cleaned_data_Pittsburgh'!I$828,0))</f>
        <v>Sub-county</v>
      </c>
      <c r="G5041">
        <f t="shared" si="61"/>
        <v>1</v>
      </c>
    </row>
    <row r="5042" spans="1:7" x14ac:dyDescent="0.2">
      <c r="A5042">
        <v>224725025</v>
      </c>
      <c r="B5042">
        <v>69363342</v>
      </c>
      <c r="C5042" t="s">
        <v>3380</v>
      </c>
      <c r="D5042" t="str">
        <f>INDEX(cleaned_data_Pittsburgh!AF$2:'cleaned_data_Pittsburgh'!AF$828, MATCH(A5042, cleaned_data_Pittsburgh!I$2:'cleaned_data_Pittsburgh'!I$828,0))</f>
        <v>Pittsburgh</v>
      </c>
      <c r="E5042">
        <f>INDEX(cleaned_data_Pittsburgh!AG$2:'cleaned_data_Pittsburgh'!AG$828, MATCH(A5042, cleaned_data_Pittsburgh!I$2:'cleaned_data_Pittsburgh'!I$828,0))</f>
        <v>0</v>
      </c>
      <c r="F5042" t="str">
        <f>INDEX(cleaned_data_Pittsburgh!AK$2:'cleaned_data_Pittsburgh'!AK$828, MATCH(A5042, cleaned_data_Pittsburgh!I$2:'cleaned_data_Pittsburgh'!I$828,0))</f>
        <v>Sub-county</v>
      </c>
      <c r="G5042">
        <f t="shared" si="61"/>
        <v>1</v>
      </c>
    </row>
    <row r="5043" spans="1:7" x14ac:dyDescent="0.2">
      <c r="A5043">
        <v>224725025</v>
      </c>
      <c r="B5043">
        <v>191812714</v>
      </c>
      <c r="C5043" t="s">
        <v>3380</v>
      </c>
      <c r="D5043" t="str">
        <f>INDEX(cleaned_data_Pittsburgh!AF$2:'cleaned_data_Pittsburgh'!AF$828, MATCH(A5043, cleaned_data_Pittsburgh!I$2:'cleaned_data_Pittsburgh'!I$828,0))</f>
        <v>Pittsburgh</v>
      </c>
      <c r="E5043">
        <f>INDEX(cleaned_data_Pittsburgh!AG$2:'cleaned_data_Pittsburgh'!AG$828, MATCH(A5043, cleaned_data_Pittsburgh!I$2:'cleaned_data_Pittsburgh'!I$828,0))</f>
        <v>0</v>
      </c>
      <c r="F5043" t="str">
        <f>INDEX(cleaned_data_Pittsburgh!AK$2:'cleaned_data_Pittsburgh'!AK$828, MATCH(A5043, cleaned_data_Pittsburgh!I$2:'cleaned_data_Pittsburgh'!I$828,0))</f>
        <v>Sub-county</v>
      </c>
      <c r="G5043">
        <f t="shared" si="61"/>
        <v>1</v>
      </c>
    </row>
    <row r="5044" spans="1:7" x14ac:dyDescent="0.2">
      <c r="A5044">
        <v>224725025</v>
      </c>
      <c r="B5044">
        <v>147858952</v>
      </c>
      <c r="C5044" t="s">
        <v>3380</v>
      </c>
      <c r="D5044" t="str">
        <f>INDEX(cleaned_data_Pittsburgh!AF$2:'cleaned_data_Pittsburgh'!AF$828, MATCH(A5044, cleaned_data_Pittsburgh!I$2:'cleaned_data_Pittsburgh'!I$828,0))</f>
        <v>Pittsburgh</v>
      </c>
      <c r="E5044">
        <f>INDEX(cleaned_data_Pittsburgh!AG$2:'cleaned_data_Pittsburgh'!AG$828, MATCH(A5044, cleaned_data_Pittsburgh!I$2:'cleaned_data_Pittsburgh'!I$828,0))</f>
        <v>0</v>
      </c>
      <c r="F5044" t="str">
        <f>INDEX(cleaned_data_Pittsburgh!AK$2:'cleaned_data_Pittsburgh'!AK$828, MATCH(A5044, cleaned_data_Pittsburgh!I$2:'cleaned_data_Pittsburgh'!I$828,0))</f>
        <v>Sub-county</v>
      </c>
      <c r="G5044">
        <f t="shared" si="61"/>
        <v>1</v>
      </c>
    </row>
    <row r="5045" spans="1:7" x14ac:dyDescent="0.2">
      <c r="A5045">
        <v>224725025</v>
      </c>
      <c r="B5045">
        <v>114714442</v>
      </c>
      <c r="C5045" t="s">
        <v>3380</v>
      </c>
      <c r="D5045" t="str">
        <f>INDEX(cleaned_data_Pittsburgh!AF$2:'cleaned_data_Pittsburgh'!AF$828, MATCH(A5045, cleaned_data_Pittsburgh!I$2:'cleaned_data_Pittsburgh'!I$828,0))</f>
        <v>Pittsburgh</v>
      </c>
      <c r="E5045">
        <f>INDEX(cleaned_data_Pittsburgh!AG$2:'cleaned_data_Pittsburgh'!AG$828, MATCH(A5045, cleaned_data_Pittsburgh!I$2:'cleaned_data_Pittsburgh'!I$828,0))</f>
        <v>0</v>
      </c>
      <c r="F5045" t="str">
        <f>INDEX(cleaned_data_Pittsburgh!AK$2:'cleaned_data_Pittsburgh'!AK$828, MATCH(A5045, cleaned_data_Pittsburgh!I$2:'cleaned_data_Pittsburgh'!I$828,0))</f>
        <v>Sub-county</v>
      </c>
      <c r="G5045">
        <f t="shared" si="61"/>
        <v>1</v>
      </c>
    </row>
    <row r="5046" spans="1:7" x14ac:dyDescent="0.2">
      <c r="A5046">
        <v>224725025</v>
      </c>
      <c r="B5046">
        <v>136520132</v>
      </c>
      <c r="C5046" t="s">
        <v>3380</v>
      </c>
      <c r="D5046" t="str">
        <f>INDEX(cleaned_data_Pittsburgh!AF$2:'cleaned_data_Pittsburgh'!AF$828, MATCH(A5046, cleaned_data_Pittsburgh!I$2:'cleaned_data_Pittsburgh'!I$828,0))</f>
        <v>Pittsburgh</v>
      </c>
      <c r="E5046">
        <f>INDEX(cleaned_data_Pittsburgh!AG$2:'cleaned_data_Pittsburgh'!AG$828, MATCH(A5046, cleaned_data_Pittsburgh!I$2:'cleaned_data_Pittsburgh'!I$828,0))</f>
        <v>0</v>
      </c>
      <c r="F5046" t="str">
        <f>INDEX(cleaned_data_Pittsburgh!AK$2:'cleaned_data_Pittsburgh'!AK$828, MATCH(A5046, cleaned_data_Pittsburgh!I$2:'cleaned_data_Pittsburgh'!I$828,0))</f>
        <v>Sub-county</v>
      </c>
      <c r="G5046">
        <f t="shared" si="61"/>
        <v>1</v>
      </c>
    </row>
    <row r="5047" spans="1:7" x14ac:dyDescent="0.2">
      <c r="A5047">
        <v>224725025</v>
      </c>
      <c r="B5047">
        <v>191643946</v>
      </c>
      <c r="C5047" t="s">
        <v>3380</v>
      </c>
      <c r="D5047" t="str">
        <f>INDEX(cleaned_data_Pittsburgh!AF$2:'cleaned_data_Pittsburgh'!AF$828, MATCH(A5047, cleaned_data_Pittsburgh!I$2:'cleaned_data_Pittsburgh'!I$828,0))</f>
        <v>Pittsburgh</v>
      </c>
      <c r="E5047">
        <f>INDEX(cleaned_data_Pittsburgh!AG$2:'cleaned_data_Pittsburgh'!AG$828, MATCH(A5047, cleaned_data_Pittsburgh!I$2:'cleaned_data_Pittsburgh'!I$828,0))</f>
        <v>0</v>
      </c>
      <c r="F5047" t="str">
        <f>INDEX(cleaned_data_Pittsburgh!AK$2:'cleaned_data_Pittsburgh'!AK$828, MATCH(A5047, cleaned_data_Pittsburgh!I$2:'cleaned_data_Pittsburgh'!I$828,0))</f>
        <v>Sub-county</v>
      </c>
      <c r="G5047">
        <f t="shared" si="61"/>
        <v>1</v>
      </c>
    </row>
    <row r="5048" spans="1:7" x14ac:dyDescent="0.2">
      <c r="A5048">
        <v>224731812</v>
      </c>
      <c r="B5048">
        <v>58322362</v>
      </c>
      <c r="C5048" t="s">
        <v>3380</v>
      </c>
      <c r="D5048" t="str">
        <f>INDEX(cleaned_data_Pittsburgh!AF$2:'cleaned_data_Pittsburgh'!AF$828, MATCH(A5048, cleaned_data_Pittsburgh!I$2:'cleaned_data_Pittsburgh'!I$828,0))</f>
        <v>Monroeville</v>
      </c>
      <c r="E5048">
        <f>INDEX(cleaned_data_Pittsburgh!AG$2:'cleaned_data_Pittsburgh'!AG$828, MATCH(A5048, cleaned_data_Pittsburgh!I$2:'cleaned_data_Pittsburgh'!I$828,0))</f>
        <v>0</v>
      </c>
      <c r="F5048" t="str">
        <f>INDEX(cleaned_data_Pittsburgh!AK$2:'cleaned_data_Pittsburgh'!AK$828, MATCH(A5048, cleaned_data_Pittsburgh!I$2:'cleaned_data_Pittsburgh'!I$828,0))</f>
        <v>Sub-county</v>
      </c>
      <c r="G5048">
        <f t="shared" si="61"/>
        <v>0</v>
      </c>
    </row>
    <row r="5049" spans="1:7" x14ac:dyDescent="0.2">
      <c r="A5049">
        <v>224731812</v>
      </c>
      <c r="B5049">
        <v>170544702</v>
      </c>
      <c r="C5049" t="s">
        <v>3380</v>
      </c>
      <c r="D5049" t="str">
        <f>INDEX(cleaned_data_Pittsburgh!AF$2:'cleaned_data_Pittsburgh'!AF$828, MATCH(A5049, cleaned_data_Pittsburgh!I$2:'cleaned_data_Pittsburgh'!I$828,0))</f>
        <v>Monroeville</v>
      </c>
      <c r="E5049">
        <f>INDEX(cleaned_data_Pittsburgh!AG$2:'cleaned_data_Pittsburgh'!AG$828, MATCH(A5049, cleaned_data_Pittsburgh!I$2:'cleaned_data_Pittsburgh'!I$828,0))</f>
        <v>0</v>
      </c>
      <c r="F5049" t="str">
        <f>INDEX(cleaned_data_Pittsburgh!AK$2:'cleaned_data_Pittsburgh'!AK$828, MATCH(A5049, cleaned_data_Pittsburgh!I$2:'cleaned_data_Pittsburgh'!I$828,0))</f>
        <v>Sub-county</v>
      </c>
      <c r="G5049">
        <f t="shared" si="61"/>
        <v>0</v>
      </c>
    </row>
    <row r="5050" spans="1:7" x14ac:dyDescent="0.2">
      <c r="A5050">
        <v>224738139</v>
      </c>
      <c r="B5050">
        <v>191540477</v>
      </c>
      <c r="C5050" t="s">
        <v>3380</v>
      </c>
      <c r="D5050" t="str">
        <f>INDEX(cleaned_data_Pittsburgh!AF$2:'cleaned_data_Pittsburgh'!AF$828, MATCH(A5050, cleaned_data_Pittsburgh!I$2:'cleaned_data_Pittsburgh'!I$828,0))</f>
        <v>Pittsburgh</v>
      </c>
      <c r="E5050">
        <f>INDEX(cleaned_data_Pittsburgh!AG$2:'cleaned_data_Pittsburgh'!AG$828, MATCH(A5050, cleaned_data_Pittsburgh!I$2:'cleaned_data_Pittsburgh'!I$828,0))</f>
        <v>0</v>
      </c>
      <c r="F5050" t="str">
        <f>INDEX(cleaned_data_Pittsburgh!AK$2:'cleaned_data_Pittsburgh'!AK$828, MATCH(A5050, cleaned_data_Pittsburgh!I$2:'cleaned_data_Pittsburgh'!I$828,0))</f>
        <v>Sub-county</v>
      </c>
      <c r="G5050">
        <f t="shared" si="61"/>
        <v>1</v>
      </c>
    </row>
    <row r="5051" spans="1:7" x14ac:dyDescent="0.2">
      <c r="A5051">
        <v>224739284</v>
      </c>
      <c r="B5051">
        <v>73408112</v>
      </c>
      <c r="C5051" t="s">
        <v>3380</v>
      </c>
      <c r="D5051" t="str">
        <f>INDEX(cleaned_data_Pittsburgh!AF$2:'cleaned_data_Pittsburgh'!AF$828, MATCH(A5051, cleaned_data_Pittsburgh!I$2:'cleaned_data_Pittsburgh'!I$828,0))</f>
        <v>Pittsburgh</v>
      </c>
      <c r="E5051">
        <f>INDEX(cleaned_data_Pittsburgh!AG$2:'cleaned_data_Pittsburgh'!AG$828, MATCH(A5051, cleaned_data_Pittsburgh!I$2:'cleaned_data_Pittsburgh'!I$828,0))</f>
        <v>0</v>
      </c>
      <c r="F5051" t="str">
        <f>INDEX(cleaned_data_Pittsburgh!AK$2:'cleaned_data_Pittsburgh'!AK$828, MATCH(A5051, cleaned_data_Pittsburgh!I$2:'cleaned_data_Pittsburgh'!I$828,0))</f>
        <v>Sub-county</v>
      </c>
      <c r="G5051">
        <f t="shared" si="61"/>
        <v>1</v>
      </c>
    </row>
    <row r="5052" spans="1:7" x14ac:dyDescent="0.2">
      <c r="A5052">
        <v>224739284</v>
      </c>
      <c r="B5052">
        <v>106290992</v>
      </c>
      <c r="C5052" t="s">
        <v>3380</v>
      </c>
      <c r="D5052" t="str">
        <f>INDEX(cleaned_data_Pittsburgh!AF$2:'cleaned_data_Pittsburgh'!AF$828, MATCH(A5052, cleaned_data_Pittsburgh!I$2:'cleaned_data_Pittsburgh'!I$828,0))</f>
        <v>Pittsburgh</v>
      </c>
      <c r="E5052">
        <f>INDEX(cleaned_data_Pittsburgh!AG$2:'cleaned_data_Pittsburgh'!AG$828, MATCH(A5052, cleaned_data_Pittsburgh!I$2:'cleaned_data_Pittsburgh'!I$828,0))</f>
        <v>0</v>
      </c>
      <c r="F5052" t="str">
        <f>INDEX(cleaned_data_Pittsburgh!AK$2:'cleaned_data_Pittsburgh'!AK$828, MATCH(A5052, cleaned_data_Pittsburgh!I$2:'cleaned_data_Pittsburgh'!I$828,0))</f>
        <v>Sub-county</v>
      </c>
      <c r="G5052">
        <f t="shared" si="61"/>
        <v>1</v>
      </c>
    </row>
    <row r="5053" spans="1:7" x14ac:dyDescent="0.2">
      <c r="A5053">
        <v>224739284</v>
      </c>
      <c r="B5053">
        <v>22166341</v>
      </c>
      <c r="C5053" t="s">
        <v>3380</v>
      </c>
      <c r="D5053" t="str">
        <f>INDEX(cleaned_data_Pittsburgh!AF$2:'cleaned_data_Pittsburgh'!AF$828, MATCH(A5053, cleaned_data_Pittsburgh!I$2:'cleaned_data_Pittsburgh'!I$828,0))</f>
        <v>Pittsburgh</v>
      </c>
      <c r="E5053">
        <f>INDEX(cleaned_data_Pittsburgh!AG$2:'cleaned_data_Pittsburgh'!AG$828, MATCH(A5053, cleaned_data_Pittsburgh!I$2:'cleaned_data_Pittsburgh'!I$828,0))</f>
        <v>0</v>
      </c>
      <c r="F5053" t="str">
        <f>INDEX(cleaned_data_Pittsburgh!AK$2:'cleaned_data_Pittsburgh'!AK$828, MATCH(A5053, cleaned_data_Pittsburgh!I$2:'cleaned_data_Pittsburgh'!I$828,0))</f>
        <v>Sub-county</v>
      </c>
      <c r="G5053">
        <f t="shared" si="61"/>
        <v>1</v>
      </c>
    </row>
    <row r="5054" spans="1:7" x14ac:dyDescent="0.2">
      <c r="A5054">
        <v>224739284</v>
      </c>
      <c r="B5054">
        <v>188991824</v>
      </c>
      <c r="C5054" t="s">
        <v>3380</v>
      </c>
      <c r="D5054" t="str">
        <f>INDEX(cleaned_data_Pittsburgh!AF$2:'cleaned_data_Pittsburgh'!AF$828, MATCH(A5054, cleaned_data_Pittsburgh!I$2:'cleaned_data_Pittsburgh'!I$828,0))</f>
        <v>Pittsburgh</v>
      </c>
      <c r="E5054">
        <f>INDEX(cleaned_data_Pittsburgh!AG$2:'cleaned_data_Pittsburgh'!AG$828, MATCH(A5054, cleaned_data_Pittsburgh!I$2:'cleaned_data_Pittsburgh'!I$828,0))</f>
        <v>0</v>
      </c>
      <c r="F5054" t="str">
        <f>INDEX(cleaned_data_Pittsburgh!AK$2:'cleaned_data_Pittsburgh'!AK$828, MATCH(A5054, cleaned_data_Pittsburgh!I$2:'cleaned_data_Pittsburgh'!I$828,0))</f>
        <v>Sub-county</v>
      </c>
      <c r="G5054">
        <f t="shared" si="61"/>
        <v>1</v>
      </c>
    </row>
    <row r="5055" spans="1:7" x14ac:dyDescent="0.2">
      <c r="A5055">
        <v>224740923</v>
      </c>
      <c r="B5055">
        <v>6079343</v>
      </c>
      <c r="C5055" t="s">
        <v>3380</v>
      </c>
      <c r="D5055" t="str">
        <f>INDEX(cleaned_data_Pittsburgh!AF$2:'cleaned_data_Pittsburgh'!AF$828, MATCH(A5055, cleaned_data_Pittsburgh!I$2:'cleaned_data_Pittsburgh'!I$828,0))</f>
        <v>Pittsburgh</v>
      </c>
      <c r="E5055">
        <f>INDEX(cleaned_data_Pittsburgh!AG$2:'cleaned_data_Pittsburgh'!AG$828, MATCH(A5055, cleaned_data_Pittsburgh!I$2:'cleaned_data_Pittsburgh'!I$828,0))</f>
        <v>0</v>
      </c>
      <c r="F5055" t="str">
        <f>INDEX(cleaned_data_Pittsburgh!AK$2:'cleaned_data_Pittsburgh'!AK$828, MATCH(A5055, cleaned_data_Pittsburgh!I$2:'cleaned_data_Pittsburgh'!I$828,0))</f>
        <v>Sub-county</v>
      </c>
      <c r="G5055">
        <f t="shared" si="61"/>
        <v>1</v>
      </c>
    </row>
    <row r="5056" spans="1:7" x14ac:dyDescent="0.2">
      <c r="A5056">
        <v>224740923</v>
      </c>
      <c r="B5056">
        <v>115873972</v>
      </c>
      <c r="C5056" t="s">
        <v>3380</v>
      </c>
      <c r="D5056" t="str">
        <f>INDEX(cleaned_data_Pittsburgh!AF$2:'cleaned_data_Pittsburgh'!AF$828, MATCH(A5056, cleaned_data_Pittsburgh!I$2:'cleaned_data_Pittsburgh'!I$828,0))</f>
        <v>Pittsburgh</v>
      </c>
      <c r="E5056">
        <f>INDEX(cleaned_data_Pittsburgh!AG$2:'cleaned_data_Pittsburgh'!AG$828, MATCH(A5056, cleaned_data_Pittsburgh!I$2:'cleaned_data_Pittsburgh'!I$828,0))</f>
        <v>0</v>
      </c>
      <c r="F5056" t="str">
        <f>INDEX(cleaned_data_Pittsburgh!AK$2:'cleaned_data_Pittsburgh'!AK$828, MATCH(A5056, cleaned_data_Pittsburgh!I$2:'cleaned_data_Pittsburgh'!I$828,0))</f>
        <v>Sub-county</v>
      </c>
      <c r="G5056">
        <f t="shared" si="61"/>
        <v>1</v>
      </c>
    </row>
    <row r="5057" spans="1:7" x14ac:dyDescent="0.2">
      <c r="A5057">
        <v>224740923</v>
      </c>
      <c r="B5057">
        <v>190224807</v>
      </c>
      <c r="C5057" t="s">
        <v>3380</v>
      </c>
      <c r="D5057" t="str">
        <f>INDEX(cleaned_data_Pittsburgh!AF$2:'cleaned_data_Pittsburgh'!AF$828, MATCH(A5057, cleaned_data_Pittsburgh!I$2:'cleaned_data_Pittsburgh'!I$828,0))</f>
        <v>Pittsburgh</v>
      </c>
      <c r="E5057">
        <f>INDEX(cleaned_data_Pittsburgh!AG$2:'cleaned_data_Pittsburgh'!AG$828, MATCH(A5057, cleaned_data_Pittsburgh!I$2:'cleaned_data_Pittsburgh'!I$828,0))</f>
        <v>0</v>
      </c>
      <c r="F5057" t="str">
        <f>INDEX(cleaned_data_Pittsburgh!AK$2:'cleaned_data_Pittsburgh'!AK$828, MATCH(A5057, cleaned_data_Pittsburgh!I$2:'cleaned_data_Pittsburgh'!I$828,0))</f>
        <v>Sub-county</v>
      </c>
      <c r="G5057">
        <f t="shared" si="61"/>
        <v>1</v>
      </c>
    </row>
    <row r="5058" spans="1:7" x14ac:dyDescent="0.2">
      <c r="A5058">
        <v>224740923</v>
      </c>
      <c r="B5058">
        <v>163987882</v>
      </c>
      <c r="C5058" t="s">
        <v>3380</v>
      </c>
      <c r="D5058" t="str">
        <f>INDEX(cleaned_data_Pittsburgh!AF$2:'cleaned_data_Pittsburgh'!AF$828, MATCH(A5058, cleaned_data_Pittsburgh!I$2:'cleaned_data_Pittsburgh'!I$828,0))</f>
        <v>Pittsburgh</v>
      </c>
      <c r="E5058">
        <f>INDEX(cleaned_data_Pittsburgh!AG$2:'cleaned_data_Pittsburgh'!AG$828, MATCH(A5058, cleaned_data_Pittsburgh!I$2:'cleaned_data_Pittsburgh'!I$828,0))</f>
        <v>0</v>
      </c>
      <c r="F5058" t="str">
        <f>INDEX(cleaned_data_Pittsburgh!AK$2:'cleaned_data_Pittsburgh'!AK$828, MATCH(A5058, cleaned_data_Pittsburgh!I$2:'cleaned_data_Pittsburgh'!I$828,0))</f>
        <v>Sub-county</v>
      </c>
      <c r="G5058">
        <f t="shared" si="61"/>
        <v>1</v>
      </c>
    </row>
    <row r="5059" spans="1:7" x14ac:dyDescent="0.2">
      <c r="A5059">
        <v>224740923</v>
      </c>
      <c r="B5059">
        <v>120559832</v>
      </c>
      <c r="C5059" t="s">
        <v>3380</v>
      </c>
      <c r="D5059" t="str">
        <f>INDEX(cleaned_data_Pittsburgh!AF$2:'cleaned_data_Pittsburgh'!AF$828, MATCH(A5059, cleaned_data_Pittsburgh!I$2:'cleaned_data_Pittsburgh'!I$828,0))</f>
        <v>Pittsburgh</v>
      </c>
      <c r="E5059">
        <f>INDEX(cleaned_data_Pittsburgh!AG$2:'cleaned_data_Pittsburgh'!AG$828, MATCH(A5059, cleaned_data_Pittsburgh!I$2:'cleaned_data_Pittsburgh'!I$828,0))</f>
        <v>0</v>
      </c>
      <c r="F5059" t="str">
        <f>INDEX(cleaned_data_Pittsburgh!AK$2:'cleaned_data_Pittsburgh'!AK$828, MATCH(A5059, cleaned_data_Pittsburgh!I$2:'cleaned_data_Pittsburgh'!I$828,0))</f>
        <v>Sub-county</v>
      </c>
      <c r="G5059">
        <f t="shared" si="61"/>
        <v>1</v>
      </c>
    </row>
    <row r="5060" spans="1:7" x14ac:dyDescent="0.2">
      <c r="A5060">
        <v>224740923</v>
      </c>
      <c r="B5060">
        <v>10482800</v>
      </c>
      <c r="C5060" t="s">
        <v>3380</v>
      </c>
      <c r="D5060" t="str">
        <f>INDEX(cleaned_data_Pittsburgh!AF$2:'cleaned_data_Pittsburgh'!AF$828, MATCH(A5060, cleaned_data_Pittsburgh!I$2:'cleaned_data_Pittsburgh'!I$828,0))</f>
        <v>Pittsburgh</v>
      </c>
      <c r="E5060">
        <f>INDEX(cleaned_data_Pittsburgh!AG$2:'cleaned_data_Pittsburgh'!AG$828, MATCH(A5060, cleaned_data_Pittsburgh!I$2:'cleaned_data_Pittsburgh'!I$828,0))</f>
        <v>0</v>
      </c>
      <c r="F5060" t="str">
        <f>INDEX(cleaned_data_Pittsburgh!AK$2:'cleaned_data_Pittsburgh'!AK$828, MATCH(A5060, cleaned_data_Pittsburgh!I$2:'cleaned_data_Pittsburgh'!I$828,0))</f>
        <v>Sub-county</v>
      </c>
      <c r="G5060">
        <f t="shared" si="61"/>
        <v>1</v>
      </c>
    </row>
    <row r="5061" spans="1:7" x14ac:dyDescent="0.2">
      <c r="A5061">
        <v>224740923</v>
      </c>
      <c r="B5061">
        <v>183204356</v>
      </c>
      <c r="C5061" t="s">
        <v>3380</v>
      </c>
      <c r="D5061" t="str">
        <f>INDEX(cleaned_data_Pittsburgh!AF$2:'cleaned_data_Pittsburgh'!AF$828, MATCH(A5061, cleaned_data_Pittsburgh!I$2:'cleaned_data_Pittsburgh'!I$828,0))</f>
        <v>Pittsburgh</v>
      </c>
      <c r="E5061">
        <f>INDEX(cleaned_data_Pittsburgh!AG$2:'cleaned_data_Pittsburgh'!AG$828, MATCH(A5061, cleaned_data_Pittsburgh!I$2:'cleaned_data_Pittsburgh'!I$828,0))</f>
        <v>0</v>
      </c>
      <c r="F5061" t="str">
        <f>INDEX(cleaned_data_Pittsburgh!AK$2:'cleaned_data_Pittsburgh'!AK$828, MATCH(A5061, cleaned_data_Pittsburgh!I$2:'cleaned_data_Pittsburgh'!I$828,0))</f>
        <v>Sub-county</v>
      </c>
      <c r="G5061">
        <f t="shared" si="61"/>
        <v>1</v>
      </c>
    </row>
    <row r="5062" spans="1:7" x14ac:dyDescent="0.2">
      <c r="A5062">
        <v>224740923</v>
      </c>
      <c r="B5062">
        <v>191851938</v>
      </c>
      <c r="C5062" t="s">
        <v>3380</v>
      </c>
      <c r="D5062" t="str">
        <f>INDEX(cleaned_data_Pittsburgh!AF$2:'cleaned_data_Pittsburgh'!AF$828, MATCH(A5062, cleaned_data_Pittsburgh!I$2:'cleaned_data_Pittsburgh'!I$828,0))</f>
        <v>Pittsburgh</v>
      </c>
      <c r="E5062">
        <f>INDEX(cleaned_data_Pittsburgh!AG$2:'cleaned_data_Pittsburgh'!AG$828, MATCH(A5062, cleaned_data_Pittsburgh!I$2:'cleaned_data_Pittsburgh'!I$828,0))</f>
        <v>0</v>
      </c>
      <c r="F5062" t="str">
        <f>INDEX(cleaned_data_Pittsburgh!AK$2:'cleaned_data_Pittsburgh'!AK$828, MATCH(A5062, cleaned_data_Pittsburgh!I$2:'cleaned_data_Pittsburgh'!I$828,0))</f>
        <v>Sub-county</v>
      </c>
      <c r="G5062">
        <f t="shared" si="61"/>
        <v>1</v>
      </c>
    </row>
    <row r="5063" spans="1:7" x14ac:dyDescent="0.2">
      <c r="A5063">
        <v>224754315</v>
      </c>
      <c r="B5063">
        <v>5345067</v>
      </c>
      <c r="C5063" t="s">
        <v>3380</v>
      </c>
      <c r="D5063" t="str">
        <f>INDEX(cleaned_data_Pittsburgh!AF$2:'cleaned_data_Pittsburgh'!AF$828, MATCH(A5063, cleaned_data_Pittsburgh!I$2:'cleaned_data_Pittsburgh'!I$828,0))</f>
        <v>Pittsburgh</v>
      </c>
      <c r="E5063">
        <f>INDEX(cleaned_data_Pittsburgh!AG$2:'cleaned_data_Pittsburgh'!AG$828, MATCH(A5063, cleaned_data_Pittsburgh!I$2:'cleaned_data_Pittsburgh'!I$828,0))</f>
        <v>0</v>
      </c>
      <c r="F5063" t="str">
        <f>INDEX(cleaned_data_Pittsburgh!AK$2:'cleaned_data_Pittsburgh'!AK$828, MATCH(A5063, cleaned_data_Pittsburgh!I$2:'cleaned_data_Pittsburgh'!I$828,0))</f>
        <v>Sub-county</v>
      </c>
      <c r="G5063">
        <f t="shared" si="61"/>
        <v>1</v>
      </c>
    </row>
    <row r="5064" spans="1:7" x14ac:dyDescent="0.2">
      <c r="A5064">
        <v>224754315</v>
      </c>
      <c r="B5064">
        <v>129538592</v>
      </c>
      <c r="C5064" t="s">
        <v>3380</v>
      </c>
      <c r="D5064" t="str">
        <f>INDEX(cleaned_data_Pittsburgh!AF$2:'cleaned_data_Pittsburgh'!AF$828, MATCH(A5064, cleaned_data_Pittsburgh!I$2:'cleaned_data_Pittsburgh'!I$828,0))</f>
        <v>Pittsburgh</v>
      </c>
      <c r="E5064">
        <f>INDEX(cleaned_data_Pittsburgh!AG$2:'cleaned_data_Pittsburgh'!AG$828, MATCH(A5064, cleaned_data_Pittsburgh!I$2:'cleaned_data_Pittsburgh'!I$828,0))</f>
        <v>0</v>
      </c>
      <c r="F5064" t="str">
        <f>INDEX(cleaned_data_Pittsburgh!AK$2:'cleaned_data_Pittsburgh'!AK$828, MATCH(A5064, cleaned_data_Pittsburgh!I$2:'cleaned_data_Pittsburgh'!I$828,0))</f>
        <v>Sub-county</v>
      </c>
      <c r="G5064">
        <f t="shared" si="61"/>
        <v>1</v>
      </c>
    </row>
    <row r="5065" spans="1:7" x14ac:dyDescent="0.2">
      <c r="A5065">
        <v>224754315</v>
      </c>
      <c r="B5065">
        <v>159038072</v>
      </c>
      <c r="C5065" t="s">
        <v>3380</v>
      </c>
      <c r="D5065" t="str">
        <f>INDEX(cleaned_data_Pittsburgh!AF$2:'cleaned_data_Pittsburgh'!AF$828, MATCH(A5065, cleaned_data_Pittsburgh!I$2:'cleaned_data_Pittsburgh'!I$828,0))</f>
        <v>Pittsburgh</v>
      </c>
      <c r="E5065">
        <f>INDEX(cleaned_data_Pittsburgh!AG$2:'cleaned_data_Pittsburgh'!AG$828, MATCH(A5065, cleaned_data_Pittsburgh!I$2:'cleaned_data_Pittsburgh'!I$828,0))</f>
        <v>0</v>
      </c>
      <c r="F5065" t="str">
        <f>INDEX(cleaned_data_Pittsburgh!AK$2:'cleaned_data_Pittsburgh'!AK$828, MATCH(A5065, cleaned_data_Pittsburgh!I$2:'cleaned_data_Pittsburgh'!I$828,0))</f>
        <v>Sub-county</v>
      </c>
      <c r="G5065">
        <f t="shared" si="61"/>
        <v>1</v>
      </c>
    </row>
    <row r="5066" spans="1:7" x14ac:dyDescent="0.2">
      <c r="A5066">
        <v>224754315</v>
      </c>
      <c r="B5066">
        <v>144155062</v>
      </c>
      <c r="C5066" t="s">
        <v>3380</v>
      </c>
      <c r="D5066" t="str">
        <f>INDEX(cleaned_data_Pittsburgh!AF$2:'cleaned_data_Pittsburgh'!AF$828, MATCH(A5066, cleaned_data_Pittsburgh!I$2:'cleaned_data_Pittsburgh'!I$828,0))</f>
        <v>Pittsburgh</v>
      </c>
      <c r="E5066">
        <f>INDEX(cleaned_data_Pittsburgh!AG$2:'cleaned_data_Pittsburgh'!AG$828, MATCH(A5066, cleaned_data_Pittsburgh!I$2:'cleaned_data_Pittsburgh'!I$828,0))</f>
        <v>0</v>
      </c>
      <c r="F5066" t="str">
        <f>INDEX(cleaned_data_Pittsburgh!AK$2:'cleaned_data_Pittsburgh'!AK$828, MATCH(A5066, cleaned_data_Pittsburgh!I$2:'cleaned_data_Pittsburgh'!I$828,0))</f>
        <v>Sub-county</v>
      </c>
      <c r="G5066">
        <f t="shared" si="61"/>
        <v>1</v>
      </c>
    </row>
    <row r="5067" spans="1:7" x14ac:dyDescent="0.2">
      <c r="A5067">
        <v>224754315</v>
      </c>
      <c r="B5067">
        <v>49922422</v>
      </c>
      <c r="C5067" t="s">
        <v>3380</v>
      </c>
      <c r="D5067" t="str">
        <f>INDEX(cleaned_data_Pittsburgh!AF$2:'cleaned_data_Pittsburgh'!AF$828, MATCH(A5067, cleaned_data_Pittsburgh!I$2:'cleaned_data_Pittsburgh'!I$828,0))</f>
        <v>Pittsburgh</v>
      </c>
      <c r="E5067">
        <f>INDEX(cleaned_data_Pittsburgh!AG$2:'cleaned_data_Pittsburgh'!AG$828, MATCH(A5067, cleaned_data_Pittsburgh!I$2:'cleaned_data_Pittsburgh'!I$828,0))</f>
        <v>0</v>
      </c>
      <c r="F5067" t="str">
        <f>INDEX(cleaned_data_Pittsburgh!AK$2:'cleaned_data_Pittsburgh'!AK$828, MATCH(A5067, cleaned_data_Pittsburgh!I$2:'cleaned_data_Pittsburgh'!I$828,0))</f>
        <v>Sub-county</v>
      </c>
      <c r="G5067">
        <f t="shared" ref="G5067:G5130" si="62">IF(IFERROR(SEARCH(D5067, C5067), 0), 1, 0)</f>
        <v>1</v>
      </c>
    </row>
    <row r="5068" spans="1:7" x14ac:dyDescent="0.2">
      <c r="A5068">
        <v>224754315</v>
      </c>
      <c r="B5068">
        <v>82904842</v>
      </c>
      <c r="C5068" t="s">
        <v>3380</v>
      </c>
      <c r="D5068" t="str">
        <f>INDEX(cleaned_data_Pittsburgh!AF$2:'cleaned_data_Pittsburgh'!AF$828, MATCH(A5068, cleaned_data_Pittsburgh!I$2:'cleaned_data_Pittsburgh'!I$828,0))</f>
        <v>Pittsburgh</v>
      </c>
      <c r="E5068">
        <f>INDEX(cleaned_data_Pittsburgh!AG$2:'cleaned_data_Pittsburgh'!AG$828, MATCH(A5068, cleaned_data_Pittsburgh!I$2:'cleaned_data_Pittsburgh'!I$828,0))</f>
        <v>0</v>
      </c>
      <c r="F5068" t="str">
        <f>INDEX(cleaned_data_Pittsburgh!AK$2:'cleaned_data_Pittsburgh'!AK$828, MATCH(A5068, cleaned_data_Pittsburgh!I$2:'cleaned_data_Pittsburgh'!I$828,0))</f>
        <v>Sub-county</v>
      </c>
      <c r="G5068">
        <f t="shared" si="62"/>
        <v>1</v>
      </c>
    </row>
    <row r="5069" spans="1:7" x14ac:dyDescent="0.2">
      <c r="A5069">
        <v>224754315</v>
      </c>
      <c r="B5069">
        <v>12806601</v>
      </c>
      <c r="C5069" t="s">
        <v>3380</v>
      </c>
      <c r="D5069" t="str">
        <f>INDEX(cleaned_data_Pittsburgh!AF$2:'cleaned_data_Pittsburgh'!AF$828, MATCH(A5069, cleaned_data_Pittsburgh!I$2:'cleaned_data_Pittsburgh'!I$828,0))</f>
        <v>Pittsburgh</v>
      </c>
      <c r="E5069">
        <f>INDEX(cleaned_data_Pittsburgh!AG$2:'cleaned_data_Pittsburgh'!AG$828, MATCH(A5069, cleaned_data_Pittsburgh!I$2:'cleaned_data_Pittsburgh'!I$828,0))</f>
        <v>0</v>
      </c>
      <c r="F5069" t="str">
        <f>INDEX(cleaned_data_Pittsburgh!AK$2:'cleaned_data_Pittsburgh'!AK$828, MATCH(A5069, cleaned_data_Pittsburgh!I$2:'cleaned_data_Pittsburgh'!I$828,0))</f>
        <v>Sub-county</v>
      </c>
      <c r="G5069">
        <f t="shared" si="62"/>
        <v>1</v>
      </c>
    </row>
    <row r="5070" spans="1:7" x14ac:dyDescent="0.2">
      <c r="A5070">
        <v>224754315</v>
      </c>
      <c r="B5070">
        <v>187023403</v>
      </c>
      <c r="C5070" t="s">
        <v>3380</v>
      </c>
      <c r="D5070" t="str">
        <f>INDEX(cleaned_data_Pittsburgh!AF$2:'cleaned_data_Pittsburgh'!AF$828, MATCH(A5070, cleaned_data_Pittsburgh!I$2:'cleaned_data_Pittsburgh'!I$828,0))</f>
        <v>Pittsburgh</v>
      </c>
      <c r="E5070">
        <f>INDEX(cleaned_data_Pittsburgh!AG$2:'cleaned_data_Pittsburgh'!AG$828, MATCH(A5070, cleaned_data_Pittsburgh!I$2:'cleaned_data_Pittsburgh'!I$828,0))</f>
        <v>0</v>
      </c>
      <c r="F5070" t="str">
        <f>INDEX(cleaned_data_Pittsburgh!AK$2:'cleaned_data_Pittsburgh'!AK$828, MATCH(A5070, cleaned_data_Pittsburgh!I$2:'cleaned_data_Pittsburgh'!I$828,0))</f>
        <v>Sub-county</v>
      </c>
      <c r="G5070">
        <f t="shared" si="62"/>
        <v>1</v>
      </c>
    </row>
    <row r="5071" spans="1:7" x14ac:dyDescent="0.2">
      <c r="A5071">
        <v>224755361</v>
      </c>
      <c r="B5071">
        <v>182943157</v>
      </c>
      <c r="C5071" t="s">
        <v>3380</v>
      </c>
      <c r="D5071" t="str">
        <f>INDEX(cleaned_data_Pittsburgh!AF$2:'cleaned_data_Pittsburgh'!AF$828, MATCH(A5071, cleaned_data_Pittsburgh!I$2:'cleaned_data_Pittsburgh'!I$828,0))</f>
        <v>Pittsburgh</v>
      </c>
      <c r="E5071">
        <f>INDEX(cleaned_data_Pittsburgh!AG$2:'cleaned_data_Pittsburgh'!AG$828, MATCH(A5071, cleaned_data_Pittsburgh!I$2:'cleaned_data_Pittsburgh'!I$828,0))</f>
        <v>0</v>
      </c>
      <c r="F5071" t="str">
        <f>INDEX(cleaned_data_Pittsburgh!AK$2:'cleaned_data_Pittsburgh'!AK$828, MATCH(A5071, cleaned_data_Pittsburgh!I$2:'cleaned_data_Pittsburgh'!I$828,0))</f>
        <v>Sub-county</v>
      </c>
      <c r="G5071">
        <f t="shared" si="62"/>
        <v>1</v>
      </c>
    </row>
    <row r="5072" spans="1:7" x14ac:dyDescent="0.2">
      <c r="A5072">
        <v>224755361</v>
      </c>
      <c r="B5072">
        <v>160735752</v>
      </c>
      <c r="C5072" t="s">
        <v>3380</v>
      </c>
      <c r="D5072" t="str">
        <f>INDEX(cleaned_data_Pittsburgh!AF$2:'cleaned_data_Pittsburgh'!AF$828, MATCH(A5072, cleaned_data_Pittsburgh!I$2:'cleaned_data_Pittsburgh'!I$828,0))</f>
        <v>Pittsburgh</v>
      </c>
      <c r="E5072">
        <f>INDEX(cleaned_data_Pittsburgh!AG$2:'cleaned_data_Pittsburgh'!AG$828, MATCH(A5072, cleaned_data_Pittsburgh!I$2:'cleaned_data_Pittsburgh'!I$828,0))</f>
        <v>0</v>
      </c>
      <c r="F5072" t="str">
        <f>INDEX(cleaned_data_Pittsburgh!AK$2:'cleaned_data_Pittsburgh'!AK$828, MATCH(A5072, cleaned_data_Pittsburgh!I$2:'cleaned_data_Pittsburgh'!I$828,0))</f>
        <v>Sub-county</v>
      </c>
      <c r="G5072">
        <f t="shared" si="62"/>
        <v>1</v>
      </c>
    </row>
    <row r="5073" spans="1:7" x14ac:dyDescent="0.2">
      <c r="A5073">
        <v>224757259</v>
      </c>
      <c r="B5073">
        <v>183463704</v>
      </c>
      <c r="C5073" t="s">
        <v>3380</v>
      </c>
      <c r="D5073" t="str">
        <f>INDEX(cleaned_data_Pittsburgh!AF$2:'cleaned_data_Pittsburgh'!AF$828, MATCH(A5073, cleaned_data_Pittsburgh!I$2:'cleaned_data_Pittsburgh'!I$828,0))</f>
        <v>Pittsburgh</v>
      </c>
      <c r="E5073">
        <f>INDEX(cleaned_data_Pittsburgh!AG$2:'cleaned_data_Pittsburgh'!AG$828, MATCH(A5073, cleaned_data_Pittsburgh!I$2:'cleaned_data_Pittsburgh'!I$828,0))</f>
        <v>0</v>
      </c>
      <c r="F5073" t="str">
        <f>INDEX(cleaned_data_Pittsburgh!AK$2:'cleaned_data_Pittsburgh'!AK$828, MATCH(A5073, cleaned_data_Pittsburgh!I$2:'cleaned_data_Pittsburgh'!I$828,0))</f>
        <v>Sub-county</v>
      </c>
      <c r="G5073">
        <f t="shared" si="62"/>
        <v>1</v>
      </c>
    </row>
    <row r="5074" spans="1:7" x14ac:dyDescent="0.2">
      <c r="A5074">
        <v>224757259</v>
      </c>
      <c r="B5074">
        <v>187262641</v>
      </c>
      <c r="C5074" t="s">
        <v>3380</v>
      </c>
      <c r="D5074" t="str">
        <f>INDEX(cleaned_data_Pittsburgh!AF$2:'cleaned_data_Pittsburgh'!AF$828, MATCH(A5074, cleaned_data_Pittsburgh!I$2:'cleaned_data_Pittsburgh'!I$828,0))</f>
        <v>Pittsburgh</v>
      </c>
      <c r="E5074">
        <f>INDEX(cleaned_data_Pittsburgh!AG$2:'cleaned_data_Pittsburgh'!AG$828, MATCH(A5074, cleaned_data_Pittsburgh!I$2:'cleaned_data_Pittsburgh'!I$828,0))</f>
        <v>0</v>
      </c>
      <c r="F5074" t="str">
        <f>INDEX(cleaned_data_Pittsburgh!AK$2:'cleaned_data_Pittsburgh'!AK$828, MATCH(A5074, cleaned_data_Pittsburgh!I$2:'cleaned_data_Pittsburgh'!I$828,0))</f>
        <v>Sub-county</v>
      </c>
      <c r="G5074">
        <f t="shared" si="62"/>
        <v>1</v>
      </c>
    </row>
    <row r="5075" spans="1:7" x14ac:dyDescent="0.2">
      <c r="A5075">
        <v>224757259</v>
      </c>
      <c r="B5075">
        <v>186275841</v>
      </c>
      <c r="C5075" t="s">
        <v>3380</v>
      </c>
      <c r="D5075" t="str">
        <f>INDEX(cleaned_data_Pittsburgh!AF$2:'cleaned_data_Pittsburgh'!AF$828, MATCH(A5075, cleaned_data_Pittsburgh!I$2:'cleaned_data_Pittsburgh'!I$828,0))</f>
        <v>Pittsburgh</v>
      </c>
      <c r="E5075">
        <f>INDEX(cleaned_data_Pittsburgh!AG$2:'cleaned_data_Pittsburgh'!AG$828, MATCH(A5075, cleaned_data_Pittsburgh!I$2:'cleaned_data_Pittsburgh'!I$828,0))</f>
        <v>0</v>
      </c>
      <c r="F5075" t="str">
        <f>INDEX(cleaned_data_Pittsburgh!AK$2:'cleaned_data_Pittsburgh'!AK$828, MATCH(A5075, cleaned_data_Pittsburgh!I$2:'cleaned_data_Pittsburgh'!I$828,0))</f>
        <v>Sub-county</v>
      </c>
      <c r="G5075">
        <f t="shared" si="62"/>
        <v>1</v>
      </c>
    </row>
    <row r="5076" spans="1:7" x14ac:dyDescent="0.2">
      <c r="A5076">
        <v>224757259</v>
      </c>
      <c r="B5076">
        <v>189190240</v>
      </c>
      <c r="C5076" t="s">
        <v>3380</v>
      </c>
      <c r="D5076" t="str">
        <f>INDEX(cleaned_data_Pittsburgh!AF$2:'cleaned_data_Pittsburgh'!AF$828, MATCH(A5076, cleaned_data_Pittsburgh!I$2:'cleaned_data_Pittsburgh'!I$828,0))</f>
        <v>Pittsburgh</v>
      </c>
      <c r="E5076">
        <f>INDEX(cleaned_data_Pittsburgh!AG$2:'cleaned_data_Pittsburgh'!AG$828, MATCH(A5076, cleaned_data_Pittsburgh!I$2:'cleaned_data_Pittsburgh'!I$828,0))</f>
        <v>0</v>
      </c>
      <c r="F5076" t="str">
        <f>INDEX(cleaned_data_Pittsburgh!AK$2:'cleaned_data_Pittsburgh'!AK$828, MATCH(A5076, cleaned_data_Pittsburgh!I$2:'cleaned_data_Pittsburgh'!I$828,0))</f>
        <v>Sub-county</v>
      </c>
      <c r="G5076">
        <f t="shared" si="62"/>
        <v>1</v>
      </c>
    </row>
    <row r="5077" spans="1:7" x14ac:dyDescent="0.2">
      <c r="A5077">
        <v>224757259</v>
      </c>
      <c r="B5077">
        <v>138426602</v>
      </c>
      <c r="C5077" t="s">
        <v>3380</v>
      </c>
      <c r="D5077" t="str">
        <f>INDEX(cleaned_data_Pittsburgh!AF$2:'cleaned_data_Pittsburgh'!AF$828, MATCH(A5077, cleaned_data_Pittsburgh!I$2:'cleaned_data_Pittsburgh'!I$828,0))</f>
        <v>Pittsburgh</v>
      </c>
      <c r="E5077">
        <f>INDEX(cleaned_data_Pittsburgh!AG$2:'cleaned_data_Pittsburgh'!AG$828, MATCH(A5077, cleaned_data_Pittsburgh!I$2:'cleaned_data_Pittsburgh'!I$828,0))</f>
        <v>0</v>
      </c>
      <c r="F5077" t="str">
        <f>INDEX(cleaned_data_Pittsburgh!AK$2:'cleaned_data_Pittsburgh'!AK$828, MATCH(A5077, cleaned_data_Pittsburgh!I$2:'cleaned_data_Pittsburgh'!I$828,0))</f>
        <v>Sub-county</v>
      </c>
      <c r="G5077">
        <f t="shared" si="62"/>
        <v>1</v>
      </c>
    </row>
    <row r="5078" spans="1:7" x14ac:dyDescent="0.2">
      <c r="A5078">
        <v>224761339</v>
      </c>
      <c r="B5078">
        <v>60447652</v>
      </c>
      <c r="C5078" t="s">
        <v>3380</v>
      </c>
      <c r="D5078" t="str">
        <f>INDEX(cleaned_data_Pittsburgh!AF$2:'cleaned_data_Pittsburgh'!AF$828, MATCH(A5078, cleaned_data_Pittsburgh!I$2:'cleaned_data_Pittsburgh'!I$828,0))</f>
        <v>Pittsburgh</v>
      </c>
      <c r="E5078">
        <f>INDEX(cleaned_data_Pittsburgh!AG$2:'cleaned_data_Pittsburgh'!AG$828, MATCH(A5078, cleaned_data_Pittsburgh!I$2:'cleaned_data_Pittsburgh'!I$828,0))</f>
        <v>0</v>
      </c>
      <c r="F5078" t="str">
        <f>INDEX(cleaned_data_Pittsburgh!AK$2:'cleaned_data_Pittsburgh'!AK$828, MATCH(A5078, cleaned_data_Pittsburgh!I$2:'cleaned_data_Pittsburgh'!I$828,0))</f>
        <v>Sub-county</v>
      </c>
      <c r="G5078">
        <f t="shared" si="62"/>
        <v>1</v>
      </c>
    </row>
    <row r="5079" spans="1:7" x14ac:dyDescent="0.2">
      <c r="A5079">
        <v>224761339</v>
      </c>
      <c r="B5079">
        <v>185606716</v>
      </c>
      <c r="C5079" t="s">
        <v>3380</v>
      </c>
      <c r="D5079" t="str">
        <f>INDEX(cleaned_data_Pittsburgh!AF$2:'cleaned_data_Pittsburgh'!AF$828, MATCH(A5079, cleaned_data_Pittsburgh!I$2:'cleaned_data_Pittsburgh'!I$828,0))</f>
        <v>Pittsburgh</v>
      </c>
      <c r="E5079">
        <f>INDEX(cleaned_data_Pittsburgh!AG$2:'cleaned_data_Pittsburgh'!AG$828, MATCH(A5079, cleaned_data_Pittsburgh!I$2:'cleaned_data_Pittsburgh'!I$828,0))</f>
        <v>0</v>
      </c>
      <c r="F5079" t="str">
        <f>INDEX(cleaned_data_Pittsburgh!AK$2:'cleaned_data_Pittsburgh'!AK$828, MATCH(A5079, cleaned_data_Pittsburgh!I$2:'cleaned_data_Pittsburgh'!I$828,0))</f>
        <v>Sub-county</v>
      </c>
      <c r="G5079">
        <f t="shared" si="62"/>
        <v>1</v>
      </c>
    </row>
    <row r="5080" spans="1:7" x14ac:dyDescent="0.2">
      <c r="A5080">
        <v>224761689</v>
      </c>
      <c r="B5080">
        <v>39630332</v>
      </c>
      <c r="C5080" t="s">
        <v>3380</v>
      </c>
      <c r="D5080" t="str">
        <f>INDEX(cleaned_data_Pittsburgh!AF$2:'cleaned_data_Pittsburgh'!AF$828, MATCH(A5080, cleaned_data_Pittsburgh!I$2:'cleaned_data_Pittsburgh'!I$828,0))</f>
        <v>Pittsburgh</v>
      </c>
      <c r="E5080">
        <f>INDEX(cleaned_data_Pittsburgh!AG$2:'cleaned_data_Pittsburgh'!AG$828, MATCH(A5080, cleaned_data_Pittsburgh!I$2:'cleaned_data_Pittsburgh'!I$828,0))</f>
        <v>0</v>
      </c>
      <c r="F5080" t="str">
        <f>INDEX(cleaned_data_Pittsburgh!AK$2:'cleaned_data_Pittsburgh'!AK$828, MATCH(A5080, cleaned_data_Pittsburgh!I$2:'cleaned_data_Pittsburgh'!I$828,0))</f>
        <v>Sub-county</v>
      </c>
      <c r="G5080">
        <f t="shared" si="62"/>
        <v>1</v>
      </c>
    </row>
    <row r="5081" spans="1:7" x14ac:dyDescent="0.2">
      <c r="A5081">
        <v>224761689</v>
      </c>
      <c r="B5081">
        <v>191844029</v>
      </c>
      <c r="C5081" t="s">
        <v>3380</v>
      </c>
      <c r="D5081" t="str">
        <f>INDEX(cleaned_data_Pittsburgh!AF$2:'cleaned_data_Pittsburgh'!AF$828, MATCH(A5081, cleaned_data_Pittsburgh!I$2:'cleaned_data_Pittsburgh'!I$828,0))</f>
        <v>Pittsburgh</v>
      </c>
      <c r="E5081">
        <f>INDEX(cleaned_data_Pittsburgh!AG$2:'cleaned_data_Pittsburgh'!AG$828, MATCH(A5081, cleaned_data_Pittsburgh!I$2:'cleaned_data_Pittsburgh'!I$828,0))</f>
        <v>0</v>
      </c>
      <c r="F5081" t="str">
        <f>INDEX(cleaned_data_Pittsburgh!AK$2:'cleaned_data_Pittsburgh'!AK$828, MATCH(A5081, cleaned_data_Pittsburgh!I$2:'cleaned_data_Pittsburgh'!I$828,0))</f>
        <v>Sub-county</v>
      </c>
      <c r="G5081">
        <f t="shared" si="62"/>
        <v>1</v>
      </c>
    </row>
    <row r="5082" spans="1:7" x14ac:dyDescent="0.2">
      <c r="A5082">
        <v>224761689</v>
      </c>
      <c r="B5082">
        <v>132736162</v>
      </c>
      <c r="C5082" t="s">
        <v>3380</v>
      </c>
      <c r="D5082" t="str">
        <f>INDEX(cleaned_data_Pittsburgh!AF$2:'cleaned_data_Pittsburgh'!AF$828, MATCH(A5082, cleaned_data_Pittsburgh!I$2:'cleaned_data_Pittsburgh'!I$828,0))</f>
        <v>Pittsburgh</v>
      </c>
      <c r="E5082">
        <f>INDEX(cleaned_data_Pittsburgh!AG$2:'cleaned_data_Pittsburgh'!AG$828, MATCH(A5082, cleaned_data_Pittsburgh!I$2:'cleaned_data_Pittsburgh'!I$828,0))</f>
        <v>0</v>
      </c>
      <c r="F5082" t="str">
        <f>INDEX(cleaned_data_Pittsburgh!AK$2:'cleaned_data_Pittsburgh'!AK$828, MATCH(A5082, cleaned_data_Pittsburgh!I$2:'cleaned_data_Pittsburgh'!I$828,0))</f>
        <v>Sub-county</v>
      </c>
      <c r="G5082">
        <f t="shared" si="62"/>
        <v>1</v>
      </c>
    </row>
    <row r="5083" spans="1:7" x14ac:dyDescent="0.2">
      <c r="A5083">
        <v>224761689</v>
      </c>
      <c r="B5083">
        <v>12771051</v>
      </c>
      <c r="C5083" t="s">
        <v>3380</v>
      </c>
      <c r="D5083" t="str">
        <f>INDEX(cleaned_data_Pittsburgh!AF$2:'cleaned_data_Pittsburgh'!AF$828, MATCH(A5083, cleaned_data_Pittsburgh!I$2:'cleaned_data_Pittsburgh'!I$828,0))</f>
        <v>Pittsburgh</v>
      </c>
      <c r="E5083">
        <f>INDEX(cleaned_data_Pittsburgh!AG$2:'cleaned_data_Pittsburgh'!AG$828, MATCH(A5083, cleaned_data_Pittsburgh!I$2:'cleaned_data_Pittsburgh'!I$828,0))</f>
        <v>0</v>
      </c>
      <c r="F5083" t="str">
        <f>INDEX(cleaned_data_Pittsburgh!AK$2:'cleaned_data_Pittsburgh'!AK$828, MATCH(A5083, cleaned_data_Pittsburgh!I$2:'cleaned_data_Pittsburgh'!I$828,0))</f>
        <v>Sub-county</v>
      </c>
      <c r="G5083">
        <f t="shared" si="62"/>
        <v>1</v>
      </c>
    </row>
    <row r="5084" spans="1:7" x14ac:dyDescent="0.2">
      <c r="A5084">
        <v>224761689</v>
      </c>
      <c r="B5084">
        <v>82716842</v>
      </c>
      <c r="C5084" t="s">
        <v>3380</v>
      </c>
      <c r="D5084" t="str">
        <f>INDEX(cleaned_data_Pittsburgh!AF$2:'cleaned_data_Pittsburgh'!AF$828, MATCH(A5084, cleaned_data_Pittsburgh!I$2:'cleaned_data_Pittsburgh'!I$828,0))</f>
        <v>Pittsburgh</v>
      </c>
      <c r="E5084">
        <f>INDEX(cleaned_data_Pittsburgh!AG$2:'cleaned_data_Pittsburgh'!AG$828, MATCH(A5084, cleaned_data_Pittsburgh!I$2:'cleaned_data_Pittsburgh'!I$828,0))</f>
        <v>0</v>
      </c>
      <c r="F5084" t="str">
        <f>INDEX(cleaned_data_Pittsburgh!AK$2:'cleaned_data_Pittsburgh'!AK$828, MATCH(A5084, cleaned_data_Pittsburgh!I$2:'cleaned_data_Pittsburgh'!I$828,0))</f>
        <v>Sub-county</v>
      </c>
      <c r="G5084">
        <f t="shared" si="62"/>
        <v>1</v>
      </c>
    </row>
    <row r="5085" spans="1:7" x14ac:dyDescent="0.2">
      <c r="A5085">
        <v>224762574</v>
      </c>
      <c r="B5085">
        <v>180850782</v>
      </c>
      <c r="C5085" t="s">
        <v>3380</v>
      </c>
      <c r="D5085" t="str">
        <f>INDEX(cleaned_data_Pittsburgh!AF$2:'cleaned_data_Pittsburgh'!AF$828, MATCH(A5085, cleaned_data_Pittsburgh!I$2:'cleaned_data_Pittsburgh'!I$828,0))</f>
        <v>Pittsburgh</v>
      </c>
      <c r="E5085">
        <f>INDEX(cleaned_data_Pittsburgh!AG$2:'cleaned_data_Pittsburgh'!AG$828, MATCH(A5085, cleaned_data_Pittsburgh!I$2:'cleaned_data_Pittsburgh'!I$828,0))</f>
        <v>0</v>
      </c>
      <c r="F5085" t="str">
        <f>INDEX(cleaned_data_Pittsburgh!AK$2:'cleaned_data_Pittsburgh'!AK$828, MATCH(A5085, cleaned_data_Pittsburgh!I$2:'cleaned_data_Pittsburgh'!I$828,0))</f>
        <v>Sub-county</v>
      </c>
      <c r="G5085">
        <f t="shared" si="62"/>
        <v>1</v>
      </c>
    </row>
    <row r="5086" spans="1:7" x14ac:dyDescent="0.2">
      <c r="A5086">
        <v>224762574</v>
      </c>
      <c r="B5086">
        <v>72267572</v>
      </c>
      <c r="C5086" t="s">
        <v>3380</v>
      </c>
      <c r="D5086" t="str">
        <f>INDEX(cleaned_data_Pittsburgh!AF$2:'cleaned_data_Pittsburgh'!AF$828, MATCH(A5086, cleaned_data_Pittsburgh!I$2:'cleaned_data_Pittsburgh'!I$828,0))</f>
        <v>Pittsburgh</v>
      </c>
      <c r="E5086">
        <f>INDEX(cleaned_data_Pittsburgh!AG$2:'cleaned_data_Pittsburgh'!AG$828, MATCH(A5086, cleaned_data_Pittsburgh!I$2:'cleaned_data_Pittsburgh'!I$828,0))</f>
        <v>0</v>
      </c>
      <c r="F5086" t="str">
        <f>INDEX(cleaned_data_Pittsburgh!AK$2:'cleaned_data_Pittsburgh'!AK$828, MATCH(A5086, cleaned_data_Pittsburgh!I$2:'cleaned_data_Pittsburgh'!I$828,0))</f>
        <v>Sub-county</v>
      </c>
      <c r="G5086">
        <f t="shared" si="62"/>
        <v>1</v>
      </c>
    </row>
    <row r="5087" spans="1:7" x14ac:dyDescent="0.2">
      <c r="A5087">
        <v>224763404</v>
      </c>
      <c r="B5087">
        <v>186319279</v>
      </c>
      <c r="C5087" t="s">
        <v>3380</v>
      </c>
      <c r="D5087" t="str">
        <f>INDEX(cleaned_data_Pittsburgh!AF$2:'cleaned_data_Pittsburgh'!AF$828, MATCH(A5087, cleaned_data_Pittsburgh!I$2:'cleaned_data_Pittsburgh'!I$828,0))</f>
        <v>Pittsburgh</v>
      </c>
      <c r="E5087">
        <f>INDEX(cleaned_data_Pittsburgh!AG$2:'cleaned_data_Pittsburgh'!AG$828, MATCH(A5087, cleaned_data_Pittsburgh!I$2:'cleaned_data_Pittsburgh'!I$828,0))</f>
        <v>0</v>
      </c>
      <c r="F5087" t="str">
        <f>INDEX(cleaned_data_Pittsburgh!AK$2:'cleaned_data_Pittsburgh'!AK$828, MATCH(A5087, cleaned_data_Pittsburgh!I$2:'cleaned_data_Pittsburgh'!I$828,0))</f>
        <v>Sub-county</v>
      </c>
      <c r="G5087">
        <f t="shared" si="62"/>
        <v>1</v>
      </c>
    </row>
    <row r="5088" spans="1:7" x14ac:dyDescent="0.2">
      <c r="A5088">
        <v>224763404</v>
      </c>
      <c r="B5088">
        <v>189836241</v>
      </c>
      <c r="C5088" t="s">
        <v>3380</v>
      </c>
      <c r="D5088" t="str">
        <f>INDEX(cleaned_data_Pittsburgh!AF$2:'cleaned_data_Pittsburgh'!AF$828, MATCH(A5088, cleaned_data_Pittsburgh!I$2:'cleaned_data_Pittsburgh'!I$828,0))</f>
        <v>Pittsburgh</v>
      </c>
      <c r="E5088">
        <f>INDEX(cleaned_data_Pittsburgh!AG$2:'cleaned_data_Pittsburgh'!AG$828, MATCH(A5088, cleaned_data_Pittsburgh!I$2:'cleaned_data_Pittsburgh'!I$828,0))</f>
        <v>0</v>
      </c>
      <c r="F5088" t="str">
        <f>INDEX(cleaned_data_Pittsburgh!AK$2:'cleaned_data_Pittsburgh'!AK$828, MATCH(A5088, cleaned_data_Pittsburgh!I$2:'cleaned_data_Pittsburgh'!I$828,0))</f>
        <v>Sub-county</v>
      </c>
      <c r="G5088">
        <f t="shared" si="62"/>
        <v>1</v>
      </c>
    </row>
    <row r="5089" spans="1:7" x14ac:dyDescent="0.2">
      <c r="A5089">
        <v>224763404</v>
      </c>
      <c r="B5089">
        <v>160926642</v>
      </c>
      <c r="C5089" t="s">
        <v>3380</v>
      </c>
      <c r="D5089" t="str">
        <f>INDEX(cleaned_data_Pittsburgh!AF$2:'cleaned_data_Pittsburgh'!AF$828, MATCH(A5089, cleaned_data_Pittsburgh!I$2:'cleaned_data_Pittsburgh'!I$828,0))</f>
        <v>Pittsburgh</v>
      </c>
      <c r="E5089">
        <f>INDEX(cleaned_data_Pittsburgh!AG$2:'cleaned_data_Pittsburgh'!AG$828, MATCH(A5089, cleaned_data_Pittsburgh!I$2:'cleaned_data_Pittsburgh'!I$828,0))</f>
        <v>0</v>
      </c>
      <c r="F5089" t="str">
        <f>INDEX(cleaned_data_Pittsburgh!AK$2:'cleaned_data_Pittsburgh'!AK$828, MATCH(A5089, cleaned_data_Pittsburgh!I$2:'cleaned_data_Pittsburgh'!I$828,0))</f>
        <v>Sub-county</v>
      </c>
      <c r="G5089">
        <f t="shared" si="62"/>
        <v>1</v>
      </c>
    </row>
    <row r="5090" spans="1:7" x14ac:dyDescent="0.2">
      <c r="A5090">
        <v>224767860</v>
      </c>
      <c r="B5090">
        <v>13363447</v>
      </c>
      <c r="C5090" t="s">
        <v>3380</v>
      </c>
      <c r="D5090" t="str">
        <f>INDEX(cleaned_data_Pittsburgh!AF$2:'cleaned_data_Pittsburgh'!AF$828, MATCH(A5090, cleaned_data_Pittsburgh!I$2:'cleaned_data_Pittsburgh'!I$828,0))</f>
        <v>Pittsburgh</v>
      </c>
      <c r="E5090">
        <f>INDEX(cleaned_data_Pittsburgh!AG$2:'cleaned_data_Pittsburgh'!AG$828, MATCH(A5090, cleaned_data_Pittsburgh!I$2:'cleaned_data_Pittsburgh'!I$828,0))</f>
        <v>0</v>
      </c>
      <c r="F5090" t="str">
        <f>INDEX(cleaned_data_Pittsburgh!AK$2:'cleaned_data_Pittsburgh'!AK$828, MATCH(A5090, cleaned_data_Pittsburgh!I$2:'cleaned_data_Pittsburgh'!I$828,0))</f>
        <v>Sub-county</v>
      </c>
      <c r="G5090">
        <f t="shared" si="62"/>
        <v>1</v>
      </c>
    </row>
    <row r="5091" spans="1:7" x14ac:dyDescent="0.2">
      <c r="A5091">
        <v>224767860</v>
      </c>
      <c r="B5091">
        <v>141394002</v>
      </c>
      <c r="C5091" t="s">
        <v>3380</v>
      </c>
      <c r="D5091" t="str">
        <f>INDEX(cleaned_data_Pittsburgh!AF$2:'cleaned_data_Pittsburgh'!AF$828, MATCH(A5091, cleaned_data_Pittsburgh!I$2:'cleaned_data_Pittsburgh'!I$828,0))</f>
        <v>Pittsburgh</v>
      </c>
      <c r="E5091">
        <f>INDEX(cleaned_data_Pittsburgh!AG$2:'cleaned_data_Pittsburgh'!AG$828, MATCH(A5091, cleaned_data_Pittsburgh!I$2:'cleaned_data_Pittsburgh'!I$828,0))</f>
        <v>0</v>
      </c>
      <c r="F5091" t="str">
        <f>INDEX(cleaned_data_Pittsburgh!AK$2:'cleaned_data_Pittsburgh'!AK$828, MATCH(A5091, cleaned_data_Pittsburgh!I$2:'cleaned_data_Pittsburgh'!I$828,0))</f>
        <v>Sub-county</v>
      </c>
      <c r="G5091">
        <f t="shared" si="62"/>
        <v>1</v>
      </c>
    </row>
    <row r="5092" spans="1:7" x14ac:dyDescent="0.2">
      <c r="A5092">
        <v>224767860</v>
      </c>
      <c r="B5092">
        <v>146006712</v>
      </c>
      <c r="C5092" t="s">
        <v>3380</v>
      </c>
      <c r="D5092" t="str">
        <f>INDEX(cleaned_data_Pittsburgh!AF$2:'cleaned_data_Pittsburgh'!AF$828, MATCH(A5092, cleaned_data_Pittsburgh!I$2:'cleaned_data_Pittsburgh'!I$828,0))</f>
        <v>Pittsburgh</v>
      </c>
      <c r="E5092">
        <f>INDEX(cleaned_data_Pittsburgh!AG$2:'cleaned_data_Pittsburgh'!AG$828, MATCH(A5092, cleaned_data_Pittsburgh!I$2:'cleaned_data_Pittsburgh'!I$828,0))</f>
        <v>0</v>
      </c>
      <c r="F5092" t="str">
        <f>INDEX(cleaned_data_Pittsburgh!AK$2:'cleaned_data_Pittsburgh'!AK$828, MATCH(A5092, cleaned_data_Pittsburgh!I$2:'cleaned_data_Pittsburgh'!I$828,0))</f>
        <v>Sub-county</v>
      </c>
      <c r="G5092">
        <f t="shared" si="62"/>
        <v>1</v>
      </c>
    </row>
    <row r="5093" spans="1:7" x14ac:dyDescent="0.2">
      <c r="A5093">
        <v>224767860</v>
      </c>
      <c r="B5093">
        <v>191403955</v>
      </c>
      <c r="C5093" t="s">
        <v>3380</v>
      </c>
      <c r="D5093" t="str">
        <f>INDEX(cleaned_data_Pittsburgh!AF$2:'cleaned_data_Pittsburgh'!AF$828, MATCH(A5093, cleaned_data_Pittsburgh!I$2:'cleaned_data_Pittsburgh'!I$828,0))</f>
        <v>Pittsburgh</v>
      </c>
      <c r="E5093">
        <f>INDEX(cleaned_data_Pittsburgh!AG$2:'cleaned_data_Pittsburgh'!AG$828, MATCH(A5093, cleaned_data_Pittsburgh!I$2:'cleaned_data_Pittsburgh'!I$828,0))</f>
        <v>0</v>
      </c>
      <c r="F5093" t="str">
        <f>INDEX(cleaned_data_Pittsburgh!AK$2:'cleaned_data_Pittsburgh'!AK$828, MATCH(A5093, cleaned_data_Pittsburgh!I$2:'cleaned_data_Pittsburgh'!I$828,0))</f>
        <v>Sub-county</v>
      </c>
      <c r="G5093">
        <f t="shared" si="62"/>
        <v>1</v>
      </c>
    </row>
    <row r="5094" spans="1:7" x14ac:dyDescent="0.2">
      <c r="A5094">
        <v>224769182</v>
      </c>
      <c r="B5094">
        <v>86070062</v>
      </c>
      <c r="C5094" t="s">
        <v>3380</v>
      </c>
      <c r="D5094" t="str">
        <f>INDEX(cleaned_data_Pittsburgh!AF$2:'cleaned_data_Pittsburgh'!AF$828, MATCH(A5094, cleaned_data_Pittsburgh!I$2:'cleaned_data_Pittsburgh'!I$828,0))</f>
        <v>Cranberry Twp</v>
      </c>
      <c r="E5094">
        <f>INDEX(cleaned_data_Pittsburgh!AG$2:'cleaned_data_Pittsburgh'!AG$828, MATCH(A5094, cleaned_data_Pittsburgh!I$2:'cleaned_data_Pittsburgh'!I$828,0))</f>
        <v>0</v>
      </c>
      <c r="F5094" t="str">
        <f>INDEX(cleaned_data_Pittsburgh!AK$2:'cleaned_data_Pittsburgh'!AK$828, MATCH(A5094, cleaned_data_Pittsburgh!I$2:'cleaned_data_Pittsburgh'!I$828,0))</f>
        <v>Sub-county</v>
      </c>
      <c r="G5094">
        <f t="shared" si="62"/>
        <v>0</v>
      </c>
    </row>
    <row r="5095" spans="1:7" x14ac:dyDescent="0.2">
      <c r="A5095">
        <v>224769182</v>
      </c>
      <c r="B5095">
        <v>127632052</v>
      </c>
      <c r="C5095" t="s">
        <v>3380</v>
      </c>
      <c r="D5095" t="str">
        <f>INDEX(cleaned_data_Pittsburgh!AF$2:'cleaned_data_Pittsburgh'!AF$828, MATCH(A5095, cleaned_data_Pittsburgh!I$2:'cleaned_data_Pittsburgh'!I$828,0))</f>
        <v>Cranberry Twp</v>
      </c>
      <c r="E5095">
        <f>INDEX(cleaned_data_Pittsburgh!AG$2:'cleaned_data_Pittsburgh'!AG$828, MATCH(A5095, cleaned_data_Pittsburgh!I$2:'cleaned_data_Pittsburgh'!I$828,0))</f>
        <v>0</v>
      </c>
      <c r="F5095" t="str">
        <f>INDEX(cleaned_data_Pittsburgh!AK$2:'cleaned_data_Pittsburgh'!AK$828, MATCH(A5095, cleaned_data_Pittsburgh!I$2:'cleaned_data_Pittsburgh'!I$828,0))</f>
        <v>Sub-county</v>
      </c>
      <c r="G5095">
        <f t="shared" si="62"/>
        <v>0</v>
      </c>
    </row>
    <row r="5096" spans="1:7" x14ac:dyDescent="0.2">
      <c r="A5096">
        <v>224769182</v>
      </c>
      <c r="B5096">
        <v>126270982</v>
      </c>
      <c r="C5096" t="s">
        <v>3380</v>
      </c>
      <c r="D5096" t="str">
        <f>INDEX(cleaned_data_Pittsburgh!AF$2:'cleaned_data_Pittsburgh'!AF$828, MATCH(A5096, cleaned_data_Pittsburgh!I$2:'cleaned_data_Pittsburgh'!I$828,0))</f>
        <v>Cranberry Twp</v>
      </c>
      <c r="E5096">
        <f>INDEX(cleaned_data_Pittsburgh!AG$2:'cleaned_data_Pittsburgh'!AG$828, MATCH(A5096, cleaned_data_Pittsburgh!I$2:'cleaned_data_Pittsburgh'!I$828,0))</f>
        <v>0</v>
      </c>
      <c r="F5096" t="str">
        <f>INDEX(cleaned_data_Pittsburgh!AK$2:'cleaned_data_Pittsburgh'!AK$828, MATCH(A5096, cleaned_data_Pittsburgh!I$2:'cleaned_data_Pittsburgh'!I$828,0))</f>
        <v>Sub-county</v>
      </c>
      <c r="G5096">
        <f t="shared" si="62"/>
        <v>0</v>
      </c>
    </row>
    <row r="5097" spans="1:7" x14ac:dyDescent="0.2">
      <c r="A5097">
        <v>224770438</v>
      </c>
      <c r="B5097">
        <v>104626882</v>
      </c>
      <c r="C5097" t="s">
        <v>3380</v>
      </c>
      <c r="D5097" t="str">
        <f>INDEX(cleaned_data_Pittsburgh!AF$2:'cleaned_data_Pittsburgh'!AF$828, MATCH(A5097, cleaned_data_Pittsburgh!I$2:'cleaned_data_Pittsburgh'!I$828,0))</f>
        <v>Pittsburgh</v>
      </c>
      <c r="E5097">
        <f>INDEX(cleaned_data_Pittsburgh!AG$2:'cleaned_data_Pittsburgh'!AG$828, MATCH(A5097, cleaned_data_Pittsburgh!I$2:'cleaned_data_Pittsburgh'!I$828,0))</f>
        <v>0</v>
      </c>
      <c r="F5097" t="str">
        <f>INDEX(cleaned_data_Pittsburgh!AK$2:'cleaned_data_Pittsburgh'!AK$828, MATCH(A5097, cleaned_data_Pittsburgh!I$2:'cleaned_data_Pittsburgh'!I$828,0))</f>
        <v>Sub-county</v>
      </c>
      <c r="G5097">
        <f t="shared" si="62"/>
        <v>1</v>
      </c>
    </row>
    <row r="5098" spans="1:7" x14ac:dyDescent="0.2">
      <c r="A5098">
        <v>224770438</v>
      </c>
      <c r="B5098">
        <v>98154402</v>
      </c>
      <c r="C5098" t="s">
        <v>3380</v>
      </c>
      <c r="D5098" t="str">
        <f>INDEX(cleaned_data_Pittsburgh!AF$2:'cleaned_data_Pittsburgh'!AF$828, MATCH(A5098, cleaned_data_Pittsburgh!I$2:'cleaned_data_Pittsburgh'!I$828,0))</f>
        <v>Pittsburgh</v>
      </c>
      <c r="E5098">
        <f>INDEX(cleaned_data_Pittsburgh!AG$2:'cleaned_data_Pittsburgh'!AG$828, MATCH(A5098, cleaned_data_Pittsburgh!I$2:'cleaned_data_Pittsburgh'!I$828,0))</f>
        <v>0</v>
      </c>
      <c r="F5098" t="str">
        <f>INDEX(cleaned_data_Pittsburgh!AK$2:'cleaned_data_Pittsburgh'!AK$828, MATCH(A5098, cleaned_data_Pittsburgh!I$2:'cleaned_data_Pittsburgh'!I$828,0))</f>
        <v>Sub-county</v>
      </c>
      <c r="G5098">
        <f t="shared" si="62"/>
        <v>1</v>
      </c>
    </row>
    <row r="5099" spans="1:7" x14ac:dyDescent="0.2">
      <c r="A5099">
        <v>224770438</v>
      </c>
      <c r="B5099">
        <v>87997852</v>
      </c>
      <c r="C5099" t="s">
        <v>3380</v>
      </c>
      <c r="D5099" t="str">
        <f>INDEX(cleaned_data_Pittsburgh!AF$2:'cleaned_data_Pittsburgh'!AF$828, MATCH(A5099, cleaned_data_Pittsburgh!I$2:'cleaned_data_Pittsburgh'!I$828,0))</f>
        <v>Pittsburgh</v>
      </c>
      <c r="E5099">
        <f>INDEX(cleaned_data_Pittsburgh!AG$2:'cleaned_data_Pittsburgh'!AG$828, MATCH(A5099, cleaned_data_Pittsburgh!I$2:'cleaned_data_Pittsburgh'!I$828,0))</f>
        <v>0</v>
      </c>
      <c r="F5099" t="str">
        <f>INDEX(cleaned_data_Pittsburgh!AK$2:'cleaned_data_Pittsburgh'!AK$828, MATCH(A5099, cleaned_data_Pittsburgh!I$2:'cleaned_data_Pittsburgh'!I$828,0))</f>
        <v>Sub-county</v>
      </c>
      <c r="G5099">
        <f t="shared" si="62"/>
        <v>1</v>
      </c>
    </row>
    <row r="5100" spans="1:7" x14ac:dyDescent="0.2">
      <c r="A5100">
        <v>224770438</v>
      </c>
      <c r="B5100">
        <v>4308366</v>
      </c>
      <c r="C5100" t="s">
        <v>3380</v>
      </c>
      <c r="D5100" t="str">
        <f>INDEX(cleaned_data_Pittsburgh!AF$2:'cleaned_data_Pittsburgh'!AF$828, MATCH(A5100, cleaned_data_Pittsburgh!I$2:'cleaned_data_Pittsburgh'!I$828,0))</f>
        <v>Pittsburgh</v>
      </c>
      <c r="E5100">
        <f>INDEX(cleaned_data_Pittsburgh!AG$2:'cleaned_data_Pittsburgh'!AG$828, MATCH(A5100, cleaned_data_Pittsburgh!I$2:'cleaned_data_Pittsburgh'!I$828,0))</f>
        <v>0</v>
      </c>
      <c r="F5100" t="str">
        <f>INDEX(cleaned_data_Pittsburgh!AK$2:'cleaned_data_Pittsburgh'!AK$828, MATCH(A5100, cleaned_data_Pittsburgh!I$2:'cleaned_data_Pittsburgh'!I$828,0))</f>
        <v>Sub-county</v>
      </c>
      <c r="G5100">
        <f t="shared" si="62"/>
        <v>1</v>
      </c>
    </row>
    <row r="5101" spans="1:7" x14ac:dyDescent="0.2">
      <c r="A5101">
        <v>224771520</v>
      </c>
      <c r="B5101">
        <v>189979643</v>
      </c>
      <c r="C5101" t="s">
        <v>3380</v>
      </c>
      <c r="D5101" t="str">
        <f>INDEX(cleaned_data_Pittsburgh!AF$2:'cleaned_data_Pittsburgh'!AF$828, MATCH(A5101, cleaned_data_Pittsburgh!I$2:'cleaned_data_Pittsburgh'!I$828,0))</f>
        <v>Pittsburgh</v>
      </c>
      <c r="E5101">
        <f>INDEX(cleaned_data_Pittsburgh!AG$2:'cleaned_data_Pittsburgh'!AG$828, MATCH(A5101, cleaned_data_Pittsburgh!I$2:'cleaned_data_Pittsburgh'!I$828,0))</f>
        <v>0</v>
      </c>
      <c r="F5101" t="str">
        <f>INDEX(cleaned_data_Pittsburgh!AK$2:'cleaned_data_Pittsburgh'!AK$828, MATCH(A5101, cleaned_data_Pittsburgh!I$2:'cleaned_data_Pittsburgh'!I$828,0))</f>
        <v>Sub-county</v>
      </c>
      <c r="G5101">
        <f t="shared" si="62"/>
        <v>1</v>
      </c>
    </row>
    <row r="5102" spans="1:7" x14ac:dyDescent="0.2">
      <c r="A5102">
        <v>224771520</v>
      </c>
      <c r="B5102">
        <v>186034544</v>
      </c>
      <c r="C5102" t="s">
        <v>3380</v>
      </c>
      <c r="D5102" t="str">
        <f>INDEX(cleaned_data_Pittsburgh!AF$2:'cleaned_data_Pittsburgh'!AF$828, MATCH(A5102, cleaned_data_Pittsburgh!I$2:'cleaned_data_Pittsburgh'!I$828,0))</f>
        <v>Pittsburgh</v>
      </c>
      <c r="E5102">
        <f>INDEX(cleaned_data_Pittsburgh!AG$2:'cleaned_data_Pittsburgh'!AG$828, MATCH(A5102, cleaned_data_Pittsburgh!I$2:'cleaned_data_Pittsburgh'!I$828,0))</f>
        <v>0</v>
      </c>
      <c r="F5102" t="str">
        <f>INDEX(cleaned_data_Pittsburgh!AK$2:'cleaned_data_Pittsburgh'!AK$828, MATCH(A5102, cleaned_data_Pittsburgh!I$2:'cleaned_data_Pittsburgh'!I$828,0))</f>
        <v>Sub-county</v>
      </c>
      <c r="G5102">
        <f t="shared" si="62"/>
        <v>1</v>
      </c>
    </row>
    <row r="5103" spans="1:7" x14ac:dyDescent="0.2">
      <c r="A5103">
        <v>224771520</v>
      </c>
      <c r="B5103">
        <v>134455792</v>
      </c>
      <c r="C5103" t="s">
        <v>3380</v>
      </c>
      <c r="D5103" t="str">
        <f>INDEX(cleaned_data_Pittsburgh!AF$2:'cleaned_data_Pittsburgh'!AF$828, MATCH(A5103, cleaned_data_Pittsburgh!I$2:'cleaned_data_Pittsburgh'!I$828,0))</f>
        <v>Pittsburgh</v>
      </c>
      <c r="E5103">
        <f>INDEX(cleaned_data_Pittsburgh!AG$2:'cleaned_data_Pittsburgh'!AG$828, MATCH(A5103, cleaned_data_Pittsburgh!I$2:'cleaned_data_Pittsburgh'!I$828,0))</f>
        <v>0</v>
      </c>
      <c r="F5103" t="str">
        <f>INDEX(cleaned_data_Pittsburgh!AK$2:'cleaned_data_Pittsburgh'!AK$828, MATCH(A5103, cleaned_data_Pittsburgh!I$2:'cleaned_data_Pittsburgh'!I$828,0))</f>
        <v>Sub-county</v>
      </c>
      <c r="G5103">
        <f t="shared" si="62"/>
        <v>1</v>
      </c>
    </row>
    <row r="5104" spans="1:7" x14ac:dyDescent="0.2">
      <c r="A5104">
        <v>224771520</v>
      </c>
      <c r="B5104">
        <v>122087602</v>
      </c>
      <c r="C5104" t="s">
        <v>3380</v>
      </c>
      <c r="D5104" t="str">
        <f>INDEX(cleaned_data_Pittsburgh!AF$2:'cleaned_data_Pittsburgh'!AF$828, MATCH(A5104, cleaned_data_Pittsburgh!I$2:'cleaned_data_Pittsburgh'!I$828,0))</f>
        <v>Pittsburgh</v>
      </c>
      <c r="E5104">
        <f>INDEX(cleaned_data_Pittsburgh!AG$2:'cleaned_data_Pittsburgh'!AG$828, MATCH(A5104, cleaned_data_Pittsburgh!I$2:'cleaned_data_Pittsburgh'!I$828,0))</f>
        <v>0</v>
      </c>
      <c r="F5104" t="str">
        <f>INDEX(cleaned_data_Pittsburgh!AK$2:'cleaned_data_Pittsburgh'!AK$828, MATCH(A5104, cleaned_data_Pittsburgh!I$2:'cleaned_data_Pittsburgh'!I$828,0))</f>
        <v>Sub-county</v>
      </c>
      <c r="G5104">
        <f t="shared" si="62"/>
        <v>1</v>
      </c>
    </row>
    <row r="5105" spans="1:7" x14ac:dyDescent="0.2">
      <c r="A5105">
        <v>224771520</v>
      </c>
      <c r="B5105">
        <v>186286383</v>
      </c>
      <c r="C5105" t="s">
        <v>3380</v>
      </c>
      <c r="D5105" t="str">
        <f>INDEX(cleaned_data_Pittsburgh!AF$2:'cleaned_data_Pittsburgh'!AF$828, MATCH(A5105, cleaned_data_Pittsburgh!I$2:'cleaned_data_Pittsburgh'!I$828,0))</f>
        <v>Pittsburgh</v>
      </c>
      <c r="E5105">
        <f>INDEX(cleaned_data_Pittsburgh!AG$2:'cleaned_data_Pittsburgh'!AG$828, MATCH(A5105, cleaned_data_Pittsburgh!I$2:'cleaned_data_Pittsburgh'!I$828,0))</f>
        <v>0</v>
      </c>
      <c r="F5105" t="str">
        <f>INDEX(cleaned_data_Pittsburgh!AK$2:'cleaned_data_Pittsburgh'!AK$828, MATCH(A5105, cleaned_data_Pittsburgh!I$2:'cleaned_data_Pittsburgh'!I$828,0))</f>
        <v>Sub-county</v>
      </c>
      <c r="G5105">
        <f t="shared" si="62"/>
        <v>1</v>
      </c>
    </row>
    <row r="5106" spans="1:7" x14ac:dyDescent="0.2">
      <c r="A5106">
        <v>224771520</v>
      </c>
      <c r="B5106">
        <v>10954791</v>
      </c>
      <c r="C5106" t="s">
        <v>3380</v>
      </c>
      <c r="D5106" t="str">
        <f>INDEX(cleaned_data_Pittsburgh!AF$2:'cleaned_data_Pittsburgh'!AF$828, MATCH(A5106, cleaned_data_Pittsburgh!I$2:'cleaned_data_Pittsburgh'!I$828,0))</f>
        <v>Pittsburgh</v>
      </c>
      <c r="E5106">
        <f>INDEX(cleaned_data_Pittsburgh!AG$2:'cleaned_data_Pittsburgh'!AG$828, MATCH(A5106, cleaned_data_Pittsburgh!I$2:'cleaned_data_Pittsburgh'!I$828,0))</f>
        <v>0</v>
      </c>
      <c r="F5106" t="str">
        <f>INDEX(cleaned_data_Pittsburgh!AK$2:'cleaned_data_Pittsburgh'!AK$828, MATCH(A5106, cleaned_data_Pittsburgh!I$2:'cleaned_data_Pittsburgh'!I$828,0))</f>
        <v>Sub-county</v>
      </c>
      <c r="G5106">
        <f t="shared" si="62"/>
        <v>1</v>
      </c>
    </row>
    <row r="5107" spans="1:7" x14ac:dyDescent="0.2">
      <c r="A5107">
        <v>224771520</v>
      </c>
      <c r="B5107">
        <v>186007091</v>
      </c>
      <c r="C5107" t="s">
        <v>3380</v>
      </c>
      <c r="D5107" t="str">
        <f>INDEX(cleaned_data_Pittsburgh!AF$2:'cleaned_data_Pittsburgh'!AF$828, MATCH(A5107, cleaned_data_Pittsburgh!I$2:'cleaned_data_Pittsburgh'!I$828,0))</f>
        <v>Pittsburgh</v>
      </c>
      <c r="E5107">
        <f>INDEX(cleaned_data_Pittsburgh!AG$2:'cleaned_data_Pittsburgh'!AG$828, MATCH(A5107, cleaned_data_Pittsburgh!I$2:'cleaned_data_Pittsburgh'!I$828,0))</f>
        <v>0</v>
      </c>
      <c r="F5107" t="str">
        <f>INDEX(cleaned_data_Pittsburgh!AK$2:'cleaned_data_Pittsburgh'!AK$828, MATCH(A5107, cleaned_data_Pittsburgh!I$2:'cleaned_data_Pittsburgh'!I$828,0))</f>
        <v>Sub-county</v>
      </c>
      <c r="G5107">
        <f t="shared" si="62"/>
        <v>1</v>
      </c>
    </row>
    <row r="5108" spans="1:7" x14ac:dyDescent="0.2">
      <c r="A5108">
        <v>224772374</v>
      </c>
      <c r="B5108">
        <v>40823872</v>
      </c>
      <c r="C5108" t="s">
        <v>3380</v>
      </c>
      <c r="D5108" t="str">
        <f>INDEX(cleaned_data_Pittsburgh!AF$2:'cleaned_data_Pittsburgh'!AF$828, MATCH(A5108, cleaned_data_Pittsburgh!I$2:'cleaned_data_Pittsburgh'!I$828,0))</f>
        <v>Pittsburgh</v>
      </c>
      <c r="E5108">
        <f>INDEX(cleaned_data_Pittsburgh!AG$2:'cleaned_data_Pittsburgh'!AG$828, MATCH(A5108, cleaned_data_Pittsburgh!I$2:'cleaned_data_Pittsburgh'!I$828,0))</f>
        <v>0</v>
      </c>
      <c r="F5108" t="str">
        <f>INDEX(cleaned_data_Pittsburgh!AK$2:'cleaned_data_Pittsburgh'!AK$828, MATCH(A5108, cleaned_data_Pittsburgh!I$2:'cleaned_data_Pittsburgh'!I$828,0))</f>
        <v>Sub-county</v>
      </c>
      <c r="G5108">
        <f t="shared" si="62"/>
        <v>1</v>
      </c>
    </row>
    <row r="5109" spans="1:7" x14ac:dyDescent="0.2">
      <c r="A5109">
        <v>224772374</v>
      </c>
      <c r="B5109">
        <v>55069182</v>
      </c>
      <c r="C5109" t="s">
        <v>3380</v>
      </c>
      <c r="D5109" t="str">
        <f>INDEX(cleaned_data_Pittsburgh!AF$2:'cleaned_data_Pittsburgh'!AF$828, MATCH(A5109, cleaned_data_Pittsburgh!I$2:'cleaned_data_Pittsburgh'!I$828,0))</f>
        <v>Pittsburgh</v>
      </c>
      <c r="E5109">
        <f>INDEX(cleaned_data_Pittsburgh!AG$2:'cleaned_data_Pittsburgh'!AG$828, MATCH(A5109, cleaned_data_Pittsburgh!I$2:'cleaned_data_Pittsburgh'!I$828,0))</f>
        <v>0</v>
      </c>
      <c r="F5109" t="str">
        <f>INDEX(cleaned_data_Pittsburgh!AK$2:'cleaned_data_Pittsburgh'!AK$828, MATCH(A5109, cleaned_data_Pittsburgh!I$2:'cleaned_data_Pittsburgh'!I$828,0))</f>
        <v>Sub-county</v>
      </c>
      <c r="G5109">
        <f t="shared" si="62"/>
        <v>1</v>
      </c>
    </row>
    <row r="5110" spans="1:7" x14ac:dyDescent="0.2">
      <c r="A5110">
        <v>224772374</v>
      </c>
      <c r="B5110">
        <v>158413252</v>
      </c>
      <c r="C5110" t="s">
        <v>3380</v>
      </c>
      <c r="D5110" t="str">
        <f>INDEX(cleaned_data_Pittsburgh!AF$2:'cleaned_data_Pittsburgh'!AF$828, MATCH(A5110, cleaned_data_Pittsburgh!I$2:'cleaned_data_Pittsburgh'!I$828,0))</f>
        <v>Pittsburgh</v>
      </c>
      <c r="E5110">
        <f>INDEX(cleaned_data_Pittsburgh!AG$2:'cleaned_data_Pittsburgh'!AG$828, MATCH(A5110, cleaned_data_Pittsburgh!I$2:'cleaned_data_Pittsburgh'!I$828,0))</f>
        <v>0</v>
      </c>
      <c r="F5110" t="str">
        <f>INDEX(cleaned_data_Pittsburgh!AK$2:'cleaned_data_Pittsburgh'!AK$828, MATCH(A5110, cleaned_data_Pittsburgh!I$2:'cleaned_data_Pittsburgh'!I$828,0))</f>
        <v>Sub-county</v>
      </c>
      <c r="G5110">
        <f t="shared" si="62"/>
        <v>1</v>
      </c>
    </row>
    <row r="5111" spans="1:7" x14ac:dyDescent="0.2">
      <c r="A5111">
        <v>224772374</v>
      </c>
      <c r="B5111">
        <v>186275841</v>
      </c>
      <c r="C5111" t="s">
        <v>3380</v>
      </c>
      <c r="D5111" t="str">
        <f>INDEX(cleaned_data_Pittsburgh!AF$2:'cleaned_data_Pittsburgh'!AF$828, MATCH(A5111, cleaned_data_Pittsburgh!I$2:'cleaned_data_Pittsburgh'!I$828,0))</f>
        <v>Pittsburgh</v>
      </c>
      <c r="E5111">
        <f>INDEX(cleaned_data_Pittsburgh!AG$2:'cleaned_data_Pittsburgh'!AG$828, MATCH(A5111, cleaned_data_Pittsburgh!I$2:'cleaned_data_Pittsburgh'!I$828,0))</f>
        <v>0</v>
      </c>
      <c r="F5111" t="str">
        <f>INDEX(cleaned_data_Pittsburgh!AK$2:'cleaned_data_Pittsburgh'!AK$828, MATCH(A5111, cleaned_data_Pittsburgh!I$2:'cleaned_data_Pittsburgh'!I$828,0))</f>
        <v>Sub-county</v>
      </c>
      <c r="G5111">
        <f t="shared" si="62"/>
        <v>1</v>
      </c>
    </row>
    <row r="5112" spans="1:7" x14ac:dyDescent="0.2">
      <c r="A5112">
        <v>224772374</v>
      </c>
      <c r="B5112">
        <v>116786332</v>
      </c>
      <c r="C5112" t="s">
        <v>3380</v>
      </c>
      <c r="D5112" t="str">
        <f>INDEX(cleaned_data_Pittsburgh!AF$2:'cleaned_data_Pittsburgh'!AF$828, MATCH(A5112, cleaned_data_Pittsburgh!I$2:'cleaned_data_Pittsburgh'!I$828,0))</f>
        <v>Pittsburgh</v>
      </c>
      <c r="E5112">
        <f>INDEX(cleaned_data_Pittsburgh!AG$2:'cleaned_data_Pittsburgh'!AG$828, MATCH(A5112, cleaned_data_Pittsburgh!I$2:'cleaned_data_Pittsburgh'!I$828,0))</f>
        <v>0</v>
      </c>
      <c r="F5112" t="str">
        <f>INDEX(cleaned_data_Pittsburgh!AK$2:'cleaned_data_Pittsburgh'!AK$828, MATCH(A5112, cleaned_data_Pittsburgh!I$2:'cleaned_data_Pittsburgh'!I$828,0))</f>
        <v>Sub-county</v>
      </c>
      <c r="G5112">
        <f t="shared" si="62"/>
        <v>1</v>
      </c>
    </row>
    <row r="5113" spans="1:7" x14ac:dyDescent="0.2">
      <c r="A5113">
        <v>224772374</v>
      </c>
      <c r="B5113">
        <v>13151584</v>
      </c>
      <c r="C5113" t="s">
        <v>3380</v>
      </c>
      <c r="D5113" t="str">
        <f>INDEX(cleaned_data_Pittsburgh!AF$2:'cleaned_data_Pittsburgh'!AF$828, MATCH(A5113, cleaned_data_Pittsburgh!I$2:'cleaned_data_Pittsburgh'!I$828,0))</f>
        <v>Pittsburgh</v>
      </c>
      <c r="E5113">
        <f>INDEX(cleaned_data_Pittsburgh!AG$2:'cleaned_data_Pittsburgh'!AG$828, MATCH(A5113, cleaned_data_Pittsburgh!I$2:'cleaned_data_Pittsburgh'!I$828,0))</f>
        <v>0</v>
      </c>
      <c r="F5113" t="str">
        <f>INDEX(cleaned_data_Pittsburgh!AK$2:'cleaned_data_Pittsburgh'!AK$828, MATCH(A5113, cleaned_data_Pittsburgh!I$2:'cleaned_data_Pittsburgh'!I$828,0))</f>
        <v>Sub-county</v>
      </c>
      <c r="G5113">
        <f t="shared" si="62"/>
        <v>1</v>
      </c>
    </row>
    <row r="5114" spans="1:7" x14ac:dyDescent="0.2">
      <c r="A5114">
        <v>224774566</v>
      </c>
      <c r="B5114">
        <v>55069182</v>
      </c>
      <c r="C5114" t="s">
        <v>3380</v>
      </c>
      <c r="D5114" t="str">
        <f>INDEX(cleaned_data_Pittsburgh!AF$2:'cleaned_data_Pittsburgh'!AF$828, MATCH(A5114, cleaned_data_Pittsburgh!I$2:'cleaned_data_Pittsburgh'!I$828,0))</f>
        <v>Pittsburgh</v>
      </c>
      <c r="E5114">
        <f>INDEX(cleaned_data_Pittsburgh!AG$2:'cleaned_data_Pittsburgh'!AG$828, MATCH(A5114, cleaned_data_Pittsburgh!I$2:'cleaned_data_Pittsburgh'!I$828,0))</f>
        <v>0</v>
      </c>
      <c r="F5114" t="str">
        <f>INDEX(cleaned_data_Pittsburgh!AK$2:'cleaned_data_Pittsburgh'!AK$828, MATCH(A5114, cleaned_data_Pittsburgh!I$2:'cleaned_data_Pittsburgh'!I$828,0))</f>
        <v>Sub-county</v>
      </c>
      <c r="G5114">
        <f t="shared" si="62"/>
        <v>1</v>
      </c>
    </row>
    <row r="5115" spans="1:7" x14ac:dyDescent="0.2">
      <c r="A5115">
        <v>224774566</v>
      </c>
      <c r="B5115">
        <v>183488058</v>
      </c>
      <c r="C5115" t="s">
        <v>3380</v>
      </c>
      <c r="D5115" t="str">
        <f>INDEX(cleaned_data_Pittsburgh!AF$2:'cleaned_data_Pittsburgh'!AF$828, MATCH(A5115, cleaned_data_Pittsburgh!I$2:'cleaned_data_Pittsburgh'!I$828,0))</f>
        <v>Pittsburgh</v>
      </c>
      <c r="E5115">
        <f>INDEX(cleaned_data_Pittsburgh!AG$2:'cleaned_data_Pittsburgh'!AG$828, MATCH(A5115, cleaned_data_Pittsburgh!I$2:'cleaned_data_Pittsburgh'!I$828,0))</f>
        <v>0</v>
      </c>
      <c r="F5115" t="str">
        <f>INDEX(cleaned_data_Pittsburgh!AK$2:'cleaned_data_Pittsburgh'!AK$828, MATCH(A5115, cleaned_data_Pittsburgh!I$2:'cleaned_data_Pittsburgh'!I$828,0))</f>
        <v>Sub-county</v>
      </c>
      <c r="G5115">
        <f t="shared" si="62"/>
        <v>1</v>
      </c>
    </row>
    <row r="5116" spans="1:7" x14ac:dyDescent="0.2">
      <c r="A5116">
        <v>224774566</v>
      </c>
      <c r="B5116">
        <v>187262641</v>
      </c>
      <c r="C5116" t="s">
        <v>3380</v>
      </c>
      <c r="D5116" t="str">
        <f>INDEX(cleaned_data_Pittsburgh!AF$2:'cleaned_data_Pittsburgh'!AF$828, MATCH(A5116, cleaned_data_Pittsburgh!I$2:'cleaned_data_Pittsburgh'!I$828,0))</f>
        <v>Pittsburgh</v>
      </c>
      <c r="E5116">
        <f>INDEX(cleaned_data_Pittsburgh!AG$2:'cleaned_data_Pittsburgh'!AG$828, MATCH(A5116, cleaned_data_Pittsburgh!I$2:'cleaned_data_Pittsburgh'!I$828,0))</f>
        <v>0</v>
      </c>
      <c r="F5116" t="str">
        <f>INDEX(cleaned_data_Pittsburgh!AK$2:'cleaned_data_Pittsburgh'!AK$828, MATCH(A5116, cleaned_data_Pittsburgh!I$2:'cleaned_data_Pittsburgh'!I$828,0))</f>
        <v>Sub-county</v>
      </c>
      <c r="G5116">
        <f t="shared" si="62"/>
        <v>1</v>
      </c>
    </row>
    <row r="5117" spans="1:7" x14ac:dyDescent="0.2">
      <c r="A5117">
        <v>224774566</v>
      </c>
      <c r="B5117">
        <v>4622361</v>
      </c>
      <c r="C5117" t="s">
        <v>3380</v>
      </c>
      <c r="D5117" t="str">
        <f>INDEX(cleaned_data_Pittsburgh!AF$2:'cleaned_data_Pittsburgh'!AF$828, MATCH(A5117, cleaned_data_Pittsburgh!I$2:'cleaned_data_Pittsburgh'!I$828,0))</f>
        <v>Pittsburgh</v>
      </c>
      <c r="E5117">
        <f>INDEX(cleaned_data_Pittsburgh!AG$2:'cleaned_data_Pittsburgh'!AG$828, MATCH(A5117, cleaned_data_Pittsburgh!I$2:'cleaned_data_Pittsburgh'!I$828,0))</f>
        <v>0</v>
      </c>
      <c r="F5117" t="str">
        <f>INDEX(cleaned_data_Pittsburgh!AK$2:'cleaned_data_Pittsburgh'!AK$828, MATCH(A5117, cleaned_data_Pittsburgh!I$2:'cleaned_data_Pittsburgh'!I$828,0))</f>
        <v>Sub-county</v>
      </c>
      <c r="G5117">
        <f t="shared" si="62"/>
        <v>1</v>
      </c>
    </row>
    <row r="5118" spans="1:7" x14ac:dyDescent="0.2">
      <c r="A5118">
        <v>224780749</v>
      </c>
      <c r="B5118">
        <v>183488058</v>
      </c>
      <c r="C5118" t="s">
        <v>3380</v>
      </c>
      <c r="D5118" t="str">
        <f>INDEX(cleaned_data_Pittsburgh!AF$2:'cleaned_data_Pittsburgh'!AF$828, MATCH(A5118, cleaned_data_Pittsburgh!I$2:'cleaned_data_Pittsburgh'!I$828,0))</f>
        <v>Pittsburgh</v>
      </c>
      <c r="E5118">
        <f>INDEX(cleaned_data_Pittsburgh!AG$2:'cleaned_data_Pittsburgh'!AG$828, MATCH(A5118, cleaned_data_Pittsburgh!I$2:'cleaned_data_Pittsburgh'!I$828,0))</f>
        <v>0</v>
      </c>
      <c r="F5118" t="str">
        <f>INDEX(cleaned_data_Pittsburgh!AK$2:'cleaned_data_Pittsburgh'!AK$828, MATCH(A5118, cleaned_data_Pittsburgh!I$2:'cleaned_data_Pittsburgh'!I$828,0))</f>
        <v>Sub-county</v>
      </c>
      <c r="G5118">
        <f t="shared" si="62"/>
        <v>1</v>
      </c>
    </row>
    <row r="5119" spans="1:7" x14ac:dyDescent="0.2">
      <c r="A5119">
        <v>224780749</v>
      </c>
      <c r="B5119">
        <v>18196771</v>
      </c>
      <c r="C5119" t="s">
        <v>3380</v>
      </c>
      <c r="D5119" t="str">
        <f>INDEX(cleaned_data_Pittsburgh!AF$2:'cleaned_data_Pittsburgh'!AF$828, MATCH(A5119, cleaned_data_Pittsburgh!I$2:'cleaned_data_Pittsburgh'!I$828,0))</f>
        <v>Pittsburgh</v>
      </c>
      <c r="E5119">
        <f>INDEX(cleaned_data_Pittsburgh!AG$2:'cleaned_data_Pittsburgh'!AG$828, MATCH(A5119, cleaned_data_Pittsburgh!I$2:'cleaned_data_Pittsburgh'!I$828,0))</f>
        <v>0</v>
      </c>
      <c r="F5119" t="str">
        <f>INDEX(cleaned_data_Pittsburgh!AK$2:'cleaned_data_Pittsburgh'!AK$828, MATCH(A5119, cleaned_data_Pittsburgh!I$2:'cleaned_data_Pittsburgh'!I$828,0))</f>
        <v>Sub-county</v>
      </c>
      <c r="G5119">
        <f t="shared" si="62"/>
        <v>1</v>
      </c>
    </row>
    <row r="5120" spans="1:7" x14ac:dyDescent="0.2">
      <c r="A5120">
        <v>224780749</v>
      </c>
      <c r="B5120">
        <v>187262641</v>
      </c>
      <c r="C5120" t="s">
        <v>3380</v>
      </c>
      <c r="D5120" t="str">
        <f>INDEX(cleaned_data_Pittsburgh!AF$2:'cleaned_data_Pittsburgh'!AF$828, MATCH(A5120, cleaned_data_Pittsburgh!I$2:'cleaned_data_Pittsburgh'!I$828,0))</f>
        <v>Pittsburgh</v>
      </c>
      <c r="E5120">
        <f>INDEX(cleaned_data_Pittsburgh!AG$2:'cleaned_data_Pittsburgh'!AG$828, MATCH(A5120, cleaned_data_Pittsburgh!I$2:'cleaned_data_Pittsburgh'!I$828,0))</f>
        <v>0</v>
      </c>
      <c r="F5120" t="str">
        <f>INDEX(cleaned_data_Pittsburgh!AK$2:'cleaned_data_Pittsburgh'!AK$828, MATCH(A5120, cleaned_data_Pittsburgh!I$2:'cleaned_data_Pittsburgh'!I$828,0))</f>
        <v>Sub-county</v>
      </c>
      <c r="G5120">
        <f t="shared" si="62"/>
        <v>1</v>
      </c>
    </row>
    <row r="5121" spans="1:7" x14ac:dyDescent="0.2">
      <c r="A5121">
        <v>224780749</v>
      </c>
      <c r="B5121">
        <v>40823872</v>
      </c>
      <c r="C5121" t="s">
        <v>3380</v>
      </c>
      <c r="D5121" t="str">
        <f>INDEX(cleaned_data_Pittsburgh!AF$2:'cleaned_data_Pittsburgh'!AF$828, MATCH(A5121, cleaned_data_Pittsburgh!I$2:'cleaned_data_Pittsburgh'!I$828,0))</f>
        <v>Pittsburgh</v>
      </c>
      <c r="E5121">
        <f>INDEX(cleaned_data_Pittsburgh!AG$2:'cleaned_data_Pittsburgh'!AG$828, MATCH(A5121, cleaned_data_Pittsburgh!I$2:'cleaned_data_Pittsburgh'!I$828,0))</f>
        <v>0</v>
      </c>
      <c r="F5121" t="str">
        <f>INDEX(cleaned_data_Pittsburgh!AK$2:'cleaned_data_Pittsburgh'!AK$828, MATCH(A5121, cleaned_data_Pittsburgh!I$2:'cleaned_data_Pittsburgh'!I$828,0))</f>
        <v>Sub-county</v>
      </c>
      <c r="G5121">
        <f t="shared" si="62"/>
        <v>1</v>
      </c>
    </row>
    <row r="5122" spans="1:7" x14ac:dyDescent="0.2">
      <c r="A5122">
        <v>224780749</v>
      </c>
      <c r="B5122">
        <v>160735752</v>
      </c>
      <c r="C5122" t="s">
        <v>3380</v>
      </c>
      <c r="D5122" t="str">
        <f>INDEX(cleaned_data_Pittsburgh!AF$2:'cleaned_data_Pittsburgh'!AF$828, MATCH(A5122, cleaned_data_Pittsburgh!I$2:'cleaned_data_Pittsburgh'!I$828,0))</f>
        <v>Pittsburgh</v>
      </c>
      <c r="E5122">
        <f>INDEX(cleaned_data_Pittsburgh!AG$2:'cleaned_data_Pittsburgh'!AG$828, MATCH(A5122, cleaned_data_Pittsburgh!I$2:'cleaned_data_Pittsburgh'!I$828,0))</f>
        <v>0</v>
      </c>
      <c r="F5122" t="str">
        <f>INDEX(cleaned_data_Pittsburgh!AK$2:'cleaned_data_Pittsburgh'!AK$828, MATCH(A5122, cleaned_data_Pittsburgh!I$2:'cleaned_data_Pittsburgh'!I$828,0))</f>
        <v>Sub-county</v>
      </c>
      <c r="G5122">
        <f t="shared" si="62"/>
        <v>1</v>
      </c>
    </row>
    <row r="5123" spans="1:7" x14ac:dyDescent="0.2">
      <c r="A5123">
        <v>224780749</v>
      </c>
      <c r="B5123">
        <v>55069182</v>
      </c>
      <c r="C5123" t="s">
        <v>3380</v>
      </c>
      <c r="D5123" t="str">
        <f>INDEX(cleaned_data_Pittsburgh!AF$2:'cleaned_data_Pittsburgh'!AF$828, MATCH(A5123, cleaned_data_Pittsburgh!I$2:'cleaned_data_Pittsburgh'!I$828,0))</f>
        <v>Pittsburgh</v>
      </c>
      <c r="E5123">
        <f>INDEX(cleaned_data_Pittsburgh!AG$2:'cleaned_data_Pittsburgh'!AG$828, MATCH(A5123, cleaned_data_Pittsburgh!I$2:'cleaned_data_Pittsburgh'!I$828,0))</f>
        <v>0</v>
      </c>
      <c r="F5123" t="str">
        <f>INDEX(cleaned_data_Pittsburgh!AK$2:'cleaned_data_Pittsburgh'!AK$828, MATCH(A5123, cleaned_data_Pittsburgh!I$2:'cleaned_data_Pittsburgh'!I$828,0))</f>
        <v>Sub-county</v>
      </c>
      <c r="G5123">
        <f t="shared" si="62"/>
        <v>1</v>
      </c>
    </row>
    <row r="5124" spans="1:7" x14ac:dyDescent="0.2">
      <c r="A5124">
        <v>224783569</v>
      </c>
      <c r="B5124">
        <v>188396915</v>
      </c>
      <c r="C5124" t="s">
        <v>3380</v>
      </c>
      <c r="D5124" t="str">
        <f>INDEX(cleaned_data_Pittsburgh!AF$2:'cleaned_data_Pittsburgh'!AF$828, MATCH(A5124, cleaned_data_Pittsburgh!I$2:'cleaned_data_Pittsburgh'!I$828,0))</f>
        <v>Pittsburgh</v>
      </c>
      <c r="E5124">
        <f>INDEX(cleaned_data_Pittsburgh!AG$2:'cleaned_data_Pittsburgh'!AG$828, MATCH(A5124, cleaned_data_Pittsburgh!I$2:'cleaned_data_Pittsburgh'!I$828,0))</f>
        <v>0</v>
      </c>
      <c r="F5124" t="str">
        <f>INDEX(cleaned_data_Pittsburgh!AK$2:'cleaned_data_Pittsburgh'!AK$828, MATCH(A5124, cleaned_data_Pittsburgh!I$2:'cleaned_data_Pittsburgh'!I$828,0))</f>
        <v>Sub-county</v>
      </c>
      <c r="G5124">
        <f t="shared" si="62"/>
        <v>1</v>
      </c>
    </row>
    <row r="5125" spans="1:7" x14ac:dyDescent="0.2">
      <c r="A5125">
        <v>224783604</v>
      </c>
      <c r="B5125">
        <v>146982692</v>
      </c>
      <c r="C5125" t="s">
        <v>3380</v>
      </c>
      <c r="D5125" t="str">
        <f>INDEX(cleaned_data_Pittsburgh!AF$2:'cleaned_data_Pittsburgh'!AF$828, MATCH(A5125, cleaned_data_Pittsburgh!I$2:'cleaned_data_Pittsburgh'!I$828,0))</f>
        <v>Pittsburgh</v>
      </c>
      <c r="E5125">
        <f>INDEX(cleaned_data_Pittsburgh!AG$2:'cleaned_data_Pittsburgh'!AG$828, MATCH(A5125, cleaned_data_Pittsburgh!I$2:'cleaned_data_Pittsburgh'!I$828,0))</f>
        <v>0</v>
      </c>
      <c r="F5125" t="str">
        <f>INDEX(cleaned_data_Pittsburgh!AK$2:'cleaned_data_Pittsburgh'!AK$828, MATCH(A5125, cleaned_data_Pittsburgh!I$2:'cleaned_data_Pittsburgh'!I$828,0))</f>
        <v>Sub-county</v>
      </c>
      <c r="G5125">
        <f t="shared" si="62"/>
        <v>1</v>
      </c>
    </row>
    <row r="5126" spans="1:7" x14ac:dyDescent="0.2">
      <c r="A5126">
        <v>224783604</v>
      </c>
      <c r="B5126">
        <v>35832842</v>
      </c>
      <c r="C5126" t="s">
        <v>3380</v>
      </c>
      <c r="D5126" t="str">
        <f>INDEX(cleaned_data_Pittsburgh!AF$2:'cleaned_data_Pittsburgh'!AF$828, MATCH(A5126, cleaned_data_Pittsburgh!I$2:'cleaned_data_Pittsburgh'!I$828,0))</f>
        <v>Pittsburgh</v>
      </c>
      <c r="E5126">
        <f>INDEX(cleaned_data_Pittsburgh!AG$2:'cleaned_data_Pittsburgh'!AG$828, MATCH(A5126, cleaned_data_Pittsburgh!I$2:'cleaned_data_Pittsburgh'!I$828,0))</f>
        <v>0</v>
      </c>
      <c r="F5126" t="str">
        <f>INDEX(cleaned_data_Pittsburgh!AK$2:'cleaned_data_Pittsburgh'!AK$828, MATCH(A5126, cleaned_data_Pittsburgh!I$2:'cleaned_data_Pittsburgh'!I$828,0))</f>
        <v>Sub-county</v>
      </c>
      <c r="G5126">
        <f t="shared" si="62"/>
        <v>1</v>
      </c>
    </row>
    <row r="5127" spans="1:7" x14ac:dyDescent="0.2">
      <c r="A5127">
        <v>224783604</v>
      </c>
      <c r="B5127">
        <v>123724492</v>
      </c>
      <c r="C5127" t="s">
        <v>3380</v>
      </c>
      <c r="D5127" t="str">
        <f>INDEX(cleaned_data_Pittsburgh!AF$2:'cleaned_data_Pittsburgh'!AF$828, MATCH(A5127, cleaned_data_Pittsburgh!I$2:'cleaned_data_Pittsburgh'!I$828,0))</f>
        <v>Pittsburgh</v>
      </c>
      <c r="E5127">
        <f>INDEX(cleaned_data_Pittsburgh!AG$2:'cleaned_data_Pittsburgh'!AG$828, MATCH(A5127, cleaned_data_Pittsburgh!I$2:'cleaned_data_Pittsburgh'!I$828,0))</f>
        <v>0</v>
      </c>
      <c r="F5127" t="str">
        <f>INDEX(cleaned_data_Pittsburgh!AK$2:'cleaned_data_Pittsburgh'!AK$828, MATCH(A5127, cleaned_data_Pittsburgh!I$2:'cleaned_data_Pittsburgh'!I$828,0))</f>
        <v>Sub-county</v>
      </c>
      <c r="G5127">
        <f t="shared" si="62"/>
        <v>1</v>
      </c>
    </row>
    <row r="5128" spans="1:7" x14ac:dyDescent="0.2">
      <c r="A5128">
        <v>224783604</v>
      </c>
      <c r="B5128">
        <v>3610444</v>
      </c>
      <c r="C5128" t="s">
        <v>3380</v>
      </c>
      <c r="D5128" t="str">
        <f>INDEX(cleaned_data_Pittsburgh!AF$2:'cleaned_data_Pittsburgh'!AF$828, MATCH(A5128, cleaned_data_Pittsburgh!I$2:'cleaned_data_Pittsburgh'!I$828,0))</f>
        <v>Pittsburgh</v>
      </c>
      <c r="E5128">
        <f>INDEX(cleaned_data_Pittsburgh!AG$2:'cleaned_data_Pittsburgh'!AG$828, MATCH(A5128, cleaned_data_Pittsburgh!I$2:'cleaned_data_Pittsburgh'!I$828,0))</f>
        <v>0</v>
      </c>
      <c r="F5128" t="str">
        <f>INDEX(cleaned_data_Pittsburgh!AK$2:'cleaned_data_Pittsburgh'!AK$828, MATCH(A5128, cleaned_data_Pittsburgh!I$2:'cleaned_data_Pittsburgh'!I$828,0))</f>
        <v>Sub-county</v>
      </c>
      <c r="G5128">
        <f t="shared" si="62"/>
        <v>1</v>
      </c>
    </row>
    <row r="5129" spans="1:7" x14ac:dyDescent="0.2">
      <c r="A5129">
        <v>224783604</v>
      </c>
      <c r="B5129">
        <v>76031122</v>
      </c>
      <c r="C5129" t="s">
        <v>3380</v>
      </c>
      <c r="D5129" t="str">
        <f>INDEX(cleaned_data_Pittsburgh!AF$2:'cleaned_data_Pittsburgh'!AF$828, MATCH(A5129, cleaned_data_Pittsburgh!I$2:'cleaned_data_Pittsburgh'!I$828,0))</f>
        <v>Pittsburgh</v>
      </c>
      <c r="E5129">
        <f>INDEX(cleaned_data_Pittsburgh!AG$2:'cleaned_data_Pittsburgh'!AG$828, MATCH(A5129, cleaned_data_Pittsburgh!I$2:'cleaned_data_Pittsburgh'!I$828,0))</f>
        <v>0</v>
      </c>
      <c r="F5129" t="str">
        <f>INDEX(cleaned_data_Pittsburgh!AK$2:'cleaned_data_Pittsburgh'!AK$828, MATCH(A5129, cleaned_data_Pittsburgh!I$2:'cleaned_data_Pittsburgh'!I$828,0))</f>
        <v>Sub-county</v>
      </c>
      <c r="G5129">
        <f t="shared" si="62"/>
        <v>1</v>
      </c>
    </row>
    <row r="5130" spans="1:7" x14ac:dyDescent="0.2">
      <c r="A5130">
        <v>224788588</v>
      </c>
      <c r="B5130">
        <v>85145812</v>
      </c>
      <c r="C5130" t="s">
        <v>3380</v>
      </c>
      <c r="D5130" t="str">
        <f>INDEX(cleaned_data_Pittsburgh!AF$2:'cleaned_data_Pittsburgh'!AF$828, MATCH(A5130, cleaned_data_Pittsburgh!I$2:'cleaned_data_Pittsburgh'!I$828,0))</f>
        <v xml:space="preserve"> Pittsburgh</v>
      </c>
      <c r="E5130">
        <f>INDEX(cleaned_data_Pittsburgh!AG$2:'cleaned_data_Pittsburgh'!AG$828, MATCH(A5130, cleaned_data_Pittsburgh!I$2:'cleaned_data_Pittsburgh'!I$828,0))</f>
        <v>0</v>
      </c>
      <c r="F5130" t="str">
        <f>INDEX(cleaned_data_Pittsburgh!AK$2:'cleaned_data_Pittsburgh'!AK$828, MATCH(A5130, cleaned_data_Pittsburgh!I$2:'cleaned_data_Pittsburgh'!I$828,0))</f>
        <v>Sub-county</v>
      </c>
      <c r="G5130">
        <f t="shared" si="62"/>
        <v>0</v>
      </c>
    </row>
    <row r="5131" spans="1:7" x14ac:dyDescent="0.2">
      <c r="A5131">
        <v>224788588</v>
      </c>
      <c r="B5131">
        <v>191662355</v>
      </c>
      <c r="C5131" t="s">
        <v>3380</v>
      </c>
      <c r="D5131" t="str">
        <f>INDEX(cleaned_data_Pittsburgh!AF$2:'cleaned_data_Pittsburgh'!AF$828, MATCH(A5131, cleaned_data_Pittsburgh!I$2:'cleaned_data_Pittsburgh'!I$828,0))</f>
        <v xml:space="preserve"> Pittsburgh</v>
      </c>
      <c r="E5131">
        <f>INDEX(cleaned_data_Pittsburgh!AG$2:'cleaned_data_Pittsburgh'!AG$828, MATCH(A5131, cleaned_data_Pittsburgh!I$2:'cleaned_data_Pittsburgh'!I$828,0))</f>
        <v>0</v>
      </c>
      <c r="F5131" t="str">
        <f>INDEX(cleaned_data_Pittsburgh!AK$2:'cleaned_data_Pittsburgh'!AK$828, MATCH(A5131, cleaned_data_Pittsburgh!I$2:'cleaned_data_Pittsburgh'!I$828,0))</f>
        <v>Sub-county</v>
      </c>
      <c r="G5131">
        <f t="shared" ref="G5131:G5194" si="63">IF(IFERROR(SEARCH(D5131, C5131), 0), 1, 0)</f>
        <v>0</v>
      </c>
    </row>
    <row r="5132" spans="1:7" x14ac:dyDescent="0.2">
      <c r="A5132">
        <v>224788588</v>
      </c>
      <c r="B5132">
        <v>191751097</v>
      </c>
      <c r="C5132" t="s">
        <v>3380</v>
      </c>
      <c r="D5132" t="str">
        <f>INDEX(cleaned_data_Pittsburgh!AF$2:'cleaned_data_Pittsburgh'!AF$828, MATCH(A5132, cleaned_data_Pittsburgh!I$2:'cleaned_data_Pittsburgh'!I$828,0))</f>
        <v xml:space="preserve"> Pittsburgh</v>
      </c>
      <c r="E5132">
        <f>INDEX(cleaned_data_Pittsburgh!AG$2:'cleaned_data_Pittsburgh'!AG$828, MATCH(A5132, cleaned_data_Pittsburgh!I$2:'cleaned_data_Pittsburgh'!I$828,0))</f>
        <v>0</v>
      </c>
      <c r="F5132" t="str">
        <f>INDEX(cleaned_data_Pittsburgh!AK$2:'cleaned_data_Pittsburgh'!AK$828, MATCH(A5132, cleaned_data_Pittsburgh!I$2:'cleaned_data_Pittsburgh'!I$828,0))</f>
        <v>Sub-county</v>
      </c>
      <c r="G5132">
        <f t="shared" si="63"/>
        <v>0</v>
      </c>
    </row>
    <row r="5133" spans="1:7" x14ac:dyDescent="0.2">
      <c r="A5133">
        <v>224791840</v>
      </c>
      <c r="B5133">
        <v>186932694</v>
      </c>
      <c r="C5133" t="s">
        <v>3380</v>
      </c>
      <c r="D5133" t="str">
        <f>INDEX(cleaned_data_Pittsburgh!AF$2:'cleaned_data_Pittsburgh'!AF$828, MATCH(A5133, cleaned_data_Pittsburgh!I$2:'cleaned_data_Pittsburgh'!I$828,0))</f>
        <v>Pittsburgh</v>
      </c>
      <c r="E5133">
        <f>INDEX(cleaned_data_Pittsburgh!AG$2:'cleaned_data_Pittsburgh'!AG$828, MATCH(A5133, cleaned_data_Pittsburgh!I$2:'cleaned_data_Pittsburgh'!I$828,0))</f>
        <v>0</v>
      </c>
      <c r="F5133" t="str">
        <f>INDEX(cleaned_data_Pittsburgh!AK$2:'cleaned_data_Pittsburgh'!AK$828, MATCH(A5133, cleaned_data_Pittsburgh!I$2:'cleaned_data_Pittsburgh'!I$828,0))</f>
        <v>Sub-county</v>
      </c>
      <c r="G5133">
        <f t="shared" si="63"/>
        <v>1</v>
      </c>
    </row>
    <row r="5134" spans="1:7" x14ac:dyDescent="0.2">
      <c r="A5134">
        <v>224791840</v>
      </c>
      <c r="B5134">
        <v>11551434</v>
      </c>
      <c r="C5134" t="s">
        <v>3380</v>
      </c>
      <c r="D5134" t="str">
        <f>INDEX(cleaned_data_Pittsburgh!AF$2:'cleaned_data_Pittsburgh'!AF$828, MATCH(A5134, cleaned_data_Pittsburgh!I$2:'cleaned_data_Pittsburgh'!I$828,0))</f>
        <v>Pittsburgh</v>
      </c>
      <c r="E5134">
        <f>INDEX(cleaned_data_Pittsburgh!AG$2:'cleaned_data_Pittsburgh'!AG$828, MATCH(A5134, cleaned_data_Pittsburgh!I$2:'cleaned_data_Pittsburgh'!I$828,0))</f>
        <v>0</v>
      </c>
      <c r="F5134" t="str">
        <f>INDEX(cleaned_data_Pittsburgh!AK$2:'cleaned_data_Pittsburgh'!AK$828, MATCH(A5134, cleaned_data_Pittsburgh!I$2:'cleaned_data_Pittsburgh'!I$828,0))</f>
        <v>Sub-county</v>
      </c>
      <c r="G5134">
        <f t="shared" si="63"/>
        <v>1</v>
      </c>
    </row>
    <row r="5135" spans="1:7" x14ac:dyDescent="0.2">
      <c r="A5135">
        <v>224791840</v>
      </c>
      <c r="B5135">
        <v>28040692</v>
      </c>
      <c r="C5135" t="s">
        <v>3380</v>
      </c>
      <c r="D5135" t="str">
        <f>INDEX(cleaned_data_Pittsburgh!AF$2:'cleaned_data_Pittsburgh'!AF$828, MATCH(A5135, cleaned_data_Pittsburgh!I$2:'cleaned_data_Pittsburgh'!I$828,0))</f>
        <v>Pittsburgh</v>
      </c>
      <c r="E5135">
        <f>INDEX(cleaned_data_Pittsburgh!AG$2:'cleaned_data_Pittsburgh'!AG$828, MATCH(A5135, cleaned_data_Pittsburgh!I$2:'cleaned_data_Pittsburgh'!I$828,0))</f>
        <v>0</v>
      </c>
      <c r="F5135" t="str">
        <f>INDEX(cleaned_data_Pittsburgh!AK$2:'cleaned_data_Pittsburgh'!AK$828, MATCH(A5135, cleaned_data_Pittsburgh!I$2:'cleaned_data_Pittsburgh'!I$828,0))</f>
        <v>Sub-county</v>
      </c>
      <c r="G5135">
        <f t="shared" si="63"/>
        <v>1</v>
      </c>
    </row>
    <row r="5136" spans="1:7" x14ac:dyDescent="0.2">
      <c r="A5136">
        <v>224791840</v>
      </c>
      <c r="B5136">
        <v>158435372</v>
      </c>
      <c r="C5136" t="s">
        <v>3380</v>
      </c>
      <c r="D5136" t="str">
        <f>INDEX(cleaned_data_Pittsburgh!AF$2:'cleaned_data_Pittsburgh'!AF$828, MATCH(A5136, cleaned_data_Pittsburgh!I$2:'cleaned_data_Pittsburgh'!I$828,0))</f>
        <v>Pittsburgh</v>
      </c>
      <c r="E5136">
        <f>INDEX(cleaned_data_Pittsburgh!AG$2:'cleaned_data_Pittsburgh'!AG$828, MATCH(A5136, cleaned_data_Pittsburgh!I$2:'cleaned_data_Pittsburgh'!I$828,0))</f>
        <v>0</v>
      </c>
      <c r="F5136" t="str">
        <f>INDEX(cleaned_data_Pittsburgh!AK$2:'cleaned_data_Pittsburgh'!AK$828, MATCH(A5136, cleaned_data_Pittsburgh!I$2:'cleaned_data_Pittsburgh'!I$828,0))</f>
        <v>Sub-county</v>
      </c>
      <c r="G5136">
        <f t="shared" si="63"/>
        <v>1</v>
      </c>
    </row>
    <row r="5137" spans="1:7" x14ac:dyDescent="0.2">
      <c r="A5137">
        <v>224791840</v>
      </c>
      <c r="B5137">
        <v>8710416</v>
      </c>
      <c r="C5137" t="s">
        <v>3380</v>
      </c>
      <c r="D5137" t="str">
        <f>INDEX(cleaned_data_Pittsburgh!AF$2:'cleaned_data_Pittsburgh'!AF$828, MATCH(A5137, cleaned_data_Pittsburgh!I$2:'cleaned_data_Pittsburgh'!I$828,0))</f>
        <v>Pittsburgh</v>
      </c>
      <c r="E5137">
        <f>INDEX(cleaned_data_Pittsburgh!AG$2:'cleaned_data_Pittsburgh'!AG$828, MATCH(A5137, cleaned_data_Pittsburgh!I$2:'cleaned_data_Pittsburgh'!I$828,0))</f>
        <v>0</v>
      </c>
      <c r="F5137" t="str">
        <f>INDEX(cleaned_data_Pittsburgh!AK$2:'cleaned_data_Pittsburgh'!AK$828, MATCH(A5137, cleaned_data_Pittsburgh!I$2:'cleaned_data_Pittsburgh'!I$828,0))</f>
        <v>Sub-county</v>
      </c>
      <c r="G5137">
        <f t="shared" si="63"/>
        <v>1</v>
      </c>
    </row>
    <row r="5138" spans="1:7" x14ac:dyDescent="0.2">
      <c r="A5138">
        <v>224791840</v>
      </c>
      <c r="B5138">
        <v>161429822</v>
      </c>
      <c r="C5138" t="s">
        <v>3380</v>
      </c>
      <c r="D5138" t="str">
        <f>INDEX(cleaned_data_Pittsburgh!AF$2:'cleaned_data_Pittsburgh'!AF$828, MATCH(A5138, cleaned_data_Pittsburgh!I$2:'cleaned_data_Pittsburgh'!I$828,0))</f>
        <v>Pittsburgh</v>
      </c>
      <c r="E5138">
        <f>INDEX(cleaned_data_Pittsburgh!AG$2:'cleaned_data_Pittsburgh'!AG$828, MATCH(A5138, cleaned_data_Pittsburgh!I$2:'cleaned_data_Pittsburgh'!I$828,0))</f>
        <v>0</v>
      </c>
      <c r="F5138" t="str">
        <f>INDEX(cleaned_data_Pittsburgh!AK$2:'cleaned_data_Pittsburgh'!AK$828, MATCH(A5138, cleaned_data_Pittsburgh!I$2:'cleaned_data_Pittsburgh'!I$828,0))</f>
        <v>Sub-county</v>
      </c>
      <c r="G5138">
        <f t="shared" si="63"/>
        <v>1</v>
      </c>
    </row>
    <row r="5139" spans="1:7" x14ac:dyDescent="0.2">
      <c r="A5139">
        <v>224791840</v>
      </c>
      <c r="B5139">
        <v>11025998</v>
      </c>
      <c r="C5139" t="s">
        <v>3380</v>
      </c>
      <c r="D5139" t="str">
        <f>INDEX(cleaned_data_Pittsburgh!AF$2:'cleaned_data_Pittsburgh'!AF$828, MATCH(A5139, cleaned_data_Pittsburgh!I$2:'cleaned_data_Pittsburgh'!I$828,0))</f>
        <v>Pittsburgh</v>
      </c>
      <c r="E5139">
        <f>INDEX(cleaned_data_Pittsburgh!AG$2:'cleaned_data_Pittsburgh'!AG$828, MATCH(A5139, cleaned_data_Pittsburgh!I$2:'cleaned_data_Pittsburgh'!I$828,0))</f>
        <v>0</v>
      </c>
      <c r="F5139" t="str">
        <f>INDEX(cleaned_data_Pittsburgh!AK$2:'cleaned_data_Pittsburgh'!AK$828, MATCH(A5139, cleaned_data_Pittsburgh!I$2:'cleaned_data_Pittsburgh'!I$828,0))</f>
        <v>Sub-county</v>
      </c>
      <c r="G5139">
        <f t="shared" si="63"/>
        <v>1</v>
      </c>
    </row>
    <row r="5140" spans="1:7" x14ac:dyDescent="0.2">
      <c r="A5140">
        <v>224796224</v>
      </c>
      <c r="B5140">
        <v>677570</v>
      </c>
      <c r="C5140" t="s">
        <v>3380</v>
      </c>
      <c r="D5140" t="str">
        <f>INDEX(cleaned_data_Pittsburgh!AF$2:'cleaned_data_Pittsburgh'!AF$828, MATCH(A5140, cleaned_data_Pittsburgh!I$2:'cleaned_data_Pittsburgh'!I$828,0))</f>
        <v>Pittsburgh</v>
      </c>
      <c r="E5140">
        <f>INDEX(cleaned_data_Pittsburgh!AG$2:'cleaned_data_Pittsburgh'!AG$828, MATCH(A5140, cleaned_data_Pittsburgh!I$2:'cleaned_data_Pittsburgh'!I$828,0))</f>
        <v>0</v>
      </c>
      <c r="F5140" t="str">
        <f>INDEX(cleaned_data_Pittsburgh!AK$2:'cleaned_data_Pittsburgh'!AK$828, MATCH(A5140, cleaned_data_Pittsburgh!I$2:'cleaned_data_Pittsburgh'!I$828,0))</f>
        <v>Sub-county</v>
      </c>
      <c r="G5140">
        <f t="shared" si="63"/>
        <v>1</v>
      </c>
    </row>
    <row r="5141" spans="1:7" x14ac:dyDescent="0.2">
      <c r="A5141">
        <v>224796224</v>
      </c>
      <c r="B5141">
        <v>182588353</v>
      </c>
      <c r="C5141" t="s">
        <v>3380</v>
      </c>
      <c r="D5141" t="str">
        <f>INDEX(cleaned_data_Pittsburgh!AF$2:'cleaned_data_Pittsburgh'!AF$828, MATCH(A5141, cleaned_data_Pittsburgh!I$2:'cleaned_data_Pittsburgh'!I$828,0))</f>
        <v>Pittsburgh</v>
      </c>
      <c r="E5141">
        <f>INDEX(cleaned_data_Pittsburgh!AG$2:'cleaned_data_Pittsburgh'!AG$828, MATCH(A5141, cleaned_data_Pittsburgh!I$2:'cleaned_data_Pittsburgh'!I$828,0))</f>
        <v>0</v>
      </c>
      <c r="F5141" t="str">
        <f>INDEX(cleaned_data_Pittsburgh!AK$2:'cleaned_data_Pittsburgh'!AK$828, MATCH(A5141, cleaned_data_Pittsburgh!I$2:'cleaned_data_Pittsburgh'!I$828,0))</f>
        <v>Sub-county</v>
      </c>
      <c r="G5141">
        <f t="shared" si="63"/>
        <v>1</v>
      </c>
    </row>
    <row r="5142" spans="1:7" x14ac:dyDescent="0.2">
      <c r="A5142">
        <v>224796224</v>
      </c>
      <c r="B5142">
        <v>4255765</v>
      </c>
      <c r="C5142" t="s">
        <v>3380</v>
      </c>
      <c r="D5142" t="str">
        <f>INDEX(cleaned_data_Pittsburgh!AF$2:'cleaned_data_Pittsburgh'!AF$828, MATCH(A5142, cleaned_data_Pittsburgh!I$2:'cleaned_data_Pittsburgh'!I$828,0))</f>
        <v>Pittsburgh</v>
      </c>
      <c r="E5142">
        <f>INDEX(cleaned_data_Pittsburgh!AG$2:'cleaned_data_Pittsburgh'!AG$828, MATCH(A5142, cleaned_data_Pittsburgh!I$2:'cleaned_data_Pittsburgh'!I$828,0))</f>
        <v>0</v>
      </c>
      <c r="F5142" t="str">
        <f>INDEX(cleaned_data_Pittsburgh!AK$2:'cleaned_data_Pittsburgh'!AK$828, MATCH(A5142, cleaned_data_Pittsburgh!I$2:'cleaned_data_Pittsburgh'!I$828,0))</f>
        <v>Sub-county</v>
      </c>
      <c r="G5142">
        <f t="shared" si="63"/>
        <v>1</v>
      </c>
    </row>
    <row r="5143" spans="1:7" x14ac:dyDescent="0.2">
      <c r="A5143">
        <v>224796224</v>
      </c>
      <c r="B5143">
        <v>190877823</v>
      </c>
      <c r="C5143" t="s">
        <v>3380</v>
      </c>
      <c r="D5143" t="str">
        <f>INDEX(cleaned_data_Pittsburgh!AF$2:'cleaned_data_Pittsburgh'!AF$828, MATCH(A5143, cleaned_data_Pittsburgh!I$2:'cleaned_data_Pittsburgh'!I$828,0))</f>
        <v>Pittsburgh</v>
      </c>
      <c r="E5143">
        <f>INDEX(cleaned_data_Pittsburgh!AG$2:'cleaned_data_Pittsburgh'!AG$828, MATCH(A5143, cleaned_data_Pittsburgh!I$2:'cleaned_data_Pittsburgh'!I$828,0))</f>
        <v>0</v>
      </c>
      <c r="F5143" t="str">
        <f>INDEX(cleaned_data_Pittsburgh!AK$2:'cleaned_data_Pittsburgh'!AK$828, MATCH(A5143, cleaned_data_Pittsburgh!I$2:'cleaned_data_Pittsburgh'!I$828,0))</f>
        <v>Sub-county</v>
      </c>
      <c r="G5143">
        <f t="shared" si="63"/>
        <v>1</v>
      </c>
    </row>
    <row r="5144" spans="1:7" x14ac:dyDescent="0.2">
      <c r="A5144">
        <v>224796224</v>
      </c>
      <c r="B5144">
        <v>190501316</v>
      </c>
      <c r="C5144" t="s">
        <v>3380</v>
      </c>
      <c r="D5144" t="str">
        <f>INDEX(cleaned_data_Pittsburgh!AF$2:'cleaned_data_Pittsburgh'!AF$828, MATCH(A5144, cleaned_data_Pittsburgh!I$2:'cleaned_data_Pittsburgh'!I$828,0))</f>
        <v>Pittsburgh</v>
      </c>
      <c r="E5144">
        <f>INDEX(cleaned_data_Pittsburgh!AG$2:'cleaned_data_Pittsburgh'!AG$828, MATCH(A5144, cleaned_data_Pittsburgh!I$2:'cleaned_data_Pittsburgh'!I$828,0))</f>
        <v>0</v>
      </c>
      <c r="F5144" t="str">
        <f>INDEX(cleaned_data_Pittsburgh!AK$2:'cleaned_data_Pittsburgh'!AK$828, MATCH(A5144, cleaned_data_Pittsburgh!I$2:'cleaned_data_Pittsburgh'!I$828,0))</f>
        <v>Sub-county</v>
      </c>
      <c r="G5144">
        <f t="shared" si="63"/>
        <v>1</v>
      </c>
    </row>
    <row r="5145" spans="1:7" x14ac:dyDescent="0.2">
      <c r="A5145">
        <v>224804879</v>
      </c>
      <c r="B5145">
        <v>66387142</v>
      </c>
      <c r="C5145" t="s">
        <v>3380</v>
      </c>
      <c r="D5145" t="str">
        <f>INDEX(cleaned_data_Pittsburgh!AF$2:'cleaned_data_Pittsburgh'!AF$828, MATCH(A5145, cleaned_data_Pittsburgh!I$2:'cleaned_data_Pittsburgh'!I$828,0))</f>
        <v>Pittsburgh</v>
      </c>
      <c r="E5145">
        <f>INDEX(cleaned_data_Pittsburgh!AG$2:'cleaned_data_Pittsburgh'!AG$828, MATCH(A5145, cleaned_data_Pittsburgh!I$2:'cleaned_data_Pittsburgh'!I$828,0))</f>
        <v>0</v>
      </c>
      <c r="F5145" t="str">
        <f>INDEX(cleaned_data_Pittsburgh!AK$2:'cleaned_data_Pittsburgh'!AK$828, MATCH(A5145, cleaned_data_Pittsburgh!I$2:'cleaned_data_Pittsburgh'!I$828,0))</f>
        <v>Sub-county</v>
      </c>
      <c r="G5145">
        <f t="shared" si="63"/>
        <v>1</v>
      </c>
    </row>
    <row r="5146" spans="1:7" x14ac:dyDescent="0.2">
      <c r="A5146">
        <v>224804879</v>
      </c>
      <c r="B5146">
        <v>109164772</v>
      </c>
      <c r="C5146" t="s">
        <v>3380</v>
      </c>
      <c r="D5146" t="str">
        <f>INDEX(cleaned_data_Pittsburgh!AF$2:'cleaned_data_Pittsburgh'!AF$828, MATCH(A5146, cleaned_data_Pittsburgh!I$2:'cleaned_data_Pittsburgh'!I$828,0))</f>
        <v>Pittsburgh</v>
      </c>
      <c r="E5146">
        <f>INDEX(cleaned_data_Pittsburgh!AG$2:'cleaned_data_Pittsburgh'!AG$828, MATCH(A5146, cleaned_data_Pittsburgh!I$2:'cleaned_data_Pittsburgh'!I$828,0))</f>
        <v>0</v>
      </c>
      <c r="F5146" t="str">
        <f>INDEX(cleaned_data_Pittsburgh!AK$2:'cleaned_data_Pittsburgh'!AK$828, MATCH(A5146, cleaned_data_Pittsburgh!I$2:'cleaned_data_Pittsburgh'!I$828,0))</f>
        <v>Sub-county</v>
      </c>
      <c r="G5146">
        <f t="shared" si="63"/>
        <v>1</v>
      </c>
    </row>
    <row r="5147" spans="1:7" x14ac:dyDescent="0.2">
      <c r="A5147">
        <v>224810389</v>
      </c>
      <c r="B5147">
        <v>16059161</v>
      </c>
      <c r="C5147" t="s">
        <v>3380</v>
      </c>
      <c r="D5147" t="str">
        <f>INDEX(cleaned_data_Pittsburgh!AF$2:'cleaned_data_Pittsburgh'!AF$828, MATCH(A5147, cleaned_data_Pittsburgh!I$2:'cleaned_data_Pittsburgh'!I$828,0))</f>
        <v>Coraopolis</v>
      </c>
      <c r="E5147">
        <f>INDEX(cleaned_data_Pittsburgh!AG$2:'cleaned_data_Pittsburgh'!AG$828, MATCH(A5147, cleaned_data_Pittsburgh!I$2:'cleaned_data_Pittsburgh'!I$828,0))</f>
        <v>0</v>
      </c>
      <c r="F5147" t="str">
        <f>INDEX(cleaned_data_Pittsburgh!AK$2:'cleaned_data_Pittsburgh'!AK$828, MATCH(A5147, cleaned_data_Pittsburgh!I$2:'cleaned_data_Pittsburgh'!I$828,0))</f>
        <v>Sub-county</v>
      </c>
      <c r="G5147">
        <f t="shared" si="63"/>
        <v>0</v>
      </c>
    </row>
    <row r="5148" spans="1:7" x14ac:dyDescent="0.2">
      <c r="A5148">
        <v>224810389</v>
      </c>
      <c r="B5148">
        <v>8946732</v>
      </c>
      <c r="C5148" t="s">
        <v>3380</v>
      </c>
      <c r="D5148" t="str">
        <f>INDEX(cleaned_data_Pittsburgh!AF$2:'cleaned_data_Pittsburgh'!AF$828, MATCH(A5148, cleaned_data_Pittsburgh!I$2:'cleaned_data_Pittsburgh'!I$828,0))</f>
        <v>Coraopolis</v>
      </c>
      <c r="E5148">
        <f>INDEX(cleaned_data_Pittsburgh!AG$2:'cleaned_data_Pittsburgh'!AG$828, MATCH(A5148, cleaned_data_Pittsburgh!I$2:'cleaned_data_Pittsburgh'!I$828,0))</f>
        <v>0</v>
      </c>
      <c r="F5148" t="str">
        <f>INDEX(cleaned_data_Pittsburgh!AK$2:'cleaned_data_Pittsburgh'!AK$828, MATCH(A5148, cleaned_data_Pittsburgh!I$2:'cleaned_data_Pittsburgh'!I$828,0))</f>
        <v>Sub-county</v>
      </c>
      <c r="G5148">
        <f t="shared" si="63"/>
        <v>0</v>
      </c>
    </row>
    <row r="5149" spans="1:7" x14ac:dyDescent="0.2">
      <c r="A5149">
        <v>224810389</v>
      </c>
      <c r="B5149">
        <v>11692893</v>
      </c>
      <c r="C5149" t="s">
        <v>3380</v>
      </c>
      <c r="D5149" t="str">
        <f>INDEX(cleaned_data_Pittsburgh!AF$2:'cleaned_data_Pittsburgh'!AF$828, MATCH(A5149, cleaned_data_Pittsburgh!I$2:'cleaned_data_Pittsburgh'!I$828,0))</f>
        <v>Coraopolis</v>
      </c>
      <c r="E5149">
        <f>INDEX(cleaned_data_Pittsburgh!AG$2:'cleaned_data_Pittsburgh'!AG$828, MATCH(A5149, cleaned_data_Pittsburgh!I$2:'cleaned_data_Pittsburgh'!I$828,0))</f>
        <v>0</v>
      </c>
      <c r="F5149" t="str">
        <f>INDEX(cleaned_data_Pittsburgh!AK$2:'cleaned_data_Pittsburgh'!AK$828, MATCH(A5149, cleaned_data_Pittsburgh!I$2:'cleaned_data_Pittsburgh'!I$828,0))</f>
        <v>Sub-county</v>
      </c>
      <c r="G5149">
        <f t="shared" si="63"/>
        <v>0</v>
      </c>
    </row>
    <row r="5150" spans="1:7" x14ac:dyDescent="0.2">
      <c r="A5150">
        <v>224810389</v>
      </c>
      <c r="B5150">
        <v>9366204</v>
      </c>
      <c r="C5150" t="s">
        <v>3380</v>
      </c>
      <c r="D5150" t="str">
        <f>INDEX(cleaned_data_Pittsburgh!AF$2:'cleaned_data_Pittsburgh'!AF$828, MATCH(A5150, cleaned_data_Pittsburgh!I$2:'cleaned_data_Pittsburgh'!I$828,0))</f>
        <v>Coraopolis</v>
      </c>
      <c r="E5150">
        <f>INDEX(cleaned_data_Pittsburgh!AG$2:'cleaned_data_Pittsburgh'!AG$828, MATCH(A5150, cleaned_data_Pittsburgh!I$2:'cleaned_data_Pittsburgh'!I$828,0))</f>
        <v>0</v>
      </c>
      <c r="F5150" t="str">
        <f>INDEX(cleaned_data_Pittsburgh!AK$2:'cleaned_data_Pittsburgh'!AK$828, MATCH(A5150, cleaned_data_Pittsburgh!I$2:'cleaned_data_Pittsburgh'!I$828,0))</f>
        <v>Sub-county</v>
      </c>
      <c r="G5150">
        <f t="shared" si="63"/>
        <v>0</v>
      </c>
    </row>
    <row r="5151" spans="1:7" x14ac:dyDescent="0.2">
      <c r="A5151">
        <v>224810389</v>
      </c>
      <c r="B5151">
        <v>153023132</v>
      </c>
      <c r="C5151" t="s">
        <v>3380</v>
      </c>
      <c r="D5151" t="str">
        <f>INDEX(cleaned_data_Pittsburgh!AF$2:'cleaned_data_Pittsburgh'!AF$828, MATCH(A5151, cleaned_data_Pittsburgh!I$2:'cleaned_data_Pittsburgh'!I$828,0))</f>
        <v>Coraopolis</v>
      </c>
      <c r="E5151">
        <f>INDEX(cleaned_data_Pittsburgh!AG$2:'cleaned_data_Pittsburgh'!AG$828, MATCH(A5151, cleaned_data_Pittsburgh!I$2:'cleaned_data_Pittsburgh'!I$828,0))</f>
        <v>0</v>
      </c>
      <c r="F5151" t="str">
        <f>INDEX(cleaned_data_Pittsburgh!AK$2:'cleaned_data_Pittsburgh'!AK$828, MATCH(A5151, cleaned_data_Pittsburgh!I$2:'cleaned_data_Pittsburgh'!I$828,0))</f>
        <v>Sub-county</v>
      </c>
      <c r="G5151">
        <f t="shared" si="63"/>
        <v>0</v>
      </c>
    </row>
    <row r="5152" spans="1:7" x14ac:dyDescent="0.2">
      <c r="A5152">
        <v>224810389</v>
      </c>
      <c r="B5152">
        <v>134063492</v>
      </c>
      <c r="C5152" t="s">
        <v>3380</v>
      </c>
      <c r="D5152" t="str">
        <f>INDEX(cleaned_data_Pittsburgh!AF$2:'cleaned_data_Pittsburgh'!AF$828, MATCH(A5152, cleaned_data_Pittsburgh!I$2:'cleaned_data_Pittsburgh'!I$828,0))</f>
        <v>Coraopolis</v>
      </c>
      <c r="E5152">
        <f>INDEX(cleaned_data_Pittsburgh!AG$2:'cleaned_data_Pittsburgh'!AG$828, MATCH(A5152, cleaned_data_Pittsburgh!I$2:'cleaned_data_Pittsburgh'!I$828,0))</f>
        <v>0</v>
      </c>
      <c r="F5152" t="str">
        <f>INDEX(cleaned_data_Pittsburgh!AK$2:'cleaned_data_Pittsburgh'!AK$828, MATCH(A5152, cleaned_data_Pittsburgh!I$2:'cleaned_data_Pittsburgh'!I$828,0))</f>
        <v>Sub-county</v>
      </c>
      <c r="G5152">
        <f t="shared" si="63"/>
        <v>0</v>
      </c>
    </row>
    <row r="5153" spans="1:7" x14ac:dyDescent="0.2">
      <c r="A5153">
        <v>224810471</v>
      </c>
      <c r="B5153">
        <v>126270982</v>
      </c>
      <c r="C5153" t="s">
        <v>3380</v>
      </c>
      <c r="D5153" t="str">
        <f>INDEX(cleaned_data_Pittsburgh!AF$2:'cleaned_data_Pittsburgh'!AF$828, MATCH(A5153, cleaned_data_Pittsburgh!I$2:'cleaned_data_Pittsburgh'!I$828,0))</f>
        <v>Cranberry Twp</v>
      </c>
      <c r="E5153">
        <f>INDEX(cleaned_data_Pittsburgh!AG$2:'cleaned_data_Pittsburgh'!AG$828, MATCH(A5153, cleaned_data_Pittsburgh!I$2:'cleaned_data_Pittsburgh'!I$828,0))</f>
        <v>0</v>
      </c>
      <c r="F5153" t="str">
        <f>INDEX(cleaned_data_Pittsburgh!AK$2:'cleaned_data_Pittsburgh'!AK$828, MATCH(A5153, cleaned_data_Pittsburgh!I$2:'cleaned_data_Pittsburgh'!I$828,0))</f>
        <v>Sub-county</v>
      </c>
      <c r="G5153">
        <f t="shared" si="63"/>
        <v>0</v>
      </c>
    </row>
    <row r="5154" spans="1:7" x14ac:dyDescent="0.2">
      <c r="A5154">
        <v>224810550</v>
      </c>
      <c r="B5154">
        <v>126270982</v>
      </c>
      <c r="C5154" t="s">
        <v>3380</v>
      </c>
      <c r="D5154" t="str">
        <f>INDEX(cleaned_data_Pittsburgh!AF$2:'cleaned_data_Pittsburgh'!AF$828, MATCH(A5154, cleaned_data_Pittsburgh!I$2:'cleaned_data_Pittsburgh'!I$828,0))</f>
        <v>Cranberry Twp</v>
      </c>
      <c r="E5154">
        <f>INDEX(cleaned_data_Pittsburgh!AG$2:'cleaned_data_Pittsburgh'!AG$828, MATCH(A5154, cleaned_data_Pittsburgh!I$2:'cleaned_data_Pittsburgh'!I$828,0))</f>
        <v>0</v>
      </c>
      <c r="F5154" t="str">
        <f>INDEX(cleaned_data_Pittsburgh!AK$2:'cleaned_data_Pittsburgh'!AK$828, MATCH(A5154, cleaned_data_Pittsburgh!I$2:'cleaned_data_Pittsburgh'!I$828,0))</f>
        <v>Sub-county</v>
      </c>
      <c r="G5154">
        <f t="shared" si="63"/>
        <v>0</v>
      </c>
    </row>
    <row r="5155" spans="1:7" x14ac:dyDescent="0.2">
      <c r="A5155">
        <v>224839640</v>
      </c>
      <c r="B5155">
        <v>58284552</v>
      </c>
      <c r="C5155" t="s">
        <v>3380</v>
      </c>
      <c r="D5155" t="str">
        <f>INDEX(cleaned_data_Pittsburgh!AF$2:'cleaned_data_Pittsburgh'!AF$828, MATCH(A5155, cleaned_data_Pittsburgh!I$2:'cleaned_data_Pittsburgh'!I$828,0))</f>
        <v>Pittsburgh</v>
      </c>
      <c r="E5155">
        <f>INDEX(cleaned_data_Pittsburgh!AG$2:'cleaned_data_Pittsburgh'!AG$828, MATCH(A5155, cleaned_data_Pittsburgh!I$2:'cleaned_data_Pittsburgh'!I$828,0))</f>
        <v>0</v>
      </c>
      <c r="F5155" t="str">
        <f>INDEX(cleaned_data_Pittsburgh!AK$2:'cleaned_data_Pittsburgh'!AK$828, MATCH(A5155, cleaned_data_Pittsburgh!I$2:'cleaned_data_Pittsburgh'!I$828,0))</f>
        <v>Sub-county</v>
      </c>
      <c r="G5155">
        <f t="shared" si="63"/>
        <v>1</v>
      </c>
    </row>
    <row r="5156" spans="1:7" x14ac:dyDescent="0.2">
      <c r="A5156">
        <v>224839640</v>
      </c>
      <c r="B5156">
        <v>190366452</v>
      </c>
      <c r="C5156" t="s">
        <v>3380</v>
      </c>
      <c r="D5156" t="str">
        <f>INDEX(cleaned_data_Pittsburgh!AF$2:'cleaned_data_Pittsburgh'!AF$828, MATCH(A5156, cleaned_data_Pittsburgh!I$2:'cleaned_data_Pittsburgh'!I$828,0))</f>
        <v>Pittsburgh</v>
      </c>
      <c r="E5156">
        <f>INDEX(cleaned_data_Pittsburgh!AG$2:'cleaned_data_Pittsburgh'!AG$828, MATCH(A5156, cleaned_data_Pittsburgh!I$2:'cleaned_data_Pittsburgh'!I$828,0))</f>
        <v>0</v>
      </c>
      <c r="F5156" t="str">
        <f>INDEX(cleaned_data_Pittsburgh!AK$2:'cleaned_data_Pittsburgh'!AK$828, MATCH(A5156, cleaned_data_Pittsburgh!I$2:'cleaned_data_Pittsburgh'!I$828,0))</f>
        <v>Sub-county</v>
      </c>
      <c r="G5156">
        <f t="shared" si="63"/>
        <v>1</v>
      </c>
    </row>
    <row r="5157" spans="1:7" x14ac:dyDescent="0.2">
      <c r="A5157">
        <v>224839640</v>
      </c>
      <c r="B5157">
        <v>27803192</v>
      </c>
      <c r="C5157" t="s">
        <v>3380</v>
      </c>
      <c r="D5157" t="str">
        <f>INDEX(cleaned_data_Pittsburgh!AF$2:'cleaned_data_Pittsburgh'!AF$828, MATCH(A5157, cleaned_data_Pittsburgh!I$2:'cleaned_data_Pittsburgh'!I$828,0))</f>
        <v>Pittsburgh</v>
      </c>
      <c r="E5157">
        <f>INDEX(cleaned_data_Pittsburgh!AG$2:'cleaned_data_Pittsburgh'!AG$828, MATCH(A5157, cleaned_data_Pittsburgh!I$2:'cleaned_data_Pittsburgh'!I$828,0))</f>
        <v>0</v>
      </c>
      <c r="F5157" t="str">
        <f>INDEX(cleaned_data_Pittsburgh!AK$2:'cleaned_data_Pittsburgh'!AK$828, MATCH(A5157, cleaned_data_Pittsburgh!I$2:'cleaned_data_Pittsburgh'!I$828,0))</f>
        <v>Sub-county</v>
      </c>
      <c r="G5157">
        <f t="shared" si="63"/>
        <v>1</v>
      </c>
    </row>
    <row r="5158" spans="1:7" x14ac:dyDescent="0.2">
      <c r="A5158">
        <v>224840300</v>
      </c>
      <c r="B5158">
        <v>174499172</v>
      </c>
      <c r="C5158" t="s">
        <v>3380</v>
      </c>
      <c r="D5158" t="str">
        <f>INDEX(cleaned_data_Pittsburgh!AF$2:'cleaned_data_Pittsburgh'!AF$828, MATCH(A5158, cleaned_data_Pittsburgh!I$2:'cleaned_data_Pittsburgh'!I$828,0))</f>
        <v>Pittsburgh</v>
      </c>
      <c r="E5158">
        <f>INDEX(cleaned_data_Pittsburgh!AG$2:'cleaned_data_Pittsburgh'!AG$828, MATCH(A5158, cleaned_data_Pittsburgh!I$2:'cleaned_data_Pittsburgh'!I$828,0))</f>
        <v>0</v>
      </c>
      <c r="F5158" t="str">
        <f>INDEX(cleaned_data_Pittsburgh!AK$2:'cleaned_data_Pittsburgh'!AK$828, MATCH(A5158, cleaned_data_Pittsburgh!I$2:'cleaned_data_Pittsburgh'!I$828,0))</f>
        <v>Sub-county</v>
      </c>
      <c r="G5158">
        <f t="shared" si="63"/>
        <v>1</v>
      </c>
    </row>
    <row r="5159" spans="1:7" x14ac:dyDescent="0.2">
      <c r="A5159">
        <v>224840300</v>
      </c>
      <c r="B5159">
        <v>14080684</v>
      </c>
      <c r="C5159" t="s">
        <v>3380</v>
      </c>
      <c r="D5159" t="str">
        <f>INDEX(cleaned_data_Pittsburgh!AF$2:'cleaned_data_Pittsburgh'!AF$828, MATCH(A5159, cleaned_data_Pittsburgh!I$2:'cleaned_data_Pittsburgh'!I$828,0))</f>
        <v>Pittsburgh</v>
      </c>
      <c r="E5159">
        <f>INDEX(cleaned_data_Pittsburgh!AG$2:'cleaned_data_Pittsburgh'!AG$828, MATCH(A5159, cleaned_data_Pittsburgh!I$2:'cleaned_data_Pittsburgh'!I$828,0))</f>
        <v>0</v>
      </c>
      <c r="F5159" t="str">
        <f>INDEX(cleaned_data_Pittsburgh!AK$2:'cleaned_data_Pittsburgh'!AK$828, MATCH(A5159, cleaned_data_Pittsburgh!I$2:'cleaned_data_Pittsburgh'!I$828,0))</f>
        <v>Sub-county</v>
      </c>
      <c r="G5159">
        <f t="shared" si="63"/>
        <v>1</v>
      </c>
    </row>
    <row r="5160" spans="1:7" x14ac:dyDescent="0.2">
      <c r="A5160">
        <v>224840833</v>
      </c>
      <c r="B5160">
        <v>13343884</v>
      </c>
      <c r="C5160" t="s">
        <v>3380</v>
      </c>
      <c r="D5160" t="str">
        <f>INDEX(cleaned_data_Pittsburgh!AF$2:'cleaned_data_Pittsburgh'!AF$828, MATCH(A5160, cleaned_data_Pittsburgh!I$2:'cleaned_data_Pittsburgh'!I$828,0))</f>
        <v>Pittsburgh</v>
      </c>
      <c r="E5160">
        <f>INDEX(cleaned_data_Pittsburgh!AG$2:'cleaned_data_Pittsburgh'!AG$828, MATCH(A5160, cleaned_data_Pittsburgh!I$2:'cleaned_data_Pittsburgh'!I$828,0))</f>
        <v>0</v>
      </c>
      <c r="F5160" t="str">
        <f>INDEX(cleaned_data_Pittsburgh!AK$2:'cleaned_data_Pittsburgh'!AK$828, MATCH(A5160, cleaned_data_Pittsburgh!I$2:'cleaned_data_Pittsburgh'!I$828,0))</f>
        <v>Sub-county</v>
      </c>
      <c r="G5160">
        <f t="shared" si="63"/>
        <v>1</v>
      </c>
    </row>
    <row r="5161" spans="1:7" x14ac:dyDescent="0.2">
      <c r="A5161">
        <v>224840833</v>
      </c>
      <c r="B5161">
        <v>123395022</v>
      </c>
      <c r="C5161" t="s">
        <v>3380</v>
      </c>
      <c r="D5161" t="str">
        <f>INDEX(cleaned_data_Pittsburgh!AF$2:'cleaned_data_Pittsburgh'!AF$828, MATCH(A5161, cleaned_data_Pittsburgh!I$2:'cleaned_data_Pittsburgh'!I$828,0))</f>
        <v>Pittsburgh</v>
      </c>
      <c r="E5161">
        <f>INDEX(cleaned_data_Pittsburgh!AG$2:'cleaned_data_Pittsburgh'!AG$828, MATCH(A5161, cleaned_data_Pittsburgh!I$2:'cleaned_data_Pittsburgh'!I$828,0))</f>
        <v>0</v>
      </c>
      <c r="F5161" t="str">
        <f>INDEX(cleaned_data_Pittsburgh!AK$2:'cleaned_data_Pittsburgh'!AK$828, MATCH(A5161, cleaned_data_Pittsburgh!I$2:'cleaned_data_Pittsburgh'!I$828,0))</f>
        <v>Sub-county</v>
      </c>
      <c r="G5161">
        <f t="shared" si="63"/>
        <v>1</v>
      </c>
    </row>
    <row r="5162" spans="1:7" x14ac:dyDescent="0.2">
      <c r="A5162">
        <v>224840833</v>
      </c>
      <c r="B5162">
        <v>12279344</v>
      </c>
      <c r="C5162" t="s">
        <v>3380</v>
      </c>
      <c r="D5162" t="str">
        <f>INDEX(cleaned_data_Pittsburgh!AF$2:'cleaned_data_Pittsburgh'!AF$828, MATCH(A5162, cleaned_data_Pittsburgh!I$2:'cleaned_data_Pittsburgh'!I$828,0))</f>
        <v>Pittsburgh</v>
      </c>
      <c r="E5162">
        <f>INDEX(cleaned_data_Pittsburgh!AG$2:'cleaned_data_Pittsburgh'!AG$828, MATCH(A5162, cleaned_data_Pittsburgh!I$2:'cleaned_data_Pittsburgh'!I$828,0))</f>
        <v>0</v>
      </c>
      <c r="F5162" t="str">
        <f>INDEX(cleaned_data_Pittsburgh!AK$2:'cleaned_data_Pittsburgh'!AK$828, MATCH(A5162, cleaned_data_Pittsburgh!I$2:'cleaned_data_Pittsburgh'!I$828,0))</f>
        <v>Sub-county</v>
      </c>
      <c r="G5162">
        <f t="shared" si="63"/>
        <v>1</v>
      </c>
    </row>
    <row r="5163" spans="1:7" x14ac:dyDescent="0.2">
      <c r="A5163">
        <v>224845511</v>
      </c>
      <c r="B5163">
        <v>677570</v>
      </c>
      <c r="C5163" t="s">
        <v>3380</v>
      </c>
      <c r="D5163" t="str">
        <f>INDEX(cleaned_data_Pittsburgh!AF$2:'cleaned_data_Pittsburgh'!AF$828, MATCH(A5163, cleaned_data_Pittsburgh!I$2:'cleaned_data_Pittsburgh'!I$828,0))</f>
        <v>Pittsburgh</v>
      </c>
      <c r="E5163">
        <f>INDEX(cleaned_data_Pittsburgh!AG$2:'cleaned_data_Pittsburgh'!AG$828, MATCH(A5163, cleaned_data_Pittsburgh!I$2:'cleaned_data_Pittsburgh'!I$828,0))</f>
        <v>0</v>
      </c>
      <c r="F5163" t="str">
        <f>INDEX(cleaned_data_Pittsburgh!AK$2:'cleaned_data_Pittsburgh'!AK$828, MATCH(A5163, cleaned_data_Pittsburgh!I$2:'cleaned_data_Pittsburgh'!I$828,0))</f>
        <v>Sub-county</v>
      </c>
      <c r="G5163">
        <f t="shared" si="63"/>
        <v>1</v>
      </c>
    </row>
    <row r="5164" spans="1:7" x14ac:dyDescent="0.2">
      <c r="A5164">
        <v>224845511</v>
      </c>
      <c r="B5164">
        <v>182588353</v>
      </c>
      <c r="C5164" t="s">
        <v>3380</v>
      </c>
      <c r="D5164" t="str">
        <f>INDEX(cleaned_data_Pittsburgh!AF$2:'cleaned_data_Pittsburgh'!AF$828, MATCH(A5164, cleaned_data_Pittsburgh!I$2:'cleaned_data_Pittsburgh'!I$828,0))</f>
        <v>Pittsburgh</v>
      </c>
      <c r="E5164">
        <f>INDEX(cleaned_data_Pittsburgh!AG$2:'cleaned_data_Pittsburgh'!AG$828, MATCH(A5164, cleaned_data_Pittsburgh!I$2:'cleaned_data_Pittsburgh'!I$828,0))</f>
        <v>0</v>
      </c>
      <c r="F5164" t="str">
        <f>INDEX(cleaned_data_Pittsburgh!AK$2:'cleaned_data_Pittsburgh'!AK$828, MATCH(A5164, cleaned_data_Pittsburgh!I$2:'cleaned_data_Pittsburgh'!I$828,0))</f>
        <v>Sub-county</v>
      </c>
      <c r="G5164">
        <f t="shared" si="63"/>
        <v>1</v>
      </c>
    </row>
    <row r="5165" spans="1:7" x14ac:dyDescent="0.2">
      <c r="A5165">
        <v>224845511</v>
      </c>
      <c r="B5165">
        <v>48305082</v>
      </c>
      <c r="C5165" t="s">
        <v>3380</v>
      </c>
      <c r="D5165" t="str">
        <f>INDEX(cleaned_data_Pittsburgh!AF$2:'cleaned_data_Pittsburgh'!AF$828, MATCH(A5165, cleaned_data_Pittsburgh!I$2:'cleaned_data_Pittsburgh'!I$828,0))</f>
        <v>Pittsburgh</v>
      </c>
      <c r="E5165">
        <f>INDEX(cleaned_data_Pittsburgh!AG$2:'cleaned_data_Pittsburgh'!AG$828, MATCH(A5165, cleaned_data_Pittsburgh!I$2:'cleaned_data_Pittsburgh'!I$828,0))</f>
        <v>0</v>
      </c>
      <c r="F5165" t="str">
        <f>INDEX(cleaned_data_Pittsburgh!AK$2:'cleaned_data_Pittsburgh'!AK$828, MATCH(A5165, cleaned_data_Pittsburgh!I$2:'cleaned_data_Pittsburgh'!I$828,0))</f>
        <v>Sub-county</v>
      </c>
      <c r="G5165">
        <f t="shared" si="63"/>
        <v>1</v>
      </c>
    </row>
    <row r="5166" spans="1:7" x14ac:dyDescent="0.2">
      <c r="A5166">
        <v>224845511</v>
      </c>
      <c r="B5166">
        <v>11770332</v>
      </c>
      <c r="C5166" t="s">
        <v>3380</v>
      </c>
      <c r="D5166" t="str">
        <f>INDEX(cleaned_data_Pittsburgh!AF$2:'cleaned_data_Pittsburgh'!AF$828, MATCH(A5166, cleaned_data_Pittsburgh!I$2:'cleaned_data_Pittsburgh'!I$828,0))</f>
        <v>Pittsburgh</v>
      </c>
      <c r="E5166">
        <f>INDEX(cleaned_data_Pittsburgh!AG$2:'cleaned_data_Pittsburgh'!AG$828, MATCH(A5166, cleaned_data_Pittsburgh!I$2:'cleaned_data_Pittsburgh'!I$828,0))</f>
        <v>0</v>
      </c>
      <c r="F5166" t="str">
        <f>INDEX(cleaned_data_Pittsburgh!AK$2:'cleaned_data_Pittsburgh'!AK$828, MATCH(A5166, cleaned_data_Pittsburgh!I$2:'cleaned_data_Pittsburgh'!I$828,0))</f>
        <v>Sub-county</v>
      </c>
      <c r="G5166">
        <f t="shared" si="63"/>
        <v>1</v>
      </c>
    </row>
    <row r="5167" spans="1:7" x14ac:dyDescent="0.2">
      <c r="A5167">
        <v>224845524</v>
      </c>
      <c r="B5167">
        <v>11658080</v>
      </c>
      <c r="C5167" t="s">
        <v>3380</v>
      </c>
      <c r="D5167" t="str">
        <f>INDEX(cleaned_data_Pittsburgh!AF$2:'cleaned_data_Pittsburgh'!AF$828, MATCH(A5167, cleaned_data_Pittsburgh!I$2:'cleaned_data_Pittsburgh'!I$828,0))</f>
        <v>Pittsburgh</v>
      </c>
      <c r="E5167">
        <f>INDEX(cleaned_data_Pittsburgh!AG$2:'cleaned_data_Pittsburgh'!AG$828, MATCH(A5167, cleaned_data_Pittsburgh!I$2:'cleaned_data_Pittsburgh'!I$828,0))</f>
        <v>0</v>
      </c>
      <c r="F5167" t="str">
        <f>INDEX(cleaned_data_Pittsburgh!AK$2:'cleaned_data_Pittsburgh'!AK$828, MATCH(A5167, cleaned_data_Pittsburgh!I$2:'cleaned_data_Pittsburgh'!I$828,0))</f>
        <v>Sub-county</v>
      </c>
      <c r="G5167">
        <f t="shared" si="63"/>
        <v>1</v>
      </c>
    </row>
    <row r="5168" spans="1:7" x14ac:dyDescent="0.2">
      <c r="A5168">
        <v>224845524</v>
      </c>
      <c r="B5168">
        <v>677570</v>
      </c>
      <c r="C5168" t="s">
        <v>3380</v>
      </c>
      <c r="D5168" t="str">
        <f>INDEX(cleaned_data_Pittsburgh!AF$2:'cleaned_data_Pittsburgh'!AF$828, MATCH(A5168, cleaned_data_Pittsburgh!I$2:'cleaned_data_Pittsburgh'!I$828,0))</f>
        <v>Pittsburgh</v>
      </c>
      <c r="E5168">
        <f>INDEX(cleaned_data_Pittsburgh!AG$2:'cleaned_data_Pittsburgh'!AG$828, MATCH(A5168, cleaned_data_Pittsburgh!I$2:'cleaned_data_Pittsburgh'!I$828,0))</f>
        <v>0</v>
      </c>
      <c r="F5168" t="str">
        <f>INDEX(cleaned_data_Pittsburgh!AK$2:'cleaned_data_Pittsburgh'!AK$828, MATCH(A5168, cleaned_data_Pittsburgh!I$2:'cleaned_data_Pittsburgh'!I$828,0))</f>
        <v>Sub-county</v>
      </c>
      <c r="G5168">
        <f t="shared" si="63"/>
        <v>1</v>
      </c>
    </row>
    <row r="5169" spans="1:7" x14ac:dyDescent="0.2">
      <c r="A5169">
        <v>224845524</v>
      </c>
      <c r="B5169">
        <v>17887951</v>
      </c>
      <c r="C5169" t="s">
        <v>3380</v>
      </c>
      <c r="D5169" t="str">
        <f>INDEX(cleaned_data_Pittsburgh!AF$2:'cleaned_data_Pittsburgh'!AF$828, MATCH(A5169, cleaned_data_Pittsburgh!I$2:'cleaned_data_Pittsburgh'!I$828,0))</f>
        <v>Pittsburgh</v>
      </c>
      <c r="E5169">
        <f>INDEX(cleaned_data_Pittsburgh!AG$2:'cleaned_data_Pittsburgh'!AG$828, MATCH(A5169, cleaned_data_Pittsburgh!I$2:'cleaned_data_Pittsburgh'!I$828,0))</f>
        <v>0</v>
      </c>
      <c r="F5169" t="str">
        <f>INDEX(cleaned_data_Pittsburgh!AK$2:'cleaned_data_Pittsburgh'!AK$828, MATCH(A5169, cleaned_data_Pittsburgh!I$2:'cleaned_data_Pittsburgh'!I$828,0))</f>
        <v>Sub-county</v>
      </c>
      <c r="G5169">
        <f t="shared" si="63"/>
        <v>1</v>
      </c>
    </row>
    <row r="5170" spans="1:7" x14ac:dyDescent="0.2">
      <c r="A5170">
        <v>224845524</v>
      </c>
      <c r="B5170">
        <v>191865193</v>
      </c>
      <c r="C5170" t="s">
        <v>3380</v>
      </c>
      <c r="D5170" t="str">
        <f>INDEX(cleaned_data_Pittsburgh!AF$2:'cleaned_data_Pittsburgh'!AF$828, MATCH(A5170, cleaned_data_Pittsburgh!I$2:'cleaned_data_Pittsburgh'!I$828,0))</f>
        <v>Pittsburgh</v>
      </c>
      <c r="E5170">
        <f>INDEX(cleaned_data_Pittsburgh!AG$2:'cleaned_data_Pittsburgh'!AG$828, MATCH(A5170, cleaned_data_Pittsburgh!I$2:'cleaned_data_Pittsburgh'!I$828,0))</f>
        <v>0</v>
      </c>
      <c r="F5170" t="str">
        <f>INDEX(cleaned_data_Pittsburgh!AK$2:'cleaned_data_Pittsburgh'!AK$828, MATCH(A5170, cleaned_data_Pittsburgh!I$2:'cleaned_data_Pittsburgh'!I$828,0))</f>
        <v>Sub-county</v>
      </c>
      <c r="G5170">
        <f t="shared" si="63"/>
        <v>1</v>
      </c>
    </row>
    <row r="5171" spans="1:7" x14ac:dyDescent="0.2">
      <c r="A5171">
        <v>224845524</v>
      </c>
      <c r="B5171">
        <v>26099982</v>
      </c>
      <c r="C5171" t="s">
        <v>3380</v>
      </c>
      <c r="D5171" t="str">
        <f>INDEX(cleaned_data_Pittsburgh!AF$2:'cleaned_data_Pittsburgh'!AF$828, MATCH(A5171, cleaned_data_Pittsburgh!I$2:'cleaned_data_Pittsburgh'!I$828,0))</f>
        <v>Pittsburgh</v>
      </c>
      <c r="E5171">
        <f>INDEX(cleaned_data_Pittsburgh!AG$2:'cleaned_data_Pittsburgh'!AG$828, MATCH(A5171, cleaned_data_Pittsburgh!I$2:'cleaned_data_Pittsburgh'!I$828,0))</f>
        <v>0</v>
      </c>
      <c r="F5171" t="str">
        <f>INDEX(cleaned_data_Pittsburgh!AK$2:'cleaned_data_Pittsburgh'!AK$828, MATCH(A5171, cleaned_data_Pittsburgh!I$2:'cleaned_data_Pittsburgh'!I$828,0))</f>
        <v>Sub-county</v>
      </c>
      <c r="G5171">
        <f t="shared" si="63"/>
        <v>1</v>
      </c>
    </row>
    <row r="5172" spans="1:7" x14ac:dyDescent="0.2">
      <c r="A5172">
        <v>224845524</v>
      </c>
      <c r="B5172">
        <v>17292781</v>
      </c>
      <c r="C5172" t="s">
        <v>3380</v>
      </c>
      <c r="D5172" t="str">
        <f>INDEX(cleaned_data_Pittsburgh!AF$2:'cleaned_data_Pittsburgh'!AF$828, MATCH(A5172, cleaned_data_Pittsburgh!I$2:'cleaned_data_Pittsburgh'!I$828,0))</f>
        <v>Pittsburgh</v>
      </c>
      <c r="E5172">
        <f>INDEX(cleaned_data_Pittsburgh!AG$2:'cleaned_data_Pittsburgh'!AG$828, MATCH(A5172, cleaned_data_Pittsburgh!I$2:'cleaned_data_Pittsburgh'!I$828,0))</f>
        <v>0</v>
      </c>
      <c r="F5172" t="str">
        <f>INDEX(cleaned_data_Pittsburgh!AK$2:'cleaned_data_Pittsburgh'!AK$828, MATCH(A5172, cleaned_data_Pittsburgh!I$2:'cleaned_data_Pittsburgh'!I$828,0))</f>
        <v>Sub-county</v>
      </c>
      <c r="G5172">
        <f t="shared" si="63"/>
        <v>1</v>
      </c>
    </row>
    <row r="5173" spans="1:7" x14ac:dyDescent="0.2">
      <c r="A5173">
        <v>224845524</v>
      </c>
      <c r="B5173">
        <v>191839977</v>
      </c>
      <c r="C5173" t="s">
        <v>3380</v>
      </c>
      <c r="D5173" t="str">
        <f>INDEX(cleaned_data_Pittsburgh!AF$2:'cleaned_data_Pittsburgh'!AF$828, MATCH(A5173, cleaned_data_Pittsburgh!I$2:'cleaned_data_Pittsburgh'!I$828,0))</f>
        <v>Pittsburgh</v>
      </c>
      <c r="E5173">
        <f>INDEX(cleaned_data_Pittsburgh!AG$2:'cleaned_data_Pittsburgh'!AG$828, MATCH(A5173, cleaned_data_Pittsburgh!I$2:'cleaned_data_Pittsburgh'!I$828,0))</f>
        <v>0</v>
      </c>
      <c r="F5173" t="str">
        <f>INDEX(cleaned_data_Pittsburgh!AK$2:'cleaned_data_Pittsburgh'!AK$828, MATCH(A5173, cleaned_data_Pittsburgh!I$2:'cleaned_data_Pittsburgh'!I$828,0))</f>
        <v>Sub-county</v>
      </c>
      <c r="G5173">
        <f t="shared" si="63"/>
        <v>1</v>
      </c>
    </row>
    <row r="5174" spans="1:7" x14ac:dyDescent="0.2">
      <c r="A5174">
        <v>224846303</v>
      </c>
      <c r="B5174">
        <v>4592887</v>
      </c>
      <c r="C5174" t="s">
        <v>3380</v>
      </c>
      <c r="D5174" t="str">
        <f>INDEX(cleaned_data_Pittsburgh!AF$2:'cleaned_data_Pittsburgh'!AF$828, MATCH(A5174, cleaned_data_Pittsburgh!I$2:'cleaned_data_Pittsburgh'!I$828,0))</f>
        <v>Pittsburgh</v>
      </c>
      <c r="E5174">
        <f>INDEX(cleaned_data_Pittsburgh!AG$2:'cleaned_data_Pittsburgh'!AG$828, MATCH(A5174, cleaned_data_Pittsburgh!I$2:'cleaned_data_Pittsburgh'!I$828,0))</f>
        <v>0</v>
      </c>
      <c r="F5174" t="str">
        <f>INDEX(cleaned_data_Pittsburgh!AK$2:'cleaned_data_Pittsburgh'!AK$828, MATCH(A5174, cleaned_data_Pittsburgh!I$2:'cleaned_data_Pittsburgh'!I$828,0))</f>
        <v>Sub-county</v>
      </c>
      <c r="G5174">
        <f t="shared" si="63"/>
        <v>1</v>
      </c>
    </row>
    <row r="5175" spans="1:7" x14ac:dyDescent="0.2">
      <c r="A5175">
        <v>224846303</v>
      </c>
      <c r="B5175">
        <v>152939442</v>
      </c>
      <c r="C5175" t="s">
        <v>3380</v>
      </c>
      <c r="D5175" t="str">
        <f>INDEX(cleaned_data_Pittsburgh!AF$2:'cleaned_data_Pittsburgh'!AF$828, MATCH(A5175, cleaned_data_Pittsburgh!I$2:'cleaned_data_Pittsburgh'!I$828,0))</f>
        <v>Pittsburgh</v>
      </c>
      <c r="E5175">
        <f>INDEX(cleaned_data_Pittsburgh!AG$2:'cleaned_data_Pittsburgh'!AG$828, MATCH(A5175, cleaned_data_Pittsburgh!I$2:'cleaned_data_Pittsburgh'!I$828,0))</f>
        <v>0</v>
      </c>
      <c r="F5175" t="str">
        <f>INDEX(cleaned_data_Pittsburgh!AK$2:'cleaned_data_Pittsburgh'!AK$828, MATCH(A5175, cleaned_data_Pittsburgh!I$2:'cleaned_data_Pittsburgh'!I$828,0))</f>
        <v>Sub-county</v>
      </c>
      <c r="G5175">
        <f t="shared" si="63"/>
        <v>1</v>
      </c>
    </row>
    <row r="5176" spans="1:7" x14ac:dyDescent="0.2">
      <c r="A5176">
        <v>224846303</v>
      </c>
      <c r="B5176">
        <v>148799172</v>
      </c>
      <c r="C5176" t="s">
        <v>3380</v>
      </c>
      <c r="D5176" t="str">
        <f>INDEX(cleaned_data_Pittsburgh!AF$2:'cleaned_data_Pittsburgh'!AF$828, MATCH(A5176, cleaned_data_Pittsburgh!I$2:'cleaned_data_Pittsburgh'!I$828,0))</f>
        <v>Pittsburgh</v>
      </c>
      <c r="E5176">
        <f>INDEX(cleaned_data_Pittsburgh!AG$2:'cleaned_data_Pittsburgh'!AG$828, MATCH(A5176, cleaned_data_Pittsburgh!I$2:'cleaned_data_Pittsburgh'!I$828,0))</f>
        <v>0</v>
      </c>
      <c r="F5176" t="str">
        <f>INDEX(cleaned_data_Pittsburgh!AK$2:'cleaned_data_Pittsburgh'!AK$828, MATCH(A5176, cleaned_data_Pittsburgh!I$2:'cleaned_data_Pittsburgh'!I$828,0))</f>
        <v>Sub-county</v>
      </c>
      <c r="G5176">
        <f t="shared" si="63"/>
        <v>1</v>
      </c>
    </row>
    <row r="5177" spans="1:7" x14ac:dyDescent="0.2">
      <c r="A5177">
        <v>224846303</v>
      </c>
      <c r="B5177">
        <v>171707152</v>
      </c>
      <c r="C5177" t="s">
        <v>3380</v>
      </c>
      <c r="D5177" t="str">
        <f>INDEX(cleaned_data_Pittsburgh!AF$2:'cleaned_data_Pittsburgh'!AF$828, MATCH(A5177, cleaned_data_Pittsburgh!I$2:'cleaned_data_Pittsburgh'!I$828,0))</f>
        <v>Pittsburgh</v>
      </c>
      <c r="E5177">
        <f>INDEX(cleaned_data_Pittsburgh!AG$2:'cleaned_data_Pittsburgh'!AG$828, MATCH(A5177, cleaned_data_Pittsburgh!I$2:'cleaned_data_Pittsburgh'!I$828,0))</f>
        <v>0</v>
      </c>
      <c r="F5177" t="str">
        <f>INDEX(cleaned_data_Pittsburgh!AK$2:'cleaned_data_Pittsburgh'!AK$828, MATCH(A5177, cleaned_data_Pittsburgh!I$2:'cleaned_data_Pittsburgh'!I$828,0))</f>
        <v>Sub-county</v>
      </c>
      <c r="G5177">
        <f t="shared" si="63"/>
        <v>1</v>
      </c>
    </row>
    <row r="5178" spans="1:7" x14ac:dyDescent="0.2">
      <c r="A5178">
        <v>224846326</v>
      </c>
      <c r="B5178">
        <v>4592887</v>
      </c>
      <c r="C5178" t="s">
        <v>3380</v>
      </c>
      <c r="D5178" t="str">
        <f>INDEX(cleaned_data_Pittsburgh!AF$2:'cleaned_data_Pittsburgh'!AF$828, MATCH(A5178, cleaned_data_Pittsburgh!I$2:'cleaned_data_Pittsburgh'!I$828,0))</f>
        <v>Pittsburgh</v>
      </c>
      <c r="E5178">
        <f>INDEX(cleaned_data_Pittsburgh!AG$2:'cleaned_data_Pittsburgh'!AG$828, MATCH(A5178, cleaned_data_Pittsburgh!I$2:'cleaned_data_Pittsburgh'!I$828,0))</f>
        <v>0</v>
      </c>
      <c r="F5178" t="str">
        <f>INDEX(cleaned_data_Pittsburgh!AK$2:'cleaned_data_Pittsburgh'!AK$828, MATCH(A5178, cleaned_data_Pittsburgh!I$2:'cleaned_data_Pittsburgh'!I$828,0))</f>
        <v>Sub-county</v>
      </c>
      <c r="G5178">
        <f t="shared" si="63"/>
        <v>1</v>
      </c>
    </row>
    <row r="5179" spans="1:7" x14ac:dyDescent="0.2">
      <c r="A5179">
        <v>224846326</v>
      </c>
      <c r="B5179">
        <v>191223630</v>
      </c>
      <c r="C5179" t="s">
        <v>3380</v>
      </c>
      <c r="D5179" t="str">
        <f>INDEX(cleaned_data_Pittsburgh!AF$2:'cleaned_data_Pittsburgh'!AF$828, MATCH(A5179, cleaned_data_Pittsburgh!I$2:'cleaned_data_Pittsburgh'!I$828,0))</f>
        <v>Pittsburgh</v>
      </c>
      <c r="E5179">
        <f>INDEX(cleaned_data_Pittsburgh!AG$2:'cleaned_data_Pittsburgh'!AG$828, MATCH(A5179, cleaned_data_Pittsburgh!I$2:'cleaned_data_Pittsburgh'!I$828,0))</f>
        <v>0</v>
      </c>
      <c r="F5179" t="str">
        <f>INDEX(cleaned_data_Pittsburgh!AK$2:'cleaned_data_Pittsburgh'!AK$828, MATCH(A5179, cleaned_data_Pittsburgh!I$2:'cleaned_data_Pittsburgh'!I$828,0))</f>
        <v>Sub-county</v>
      </c>
      <c r="G5179">
        <f t="shared" si="63"/>
        <v>1</v>
      </c>
    </row>
    <row r="5180" spans="1:7" x14ac:dyDescent="0.2">
      <c r="A5180">
        <v>224851859</v>
      </c>
      <c r="B5180">
        <v>10504741</v>
      </c>
      <c r="C5180" t="s">
        <v>3380</v>
      </c>
      <c r="D5180" t="str">
        <f>INDEX(cleaned_data_Pittsburgh!AF$2:'cleaned_data_Pittsburgh'!AF$828, MATCH(A5180, cleaned_data_Pittsburgh!I$2:'cleaned_data_Pittsburgh'!I$828,0))</f>
        <v>Pittsburgh</v>
      </c>
      <c r="E5180">
        <f>INDEX(cleaned_data_Pittsburgh!AG$2:'cleaned_data_Pittsburgh'!AG$828, MATCH(A5180, cleaned_data_Pittsburgh!I$2:'cleaned_data_Pittsburgh'!I$828,0))</f>
        <v>0</v>
      </c>
      <c r="F5180" t="str">
        <f>INDEX(cleaned_data_Pittsburgh!AK$2:'cleaned_data_Pittsburgh'!AK$828, MATCH(A5180, cleaned_data_Pittsburgh!I$2:'cleaned_data_Pittsburgh'!I$828,0))</f>
        <v>Sub-county</v>
      </c>
      <c r="G5180">
        <f t="shared" si="63"/>
        <v>1</v>
      </c>
    </row>
    <row r="5181" spans="1:7" x14ac:dyDescent="0.2">
      <c r="A5181">
        <v>224851859</v>
      </c>
      <c r="B5181">
        <v>182799261</v>
      </c>
      <c r="C5181" t="s">
        <v>3380</v>
      </c>
      <c r="D5181" t="str">
        <f>INDEX(cleaned_data_Pittsburgh!AF$2:'cleaned_data_Pittsburgh'!AF$828, MATCH(A5181, cleaned_data_Pittsburgh!I$2:'cleaned_data_Pittsburgh'!I$828,0))</f>
        <v>Pittsburgh</v>
      </c>
      <c r="E5181">
        <f>INDEX(cleaned_data_Pittsburgh!AG$2:'cleaned_data_Pittsburgh'!AG$828, MATCH(A5181, cleaned_data_Pittsburgh!I$2:'cleaned_data_Pittsburgh'!I$828,0))</f>
        <v>0</v>
      </c>
      <c r="F5181" t="str">
        <f>INDEX(cleaned_data_Pittsburgh!AK$2:'cleaned_data_Pittsburgh'!AK$828, MATCH(A5181, cleaned_data_Pittsburgh!I$2:'cleaned_data_Pittsburgh'!I$828,0))</f>
        <v>Sub-county</v>
      </c>
      <c r="G5181">
        <f t="shared" si="63"/>
        <v>1</v>
      </c>
    </row>
    <row r="5182" spans="1:7" x14ac:dyDescent="0.2">
      <c r="A5182">
        <v>224851859</v>
      </c>
      <c r="B5182">
        <v>188652180</v>
      </c>
      <c r="C5182" t="s">
        <v>3380</v>
      </c>
      <c r="D5182" t="str">
        <f>INDEX(cleaned_data_Pittsburgh!AF$2:'cleaned_data_Pittsburgh'!AF$828, MATCH(A5182, cleaned_data_Pittsburgh!I$2:'cleaned_data_Pittsburgh'!I$828,0))</f>
        <v>Pittsburgh</v>
      </c>
      <c r="E5182">
        <f>INDEX(cleaned_data_Pittsburgh!AG$2:'cleaned_data_Pittsburgh'!AG$828, MATCH(A5182, cleaned_data_Pittsburgh!I$2:'cleaned_data_Pittsburgh'!I$828,0))</f>
        <v>0</v>
      </c>
      <c r="F5182" t="str">
        <f>INDEX(cleaned_data_Pittsburgh!AK$2:'cleaned_data_Pittsburgh'!AK$828, MATCH(A5182, cleaned_data_Pittsburgh!I$2:'cleaned_data_Pittsburgh'!I$828,0))</f>
        <v>Sub-county</v>
      </c>
      <c r="G5182">
        <f t="shared" si="63"/>
        <v>1</v>
      </c>
    </row>
    <row r="5183" spans="1:7" x14ac:dyDescent="0.2">
      <c r="A5183">
        <v>224851859</v>
      </c>
      <c r="B5183">
        <v>8215729</v>
      </c>
      <c r="C5183" t="s">
        <v>3380</v>
      </c>
      <c r="D5183" t="str">
        <f>INDEX(cleaned_data_Pittsburgh!AF$2:'cleaned_data_Pittsburgh'!AF$828, MATCH(A5183, cleaned_data_Pittsburgh!I$2:'cleaned_data_Pittsburgh'!I$828,0))</f>
        <v>Pittsburgh</v>
      </c>
      <c r="E5183">
        <f>INDEX(cleaned_data_Pittsburgh!AG$2:'cleaned_data_Pittsburgh'!AG$828, MATCH(A5183, cleaned_data_Pittsburgh!I$2:'cleaned_data_Pittsburgh'!I$828,0))</f>
        <v>0</v>
      </c>
      <c r="F5183" t="str">
        <f>INDEX(cleaned_data_Pittsburgh!AK$2:'cleaned_data_Pittsburgh'!AK$828, MATCH(A5183, cleaned_data_Pittsburgh!I$2:'cleaned_data_Pittsburgh'!I$828,0))</f>
        <v>Sub-county</v>
      </c>
      <c r="G5183">
        <f t="shared" si="63"/>
        <v>1</v>
      </c>
    </row>
    <row r="5184" spans="1:7" x14ac:dyDescent="0.2">
      <c r="A5184">
        <v>224851859</v>
      </c>
      <c r="B5184">
        <v>191625530</v>
      </c>
      <c r="C5184" t="s">
        <v>3380</v>
      </c>
      <c r="D5184" t="str">
        <f>INDEX(cleaned_data_Pittsburgh!AF$2:'cleaned_data_Pittsburgh'!AF$828, MATCH(A5184, cleaned_data_Pittsburgh!I$2:'cleaned_data_Pittsburgh'!I$828,0))</f>
        <v>Pittsburgh</v>
      </c>
      <c r="E5184">
        <f>INDEX(cleaned_data_Pittsburgh!AG$2:'cleaned_data_Pittsburgh'!AG$828, MATCH(A5184, cleaned_data_Pittsburgh!I$2:'cleaned_data_Pittsburgh'!I$828,0))</f>
        <v>0</v>
      </c>
      <c r="F5184" t="str">
        <f>INDEX(cleaned_data_Pittsburgh!AK$2:'cleaned_data_Pittsburgh'!AK$828, MATCH(A5184, cleaned_data_Pittsburgh!I$2:'cleaned_data_Pittsburgh'!I$828,0))</f>
        <v>Sub-county</v>
      </c>
      <c r="G5184">
        <f t="shared" si="63"/>
        <v>1</v>
      </c>
    </row>
    <row r="5185" spans="1:7" x14ac:dyDescent="0.2">
      <c r="A5185">
        <v>224851859</v>
      </c>
      <c r="B5185">
        <v>25154712</v>
      </c>
      <c r="C5185" t="s">
        <v>3380</v>
      </c>
      <c r="D5185" t="str">
        <f>INDEX(cleaned_data_Pittsburgh!AF$2:'cleaned_data_Pittsburgh'!AF$828, MATCH(A5185, cleaned_data_Pittsburgh!I$2:'cleaned_data_Pittsburgh'!I$828,0))</f>
        <v>Pittsburgh</v>
      </c>
      <c r="E5185">
        <f>INDEX(cleaned_data_Pittsburgh!AG$2:'cleaned_data_Pittsburgh'!AG$828, MATCH(A5185, cleaned_data_Pittsburgh!I$2:'cleaned_data_Pittsburgh'!I$828,0))</f>
        <v>0</v>
      </c>
      <c r="F5185" t="str">
        <f>INDEX(cleaned_data_Pittsburgh!AK$2:'cleaned_data_Pittsburgh'!AK$828, MATCH(A5185, cleaned_data_Pittsburgh!I$2:'cleaned_data_Pittsburgh'!I$828,0))</f>
        <v>Sub-county</v>
      </c>
      <c r="G5185">
        <f t="shared" si="63"/>
        <v>1</v>
      </c>
    </row>
    <row r="5186" spans="1:7" x14ac:dyDescent="0.2">
      <c r="A5186">
        <v>224851859</v>
      </c>
      <c r="B5186">
        <v>72841412</v>
      </c>
      <c r="C5186" t="s">
        <v>3380</v>
      </c>
      <c r="D5186" t="str">
        <f>INDEX(cleaned_data_Pittsburgh!AF$2:'cleaned_data_Pittsburgh'!AF$828, MATCH(A5186, cleaned_data_Pittsburgh!I$2:'cleaned_data_Pittsburgh'!I$828,0))</f>
        <v>Pittsburgh</v>
      </c>
      <c r="E5186">
        <f>INDEX(cleaned_data_Pittsburgh!AG$2:'cleaned_data_Pittsburgh'!AG$828, MATCH(A5186, cleaned_data_Pittsburgh!I$2:'cleaned_data_Pittsburgh'!I$828,0))</f>
        <v>0</v>
      </c>
      <c r="F5186" t="str">
        <f>INDEX(cleaned_data_Pittsburgh!AK$2:'cleaned_data_Pittsburgh'!AK$828, MATCH(A5186, cleaned_data_Pittsburgh!I$2:'cleaned_data_Pittsburgh'!I$828,0))</f>
        <v>Sub-county</v>
      </c>
      <c r="G5186">
        <f t="shared" si="63"/>
        <v>1</v>
      </c>
    </row>
    <row r="5187" spans="1:7" x14ac:dyDescent="0.2">
      <c r="A5187">
        <v>224851859</v>
      </c>
      <c r="B5187">
        <v>187522227</v>
      </c>
      <c r="C5187" t="s">
        <v>3380</v>
      </c>
      <c r="D5187" t="str">
        <f>INDEX(cleaned_data_Pittsburgh!AF$2:'cleaned_data_Pittsburgh'!AF$828, MATCH(A5187, cleaned_data_Pittsburgh!I$2:'cleaned_data_Pittsburgh'!I$828,0))</f>
        <v>Pittsburgh</v>
      </c>
      <c r="E5187">
        <f>INDEX(cleaned_data_Pittsburgh!AG$2:'cleaned_data_Pittsburgh'!AG$828, MATCH(A5187, cleaned_data_Pittsburgh!I$2:'cleaned_data_Pittsburgh'!I$828,0))</f>
        <v>0</v>
      </c>
      <c r="F5187" t="str">
        <f>INDEX(cleaned_data_Pittsburgh!AK$2:'cleaned_data_Pittsburgh'!AK$828, MATCH(A5187, cleaned_data_Pittsburgh!I$2:'cleaned_data_Pittsburgh'!I$828,0))</f>
        <v>Sub-county</v>
      </c>
      <c r="G5187">
        <f t="shared" si="63"/>
        <v>1</v>
      </c>
    </row>
    <row r="5188" spans="1:7" x14ac:dyDescent="0.2">
      <c r="A5188">
        <v>224851859</v>
      </c>
      <c r="B5188">
        <v>10652069</v>
      </c>
      <c r="C5188" t="s">
        <v>3380</v>
      </c>
      <c r="D5188" t="str">
        <f>INDEX(cleaned_data_Pittsburgh!AF$2:'cleaned_data_Pittsburgh'!AF$828, MATCH(A5188, cleaned_data_Pittsburgh!I$2:'cleaned_data_Pittsburgh'!I$828,0))</f>
        <v>Pittsburgh</v>
      </c>
      <c r="E5188">
        <f>INDEX(cleaned_data_Pittsburgh!AG$2:'cleaned_data_Pittsburgh'!AG$828, MATCH(A5188, cleaned_data_Pittsburgh!I$2:'cleaned_data_Pittsburgh'!I$828,0))</f>
        <v>0</v>
      </c>
      <c r="F5188" t="str">
        <f>INDEX(cleaned_data_Pittsburgh!AK$2:'cleaned_data_Pittsburgh'!AK$828, MATCH(A5188, cleaned_data_Pittsburgh!I$2:'cleaned_data_Pittsburgh'!I$828,0))</f>
        <v>Sub-county</v>
      </c>
      <c r="G5188">
        <f t="shared" si="63"/>
        <v>1</v>
      </c>
    </row>
    <row r="5189" spans="1:7" x14ac:dyDescent="0.2">
      <c r="A5189">
        <v>224851859</v>
      </c>
      <c r="B5189">
        <v>10112314</v>
      </c>
      <c r="C5189" t="s">
        <v>3380</v>
      </c>
      <c r="D5189" t="str">
        <f>INDEX(cleaned_data_Pittsburgh!AF$2:'cleaned_data_Pittsburgh'!AF$828, MATCH(A5189, cleaned_data_Pittsburgh!I$2:'cleaned_data_Pittsburgh'!I$828,0))</f>
        <v>Pittsburgh</v>
      </c>
      <c r="E5189">
        <f>INDEX(cleaned_data_Pittsburgh!AG$2:'cleaned_data_Pittsburgh'!AG$828, MATCH(A5189, cleaned_data_Pittsburgh!I$2:'cleaned_data_Pittsburgh'!I$828,0))</f>
        <v>0</v>
      </c>
      <c r="F5189" t="str">
        <f>INDEX(cleaned_data_Pittsburgh!AK$2:'cleaned_data_Pittsburgh'!AK$828, MATCH(A5189, cleaned_data_Pittsburgh!I$2:'cleaned_data_Pittsburgh'!I$828,0))</f>
        <v>Sub-county</v>
      </c>
      <c r="G5189">
        <f t="shared" si="63"/>
        <v>1</v>
      </c>
    </row>
    <row r="5190" spans="1:7" x14ac:dyDescent="0.2">
      <c r="A5190">
        <v>224851859</v>
      </c>
      <c r="B5190">
        <v>191862856</v>
      </c>
      <c r="C5190" t="s">
        <v>3380</v>
      </c>
      <c r="D5190" t="str">
        <f>INDEX(cleaned_data_Pittsburgh!AF$2:'cleaned_data_Pittsburgh'!AF$828, MATCH(A5190, cleaned_data_Pittsburgh!I$2:'cleaned_data_Pittsburgh'!I$828,0))</f>
        <v>Pittsburgh</v>
      </c>
      <c r="E5190">
        <f>INDEX(cleaned_data_Pittsburgh!AG$2:'cleaned_data_Pittsburgh'!AG$828, MATCH(A5190, cleaned_data_Pittsburgh!I$2:'cleaned_data_Pittsburgh'!I$828,0))</f>
        <v>0</v>
      </c>
      <c r="F5190" t="str">
        <f>INDEX(cleaned_data_Pittsburgh!AK$2:'cleaned_data_Pittsburgh'!AK$828, MATCH(A5190, cleaned_data_Pittsburgh!I$2:'cleaned_data_Pittsburgh'!I$828,0))</f>
        <v>Sub-county</v>
      </c>
      <c r="G5190">
        <f t="shared" si="63"/>
        <v>1</v>
      </c>
    </row>
    <row r="5191" spans="1:7" x14ac:dyDescent="0.2">
      <c r="A5191">
        <v>224865119</v>
      </c>
      <c r="B5191">
        <v>40823872</v>
      </c>
      <c r="C5191" t="s">
        <v>3380</v>
      </c>
      <c r="D5191" t="str">
        <f>INDEX(cleaned_data_Pittsburgh!AF$2:'cleaned_data_Pittsburgh'!AF$828, MATCH(A5191, cleaned_data_Pittsburgh!I$2:'cleaned_data_Pittsburgh'!I$828,0))</f>
        <v>Pittsburgh</v>
      </c>
      <c r="E5191">
        <f>INDEX(cleaned_data_Pittsburgh!AG$2:'cleaned_data_Pittsburgh'!AG$828, MATCH(A5191, cleaned_data_Pittsburgh!I$2:'cleaned_data_Pittsburgh'!I$828,0))</f>
        <v>0</v>
      </c>
      <c r="F5191" t="str">
        <f>INDEX(cleaned_data_Pittsburgh!AK$2:'cleaned_data_Pittsburgh'!AK$828, MATCH(A5191, cleaned_data_Pittsburgh!I$2:'cleaned_data_Pittsburgh'!I$828,0))</f>
        <v>Sub-county</v>
      </c>
      <c r="G5191">
        <f t="shared" si="63"/>
        <v>1</v>
      </c>
    </row>
    <row r="5192" spans="1:7" x14ac:dyDescent="0.2">
      <c r="A5192">
        <v>224865119</v>
      </c>
      <c r="B5192">
        <v>183488058</v>
      </c>
      <c r="C5192" t="s">
        <v>3380</v>
      </c>
      <c r="D5192" t="str">
        <f>INDEX(cleaned_data_Pittsburgh!AF$2:'cleaned_data_Pittsburgh'!AF$828, MATCH(A5192, cleaned_data_Pittsburgh!I$2:'cleaned_data_Pittsburgh'!I$828,0))</f>
        <v>Pittsburgh</v>
      </c>
      <c r="E5192">
        <f>INDEX(cleaned_data_Pittsburgh!AG$2:'cleaned_data_Pittsburgh'!AG$828, MATCH(A5192, cleaned_data_Pittsburgh!I$2:'cleaned_data_Pittsburgh'!I$828,0))</f>
        <v>0</v>
      </c>
      <c r="F5192" t="str">
        <f>INDEX(cleaned_data_Pittsburgh!AK$2:'cleaned_data_Pittsburgh'!AK$828, MATCH(A5192, cleaned_data_Pittsburgh!I$2:'cleaned_data_Pittsburgh'!I$828,0))</f>
        <v>Sub-county</v>
      </c>
      <c r="G5192">
        <f t="shared" si="63"/>
        <v>1</v>
      </c>
    </row>
    <row r="5193" spans="1:7" x14ac:dyDescent="0.2">
      <c r="A5193">
        <v>224865119</v>
      </c>
      <c r="B5193">
        <v>186275841</v>
      </c>
      <c r="C5193" t="s">
        <v>3380</v>
      </c>
      <c r="D5193" t="str">
        <f>INDEX(cleaned_data_Pittsburgh!AF$2:'cleaned_data_Pittsburgh'!AF$828, MATCH(A5193, cleaned_data_Pittsburgh!I$2:'cleaned_data_Pittsburgh'!I$828,0))</f>
        <v>Pittsburgh</v>
      </c>
      <c r="E5193">
        <f>INDEX(cleaned_data_Pittsburgh!AG$2:'cleaned_data_Pittsburgh'!AG$828, MATCH(A5193, cleaned_data_Pittsburgh!I$2:'cleaned_data_Pittsburgh'!I$828,0))</f>
        <v>0</v>
      </c>
      <c r="F5193" t="str">
        <f>INDEX(cleaned_data_Pittsburgh!AK$2:'cleaned_data_Pittsburgh'!AK$828, MATCH(A5193, cleaned_data_Pittsburgh!I$2:'cleaned_data_Pittsburgh'!I$828,0))</f>
        <v>Sub-county</v>
      </c>
      <c r="G5193">
        <f t="shared" si="63"/>
        <v>1</v>
      </c>
    </row>
    <row r="5194" spans="1:7" x14ac:dyDescent="0.2">
      <c r="A5194">
        <v>224865119</v>
      </c>
      <c r="B5194">
        <v>183463704</v>
      </c>
      <c r="C5194" t="s">
        <v>3380</v>
      </c>
      <c r="D5194" t="str">
        <f>INDEX(cleaned_data_Pittsburgh!AF$2:'cleaned_data_Pittsburgh'!AF$828, MATCH(A5194, cleaned_data_Pittsburgh!I$2:'cleaned_data_Pittsburgh'!I$828,0))</f>
        <v>Pittsburgh</v>
      </c>
      <c r="E5194">
        <f>INDEX(cleaned_data_Pittsburgh!AG$2:'cleaned_data_Pittsburgh'!AG$828, MATCH(A5194, cleaned_data_Pittsburgh!I$2:'cleaned_data_Pittsburgh'!I$828,0))</f>
        <v>0</v>
      </c>
      <c r="F5194" t="str">
        <f>INDEX(cleaned_data_Pittsburgh!AK$2:'cleaned_data_Pittsburgh'!AK$828, MATCH(A5194, cleaned_data_Pittsburgh!I$2:'cleaned_data_Pittsburgh'!I$828,0))</f>
        <v>Sub-county</v>
      </c>
      <c r="G5194">
        <f t="shared" si="63"/>
        <v>1</v>
      </c>
    </row>
    <row r="5195" spans="1:7" x14ac:dyDescent="0.2">
      <c r="A5195">
        <v>224865119</v>
      </c>
      <c r="B5195">
        <v>187262641</v>
      </c>
      <c r="C5195" t="s">
        <v>3380</v>
      </c>
      <c r="D5195" t="str">
        <f>INDEX(cleaned_data_Pittsburgh!AF$2:'cleaned_data_Pittsburgh'!AF$828, MATCH(A5195, cleaned_data_Pittsburgh!I$2:'cleaned_data_Pittsburgh'!I$828,0))</f>
        <v>Pittsburgh</v>
      </c>
      <c r="E5195">
        <f>INDEX(cleaned_data_Pittsburgh!AG$2:'cleaned_data_Pittsburgh'!AG$828, MATCH(A5195, cleaned_data_Pittsburgh!I$2:'cleaned_data_Pittsburgh'!I$828,0))</f>
        <v>0</v>
      </c>
      <c r="F5195" t="str">
        <f>INDEX(cleaned_data_Pittsburgh!AK$2:'cleaned_data_Pittsburgh'!AK$828, MATCH(A5195, cleaned_data_Pittsburgh!I$2:'cleaned_data_Pittsburgh'!I$828,0))</f>
        <v>Sub-county</v>
      </c>
      <c r="G5195">
        <f t="shared" ref="G5195:G5258" si="64">IF(IFERROR(SEARCH(D5195, C5195), 0), 1, 0)</f>
        <v>1</v>
      </c>
    </row>
    <row r="5196" spans="1:7" x14ac:dyDescent="0.2">
      <c r="A5196">
        <v>224865119</v>
      </c>
      <c r="B5196">
        <v>116786332</v>
      </c>
      <c r="C5196" t="s">
        <v>3380</v>
      </c>
      <c r="D5196" t="str">
        <f>INDEX(cleaned_data_Pittsburgh!AF$2:'cleaned_data_Pittsburgh'!AF$828, MATCH(A5196, cleaned_data_Pittsburgh!I$2:'cleaned_data_Pittsburgh'!I$828,0))</f>
        <v>Pittsburgh</v>
      </c>
      <c r="E5196">
        <f>INDEX(cleaned_data_Pittsburgh!AG$2:'cleaned_data_Pittsburgh'!AG$828, MATCH(A5196, cleaned_data_Pittsburgh!I$2:'cleaned_data_Pittsburgh'!I$828,0))</f>
        <v>0</v>
      </c>
      <c r="F5196" t="str">
        <f>INDEX(cleaned_data_Pittsburgh!AK$2:'cleaned_data_Pittsburgh'!AK$828, MATCH(A5196, cleaned_data_Pittsburgh!I$2:'cleaned_data_Pittsburgh'!I$828,0))</f>
        <v>Sub-county</v>
      </c>
      <c r="G5196">
        <f t="shared" si="64"/>
        <v>1</v>
      </c>
    </row>
    <row r="5197" spans="1:7" x14ac:dyDescent="0.2">
      <c r="A5197">
        <v>224865336</v>
      </c>
      <c r="B5197">
        <v>4785142</v>
      </c>
      <c r="C5197" t="s">
        <v>3380</v>
      </c>
      <c r="D5197" t="str">
        <f>INDEX(cleaned_data_Pittsburgh!AF$2:'cleaned_data_Pittsburgh'!AF$828, MATCH(A5197, cleaned_data_Pittsburgh!I$2:'cleaned_data_Pittsburgh'!I$828,0))</f>
        <v>Pittsburgh</v>
      </c>
      <c r="E5197">
        <f>INDEX(cleaned_data_Pittsburgh!AG$2:'cleaned_data_Pittsburgh'!AG$828, MATCH(A5197, cleaned_data_Pittsburgh!I$2:'cleaned_data_Pittsburgh'!I$828,0))</f>
        <v>0</v>
      </c>
      <c r="F5197" t="str">
        <f>INDEX(cleaned_data_Pittsburgh!AK$2:'cleaned_data_Pittsburgh'!AK$828, MATCH(A5197, cleaned_data_Pittsburgh!I$2:'cleaned_data_Pittsburgh'!I$828,0))</f>
        <v>Sub-county</v>
      </c>
      <c r="G5197">
        <f t="shared" si="64"/>
        <v>1</v>
      </c>
    </row>
    <row r="5198" spans="1:7" x14ac:dyDescent="0.2">
      <c r="A5198">
        <v>224865336</v>
      </c>
      <c r="B5198">
        <v>57366972</v>
      </c>
      <c r="C5198" t="s">
        <v>3380</v>
      </c>
      <c r="D5198" t="str">
        <f>INDEX(cleaned_data_Pittsburgh!AF$2:'cleaned_data_Pittsburgh'!AF$828, MATCH(A5198, cleaned_data_Pittsburgh!I$2:'cleaned_data_Pittsburgh'!I$828,0))</f>
        <v>Pittsburgh</v>
      </c>
      <c r="E5198">
        <f>INDEX(cleaned_data_Pittsburgh!AG$2:'cleaned_data_Pittsburgh'!AG$828, MATCH(A5198, cleaned_data_Pittsburgh!I$2:'cleaned_data_Pittsburgh'!I$828,0))</f>
        <v>0</v>
      </c>
      <c r="F5198" t="str">
        <f>INDEX(cleaned_data_Pittsburgh!AK$2:'cleaned_data_Pittsburgh'!AK$828, MATCH(A5198, cleaned_data_Pittsburgh!I$2:'cleaned_data_Pittsburgh'!I$828,0))</f>
        <v>Sub-county</v>
      </c>
      <c r="G5198">
        <f t="shared" si="64"/>
        <v>1</v>
      </c>
    </row>
    <row r="5199" spans="1:7" x14ac:dyDescent="0.2">
      <c r="A5199">
        <v>224865336</v>
      </c>
      <c r="B5199">
        <v>176247962</v>
      </c>
      <c r="C5199" t="s">
        <v>3380</v>
      </c>
      <c r="D5199" t="str">
        <f>INDEX(cleaned_data_Pittsburgh!AF$2:'cleaned_data_Pittsburgh'!AF$828, MATCH(A5199, cleaned_data_Pittsburgh!I$2:'cleaned_data_Pittsburgh'!I$828,0))</f>
        <v>Pittsburgh</v>
      </c>
      <c r="E5199">
        <f>INDEX(cleaned_data_Pittsburgh!AG$2:'cleaned_data_Pittsburgh'!AG$828, MATCH(A5199, cleaned_data_Pittsburgh!I$2:'cleaned_data_Pittsburgh'!I$828,0))</f>
        <v>0</v>
      </c>
      <c r="F5199" t="str">
        <f>INDEX(cleaned_data_Pittsburgh!AK$2:'cleaned_data_Pittsburgh'!AK$828, MATCH(A5199, cleaned_data_Pittsburgh!I$2:'cleaned_data_Pittsburgh'!I$828,0))</f>
        <v>Sub-county</v>
      </c>
      <c r="G5199">
        <f t="shared" si="64"/>
        <v>1</v>
      </c>
    </row>
    <row r="5200" spans="1:7" x14ac:dyDescent="0.2">
      <c r="A5200">
        <v>224867341</v>
      </c>
      <c r="B5200">
        <v>162340922</v>
      </c>
      <c r="C5200" t="s">
        <v>3380</v>
      </c>
      <c r="D5200" t="str">
        <f>INDEX(cleaned_data_Pittsburgh!AF$2:'cleaned_data_Pittsburgh'!AF$828, MATCH(A5200, cleaned_data_Pittsburgh!I$2:'cleaned_data_Pittsburgh'!I$828,0))</f>
        <v>Pittsburgh</v>
      </c>
      <c r="E5200">
        <f>INDEX(cleaned_data_Pittsburgh!AG$2:'cleaned_data_Pittsburgh'!AG$828, MATCH(A5200, cleaned_data_Pittsburgh!I$2:'cleaned_data_Pittsburgh'!I$828,0))</f>
        <v>0</v>
      </c>
      <c r="F5200" t="str">
        <f>INDEX(cleaned_data_Pittsburgh!AK$2:'cleaned_data_Pittsburgh'!AK$828, MATCH(A5200, cleaned_data_Pittsburgh!I$2:'cleaned_data_Pittsburgh'!I$828,0))</f>
        <v>Sub-county</v>
      </c>
      <c r="G5200">
        <f t="shared" si="64"/>
        <v>1</v>
      </c>
    </row>
    <row r="5201" spans="1:7" x14ac:dyDescent="0.2">
      <c r="A5201">
        <v>224867341</v>
      </c>
      <c r="B5201">
        <v>119960512</v>
      </c>
      <c r="C5201" t="s">
        <v>3380</v>
      </c>
      <c r="D5201" t="str">
        <f>INDEX(cleaned_data_Pittsburgh!AF$2:'cleaned_data_Pittsburgh'!AF$828, MATCH(A5201, cleaned_data_Pittsburgh!I$2:'cleaned_data_Pittsburgh'!I$828,0))</f>
        <v>Pittsburgh</v>
      </c>
      <c r="E5201">
        <f>INDEX(cleaned_data_Pittsburgh!AG$2:'cleaned_data_Pittsburgh'!AG$828, MATCH(A5201, cleaned_data_Pittsburgh!I$2:'cleaned_data_Pittsburgh'!I$828,0))</f>
        <v>0</v>
      </c>
      <c r="F5201" t="str">
        <f>INDEX(cleaned_data_Pittsburgh!AK$2:'cleaned_data_Pittsburgh'!AK$828, MATCH(A5201, cleaned_data_Pittsburgh!I$2:'cleaned_data_Pittsburgh'!I$828,0))</f>
        <v>Sub-county</v>
      </c>
      <c r="G5201">
        <f t="shared" si="64"/>
        <v>1</v>
      </c>
    </row>
    <row r="5202" spans="1:7" x14ac:dyDescent="0.2">
      <c r="A5202">
        <v>224867341</v>
      </c>
      <c r="B5202">
        <v>160735752</v>
      </c>
      <c r="C5202" t="s">
        <v>3380</v>
      </c>
      <c r="D5202" t="str">
        <f>INDEX(cleaned_data_Pittsburgh!AF$2:'cleaned_data_Pittsburgh'!AF$828, MATCH(A5202, cleaned_data_Pittsburgh!I$2:'cleaned_data_Pittsburgh'!I$828,0))</f>
        <v>Pittsburgh</v>
      </c>
      <c r="E5202">
        <f>INDEX(cleaned_data_Pittsburgh!AG$2:'cleaned_data_Pittsburgh'!AG$828, MATCH(A5202, cleaned_data_Pittsburgh!I$2:'cleaned_data_Pittsburgh'!I$828,0))</f>
        <v>0</v>
      </c>
      <c r="F5202" t="str">
        <f>INDEX(cleaned_data_Pittsburgh!AK$2:'cleaned_data_Pittsburgh'!AK$828, MATCH(A5202, cleaned_data_Pittsburgh!I$2:'cleaned_data_Pittsburgh'!I$828,0))</f>
        <v>Sub-county</v>
      </c>
      <c r="G5202">
        <f t="shared" si="64"/>
        <v>1</v>
      </c>
    </row>
    <row r="5203" spans="1:7" x14ac:dyDescent="0.2">
      <c r="A5203">
        <v>224867341</v>
      </c>
      <c r="B5203">
        <v>182943157</v>
      </c>
      <c r="C5203" t="s">
        <v>3380</v>
      </c>
      <c r="D5203" t="str">
        <f>INDEX(cleaned_data_Pittsburgh!AF$2:'cleaned_data_Pittsburgh'!AF$828, MATCH(A5203, cleaned_data_Pittsburgh!I$2:'cleaned_data_Pittsburgh'!I$828,0))</f>
        <v>Pittsburgh</v>
      </c>
      <c r="E5203">
        <f>INDEX(cleaned_data_Pittsburgh!AG$2:'cleaned_data_Pittsburgh'!AG$828, MATCH(A5203, cleaned_data_Pittsburgh!I$2:'cleaned_data_Pittsburgh'!I$828,0))</f>
        <v>0</v>
      </c>
      <c r="F5203" t="str">
        <f>INDEX(cleaned_data_Pittsburgh!AK$2:'cleaned_data_Pittsburgh'!AK$828, MATCH(A5203, cleaned_data_Pittsburgh!I$2:'cleaned_data_Pittsburgh'!I$828,0))</f>
        <v>Sub-county</v>
      </c>
      <c r="G5203">
        <f t="shared" si="64"/>
        <v>1</v>
      </c>
    </row>
    <row r="5204" spans="1:7" x14ac:dyDescent="0.2">
      <c r="A5204">
        <v>224867356</v>
      </c>
      <c r="B5204">
        <v>158413252</v>
      </c>
      <c r="C5204" t="s">
        <v>3380</v>
      </c>
      <c r="D5204" t="str">
        <f>INDEX(cleaned_data_Pittsburgh!AF$2:'cleaned_data_Pittsburgh'!AF$828, MATCH(A5204, cleaned_data_Pittsburgh!I$2:'cleaned_data_Pittsburgh'!I$828,0))</f>
        <v>Pittsburgh</v>
      </c>
      <c r="E5204">
        <f>INDEX(cleaned_data_Pittsburgh!AG$2:'cleaned_data_Pittsburgh'!AG$828, MATCH(A5204, cleaned_data_Pittsburgh!I$2:'cleaned_data_Pittsburgh'!I$828,0))</f>
        <v>0</v>
      </c>
      <c r="F5204" t="str">
        <f>INDEX(cleaned_data_Pittsburgh!AK$2:'cleaned_data_Pittsburgh'!AK$828, MATCH(A5204, cleaned_data_Pittsburgh!I$2:'cleaned_data_Pittsburgh'!I$828,0))</f>
        <v>Sub-county</v>
      </c>
      <c r="G5204">
        <f t="shared" si="64"/>
        <v>1</v>
      </c>
    </row>
    <row r="5205" spans="1:7" x14ac:dyDescent="0.2">
      <c r="A5205">
        <v>224867356</v>
      </c>
      <c r="B5205">
        <v>55069182</v>
      </c>
      <c r="C5205" t="s">
        <v>3380</v>
      </c>
      <c r="D5205" t="str">
        <f>INDEX(cleaned_data_Pittsburgh!AF$2:'cleaned_data_Pittsburgh'!AF$828, MATCH(A5205, cleaned_data_Pittsburgh!I$2:'cleaned_data_Pittsburgh'!I$828,0))</f>
        <v>Pittsburgh</v>
      </c>
      <c r="E5205">
        <f>INDEX(cleaned_data_Pittsburgh!AG$2:'cleaned_data_Pittsburgh'!AG$828, MATCH(A5205, cleaned_data_Pittsburgh!I$2:'cleaned_data_Pittsburgh'!I$828,0))</f>
        <v>0</v>
      </c>
      <c r="F5205" t="str">
        <f>INDEX(cleaned_data_Pittsburgh!AK$2:'cleaned_data_Pittsburgh'!AK$828, MATCH(A5205, cleaned_data_Pittsburgh!I$2:'cleaned_data_Pittsburgh'!I$828,0))</f>
        <v>Sub-county</v>
      </c>
      <c r="G5205">
        <f t="shared" si="64"/>
        <v>1</v>
      </c>
    </row>
    <row r="5206" spans="1:7" x14ac:dyDescent="0.2">
      <c r="A5206">
        <v>224867356</v>
      </c>
      <c r="B5206">
        <v>138426602</v>
      </c>
      <c r="C5206" t="s">
        <v>3380</v>
      </c>
      <c r="D5206" t="str">
        <f>INDEX(cleaned_data_Pittsburgh!AF$2:'cleaned_data_Pittsburgh'!AF$828, MATCH(A5206, cleaned_data_Pittsburgh!I$2:'cleaned_data_Pittsburgh'!I$828,0))</f>
        <v>Pittsburgh</v>
      </c>
      <c r="E5206">
        <f>INDEX(cleaned_data_Pittsburgh!AG$2:'cleaned_data_Pittsburgh'!AG$828, MATCH(A5206, cleaned_data_Pittsburgh!I$2:'cleaned_data_Pittsburgh'!I$828,0))</f>
        <v>0</v>
      </c>
      <c r="F5206" t="str">
        <f>INDEX(cleaned_data_Pittsburgh!AK$2:'cleaned_data_Pittsburgh'!AK$828, MATCH(A5206, cleaned_data_Pittsburgh!I$2:'cleaned_data_Pittsburgh'!I$828,0))</f>
        <v>Sub-county</v>
      </c>
      <c r="G5206">
        <f t="shared" si="64"/>
        <v>1</v>
      </c>
    </row>
    <row r="5207" spans="1:7" x14ac:dyDescent="0.2">
      <c r="A5207">
        <v>224867356</v>
      </c>
      <c r="B5207">
        <v>189778320</v>
      </c>
      <c r="C5207" t="s">
        <v>3380</v>
      </c>
      <c r="D5207" t="str">
        <f>INDEX(cleaned_data_Pittsburgh!AF$2:'cleaned_data_Pittsburgh'!AF$828, MATCH(A5207, cleaned_data_Pittsburgh!I$2:'cleaned_data_Pittsburgh'!I$828,0))</f>
        <v>Pittsburgh</v>
      </c>
      <c r="E5207">
        <f>INDEX(cleaned_data_Pittsburgh!AG$2:'cleaned_data_Pittsburgh'!AG$828, MATCH(A5207, cleaned_data_Pittsburgh!I$2:'cleaned_data_Pittsburgh'!I$828,0))</f>
        <v>0</v>
      </c>
      <c r="F5207" t="str">
        <f>INDEX(cleaned_data_Pittsburgh!AK$2:'cleaned_data_Pittsburgh'!AK$828, MATCH(A5207, cleaned_data_Pittsburgh!I$2:'cleaned_data_Pittsburgh'!I$828,0))</f>
        <v>Sub-county</v>
      </c>
      <c r="G5207">
        <f t="shared" si="64"/>
        <v>1</v>
      </c>
    </row>
    <row r="5208" spans="1:7" x14ac:dyDescent="0.2">
      <c r="A5208">
        <v>224867356</v>
      </c>
      <c r="B5208">
        <v>31180232</v>
      </c>
      <c r="C5208" t="s">
        <v>3380</v>
      </c>
      <c r="D5208" t="str">
        <f>INDEX(cleaned_data_Pittsburgh!AF$2:'cleaned_data_Pittsburgh'!AF$828, MATCH(A5208, cleaned_data_Pittsburgh!I$2:'cleaned_data_Pittsburgh'!I$828,0))</f>
        <v>Pittsburgh</v>
      </c>
      <c r="E5208">
        <f>INDEX(cleaned_data_Pittsburgh!AG$2:'cleaned_data_Pittsburgh'!AG$828, MATCH(A5208, cleaned_data_Pittsburgh!I$2:'cleaned_data_Pittsburgh'!I$828,0))</f>
        <v>0</v>
      </c>
      <c r="F5208" t="str">
        <f>INDEX(cleaned_data_Pittsburgh!AK$2:'cleaned_data_Pittsburgh'!AK$828, MATCH(A5208, cleaned_data_Pittsburgh!I$2:'cleaned_data_Pittsburgh'!I$828,0))</f>
        <v>Sub-county</v>
      </c>
      <c r="G5208">
        <f t="shared" si="64"/>
        <v>1</v>
      </c>
    </row>
    <row r="5209" spans="1:7" x14ac:dyDescent="0.2">
      <c r="A5209">
        <v>224879529</v>
      </c>
      <c r="B5209">
        <v>14624109</v>
      </c>
      <c r="C5209" t="s">
        <v>3380</v>
      </c>
      <c r="D5209" t="str">
        <f>INDEX(cleaned_data_Pittsburgh!AF$2:'cleaned_data_Pittsburgh'!AF$828, MATCH(A5209, cleaned_data_Pittsburgh!I$2:'cleaned_data_Pittsburgh'!I$828,0))</f>
        <v>Pittsburgh</v>
      </c>
      <c r="E5209">
        <f>INDEX(cleaned_data_Pittsburgh!AG$2:'cleaned_data_Pittsburgh'!AG$828, MATCH(A5209, cleaned_data_Pittsburgh!I$2:'cleaned_data_Pittsburgh'!I$828,0))</f>
        <v>0</v>
      </c>
      <c r="F5209" t="str">
        <f>INDEX(cleaned_data_Pittsburgh!AK$2:'cleaned_data_Pittsburgh'!AK$828, MATCH(A5209, cleaned_data_Pittsburgh!I$2:'cleaned_data_Pittsburgh'!I$828,0))</f>
        <v>Sub-county</v>
      </c>
      <c r="G5209">
        <f t="shared" si="64"/>
        <v>1</v>
      </c>
    </row>
    <row r="5210" spans="1:7" x14ac:dyDescent="0.2">
      <c r="A5210">
        <v>224881609</v>
      </c>
      <c r="B5210">
        <v>1595992</v>
      </c>
      <c r="C5210" t="s">
        <v>3380</v>
      </c>
      <c r="D5210" t="str">
        <f>INDEX(cleaned_data_Pittsburgh!AF$2:'cleaned_data_Pittsburgh'!AF$828, MATCH(A5210, cleaned_data_Pittsburgh!I$2:'cleaned_data_Pittsburgh'!I$828,0))</f>
        <v>Pittsburgh</v>
      </c>
      <c r="E5210">
        <f>INDEX(cleaned_data_Pittsburgh!AG$2:'cleaned_data_Pittsburgh'!AG$828, MATCH(A5210, cleaned_data_Pittsburgh!I$2:'cleaned_data_Pittsburgh'!I$828,0))</f>
        <v>0</v>
      </c>
      <c r="F5210" t="str">
        <f>INDEX(cleaned_data_Pittsburgh!AK$2:'cleaned_data_Pittsburgh'!AK$828, MATCH(A5210, cleaned_data_Pittsburgh!I$2:'cleaned_data_Pittsburgh'!I$828,0))</f>
        <v>Sub-county</v>
      </c>
      <c r="G5210">
        <f t="shared" si="64"/>
        <v>1</v>
      </c>
    </row>
    <row r="5211" spans="1:7" x14ac:dyDescent="0.2">
      <c r="A5211">
        <v>224881609</v>
      </c>
      <c r="B5211">
        <v>8827520</v>
      </c>
      <c r="C5211" t="s">
        <v>3380</v>
      </c>
      <c r="D5211" t="str">
        <f>INDEX(cleaned_data_Pittsburgh!AF$2:'cleaned_data_Pittsburgh'!AF$828, MATCH(A5211, cleaned_data_Pittsburgh!I$2:'cleaned_data_Pittsburgh'!I$828,0))</f>
        <v>Pittsburgh</v>
      </c>
      <c r="E5211">
        <f>INDEX(cleaned_data_Pittsburgh!AG$2:'cleaned_data_Pittsburgh'!AG$828, MATCH(A5211, cleaned_data_Pittsburgh!I$2:'cleaned_data_Pittsburgh'!I$828,0))</f>
        <v>0</v>
      </c>
      <c r="F5211" t="str">
        <f>INDEX(cleaned_data_Pittsburgh!AK$2:'cleaned_data_Pittsburgh'!AK$828, MATCH(A5211, cleaned_data_Pittsburgh!I$2:'cleaned_data_Pittsburgh'!I$828,0))</f>
        <v>Sub-county</v>
      </c>
      <c r="G5211">
        <f t="shared" si="64"/>
        <v>1</v>
      </c>
    </row>
    <row r="5212" spans="1:7" x14ac:dyDescent="0.2">
      <c r="A5212">
        <v>224881609</v>
      </c>
      <c r="B5212">
        <v>191934838</v>
      </c>
      <c r="C5212" t="s">
        <v>3380</v>
      </c>
      <c r="D5212" t="str">
        <f>INDEX(cleaned_data_Pittsburgh!AF$2:'cleaned_data_Pittsburgh'!AF$828, MATCH(A5212, cleaned_data_Pittsburgh!I$2:'cleaned_data_Pittsburgh'!I$828,0))</f>
        <v>Pittsburgh</v>
      </c>
      <c r="E5212">
        <f>INDEX(cleaned_data_Pittsburgh!AG$2:'cleaned_data_Pittsburgh'!AG$828, MATCH(A5212, cleaned_data_Pittsburgh!I$2:'cleaned_data_Pittsburgh'!I$828,0))</f>
        <v>0</v>
      </c>
      <c r="F5212" t="str">
        <f>INDEX(cleaned_data_Pittsburgh!AK$2:'cleaned_data_Pittsburgh'!AK$828, MATCH(A5212, cleaned_data_Pittsburgh!I$2:'cleaned_data_Pittsburgh'!I$828,0))</f>
        <v>Sub-county</v>
      </c>
      <c r="G5212">
        <f t="shared" si="64"/>
        <v>1</v>
      </c>
    </row>
    <row r="5213" spans="1:7" x14ac:dyDescent="0.2">
      <c r="A5213">
        <v>224881609</v>
      </c>
      <c r="B5213">
        <v>153035452</v>
      </c>
      <c r="C5213" t="s">
        <v>3380</v>
      </c>
      <c r="D5213" t="str">
        <f>INDEX(cleaned_data_Pittsburgh!AF$2:'cleaned_data_Pittsburgh'!AF$828, MATCH(A5213, cleaned_data_Pittsburgh!I$2:'cleaned_data_Pittsburgh'!I$828,0))</f>
        <v>Pittsburgh</v>
      </c>
      <c r="E5213">
        <f>INDEX(cleaned_data_Pittsburgh!AG$2:'cleaned_data_Pittsburgh'!AG$828, MATCH(A5213, cleaned_data_Pittsburgh!I$2:'cleaned_data_Pittsburgh'!I$828,0))</f>
        <v>0</v>
      </c>
      <c r="F5213" t="str">
        <f>INDEX(cleaned_data_Pittsburgh!AK$2:'cleaned_data_Pittsburgh'!AK$828, MATCH(A5213, cleaned_data_Pittsburgh!I$2:'cleaned_data_Pittsburgh'!I$828,0))</f>
        <v>Sub-county</v>
      </c>
      <c r="G5213">
        <f t="shared" si="64"/>
        <v>1</v>
      </c>
    </row>
    <row r="5214" spans="1:7" x14ac:dyDescent="0.2">
      <c r="A5214">
        <v>224881609</v>
      </c>
      <c r="B5214">
        <v>5760003</v>
      </c>
      <c r="C5214" t="s">
        <v>3380</v>
      </c>
      <c r="D5214" t="str">
        <f>INDEX(cleaned_data_Pittsburgh!AF$2:'cleaned_data_Pittsburgh'!AF$828, MATCH(A5214, cleaned_data_Pittsburgh!I$2:'cleaned_data_Pittsburgh'!I$828,0))</f>
        <v>Pittsburgh</v>
      </c>
      <c r="E5214">
        <f>INDEX(cleaned_data_Pittsburgh!AG$2:'cleaned_data_Pittsburgh'!AG$828, MATCH(A5214, cleaned_data_Pittsburgh!I$2:'cleaned_data_Pittsburgh'!I$828,0))</f>
        <v>0</v>
      </c>
      <c r="F5214" t="str">
        <f>INDEX(cleaned_data_Pittsburgh!AK$2:'cleaned_data_Pittsburgh'!AK$828, MATCH(A5214, cleaned_data_Pittsburgh!I$2:'cleaned_data_Pittsburgh'!I$828,0))</f>
        <v>Sub-county</v>
      </c>
      <c r="G5214">
        <f t="shared" si="64"/>
        <v>1</v>
      </c>
    </row>
    <row r="5215" spans="1:7" x14ac:dyDescent="0.2">
      <c r="A5215">
        <v>224881609</v>
      </c>
      <c r="B5215">
        <v>12035344</v>
      </c>
      <c r="C5215" t="s">
        <v>3380</v>
      </c>
      <c r="D5215" t="str">
        <f>INDEX(cleaned_data_Pittsburgh!AF$2:'cleaned_data_Pittsburgh'!AF$828, MATCH(A5215, cleaned_data_Pittsburgh!I$2:'cleaned_data_Pittsburgh'!I$828,0))</f>
        <v>Pittsburgh</v>
      </c>
      <c r="E5215">
        <f>INDEX(cleaned_data_Pittsburgh!AG$2:'cleaned_data_Pittsburgh'!AG$828, MATCH(A5215, cleaned_data_Pittsburgh!I$2:'cleaned_data_Pittsburgh'!I$828,0))</f>
        <v>0</v>
      </c>
      <c r="F5215" t="str">
        <f>INDEX(cleaned_data_Pittsburgh!AK$2:'cleaned_data_Pittsburgh'!AK$828, MATCH(A5215, cleaned_data_Pittsburgh!I$2:'cleaned_data_Pittsburgh'!I$828,0))</f>
        <v>Sub-county</v>
      </c>
      <c r="G5215">
        <f t="shared" si="64"/>
        <v>1</v>
      </c>
    </row>
    <row r="5216" spans="1:7" x14ac:dyDescent="0.2">
      <c r="A5216">
        <v>224883033</v>
      </c>
      <c r="B5216">
        <v>55069182</v>
      </c>
      <c r="C5216" t="s">
        <v>3380</v>
      </c>
      <c r="D5216" t="str">
        <f>INDEX(cleaned_data_Pittsburgh!AF$2:'cleaned_data_Pittsburgh'!AF$828, MATCH(A5216, cleaned_data_Pittsburgh!I$2:'cleaned_data_Pittsburgh'!I$828,0))</f>
        <v>Pittsburgh</v>
      </c>
      <c r="E5216">
        <f>INDEX(cleaned_data_Pittsburgh!AG$2:'cleaned_data_Pittsburgh'!AG$828, MATCH(A5216, cleaned_data_Pittsburgh!I$2:'cleaned_data_Pittsburgh'!I$828,0))</f>
        <v>0</v>
      </c>
      <c r="F5216" t="str">
        <f>INDEX(cleaned_data_Pittsburgh!AK$2:'cleaned_data_Pittsburgh'!AK$828, MATCH(A5216, cleaned_data_Pittsburgh!I$2:'cleaned_data_Pittsburgh'!I$828,0))</f>
        <v>Sub-county</v>
      </c>
      <c r="G5216">
        <f t="shared" si="64"/>
        <v>1</v>
      </c>
    </row>
    <row r="5217" spans="1:7" x14ac:dyDescent="0.2">
      <c r="A5217">
        <v>224883033</v>
      </c>
      <c r="B5217">
        <v>183897682</v>
      </c>
      <c r="C5217" t="s">
        <v>3380</v>
      </c>
      <c r="D5217" t="str">
        <f>INDEX(cleaned_data_Pittsburgh!AF$2:'cleaned_data_Pittsburgh'!AF$828, MATCH(A5217, cleaned_data_Pittsburgh!I$2:'cleaned_data_Pittsburgh'!I$828,0))</f>
        <v>Pittsburgh</v>
      </c>
      <c r="E5217">
        <f>INDEX(cleaned_data_Pittsburgh!AG$2:'cleaned_data_Pittsburgh'!AG$828, MATCH(A5217, cleaned_data_Pittsburgh!I$2:'cleaned_data_Pittsburgh'!I$828,0))</f>
        <v>0</v>
      </c>
      <c r="F5217" t="str">
        <f>INDEX(cleaned_data_Pittsburgh!AK$2:'cleaned_data_Pittsburgh'!AK$828, MATCH(A5217, cleaned_data_Pittsburgh!I$2:'cleaned_data_Pittsburgh'!I$828,0))</f>
        <v>Sub-county</v>
      </c>
      <c r="G5217">
        <f t="shared" si="64"/>
        <v>1</v>
      </c>
    </row>
    <row r="5218" spans="1:7" x14ac:dyDescent="0.2">
      <c r="A5218">
        <v>224883033</v>
      </c>
      <c r="B5218">
        <v>188980112</v>
      </c>
      <c r="C5218" t="s">
        <v>3380</v>
      </c>
      <c r="D5218" t="str">
        <f>INDEX(cleaned_data_Pittsburgh!AF$2:'cleaned_data_Pittsburgh'!AF$828, MATCH(A5218, cleaned_data_Pittsburgh!I$2:'cleaned_data_Pittsburgh'!I$828,0))</f>
        <v>Pittsburgh</v>
      </c>
      <c r="E5218">
        <f>INDEX(cleaned_data_Pittsburgh!AG$2:'cleaned_data_Pittsburgh'!AG$828, MATCH(A5218, cleaned_data_Pittsburgh!I$2:'cleaned_data_Pittsburgh'!I$828,0))</f>
        <v>0</v>
      </c>
      <c r="F5218" t="str">
        <f>INDEX(cleaned_data_Pittsburgh!AK$2:'cleaned_data_Pittsburgh'!AK$828, MATCH(A5218, cleaned_data_Pittsburgh!I$2:'cleaned_data_Pittsburgh'!I$828,0))</f>
        <v>Sub-county</v>
      </c>
      <c r="G5218">
        <f t="shared" si="64"/>
        <v>1</v>
      </c>
    </row>
    <row r="5219" spans="1:7" x14ac:dyDescent="0.2">
      <c r="A5219">
        <v>224883033</v>
      </c>
      <c r="B5219">
        <v>9570377</v>
      </c>
      <c r="C5219" t="s">
        <v>3380</v>
      </c>
      <c r="D5219" t="str">
        <f>INDEX(cleaned_data_Pittsburgh!AF$2:'cleaned_data_Pittsburgh'!AF$828, MATCH(A5219, cleaned_data_Pittsburgh!I$2:'cleaned_data_Pittsburgh'!I$828,0))</f>
        <v>Pittsburgh</v>
      </c>
      <c r="E5219">
        <f>INDEX(cleaned_data_Pittsburgh!AG$2:'cleaned_data_Pittsburgh'!AG$828, MATCH(A5219, cleaned_data_Pittsburgh!I$2:'cleaned_data_Pittsburgh'!I$828,0))</f>
        <v>0</v>
      </c>
      <c r="F5219" t="str">
        <f>INDEX(cleaned_data_Pittsburgh!AK$2:'cleaned_data_Pittsburgh'!AK$828, MATCH(A5219, cleaned_data_Pittsburgh!I$2:'cleaned_data_Pittsburgh'!I$828,0))</f>
        <v>Sub-county</v>
      </c>
      <c r="G5219">
        <f t="shared" si="64"/>
        <v>1</v>
      </c>
    </row>
    <row r="5220" spans="1:7" x14ac:dyDescent="0.2">
      <c r="A5220">
        <v>224885386</v>
      </c>
      <c r="B5220">
        <v>87564042</v>
      </c>
      <c r="C5220" t="s">
        <v>3380</v>
      </c>
      <c r="D5220" t="str">
        <f>INDEX(cleaned_data_Pittsburgh!AF$2:'cleaned_data_Pittsburgh'!AF$828, MATCH(A5220, cleaned_data_Pittsburgh!I$2:'cleaned_data_Pittsburgh'!I$828,0))</f>
        <v>Pittsburgh</v>
      </c>
      <c r="E5220">
        <f>INDEX(cleaned_data_Pittsburgh!AG$2:'cleaned_data_Pittsburgh'!AG$828, MATCH(A5220, cleaned_data_Pittsburgh!I$2:'cleaned_data_Pittsburgh'!I$828,0))</f>
        <v>0</v>
      </c>
      <c r="F5220" t="str">
        <f>INDEX(cleaned_data_Pittsburgh!AK$2:'cleaned_data_Pittsburgh'!AK$828, MATCH(A5220, cleaned_data_Pittsburgh!I$2:'cleaned_data_Pittsburgh'!I$828,0))</f>
        <v>Sub-county</v>
      </c>
      <c r="G5220">
        <f t="shared" si="64"/>
        <v>1</v>
      </c>
    </row>
    <row r="5221" spans="1:7" x14ac:dyDescent="0.2">
      <c r="A5221">
        <v>224885386</v>
      </c>
      <c r="B5221">
        <v>9550152</v>
      </c>
      <c r="C5221" t="s">
        <v>3380</v>
      </c>
      <c r="D5221" t="str">
        <f>INDEX(cleaned_data_Pittsburgh!AF$2:'cleaned_data_Pittsburgh'!AF$828, MATCH(A5221, cleaned_data_Pittsburgh!I$2:'cleaned_data_Pittsburgh'!I$828,0))</f>
        <v>Pittsburgh</v>
      </c>
      <c r="E5221">
        <f>INDEX(cleaned_data_Pittsburgh!AG$2:'cleaned_data_Pittsburgh'!AG$828, MATCH(A5221, cleaned_data_Pittsburgh!I$2:'cleaned_data_Pittsburgh'!I$828,0))</f>
        <v>0</v>
      </c>
      <c r="F5221" t="str">
        <f>INDEX(cleaned_data_Pittsburgh!AK$2:'cleaned_data_Pittsburgh'!AK$828, MATCH(A5221, cleaned_data_Pittsburgh!I$2:'cleaned_data_Pittsburgh'!I$828,0))</f>
        <v>Sub-county</v>
      </c>
      <c r="G5221">
        <f t="shared" si="64"/>
        <v>1</v>
      </c>
    </row>
    <row r="5222" spans="1:7" x14ac:dyDescent="0.2">
      <c r="A5222">
        <v>224885386</v>
      </c>
      <c r="B5222">
        <v>191639091</v>
      </c>
      <c r="C5222" t="s">
        <v>3380</v>
      </c>
      <c r="D5222" t="str">
        <f>INDEX(cleaned_data_Pittsburgh!AF$2:'cleaned_data_Pittsburgh'!AF$828, MATCH(A5222, cleaned_data_Pittsburgh!I$2:'cleaned_data_Pittsburgh'!I$828,0))</f>
        <v>Pittsburgh</v>
      </c>
      <c r="E5222">
        <f>INDEX(cleaned_data_Pittsburgh!AG$2:'cleaned_data_Pittsburgh'!AG$828, MATCH(A5222, cleaned_data_Pittsburgh!I$2:'cleaned_data_Pittsburgh'!I$828,0))</f>
        <v>0</v>
      </c>
      <c r="F5222" t="str">
        <f>INDEX(cleaned_data_Pittsburgh!AK$2:'cleaned_data_Pittsburgh'!AK$828, MATCH(A5222, cleaned_data_Pittsburgh!I$2:'cleaned_data_Pittsburgh'!I$828,0))</f>
        <v>Sub-county</v>
      </c>
      <c r="G5222">
        <f t="shared" si="64"/>
        <v>1</v>
      </c>
    </row>
    <row r="5223" spans="1:7" x14ac:dyDescent="0.2">
      <c r="A5223">
        <v>224885386</v>
      </c>
      <c r="B5223">
        <v>113006582</v>
      </c>
      <c r="C5223" t="s">
        <v>3380</v>
      </c>
      <c r="D5223" t="str">
        <f>INDEX(cleaned_data_Pittsburgh!AF$2:'cleaned_data_Pittsburgh'!AF$828, MATCH(A5223, cleaned_data_Pittsburgh!I$2:'cleaned_data_Pittsburgh'!I$828,0))</f>
        <v>Pittsburgh</v>
      </c>
      <c r="E5223">
        <f>INDEX(cleaned_data_Pittsburgh!AG$2:'cleaned_data_Pittsburgh'!AG$828, MATCH(A5223, cleaned_data_Pittsburgh!I$2:'cleaned_data_Pittsburgh'!I$828,0))</f>
        <v>0</v>
      </c>
      <c r="F5223" t="str">
        <f>INDEX(cleaned_data_Pittsburgh!AK$2:'cleaned_data_Pittsburgh'!AK$828, MATCH(A5223, cleaned_data_Pittsburgh!I$2:'cleaned_data_Pittsburgh'!I$828,0))</f>
        <v>Sub-county</v>
      </c>
      <c r="G5223">
        <f t="shared" si="64"/>
        <v>1</v>
      </c>
    </row>
    <row r="5224" spans="1:7" x14ac:dyDescent="0.2">
      <c r="A5224">
        <v>224896600</v>
      </c>
      <c r="B5224">
        <v>25440482</v>
      </c>
      <c r="C5224" t="s">
        <v>3380</v>
      </c>
      <c r="D5224" t="str">
        <f>INDEX(cleaned_data_Pittsburgh!AF$2:'cleaned_data_Pittsburgh'!AF$828, MATCH(A5224, cleaned_data_Pittsburgh!I$2:'cleaned_data_Pittsburgh'!I$828,0))</f>
        <v>Pittsburgh</v>
      </c>
      <c r="E5224">
        <f>INDEX(cleaned_data_Pittsburgh!AG$2:'cleaned_data_Pittsburgh'!AG$828, MATCH(A5224, cleaned_data_Pittsburgh!I$2:'cleaned_data_Pittsburgh'!I$828,0))</f>
        <v>0</v>
      </c>
      <c r="F5224" t="str">
        <f>INDEX(cleaned_data_Pittsburgh!AK$2:'cleaned_data_Pittsburgh'!AK$828, MATCH(A5224, cleaned_data_Pittsburgh!I$2:'cleaned_data_Pittsburgh'!I$828,0))</f>
        <v>Sub-county</v>
      </c>
      <c r="G5224">
        <f t="shared" si="64"/>
        <v>1</v>
      </c>
    </row>
    <row r="5225" spans="1:7" x14ac:dyDescent="0.2">
      <c r="A5225">
        <v>224896600</v>
      </c>
      <c r="B5225">
        <v>10214849</v>
      </c>
      <c r="C5225" t="s">
        <v>3380</v>
      </c>
      <c r="D5225" t="str">
        <f>INDEX(cleaned_data_Pittsburgh!AF$2:'cleaned_data_Pittsburgh'!AF$828, MATCH(A5225, cleaned_data_Pittsburgh!I$2:'cleaned_data_Pittsburgh'!I$828,0))</f>
        <v>Pittsburgh</v>
      </c>
      <c r="E5225">
        <f>INDEX(cleaned_data_Pittsburgh!AG$2:'cleaned_data_Pittsburgh'!AG$828, MATCH(A5225, cleaned_data_Pittsburgh!I$2:'cleaned_data_Pittsburgh'!I$828,0))</f>
        <v>0</v>
      </c>
      <c r="F5225" t="str">
        <f>INDEX(cleaned_data_Pittsburgh!AK$2:'cleaned_data_Pittsburgh'!AK$828, MATCH(A5225, cleaned_data_Pittsburgh!I$2:'cleaned_data_Pittsburgh'!I$828,0))</f>
        <v>Sub-county</v>
      </c>
      <c r="G5225">
        <f t="shared" si="64"/>
        <v>1</v>
      </c>
    </row>
    <row r="5226" spans="1:7" x14ac:dyDescent="0.2">
      <c r="A5226">
        <v>224896600</v>
      </c>
      <c r="B5226">
        <v>73741642</v>
      </c>
      <c r="C5226" t="s">
        <v>3380</v>
      </c>
      <c r="D5226" t="str">
        <f>INDEX(cleaned_data_Pittsburgh!AF$2:'cleaned_data_Pittsburgh'!AF$828, MATCH(A5226, cleaned_data_Pittsburgh!I$2:'cleaned_data_Pittsburgh'!I$828,0))</f>
        <v>Pittsburgh</v>
      </c>
      <c r="E5226">
        <f>INDEX(cleaned_data_Pittsburgh!AG$2:'cleaned_data_Pittsburgh'!AG$828, MATCH(A5226, cleaned_data_Pittsburgh!I$2:'cleaned_data_Pittsburgh'!I$828,0))</f>
        <v>0</v>
      </c>
      <c r="F5226" t="str">
        <f>INDEX(cleaned_data_Pittsburgh!AK$2:'cleaned_data_Pittsburgh'!AK$828, MATCH(A5226, cleaned_data_Pittsburgh!I$2:'cleaned_data_Pittsburgh'!I$828,0))</f>
        <v>Sub-county</v>
      </c>
      <c r="G5226">
        <f t="shared" si="64"/>
        <v>1</v>
      </c>
    </row>
    <row r="5227" spans="1:7" x14ac:dyDescent="0.2">
      <c r="A5227">
        <v>224896600</v>
      </c>
      <c r="B5227">
        <v>88354472</v>
      </c>
      <c r="C5227" t="s">
        <v>3380</v>
      </c>
      <c r="D5227" t="str">
        <f>INDEX(cleaned_data_Pittsburgh!AF$2:'cleaned_data_Pittsburgh'!AF$828, MATCH(A5227, cleaned_data_Pittsburgh!I$2:'cleaned_data_Pittsburgh'!I$828,0))</f>
        <v>Pittsburgh</v>
      </c>
      <c r="E5227">
        <f>INDEX(cleaned_data_Pittsburgh!AG$2:'cleaned_data_Pittsburgh'!AG$828, MATCH(A5227, cleaned_data_Pittsburgh!I$2:'cleaned_data_Pittsburgh'!I$828,0))</f>
        <v>0</v>
      </c>
      <c r="F5227" t="str">
        <f>INDEX(cleaned_data_Pittsburgh!AK$2:'cleaned_data_Pittsburgh'!AK$828, MATCH(A5227, cleaned_data_Pittsburgh!I$2:'cleaned_data_Pittsburgh'!I$828,0))</f>
        <v>Sub-county</v>
      </c>
      <c r="G5227">
        <f t="shared" si="64"/>
        <v>1</v>
      </c>
    </row>
    <row r="5228" spans="1:7" x14ac:dyDescent="0.2">
      <c r="A5228">
        <v>224900867</v>
      </c>
      <c r="B5228">
        <v>189789567</v>
      </c>
      <c r="C5228" t="s">
        <v>3380</v>
      </c>
      <c r="D5228" t="str">
        <f>INDEX(cleaned_data_Pittsburgh!AF$2:'cleaned_data_Pittsburgh'!AF$828, MATCH(A5228, cleaned_data_Pittsburgh!I$2:'cleaned_data_Pittsburgh'!I$828,0))</f>
        <v>Pittsburgh</v>
      </c>
      <c r="E5228">
        <f>INDEX(cleaned_data_Pittsburgh!AG$2:'cleaned_data_Pittsburgh'!AG$828, MATCH(A5228, cleaned_data_Pittsburgh!I$2:'cleaned_data_Pittsburgh'!I$828,0))</f>
        <v>0</v>
      </c>
      <c r="F5228" t="str">
        <f>INDEX(cleaned_data_Pittsburgh!AK$2:'cleaned_data_Pittsburgh'!AK$828, MATCH(A5228, cleaned_data_Pittsburgh!I$2:'cleaned_data_Pittsburgh'!I$828,0))</f>
        <v>Sub-county</v>
      </c>
      <c r="G5228">
        <f t="shared" si="64"/>
        <v>1</v>
      </c>
    </row>
    <row r="5229" spans="1:7" x14ac:dyDescent="0.2">
      <c r="A5229">
        <v>224905370</v>
      </c>
      <c r="B5229">
        <v>71302342</v>
      </c>
      <c r="C5229" t="s">
        <v>3380</v>
      </c>
      <c r="D5229" t="str">
        <f>INDEX(cleaned_data_Pittsburgh!AF$2:'cleaned_data_Pittsburgh'!AF$828, MATCH(A5229, cleaned_data_Pittsburgh!I$2:'cleaned_data_Pittsburgh'!I$828,0))</f>
        <v>Pittsburgh</v>
      </c>
      <c r="E5229">
        <f>INDEX(cleaned_data_Pittsburgh!AG$2:'cleaned_data_Pittsburgh'!AG$828, MATCH(A5229, cleaned_data_Pittsburgh!I$2:'cleaned_data_Pittsburgh'!I$828,0))</f>
        <v>0</v>
      </c>
      <c r="F5229" t="str">
        <f>INDEX(cleaned_data_Pittsburgh!AK$2:'cleaned_data_Pittsburgh'!AK$828, MATCH(A5229, cleaned_data_Pittsburgh!I$2:'cleaned_data_Pittsburgh'!I$828,0))</f>
        <v>Sub-county</v>
      </c>
      <c r="G5229">
        <f t="shared" si="64"/>
        <v>1</v>
      </c>
    </row>
    <row r="5230" spans="1:7" x14ac:dyDescent="0.2">
      <c r="A5230">
        <v>224906512</v>
      </c>
      <c r="B5230">
        <v>40095402</v>
      </c>
      <c r="C5230" t="s">
        <v>3380</v>
      </c>
      <c r="D5230" t="str">
        <f>INDEX(cleaned_data_Pittsburgh!AF$2:'cleaned_data_Pittsburgh'!AF$828, MATCH(A5230, cleaned_data_Pittsburgh!I$2:'cleaned_data_Pittsburgh'!I$828,0))</f>
        <v>Pittsburgh</v>
      </c>
      <c r="E5230">
        <f>INDEX(cleaned_data_Pittsburgh!AG$2:'cleaned_data_Pittsburgh'!AG$828, MATCH(A5230, cleaned_data_Pittsburgh!I$2:'cleaned_data_Pittsburgh'!I$828,0))</f>
        <v>0</v>
      </c>
      <c r="F5230" t="str">
        <f>INDEX(cleaned_data_Pittsburgh!AK$2:'cleaned_data_Pittsburgh'!AK$828, MATCH(A5230, cleaned_data_Pittsburgh!I$2:'cleaned_data_Pittsburgh'!I$828,0))</f>
        <v>Sub-county</v>
      </c>
      <c r="G5230">
        <f t="shared" si="64"/>
        <v>1</v>
      </c>
    </row>
    <row r="5231" spans="1:7" x14ac:dyDescent="0.2">
      <c r="A5231">
        <v>224907256</v>
      </c>
      <c r="B5231">
        <v>4592887</v>
      </c>
      <c r="C5231" t="s">
        <v>3380</v>
      </c>
      <c r="D5231" t="str">
        <f>INDEX(cleaned_data_Pittsburgh!AF$2:'cleaned_data_Pittsburgh'!AF$828, MATCH(A5231, cleaned_data_Pittsburgh!I$2:'cleaned_data_Pittsburgh'!I$828,0))</f>
        <v>Pittsburgh</v>
      </c>
      <c r="E5231">
        <f>INDEX(cleaned_data_Pittsburgh!AG$2:'cleaned_data_Pittsburgh'!AG$828, MATCH(A5231, cleaned_data_Pittsburgh!I$2:'cleaned_data_Pittsburgh'!I$828,0))</f>
        <v>0</v>
      </c>
      <c r="F5231" t="str">
        <f>INDEX(cleaned_data_Pittsburgh!AK$2:'cleaned_data_Pittsburgh'!AK$828, MATCH(A5231, cleaned_data_Pittsburgh!I$2:'cleaned_data_Pittsburgh'!I$828,0))</f>
        <v>Sub-county</v>
      </c>
      <c r="G5231">
        <f t="shared" si="64"/>
        <v>1</v>
      </c>
    </row>
    <row r="5232" spans="1:7" x14ac:dyDescent="0.2">
      <c r="A5232">
        <v>224907256</v>
      </c>
      <c r="B5232">
        <v>171707152</v>
      </c>
      <c r="C5232" t="s">
        <v>3380</v>
      </c>
      <c r="D5232" t="str">
        <f>INDEX(cleaned_data_Pittsburgh!AF$2:'cleaned_data_Pittsburgh'!AF$828, MATCH(A5232, cleaned_data_Pittsburgh!I$2:'cleaned_data_Pittsburgh'!I$828,0))</f>
        <v>Pittsburgh</v>
      </c>
      <c r="E5232">
        <f>INDEX(cleaned_data_Pittsburgh!AG$2:'cleaned_data_Pittsburgh'!AG$828, MATCH(A5232, cleaned_data_Pittsburgh!I$2:'cleaned_data_Pittsburgh'!I$828,0))</f>
        <v>0</v>
      </c>
      <c r="F5232" t="str">
        <f>INDEX(cleaned_data_Pittsburgh!AK$2:'cleaned_data_Pittsburgh'!AK$828, MATCH(A5232, cleaned_data_Pittsburgh!I$2:'cleaned_data_Pittsburgh'!I$828,0))</f>
        <v>Sub-county</v>
      </c>
      <c r="G5232">
        <f t="shared" si="64"/>
        <v>1</v>
      </c>
    </row>
    <row r="5233" spans="1:7" x14ac:dyDescent="0.2">
      <c r="A5233">
        <v>224907256</v>
      </c>
      <c r="B5233">
        <v>170755582</v>
      </c>
      <c r="C5233" t="s">
        <v>3380</v>
      </c>
      <c r="D5233" t="str">
        <f>INDEX(cleaned_data_Pittsburgh!AF$2:'cleaned_data_Pittsburgh'!AF$828, MATCH(A5233, cleaned_data_Pittsburgh!I$2:'cleaned_data_Pittsburgh'!I$828,0))</f>
        <v>Pittsburgh</v>
      </c>
      <c r="E5233">
        <f>INDEX(cleaned_data_Pittsburgh!AG$2:'cleaned_data_Pittsburgh'!AG$828, MATCH(A5233, cleaned_data_Pittsburgh!I$2:'cleaned_data_Pittsburgh'!I$828,0))</f>
        <v>0</v>
      </c>
      <c r="F5233" t="str">
        <f>INDEX(cleaned_data_Pittsburgh!AK$2:'cleaned_data_Pittsburgh'!AK$828, MATCH(A5233, cleaned_data_Pittsburgh!I$2:'cleaned_data_Pittsburgh'!I$828,0))</f>
        <v>Sub-county</v>
      </c>
      <c r="G5233">
        <f t="shared" si="64"/>
        <v>1</v>
      </c>
    </row>
    <row r="5234" spans="1:7" x14ac:dyDescent="0.2">
      <c r="A5234">
        <v>224922525</v>
      </c>
      <c r="B5234">
        <v>155770122</v>
      </c>
      <c r="C5234" t="s">
        <v>3380</v>
      </c>
      <c r="D5234" t="str">
        <f>INDEX(cleaned_data_Pittsburgh!AF$2:'cleaned_data_Pittsburgh'!AF$828, MATCH(A5234, cleaned_data_Pittsburgh!I$2:'cleaned_data_Pittsburgh'!I$828,0))</f>
        <v>Pittsburgh</v>
      </c>
      <c r="E5234">
        <f>INDEX(cleaned_data_Pittsburgh!AG$2:'cleaned_data_Pittsburgh'!AG$828, MATCH(A5234, cleaned_data_Pittsburgh!I$2:'cleaned_data_Pittsburgh'!I$828,0))</f>
        <v>0</v>
      </c>
      <c r="F5234" t="str">
        <f>INDEX(cleaned_data_Pittsburgh!AK$2:'cleaned_data_Pittsburgh'!AK$828, MATCH(A5234, cleaned_data_Pittsburgh!I$2:'cleaned_data_Pittsburgh'!I$828,0))</f>
        <v>Sub-county</v>
      </c>
      <c r="G5234">
        <f t="shared" si="64"/>
        <v>1</v>
      </c>
    </row>
    <row r="5235" spans="1:7" x14ac:dyDescent="0.2">
      <c r="A5235">
        <v>224947948</v>
      </c>
      <c r="B5235">
        <v>188816405</v>
      </c>
      <c r="C5235" t="s">
        <v>3380</v>
      </c>
      <c r="D5235" t="str">
        <f>INDEX(cleaned_data_Pittsburgh!AF$2:'cleaned_data_Pittsburgh'!AF$828, MATCH(A5235, cleaned_data_Pittsburgh!I$2:'cleaned_data_Pittsburgh'!I$828,0))</f>
        <v>Pittsburgh</v>
      </c>
      <c r="E5235">
        <f>INDEX(cleaned_data_Pittsburgh!AG$2:'cleaned_data_Pittsburgh'!AG$828, MATCH(A5235, cleaned_data_Pittsburgh!I$2:'cleaned_data_Pittsburgh'!I$828,0))</f>
        <v>0</v>
      </c>
      <c r="F5235" t="str">
        <f>INDEX(cleaned_data_Pittsburgh!AK$2:'cleaned_data_Pittsburgh'!AK$828, MATCH(A5235, cleaned_data_Pittsburgh!I$2:'cleaned_data_Pittsburgh'!I$828,0))</f>
        <v>Sub-county</v>
      </c>
      <c r="G5235">
        <f t="shared" si="64"/>
        <v>1</v>
      </c>
    </row>
    <row r="5236" spans="1:7" x14ac:dyDescent="0.2">
      <c r="A5236">
        <v>224947948</v>
      </c>
      <c r="B5236">
        <v>24437792</v>
      </c>
      <c r="C5236" t="s">
        <v>3380</v>
      </c>
      <c r="D5236" t="str">
        <f>INDEX(cleaned_data_Pittsburgh!AF$2:'cleaned_data_Pittsburgh'!AF$828, MATCH(A5236, cleaned_data_Pittsburgh!I$2:'cleaned_data_Pittsburgh'!I$828,0))</f>
        <v>Pittsburgh</v>
      </c>
      <c r="E5236">
        <f>INDEX(cleaned_data_Pittsburgh!AG$2:'cleaned_data_Pittsburgh'!AG$828, MATCH(A5236, cleaned_data_Pittsburgh!I$2:'cleaned_data_Pittsburgh'!I$828,0))</f>
        <v>0</v>
      </c>
      <c r="F5236" t="str">
        <f>INDEX(cleaned_data_Pittsburgh!AK$2:'cleaned_data_Pittsburgh'!AK$828, MATCH(A5236, cleaned_data_Pittsburgh!I$2:'cleaned_data_Pittsburgh'!I$828,0))</f>
        <v>Sub-county</v>
      </c>
      <c r="G5236">
        <f t="shared" si="64"/>
        <v>1</v>
      </c>
    </row>
    <row r="5237" spans="1:7" x14ac:dyDescent="0.2">
      <c r="A5237">
        <v>224947948</v>
      </c>
      <c r="B5237">
        <v>4546837</v>
      </c>
      <c r="C5237" t="s">
        <v>3380</v>
      </c>
      <c r="D5237" t="str">
        <f>INDEX(cleaned_data_Pittsburgh!AF$2:'cleaned_data_Pittsburgh'!AF$828, MATCH(A5237, cleaned_data_Pittsburgh!I$2:'cleaned_data_Pittsburgh'!I$828,0))</f>
        <v>Pittsburgh</v>
      </c>
      <c r="E5237">
        <f>INDEX(cleaned_data_Pittsburgh!AG$2:'cleaned_data_Pittsburgh'!AG$828, MATCH(A5237, cleaned_data_Pittsburgh!I$2:'cleaned_data_Pittsburgh'!I$828,0))</f>
        <v>0</v>
      </c>
      <c r="F5237" t="str">
        <f>INDEX(cleaned_data_Pittsburgh!AK$2:'cleaned_data_Pittsburgh'!AK$828, MATCH(A5237, cleaned_data_Pittsburgh!I$2:'cleaned_data_Pittsburgh'!I$828,0))</f>
        <v>Sub-county</v>
      </c>
      <c r="G5237">
        <f t="shared" si="64"/>
        <v>1</v>
      </c>
    </row>
    <row r="5238" spans="1:7" x14ac:dyDescent="0.2">
      <c r="A5238">
        <v>224947948</v>
      </c>
      <c r="B5238">
        <v>183551036</v>
      </c>
      <c r="C5238" t="s">
        <v>3380</v>
      </c>
      <c r="D5238" t="str">
        <f>INDEX(cleaned_data_Pittsburgh!AF$2:'cleaned_data_Pittsburgh'!AF$828, MATCH(A5238, cleaned_data_Pittsburgh!I$2:'cleaned_data_Pittsburgh'!I$828,0))</f>
        <v>Pittsburgh</v>
      </c>
      <c r="E5238">
        <f>INDEX(cleaned_data_Pittsburgh!AG$2:'cleaned_data_Pittsburgh'!AG$828, MATCH(A5238, cleaned_data_Pittsburgh!I$2:'cleaned_data_Pittsburgh'!I$828,0))</f>
        <v>0</v>
      </c>
      <c r="F5238" t="str">
        <f>INDEX(cleaned_data_Pittsburgh!AK$2:'cleaned_data_Pittsburgh'!AK$828, MATCH(A5238, cleaned_data_Pittsburgh!I$2:'cleaned_data_Pittsburgh'!I$828,0))</f>
        <v>Sub-county</v>
      </c>
      <c r="G5238">
        <f t="shared" si="64"/>
        <v>1</v>
      </c>
    </row>
    <row r="5239" spans="1:7" x14ac:dyDescent="0.2">
      <c r="A5239">
        <v>224975195</v>
      </c>
      <c r="B5239">
        <v>3186346</v>
      </c>
      <c r="C5239" t="s">
        <v>3380</v>
      </c>
      <c r="D5239" t="str">
        <f>INDEX(cleaned_data_Pittsburgh!AF$2:'cleaned_data_Pittsburgh'!AF$828, MATCH(A5239, cleaned_data_Pittsburgh!I$2:'cleaned_data_Pittsburgh'!I$828,0))</f>
        <v>Pittsburgh</v>
      </c>
      <c r="E5239">
        <f>INDEX(cleaned_data_Pittsburgh!AG$2:'cleaned_data_Pittsburgh'!AG$828, MATCH(A5239, cleaned_data_Pittsburgh!I$2:'cleaned_data_Pittsburgh'!I$828,0))</f>
        <v>0</v>
      </c>
      <c r="F5239" t="str">
        <f>INDEX(cleaned_data_Pittsburgh!AK$2:'cleaned_data_Pittsburgh'!AK$828, MATCH(A5239, cleaned_data_Pittsburgh!I$2:'cleaned_data_Pittsburgh'!I$828,0))</f>
        <v>Sub-county</v>
      </c>
      <c r="G5239">
        <f t="shared" si="64"/>
        <v>1</v>
      </c>
    </row>
    <row r="5240" spans="1:7" x14ac:dyDescent="0.2">
      <c r="A5240">
        <v>224975195</v>
      </c>
      <c r="B5240">
        <v>10013776</v>
      </c>
      <c r="C5240" t="s">
        <v>3380</v>
      </c>
      <c r="D5240" t="str">
        <f>INDEX(cleaned_data_Pittsburgh!AF$2:'cleaned_data_Pittsburgh'!AF$828, MATCH(A5240, cleaned_data_Pittsburgh!I$2:'cleaned_data_Pittsburgh'!I$828,0))</f>
        <v>Pittsburgh</v>
      </c>
      <c r="E5240">
        <f>INDEX(cleaned_data_Pittsburgh!AG$2:'cleaned_data_Pittsburgh'!AG$828, MATCH(A5240, cleaned_data_Pittsburgh!I$2:'cleaned_data_Pittsburgh'!I$828,0))</f>
        <v>0</v>
      </c>
      <c r="F5240" t="str">
        <f>INDEX(cleaned_data_Pittsburgh!AK$2:'cleaned_data_Pittsburgh'!AK$828, MATCH(A5240, cleaned_data_Pittsburgh!I$2:'cleaned_data_Pittsburgh'!I$828,0))</f>
        <v>Sub-county</v>
      </c>
      <c r="G5240">
        <f t="shared" si="64"/>
        <v>1</v>
      </c>
    </row>
    <row r="5241" spans="1:7" x14ac:dyDescent="0.2">
      <c r="A5241">
        <v>224975195</v>
      </c>
      <c r="B5241">
        <v>146982692</v>
      </c>
      <c r="C5241" t="s">
        <v>3380</v>
      </c>
      <c r="D5241" t="str">
        <f>INDEX(cleaned_data_Pittsburgh!AF$2:'cleaned_data_Pittsburgh'!AF$828, MATCH(A5241, cleaned_data_Pittsburgh!I$2:'cleaned_data_Pittsburgh'!I$828,0))</f>
        <v>Pittsburgh</v>
      </c>
      <c r="E5241">
        <f>INDEX(cleaned_data_Pittsburgh!AG$2:'cleaned_data_Pittsburgh'!AG$828, MATCH(A5241, cleaned_data_Pittsburgh!I$2:'cleaned_data_Pittsburgh'!I$828,0))</f>
        <v>0</v>
      </c>
      <c r="F5241" t="str">
        <f>INDEX(cleaned_data_Pittsburgh!AK$2:'cleaned_data_Pittsburgh'!AK$828, MATCH(A5241, cleaned_data_Pittsburgh!I$2:'cleaned_data_Pittsburgh'!I$828,0))</f>
        <v>Sub-county</v>
      </c>
      <c r="G5241">
        <f t="shared" si="64"/>
        <v>1</v>
      </c>
    </row>
    <row r="5242" spans="1:7" x14ac:dyDescent="0.2">
      <c r="A5242">
        <v>224975195</v>
      </c>
      <c r="B5242">
        <v>15510791</v>
      </c>
      <c r="C5242" t="s">
        <v>3380</v>
      </c>
      <c r="D5242" t="str">
        <f>INDEX(cleaned_data_Pittsburgh!AF$2:'cleaned_data_Pittsburgh'!AF$828, MATCH(A5242, cleaned_data_Pittsburgh!I$2:'cleaned_data_Pittsburgh'!I$828,0))</f>
        <v>Pittsburgh</v>
      </c>
      <c r="E5242">
        <f>INDEX(cleaned_data_Pittsburgh!AG$2:'cleaned_data_Pittsburgh'!AG$828, MATCH(A5242, cleaned_data_Pittsburgh!I$2:'cleaned_data_Pittsburgh'!I$828,0))</f>
        <v>0</v>
      </c>
      <c r="F5242" t="str">
        <f>INDEX(cleaned_data_Pittsburgh!AK$2:'cleaned_data_Pittsburgh'!AK$828, MATCH(A5242, cleaned_data_Pittsburgh!I$2:'cleaned_data_Pittsburgh'!I$828,0))</f>
        <v>Sub-county</v>
      </c>
      <c r="G5242">
        <f t="shared" si="64"/>
        <v>1</v>
      </c>
    </row>
    <row r="5243" spans="1:7" x14ac:dyDescent="0.2">
      <c r="A5243" t="s">
        <v>3263</v>
      </c>
      <c r="B5243">
        <v>12035361</v>
      </c>
      <c r="C5243" t="s">
        <v>3380</v>
      </c>
      <c r="D5243" t="str">
        <f>INDEX(cleaned_data_Pittsburgh!AF$2:'cleaned_data_Pittsburgh'!AF$828, MATCH(A5243, cleaned_data_Pittsburgh!I$2:'cleaned_data_Pittsburgh'!I$828,0))</f>
        <v>Pittsburgh</v>
      </c>
      <c r="E5243">
        <f>INDEX(cleaned_data_Pittsburgh!AG$2:'cleaned_data_Pittsburgh'!AG$828, MATCH(A5243, cleaned_data_Pittsburgh!I$2:'cleaned_data_Pittsburgh'!I$828,0))</f>
        <v>0</v>
      </c>
      <c r="F5243" t="str">
        <f>INDEX(cleaned_data_Pittsburgh!AK$2:'cleaned_data_Pittsburgh'!AK$828, MATCH(A5243, cleaned_data_Pittsburgh!I$2:'cleaned_data_Pittsburgh'!I$828,0))</f>
        <v>Sub-county</v>
      </c>
      <c r="G5243">
        <f t="shared" si="64"/>
        <v>1</v>
      </c>
    </row>
    <row r="5244" spans="1:7" x14ac:dyDescent="0.2">
      <c r="A5244" t="s">
        <v>3263</v>
      </c>
      <c r="B5244">
        <v>187273605</v>
      </c>
      <c r="C5244" t="s">
        <v>3380</v>
      </c>
      <c r="D5244" t="str">
        <f>INDEX(cleaned_data_Pittsburgh!AF$2:'cleaned_data_Pittsburgh'!AF$828, MATCH(A5244, cleaned_data_Pittsburgh!I$2:'cleaned_data_Pittsburgh'!I$828,0))</f>
        <v>Pittsburgh</v>
      </c>
      <c r="E5244">
        <f>INDEX(cleaned_data_Pittsburgh!AG$2:'cleaned_data_Pittsburgh'!AG$828, MATCH(A5244, cleaned_data_Pittsburgh!I$2:'cleaned_data_Pittsburgh'!I$828,0))</f>
        <v>0</v>
      </c>
      <c r="F5244" t="str">
        <f>INDEX(cleaned_data_Pittsburgh!AK$2:'cleaned_data_Pittsburgh'!AK$828, MATCH(A5244, cleaned_data_Pittsburgh!I$2:'cleaned_data_Pittsburgh'!I$828,0))</f>
        <v>Sub-county</v>
      </c>
      <c r="G5244">
        <f t="shared" si="64"/>
        <v>1</v>
      </c>
    </row>
    <row r="5245" spans="1:7" x14ac:dyDescent="0.2">
      <c r="A5245" t="s">
        <v>3263</v>
      </c>
      <c r="B5245">
        <v>188645454</v>
      </c>
      <c r="C5245" t="s">
        <v>3380</v>
      </c>
      <c r="D5245" t="str">
        <f>INDEX(cleaned_data_Pittsburgh!AF$2:'cleaned_data_Pittsburgh'!AF$828, MATCH(A5245, cleaned_data_Pittsburgh!I$2:'cleaned_data_Pittsburgh'!I$828,0))</f>
        <v>Pittsburgh</v>
      </c>
      <c r="E5245">
        <f>INDEX(cleaned_data_Pittsburgh!AG$2:'cleaned_data_Pittsburgh'!AG$828, MATCH(A5245, cleaned_data_Pittsburgh!I$2:'cleaned_data_Pittsburgh'!I$828,0))</f>
        <v>0</v>
      </c>
      <c r="F5245" t="str">
        <f>INDEX(cleaned_data_Pittsburgh!AK$2:'cleaned_data_Pittsburgh'!AK$828, MATCH(A5245, cleaned_data_Pittsburgh!I$2:'cleaned_data_Pittsburgh'!I$828,0))</f>
        <v>Sub-county</v>
      </c>
      <c r="G5245">
        <f t="shared" si="64"/>
        <v>1</v>
      </c>
    </row>
    <row r="5246" spans="1:7" x14ac:dyDescent="0.2">
      <c r="A5246" t="s">
        <v>3263</v>
      </c>
      <c r="B5246">
        <v>74528952</v>
      </c>
      <c r="C5246" t="s">
        <v>3380</v>
      </c>
      <c r="D5246" t="str">
        <f>INDEX(cleaned_data_Pittsburgh!AF$2:'cleaned_data_Pittsburgh'!AF$828, MATCH(A5246, cleaned_data_Pittsburgh!I$2:'cleaned_data_Pittsburgh'!I$828,0))</f>
        <v>Pittsburgh</v>
      </c>
      <c r="E5246">
        <f>INDEX(cleaned_data_Pittsburgh!AG$2:'cleaned_data_Pittsburgh'!AG$828, MATCH(A5246, cleaned_data_Pittsburgh!I$2:'cleaned_data_Pittsburgh'!I$828,0))</f>
        <v>0</v>
      </c>
      <c r="F5246" t="str">
        <f>INDEX(cleaned_data_Pittsburgh!AK$2:'cleaned_data_Pittsburgh'!AK$828, MATCH(A5246, cleaned_data_Pittsburgh!I$2:'cleaned_data_Pittsburgh'!I$828,0))</f>
        <v>Sub-county</v>
      </c>
      <c r="G5246">
        <f t="shared" si="64"/>
        <v>1</v>
      </c>
    </row>
    <row r="5247" spans="1:7" x14ac:dyDescent="0.2">
      <c r="A5247" t="s">
        <v>3263</v>
      </c>
      <c r="B5247">
        <v>188646250</v>
      </c>
      <c r="C5247" t="s">
        <v>3380</v>
      </c>
      <c r="D5247" t="str">
        <f>INDEX(cleaned_data_Pittsburgh!AF$2:'cleaned_data_Pittsburgh'!AF$828, MATCH(A5247, cleaned_data_Pittsburgh!I$2:'cleaned_data_Pittsburgh'!I$828,0))</f>
        <v>Pittsburgh</v>
      </c>
      <c r="E5247">
        <f>INDEX(cleaned_data_Pittsburgh!AG$2:'cleaned_data_Pittsburgh'!AG$828, MATCH(A5247, cleaned_data_Pittsburgh!I$2:'cleaned_data_Pittsburgh'!I$828,0))</f>
        <v>0</v>
      </c>
      <c r="F5247" t="str">
        <f>INDEX(cleaned_data_Pittsburgh!AK$2:'cleaned_data_Pittsburgh'!AK$828, MATCH(A5247, cleaned_data_Pittsburgh!I$2:'cleaned_data_Pittsburgh'!I$828,0))</f>
        <v>Sub-county</v>
      </c>
      <c r="G5247">
        <f t="shared" si="64"/>
        <v>1</v>
      </c>
    </row>
    <row r="5248" spans="1:7" x14ac:dyDescent="0.2">
      <c r="A5248" t="s">
        <v>3263</v>
      </c>
      <c r="B5248">
        <v>11807550</v>
      </c>
      <c r="C5248" t="s">
        <v>3380</v>
      </c>
      <c r="D5248" t="str">
        <f>INDEX(cleaned_data_Pittsburgh!AF$2:'cleaned_data_Pittsburgh'!AF$828, MATCH(A5248, cleaned_data_Pittsburgh!I$2:'cleaned_data_Pittsburgh'!I$828,0))</f>
        <v>Pittsburgh</v>
      </c>
      <c r="E5248">
        <f>INDEX(cleaned_data_Pittsburgh!AG$2:'cleaned_data_Pittsburgh'!AG$828, MATCH(A5248, cleaned_data_Pittsburgh!I$2:'cleaned_data_Pittsburgh'!I$828,0))</f>
        <v>0</v>
      </c>
      <c r="F5248" t="str">
        <f>INDEX(cleaned_data_Pittsburgh!AK$2:'cleaned_data_Pittsburgh'!AK$828, MATCH(A5248, cleaned_data_Pittsburgh!I$2:'cleaned_data_Pittsburgh'!I$828,0))</f>
        <v>Sub-county</v>
      </c>
      <c r="G5248">
        <f t="shared" si="64"/>
        <v>1</v>
      </c>
    </row>
    <row r="5249" spans="1:7" x14ac:dyDescent="0.2">
      <c r="A5249" t="s">
        <v>3263</v>
      </c>
      <c r="B5249">
        <v>129655832</v>
      </c>
      <c r="C5249" t="s">
        <v>3380</v>
      </c>
      <c r="D5249" t="str">
        <f>INDEX(cleaned_data_Pittsburgh!AF$2:'cleaned_data_Pittsburgh'!AF$828, MATCH(A5249, cleaned_data_Pittsburgh!I$2:'cleaned_data_Pittsburgh'!I$828,0))</f>
        <v>Pittsburgh</v>
      </c>
      <c r="E5249">
        <f>INDEX(cleaned_data_Pittsburgh!AG$2:'cleaned_data_Pittsburgh'!AG$828, MATCH(A5249, cleaned_data_Pittsburgh!I$2:'cleaned_data_Pittsburgh'!I$828,0))</f>
        <v>0</v>
      </c>
      <c r="F5249" t="str">
        <f>INDEX(cleaned_data_Pittsburgh!AK$2:'cleaned_data_Pittsburgh'!AK$828, MATCH(A5249, cleaned_data_Pittsburgh!I$2:'cleaned_data_Pittsburgh'!I$828,0))</f>
        <v>Sub-county</v>
      </c>
      <c r="G5249">
        <f t="shared" si="64"/>
        <v>1</v>
      </c>
    </row>
    <row r="5250" spans="1:7" x14ac:dyDescent="0.2">
      <c r="A5250" t="s">
        <v>3263</v>
      </c>
      <c r="B5250">
        <v>134218582</v>
      </c>
      <c r="C5250" t="s">
        <v>3380</v>
      </c>
      <c r="D5250" t="str">
        <f>INDEX(cleaned_data_Pittsburgh!AF$2:'cleaned_data_Pittsburgh'!AF$828, MATCH(A5250, cleaned_data_Pittsburgh!I$2:'cleaned_data_Pittsburgh'!I$828,0))</f>
        <v>Pittsburgh</v>
      </c>
      <c r="E5250">
        <f>INDEX(cleaned_data_Pittsburgh!AG$2:'cleaned_data_Pittsburgh'!AG$828, MATCH(A5250, cleaned_data_Pittsburgh!I$2:'cleaned_data_Pittsburgh'!I$828,0))</f>
        <v>0</v>
      </c>
      <c r="F5250" t="str">
        <f>INDEX(cleaned_data_Pittsburgh!AK$2:'cleaned_data_Pittsburgh'!AK$828, MATCH(A5250, cleaned_data_Pittsburgh!I$2:'cleaned_data_Pittsburgh'!I$828,0))</f>
        <v>Sub-county</v>
      </c>
      <c r="G5250">
        <f t="shared" si="64"/>
        <v>1</v>
      </c>
    </row>
    <row r="5251" spans="1:7" x14ac:dyDescent="0.2">
      <c r="A5251" t="s">
        <v>3263</v>
      </c>
      <c r="B5251">
        <v>57794862</v>
      </c>
      <c r="C5251" t="s">
        <v>3380</v>
      </c>
      <c r="D5251" t="str">
        <f>INDEX(cleaned_data_Pittsburgh!AF$2:'cleaned_data_Pittsburgh'!AF$828, MATCH(A5251, cleaned_data_Pittsburgh!I$2:'cleaned_data_Pittsburgh'!I$828,0))</f>
        <v>Pittsburgh</v>
      </c>
      <c r="E5251">
        <f>INDEX(cleaned_data_Pittsburgh!AG$2:'cleaned_data_Pittsburgh'!AG$828, MATCH(A5251, cleaned_data_Pittsburgh!I$2:'cleaned_data_Pittsburgh'!I$828,0))</f>
        <v>0</v>
      </c>
      <c r="F5251" t="str">
        <f>INDEX(cleaned_data_Pittsburgh!AK$2:'cleaned_data_Pittsburgh'!AK$828, MATCH(A5251, cleaned_data_Pittsburgh!I$2:'cleaned_data_Pittsburgh'!I$828,0))</f>
        <v>Sub-county</v>
      </c>
      <c r="G5251">
        <f t="shared" si="64"/>
        <v>1</v>
      </c>
    </row>
    <row r="5252" spans="1:7" x14ac:dyDescent="0.2">
      <c r="A5252" t="s">
        <v>3263</v>
      </c>
      <c r="B5252">
        <v>12876465</v>
      </c>
      <c r="C5252" t="s">
        <v>3380</v>
      </c>
      <c r="D5252" t="str">
        <f>INDEX(cleaned_data_Pittsburgh!AF$2:'cleaned_data_Pittsburgh'!AF$828, MATCH(A5252, cleaned_data_Pittsburgh!I$2:'cleaned_data_Pittsburgh'!I$828,0))</f>
        <v>Pittsburgh</v>
      </c>
      <c r="E5252">
        <f>INDEX(cleaned_data_Pittsburgh!AG$2:'cleaned_data_Pittsburgh'!AG$828, MATCH(A5252, cleaned_data_Pittsburgh!I$2:'cleaned_data_Pittsburgh'!I$828,0))</f>
        <v>0</v>
      </c>
      <c r="F5252" t="str">
        <f>INDEX(cleaned_data_Pittsburgh!AK$2:'cleaned_data_Pittsburgh'!AK$828, MATCH(A5252, cleaned_data_Pittsburgh!I$2:'cleaned_data_Pittsburgh'!I$828,0))</f>
        <v>Sub-county</v>
      </c>
      <c r="G5252">
        <f t="shared" si="64"/>
        <v>1</v>
      </c>
    </row>
    <row r="5253" spans="1:7" x14ac:dyDescent="0.2">
      <c r="A5253" t="s">
        <v>3263</v>
      </c>
      <c r="B5253">
        <v>43426972</v>
      </c>
      <c r="C5253" t="s">
        <v>3380</v>
      </c>
      <c r="D5253" t="str">
        <f>INDEX(cleaned_data_Pittsburgh!AF$2:'cleaned_data_Pittsburgh'!AF$828, MATCH(A5253, cleaned_data_Pittsburgh!I$2:'cleaned_data_Pittsburgh'!I$828,0))</f>
        <v>Pittsburgh</v>
      </c>
      <c r="E5253">
        <f>INDEX(cleaned_data_Pittsburgh!AG$2:'cleaned_data_Pittsburgh'!AG$828, MATCH(A5253, cleaned_data_Pittsburgh!I$2:'cleaned_data_Pittsburgh'!I$828,0))</f>
        <v>0</v>
      </c>
      <c r="F5253" t="str">
        <f>INDEX(cleaned_data_Pittsburgh!AK$2:'cleaned_data_Pittsburgh'!AK$828, MATCH(A5253, cleaned_data_Pittsburgh!I$2:'cleaned_data_Pittsburgh'!I$828,0))</f>
        <v>Sub-county</v>
      </c>
      <c r="G5253">
        <f t="shared" si="64"/>
        <v>1</v>
      </c>
    </row>
    <row r="5254" spans="1:7" x14ac:dyDescent="0.2">
      <c r="A5254" t="s">
        <v>3263</v>
      </c>
      <c r="B5254">
        <v>149030712</v>
      </c>
      <c r="C5254" t="s">
        <v>3380</v>
      </c>
      <c r="D5254" t="str">
        <f>INDEX(cleaned_data_Pittsburgh!AF$2:'cleaned_data_Pittsburgh'!AF$828, MATCH(A5254, cleaned_data_Pittsburgh!I$2:'cleaned_data_Pittsburgh'!I$828,0))</f>
        <v>Pittsburgh</v>
      </c>
      <c r="E5254">
        <f>INDEX(cleaned_data_Pittsburgh!AG$2:'cleaned_data_Pittsburgh'!AG$828, MATCH(A5254, cleaned_data_Pittsburgh!I$2:'cleaned_data_Pittsburgh'!I$828,0))</f>
        <v>0</v>
      </c>
      <c r="F5254" t="str">
        <f>INDEX(cleaned_data_Pittsburgh!AK$2:'cleaned_data_Pittsburgh'!AK$828, MATCH(A5254, cleaned_data_Pittsburgh!I$2:'cleaned_data_Pittsburgh'!I$828,0))</f>
        <v>Sub-county</v>
      </c>
      <c r="G5254">
        <f t="shared" si="64"/>
        <v>1</v>
      </c>
    </row>
    <row r="5255" spans="1:7" x14ac:dyDescent="0.2">
      <c r="A5255" t="s">
        <v>3263</v>
      </c>
      <c r="B5255">
        <v>147542422</v>
      </c>
      <c r="C5255" t="s">
        <v>3380</v>
      </c>
      <c r="D5255" t="str">
        <f>INDEX(cleaned_data_Pittsburgh!AF$2:'cleaned_data_Pittsburgh'!AF$828, MATCH(A5255, cleaned_data_Pittsburgh!I$2:'cleaned_data_Pittsburgh'!I$828,0))</f>
        <v>Pittsburgh</v>
      </c>
      <c r="E5255">
        <f>INDEX(cleaned_data_Pittsburgh!AG$2:'cleaned_data_Pittsburgh'!AG$828, MATCH(A5255, cleaned_data_Pittsburgh!I$2:'cleaned_data_Pittsburgh'!I$828,0))</f>
        <v>0</v>
      </c>
      <c r="F5255" t="str">
        <f>INDEX(cleaned_data_Pittsburgh!AK$2:'cleaned_data_Pittsburgh'!AK$828, MATCH(A5255, cleaned_data_Pittsburgh!I$2:'cleaned_data_Pittsburgh'!I$828,0))</f>
        <v>Sub-county</v>
      </c>
      <c r="G5255">
        <f t="shared" si="64"/>
        <v>1</v>
      </c>
    </row>
    <row r="5256" spans="1:7" x14ac:dyDescent="0.2">
      <c r="A5256" t="s">
        <v>3263</v>
      </c>
      <c r="B5256">
        <v>90728272</v>
      </c>
      <c r="C5256" t="s">
        <v>3380</v>
      </c>
      <c r="D5256" t="str">
        <f>INDEX(cleaned_data_Pittsburgh!AF$2:'cleaned_data_Pittsburgh'!AF$828, MATCH(A5256, cleaned_data_Pittsburgh!I$2:'cleaned_data_Pittsburgh'!I$828,0))</f>
        <v>Pittsburgh</v>
      </c>
      <c r="E5256">
        <f>INDEX(cleaned_data_Pittsburgh!AG$2:'cleaned_data_Pittsburgh'!AG$828, MATCH(A5256, cleaned_data_Pittsburgh!I$2:'cleaned_data_Pittsburgh'!I$828,0))</f>
        <v>0</v>
      </c>
      <c r="F5256" t="str">
        <f>INDEX(cleaned_data_Pittsburgh!AK$2:'cleaned_data_Pittsburgh'!AK$828, MATCH(A5256, cleaned_data_Pittsburgh!I$2:'cleaned_data_Pittsburgh'!I$828,0))</f>
        <v>Sub-county</v>
      </c>
      <c r="G5256">
        <f t="shared" si="64"/>
        <v>1</v>
      </c>
    </row>
    <row r="5257" spans="1:7" x14ac:dyDescent="0.2">
      <c r="A5257" t="s">
        <v>3263</v>
      </c>
      <c r="B5257">
        <v>59296612</v>
      </c>
      <c r="C5257" t="s">
        <v>3380</v>
      </c>
      <c r="D5257" t="str">
        <f>INDEX(cleaned_data_Pittsburgh!AF$2:'cleaned_data_Pittsburgh'!AF$828, MATCH(A5257, cleaned_data_Pittsburgh!I$2:'cleaned_data_Pittsburgh'!I$828,0))</f>
        <v>Pittsburgh</v>
      </c>
      <c r="E5257">
        <f>INDEX(cleaned_data_Pittsburgh!AG$2:'cleaned_data_Pittsburgh'!AG$828, MATCH(A5257, cleaned_data_Pittsburgh!I$2:'cleaned_data_Pittsburgh'!I$828,0))</f>
        <v>0</v>
      </c>
      <c r="F5257" t="str">
        <f>INDEX(cleaned_data_Pittsburgh!AK$2:'cleaned_data_Pittsburgh'!AK$828, MATCH(A5257, cleaned_data_Pittsburgh!I$2:'cleaned_data_Pittsburgh'!I$828,0))</f>
        <v>Sub-county</v>
      </c>
      <c r="G5257">
        <f t="shared" si="64"/>
        <v>1</v>
      </c>
    </row>
    <row r="5258" spans="1:7" x14ac:dyDescent="0.2">
      <c r="A5258" t="s">
        <v>3263</v>
      </c>
      <c r="B5258">
        <v>8069678</v>
      </c>
      <c r="C5258" t="s">
        <v>3380</v>
      </c>
      <c r="D5258" t="str">
        <f>INDEX(cleaned_data_Pittsburgh!AF$2:'cleaned_data_Pittsburgh'!AF$828, MATCH(A5258, cleaned_data_Pittsburgh!I$2:'cleaned_data_Pittsburgh'!I$828,0))</f>
        <v>Pittsburgh</v>
      </c>
      <c r="E5258">
        <f>INDEX(cleaned_data_Pittsburgh!AG$2:'cleaned_data_Pittsburgh'!AG$828, MATCH(A5258, cleaned_data_Pittsburgh!I$2:'cleaned_data_Pittsburgh'!I$828,0))</f>
        <v>0</v>
      </c>
      <c r="F5258" t="str">
        <f>INDEX(cleaned_data_Pittsburgh!AK$2:'cleaned_data_Pittsburgh'!AK$828, MATCH(A5258, cleaned_data_Pittsburgh!I$2:'cleaned_data_Pittsburgh'!I$828,0))</f>
        <v>Sub-county</v>
      </c>
      <c r="G5258">
        <f t="shared" si="64"/>
        <v>1</v>
      </c>
    </row>
    <row r="5259" spans="1:7" x14ac:dyDescent="0.2">
      <c r="A5259" t="s">
        <v>3263</v>
      </c>
      <c r="B5259">
        <v>129510412</v>
      </c>
      <c r="C5259" t="s">
        <v>3380</v>
      </c>
      <c r="D5259" t="str">
        <f>INDEX(cleaned_data_Pittsburgh!AF$2:'cleaned_data_Pittsburgh'!AF$828, MATCH(A5259, cleaned_data_Pittsburgh!I$2:'cleaned_data_Pittsburgh'!I$828,0))</f>
        <v>Pittsburgh</v>
      </c>
      <c r="E5259">
        <f>INDEX(cleaned_data_Pittsburgh!AG$2:'cleaned_data_Pittsburgh'!AG$828, MATCH(A5259, cleaned_data_Pittsburgh!I$2:'cleaned_data_Pittsburgh'!I$828,0))</f>
        <v>0</v>
      </c>
      <c r="F5259" t="str">
        <f>INDEX(cleaned_data_Pittsburgh!AK$2:'cleaned_data_Pittsburgh'!AK$828, MATCH(A5259, cleaned_data_Pittsburgh!I$2:'cleaned_data_Pittsburgh'!I$828,0))</f>
        <v>Sub-county</v>
      </c>
      <c r="G5259">
        <f t="shared" ref="G5259:G5322" si="65">IF(IFERROR(SEARCH(D5259, C5259), 0), 1, 0)</f>
        <v>1</v>
      </c>
    </row>
    <row r="5260" spans="1:7" x14ac:dyDescent="0.2">
      <c r="A5260" t="s">
        <v>3263</v>
      </c>
      <c r="B5260">
        <v>38075962</v>
      </c>
      <c r="C5260" t="s">
        <v>3380</v>
      </c>
      <c r="D5260" t="str">
        <f>INDEX(cleaned_data_Pittsburgh!AF$2:'cleaned_data_Pittsburgh'!AF$828, MATCH(A5260, cleaned_data_Pittsburgh!I$2:'cleaned_data_Pittsburgh'!I$828,0))</f>
        <v>Pittsburgh</v>
      </c>
      <c r="E5260">
        <f>INDEX(cleaned_data_Pittsburgh!AG$2:'cleaned_data_Pittsburgh'!AG$828, MATCH(A5260, cleaned_data_Pittsburgh!I$2:'cleaned_data_Pittsburgh'!I$828,0))</f>
        <v>0</v>
      </c>
      <c r="F5260" t="str">
        <f>INDEX(cleaned_data_Pittsburgh!AK$2:'cleaned_data_Pittsburgh'!AK$828, MATCH(A5260, cleaned_data_Pittsburgh!I$2:'cleaned_data_Pittsburgh'!I$828,0))</f>
        <v>Sub-county</v>
      </c>
      <c r="G5260">
        <f t="shared" si="65"/>
        <v>1</v>
      </c>
    </row>
    <row r="5261" spans="1:7" x14ac:dyDescent="0.2">
      <c r="A5261" t="s">
        <v>3263</v>
      </c>
      <c r="B5261">
        <v>108981502</v>
      </c>
      <c r="C5261" t="s">
        <v>3380</v>
      </c>
      <c r="D5261" t="str">
        <f>INDEX(cleaned_data_Pittsburgh!AF$2:'cleaned_data_Pittsburgh'!AF$828, MATCH(A5261, cleaned_data_Pittsburgh!I$2:'cleaned_data_Pittsburgh'!I$828,0))</f>
        <v>Pittsburgh</v>
      </c>
      <c r="E5261">
        <f>INDEX(cleaned_data_Pittsburgh!AG$2:'cleaned_data_Pittsburgh'!AG$828, MATCH(A5261, cleaned_data_Pittsburgh!I$2:'cleaned_data_Pittsburgh'!I$828,0))</f>
        <v>0</v>
      </c>
      <c r="F5261" t="str">
        <f>INDEX(cleaned_data_Pittsburgh!AK$2:'cleaned_data_Pittsburgh'!AK$828, MATCH(A5261, cleaned_data_Pittsburgh!I$2:'cleaned_data_Pittsburgh'!I$828,0))</f>
        <v>Sub-county</v>
      </c>
      <c r="G5261">
        <f t="shared" si="65"/>
        <v>1</v>
      </c>
    </row>
    <row r="5262" spans="1:7" x14ac:dyDescent="0.2">
      <c r="A5262" t="s">
        <v>3263</v>
      </c>
      <c r="B5262">
        <v>88896342</v>
      </c>
      <c r="C5262" t="s">
        <v>3380</v>
      </c>
      <c r="D5262" t="str">
        <f>INDEX(cleaned_data_Pittsburgh!AF$2:'cleaned_data_Pittsburgh'!AF$828, MATCH(A5262, cleaned_data_Pittsburgh!I$2:'cleaned_data_Pittsburgh'!I$828,0))</f>
        <v>Pittsburgh</v>
      </c>
      <c r="E5262">
        <f>INDEX(cleaned_data_Pittsburgh!AG$2:'cleaned_data_Pittsburgh'!AG$828, MATCH(A5262, cleaned_data_Pittsburgh!I$2:'cleaned_data_Pittsburgh'!I$828,0))</f>
        <v>0</v>
      </c>
      <c r="F5262" t="str">
        <f>INDEX(cleaned_data_Pittsburgh!AK$2:'cleaned_data_Pittsburgh'!AK$828, MATCH(A5262, cleaned_data_Pittsburgh!I$2:'cleaned_data_Pittsburgh'!I$828,0))</f>
        <v>Sub-county</v>
      </c>
      <c r="G5262">
        <f t="shared" si="65"/>
        <v>1</v>
      </c>
    </row>
    <row r="5263" spans="1:7" x14ac:dyDescent="0.2">
      <c r="A5263" t="s">
        <v>3263</v>
      </c>
      <c r="B5263">
        <v>49325022</v>
      </c>
      <c r="C5263" t="s">
        <v>3380</v>
      </c>
      <c r="D5263" t="str">
        <f>INDEX(cleaned_data_Pittsburgh!AF$2:'cleaned_data_Pittsburgh'!AF$828, MATCH(A5263, cleaned_data_Pittsburgh!I$2:'cleaned_data_Pittsburgh'!I$828,0))</f>
        <v>Pittsburgh</v>
      </c>
      <c r="E5263">
        <f>INDEX(cleaned_data_Pittsburgh!AG$2:'cleaned_data_Pittsburgh'!AG$828, MATCH(A5263, cleaned_data_Pittsburgh!I$2:'cleaned_data_Pittsburgh'!I$828,0))</f>
        <v>0</v>
      </c>
      <c r="F5263" t="str">
        <f>INDEX(cleaned_data_Pittsburgh!AK$2:'cleaned_data_Pittsburgh'!AK$828, MATCH(A5263, cleaned_data_Pittsburgh!I$2:'cleaned_data_Pittsburgh'!I$828,0))</f>
        <v>Sub-county</v>
      </c>
      <c r="G5263">
        <f t="shared" si="65"/>
        <v>1</v>
      </c>
    </row>
    <row r="5264" spans="1:7" x14ac:dyDescent="0.2">
      <c r="A5264" t="s">
        <v>3263</v>
      </c>
      <c r="B5264">
        <v>28301652</v>
      </c>
      <c r="C5264" t="s">
        <v>3380</v>
      </c>
      <c r="D5264" t="str">
        <f>INDEX(cleaned_data_Pittsburgh!AF$2:'cleaned_data_Pittsburgh'!AF$828, MATCH(A5264, cleaned_data_Pittsburgh!I$2:'cleaned_data_Pittsburgh'!I$828,0))</f>
        <v>Pittsburgh</v>
      </c>
      <c r="E5264">
        <f>INDEX(cleaned_data_Pittsburgh!AG$2:'cleaned_data_Pittsburgh'!AG$828, MATCH(A5264, cleaned_data_Pittsburgh!I$2:'cleaned_data_Pittsburgh'!I$828,0))</f>
        <v>0</v>
      </c>
      <c r="F5264" t="str">
        <f>INDEX(cleaned_data_Pittsburgh!AK$2:'cleaned_data_Pittsburgh'!AK$828, MATCH(A5264, cleaned_data_Pittsburgh!I$2:'cleaned_data_Pittsburgh'!I$828,0))</f>
        <v>Sub-county</v>
      </c>
      <c r="G5264">
        <f t="shared" si="65"/>
        <v>1</v>
      </c>
    </row>
    <row r="5265" spans="1:7" x14ac:dyDescent="0.2">
      <c r="A5265" t="s">
        <v>3263</v>
      </c>
      <c r="B5265">
        <v>12167767</v>
      </c>
      <c r="C5265" t="s">
        <v>3380</v>
      </c>
      <c r="D5265" t="str">
        <f>INDEX(cleaned_data_Pittsburgh!AF$2:'cleaned_data_Pittsburgh'!AF$828, MATCH(A5265, cleaned_data_Pittsburgh!I$2:'cleaned_data_Pittsburgh'!I$828,0))</f>
        <v>Pittsburgh</v>
      </c>
      <c r="E5265">
        <f>INDEX(cleaned_data_Pittsburgh!AG$2:'cleaned_data_Pittsburgh'!AG$828, MATCH(A5265, cleaned_data_Pittsburgh!I$2:'cleaned_data_Pittsburgh'!I$828,0))</f>
        <v>0</v>
      </c>
      <c r="F5265" t="str">
        <f>INDEX(cleaned_data_Pittsburgh!AK$2:'cleaned_data_Pittsburgh'!AK$828, MATCH(A5265, cleaned_data_Pittsburgh!I$2:'cleaned_data_Pittsburgh'!I$828,0))</f>
        <v>Sub-county</v>
      </c>
      <c r="G5265">
        <f t="shared" si="65"/>
        <v>1</v>
      </c>
    </row>
    <row r="5266" spans="1:7" x14ac:dyDescent="0.2">
      <c r="A5266" t="s">
        <v>3263</v>
      </c>
      <c r="B5266">
        <v>11663509</v>
      </c>
      <c r="C5266" t="s">
        <v>3380</v>
      </c>
      <c r="D5266" t="str">
        <f>INDEX(cleaned_data_Pittsburgh!AF$2:'cleaned_data_Pittsburgh'!AF$828, MATCH(A5266, cleaned_data_Pittsburgh!I$2:'cleaned_data_Pittsburgh'!I$828,0))</f>
        <v>Pittsburgh</v>
      </c>
      <c r="E5266">
        <f>INDEX(cleaned_data_Pittsburgh!AG$2:'cleaned_data_Pittsburgh'!AG$828, MATCH(A5266, cleaned_data_Pittsburgh!I$2:'cleaned_data_Pittsburgh'!I$828,0))</f>
        <v>0</v>
      </c>
      <c r="F5266" t="str">
        <f>INDEX(cleaned_data_Pittsburgh!AK$2:'cleaned_data_Pittsburgh'!AK$828, MATCH(A5266, cleaned_data_Pittsburgh!I$2:'cleaned_data_Pittsburgh'!I$828,0))</f>
        <v>Sub-county</v>
      </c>
      <c r="G5266">
        <f t="shared" si="65"/>
        <v>1</v>
      </c>
    </row>
    <row r="5267" spans="1:7" x14ac:dyDescent="0.2">
      <c r="A5267" t="s">
        <v>3263</v>
      </c>
      <c r="B5267">
        <v>101759422</v>
      </c>
      <c r="C5267" t="s">
        <v>3380</v>
      </c>
      <c r="D5267" t="str">
        <f>INDEX(cleaned_data_Pittsburgh!AF$2:'cleaned_data_Pittsburgh'!AF$828, MATCH(A5267, cleaned_data_Pittsburgh!I$2:'cleaned_data_Pittsburgh'!I$828,0))</f>
        <v>Pittsburgh</v>
      </c>
      <c r="E5267">
        <f>INDEX(cleaned_data_Pittsburgh!AG$2:'cleaned_data_Pittsburgh'!AG$828, MATCH(A5267, cleaned_data_Pittsburgh!I$2:'cleaned_data_Pittsburgh'!I$828,0))</f>
        <v>0</v>
      </c>
      <c r="F5267" t="str">
        <f>INDEX(cleaned_data_Pittsburgh!AK$2:'cleaned_data_Pittsburgh'!AK$828, MATCH(A5267, cleaned_data_Pittsburgh!I$2:'cleaned_data_Pittsburgh'!I$828,0))</f>
        <v>Sub-county</v>
      </c>
      <c r="G5267">
        <f t="shared" si="65"/>
        <v>1</v>
      </c>
    </row>
    <row r="5268" spans="1:7" x14ac:dyDescent="0.2">
      <c r="A5268" t="s">
        <v>3263</v>
      </c>
      <c r="B5268">
        <v>58823692</v>
      </c>
      <c r="C5268" t="s">
        <v>3380</v>
      </c>
      <c r="D5268" t="str">
        <f>INDEX(cleaned_data_Pittsburgh!AF$2:'cleaned_data_Pittsburgh'!AF$828, MATCH(A5268, cleaned_data_Pittsburgh!I$2:'cleaned_data_Pittsburgh'!I$828,0))</f>
        <v>Pittsburgh</v>
      </c>
      <c r="E5268">
        <f>INDEX(cleaned_data_Pittsburgh!AG$2:'cleaned_data_Pittsburgh'!AG$828, MATCH(A5268, cleaned_data_Pittsburgh!I$2:'cleaned_data_Pittsburgh'!I$828,0))</f>
        <v>0</v>
      </c>
      <c r="F5268" t="str">
        <f>INDEX(cleaned_data_Pittsburgh!AK$2:'cleaned_data_Pittsburgh'!AK$828, MATCH(A5268, cleaned_data_Pittsburgh!I$2:'cleaned_data_Pittsburgh'!I$828,0))</f>
        <v>Sub-county</v>
      </c>
      <c r="G5268">
        <f t="shared" si="65"/>
        <v>1</v>
      </c>
    </row>
    <row r="5269" spans="1:7" x14ac:dyDescent="0.2">
      <c r="A5269" t="s">
        <v>3263</v>
      </c>
      <c r="B5269">
        <v>173568872</v>
      </c>
      <c r="C5269" t="s">
        <v>3380</v>
      </c>
      <c r="D5269" t="str">
        <f>INDEX(cleaned_data_Pittsburgh!AF$2:'cleaned_data_Pittsburgh'!AF$828, MATCH(A5269, cleaned_data_Pittsburgh!I$2:'cleaned_data_Pittsburgh'!I$828,0))</f>
        <v>Pittsburgh</v>
      </c>
      <c r="E5269">
        <f>INDEX(cleaned_data_Pittsburgh!AG$2:'cleaned_data_Pittsburgh'!AG$828, MATCH(A5269, cleaned_data_Pittsburgh!I$2:'cleaned_data_Pittsburgh'!I$828,0))</f>
        <v>0</v>
      </c>
      <c r="F5269" t="str">
        <f>INDEX(cleaned_data_Pittsburgh!AK$2:'cleaned_data_Pittsburgh'!AK$828, MATCH(A5269, cleaned_data_Pittsburgh!I$2:'cleaned_data_Pittsburgh'!I$828,0))</f>
        <v>Sub-county</v>
      </c>
      <c r="G5269">
        <f t="shared" si="65"/>
        <v>1</v>
      </c>
    </row>
    <row r="5270" spans="1:7" x14ac:dyDescent="0.2">
      <c r="A5270" t="s">
        <v>3263</v>
      </c>
      <c r="B5270">
        <v>60069022</v>
      </c>
      <c r="C5270" t="s">
        <v>3380</v>
      </c>
      <c r="D5270" t="str">
        <f>INDEX(cleaned_data_Pittsburgh!AF$2:'cleaned_data_Pittsburgh'!AF$828, MATCH(A5270, cleaned_data_Pittsburgh!I$2:'cleaned_data_Pittsburgh'!I$828,0))</f>
        <v>Pittsburgh</v>
      </c>
      <c r="E5270">
        <f>INDEX(cleaned_data_Pittsburgh!AG$2:'cleaned_data_Pittsburgh'!AG$828, MATCH(A5270, cleaned_data_Pittsburgh!I$2:'cleaned_data_Pittsburgh'!I$828,0))</f>
        <v>0</v>
      </c>
      <c r="F5270" t="str">
        <f>INDEX(cleaned_data_Pittsburgh!AK$2:'cleaned_data_Pittsburgh'!AK$828, MATCH(A5270, cleaned_data_Pittsburgh!I$2:'cleaned_data_Pittsburgh'!I$828,0))</f>
        <v>Sub-county</v>
      </c>
      <c r="G5270">
        <f t="shared" si="65"/>
        <v>1</v>
      </c>
    </row>
    <row r="5271" spans="1:7" x14ac:dyDescent="0.2">
      <c r="A5271" t="s">
        <v>3263</v>
      </c>
      <c r="B5271">
        <v>136842352</v>
      </c>
      <c r="C5271" t="s">
        <v>3380</v>
      </c>
      <c r="D5271" t="str">
        <f>INDEX(cleaned_data_Pittsburgh!AF$2:'cleaned_data_Pittsburgh'!AF$828, MATCH(A5271, cleaned_data_Pittsburgh!I$2:'cleaned_data_Pittsburgh'!I$828,0))</f>
        <v>Pittsburgh</v>
      </c>
      <c r="E5271">
        <f>INDEX(cleaned_data_Pittsburgh!AG$2:'cleaned_data_Pittsburgh'!AG$828, MATCH(A5271, cleaned_data_Pittsburgh!I$2:'cleaned_data_Pittsburgh'!I$828,0))</f>
        <v>0</v>
      </c>
      <c r="F5271" t="str">
        <f>INDEX(cleaned_data_Pittsburgh!AK$2:'cleaned_data_Pittsburgh'!AK$828, MATCH(A5271, cleaned_data_Pittsburgh!I$2:'cleaned_data_Pittsburgh'!I$828,0))</f>
        <v>Sub-county</v>
      </c>
      <c r="G5271">
        <f t="shared" si="65"/>
        <v>1</v>
      </c>
    </row>
    <row r="5272" spans="1:7" x14ac:dyDescent="0.2">
      <c r="A5272" t="s">
        <v>3263</v>
      </c>
      <c r="B5272">
        <v>65149352</v>
      </c>
      <c r="C5272" t="s">
        <v>3380</v>
      </c>
      <c r="D5272" t="str">
        <f>INDEX(cleaned_data_Pittsburgh!AF$2:'cleaned_data_Pittsburgh'!AF$828, MATCH(A5272, cleaned_data_Pittsburgh!I$2:'cleaned_data_Pittsburgh'!I$828,0))</f>
        <v>Pittsburgh</v>
      </c>
      <c r="E5272">
        <f>INDEX(cleaned_data_Pittsburgh!AG$2:'cleaned_data_Pittsburgh'!AG$828, MATCH(A5272, cleaned_data_Pittsburgh!I$2:'cleaned_data_Pittsburgh'!I$828,0))</f>
        <v>0</v>
      </c>
      <c r="F5272" t="str">
        <f>INDEX(cleaned_data_Pittsburgh!AK$2:'cleaned_data_Pittsburgh'!AK$828, MATCH(A5272, cleaned_data_Pittsburgh!I$2:'cleaned_data_Pittsburgh'!I$828,0))</f>
        <v>Sub-county</v>
      </c>
      <c r="G5272">
        <f t="shared" si="65"/>
        <v>1</v>
      </c>
    </row>
    <row r="5273" spans="1:7" x14ac:dyDescent="0.2">
      <c r="A5273" t="s">
        <v>3263</v>
      </c>
      <c r="B5273">
        <v>84987042</v>
      </c>
      <c r="C5273" t="s">
        <v>3380</v>
      </c>
      <c r="D5273" t="str">
        <f>INDEX(cleaned_data_Pittsburgh!AF$2:'cleaned_data_Pittsburgh'!AF$828, MATCH(A5273, cleaned_data_Pittsburgh!I$2:'cleaned_data_Pittsburgh'!I$828,0))</f>
        <v>Pittsburgh</v>
      </c>
      <c r="E5273">
        <f>INDEX(cleaned_data_Pittsburgh!AG$2:'cleaned_data_Pittsburgh'!AG$828, MATCH(A5273, cleaned_data_Pittsburgh!I$2:'cleaned_data_Pittsburgh'!I$828,0))</f>
        <v>0</v>
      </c>
      <c r="F5273" t="str">
        <f>INDEX(cleaned_data_Pittsburgh!AK$2:'cleaned_data_Pittsburgh'!AK$828, MATCH(A5273, cleaned_data_Pittsburgh!I$2:'cleaned_data_Pittsburgh'!I$828,0))</f>
        <v>Sub-county</v>
      </c>
      <c r="G5273">
        <f t="shared" si="65"/>
        <v>1</v>
      </c>
    </row>
    <row r="5274" spans="1:7" x14ac:dyDescent="0.2">
      <c r="A5274" t="s">
        <v>3263</v>
      </c>
      <c r="B5274">
        <v>133979662</v>
      </c>
      <c r="C5274" t="s">
        <v>3380</v>
      </c>
      <c r="D5274" t="str">
        <f>INDEX(cleaned_data_Pittsburgh!AF$2:'cleaned_data_Pittsburgh'!AF$828, MATCH(A5274, cleaned_data_Pittsburgh!I$2:'cleaned_data_Pittsburgh'!I$828,0))</f>
        <v>Pittsburgh</v>
      </c>
      <c r="E5274">
        <f>INDEX(cleaned_data_Pittsburgh!AG$2:'cleaned_data_Pittsburgh'!AG$828, MATCH(A5274, cleaned_data_Pittsburgh!I$2:'cleaned_data_Pittsburgh'!I$828,0))</f>
        <v>0</v>
      </c>
      <c r="F5274" t="str">
        <f>INDEX(cleaned_data_Pittsburgh!AK$2:'cleaned_data_Pittsburgh'!AK$828, MATCH(A5274, cleaned_data_Pittsburgh!I$2:'cleaned_data_Pittsburgh'!I$828,0))</f>
        <v>Sub-county</v>
      </c>
      <c r="G5274">
        <f t="shared" si="65"/>
        <v>1</v>
      </c>
    </row>
    <row r="5275" spans="1:7" x14ac:dyDescent="0.2">
      <c r="A5275" t="s">
        <v>3263</v>
      </c>
      <c r="B5275">
        <v>185362400</v>
      </c>
      <c r="C5275" t="s">
        <v>3380</v>
      </c>
      <c r="D5275" t="str">
        <f>INDEX(cleaned_data_Pittsburgh!AF$2:'cleaned_data_Pittsburgh'!AF$828, MATCH(A5275, cleaned_data_Pittsburgh!I$2:'cleaned_data_Pittsburgh'!I$828,0))</f>
        <v>Pittsburgh</v>
      </c>
      <c r="E5275">
        <f>INDEX(cleaned_data_Pittsburgh!AG$2:'cleaned_data_Pittsburgh'!AG$828, MATCH(A5275, cleaned_data_Pittsburgh!I$2:'cleaned_data_Pittsburgh'!I$828,0))</f>
        <v>0</v>
      </c>
      <c r="F5275" t="str">
        <f>INDEX(cleaned_data_Pittsburgh!AK$2:'cleaned_data_Pittsburgh'!AK$828, MATCH(A5275, cleaned_data_Pittsburgh!I$2:'cleaned_data_Pittsburgh'!I$828,0))</f>
        <v>Sub-county</v>
      </c>
      <c r="G5275">
        <f t="shared" si="65"/>
        <v>1</v>
      </c>
    </row>
    <row r="5276" spans="1:7" x14ac:dyDescent="0.2">
      <c r="A5276" t="s">
        <v>3263</v>
      </c>
      <c r="B5276">
        <v>91931232</v>
      </c>
      <c r="C5276" t="s">
        <v>3380</v>
      </c>
      <c r="D5276" t="str">
        <f>INDEX(cleaned_data_Pittsburgh!AF$2:'cleaned_data_Pittsburgh'!AF$828, MATCH(A5276, cleaned_data_Pittsburgh!I$2:'cleaned_data_Pittsburgh'!I$828,0))</f>
        <v>Pittsburgh</v>
      </c>
      <c r="E5276">
        <f>INDEX(cleaned_data_Pittsburgh!AG$2:'cleaned_data_Pittsburgh'!AG$828, MATCH(A5276, cleaned_data_Pittsburgh!I$2:'cleaned_data_Pittsburgh'!I$828,0))</f>
        <v>0</v>
      </c>
      <c r="F5276" t="str">
        <f>INDEX(cleaned_data_Pittsburgh!AK$2:'cleaned_data_Pittsburgh'!AK$828, MATCH(A5276, cleaned_data_Pittsburgh!I$2:'cleaned_data_Pittsburgh'!I$828,0))</f>
        <v>Sub-county</v>
      </c>
      <c r="G5276">
        <f t="shared" si="65"/>
        <v>1</v>
      </c>
    </row>
    <row r="5277" spans="1:7" x14ac:dyDescent="0.2">
      <c r="A5277" t="s">
        <v>3263</v>
      </c>
      <c r="B5277">
        <v>97757622</v>
      </c>
      <c r="C5277" t="s">
        <v>3380</v>
      </c>
      <c r="D5277" t="str">
        <f>INDEX(cleaned_data_Pittsburgh!AF$2:'cleaned_data_Pittsburgh'!AF$828, MATCH(A5277, cleaned_data_Pittsburgh!I$2:'cleaned_data_Pittsburgh'!I$828,0))</f>
        <v>Pittsburgh</v>
      </c>
      <c r="E5277">
        <f>INDEX(cleaned_data_Pittsburgh!AG$2:'cleaned_data_Pittsburgh'!AG$828, MATCH(A5277, cleaned_data_Pittsburgh!I$2:'cleaned_data_Pittsburgh'!I$828,0))</f>
        <v>0</v>
      </c>
      <c r="F5277" t="str">
        <f>INDEX(cleaned_data_Pittsburgh!AK$2:'cleaned_data_Pittsburgh'!AK$828, MATCH(A5277, cleaned_data_Pittsburgh!I$2:'cleaned_data_Pittsburgh'!I$828,0))</f>
        <v>Sub-county</v>
      </c>
      <c r="G5277">
        <f t="shared" si="65"/>
        <v>1</v>
      </c>
    </row>
    <row r="5278" spans="1:7" x14ac:dyDescent="0.2">
      <c r="A5278" t="s">
        <v>3263</v>
      </c>
      <c r="B5278">
        <v>186672340</v>
      </c>
      <c r="C5278" t="s">
        <v>3380</v>
      </c>
      <c r="D5278" t="str">
        <f>INDEX(cleaned_data_Pittsburgh!AF$2:'cleaned_data_Pittsburgh'!AF$828, MATCH(A5278, cleaned_data_Pittsburgh!I$2:'cleaned_data_Pittsburgh'!I$828,0))</f>
        <v>Pittsburgh</v>
      </c>
      <c r="E5278">
        <f>INDEX(cleaned_data_Pittsburgh!AG$2:'cleaned_data_Pittsburgh'!AG$828, MATCH(A5278, cleaned_data_Pittsburgh!I$2:'cleaned_data_Pittsburgh'!I$828,0))</f>
        <v>0</v>
      </c>
      <c r="F5278" t="str">
        <f>INDEX(cleaned_data_Pittsburgh!AK$2:'cleaned_data_Pittsburgh'!AK$828, MATCH(A5278, cleaned_data_Pittsburgh!I$2:'cleaned_data_Pittsburgh'!I$828,0))</f>
        <v>Sub-county</v>
      </c>
      <c r="G5278">
        <f t="shared" si="65"/>
        <v>1</v>
      </c>
    </row>
    <row r="5279" spans="1:7" x14ac:dyDescent="0.2">
      <c r="A5279" t="s">
        <v>3263</v>
      </c>
      <c r="B5279">
        <v>161270742</v>
      </c>
      <c r="C5279" t="s">
        <v>3380</v>
      </c>
      <c r="D5279" t="str">
        <f>INDEX(cleaned_data_Pittsburgh!AF$2:'cleaned_data_Pittsburgh'!AF$828, MATCH(A5279, cleaned_data_Pittsburgh!I$2:'cleaned_data_Pittsburgh'!I$828,0))</f>
        <v>Pittsburgh</v>
      </c>
      <c r="E5279">
        <f>INDEX(cleaned_data_Pittsburgh!AG$2:'cleaned_data_Pittsburgh'!AG$828, MATCH(A5279, cleaned_data_Pittsburgh!I$2:'cleaned_data_Pittsburgh'!I$828,0))</f>
        <v>0</v>
      </c>
      <c r="F5279" t="str">
        <f>INDEX(cleaned_data_Pittsburgh!AK$2:'cleaned_data_Pittsburgh'!AK$828, MATCH(A5279, cleaned_data_Pittsburgh!I$2:'cleaned_data_Pittsburgh'!I$828,0))</f>
        <v>Sub-county</v>
      </c>
      <c r="G5279">
        <f t="shared" si="65"/>
        <v>1</v>
      </c>
    </row>
    <row r="5280" spans="1:7" x14ac:dyDescent="0.2">
      <c r="A5280" t="s">
        <v>3263</v>
      </c>
      <c r="B5280">
        <v>191344649</v>
      </c>
      <c r="C5280" t="s">
        <v>3380</v>
      </c>
      <c r="D5280" t="str">
        <f>INDEX(cleaned_data_Pittsburgh!AF$2:'cleaned_data_Pittsburgh'!AF$828, MATCH(A5280, cleaned_data_Pittsburgh!I$2:'cleaned_data_Pittsburgh'!I$828,0))</f>
        <v>Pittsburgh</v>
      </c>
      <c r="E5280">
        <f>INDEX(cleaned_data_Pittsburgh!AG$2:'cleaned_data_Pittsburgh'!AG$828, MATCH(A5280, cleaned_data_Pittsburgh!I$2:'cleaned_data_Pittsburgh'!I$828,0))</f>
        <v>0</v>
      </c>
      <c r="F5280" t="str">
        <f>INDEX(cleaned_data_Pittsburgh!AK$2:'cleaned_data_Pittsburgh'!AK$828, MATCH(A5280, cleaned_data_Pittsburgh!I$2:'cleaned_data_Pittsburgh'!I$828,0))</f>
        <v>Sub-county</v>
      </c>
      <c r="G5280">
        <f t="shared" si="65"/>
        <v>1</v>
      </c>
    </row>
    <row r="5281" spans="1:7" x14ac:dyDescent="0.2">
      <c r="A5281" t="s">
        <v>3263</v>
      </c>
      <c r="B5281">
        <v>191369140</v>
      </c>
      <c r="C5281" t="s">
        <v>3380</v>
      </c>
      <c r="D5281" t="str">
        <f>INDEX(cleaned_data_Pittsburgh!AF$2:'cleaned_data_Pittsburgh'!AF$828, MATCH(A5281, cleaned_data_Pittsburgh!I$2:'cleaned_data_Pittsburgh'!I$828,0))</f>
        <v>Pittsburgh</v>
      </c>
      <c r="E5281">
        <f>INDEX(cleaned_data_Pittsburgh!AG$2:'cleaned_data_Pittsburgh'!AG$828, MATCH(A5281, cleaned_data_Pittsburgh!I$2:'cleaned_data_Pittsburgh'!I$828,0))</f>
        <v>0</v>
      </c>
      <c r="F5281" t="str">
        <f>INDEX(cleaned_data_Pittsburgh!AK$2:'cleaned_data_Pittsburgh'!AK$828, MATCH(A5281, cleaned_data_Pittsburgh!I$2:'cleaned_data_Pittsburgh'!I$828,0))</f>
        <v>Sub-county</v>
      </c>
      <c r="G5281">
        <f t="shared" si="65"/>
        <v>1</v>
      </c>
    </row>
    <row r="5282" spans="1:7" x14ac:dyDescent="0.2">
      <c r="A5282" t="s">
        <v>3263</v>
      </c>
      <c r="B5282">
        <v>14514805</v>
      </c>
      <c r="C5282" t="s">
        <v>3380</v>
      </c>
      <c r="D5282" t="str">
        <f>INDEX(cleaned_data_Pittsburgh!AF$2:'cleaned_data_Pittsburgh'!AF$828, MATCH(A5282, cleaned_data_Pittsburgh!I$2:'cleaned_data_Pittsburgh'!I$828,0))</f>
        <v>Pittsburgh</v>
      </c>
      <c r="E5282">
        <f>INDEX(cleaned_data_Pittsburgh!AG$2:'cleaned_data_Pittsburgh'!AG$828, MATCH(A5282, cleaned_data_Pittsburgh!I$2:'cleaned_data_Pittsburgh'!I$828,0))</f>
        <v>0</v>
      </c>
      <c r="F5282" t="str">
        <f>INDEX(cleaned_data_Pittsburgh!AK$2:'cleaned_data_Pittsburgh'!AK$828, MATCH(A5282, cleaned_data_Pittsburgh!I$2:'cleaned_data_Pittsburgh'!I$828,0))</f>
        <v>Sub-county</v>
      </c>
      <c r="G5282">
        <f t="shared" si="65"/>
        <v>1</v>
      </c>
    </row>
    <row r="5283" spans="1:7" x14ac:dyDescent="0.2">
      <c r="A5283" t="s">
        <v>3263</v>
      </c>
      <c r="B5283">
        <v>147858952</v>
      </c>
      <c r="C5283" t="s">
        <v>3380</v>
      </c>
      <c r="D5283" t="str">
        <f>INDEX(cleaned_data_Pittsburgh!AF$2:'cleaned_data_Pittsburgh'!AF$828, MATCH(A5283, cleaned_data_Pittsburgh!I$2:'cleaned_data_Pittsburgh'!I$828,0))</f>
        <v>Pittsburgh</v>
      </c>
      <c r="E5283">
        <f>INDEX(cleaned_data_Pittsburgh!AG$2:'cleaned_data_Pittsburgh'!AG$828, MATCH(A5283, cleaned_data_Pittsburgh!I$2:'cleaned_data_Pittsburgh'!I$828,0))</f>
        <v>0</v>
      </c>
      <c r="F5283" t="str">
        <f>INDEX(cleaned_data_Pittsburgh!AK$2:'cleaned_data_Pittsburgh'!AK$828, MATCH(A5283, cleaned_data_Pittsburgh!I$2:'cleaned_data_Pittsburgh'!I$828,0))</f>
        <v>Sub-county</v>
      </c>
      <c r="G5283">
        <f t="shared" si="65"/>
        <v>1</v>
      </c>
    </row>
    <row r="5284" spans="1:7" x14ac:dyDescent="0.2">
      <c r="A5284" t="s">
        <v>3263</v>
      </c>
      <c r="B5284">
        <v>108457202</v>
      </c>
      <c r="C5284" t="s">
        <v>3380</v>
      </c>
      <c r="D5284" t="str">
        <f>INDEX(cleaned_data_Pittsburgh!AF$2:'cleaned_data_Pittsburgh'!AF$828, MATCH(A5284, cleaned_data_Pittsburgh!I$2:'cleaned_data_Pittsburgh'!I$828,0))</f>
        <v>Pittsburgh</v>
      </c>
      <c r="E5284">
        <f>INDEX(cleaned_data_Pittsburgh!AG$2:'cleaned_data_Pittsburgh'!AG$828, MATCH(A5284, cleaned_data_Pittsburgh!I$2:'cleaned_data_Pittsburgh'!I$828,0))</f>
        <v>0</v>
      </c>
      <c r="F5284" t="str">
        <f>INDEX(cleaned_data_Pittsburgh!AK$2:'cleaned_data_Pittsburgh'!AK$828, MATCH(A5284, cleaned_data_Pittsburgh!I$2:'cleaned_data_Pittsburgh'!I$828,0))</f>
        <v>Sub-county</v>
      </c>
      <c r="G5284">
        <f t="shared" si="65"/>
        <v>1</v>
      </c>
    </row>
    <row r="5285" spans="1:7" x14ac:dyDescent="0.2">
      <c r="A5285" t="s">
        <v>3263</v>
      </c>
      <c r="B5285">
        <v>185606716</v>
      </c>
      <c r="C5285" t="s">
        <v>3380</v>
      </c>
      <c r="D5285" t="str">
        <f>INDEX(cleaned_data_Pittsburgh!AF$2:'cleaned_data_Pittsburgh'!AF$828, MATCH(A5285, cleaned_data_Pittsburgh!I$2:'cleaned_data_Pittsburgh'!I$828,0))</f>
        <v>Pittsburgh</v>
      </c>
      <c r="E5285">
        <f>INDEX(cleaned_data_Pittsburgh!AG$2:'cleaned_data_Pittsburgh'!AG$828, MATCH(A5285, cleaned_data_Pittsburgh!I$2:'cleaned_data_Pittsburgh'!I$828,0))</f>
        <v>0</v>
      </c>
      <c r="F5285" t="str">
        <f>INDEX(cleaned_data_Pittsburgh!AK$2:'cleaned_data_Pittsburgh'!AK$828, MATCH(A5285, cleaned_data_Pittsburgh!I$2:'cleaned_data_Pittsburgh'!I$828,0))</f>
        <v>Sub-county</v>
      </c>
      <c r="G5285">
        <f t="shared" si="65"/>
        <v>1</v>
      </c>
    </row>
    <row r="5286" spans="1:7" x14ac:dyDescent="0.2">
      <c r="A5286" t="s">
        <v>3263</v>
      </c>
      <c r="B5286">
        <v>153844052</v>
      </c>
      <c r="C5286" t="s">
        <v>3380</v>
      </c>
      <c r="D5286" t="str">
        <f>INDEX(cleaned_data_Pittsburgh!AF$2:'cleaned_data_Pittsburgh'!AF$828, MATCH(A5286, cleaned_data_Pittsburgh!I$2:'cleaned_data_Pittsburgh'!I$828,0))</f>
        <v>Pittsburgh</v>
      </c>
      <c r="E5286">
        <f>INDEX(cleaned_data_Pittsburgh!AG$2:'cleaned_data_Pittsburgh'!AG$828, MATCH(A5286, cleaned_data_Pittsburgh!I$2:'cleaned_data_Pittsburgh'!I$828,0))</f>
        <v>0</v>
      </c>
      <c r="F5286" t="str">
        <f>INDEX(cleaned_data_Pittsburgh!AK$2:'cleaned_data_Pittsburgh'!AK$828, MATCH(A5286, cleaned_data_Pittsburgh!I$2:'cleaned_data_Pittsburgh'!I$828,0))</f>
        <v>Sub-county</v>
      </c>
      <c r="G5286">
        <f t="shared" si="65"/>
        <v>1</v>
      </c>
    </row>
    <row r="5287" spans="1:7" x14ac:dyDescent="0.2">
      <c r="A5287" t="s">
        <v>3263</v>
      </c>
      <c r="B5287">
        <v>90030452</v>
      </c>
      <c r="C5287" t="s">
        <v>3380</v>
      </c>
      <c r="D5287" t="str">
        <f>INDEX(cleaned_data_Pittsburgh!AF$2:'cleaned_data_Pittsburgh'!AF$828, MATCH(A5287, cleaned_data_Pittsburgh!I$2:'cleaned_data_Pittsburgh'!I$828,0))</f>
        <v>Pittsburgh</v>
      </c>
      <c r="E5287">
        <f>INDEX(cleaned_data_Pittsburgh!AG$2:'cleaned_data_Pittsburgh'!AG$828, MATCH(A5287, cleaned_data_Pittsburgh!I$2:'cleaned_data_Pittsburgh'!I$828,0))</f>
        <v>0</v>
      </c>
      <c r="F5287" t="str">
        <f>INDEX(cleaned_data_Pittsburgh!AK$2:'cleaned_data_Pittsburgh'!AK$828, MATCH(A5287, cleaned_data_Pittsburgh!I$2:'cleaned_data_Pittsburgh'!I$828,0))</f>
        <v>Sub-county</v>
      </c>
      <c r="G5287">
        <f t="shared" si="65"/>
        <v>1</v>
      </c>
    </row>
    <row r="5288" spans="1:7" x14ac:dyDescent="0.2">
      <c r="A5288" t="s">
        <v>3263</v>
      </c>
      <c r="B5288">
        <v>63311512</v>
      </c>
      <c r="C5288" t="s">
        <v>3380</v>
      </c>
      <c r="D5288" t="str">
        <f>INDEX(cleaned_data_Pittsburgh!AF$2:'cleaned_data_Pittsburgh'!AF$828, MATCH(A5288, cleaned_data_Pittsburgh!I$2:'cleaned_data_Pittsburgh'!I$828,0))</f>
        <v>Pittsburgh</v>
      </c>
      <c r="E5288">
        <f>INDEX(cleaned_data_Pittsburgh!AG$2:'cleaned_data_Pittsburgh'!AG$828, MATCH(A5288, cleaned_data_Pittsburgh!I$2:'cleaned_data_Pittsburgh'!I$828,0))</f>
        <v>0</v>
      </c>
      <c r="F5288" t="str">
        <f>INDEX(cleaned_data_Pittsburgh!AK$2:'cleaned_data_Pittsburgh'!AK$828, MATCH(A5288, cleaned_data_Pittsburgh!I$2:'cleaned_data_Pittsburgh'!I$828,0))</f>
        <v>Sub-county</v>
      </c>
      <c r="G5288">
        <f t="shared" si="65"/>
        <v>1</v>
      </c>
    </row>
    <row r="5289" spans="1:7" x14ac:dyDescent="0.2">
      <c r="A5289" t="s">
        <v>3263</v>
      </c>
      <c r="B5289">
        <v>136981422</v>
      </c>
      <c r="C5289" t="s">
        <v>3380</v>
      </c>
      <c r="D5289" t="str">
        <f>INDEX(cleaned_data_Pittsburgh!AF$2:'cleaned_data_Pittsburgh'!AF$828, MATCH(A5289, cleaned_data_Pittsburgh!I$2:'cleaned_data_Pittsburgh'!I$828,0))</f>
        <v>Pittsburgh</v>
      </c>
      <c r="E5289">
        <f>INDEX(cleaned_data_Pittsburgh!AG$2:'cleaned_data_Pittsburgh'!AG$828, MATCH(A5289, cleaned_data_Pittsburgh!I$2:'cleaned_data_Pittsburgh'!I$828,0))</f>
        <v>0</v>
      </c>
      <c r="F5289" t="str">
        <f>INDEX(cleaned_data_Pittsburgh!AK$2:'cleaned_data_Pittsburgh'!AK$828, MATCH(A5289, cleaned_data_Pittsburgh!I$2:'cleaned_data_Pittsburgh'!I$828,0))</f>
        <v>Sub-county</v>
      </c>
      <c r="G5289">
        <f t="shared" si="65"/>
        <v>1</v>
      </c>
    </row>
    <row r="5290" spans="1:7" x14ac:dyDescent="0.2">
      <c r="A5290" t="s">
        <v>3263</v>
      </c>
      <c r="B5290">
        <v>4113606</v>
      </c>
      <c r="C5290" t="s">
        <v>3380</v>
      </c>
      <c r="D5290" t="str">
        <f>INDEX(cleaned_data_Pittsburgh!AF$2:'cleaned_data_Pittsburgh'!AF$828, MATCH(A5290, cleaned_data_Pittsburgh!I$2:'cleaned_data_Pittsburgh'!I$828,0))</f>
        <v>Pittsburgh</v>
      </c>
      <c r="E5290">
        <f>INDEX(cleaned_data_Pittsburgh!AG$2:'cleaned_data_Pittsburgh'!AG$828, MATCH(A5290, cleaned_data_Pittsburgh!I$2:'cleaned_data_Pittsburgh'!I$828,0))</f>
        <v>0</v>
      </c>
      <c r="F5290" t="str">
        <f>INDEX(cleaned_data_Pittsburgh!AK$2:'cleaned_data_Pittsburgh'!AK$828, MATCH(A5290, cleaned_data_Pittsburgh!I$2:'cleaned_data_Pittsburgh'!I$828,0))</f>
        <v>Sub-county</v>
      </c>
      <c r="G5290">
        <f t="shared" si="65"/>
        <v>1</v>
      </c>
    </row>
    <row r="5291" spans="1:7" x14ac:dyDescent="0.2">
      <c r="A5291" t="s">
        <v>3263</v>
      </c>
      <c r="B5291">
        <v>12572849</v>
      </c>
      <c r="C5291" t="s">
        <v>3380</v>
      </c>
      <c r="D5291" t="str">
        <f>INDEX(cleaned_data_Pittsburgh!AF$2:'cleaned_data_Pittsburgh'!AF$828, MATCH(A5291, cleaned_data_Pittsburgh!I$2:'cleaned_data_Pittsburgh'!I$828,0))</f>
        <v>Pittsburgh</v>
      </c>
      <c r="E5291">
        <f>INDEX(cleaned_data_Pittsburgh!AG$2:'cleaned_data_Pittsburgh'!AG$828, MATCH(A5291, cleaned_data_Pittsburgh!I$2:'cleaned_data_Pittsburgh'!I$828,0))</f>
        <v>0</v>
      </c>
      <c r="F5291" t="str">
        <f>INDEX(cleaned_data_Pittsburgh!AK$2:'cleaned_data_Pittsburgh'!AK$828, MATCH(A5291, cleaned_data_Pittsburgh!I$2:'cleaned_data_Pittsburgh'!I$828,0))</f>
        <v>Sub-county</v>
      </c>
      <c r="G5291">
        <f t="shared" si="65"/>
        <v>1</v>
      </c>
    </row>
    <row r="5292" spans="1:7" x14ac:dyDescent="0.2">
      <c r="A5292" t="s">
        <v>3263</v>
      </c>
      <c r="B5292">
        <v>34440032</v>
      </c>
      <c r="C5292" t="s">
        <v>3380</v>
      </c>
      <c r="D5292" t="str">
        <f>INDEX(cleaned_data_Pittsburgh!AF$2:'cleaned_data_Pittsburgh'!AF$828, MATCH(A5292, cleaned_data_Pittsburgh!I$2:'cleaned_data_Pittsburgh'!I$828,0))</f>
        <v>Pittsburgh</v>
      </c>
      <c r="E5292">
        <f>INDEX(cleaned_data_Pittsburgh!AG$2:'cleaned_data_Pittsburgh'!AG$828, MATCH(A5292, cleaned_data_Pittsburgh!I$2:'cleaned_data_Pittsburgh'!I$828,0))</f>
        <v>0</v>
      </c>
      <c r="F5292" t="str">
        <f>INDEX(cleaned_data_Pittsburgh!AK$2:'cleaned_data_Pittsburgh'!AK$828, MATCH(A5292, cleaned_data_Pittsburgh!I$2:'cleaned_data_Pittsburgh'!I$828,0))</f>
        <v>Sub-county</v>
      </c>
      <c r="G5292">
        <f t="shared" si="65"/>
        <v>1</v>
      </c>
    </row>
    <row r="5293" spans="1:7" x14ac:dyDescent="0.2">
      <c r="A5293" t="s">
        <v>3263</v>
      </c>
      <c r="B5293">
        <v>33759172</v>
      </c>
      <c r="C5293" t="s">
        <v>3380</v>
      </c>
      <c r="D5293" t="str">
        <f>INDEX(cleaned_data_Pittsburgh!AF$2:'cleaned_data_Pittsburgh'!AF$828, MATCH(A5293, cleaned_data_Pittsburgh!I$2:'cleaned_data_Pittsburgh'!I$828,0))</f>
        <v>Pittsburgh</v>
      </c>
      <c r="E5293">
        <f>INDEX(cleaned_data_Pittsburgh!AG$2:'cleaned_data_Pittsburgh'!AG$828, MATCH(A5293, cleaned_data_Pittsburgh!I$2:'cleaned_data_Pittsburgh'!I$828,0))</f>
        <v>0</v>
      </c>
      <c r="F5293" t="str">
        <f>INDEX(cleaned_data_Pittsburgh!AK$2:'cleaned_data_Pittsburgh'!AK$828, MATCH(A5293, cleaned_data_Pittsburgh!I$2:'cleaned_data_Pittsburgh'!I$828,0))</f>
        <v>Sub-county</v>
      </c>
      <c r="G5293">
        <f t="shared" si="65"/>
        <v>1</v>
      </c>
    </row>
    <row r="5294" spans="1:7" x14ac:dyDescent="0.2">
      <c r="A5294" t="s">
        <v>3263</v>
      </c>
      <c r="B5294">
        <v>107644582</v>
      </c>
      <c r="C5294" t="s">
        <v>3380</v>
      </c>
      <c r="D5294" t="str">
        <f>INDEX(cleaned_data_Pittsburgh!AF$2:'cleaned_data_Pittsburgh'!AF$828, MATCH(A5294, cleaned_data_Pittsburgh!I$2:'cleaned_data_Pittsburgh'!I$828,0))</f>
        <v>Pittsburgh</v>
      </c>
      <c r="E5294">
        <f>INDEX(cleaned_data_Pittsburgh!AG$2:'cleaned_data_Pittsburgh'!AG$828, MATCH(A5294, cleaned_data_Pittsburgh!I$2:'cleaned_data_Pittsburgh'!I$828,0))</f>
        <v>0</v>
      </c>
      <c r="F5294" t="str">
        <f>INDEX(cleaned_data_Pittsburgh!AK$2:'cleaned_data_Pittsburgh'!AK$828, MATCH(A5294, cleaned_data_Pittsburgh!I$2:'cleaned_data_Pittsburgh'!I$828,0))</f>
        <v>Sub-county</v>
      </c>
      <c r="G5294">
        <f t="shared" si="65"/>
        <v>1</v>
      </c>
    </row>
    <row r="5295" spans="1:7" x14ac:dyDescent="0.2">
      <c r="A5295" t="s">
        <v>3263</v>
      </c>
      <c r="B5295">
        <v>182646271</v>
      </c>
      <c r="C5295" t="s">
        <v>3380</v>
      </c>
      <c r="D5295" t="str">
        <f>INDEX(cleaned_data_Pittsburgh!AF$2:'cleaned_data_Pittsburgh'!AF$828, MATCH(A5295, cleaned_data_Pittsburgh!I$2:'cleaned_data_Pittsburgh'!I$828,0))</f>
        <v>Pittsburgh</v>
      </c>
      <c r="E5295">
        <f>INDEX(cleaned_data_Pittsburgh!AG$2:'cleaned_data_Pittsburgh'!AG$828, MATCH(A5295, cleaned_data_Pittsburgh!I$2:'cleaned_data_Pittsburgh'!I$828,0))</f>
        <v>0</v>
      </c>
      <c r="F5295" t="str">
        <f>INDEX(cleaned_data_Pittsburgh!AK$2:'cleaned_data_Pittsburgh'!AK$828, MATCH(A5295, cleaned_data_Pittsburgh!I$2:'cleaned_data_Pittsburgh'!I$828,0))</f>
        <v>Sub-county</v>
      </c>
      <c r="G5295">
        <f t="shared" si="65"/>
        <v>1</v>
      </c>
    </row>
    <row r="5296" spans="1:7" x14ac:dyDescent="0.2">
      <c r="A5296" t="s">
        <v>3263</v>
      </c>
      <c r="B5296">
        <v>183659330</v>
      </c>
      <c r="C5296" t="s">
        <v>3380</v>
      </c>
      <c r="D5296" t="str">
        <f>INDEX(cleaned_data_Pittsburgh!AF$2:'cleaned_data_Pittsburgh'!AF$828, MATCH(A5296, cleaned_data_Pittsburgh!I$2:'cleaned_data_Pittsburgh'!I$828,0))</f>
        <v>Pittsburgh</v>
      </c>
      <c r="E5296">
        <f>INDEX(cleaned_data_Pittsburgh!AG$2:'cleaned_data_Pittsburgh'!AG$828, MATCH(A5296, cleaned_data_Pittsburgh!I$2:'cleaned_data_Pittsburgh'!I$828,0))</f>
        <v>0</v>
      </c>
      <c r="F5296" t="str">
        <f>INDEX(cleaned_data_Pittsburgh!AK$2:'cleaned_data_Pittsburgh'!AK$828, MATCH(A5296, cleaned_data_Pittsburgh!I$2:'cleaned_data_Pittsburgh'!I$828,0))</f>
        <v>Sub-county</v>
      </c>
      <c r="G5296">
        <f t="shared" si="65"/>
        <v>1</v>
      </c>
    </row>
    <row r="5297" spans="1:7" x14ac:dyDescent="0.2">
      <c r="A5297" t="s">
        <v>3263</v>
      </c>
      <c r="B5297">
        <v>114782252</v>
      </c>
      <c r="C5297" t="s">
        <v>3380</v>
      </c>
      <c r="D5297" t="str">
        <f>INDEX(cleaned_data_Pittsburgh!AF$2:'cleaned_data_Pittsburgh'!AF$828, MATCH(A5297, cleaned_data_Pittsburgh!I$2:'cleaned_data_Pittsburgh'!I$828,0))</f>
        <v>Pittsburgh</v>
      </c>
      <c r="E5297">
        <f>INDEX(cleaned_data_Pittsburgh!AG$2:'cleaned_data_Pittsburgh'!AG$828, MATCH(A5297, cleaned_data_Pittsburgh!I$2:'cleaned_data_Pittsburgh'!I$828,0))</f>
        <v>0</v>
      </c>
      <c r="F5297" t="str">
        <f>INDEX(cleaned_data_Pittsburgh!AK$2:'cleaned_data_Pittsburgh'!AK$828, MATCH(A5297, cleaned_data_Pittsburgh!I$2:'cleaned_data_Pittsburgh'!I$828,0))</f>
        <v>Sub-county</v>
      </c>
      <c r="G5297">
        <f t="shared" si="65"/>
        <v>1</v>
      </c>
    </row>
    <row r="5298" spans="1:7" x14ac:dyDescent="0.2">
      <c r="A5298" t="s">
        <v>3263</v>
      </c>
      <c r="B5298">
        <v>112565962</v>
      </c>
      <c r="C5298" t="s">
        <v>3380</v>
      </c>
      <c r="D5298" t="str">
        <f>INDEX(cleaned_data_Pittsburgh!AF$2:'cleaned_data_Pittsburgh'!AF$828, MATCH(A5298, cleaned_data_Pittsburgh!I$2:'cleaned_data_Pittsburgh'!I$828,0))</f>
        <v>Pittsburgh</v>
      </c>
      <c r="E5298">
        <f>INDEX(cleaned_data_Pittsburgh!AG$2:'cleaned_data_Pittsburgh'!AG$828, MATCH(A5298, cleaned_data_Pittsburgh!I$2:'cleaned_data_Pittsburgh'!I$828,0))</f>
        <v>0</v>
      </c>
      <c r="F5298" t="str">
        <f>INDEX(cleaned_data_Pittsburgh!AK$2:'cleaned_data_Pittsburgh'!AK$828, MATCH(A5298, cleaned_data_Pittsburgh!I$2:'cleaned_data_Pittsburgh'!I$828,0))</f>
        <v>Sub-county</v>
      </c>
      <c r="G5298">
        <f t="shared" si="65"/>
        <v>1</v>
      </c>
    </row>
    <row r="5299" spans="1:7" x14ac:dyDescent="0.2">
      <c r="A5299" t="s">
        <v>3263</v>
      </c>
      <c r="B5299">
        <v>191759634</v>
      </c>
      <c r="C5299" t="s">
        <v>3380</v>
      </c>
      <c r="D5299" t="str">
        <f>INDEX(cleaned_data_Pittsburgh!AF$2:'cleaned_data_Pittsburgh'!AF$828, MATCH(A5299, cleaned_data_Pittsburgh!I$2:'cleaned_data_Pittsburgh'!I$828,0))</f>
        <v>Pittsburgh</v>
      </c>
      <c r="E5299">
        <f>INDEX(cleaned_data_Pittsburgh!AG$2:'cleaned_data_Pittsburgh'!AG$828, MATCH(A5299, cleaned_data_Pittsburgh!I$2:'cleaned_data_Pittsburgh'!I$828,0))</f>
        <v>0</v>
      </c>
      <c r="F5299" t="str">
        <f>INDEX(cleaned_data_Pittsburgh!AK$2:'cleaned_data_Pittsburgh'!AK$828, MATCH(A5299, cleaned_data_Pittsburgh!I$2:'cleaned_data_Pittsburgh'!I$828,0))</f>
        <v>Sub-county</v>
      </c>
      <c r="G5299">
        <f t="shared" si="65"/>
        <v>1</v>
      </c>
    </row>
    <row r="5300" spans="1:7" x14ac:dyDescent="0.2">
      <c r="A5300" t="s">
        <v>3263</v>
      </c>
      <c r="B5300">
        <v>9698281</v>
      </c>
      <c r="C5300" t="s">
        <v>3380</v>
      </c>
      <c r="D5300" t="str">
        <f>INDEX(cleaned_data_Pittsburgh!AF$2:'cleaned_data_Pittsburgh'!AF$828, MATCH(A5300, cleaned_data_Pittsburgh!I$2:'cleaned_data_Pittsburgh'!I$828,0))</f>
        <v>Pittsburgh</v>
      </c>
      <c r="E5300">
        <f>INDEX(cleaned_data_Pittsburgh!AG$2:'cleaned_data_Pittsburgh'!AG$828, MATCH(A5300, cleaned_data_Pittsburgh!I$2:'cleaned_data_Pittsburgh'!I$828,0))</f>
        <v>0</v>
      </c>
      <c r="F5300" t="str">
        <f>INDEX(cleaned_data_Pittsburgh!AK$2:'cleaned_data_Pittsburgh'!AK$828, MATCH(A5300, cleaned_data_Pittsburgh!I$2:'cleaned_data_Pittsburgh'!I$828,0))</f>
        <v>Sub-county</v>
      </c>
      <c r="G5300">
        <f t="shared" si="65"/>
        <v>1</v>
      </c>
    </row>
    <row r="5301" spans="1:7" x14ac:dyDescent="0.2">
      <c r="A5301" t="s">
        <v>3263</v>
      </c>
      <c r="B5301">
        <v>83878662</v>
      </c>
      <c r="C5301" t="s">
        <v>3380</v>
      </c>
      <c r="D5301" t="str">
        <f>INDEX(cleaned_data_Pittsburgh!AF$2:'cleaned_data_Pittsburgh'!AF$828, MATCH(A5301, cleaned_data_Pittsburgh!I$2:'cleaned_data_Pittsburgh'!I$828,0))</f>
        <v>Pittsburgh</v>
      </c>
      <c r="E5301">
        <f>INDEX(cleaned_data_Pittsburgh!AG$2:'cleaned_data_Pittsburgh'!AG$828, MATCH(A5301, cleaned_data_Pittsburgh!I$2:'cleaned_data_Pittsburgh'!I$828,0))</f>
        <v>0</v>
      </c>
      <c r="F5301" t="str">
        <f>INDEX(cleaned_data_Pittsburgh!AK$2:'cleaned_data_Pittsburgh'!AK$828, MATCH(A5301, cleaned_data_Pittsburgh!I$2:'cleaned_data_Pittsburgh'!I$828,0))</f>
        <v>Sub-county</v>
      </c>
      <c r="G5301">
        <f t="shared" si="65"/>
        <v>1</v>
      </c>
    </row>
    <row r="5302" spans="1:7" x14ac:dyDescent="0.2">
      <c r="A5302" t="s">
        <v>3263</v>
      </c>
      <c r="B5302">
        <v>6627864</v>
      </c>
      <c r="C5302" t="s">
        <v>3380</v>
      </c>
      <c r="D5302" t="str">
        <f>INDEX(cleaned_data_Pittsburgh!AF$2:'cleaned_data_Pittsburgh'!AF$828, MATCH(A5302, cleaned_data_Pittsburgh!I$2:'cleaned_data_Pittsburgh'!I$828,0))</f>
        <v>Pittsburgh</v>
      </c>
      <c r="E5302">
        <f>INDEX(cleaned_data_Pittsburgh!AG$2:'cleaned_data_Pittsburgh'!AG$828, MATCH(A5302, cleaned_data_Pittsburgh!I$2:'cleaned_data_Pittsburgh'!I$828,0))</f>
        <v>0</v>
      </c>
      <c r="F5302" t="str">
        <f>INDEX(cleaned_data_Pittsburgh!AK$2:'cleaned_data_Pittsburgh'!AK$828, MATCH(A5302, cleaned_data_Pittsburgh!I$2:'cleaned_data_Pittsburgh'!I$828,0))</f>
        <v>Sub-county</v>
      </c>
      <c r="G5302">
        <f t="shared" si="65"/>
        <v>1</v>
      </c>
    </row>
    <row r="5303" spans="1:7" x14ac:dyDescent="0.2">
      <c r="A5303" t="s">
        <v>3263</v>
      </c>
      <c r="B5303">
        <v>191804605</v>
      </c>
      <c r="C5303" t="s">
        <v>3380</v>
      </c>
      <c r="D5303" t="str">
        <f>INDEX(cleaned_data_Pittsburgh!AF$2:'cleaned_data_Pittsburgh'!AF$828, MATCH(A5303, cleaned_data_Pittsburgh!I$2:'cleaned_data_Pittsburgh'!I$828,0))</f>
        <v>Pittsburgh</v>
      </c>
      <c r="E5303">
        <f>INDEX(cleaned_data_Pittsburgh!AG$2:'cleaned_data_Pittsburgh'!AG$828, MATCH(A5303, cleaned_data_Pittsburgh!I$2:'cleaned_data_Pittsburgh'!I$828,0))</f>
        <v>0</v>
      </c>
      <c r="F5303" t="str">
        <f>INDEX(cleaned_data_Pittsburgh!AK$2:'cleaned_data_Pittsburgh'!AK$828, MATCH(A5303, cleaned_data_Pittsburgh!I$2:'cleaned_data_Pittsburgh'!I$828,0))</f>
        <v>Sub-county</v>
      </c>
      <c r="G5303">
        <f t="shared" si="65"/>
        <v>1</v>
      </c>
    </row>
    <row r="5304" spans="1:7" x14ac:dyDescent="0.2">
      <c r="A5304" t="s">
        <v>3169</v>
      </c>
      <c r="B5304">
        <v>4930869</v>
      </c>
      <c r="C5304" t="s">
        <v>3380</v>
      </c>
      <c r="D5304" t="str">
        <f>INDEX(cleaned_data_Pittsburgh!AF$2:'cleaned_data_Pittsburgh'!AF$828, MATCH(A5304, cleaned_data_Pittsburgh!I$2:'cleaned_data_Pittsburgh'!I$828,0))</f>
        <v>Pittsburgh</v>
      </c>
      <c r="E5304">
        <f>INDEX(cleaned_data_Pittsburgh!AG$2:'cleaned_data_Pittsburgh'!AG$828, MATCH(A5304, cleaned_data_Pittsburgh!I$2:'cleaned_data_Pittsburgh'!I$828,0))</f>
        <v>0</v>
      </c>
      <c r="F5304" t="str">
        <f>INDEX(cleaned_data_Pittsburgh!AK$2:'cleaned_data_Pittsburgh'!AK$828, MATCH(A5304, cleaned_data_Pittsburgh!I$2:'cleaned_data_Pittsburgh'!I$828,0))</f>
        <v>Sub-county</v>
      </c>
      <c r="G5304">
        <f t="shared" si="65"/>
        <v>1</v>
      </c>
    </row>
    <row r="5305" spans="1:7" x14ac:dyDescent="0.2">
      <c r="A5305" t="s">
        <v>3169</v>
      </c>
      <c r="B5305">
        <v>3052844</v>
      </c>
      <c r="C5305" t="s">
        <v>3380</v>
      </c>
      <c r="D5305" t="str">
        <f>INDEX(cleaned_data_Pittsburgh!AF$2:'cleaned_data_Pittsburgh'!AF$828, MATCH(A5305, cleaned_data_Pittsburgh!I$2:'cleaned_data_Pittsburgh'!I$828,0))</f>
        <v>Pittsburgh</v>
      </c>
      <c r="E5305">
        <f>INDEX(cleaned_data_Pittsburgh!AG$2:'cleaned_data_Pittsburgh'!AG$828, MATCH(A5305, cleaned_data_Pittsburgh!I$2:'cleaned_data_Pittsburgh'!I$828,0))</f>
        <v>0</v>
      </c>
      <c r="F5305" t="str">
        <f>INDEX(cleaned_data_Pittsburgh!AK$2:'cleaned_data_Pittsburgh'!AK$828, MATCH(A5305, cleaned_data_Pittsburgh!I$2:'cleaned_data_Pittsburgh'!I$828,0))</f>
        <v>Sub-county</v>
      </c>
      <c r="G5305">
        <f t="shared" si="65"/>
        <v>1</v>
      </c>
    </row>
    <row r="5306" spans="1:7" x14ac:dyDescent="0.2">
      <c r="A5306" t="s">
        <v>3169</v>
      </c>
      <c r="B5306">
        <v>147083462</v>
      </c>
      <c r="C5306" t="s">
        <v>3380</v>
      </c>
      <c r="D5306" t="str">
        <f>INDEX(cleaned_data_Pittsburgh!AF$2:'cleaned_data_Pittsburgh'!AF$828, MATCH(A5306, cleaned_data_Pittsburgh!I$2:'cleaned_data_Pittsburgh'!I$828,0))</f>
        <v>Pittsburgh</v>
      </c>
      <c r="E5306">
        <f>INDEX(cleaned_data_Pittsburgh!AG$2:'cleaned_data_Pittsburgh'!AG$828, MATCH(A5306, cleaned_data_Pittsburgh!I$2:'cleaned_data_Pittsburgh'!I$828,0))</f>
        <v>0</v>
      </c>
      <c r="F5306" t="str">
        <f>INDEX(cleaned_data_Pittsburgh!AK$2:'cleaned_data_Pittsburgh'!AK$828, MATCH(A5306, cleaned_data_Pittsburgh!I$2:'cleaned_data_Pittsburgh'!I$828,0))</f>
        <v>Sub-county</v>
      </c>
      <c r="G5306">
        <f t="shared" si="65"/>
        <v>1</v>
      </c>
    </row>
    <row r="5307" spans="1:7" x14ac:dyDescent="0.2">
      <c r="A5307" t="s">
        <v>3169</v>
      </c>
      <c r="B5307">
        <v>105036062</v>
      </c>
      <c r="C5307" t="s">
        <v>3380</v>
      </c>
      <c r="D5307" t="str">
        <f>INDEX(cleaned_data_Pittsburgh!AF$2:'cleaned_data_Pittsburgh'!AF$828, MATCH(A5307, cleaned_data_Pittsburgh!I$2:'cleaned_data_Pittsburgh'!I$828,0))</f>
        <v>Pittsburgh</v>
      </c>
      <c r="E5307">
        <f>INDEX(cleaned_data_Pittsburgh!AG$2:'cleaned_data_Pittsburgh'!AG$828, MATCH(A5307, cleaned_data_Pittsburgh!I$2:'cleaned_data_Pittsburgh'!I$828,0))</f>
        <v>0</v>
      </c>
      <c r="F5307" t="str">
        <f>INDEX(cleaned_data_Pittsburgh!AK$2:'cleaned_data_Pittsburgh'!AK$828, MATCH(A5307, cleaned_data_Pittsburgh!I$2:'cleaned_data_Pittsburgh'!I$828,0))</f>
        <v>Sub-county</v>
      </c>
      <c r="G5307">
        <f t="shared" si="65"/>
        <v>1</v>
      </c>
    </row>
    <row r="5308" spans="1:7" x14ac:dyDescent="0.2">
      <c r="A5308" t="s">
        <v>3169</v>
      </c>
      <c r="B5308">
        <v>156568902</v>
      </c>
      <c r="C5308" t="s">
        <v>3380</v>
      </c>
      <c r="D5308" t="str">
        <f>INDEX(cleaned_data_Pittsburgh!AF$2:'cleaned_data_Pittsburgh'!AF$828, MATCH(A5308, cleaned_data_Pittsburgh!I$2:'cleaned_data_Pittsburgh'!I$828,0))</f>
        <v>Pittsburgh</v>
      </c>
      <c r="E5308">
        <f>INDEX(cleaned_data_Pittsburgh!AG$2:'cleaned_data_Pittsburgh'!AG$828, MATCH(A5308, cleaned_data_Pittsburgh!I$2:'cleaned_data_Pittsburgh'!I$828,0))</f>
        <v>0</v>
      </c>
      <c r="F5308" t="str">
        <f>INDEX(cleaned_data_Pittsburgh!AK$2:'cleaned_data_Pittsburgh'!AK$828, MATCH(A5308, cleaned_data_Pittsburgh!I$2:'cleaned_data_Pittsburgh'!I$828,0))</f>
        <v>Sub-county</v>
      </c>
      <c r="G5308">
        <f t="shared" si="65"/>
        <v>1</v>
      </c>
    </row>
    <row r="5309" spans="1:7" x14ac:dyDescent="0.2">
      <c r="A5309" t="s">
        <v>3169</v>
      </c>
      <c r="B5309">
        <v>85487492</v>
      </c>
      <c r="C5309" t="s">
        <v>3380</v>
      </c>
      <c r="D5309" t="str">
        <f>INDEX(cleaned_data_Pittsburgh!AF$2:'cleaned_data_Pittsburgh'!AF$828, MATCH(A5309, cleaned_data_Pittsburgh!I$2:'cleaned_data_Pittsburgh'!I$828,0))</f>
        <v>Pittsburgh</v>
      </c>
      <c r="E5309">
        <f>INDEX(cleaned_data_Pittsburgh!AG$2:'cleaned_data_Pittsburgh'!AG$828, MATCH(A5309, cleaned_data_Pittsburgh!I$2:'cleaned_data_Pittsburgh'!I$828,0))</f>
        <v>0</v>
      </c>
      <c r="F5309" t="str">
        <f>INDEX(cleaned_data_Pittsburgh!AK$2:'cleaned_data_Pittsburgh'!AK$828, MATCH(A5309, cleaned_data_Pittsburgh!I$2:'cleaned_data_Pittsburgh'!I$828,0))</f>
        <v>Sub-county</v>
      </c>
      <c r="G5309">
        <f t="shared" si="65"/>
        <v>1</v>
      </c>
    </row>
    <row r="5310" spans="1:7" x14ac:dyDescent="0.2">
      <c r="A5310" t="s">
        <v>3278</v>
      </c>
      <c r="B5310">
        <v>48307422</v>
      </c>
      <c r="C5310" t="s">
        <v>3380</v>
      </c>
      <c r="D5310" t="str">
        <f>INDEX(cleaned_data_Pittsburgh!AF$2:'cleaned_data_Pittsburgh'!AF$828, MATCH(A5310, cleaned_data_Pittsburgh!I$2:'cleaned_data_Pittsburgh'!I$828,0))</f>
        <v>Pittsburgh</v>
      </c>
      <c r="E5310">
        <f>INDEX(cleaned_data_Pittsburgh!AG$2:'cleaned_data_Pittsburgh'!AG$828, MATCH(A5310, cleaned_data_Pittsburgh!I$2:'cleaned_data_Pittsburgh'!I$828,0))</f>
        <v>0</v>
      </c>
      <c r="F5310" t="str">
        <f>INDEX(cleaned_data_Pittsburgh!AK$2:'cleaned_data_Pittsburgh'!AK$828, MATCH(A5310, cleaned_data_Pittsburgh!I$2:'cleaned_data_Pittsburgh'!I$828,0))</f>
        <v>Sub-county</v>
      </c>
      <c r="G5310">
        <f t="shared" si="65"/>
        <v>1</v>
      </c>
    </row>
    <row r="5311" spans="1:7" x14ac:dyDescent="0.2">
      <c r="A5311" t="s">
        <v>3278</v>
      </c>
      <c r="B5311">
        <v>182573355</v>
      </c>
      <c r="C5311" t="s">
        <v>3380</v>
      </c>
      <c r="D5311" t="str">
        <f>INDEX(cleaned_data_Pittsburgh!AF$2:'cleaned_data_Pittsburgh'!AF$828, MATCH(A5311, cleaned_data_Pittsburgh!I$2:'cleaned_data_Pittsburgh'!I$828,0))</f>
        <v>Pittsburgh</v>
      </c>
      <c r="E5311">
        <f>INDEX(cleaned_data_Pittsburgh!AG$2:'cleaned_data_Pittsburgh'!AG$828, MATCH(A5311, cleaned_data_Pittsburgh!I$2:'cleaned_data_Pittsburgh'!I$828,0))</f>
        <v>0</v>
      </c>
      <c r="F5311" t="str">
        <f>INDEX(cleaned_data_Pittsburgh!AK$2:'cleaned_data_Pittsburgh'!AK$828, MATCH(A5311, cleaned_data_Pittsburgh!I$2:'cleaned_data_Pittsburgh'!I$828,0))</f>
        <v>Sub-county</v>
      </c>
      <c r="G5311">
        <f t="shared" si="65"/>
        <v>1</v>
      </c>
    </row>
    <row r="5312" spans="1:7" x14ac:dyDescent="0.2">
      <c r="A5312" t="s">
        <v>3278</v>
      </c>
      <c r="B5312">
        <v>54094182</v>
      </c>
      <c r="C5312" t="s">
        <v>3380</v>
      </c>
      <c r="D5312" t="str">
        <f>INDEX(cleaned_data_Pittsburgh!AF$2:'cleaned_data_Pittsburgh'!AF$828, MATCH(A5312, cleaned_data_Pittsburgh!I$2:'cleaned_data_Pittsburgh'!I$828,0))</f>
        <v>Pittsburgh</v>
      </c>
      <c r="E5312">
        <f>INDEX(cleaned_data_Pittsburgh!AG$2:'cleaned_data_Pittsburgh'!AG$828, MATCH(A5312, cleaned_data_Pittsburgh!I$2:'cleaned_data_Pittsburgh'!I$828,0))</f>
        <v>0</v>
      </c>
      <c r="F5312" t="str">
        <f>INDEX(cleaned_data_Pittsburgh!AK$2:'cleaned_data_Pittsburgh'!AK$828, MATCH(A5312, cleaned_data_Pittsburgh!I$2:'cleaned_data_Pittsburgh'!I$828,0))</f>
        <v>Sub-county</v>
      </c>
      <c r="G5312">
        <f t="shared" si="65"/>
        <v>1</v>
      </c>
    </row>
    <row r="5313" spans="1:7" x14ac:dyDescent="0.2">
      <c r="A5313" t="s">
        <v>3278</v>
      </c>
      <c r="B5313">
        <v>11802179</v>
      </c>
      <c r="C5313" t="s">
        <v>3380</v>
      </c>
      <c r="D5313" t="str">
        <f>INDEX(cleaned_data_Pittsburgh!AF$2:'cleaned_data_Pittsburgh'!AF$828, MATCH(A5313, cleaned_data_Pittsburgh!I$2:'cleaned_data_Pittsburgh'!I$828,0))</f>
        <v>Pittsburgh</v>
      </c>
      <c r="E5313">
        <f>INDEX(cleaned_data_Pittsburgh!AG$2:'cleaned_data_Pittsburgh'!AG$828, MATCH(A5313, cleaned_data_Pittsburgh!I$2:'cleaned_data_Pittsburgh'!I$828,0))</f>
        <v>0</v>
      </c>
      <c r="F5313" t="str">
        <f>INDEX(cleaned_data_Pittsburgh!AK$2:'cleaned_data_Pittsburgh'!AK$828, MATCH(A5313, cleaned_data_Pittsburgh!I$2:'cleaned_data_Pittsburgh'!I$828,0))</f>
        <v>Sub-county</v>
      </c>
      <c r="G5313">
        <f t="shared" si="65"/>
        <v>1</v>
      </c>
    </row>
    <row r="5314" spans="1:7" x14ac:dyDescent="0.2">
      <c r="A5314" t="s">
        <v>3278</v>
      </c>
      <c r="B5314">
        <v>37682812</v>
      </c>
      <c r="C5314" t="s">
        <v>3380</v>
      </c>
      <c r="D5314" t="str">
        <f>INDEX(cleaned_data_Pittsburgh!AF$2:'cleaned_data_Pittsburgh'!AF$828, MATCH(A5314, cleaned_data_Pittsburgh!I$2:'cleaned_data_Pittsburgh'!I$828,0))</f>
        <v>Pittsburgh</v>
      </c>
      <c r="E5314">
        <f>INDEX(cleaned_data_Pittsburgh!AG$2:'cleaned_data_Pittsburgh'!AG$828, MATCH(A5314, cleaned_data_Pittsburgh!I$2:'cleaned_data_Pittsburgh'!I$828,0))</f>
        <v>0</v>
      </c>
      <c r="F5314" t="str">
        <f>INDEX(cleaned_data_Pittsburgh!AK$2:'cleaned_data_Pittsburgh'!AK$828, MATCH(A5314, cleaned_data_Pittsburgh!I$2:'cleaned_data_Pittsburgh'!I$828,0))</f>
        <v>Sub-county</v>
      </c>
      <c r="G5314">
        <f t="shared" si="65"/>
        <v>1</v>
      </c>
    </row>
    <row r="5315" spans="1:7" x14ac:dyDescent="0.2">
      <c r="A5315" t="s">
        <v>3129</v>
      </c>
      <c r="B5315">
        <v>184348542</v>
      </c>
      <c r="C5315" t="s">
        <v>3380</v>
      </c>
      <c r="D5315" t="str">
        <f>INDEX(cleaned_data_Pittsburgh!AF$2:'cleaned_data_Pittsburgh'!AF$828, MATCH(A5315, cleaned_data_Pittsburgh!I$2:'cleaned_data_Pittsburgh'!I$828,0))</f>
        <v>Pittsburgh</v>
      </c>
      <c r="E5315">
        <f>INDEX(cleaned_data_Pittsburgh!AG$2:'cleaned_data_Pittsburgh'!AG$828, MATCH(A5315, cleaned_data_Pittsburgh!I$2:'cleaned_data_Pittsburgh'!I$828,0))</f>
        <v>0</v>
      </c>
      <c r="F5315" t="str">
        <f>INDEX(cleaned_data_Pittsburgh!AK$2:'cleaned_data_Pittsburgh'!AK$828, MATCH(A5315, cleaned_data_Pittsburgh!I$2:'cleaned_data_Pittsburgh'!I$828,0))</f>
        <v>Sub-county</v>
      </c>
      <c r="G5315">
        <f t="shared" si="65"/>
        <v>1</v>
      </c>
    </row>
    <row r="5316" spans="1:7" x14ac:dyDescent="0.2">
      <c r="A5316" t="s">
        <v>3129</v>
      </c>
      <c r="B5316">
        <v>60631242</v>
      </c>
      <c r="C5316" t="s">
        <v>3380</v>
      </c>
      <c r="D5316" t="str">
        <f>INDEX(cleaned_data_Pittsburgh!AF$2:'cleaned_data_Pittsburgh'!AF$828, MATCH(A5316, cleaned_data_Pittsburgh!I$2:'cleaned_data_Pittsburgh'!I$828,0))</f>
        <v>Pittsburgh</v>
      </c>
      <c r="E5316">
        <f>INDEX(cleaned_data_Pittsburgh!AG$2:'cleaned_data_Pittsburgh'!AG$828, MATCH(A5316, cleaned_data_Pittsburgh!I$2:'cleaned_data_Pittsburgh'!I$828,0))</f>
        <v>0</v>
      </c>
      <c r="F5316" t="str">
        <f>INDEX(cleaned_data_Pittsburgh!AK$2:'cleaned_data_Pittsburgh'!AK$828, MATCH(A5316, cleaned_data_Pittsburgh!I$2:'cleaned_data_Pittsburgh'!I$828,0))</f>
        <v>Sub-county</v>
      </c>
      <c r="G5316">
        <f t="shared" si="65"/>
        <v>1</v>
      </c>
    </row>
    <row r="5317" spans="1:7" x14ac:dyDescent="0.2">
      <c r="A5317" t="s">
        <v>3129</v>
      </c>
      <c r="B5317">
        <v>156028692</v>
      </c>
      <c r="C5317" t="s">
        <v>3380</v>
      </c>
      <c r="D5317" t="str">
        <f>INDEX(cleaned_data_Pittsburgh!AF$2:'cleaned_data_Pittsburgh'!AF$828, MATCH(A5317, cleaned_data_Pittsburgh!I$2:'cleaned_data_Pittsburgh'!I$828,0))</f>
        <v>Pittsburgh</v>
      </c>
      <c r="E5317">
        <f>INDEX(cleaned_data_Pittsburgh!AG$2:'cleaned_data_Pittsburgh'!AG$828, MATCH(A5317, cleaned_data_Pittsburgh!I$2:'cleaned_data_Pittsburgh'!I$828,0))</f>
        <v>0</v>
      </c>
      <c r="F5317" t="str">
        <f>INDEX(cleaned_data_Pittsburgh!AK$2:'cleaned_data_Pittsburgh'!AK$828, MATCH(A5317, cleaned_data_Pittsburgh!I$2:'cleaned_data_Pittsburgh'!I$828,0))</f>
        <v>Sub-county</v>
      </c>
      <c r="G5317">
        <f t="shared" si="65"/>
        <v>1</v>
      </c>
    </row>
    <row r="5318" spans="1:7" x14ac:dyDescent="0.2">
      <c r="A5318" t="s">
        <v>3129</v>
      </c>
      <c r="B5318">
        <v>186007091</v>
      </c>
      <c r="C5318" t="s">
        <v>3380</v>
      </c>
      <c r="D5318" t="str">
        <f>INDEX(cleaned_data_Pittsburgh!AF$2:'cleaned_data_Pittsburgh'!AF$828, MATCH(A5318, cleaned_data_Pittsburgh!I$2:'cleaned_data_Pittsburgh'!I$828,0))</f>
        <v>Pittsburgh</v>
      </c>
      <c r="E5318">
        <f>INDEX(cleaned_data_Pittsburgh!AG$2:'cleaned_data_Pittsburgh'!AG$828, MATCH(A5318, cleaned_data_Pittsburgh!I$2:'cleaned_data_Pittsburgh'!I$828,0))</f>
        <v>0</v>
      </c>
      <c r="F5318" t="str">
        <f>INDEX(cleaned_data_Pittsburgh!AK$2:'cleaned_data_Pittsburgh'!AK$828, MATCH(A5318, cleaned_data_Pittsburgh!I$2:'cleaned_data_Pittsburgh'!I$828,0))</f>
        <v>Sub-county</v>
      </c>
      <c r="G5318">
        <f t="shared" si="65"/>
        <v>1</v>
      </c>
    </row>
    <row r="5319" spans="1:7" x14ac:dyDescent="0.2">
      <c r="A5319" t="s">
        <v>3129</v>
      </c>
      <c r="B5319">
        <v>80421662</v>
      </c>
      <c r="C5319" t="s">
        <v>3380</v>
      </c>
      <c r="D5319" t="str">
        <f>INDEX(cleaned_data_Pittsburgh!AF$2:'cleaned_data_Pittsburgh'!AF$828, MATCH(A5319, cleaned_data_Pittsburgh!I$2:'cleaned_data_Pittsburgh'!I$828,0))</f>
        <v>Pittsburgh</v>
      </c>
      <c r="E5319">
        <f>INDEX(cleaned_data_Pittsburgh!AG$2:'cleaned_data_Pittsburgh'!AG$828, MATCH(A5319, cleaned_data_Pittsburgh!I$2:'cleaned_data_Pittsburgh'!I$828,0))</f>
        <v>0</v>
      </c>
      <c r="F5319" t="str">
        <f>INDEX(cleaned_data_Pittsburgh!AK$2:'cleaned_data_Pittsburgh'!AK$828, MATCH(A5319, cleaned_data_Pittsburgh!I$2:'cleaned_data_Pittsburgh'!I$828,0))</f>
        <v>Sub-county</v>
      </c>
      <c r="G5319">
        <f t="shared" si="65"/>
        <v>1</v>
      </c>
    </row>
    <row r="5320" spans="1:7" x14ac:dyDescent="0.2">
      <c r="A5320" t="s">
        <v>3129</v>
      </c>
      <c r="B5320">
        <v>191262219</v>
      </c>
      <c r="C5320" t="s">
        <v>3380</v>
      </c>
      <c r="D5320" t="str">
        <f>INDEX(cleaned_data_Pittsburgh!AF$2:'cleaned_data_Pittsburgh'!AF$828, MATCH(A5320, cleaned_data_Pittsburgh!I$2:'cleaned_data_Pittsburgh'!I$828,0))</f>
        <v>Pittsburgh</v>
      </c>
      <c r="E5320">
        <f>INDEX(cleaned_data_Pittsburgh!AG$2:'cleaned_data_Pittsburgh'!AG$828, MATCH(A5320, cleaned_data_Pittsburgh!I$2:'cleaned_data_Pittsburgh'!I$828,0))</f>
        <v>0</v>
      </c>
      <c r="F5320" t="str">
        <f>INDEX(cleaned_data_Pittsburgh!AK$2:'cleaned_data_Pittsburgh'!AK$828, MATCH(A5320, cleaned_data_Pittsburgh!I$2:'cleaned_data_Pittsburgh'!I$828,0))</f>
        <v>Sub-county</v>
      </c>
      <c r="G5320">
        <f t="shared" si="65"/>
        <v>1</v>
      </c>
    </row>
    <row r="5321" spans="1:7" x14ac:dyDescent="0.2">
      <c r="A5321" t="s">
        <v>3129</v>
      </c>
      <c r="B5321">
        <v>52977762</v>
      </c>
      <c r="C5321" t="s">
        <v>3380</v>
      </c>
      <c r="D5321" t="str">
        <f>INDEX(cleaned_data_Pittsburgh!AF$2:'cleaned_data_Pittsburgh'!AF$828, MATCH(A5321, cleaned_data_Pittsburgh!I$2:'cleaned_data_Pittsburgh'!I$828,0))</f>
        <v>Pittsburgh</v>
      </c>
      <c r="E5321">
        <f>INDEX(cleaned_data_Pittsburgh!AG$2:'cleaned_data_Pittsburgh'!AG$828, MATCH(A5321, cleaned_data_Pittsburgh!I$2:'cleaned_data_Pittsburgh'!I$828,0))</f>
        <v>0</v>
      </c>
      <c r="F5321" t="str">
        <f>INDEX(cleaned_data_Pittsburgh!AK$2:'cleaned_data_Pittsburgh'!AK$828, MATCH(A5321, cleaned_data_Pittsburgh!I$2:'cleaned_data_Pittsburgh'!I$828,0))</f>
        <v>Sub-county</v>
      </c>
      <c r="G5321">
        <f t="shared" si="65"/>
        <v>1</v>
      </c>
    </row>
    <row r="5322" spans="1:7" x14ac:dyDescent="0.2">
      <c r="A5322" t="s">
        <v>3166</v>
      </c>
      <c r="B5322">
        <v>2505799</v>
      </c>
      <c r="C5322" t="s">
        <v>3380</v>
      </c>
      <c r="D5322" t="str">
        <f>INDEX(cleaned_data_Pittsburgh!AF$2:'cleaned_data_Pittsburgh'!AF$828, MATCH(A5322, cleaned_data_Pittsburgh!I$2:'cleaned_data_Pittsburgh'!I$828,0))</f>
        <v>Pittsburgh</v>
      </c>
      <c r="E5322">
        <f>INDEX(cleaned_data_Pittsburgh!AG$2:'cleaned_data_Pittsburgh'!AG$828, MATCH(A5322, cleaned_data_Pittsburgh!I$2:'cleaned_data_Pittsburgh'!I$828,0))</f>
        <v>0</v>
      </c>
      <c r="F5322" t="str">
        <f>INDEX(cleaned_data_Pittsburgh!AK$2:'cleaned_data_Pittsburgh'!AK$828, MATCH(A5322, cleaned_data_Pittsburgh!I$2:'cleaned_data_Pittsburgh'!I$828,0))</f>
        <v>Sub-county</v>
      </c>
      <c r="G5322">
        <f t="shared" si="65"/>
        <v>1</v>
      </c>
    </row>
    <row r="5323" spans="1:7" x14ac:dyDescent="0.2">
      <c r="A5323" t="s">
        <v>3166</v>
      </c>
      <c r="B5323">
        <v>5850261</v>
      </c>
      <c r="C5323" t="s">
        <v>3380</v>
      </c>
      <c r="D5323" t="str">
        <f>INDEX(cleaned_data_Pittsburgh!AF$2:'cleaned_data_Pittsburgh'!AF$828, MATCH(A5323, cleaned_data_Pittsburgh!I$2:'cleaned_data_Pittsburgh'!I$828,0))</f>
        <v>Pittsburgh</v>
      </c>
      <c r="E5323">
        <f>INDEX(cleaned_data_Pittsburgh!AG$2:'cleaned_data_Pittsburgh'!AG$828, MATCH(A5323, cleaned_data_Pittsburgh!I$2:'cleaned_data_Pittsburgh'!I$828,0))</f>
        <v>0</v>
      </c>
      <c r="F5323" t="str">
        <f>INDEX(cleaned_data_Pittsburgh!AK$2:'cleaned_data_Pittsburgh'!AK$828, MATCH(A5323, cleaned_data_Pittsburgh!I$2:'cleaned_data_Pittsburgh'!I$828,0))</f>
        <v>Sub-county</v>
      </c>
      <c r="G5323">
        <f t="shared" ref="G5323:G5386" si="66">IF(IFERROR(SEARCH(D5323, C5323), 0), 1, 0)</f>
        <v>1</v>
      </c>
    </row>
    <row r="5324" spans="1:7" x14ac:dyDescent="0.2">
      <c r="A5324" t="s">
        <v>3167</v>
      </c>
      <c r="B5324">
        <v>2505799</v>
      </c>
      <c r="C5324" t="s">
        <v>3380</v>
      </c>
      <c r="D5324" t="str">
        <f>INDEX(cleaned_data_Pittsburgh!AF$2:'cleaned_data_Pittsburgh'!AF$828, MATCH(A5324, cleaned_data_Pittsburgh!I$2:'cleaned_data_Pittsburgh'!I$828,0))</f>
        <v>Pittsburgh</v>
      </c>
      <c r="E5324">
        <f>INDEX(cleaned_data_Pittsburgh!AG$2:'cleaned_data_Pittsburgh'!AG$828, MATCH(A5324, cleaned_data_Pittsburgh!I$2:'cleaned_data_Pittsburgh'!I$828,0))</f>
        <v>0</v>
      </c>
      <c r="F5324" t="str">
        <f>INDEX(cleaned_data_Pittsburgh!AK$2:'cleaned_data_Pittsburgh'!AK$828, MATCH(A5324, cleaned_data_Pittsburgh!I$2:'cleaned_data_Pittsburgh'!I$828,0))</f>
        <v>Sub-county</v>
      </c>
      <c r="G5324">
        <f t="shared" si="66"/>
        <v>1</v>
      </c>
    </row>
    <row r="5325" spans="1:7" x14ac:dyDescent="0.2">
      <c r="A5325" t="s">
        <v>3167</v>
      </c>
      <c r="B5325">
        <v>5850261</v>
      </c>
      <c r="C5325" t="s">
        <v>3380</v>
      </c>
      <c r="D5325" t="str">
        <f>INDEX(cleaned_data_Pittsburgh!AF$2:'cleaned_data_Pittsburgh'!AF$828, MATCH(A5325, cleaned_data_Pittsburgh!I$2:'cleaned_data_Pittsburgh'!I$828,0))</f>
        <v>Pittsburgh</v>
      </c>
      <c r="E5325">
        <f>INDEX(cleaned_data_Pittsburgh!AG$2:'cleaned_data_Pittsburgh'!AG$828, MATCH(A5325, cleaned_data_Pittsburgh!I$2:'cleaned_data_Pittsburgh'!I$828,0))</f>
        <v>0</v>
      </c>
      <c r="F5325" t="str">
        <f>INDEX(cleaned_data_Pittsburgh!AK$2:'cleaned_data_Pittsburgh'!AK$828, MATCH(A5325, cleaned_data_Pittsburgh!I$2:'cleaned_data_Pittsburgh'!I$828,0))</f>
        <v>Sub-county</v>
      </c>
      <c r="G5325">
        <f t="shared" si="66"/>
        <v>1</v>
      </c>
    </row>
    <row r="5326" spans="1:7" x14ac:dyDescent="0.2">
      <c r="A5326" t="s">
        <v>3365</v>
      </c>
      <c r="B5326">
        <v>3530558</v>
      </c>
      <c r="C5326" t="s">
        <v>3380</v>
      </c>
      <c r="D5326" t="str">
        <f>INDEX(cleaned_data_Pittsburgh!AF$2:'cleaned_data_Pittsburgh'!AF$828, MATCH(A5326, cleaned_data_Pittsburgh!I$2:'cleaned_data_Pittsburgh'!I$828,0))</f>
        <v>Pittsburgh</v>
      </c>
      <c r="E5326">
        <f>INDEX(cleaned_data_Pittsburgh!AG$2:'cleaned_data_Pittsburgh'!AG$828, MATCH(A5326, cleaned_data_Pittsburgh!I$2:'cleaned_data_Pittsburgh'!I$828,0))</f>
        <v>0</v>
      </c>
      <c r="F5326" t="str">
        <f>INDEX(cleaned_data_Pittsburgh!AK$2:'cleaned_data_Pittsburgh'!AK$828, MATCH(A5326, cleaned_data_Pittsburgh!I$2:'cleaned_data_Pittsburgh'!I$828,0))</f>
        <v>Sub-county</v>
      </c>
      <c r="G5326">
        <f t="shared" si="66"/>
        <v>1</v>
      </c>
    </row>
    <row r="5327" spans="1:7" x14ac:dyDescent="0.2">
      <c r="A5327" t="s">
        <v>3365</v>
      </c>
      <c r="B5327">
        <v>13554780</v>
      </c>
      <c r="C5327" t="s">
        <v>3380</v>
      </c>
      <c r="D5327" t="str">
        <f>INDEX(cleaned_data_Pittsburgh!AF$2:'cleaned_data_Pittsburgh'!AF$828, MATCH(A5327, cleaned_data_Pittsburgh!I$2:'cleaned_data_Pittsburgh'!I$828,0))</f>
        <v>Pittsburgh</v>
      </c>
      <c r="E5327">
        <f>INDEX(cleaned_data_Pittsburgh!AG$2:'cleaned_data_Pittsburgh'!AG$828, MATCH(A5327, cleaned_data_Pittsburgh!I$2:'cleaned_data_Pittsburgh'!I$828,0))</f>
        <v>0</v>
      </c>
      <c r="F5327" t="str">
        <f>INDEX(cleaned_data_Pittsburgh!AK$2:'cleaned_data_Pittsburgh'!AK$828, MATCH(A5327, cleaned_data_Pittsburgh!I$2:'cleaned_data_Pittsburgh'!I$828,0))</f>
        <v>Sub-county</v>
      </c>
      <c r="G5327">
        <f t="shared" si="66"/>
        <v>1</v>
      </c>
    </row>
    <row r="5328" spans="1:7" x14ac:dyDescent="0.2">
      <c r="A5328" t="s">
        <v>3122</v>
      </c>
      <c r="B5328">
        <v>156259382</v>
      </c>
      <c r="C5328" t="s">
        <v>3380</v>
      </c>
      <c r="D5328" t="str">
        <f>INDEX(cleaned_data_Pittsburgh!AF$2:'cleaned_data_Pittsburgh'!AF$828, MATCH(A5328, cleaned_data_Pittsburgh!I$2:'cleaned_data_Pittsburgh'!I$828,0))</f>
        <v>Pittsburgh</v>
      </c>
      <c r="E5328">
        <f>INDEX(cleaned_data_Pittsburgh!AG$2:'cleaned_data_Pittsburgh'!AG$828, MATCH(A5328, cleaned_data_Pittsburgh!I$2:'cleaned_data_Pittsburgh'!I$828,0))</f>
        <v>0</v>
      </c>
      <c r="F5328" t="str">
        <f>INDEX(cleaned_data_Pittsburgh!AK$2:'cleaned_data_Pittsburgh'!AK$828, MATCH(A5328, cleaned_data_Pittsburgh!I$2:'cleaned_data_Pittsburgh'!I$828,0))</f>
        <v>Sub-county</v>
      </c>
      <c r="G5328">
        <f t="shared" si="66"/>
        <v>1</v>
      </c>
    </row>
    <row r="5329" spans="1:7" x14ac:dyDescent="0.2">
      <c r="A5329" t="s">
        <v>3122</v>
      </c>
      <c r="B5329">
        <v>185313892</v>
      </c>
      <c r="C5329" t="s">
        <v>3380</v>
      </c>
      <c r="D5329" t="str">
        <f>INDEX(cleaned_data_Pittsburgh!AF$2:'cleaned_data_Pittsburgh'!AF$828, MATCH(A5329, cleaned_data_Pittsburgh!I$2:'cleaned_data_Pittsburgh'!I$828,0))</f>
        <v>Pittsburgh</v>
      </c>
      <c r="E5329">
        <f>INDEX(cleaned_data_Pittsburgh!AG$2:'cleaned_data_Pittsburgh'!AG$828, MATCH(A5329, cleaned_data_Pittsburgh!I$2:'cleaned_data_Pittsburgh'!I$828,0))</f>
        <v>0</v>
      </c>
      <c r="F5329" t="str">
        <f>INDEX(cleaned_data_Pittsburgh!AK$2:'cleaned_data_Pittsburgh'!AK$828, MATCH(A5329, cleaned_data_Pittsburgh!I$2:'cleaned_data_Pittsburgh'!I$828,0))</f>
        <v>Sub-county</v>
      </c>
      <c r="G5329">
        <f t="shared" si="66"/>
        <v>1</v>
      </c>
    </row>
    <row r="5330" spans="1:7" x14ac:dyDescent="0.2">
      <c r="A5330" t="s">
        <v>3122</v>
      </c>
      <c r="B5330">
        <v>183072889</v>
      </c>
      <c r="C5330" t="s">
        <v>3380</v>
      </c>
      <c r="D5330" t="str">
        <f>INDEX(cleaned_data_Pittsburgh!AF$2:'cleaned_data_Pittsburgh'!AF$828, MATCH(A5330, cleaned_data_Pittsburgh!I$2:'cleaned_data_Pittsburgh'!I$828,0))</f>
        <v>Pittsburgh</v>
      </c>
      <c r="E5330">
        <f>INDEX(cleaned_data_Pittsburgh!AG$2:'cleaned_data_Pittsburgh'!AG$828, MATCH(A5330, cleaned_data_Pittsburgh!I$2:'cleaned_data_Pittsburgh'!I$828,0))</f>
        <v>0</v>
      </c>
      <c r="F5330" t="str">
        <f>INDEX(cleaned_data_Pittsburgh!AK$2:'cleaned_data_Pittsburgh'!AK$828, MATCH(A5330, cleaned_data_Pittsburgh!I$2:'cleaned_data_Pittsburgh'!I$828,0))</f>
        <v>Sub-county</v>
      </c>
      <c r="G5330">
        <f t="shared" si="66"/>
        <v>1</v>
      </c>
    </row>
    <row r="5331" spans="1:7" x14ac:dyDescent="0.2">
      <c r="A5331" t="s">
        <v>3122</v>
      </c>
      <c r="B5331">
        <v>205231</v>
      </c>
      <c r="C5331" t="s">
        <v>3380</v>
      </c>
      <c r="D5331" t="str">
        <f>INDEX(cleaned_data_Pittsburgh!AF$2:'cleaned_data_Pittsburgh'!AF$828, MATCH(A5331, cleaned_data_Pittsburgh!I$2:'cleaned_data_Pittsburgh'!I$828,0))</f>
        <v>Pittsburgh</v>
      </c>
      <c r="E5331">
        <f>INDEX(cleaned_data_Pittsburgh!AG$2:'cleaned_data_Pittsburgh'!AG$828, MATCH(A5331, cleaned_data_Pittsburgh!I$2:'cleaned_data_Pittsburgh'!I$828,0))</f>
        <v>0</v>
      </c>
      <c r="F5331" t="str">
        <f>INDEX(cleaned_data_Pittsburgh!AK$2:'cleaned_data_Pittsburgh'!AK$828, MATCH(A5331, cleaned_data_Pittsburgh!I$2:'cleaned_data_Pittsburgh'!I$828,0))</f>
        <v>Sub-county</v>
      </c>
      <c r="G5331">
        <f t="shared" si="66"/>
        <v>1</v>
      </c>
    </row>
    <row r="5332" spans="1:7" x14ac:dyDescent="0.2">
      <c r="A5332" t="s">
        <v>3122</v>
      </c>
      <c r="B5332">
        <v>187547187</v>
      </c>
      <c r="C5332" t="s">
        <v>3380</v>
      </c>
      <c r="D5332" t="str">
        <f>INDEX(cleaned_data_Pittsburgh!AF$2:'cleaned_data_Pittsburgh'!AF$828, MATCH(A5332, cleaned_data_Pittsburgh!I$2:'cleaned_data_Pittsburgh'!I$828,0))</f>
        <v>Pittsburgh</v>
      </c>
      <c r="E5332">
        <f>INDEX(cleaned_data_Pittsburgh!AG$2:'cleaned_data_Pittsburgh'!AG$828, MATCH(A5332, cleaned_data_Pittsburgh!I$2:'cleaned_data_Pittsburgh'!I$828,0))</f>
        <v>0</v>
      </c>
      <c r="F5332" t="str">
        <f>INDEX(cleaned_data_Pittsburgh!AK$2:'cleaned_data_Pittsburgh'!AK$828, MATCH(A5332, cleaned_data_Pittsburgh!I$2:'cleaned_data_Pittsburgh'!I$828,0))</f>
        <v>Sub-county</v>
      </c>
      <c r="G5332">
        <f t="shared" si="66"/>
        <v>1</v>
      </c>
    </row>
    <row r="5333" spans="1:7" x14ac:dyDescent="0.2">
      <c r="A5333" t="s">
        <v>3122</v>
      </c>
      <c r="B5333">
        <v>189642993</v>
      </c>
      <c r="C5333" t="s">
        <v>3380</v>
      </c>
      <c r="D5333" t="str">
        <f>INDEX(cleaned_data_Pittsburgh!AF$2:'cleaned_data_Pittsburgh'!AF$828, MATCH(A5333, cleaned_data_Pittsburgh!I$2:'cleaned_data_Pittsburgh'!I$828,0))</f>
        <v>Pittsburgh</v>
      </c>
      <c r="E5333">
        <f>INDEX(cleaned_data_Pittsburgh!AG$2:'cleaned_data_Pittsburgh'!AG$828, MATCH(A5333, cleaned_data_Pittsburgh!I$2:'cleaned_data_Pittsburgh'!I$828,0))</f>
        <v>0</v>
      </c>
      <c r="F5333" t="str">
        <f>INDEX(cleaned_data_Pittsburgh!AK$2:'cleaned_data_Pittsburgh'!AK$828, MATCH(A5333, cleaned_data_Pittsburgh!I$2:'cleaned_data_Pittsburgh'!I$828,0))</f>
        <v>Sub-county</v>
      </c>
      <c r="G5333">
        <f t="shared" si="66"/>
        <v>1</v>
      </c>
    </row>
    <row r="5334" spans="1:7" x14ac:dyDescent="0.2">
      <c r="A5334" t="s">
        <v>3122</v>
      </c>
      <c r="B5334">
        <v>107328342</v>
      </c>
      <c r="C5334" t="s">
        <v>3380</v>
      </c>
      <c r="D5334" t="str">
        <f>INDEX(cleaned_data_Pittsburgh!AF$2:'cleaned_data_Pittsburgh'!AF$828, MATCH(A5334, cleaned_data_Pittsburgh!I$2:'cleaned_data_Pittsburgh'!I$828,0))</f>
        <v>Pittsburgh</v>
      </c>
      <c r="E5334">
        <f>INDEX(cleaned_data_Pittsburgh!AG$2:'cleaned_data_Pittsburgh'!AG$828, MATCH(A5334, cleaned_data_Pittsburgh!I$2:'cleaned_data_Pittsburgh'!I$828,0))</f>
        <v>0</v>
      </c>
      <c r="F5334" t="str">
        <f>INDEX(cleaned_data_Pittsburgh!AK$2:'cleaned_data_Pittsburgh'!AK$828, MATCH(A5334, cleaned_data_Pittsburgh!I$2:'cleaned_data_Pittsburgh'!I$828,0))</f>
        <v>Sub-county</v>
      </c>
      <c r="G5334">
        <f t="shared" si="66"/>
        <v>1</v>
      </c>
    </row>
    <row r="5335" spans="1:7" x14ac:dyDescent="0.2">
      <c r="A5335" t="s">
        <v>3122</v>
      </c>
      <c r="B5335">
        <v>8981553</v>
      </c>
      <c r="C5335" t="s">
        <v>3380</v>
      </c>
      <c r="D5335" t="str">
        <f>INDEX(cleaned_data_Pittsburgh!AF$2:'cleaned_data_Pittsburgh'!AF$828, MATCH(A5335, cleaned_data_Pittsburgh!I$2:'cleaned_data_Pittsburgh'!I$828,0))</f>
        <v>Pittsburgh</v>
      </c>
      <c r="E5335">
        <f>INDEX(cleaned_data_Pittsburgh!AG$2:'cleaned_data_Pittsburgh'!AG$828, MATCH(A5335, cleaned_data_Pittsburgh!I$2:'cleaned_data_Pittsburgh'!I$828,0))</f>
        <v>0</v>
      </c>
      <c r="F5335" t="str">
        <f>INDEX(cleaned_data_Pittsburgh!AK$2:'cleaned_data_Pittsburgh'!AK$828, MATCH(A5335, cleaned_data_Pittsburgh!I$2:'cleaned_data_Pittsburgh'!I$828,0))</f>
        <v>Sub-county</v>
      </c>
      <c r="G5335">
        <f t="shared" si="66"/>
        <v>1</v>
      </c>
    </row>
    <row r="5336" spans="1:7" x14ac:dyDescent="0.2">
      <c r="A5336" t="s">
        <v>3122</v>
      </c>
      <c r="B5336">
        <v>82520592</v>
      </c>
      <c r="C5336" t="s">
        <v>3380</v>
      </c>
      <c r="D5336" t="str">
        <f>INDEX(cleaned_data_Pittsburgh!AF$2:'cleaned_data_Pittsburgh'!AF$828, MATCH(A5336, cleaned_data_Pittsburgh!I$2:'cleaned_data_Pittsburgh'!I$828,0))</f>
        <v>Pittsburgh</v>
      </c>
      <c r="E5336">
        <f>INDEX(cleaned_data_Pittsburgh!AG$2:'cleaned_data_Pittsburgh'!AG$828, MATCH(A5336, cleaned_data_Pittsburgh!I$2:'cleaned_data_Pittsburgh'!I$828,0))</f>
        <v>0</v>
      </c>
      <c r="F5336" t="str">
        <f>INDEX(cleaned_data_Pittsburgh!AK$2:'cleaned_data_Pittsburgh'!AK$828, MATCH(A5336, cleaned_data_Pittsburgh!I$2:'cleaned_data_Pittsburgh'!I$828,0))</f>
        <v>Sub-county</v>
      </c>
      <c r="G5336">
        <f t="shared" si="66"/>
        <v>1</v>
      </c>
    </row>
    <row r="5337" spans="1:7" x14ac:dyDescent="0.2">
      <c r="A5337" t="s">
        <v>3122</v>
      </c>
      <c r="B5337">
        <v>191232937</v>
      </c>
      <c r="C5337" t="s">
        <v>3380</v>
      </c>
      <c r="D5337" t="str">
        <f>INDEX(cleaned_data_Pittsburgh!AF$2:'cleaned_data_Pittsburgh'!AF$828, MATCH(A5337, cleaned_data_Pittsburgh!I$2:'cleaned_data_Pittsburgh'!I$828,0))</f>
        <v>Pittsburgh</v>
      </c>
      <c r="E5337">
        <f>INDEX(cleaned_data_Pittsburgh!AG$2:'cleaned_data_Pittsburgh'!AG$828, MATCH(A5337, cleaned_data_Pittsburgh!I$2:'cleaned_data_Pittsburgh'!I$828,0))</f>
        <v>0</v>
      </c>
      <c r="F5337" t="str">
        <f>INDEX(cleaned_data_Pittsburgh!AK$2:'cleaned_data_Pittsburgh'!AK$828, MATCH(A5337, cleaned_data_Pittsburgh!I$2:'cleaned_data_Pittsburgh'!I$828,0))</f>
        <v>Sub-county</v>
      </c>
      <c r="G5337">
        <f t="shared" si="66"/>
        <v>1</v>
      </c>
    </row>
    <row r="5338" spans="1:7" x14ac:dyDescent="0.2">
      <c r="A5338" t="s">
        <v>3122</v>
      </c>
      <c r="B5338">
        <v>2335432</v>
      </c>
      <c r="C5338" t="s">
        <v>3380</v>
      </c>
      <c r="D5338" t="str">
        <f>INDEX(cleaned_data_Pittsburgh!AF$2:'cleaned_data_Pittsburgh'!AF$828, MATCH(A5338, cleaned_data_Pittsburgh!I$2:'cleaned_data_Pittsburgh'!I$828,0))</f>
        <v>Pittsburgh</v>
      </c>
      <c r="E5338">
        <f>INDEX(cleaned_data_Pittsburgh!AG$2:'cleaned_data_Pittsburgh'!AG$828, MATCH(A5338, cleaned_data_Pittsburgh!I$2:'cleaned_data_Pittsburgh'!I$828,0))</f>
        <v>0</v>
      </c>
      <c r="F5338" t="str">
        <f>INDEX(cleaned_data_Pittsburgh!AK$2:'cleaned_data_Pittsburgh'!AK$828, MATCH(A5338, cleaned_data_Pittsburgh!I$2:'cleaned_data_Pittsburgh'!I$828,0))</f>
        <v>Sub-county</v>
      </c>
      <c r="G5338">
        <f t="shared" si="66"/>
        <v>1</v>
      </c>
    </row>
    <row r="5339" spans="1:7" x14ac:dyDescent="0.2">
      <c r="A5339" t="s">
        <v>3122</v>
      </c>
      <c r="B5339">
        <v>185915711</v>
      </c>
      <c r="C5339" t="s">
        <v>3380</v>
      </c>
      <c r="D5339" t="str">
        <f>INDEX(cleaned_data_Pittsburgh!AF$2:'cleaned_data_Pittsburgh'!AF$828, MATCH(A5339, cleaned_data_Pittsburgh!I$2:'cleaned_data_Pittsburgh'!I$828,0))</f>
        <v>Pittsburgh</v>
      </c>
      <c r="E5339">
        <f>INDEX(cleaned_data_Pittsburgh!AG$2:'cleaned_data_Pittsburgh'!AG$828, MATCH(A5339, cleaned_data_Pittsburgh!I$2:'cleaned_data_Pittsburgh'!I$828,0))</f>
        <v>0</v>
      </c>
      <c r="F5339" t="str">
        <f>INDEX(cleaned_data_Pittsburgh!AK$2:'cleaned_data_Pittsburgh'!AK$828, MATCH(A5339, cleaned_data_Pittsburgh!I$2:'cleaned_data_Pittsburgh'!I$828,0))</f>
        <v>Sub-county</v>
      </c>
      <c r="G5339">
        <f t="shared" si="66"/>
        <v>1</v>
      </c>
    </row>
    <row r="5340" spans="1:7" x14ac:dyDescent="0.2">
      <c r="A5340" t="s">
        <v>3122</v>
      </c>
      <c r="B5340">
        <v>68245542</v>
      </c>
      <c r="C5340" t="s">
        <v>3380</v>
      </c>
      <c r="D5340" t="str">
        <f>INDEX(cleaned_data_Pittsburgh!AF$2:'cleaned_data_Pittsburgh'!AF$828, MATCH(A5340, cleaned_data_Pittsburgh!I$2:'cleaned_data_Pittsburgh'!I$828,0))</f>
        <v>Pittsburgh</v>
      </c>
      <c r="E5340">
        <f>INDEX(cleaned_data_Pittsburgh!AG$2:'cleaned_data_Pittsburgh'!AG$828, MATCH(A5340, cleaned_data_Pittsburgh!I$2:'cleaned_data_Pittsburgh'!I$828,0))</f>
        <v>0</v>
      </c>
      <c r="F5340" t="str">
        <f>INDEX(cleaned_data_Pittsburgh!AK$2:'cleaned_data_Pittsburgh'!AK$828, MATCH(A5340, cleaned_data_Pittsburgh!I$2:'cleaned_data_Pittsburgh'!I$828,0))</f>
        <v>Sub-county</v>
      </c>
      <c r="G5340">
        <f t="shared" si="66"/>
        <v>1</v>
      </c>
    </row>
    <row r="5341" spans="1:7" x14ac:dyDescent="0.2">
      <c r="A5341" t="s">
        <v>3122</v>
      </c>
      <c r="B5341">
        <v>156956142</v>
      </c>
      <c r="C5341" t="s">
        <v>3380</v>
      </c>
      <c r="D5341" t="str">
        <f>INDEX(cleaned_data_Pittsburgh!AF$2:'cleaned_data_Pittsburgh'!AF$828, MATCH(A5341, cleaned_data_Pittsburgh!I$2:'cleaned_data_Pittsburgh'!I$828,0))</f>
        <v>Pittsburgh</v>
      </c>
      <c r="E5341">
        <f>INDEX(cleaned_data_Pittsburgh!AG$2:'cleaned_data_Pittsburgh'!AG$828, MATCH(A5341, cleaned_data_Pittsburgh!I$2:'cleaned_data_Pittsburgh'!I$828,0))</f>
        <v>0</v>
      </c>
      <c r="F5341" t="str">
        <f>INDEX(cleaned_data_Pittsburgh!AK$2:'cleaned_data_Pittsburgh'!AK$828, MATCH(A5341, cleaned_data_Pittsburgh!I$2:'cleaned_data_Pittsburgh'!I$828,0))</f>
        <v>Sub-county</v>
      </c>
      <c r="G5341">
        <f t="shared" si="66"/>
        <v>1</v>
      </c>
    </row>
    <row r="5342" spans="1:7" x14ac:dyDescent="0.2">
      <c r="A5342" t="s">
        <v>3122</v>
      </c>
      <c r="B5342">
        <v>13607105</v>
      </c>
      <c r="C5342" t="s">
        <v>3380</v>
      </c>
      <c r="D5342" t="str">
        <f>INDEX(cleaned_data_Pittsburgh!AF$2:'cleaned_data_Pittsburgh'!AF$828, MATCH(A5342, cleaned_data_Pittsburgh!I$2:'cleaned_data_Pittsburgh'!I$828,0))</f>
        <v>Pittsburgh</v>
      </c>
      <c r="E5342">
        <f>INDEX(cleaned_data_Pittsburgh!AG$2:'cleaned_data_Pittsburgh'!AG$828, MATCH(A5342, cleaned_data_Pittsburgh!I$2:'cleaned_data_Pittsburgh'!I$828,0))</f>
        <v>0</v>
      </c>
      <c r="F5342" t="str">
        <f>INDEX(cleaned_data_Pittsburgh!AK$2:'cleaned_data_Pittsburgh'!AK$828, MATCH(A5342, cleaned_data_Pittsburgh!I$2:'cleaned_data_Pittsburgh'!I$828,0))</f>
        <v>Sub-county</v>
      </c>
      <c r="G5342">
        <f t="shared" si="66"/>
        <v>1</v>
      </c>
    </row>
    <row r="5343" spans="1:7" x14ac:dyDescent="0.2">
      <c r="A5343" t="s">
        <v>3122</v>
      </c>
      <c r="B5343">
        <v>93793952</v>
      </c>
      <c r="C5343" t="s">
        <v>3380</v>
      </c>
      <c r="D5343" t="str">
        <f>INDEX(cleaned_data_Pittsburgh!AF$2:'cleaned_data_Pittsburgh'!AF$828, MATCH(A5343, cleaned_data_Pittsburgh!I$2:'cleaned_data_Pittsburgh'!I$828,0))</f>
        <v>Pittsburgh</v>
      </c>
      <c r="E5343">
        <f>INDEX(cleaned_data_Pittsburgh!AG$2:'cleaned_data_Pittsburgh'!AG$828, MATCH(A5343, cleaned_data_Pittsburgh!I$2:'cleaned_data_Pittsburgh'!I$828,0))</f>
        <v>0</v>
      </c>
      <c r="F5343" t="str">
        <f>INDEX(cleaned_data_Pittsburgh!AK$2:'cleaned_data_Pittsburgh'!AK$828, MATCH(A5343, cleaned_data_Pittsburgh!I$2:'cleaned_data_Pittsburgh'!I$828,0))</f>
        <v>Sub-county</v>
      </c>
      <c r="G5343">
        <f t="shared" si="66"/>
        <v>1</v>
      </c>
    </row>
    <row r="5344" spans="1:7" x14ac:dyDescent="0.2">
      <c r="A5344" t="s">
        <v>3122</v>
      </c>
      <c r="B5344">
        <v>12572849</v>
      </c>
      <c r="C5344" t="s">
        <v>3380</v>
      </c>
      <c r="D5344" t="str">
        <f>INDEX(cleaned_data_Pittsburgh!AF$2:'cleaned_data_Pittsburgh'!AF$828, MATCH(A5344, cleaned_data_Pittsburgh!I$2:'cleaned_data_Pittsburgh'!I$828,0))</f>
        <v>Pittsburgh</v>
      </c>
      <c r="E5344">
        <f>INDEX(cleaned_data_Pittsburgh!AG$2:'cleaned_data_Pittsburgh'!AG$828, MATCH(A5344, cleaned_data_Pittsburgh!I$2:'cleaned_data_Pittsburgh'!I$828,0))</f>
        <v>0</v>
      </c>
      <c r="F5344" t="str">
        <f>INDEX(cleaned_data_Pittsburgh!AK$2:'cleaned_data_Pittsburgh'!AK$828, MATCH(A5344, cleaned_data_Pittsburgh!I$2:'cleaned_data_Pittsburgh'!I$828,0))</f>
        <v>Sub-county</v>
      </c>
      <c r="G5344">
        <f t="shared" si="66"/>
        <v>1</v>
      </c>
    </row>
    <row r="5345" spans="1:7" x14ac:dyDescent="0.2">
      <c r="A5345" t="s">
        <v>3122</v>
      </c>
      <c r="B5345">
        <v>61139862</v>
      </c>
      <c r="C5345" t="s">
        <v>3380</v>
      </c>
      <c r="D5345" t="str">
        <f>INDEX(cleaned_data_Pittsburgh!AF$2:'cleaned_data_Pittsburgh'!AF$828, MATCH(A5345, cleaned_data_Pittsburgh!I$2:'cleaned_data_Pittsburgh'!I$828,0))</f>
        <v>Pittsburgh</v>
      </c>
      <c r="E5345">
        <f>INDEX(cleaned_data_Pittsburgh!AG$2:'cleaned_data_Pittsburgh'!AG$828, MATCH(A5345, cleaned_data_Pittsburgh!I$2:'cleaned_data_Pittsburgh'!I$828,0))</f>
        <v>0</v>
      </c>
      <c r="F5345" t="str">
        <f>INDEX(cleaned_data_Pittsburgh!AK$2:'cleaned_data_Pittsburgh'!AK$828, MATCH(A5345, cleaned_data_Pittsburgh!I$2:'cleaned_data_Pittsburgh'!I$828,0))</f>
        <v>Sub-county</v>
      </c>
      <c r="G5345">
        <f t="shared" si="66"/>
        <v>1</v>
      </c>
    </row>
    <row r="5346" spans="1:7" x14ac:dyDescent="0.2">
      <c r="A5346" t="s">
        <v>3122</v>
      </c>
      <c r="B5346">
        <v>182014792</v>
      </c>
      <c r="C5346" t="s">
        <v>3380</v>
      </c>
      <c r="D5346" t="str">
        <f>INDEX(cleaned_data_Pittsburgh!AF$2:'cleaned_data_Pittsburgh'!AF$828, MATCH(A5346, cleaned_data_Pittsburgh!I$2:'cleaned_data_Pittsburgh'!I$828,0))</f>
        <v>Pittsburgh</v>
      </c>
      <c r="E5346">
        <f>INDEX(cleaned_data_Pittsburgh!AG$2:'cleaned_data_Pittsburgh'!AG$828, MATCH(A5346, cleaned_data_Pittsburgh!I$2:'cleaned_data_Pittsburgh'!I$828,0))</f>
        <v>0</v>
      </c>
      <c r="F5346" t="str">
        <f>INDEX(cleaned_data_Pittsburgh!AK$2:'cleaned_data_Pittsburgh'!AK$828, MATCH(A5346, cleaned_data_Pittsburgh!I$2:'cleaned_data_Pittsburgh'!I$828,0))</f>
        <v>Sub-county</v>
      </c>
      <c r="G5346">
        <f t="shared" si="66"/>
        <v>1</v>
      </c>
    </row>
    <row r="5347" spans="1:7" x14ac:dyDescent="0.2">
      <c r="A5347" t="s">
        <v>3122</v>
      </c>
      <c r="B5347">
        <v>191798520</v>
      </c>
      <c r="C5347" t="s">
        <v>3380</v>
      </c>
      <c r="D5347" t="str">
        <f>INDEX(cleaned_data_Pittsburgh!AF$2:'cleaned_data_Pittsburgh'!AF$828, MATCH(A5347, cleaned_data_Pittsburgh!I$2:'cleaned_data_Pittsburgh'!I$828,0))</f>
        <v>Pittsburgh</v>
      </c>
      <c r="E5347">
        <f>INDEX(cleaned_data_Pittsburgh!AG$2:'cleaned_data_Pittsburgh'!AG$828, MATCH(A5347, cleaned_data_Pittsburgh!I$2:'cleaned_data_Pittsburgh'!I$828,0))</f>
        <v>0</v>
      </c>
      <c r="F5347" t="str">
        <f>INDEX(cleaned_data_Pittsburgh!AK$2:'cleaned_data_Pittsburgh'!AK$828, MATCH(A5347, cleaned_data_Pittsburgh!I$2:'cleaned_data_Pittsburgh'!I$828,0))</f>
        <v>Sub-county</v>
      </c>
      <c r="G5347">
        <f t="shared" si="66"/>
        <v>1</v>
      </c>
    </row>
    <row r="5348" spans="1:7" x14ac:dyDescent="0.2">
      <c r="A5348" t="s">
        <v>3122</v>
      </c>
      <c r="B5348">
        <v>189288887</v>
      </c>
      <c r="C5348" t="s">
        <v>3380</v>
      </c>
      <c r="D5348" t="str">
        <f>INDEX(cleaned_data_Pittsburgh!AF$2:'cleaned_data_Pittsburgh'!AF$828, MATCH(A5348, cleaned_data_Pittsburgh!I$2:'cleaned_data_Pittsburgh'!I$828,0))</f>
        <v>Pittsburgh</v>
      </c>
      <c r="E5348">
        <f>INDEX(cleaned_data_Pittsburgh!AG$2:'cleaned_data_Pittsburgh'!AG$828, MATCH(A5348, cleaned_data_Pittsburgh!I$2:'cleaned_data_Pittsburgh'!I$828,0))</f>
        <v>0</v>
      </c>
      <c r="F5348" t="str">
        <f>INDEX(cleaned_data_Pittsburgh!AK$2:'cleaned_data_Pittsburgh'!AK$828, MATCH(A5348, cleaned_data_Pittsburgh!I$2:'cleaned_data_Pittsburgh'!I$828,0))</f>
        <v>Sub-county</v>
      </c>
      <c r="G5348">
        <f t="shared" si="66"/>
        <v>1</v>
      </c>
    </row>
    <row r="5349" spans="1:7" x14ac:dyDescent="0.2">
      <c r="A5349" t="s">
        <v>3122</v>
      </c>
      <c r="B5349">
        <v>91789412</v>
      </c>
      <c r="C5349" t="s">
        <v>3380</v>
      </c>
      <c r="D5349" t="str">
        <f>INDEX(cleaned_data_Pittsburgh!AF$2:'cleaned_data_Pittsburgh'!AF$828, MATCH(A5349, cleaned_data_Pittsburgh!I$2:'cleaned_data_Pittsburgh'!I$828,0))</f>
        <v>Pittsburgh</v>
      </c>
      <c r="E5349">
        <f>INDEX(cleaned_data_Pittsburgh!AG$2:'cleaned_data_Pittsburgh'!AG$828, MATCH(A5349, cleaned_data_Pittsburgh!I$2:'cleaned_data_Pittsburgh'!I$828,0))</f>
        <v>0</v>
      </c>
      <c r="F5349" t="str">
        <f>INDEX(cleaned_data_Pittsburgh!AK$2:'cleaned_data_Pittsburgh'!AK$828, MATCH(A5349, cleaned_data_Pittsburgh!I$2:'cleaned_data_Pittsburgh'!I$828,0))</f>
        <v>Sub-county</v>
      </c>
      <c r="G5349">
        <f t="shared" si="66"/>
        <v>1</v>
      </c>
    </row>
    <row r="5350" spans="1:7" x14ac:dyDescent="0.2">
      <c r="A5350" t="s">
        <v>3343</v>
      </c>
      <c r="B5350">
        <v>186932694</v>
      </c>
      <c r="C5350" t="s">
        <v>3380</v>
      </c>
      <c r="D5350" t="str">
        <f>INDEX(cleaned_data_Pittsburgh!AF$2:'cleaned_data_Pittsburgh'!AF$828, MATCH(A5350, cleaned_data_Pittsburgh!I$2:'cleaned_data_Pittsburgh'!I$828,0))</f>
        <v>Pittsburgh</v>
      </c>
      <c r="E5350">
        <f>INDEX(cleaned_data_Pittsburgh!AG$2:'cleaned_data_Pittsburgh'!AG$828, MATCH(A5350, cleaned_data_Pittsburgh!I$2:'cleaned_data_Pittsburgh'!I$828,0))</f>
        <v>0</v>
      </c>
      <c r="F5350" t="str">
        <f>INDEX(cleaned_data_Pittsburgh!AK$2:'cleaned_data_Pittsburgh'!AK$828, MATCH(A5350, cleaned_data_Pittsburgh!I$2:'cleaned_data_Pittsburgh'!I$828,0))</f>
        <v>Sub-county</v>
      </c>
      <c r="G5350">
        <f t="shared" si="66"/>
        <v>1</v>
      </c>
    </row>
    <row r="5351" spans="1:7" x14ac:dyDescent="0.2">
      <c r="A5351" t="s">
        <v>3343</v>
      </c>
      <c r="B5351">
        <v>11187827</v>
      </c>
      <c r="C5351" t="s">
        <v>3380</v>
      </c>
      <c r="D5351" t="str">
        <f>INDEX(cleaned_data_Pittsburgh!AF$2:'cleaned_data_Pittsburgh'!AF$828, MATCH(A5351, cleaned_data_Pittsburgh!I$2:'cleaned_data_Pittsburgh'!I$828,0))</f>
        <v>Pittsburgh</v>
      </c>
      <c r="E5351">
        <f>INDEX(cleaned_data_Pittsburgh!AG$2:'cleaned_data_Pittsburgh'!AG$828, MATCH(A5351, cleaned_data_Pittsburgh!I$2:'cleaned_data_Pittsburgh'!I$828,0))</f>
        <v>0</v>
      </c>
      <c r="F5351" t="str">
        <f>INDEX(cleaned_data_Pittsburgh!AK$2:'cleaned_data_Pittsburgh'!AK$828, MATCH(A5351, cleaned_data_Pittsburgh!I$2:'cleaned_data_Pittsburgh'!I$828,0))</f>
        <v>Sub-county</v>
      </c>
      <c r="G5351">
        <f t="shared" si="66"/>
        <v>1</v>
      </c>
    </row>
    <row r="5352" spans="1:7" x14ac:dyDescent="0.2">
      <c r="A5352" t="s">
        <v>3343</v>
      </c>
      <c r="B5352">
        <v>161429822</v>
      </c>
      <c r="C5352" t="s">
        <v>3380</v>
      </c>
      <c r="D5352" t="str">
        <f>INDEX(cleaned_data_Pittsburgh!AF$2:'cleaned_data_Pittsburgh'!AF$828, MATCH(A5352, cleaned_data_Pittsburgh!I$2:'cleaned_data_Pittsburgh'!I$828,0))</f>
        <v>Pittsburgh</v>
      </c>
      <c r="E5352">
        <f>INDEX(cleaned_data_Pittsburgh!AG$2:'cleaned_data_Pittsburgh'!AG$828, MATCH(A5352, cleaned_data_Pittsburgh!I$2:'cleaned_data_Pittsburgh'!I$828,0))</f>
        <v>0</v>
      </c>
      <c r="F5352" t="str">
        <f>INDEX(cleaned_data_Pittsburgh!AK$2:'cleaned_data_Pittsburgh'!AK$828, MATCH(A5352, cleaned_data_Pittsburgh!I$2:'cleaned_data_Pittsburgh'!I$828,0))</f>
        <v>Sub-county</v>
      </c>
      <c r="G5352">
        <f t="shared" si="66"/>
        <v>1</v>
      </c>
    </row>
    <row r="5353" spans="1:7" x14ac:dyDescent="0.2">
      <c r="A5353" t="s">
        <v>3343</v>
      </c>
      <c r="B5353">
        <v>28040692</v>
      </c>
      <c r="C5353" t="s">
        <v>3380</v>
      </c>
      <c r="D5353" t="str">
        <f>INDEX(cleaned_data_Pittsburgh!AF$2:'cleaned_data_Pittsburgh'!AF$828, MATCH(A5353, cleaned_data_Pittsburgh!I$2:'cleaned_data_Pittsburgh'!I$828,0))</f>
        <v>Pittsburgh</v>
      </c>
      <c r="E5353">
        <f>INDEX(cleaned_data_Pittsburgh!AG$2:'cleaned_data_Pittsburgh'!AG$828, MATCH(A5353, cleaned_data_Pittsburgh!I$2:'cleaned_data_Pittsburgh'!I$828,0))</f>
        <v>0</v>
      </c>
      <c r="F5353" t="str">
        <f>INDEX(cleaned_data_Pittsburgh!AK$2:'cleaned_data_Pittsburgh'!AK$828, MATCH(A5353, cleaned_data_Pittsburgh!I$2:'cleaned_data_Pittsburgh'!I$828,0))</f>
        <v>Sub-county</v>
      </c>
      <c r="G5353">
        <f t="shared" si="66"/>
        <v>1</v>
      </c>
    </row>
    <row r="5354" spans="1:7" x14ac:dyDescent="0.2">
      <c r="A5354" t="s">
        <v>3343</v>
      </c>
      <c r="B5354">
        <v>158435372</v>
      </c>
      <c r="C5354" t="s">
        <v>3380</v>
      </c>
      <c r="D5354" t="str">
        <f>INDEX(cleaned_data_Pittsburgh!AF$2:'cleaned_data_Pittsburgh'!AF$828, MATCH(A5354, cleaned_data_Pittsburgh!I$2:'cleaned_data_Pittsburgh'!I$828,0))</f>
        <v>Pittsburgh</v>
      </c>
      <c r="E5354">
        <f>INDEX(cleaned_data_Pittsburgh!AG$2:'cleaned_data_Pittsburgh'!AG$828, MATCH(A5354, cleaned_data_Pittsburgh!I$2:'cleaned_data_Pittsburgh'!I$828,0))</f>
        <v>0</v>
      </c>
      <c r="F5354" t="str">
        <f>INDEX(cleaned_data_Pittsburgh!AK$2:'cleaned_data_Pittsburgh'!AK$828, MATCH(A5354, cleaned_data_Pittsburgh!I$2:'cleaned_data_Pittsburgh'!I$828,0))</f>
        <v>Sub-county</v>
      </c>
      <c r="G5354">
        <f t="shared" si="66"/>
        <v>1</v>
      </c>
    </row>
    <row r="5355" spans="1:7" x14ac:dyDescent="0.2">
      <c r="A5355" t="s">
        <v>3343</v>
      </c>
      <c r="B5355">
        <v>160926642</v>
      </c>
      <c r="C5355" t="s">
        <v>3380</v>
      </c>
      <c r="D5355" t="str">
        <f>INDEX(cleaned_data_Pittsburgh!AF$2:'cleaned_data_Pittsburgh'!AF$828, MATCH(A5355, cleaned_data_Pittsburgh!I$2:'cleaned_data_Pittsburgh'!I$828,0))</f>
        <v>Pittsburgh</v>
      </c>
      <c r="E5355">
        <f>INDEX(cleaned_data_Pittsburgh!AG$2:'cleaned_data_Pittsburgh'!AG$828, MATCH(A5355, cleaned_data_Pittsburgh!I$2:'cleaned_data_Pittsburgh'!I$828,0))</f>
        <v>0</v>
      </c>
      <c r="F5355" t="str">
        <f>INDEX(cleaned_data_Pittsburgh!AK$2:'cleaned_data_Pittsburgh'!AK$828, MATCH(A5355, cleaned_data_Pittsburgh!I$2:'cleaned_data_Pittsburgh'!I$828,0))</f>
        <v>Sub-county</v>
      </c>
      <c r="G5355">
        <f t="shared" si="66"/>
        <v>1</v>
      </c>
    </row>
    <row r="5356" spans="1:7" x14ac:dyDescent="0.2">
      <c r="A5356" t="s">
        <v>3343</v>
      </c>
      <c r="B5356">
        <v>57213892</v>
      </c>
      <c r="C5356" t="s">
        <v>3380</v>
      </c>
      <c r="D5356" t="str">
        <f>INDEX(cleaned_data_Pittsburgh!AF$2:'cleaned_data_Pittsburgh'!AF$828, MATCH(A5356, cleaned_data_Pittsburgh!I$2:'cleaned_data_Pittsburgh'!I$828,0))</f>
        <v>Pittsburgh</v>
      </c>
      <c r="E5356">
        <f>INDEX(cleaned_data_Pittsburgh!AG$2:'cleaned_data_Pittsburgh'!AG$828, MATCH(A5356, cleaned_data_Pittsburgh!I$2:'cleaned_data_Pittsburgh'!I$828,0))</f>
        <v>0</v>
      </c>
      <c r="F5356" t="str">
        <f>INDEX(cleaned_data_Pittsburgh!AK$2:'cleaned_data_Pittsburgh'!AK$828, MATCH(A5356, cleaned_data_Pittsburgh!I$2:'cleaned_data_Pittsburgh'!I$828,0))</f>
        <v>Sub-county</v>
      </c>
      <c r="G5356">
        <f t="shared" si="66"/>
        <v>1</v>
      </c>
    </row>
    <row r="5357" spans="1:7" x14ac:dyDescent="0.2">
      <c r="A5357" t="s">
        <v>3124</v>
      </c>
      <c r="B5357">
        <v>1152738</v>
      </c>
      <c r="C5357" t="s">
        <v>3380</v>
      </c>
      <c r="D5357" t="str">
        <f>INDEX(cleaned_data_Pittsburgh!AF$2:'cleaned_data_Pittsburgh'!AF$828, MATCH(A5357, cleaned_data_Pittsburgh!I$2:'cleaned_data_Pittsburgh'!I$828,0))</f>
        <v>Pittsburgh</v>
      </c>
      <c r="E5357">
        <f>INDEX(cleaned_data_Pittsburgh!AG$2:'cleaned_data_Pittsburgh'!AG$828, MATCH(A5357, cleaned_data_Pittsburgh!I$2:'cleaned_data_Pittsburgh'!I$828,0))</f>
        <v>0</v>
      </c>
      <c r="F5357" t="str">
        <f>INDEX(cleaned_data_Pittsburgh!AK$2:'cleaned_data_Pittsburgh'!AK$828, MATCH(A5357, cleaned_data_Pittsburgh!I$2:'cleaned_data_Pittsburgh'!I$828,0))</f>
        <v>Sub-county</v>
      </c>
      <c r="G5357">
        <f t="shared" si="66"/>
        <v>1</v>
      </c>
    </row>
    <row r="5358" spans="1:7" x14ac:dyDescent="0.2">
      <c r="A5358" t="s">
        <v>3124</v>
      </c>
      <c r="B5358">
        <v>164760362</v>
      </c>
      <c r="C5358" t="s">
        <v>3380</v>
      </c>
      <c r="D5358" t="str">
        <f>INDEX(cleaned_data_Pittsburgh!AF$2:'cleaned_data_Pittsburgh'!AF$828, MATCH(A5358, cleaned_data_Pittsburgh!I$2:'cleaned_data_Pittsburgh'!I$828,0))</f>
        <v>Pittsburgh</v>
      </c>
      <c r="E5358">
        <f>INDEX(cleaned_data_Pittsburgh!AG$2:'cleaned_data_Pittsburgh'!AG$828, MATCH(A5358, cleaned_data_Pittsburgh!I$2:'cleaned_data_Pittsburgh'!I$828,0))</f>
        <v>0</v>
      </c>
      <c r="F5358" t="str">
        <f>INDEX(cleaned_data_Pittsburgh!AK$2:'cleaned_data_Pittsburgh'!AK$828, MATCH(A5358, cleaned_data_Pittsburgh!I$2:'cleaned_data_Pittsburgh'!I$828,0))</f>
        <v>Sub-county</v>
      </c>
      <c r="G5358">
        <f t="shared" si="66"/>
        <v>1</v>
      </c>
    </row>
    <row r="5359" spans="1:7" x14ac:dyDescent="0.2">
      <c r="A5359" t="s">
        <v>3124</v>
      </c>
      <c r="B5359">
        <v>184266758</v>
      </c>
      <c r="C5359" t="s">
        <v>3380</v>
      </c>
      <c r="D5359" t="str">
        <f>INDEX(cleaned_data_Pittsburgh!AF$2:'cleaned_data_Pittsburgh'!AF$828, MATCH(A5359, cleaned_data_Pittsburgh!I$2:'cleaned_data_Pittsburgh'!I$828,0))</f>
        <v>Pittsburgh</v>
      </c>
      <c r="E5359">
        <f>INDEX(cleaned_data_Pittsburgh!AG$2:'cleaned_data_Pittsburgh'!AG$828, MATCH(A5359, cleaned_data_Pittsburgh!I$2:'cleaned_data_Pittsburgh'!I$828,0))</f>
        <v>0</v>
      </c>
      <c r="F5359" t="str">
        <f>INDEX(cleaned_data_Pittsburgh!AK$2:'cleaned_data_Pittsburgh'!AK$828, MATCH(A5359, cleaned_data_Pittsburgh!I$2:'cleaned_data_Pittsburgh'!I$828,0))</f>
        <v>Sub-county</v>
      </c>
      <c r="G5359">
        <f t="shared" si="66"/>
        <v>1</v>
      </c>
    </row>
    <row r="5360" spans="1:7" x14ac:dyDescent="0.2">
      <c r="A5360" t="s">
        <v>3124</v>
      </c>
      <c r="B5360">
        <v>187094368</v>
      </c>
      <c r="C5360" t="s">
        <v>3380</v>
      </c>
      <c r="D5360" t="str">
        <f>INDEX(cleaned_data_Pittsburgh!AF$2:'cleaned_data_Pittsburgh'!AF$828, MATCH(A5360, cleaned_data_Pittsburgh!I$2:'cleaned_data_Pittsburgh'!I$828,0))</f>
        <v>Pittsburgh</v>
      </c>
      <c r="E5360">
        <f>INDEX(cleaned_data_Pittsburgh!AG$2:'cleaned_data_Pittsburgh'!AG$828, MATCH(A5360, cleaned_data_Pittsburgh!I$2:'cleaned_data_Pittsburgh'!I$828,0))</f>
        <v>0</v>
      </c>
      <c r="F5360" t="str">
        <f>INDEX(cleaned_data_Pittsburgh!AK$2:'cleaned_data_Pittsburgh'!AK$828, MATCH(A5360, cleaned_data_Pittsburgh!I$2:'cleaned_data_Pittsburgh'!I$828,0))</f>
        <v>Sub-county</v>
      </c>
      <c r="G5360">
        <f t="shared" si="66"/>
        <v>1</v>
      </c>
    </row>
    <row r="5361" spans="1:7" x14ac:dyDescent="0.2">
      <c r="A5361" t="s">
        <v>3124</v>
      </c>
      <c r="B5361">
        <v>171967762</v>
      </c>
      <c r="C5361" t="s">
        <v>3380</v>
      </c>
      <c r="D5361" t="str">
        <f>INDEX(cleaned_data_Pittsburgh!AF$2:'cleaned_data_Pittsburgh'!AF$828, MATCH(A5361, cleaned_data_Pittsburgh!I$2:'cleaned_data_Pittsburgh'!I$828,0))</f>
        <v>Pittsburgh</v>
      </c>
      <c r="E5361">
        <f>INDEX(cleaned_data_Pittsburgh!AG$2:'cleaned_data_Pittsburgh'!AG$828, MATCH(A5361, cleaned_data_Pittsburgh!I$2:'cleaned_data_Pittsburgh'!I$828,0))</f>
        <v>0</v>
      </c>
      <c r="F5361" t="str">
        <f>INDEX(cleaned_data_Pittsburgh!AK$2:'cleaned_data_Pittsburgh'!AK$828, MATCH(A5361, cleaned_data_Pittsburgh!I$2:'cleaned_data_Pittsburgh'!I$828,0))</f>
        <v>Sub-county</v>
      </c>
      <c r="G5361">
        <f t="shared" si="66"/>
        <v>1</v>
      </c>
    </row>
    <row r="5362" spans="1:7" x14ac:dyDescent="0.2">
      <c r="A5362" t="s">
        <v>3303</v>
      </c>
      <c r="B5362">
        <v>111059972</v>
      </c>
      <c r="C5362" t="s">
        <v>3380</v>
      </c>
      <c r="D5362" t="str">
        <f>INDEX(cleaned_data_Pittsburgh!AF$2:'cleaned_data_Pittsburgh'!AF$828, MATCH(A5362, cleaned_data_Pittsburgh!I$2:'cleaned_data_Pittsburgh'!I$828,0))</f>
        <v>Pittsburgh</v>
      </c>
      <c r="E5362">
        <f>INDEX(cleaned_data_Pittsburgh!AG$2:'cleaned_data_Pittsburgh'!AG$828, MATCH(A5362, cleaned_data_Pittsburgh!I$2:'cleaned_data_Pittsburgh'!I$828,0))</f>
        <v>0</v>
      </c>
      <c r="F5362" t="str">
        <f>INDEX(cleaned_data_Pittsburgh!AK$2:'cleaned_data_Pittsburgh'!AK$828, MATCH(A5362, cleaned_data_Pittsburgh!I$2:'cleaned_data_Pittsburgh'!I$828,0))</f>
        <v>Sub-county</v>
      </c>
      <c r="G5362">
        <f t="shared" si="66"/>
        <v>1</v>
      </c>
    </row>
    <row r="5363" spans="1:7" x14ac:dyDescent="0.2">
      <c r="A5363" t="s">
        <v>3303</v>
      </c>
      <c r="B5363">
        <v>80977012</v>
      </c>
      <c r="C5363" t="s">
        <v>3380</v>
      </c>
      <c r="D5363" t="str">
        <f>INDEX(cleaned_data_Pittsburgh!AF$2:'cleaned_data_Pittsburgh'!AF$828, MATCH(A5363, cleaned_data_Pittsburgh!I$2:'cleaned_data_Pittsburgh'!I$828,0))</f>
        <v>Pittsburgh</v>
      </c>
      <c r="E5363">
        <f>INDEX(cleaned_data_Pittsburgh!AG$2:'cleaned_data_Pittsburgh'!AG$828, MATCH(A5363, cleaned_data_Pittsburgh!I$2:'cleaned_data_Pittsburgh'!I$828,0))</f>
        <v>0</v>
      </c>
      <c r="F5363" t="str">
        <f>INDEX(cleaned_data_Pittsburgh!AK$2:'cleaned_data_Pittsburgh'!AK$828, MATCH(A5363, cleaned_data_Pittsburgh!I$2:'cleaned_data_Pittsburgh'!I$828,0))</f>
        <v>Sub-county</v>
      </c>
      <c r="G5363">
        <f t="shared" si="66"/>
        <v>1</v>
      </c>
    </row>
    <row r="5364" spans="1:7" x14ac:dyDescent="0.2">
      <c r="A5364" t="s">
        <v>3306</v>
      </c>
      <c r="B5364">
        <v>111059972</v>
      </c>
      <c r="C5364" t="s">
        <v>3380</v>
      </c>
      <c r="D5364" t="str">
        <f>INDEX(cleaned_data_Pittsburgh!AF$2:'cleaned_data_Pittsburgh'!AF$828, MATCH(A5364, cleaned_data_Pittsburgh!I$2:'cleaned_data_Pittsburgh'!I$828,0))</f>
        <v>Pittsburgh</v>
      </c>
      <c r="E5364">
        <f>INDEX(cleaned_data_Pittsburgh!AG$2:'cleaned_data_Pittsburgh'!AG$828, MATCH(A5364, cleaned_data_Pittsburgh!I$2:'cleaned_data_Pittsburgh'!I$828,0))</f>
        <v>0</v>
      </c>
      <c r="F5364" t="str">
        <f>INDEX(cleaned_data_Pittsburgh!AK$2:'cleaned_data_Pittsburgh'!AK$828, MATCH(A5364, cleaned_data_Pittsburgh!I$2:'cleaned_data_Pittsburgh'!I$828,0))</f>
        <v>Sub-county</v>
      </c>
      <c r="G5364">
        <f t="shared" si="66"/>
        <v>1</v>
      </c>
    </row>
    <row r="5365" spans="1:7" x14ac:dyDescent="0.2">
      <c r="A5365" t="s">
        <v>3306</v>
      </c>
      <c r="B5365">
        <v>130880512</v>
      </c>
      <c r="C5365" t="s">
        <v>3380</v>
      </c>
      <c r="D5365" t="str">
        <f>INDEX(cleaned_data_Pittsburgh!AF$2:'cleaned_data_Pittsburgh'!AF$828, MATCH(A5365, cleaned_data_Pittsburgh!I$2:'cleaned_data_Pittsburgh'!I$828,0))</f>
        <v>Pittsburgh</v>
      </c>
      <c r="E5365">
        <f>INDEX(cleaned_data_Pittsburgh!AG$2:'cleaned_data_Pittsburgh'!AG$828, MATCH(A5365, cleaned_data_Pittsburgh!I$2:'cleaned_data_Pittsburgh'!I$828,0))</f>
        <v>0</v>
      </c>
      <c r="F5365" t="str">
        <f>INDEX(cleaned_data_Pittsburgh!AK$2:'cleaned_data_Pittsburgh'!AK$828, MATCH(A5365, cleaned_data_Pittsburgh!I$2:'cleaned_data_Pittsburgh'!I$828,0))</f>
        <v>Sub-county</v>
      </c>
      <c r="G5365">
        <f t="shared" si="66"/>
        <v>1</v>
      </c>
    </row>
    <row r="5366" spans="1:7" x14ac:dyDescent="0.2">
      <c r="A5366" t="s">
        <v>3219</v>
      </c>
      <c r="B5366">
        <v>14493820</v>
      </c>
      <c r="C5366" t="s">
        <v>3380</v>
      </c>
      <c r="D5366" t="str">
        <f>INDEX(cleaned_data_Pittsburgh!AF$2:'cleaned_data_Pittsburgh'!AF$828, MATCH(A5366, cleaned_data_Pittsburgh!I$2:'cleaned_data_Pittsburgh'!I$828,0))</f>
        <v>Pittsburgh</v>
      </c>
      <c r="E5366">
        <f>INDEX(cleaned_data_Pittsburgh!AG$2:'cleaned_data_Pittsburgh'!AG$828, MATCH(A5366, cleaned_data_Pittsburgh!I$2:'cleaned_data_Pittsburgh'!I$828,0))</f>
        <v>0</v>
      </c>
      <c r="F5366" t="str">
        <f>INDEX(cleaned_data_Pittsburgh!AK$2:'cleaned_data_Pittsburgh'!AK$828, MATCH(A5366, cleaned_data_Pittsburgh!I$2:'cleaned_data_Pittsburgh'!I$828,0))</f>
        <v>Sub-county</v>
      </c>
      <c r="G5366">
        <f t="shared" si="66"/>
        <v>1</v>
      </c>
    </row>
    <row r="5367" spans="1:7" x14ac:dyDescent="0.2">
      <c r="A5367" t="s">
        <v>3219</v>
      </c>
      <c r="B5367">
        <v>135270732</v>
      </c>
      <c r="C5367" t="s">
        <v>3380</v>
      </c>
      <c r="D5367" t="str">
        <f>INDEX(cleaned_data_Pittsburgh!AF$2:'cleaned_data_Pittsburgh'!AF$828, MATCH(A5367, cleaned_data_Pittsburgh!I$2:'cleaned_data_Pittsburgh'!I$828,0))</f>
        <v>Pittsburgh</v>
      </c>
      <c r="E5367">
        <f>INDEX(cleaned_data_Pittsburgh!AG$2:'cleaned_data_Pittsburgh'!AG$828, MATCH(A5367, cleaned_data_Pittsburgh!I$2:'cleaned_data_Pittsburgh'!I$828,0))</f>
        <v>0</v>
      </c>
      <c r="F5367" t="str">
        <f>INDEX(cleaned_data_Pittsburgh!AK$2:'cleaned_data_Pittsburgh'!AK$828, MATCH(A5367, cleaned_data_Pittsburgh!I$2:'cleaned_data_Pittsburgh'!I$828,0))</f>
        <v>Sub-county</v>
      </c>
      <c r="G5367">
        <f t="shared" si="66"/>
        <v>1</v>
      </c>
    </row>
    <row r="5368" spans="1:7" x14ac:dyDescent="0.2">
      <c r="A5368" t="s">
        <v>3219</v>
      </c>
      <c r="B5368">
        <v>148206932</v>
      </c>
      <c r="C5368" t="s">
        <v>3380</v>
      </c>
      <c r="D5368" t="str">
        <f>INDEX(cleaned_data_Pittsburgh!AF$2:'cleaned_data_Pittsburgh'!AF$828, MATCH(A5368, cleaned_data_Pittsburgh!I$2:'cleaned_data_Pittsburgh'!I$828,0))</f>
        <v>Pittsburgh</v>
      </c>
      <c r="E5368">
        <f>INDEX(cleaned_data_Pittsburgh!AG$2:'cleaned_data_Pittsburgh'!AG$828, MATCH(A5368, cleaned_data_Pittsburgh!I$2:'cleaned_data_Pittsburgh'!I$828,0))</f>
        <v>0</v>
      </c>
      <c r="F5368" t="str">
        <f>INDEX(cleaned_data_Pittsburgh!AK$2:'cleaned_data_Pittsburgh'!AK$828, MATCH(A5368, cleaned_data_Pittsburgh!I$2:'cleaned_data_Pittsburgh'!I$828,0))</f>
        <v>Sub-county</v>
      </c>
      <c r="G5368">
        <f t="shared" si="66"/>
        <v>1</v>
      </c>
    </row>
    <row r="5369" spans="1:7" x14ac:dyDescent="0.2">
      <c r="A5369" t="s">
        <v>3220</v>
      </c>
      <c r="B5369">
        <v>14493820</v>
      </c>
      <c r="C5369" t="s">
        <v>3380</v>
      </c>
      <c r="D5369" t="str">
        <f>INDEX(cleaned_data_Pittsburgh!AF$2:'cleaned_data_Pittsburgh'!AF$828, MATCH(A5369, cleaned_data_Pittsburgh!I$2:'cleaned_data_Pittsburgh'!I$828,0))</f>
        <v>Pittsburgh</v>
      </c>
      <c r="E5369">
        <f>INDEX(cleaned_data_Pittsburgh!AG$2:'cleaned_data_Pittsburgh'!AG$828, MATCH(A5369, cleaned_data_Pittsburgh!I$2:'cleaned_data_Pittsburgh'!I$828,0))</f>
        <v>0</v>
      </c>
      <c r="F5369" t="str">
        <f>INDEX(cleaned_data_Pittsburgh!AK$2:'cleaned_data_Pittsburgh'!AK$828, MATCH(A5369, cleaned_data_Pittsburgh!I$2:'cleaned_data_Pittsburgh'!I$828,0))</f>
        <v>Sub-county</v>
      </c>
      <c r="G5369">
        <f t="shared" si="66"/>
        <v>1</v>
      </c>
    </row>
    <row r="5370" spans="1:7" x14ac:dyDescent="0.2">
      <c r="A5370" t="s">
        <v>3220</v>
      </c>
      <c r="B5370">
        <v>135270732</v>
      </c>
      <c r="C5370" t="s">
        <v>3380</v>
      </c>
      <c r="D5370" t="str">
        <f>INDEX(cleaned_data_Pittsburgh!AF$2:'cleaned_data_Pittsburgh'!AF$828, MATCH(A5370, cleaned_data_Pittsburgh!I$2:'cleaned_data_Pittsburgh'!I$828,0))</f>
        <v>Pittsburgh</v>
      </c>
      <c r="E5370">
        <f>INDEX(cleaned_data_Pittsburgh!AG$2:'cleaned_data_Pittsburgh'!AG$828, MATCH(A5370, cleaned_data_Pittsburgh!I$2:'cleaned_data_Pittsburgh'!I$828,0))</f>
        <v>0</v>
      </c>
      <c r="F5370" t="str">
        <f>INDEX(cleaned_data_Pittsburgh!AK$2:'cleaned_data_Pittsburgh'!AK$828, MATCH(A5370, cleaned_data_Pittsburgh!I$2:'cleaned_data_Pittsburgh'!I$828,0))</f>
        <v>Sub-county</v>
      </c>
      <c r="G5370">
        <f t="shared" si="66"/>
        <v>1</v>
      </c>
    </row>
    <row r="5371" spans="1:7" x14ac:dyDescent="0.2">
      <c r="A5371" t="s">
        <v>3320</v>
      </c>
      <c r="B5371">
        <v>8457539</v>
      </c>
      <c r="C5371" t="s">
        <v>3380</v>
      </c>
      <c r="D5371" t="str">
        <f>INDEX(cleaned_data_Pittsburgh!AF$2:'cleaned_data_Pittsburgh'!AF$828, MATCH(A5371, cleaned_data_Pittsburgh!I$2:'cleaned_data_Pittsburgh'!I$828,0))</f>
        <v>Pittsburgh</v>
      </c>
      <c r="E5371">
        <f>INDEX(cleaned_data_Pittsburgh!AG$2:'cleaned_data_Pittsburgh'!AG$828, MATCH(A5371, cleaned_data_Pittsburgh!I$2:'cleaned_data_Pittsburgh'!I$828,0))</f>
        <v>0</v>
      </c>
      <c r="F5371" t="str">
        <f>INDEX(cleaned_data_Pittsburgh!AK$2:'cleaned_data_Pittsburgh'!AK$828, MATCH(A5371, cleaned_data_Pittsburgh!I$2:'cleaned_data_Pittsburgh'!I$828,0))</f>
        <v>Sub-county</v>
      </c>
      <c r="G5371">
        <f t="shared" si="66"/>
        <v>1</v>
      </c>
    </row>
    <row r="5372" spans="1:7" x14ac:dyDescent="0.2">
      <c r="A5372" t="s">
        <v>3320</v>
      </c>
      <c r="B5372">
        <v>186278119</v>
      </c>
      <c r="C5372" t="s">
        <v>3380</v>
      </c>
      <c r="D5372" t="str">
        <f>INDEX(cleaned_data_Pittsburgh!AF$2:'cleaned_data_Pittsburgh'!AF$828, MATCH(A5372, cleaned_data_Pittsburgh!I$2:'cleaned_data_Pittsburgh'!I$828,0))</f>
        <v>Pittsburgh</v>
      </c>
      <c r="E5372">
        <f>INDEX(cleaned_data_Pittsburgh!AG$2:'cleaned_data_Pittsburgh'!AG$828, MATCH(A5372, cleaned_data_Pittsburgh!I$2:'cleaned_data_Pittsburgh'!I$828,0))</f>
        <v>0</v>
      </c>
      <c r="F5372" t="str">
        <f>INDEX(cleaned_data_Pittsburgh!AK$2:'cleaned_data_Pittsburgh'!AK$828, MATCH(A5372, cleaned_data_Pittsburgh!I$2:'cleaned_data_Pittsburgh'!I$828,0))</f>
        <v>Sub-county</v>
      </c>
      <c r="G5372">
        <f t="shared" si="66"/>
        <v>1</v>
      </c>
    </row>
    <row r="5373" spans="1:7" x14ac:dyDescent="0.2">
      <c r="A5373" t="s">
        <v>3320</v>
      </c>
      <c r="B5373">
        <v>123720302</v>
      </c>
      <c r="C5373" t="s">
        <v>3380</v>
      </c>
      <c r="D5373" t="str">
        <f>INDEX(cleaned_data_Pittsburgh!AF$2:'cleaned_data_Pittsburgh'!AF$828, MATCH(A5373, cleaned_data_Pittsburgh!I$2:'cleaned_data_Pittsburgh'!I$828,0))</f>
        <v>Pittsburgh</v>
      </c>
      <c r="E5373">
        <f>INDEX(cleaned_data_Pittsburgh!AG$2:'cleaned_data_Pittsburgh'!AG$828, MATCH(A5373, cleaned_data_Pittsburgh!I$2:'cleaned_data_Pittsburgh'!I$828,0))</f>
        <v>0</v>
      </c>
      <c r="F5373" t="str">
        <f>INDEX(cleaned_data_Pittsburgh!AK$2:'cleaned_data_Pittsburgh'!AK$828, MATCH(A5373, cleaned_data_Pittsburgh!I$2:'cleaned_data_Pittsburgh'!I$828,0))</f>
        <v>Sub-county</v>
      </c>
      <c r="G5373">
        <f t="shared" si="66"/>
        <v>1</v>
      </c>
    </row>
    <row r="5374" spans="1:7" x14ac:dyDescent="0.2">
      <c r="A5374" t="s">
        <v>3361</v>
      </c>
      <c r="B5374">
        <v>19517451</v>
      </c>
      <c r="C5374" t="s">
        <v>3380</v>
      </c>
      <c r="D5374" t="str">
        <f>INDEX(cleaned_data_Pittsburgh!AF$2:'cleaned_data_Pittsburgh'!AF$828, MATCH(A5374, cleaned_data_Pittsburgh!I$2:'cleaned_data_Pittsburgh'!I$828,0))</f>
        <v>Pittsburgh</v>
      </c>
      <c r="E5374">
        <f>INDEX(cleaned_data_Pittsburgh!AG$2:'cleaned_data_Pittsburgh'!AG$828, MATCH(A5374, cleaned_data_Pittsburgh!I$2:'cleaned_data_Pittsburgh'!I$828,0))</f>
        <v>0</v>
      </c>
      <c r="F5374" t="str">
        <f>INDEX(cleaned_data_Pittsburgh!AK$2:'cleaned_data_Pittsburgh'!AK$828, MATCH(A5374, cleaned_data_Pittsburgh!I$2:'cleaned_data_Pittsburgh'!I$828,0))</f>
        <v>Sub-county</v>
      </c>
      <c r="G5374">
        <f t="shared" si="66"/>
        <v>1</v>
      </c>
    </row>
    <row r="5375" spans="1:7" x14ac:dyDescent="0.2">
      <c r="A5375" t="s">
        <v>3361</v>
      </c>
      <c r="B5375">
        <v>8059244</v>
      </c>
      <c r="C5375" t="s">
        <v>3380</v>
      </c>
      <c r="D5375" t="str">
        <f>INDEX(cleaned_data_Pittsburgh!AF$2:'cleaned_data_Pittsburgh'!AF$828, MATCH(A5375, cleaned_data_Pittsburgh!I$2:'cleaned_data_Pittsburgh'!I$828,0))</f>
        <v>Pittsburgh</v>
      </c>
      <c r="E5375">
        <f>INDEX(cleaned_data_Pittsburgh!AG$2:'cleaned_data_Pittsburgh'!AG$828, MATCH(A5375, cleaned_data_Pittsburgh!I$2:'cleaned_data_Pittsburgh'!I$828,0))</f>
        <v>0</v>
      </c>
      <c r="F5375" t="str">
        <f>INDEX(cleaned_data_Pittsburgh!AK$2:'cleaned_data_Pittsburgh'!AK$828, MATCH(A5375, cleaned_data_Pittsburgh!I$2:'cleaned_data_Pittsburgh'!I$828,0))</f>
        <v>Sub-county</v>
      </c>
      <c r="G5375">
        <f t="shared" si="66"/>
        <v>1</v>
      </c>
    </row>
    <row r="5376" spans="1:7" x14ac:dyDescent="0.2">
      <c r="A5376" t="s">
        <v>3305</v>
      </c>
      <c r="B5376">
        <v>111059972</v>
      </c>
      <c r="C5376" t="s">
        <v>3380</v>
      </c>
      <c r="D5376" t="str">
        <f>INDEX(cleaned_data_Pittsburgh!AF$2:'cleaned_data_Pittsburgh'!AF$828, MATCH(A5376, cleaned_data_Pittsburgh!I$2:'cleaned_data_Pittsburgh'!I$828,0))</f>
        <v>Pittsburgh</v>
      </c>
      <c r="E5376">
        <f>INDEX(cleaned_data_Pittsburgh!AG$2:'cleaned_data_Pittsburgh'!AG$828, MATCH(A5376, cleaned_data_Pittsburgh!I$2:'cleaned_data_Pittsburgh'!I$828,0))</f>
        <v>0</v>
      </c>
      <c r="F5376" t="str">
        <f>INDEX(cleaned_data_Pittsburgh!AK$2:'cleaned_data_Pittsburgh'!AK$828, MATCH(A5376, cleaned_data_Pittsburgh!I$2:'cleaned_data_Pittsburgh'!I$828,0))</f>
        <v>Sub-county</v>
      </c>
      <c r="G5376">
        <f t="shared" si="66"/>
        <v>1</v>
      </c>
    </row>
    <row r="5377" spans="1:7" x14ac:dyDescent="0.2">
      <c r="A5377" t="s">
        <v>3305</v>
      </c>
      <c r="B5377">
        <v>131766842</v>
      </c>
      <c r="C5377" t="s">
        <v>3380</v>
      </c>
      <c r="D5377" t="str">
        <f>INDEX(cleaned_data_Pittsburgh!AF$2:'cleaned_data_Pittsburgh'!AF$828, MATCH(A5377, cleaned_data_Pittsburgh!I$2:'cleaned_data_Pittsburgh'!I$828,0))</f>
        <v>Pittsburgh</v>
      </c>
      <c r="E5377">
        <f>INDEX(cleaned_data_Pittsburgh!AG$2:'cleaned_data_Pittsburgh'!AG$828, MATCH(A5377, cleaned_data_Pittsburgh!I$2:'cleaned_data_Pittsburgh'!I$828,0))</f>
        <v>0</v>
      </c>
      <c r="F5377" t="str">
        <f>INDEX(cleaned_data_Pittsburgh!AK$2:'cleaned_data_Pittsburgh'!AK$828, MATCH(A5377, cleaned_data_Pittsburgh!I$2:'cleaned_data_Pittsburgh'!I$828,0))</f>
        <v>Sub-county</v>
      </c>
      <c r="G5377">
        <f t="shared" si="66"/>
        <v>1</v>
      </c>
    </row>
    <row r="5378" spans="1:7" x14ac:dyDescent="0.2">
      <c r="A5378" t="s">
        <v>3342</v>
      </c>
      <c r="B5378">
        <v>1947231</v>
      </c>
      <c r="C5378" t="s">
        <v>3380</v>
      </c>
      <c r="D5378" t="str">
        <f>INDEX(cleaned_data_Pittsburgh!AF$2:'cleaned_data_Pittsburgh'!AF$828, MATCH(A5378, cleaned_data_Pittsburgh!I$2:'cleaned_data_Pittsburgh'!I$828,0))</f>
        <v>Pittsburgh</v>
      </c>
      <c r="E5378">
        <f>INDEX(cleaned_data_Pittsburgh!AG$2:'cleaned_data_Pittsburgh'!AG$828, MATCH(A5378, cleaned_data_Pittsburgh!I$2:'cleaned_data_Pittsburgh'!I$828,0))</f>
        <v>0</v>
      </c>
      <c r="F5378" t="str">
        <f>INDEX(cleaned_data_Pittsburgh!AK$2:'cleaned_data_Pittsburgh'!AK$828, MATCH(A5378, cleaned_data_Pittsburgh!I$2:'cleaned_data_Pittsburgh'!I$828,0))</f>
        <v>Sub-county</v>
      </c>
      <c r="G5378">
        <f t="shared" si="66"/>
        <v>1</v>
      </c>
    </row>
    <row r="5379" spans="1:7" x14ac:dyDescent="0.2">
      <c r="A5379" t="s">
        <v>3342</v>
      </c>
      <c r="B5379">
        <v>28040692</v>
      </c>
      <c r="C5379" t="s">
        <v>3380</v>
      </c>
      <c r="D5379" t="str">
        <f>INDEX(cleaned_data_Pittsburgh!AF$2:'cleaned_data_Pittsburgh'!AF$828, MATCH(A5379, cleaned_data_Pittsburgh!I$2:'cleaned_data_Pittsburgh'!I$828,0))</f>
        <v>Pittsburgh</v>
      </c>
      <c r="E5379">
        <f>INDEX(cleaned_data_Pittsburgh!AG$2:'cleaned_data_Pittsburgh'!AG$828, MATCH(A5379, cleaned_data_Pittsburgh!I$2:'cleaned_data_Pittsburgh'!I$828,0))</f>
        <v>0</v>
      </c>
      <c r="F5379" t="str">
        <f>INDEX(cleaned_data_Pittsburgh!AK$2:'cleaned_data_Pittsburgh'!AK$828, MATCH(A5379, cleaned_data_Pittsburgh!I$2:'cleaned_data_Pittsburgh'!I$828,0))</f>
        <v>Sub-county</v>
      </c>
      <c r="G5379">
        <f t="shared" si="66"/>
        <v>1</v>
      </c>
    </row>
    <row r="5380" spans="1:7" x14ac:dyDescent="0.2">
      <c r="A5380" t="s">
        <v>3342</v>
      </c>
      <c r="B5380">
        <v>161429822</v>
      </c>
      <c r="C5380" t="s">
        <v>3380</v>
      </c>
      <c r="D5380" t="str">
        <f>INDEX(cleaned_data_Pittsburgh!AF$2:'cleaned_data_Pittsburgh'!AF$828, MATCH(A5380, cleaned_data_Pittsburgh!I$2:'cleaned_data_Pittsburgh'!I$828,0))</f>
        <v>Pittsburgh</v>
      </c>
      <c r="E5380">
        <f>INDEX(cleaned_data_Pittsburgh!AG$2:'cleaned_data_Pittsburgh'!AG$828, MATCH(A5380, cleaned_data_Pittsburgh!I$2:'cleaned_data_Pittsburgh'!I$828,0))</f>
        <v>0</v>
      </c>
      <c r="F5380" t="str">
        <f>INDEX(cleaned_data_Pittsburgh!AK$2:'cleaned_data_Pittsburgh'!AK$828, MATCH(A5380, cleaned_data_Pittsburgh!I$2:'cleaned_data_Pittsburgh'!I$828,0))</f>
        <v>Sub-county</v>
      </c>
      <c r="G5380">
        <f t="shared" si="66"/>
        <v>1</v>
      </c>
    </row>
    <row r="5381" spans="1:7" x14ac:dyDescent="0.2">
      <c r="A5381" t="s">
        <v>3342</v>
      </c>
      <c r="B5381">
        <v>158435372</v>
      </c>
      <c r="C5381" t="s">
        <v>3380</v>
      </c>
      <c r="D5381" t="str">
        <f>INDEX(cleaned_data_Pittsburgh!AF$2:'cleaned_data_Pittsburgh'!AF$828, MATCH(A5381, cleaned_data_Pittsburgh!I$2:'cleaned_data_Pittsburgh'!I$828,0))</f>
        <v>Pittsburgh</v>
      </c>
      <c r="E5381">
        <f>INDEX(cleaned_data_Pittsburgh!AG$2:'cleaned_data_Pittsburgh'!AG$828, MATCH(A5381, cleaned_data_Pittsburgh!I$2:'cleaned_data_Pittsburgh'!I$828,0))</f>
        <v>0</v>
      </c>
      <c r="F5381" t="str">
        <f>INDEX(cleaned_data_Pittsburgh!AK$2:'cleaned_data_Pittsburgh'!AK$828, MATCH(A5381, cleaned_data_Pittsburgh!I$2:'cleaned_data_Pittsburgh'!I$828,0))</f>
        <v>Sub-county</v>
      </c>
      <c r="G5381">
        <f t="shared" si="66"/>
        <v>1</v>
      </c>
    </row>
    <row r="5382" spans="1:7" x14ac:dyDescent="0.2">
      <c r="A5382" t="s">
        <v>3342</v>
      </c>
      <c r="B5382">
        <v>11187827</v>
      </c>
      <c r="C5382" t="s">
        <v>3380</v>
      </c>
      <c r="D5382" t="str">
        <f>INDEX(cleaned_data_Pittsburgh!AF$2:'cleaned_data_Pittsburgh'!AF$828, MATCH(A5382, cleaned_data_Pittsburgh!I$2:'cleaned_data_Pittsburgh'!I$828,0))</f>
        <v>Pittsburgh</v>
      </c>
      <c r="E5382">
        <f>INDEX(cleaned_data_Pittsburgh!AG$2:'cleaned_data_Pittsburgh'!AG$828, MATCH(A5382, cleaned_data_Pittsburgh!I$2:'cleaned_data_Pittsburgh'!I$828,0))</f>
        <v>0</v>
      </c>
      <c r="F5382" t="str">
        <f>INDEX(cleaned_data_Pittsburgh!AK$2:'cleaned_data_Pittsburgh'!AK$828, MATCH(A5382, cleaned_data_Pittsburgh!I$2:'cleaned_data_Pittsburgh'!I$828,0))</f>
        <v>Sub-county</v>
      </c>
      <c r="G5382">
        <f t="shared" si="66"/>
        <v>1</v>
      </c>
    </row>
    <row r="5383" spans="1:7" x14ac:dyDescent="0.2">
      <c r="A5383" t="s">
        <v>3342</v>
      </c>
      <c r="B5383">
        <v>11551434</v>
      </c>
      <c r="C5383" t="s">
        <v>3380</v>
      </c>
      <c r="D5383" t="str">
        <f>INDEX(cleaned_data_Pittsburgh!AF$2:'cleaned_data_Pittsburgh'!AF$828, MATCH(A5383, cleaned_data_Pittsburgh!I$2:'cleaned_data_Pittsburgh'!I$828,0))</f>
        <v>Pittsburgh</v>
      </c>
      <c r="E5383">
        <f>INDEX(cleaned_data_Pittsburgh!AG$2:'cleaned_data_Pittsburgh'!AG$828, MATCH(A5383, cleaned_data_Pittsburgh!I$2:'cleaned_data_Pittsburgh'!I$828,0))</f>
        <v>0</v>
      </c>
      <c r="F5383" t="str">
        <f>INDEX(cleaned_data_Pittsburgh!AK$2:'cleaned_data_Pittsburgh'!AK$828, MATCH(A5383, cleaned_data_Pittsburgh!I$2:'cleaned_data_Pittsburgh'!I$828,0))</f>
        <v>Sub-county</v>
      </c>
      <c r="G5383">
        <f t="shared" si="66"/>
        <v>1</v>
      </c>
    </row>
    <row r="5384" spans="1:7" x14ac:dyDescent="0.2">
      <c r="A5384" t="s">
        <v>3279</v>
      </c>
      <c r="B5384">
        <v>48307422</v>
      </c>
      <c r="C5384" t="s">
        <v>3380</v>
      </c>
      <c r="D5384" t="str">
        <f>INDEX(cleaned_data_Pittsburgh!AF$2:'cleaned_data_Pittsburgh'!AF$828, MATCH(A5384, cleaned_data_Pittsburgh!I$2:'cleaned_data_Pittsburgh'!I$828,0))</f>
        <v>Pittsburgh</v>
      </c>
      <c r="E5384">
        <f>INDEX(cleaned_data_Pittsburgh!AG$2:'cleaned_data_Pittsburgh'!AG$828, MATCH(A5384, cleaned_data_Pittsburgh!I$2:'cleaned_data_Pittsburgh'!I$828,0))</f>
        <v>0</v>
      </c>
      <c r="F5384" t="str">
        <f>INDEX(cleaned_data_Pittsburgh!AK$2:'cleaned_data_Pittsburgh'!AK$828, MATCH(A5384, cleaned_data_Pittsburgh!I$2:'cleaned_data_Pittsburgh'!I$828,0))</f>
        <v>Sub-county</v>
      </c>
      <c r="G5384">
        <f t="shared" si="66"/>
        <v>1</v>
      </c>
    </row>
    <row r="5385" spans="1:7" x14ac:dyDescent="0.2">
      <c r="A5385" t="s">
        <v>3279</v>
      </c>
      <c r="B5385">
        <v>189850380</v>
      </c>
      <c r="C5385" t="s">
        <v>3380</v>
      </c>
      <c r="D5385" t="str">
        <f>INDEX(cleaned_data_Pittsburgh!AF$2:'cleaned_data_Pittsburgh'!AF$828, MATCH(A5385, cleaned_data_Pittsburgh!I$2:'cleaned_data_Pittsburgh'!I$828,0))</f>
        <v>Pittsburgh</v>
      </c>
      <c r="E5385">
        <f>INDEX(cleaned_data_Pittsburgh!AG$2:'cleaned_data_Pittsburgh'!AG$828, MATCH(A5385, cleaned_data_Pittsburgh!I$2:'cleaned_data_Pittsburgh'!I$828,0))</f>
        <v>0</v>
      </c>
      <c r="F5385" t="str">
        <f>INDEX(cleaned_data_Pittsburgh!AK$2:'cleaned_data_Pittsburgh'!AK$828, MATCH(A5385, cleaned_data_Pittsburgh!I$2:'cleaned_data_Pittsburgh'!I$828,0))</f>
        <v>Sub-county</v>
      </c>
      <c r="G5385">
        <f t="shared" si="66"/>
        <v>1</v>
      </c>
    </row>
    <row r="5386" spans="1:7" x14ac:dyDescent="0.2">
      <c r="A5386" t="s">
        <v>3279</v>
      </c>
      <c r="B5386">
        <v>54094182</v>
      </c>
      <c r="C5386" t="s">
        <v>3380</v>
      </c>
      <c r="D5386" t="str">
        <f>INDEX(cleaned_data_Pittsburgh!AF$2:'cleaned_data_Pittsburgh'!AF$828, MATCH(A5386, cleaned_data_Pittsburgh!I$2:'cleaned_data_Pittsburgh'!I$828,0))</f>
        <v>Pittsburgh</v>
      </c>
      <c r="E5386">
        <f>INDEX(cleaned_data_Pittsburgh!AG$2:'cleaned_data_Pittsburgh'!AG$828, MATCH(A5386, cleaned_data_Pittsburgh!I$2:'cleaned_data_Pittsburgh'!I$828,0))</f>
        <v>0</v>
      </c>
      <c r="F5386" t="str">
        <f>INDEX(cleaned_data_Pittsburgh!AK$2:'cleaned_data_Pittsburgh'!AK$828, MATCH(A5386, cleaned_data_Pittsburgh!I$2:'cleaned_data_Pittsburgh'!I$828,0))</f>
        <v>Sub-county</v>
      </c>
      <c r="G5386">
        <f t="shared" si="66"/>
        <v>1</v>
      </c>
    </row>
    <row r="5387" spans="1:7" x14ac:dyDescent="0.2">
      <c r="A5387" t="s">
        <v>3279</v>
      </c>
      <c r="B5387">
        <v>182573355</v>
      </c>
      <c r="C5387" t="s">
        <v>3380</v>
      </c>
      <c r="D5387" t="str">
        <f>INDEX(cleaned_data_Pittsburgh!AF$2:'cleaned_data_Pittsburgh'!AF$828, MATCH(A5387, cleaned_data_Pittsburgh!I$2:'cleaned_data_Pittsburgh'!I$828,0))</f>
        <v>Pittsburgh</v>
      </c>
      <c r="E5387">
        <f>INDEX(cleaned_data_Pittsburgh!AG$2:'cleaned_data_Pittsburgh'!AG$828, MATCH(A5387, cleaned_data_Pittsburgh!I$2:'cleaned_data_Pittsburgh'!I$828,0))</f>
        <v>0</v>
      </c>
      <c r="F5387" t="str">
        <f>INDEX(cleaned_data_Pittsburgh!AK$2:'cleaned_data_Pittsburgh'!AK$828, MATCH(A5387, cleaned_data_Pittsburgh!I$2:'cleaned_data_Pittsburgh'!I$828,0))</f>
        <v>Sub-county</v>
      </c>
      <c r="G5387">
        <f t="shared" ref="G5387:G5450" si="67">IF(IFERROR(SEARCH(D5387, C5387), 0), 1, 0)</f>
        <v>1</v>
      </c>
    </row>
    <row r="5388" spans="1:7" x14ac:dyDescent="0.2">
      <c r="A5388" t="s">
        <v>3279</v>
      </c>
      <c r="B5388">
        <v>11802179</v>
      </c>
      <c r="C5388" t="s">
        <v>3380</v>
      </c>
      <c r="D5388" t="str">
        <f>INDEX(cleaned_data_Pittsburgh!AF$2:'cleaned_data_Pittsburgh'!AF$828, MATCH(A5388, cleaned_data_Pittsburgh!I$2:'cleaned_data_Pittsburgh'!I$828,0))</f>
        <v>Pittsburgh</v>
      </c>
      <c r="E5388">
        <f>INDEX(cleaned_data_Pittsburgh!AG$2:'cleaned_data_Pittsburgh'!AG$828, MATCH(A5388, cleaned_data_Pittsburgh!I$2:'cleaned_data_Pittsburgh'!I$828,0))</f>
        <v>0</v>
      </c>
      <c r="F5388" t="str">
        <f>INDEX(cleaned_data_Pittsburgh!AK$2:'cleaned_data_Pittsburgh'!AK$828, MATCH(A5388, cleaned_data_Pittsburgh!I$2:'cleaned_data_Pittsburgh'!I$828,0))</f>
        <v>Sub-county</v>
      </c>
      <c r="G5388">
        <f t="shared" si="67"/>
        <v>1</v>
      </c>
    </row>
    <row r="5389" spans="1:7" x14ac:dyDescent="0.2">
      <c r="A5389" t="s">
        <v>3279</v>
      </c>
      <c r="B5389">
        <v>128881452</v>
      </c>
      <c r="C5389" t="s">
        <v>3380</v>
      </c>
      <c r="D5389" t="str">
        <f>INDEX(cleaned_data_Pittsburgh!AF$2:'cleaned_data_Pittsburgh'!AF$828, MATCH(A5389, cleaned_data_Pittsburgh!I$2:'cleaned_data_Pittsburgh'!I$828,0))</f>
        <v>Pittsburgh</v>
      </c>
      <c r="E5389">
        <f>INDEX(cleaned_data_Pittsburgh!AG$2:'cleaned_data_Pittsburgh'!AG$828, MATCH(A5389, cleaned_data_Pittsburgh!I$2:'cleaned_data_Pittsburgh'!I$828,0))</f>
        <v>0</v>
      </c>
      <c r="F5389" t="str">
        <f>INDEX(cleaned_data_Pittsburgh!AK$2:'cleaned_data_Pittsburgh'!AK$828, MATCH(A5389, cleaned_data_Pittsburgh!I$2:'cleaned_data_Pittsburgh'!I$828,0))</f>
        <v>Sub-county</v>
      </c>
      <c r="G5389">
        <f t="shared" si="67"/>
        <v>1</v>
      </c>
    </row>
    <row r="5390" spans="1:7" x14ac:dyDescent="0.2">
      <c r="A5390" t="s">
        <v>3279</v>
      </c>
      <c r="B5390">
        <v>11664775</v>
      </c>
      <c r="C5390" t="s">
        <v>3380</v>
      </c>
      <c r="D5390" t="str">
        <f>INDEX(cleaned_data_Pittsburgh!AF$2:'cleaned_data_Pittsburgh'!AF$828, MATCH(A5390, cleaned_data_Pittsburgh!I$2:'cleaned_data_Pittsburgh'!I$828,0))</f>
        <v>Pittsburgh</v>
      </c>
      <c r="E5390">
        <f>INDEX(cleaned_data_Pittsburgh!AG$2:'cleaned_data_Pittsburgh'!AG$828, MATCH(A5390, cleaned_data_Pittsburgh!I$2:'cleaned_data_Pittsburgh'!I$828,0))</f>
        <v>0</v>
      </c>
      <c r="F5390" t="str">
        <f>INDEX(cleaned_data_Pittsburgh!AK$2:'cleaned_data_Pittsburgh'!AK$828, MATCH(A5390, cleaned_data_Pittsburgh!I$2:'cleaned_data_Pittsburgh'!I$828,0))</f>
        <v>Sub-county</v>
      </c>
      <c r="G5390">
        <f t="shared" si="67"/>
        <v>1</v>
      </c>
    </row>
    <row r="5391" spans="1:7" x14ac:dyDescent="0.2">
      <c r="A5391" t="s">
        <v>3279</v>
      </c>
      <c r="B5391">
        <v>10612156</v>
      </c>
      <c r="C5391" t="s">
        <v>3380</v>
      </c>
      <c r="D5391" t="str">
        <f>INDEX(cleaned_data_Pittsburgh!AF$2:'cleaned_data_Pittsburgh'!AF$828, MATCH(A5391, cleaned_data_Pittsburgh!I$2:'cleaned_data_Pittsburgh'!I$828,0))</f>
        <v>Pittsburgh</v>
      </c>
      <c r="E5391">
        <f>INDEX(cleaned_data_Pittsburgh!AG$2:'cleaned_data_Pittsburgh'!AG$828, MATCH(A5391, cleaned_data_Pittsburgh!I$2:'cleaned_data_Pittsburgh'!I$828,0))</f>
        <v>0</v>
      </c>
      <c r="F5391" t="str">
        <f>INDEX(cleaned_data_Pittsburgh!AK$2:'cleaned_data_Pittsburgh'!AK$828, MATCH(A5391, cleaned_data_Pittsburgh!I$2:'cleaned_data_Pittsburgh'!I$828,0))</f>
        <v>Sub-county</v>
      </c>
      <c r="G5391">
        <f t="shared" si="67"/>
        <v>1</v>
      </c>
    </row>
    <row r="5392" spans="1:7" x14ac:dyDescent="0.2">
      <c r="A5392" t="s">
        <v>3257</v>
      </c>
      <c r="B5392">
        <v>11969710</v>
      </c>
      <c r="C5392" t="s">
        <v>3380</v>
      </c>
      <c r="D5392" t="str">
        <f>INDEX(cleaned_data_Pittsburgh!AF$2:'cleaned_data_Pittsburgh'!AF$828, MATCH(A5392, cleaned_data_Pittsburgh!I$2:'cleaned_data_Pittsburgh'!I$828,0))</f>
        <v>Pittsburgh</v>
      </c>
      <c r="E5392">
        <f>INDEX(cleaned_data_Pittsburgh!AG$2:'cleaned_data_Pittsburgh'!AG$828, MATCH(A5392, cleaned_data_Pittsburgh!I$2:'cleaned_data_Pittsburgh'!I$828,0))</f>
        <v>0</v>
      </c>
      <c r="F5392" t="str">
        <f>INDEX(cleaned_data_Pittsburgh!AK$2:'cleaned_data_Pittsburgh'!AK$828, MATCH(A5392, cleaned_data_Pittsburgh!I$2:'cleaned_data_Pittsburgh'!I$828,0))</f>
        <v>Sub-county</v>
      </c>
      <c r="G5392">
        <f t="shared" si="67"/>
        <v>1</v>
      </c>
    </row>
    <row r="5393" spans="1:7" x14ac:dyDescent="0.2">
      <c r="A5393" t="s">
        <v>3257</v>
      </c>
      <c r="B5393">
        <v>11932443</v>
      </c>
      <c r="C5393" t="s">
        <v>3380</v>
      </c>
      <c r="D5393" t="str">
        <f>INDEX(cleaned_data_Pittsburgh!AF$2:'cleaned_data_Pittsburgh'!AF$828, MATCH(A5393, cleaned_data_Pittsburgh!I$2:'cleaned_data_Pittsburgh'!I$828,0))</f>
        <v>Pittsburgh</v>
      </c>
      <c r="E5393">
        <f>INDEX(cleaned_data_Pittsburgh!AG$2:'cleaned_data_Pittsburgh'!AG$828, MATCH(A5393, cleaned_data_Pittsburgh!I$2:'cleaned_data_Pittsburgh'!I$828,0))</f>
        <v>0</v>
      </c>
      <c r="F5393" t="str">
        <f>INDEX(cleaned_data_Pittsburgh!AK$2:'cleaned_data_Pittsburgh'!AK$828, MATCH(A5393, cleaned_data_Pittsburgh!I$2:'cleaned_data_Pittsburgh'!I$828,0))</f>
        <v>Sub-county</v>
      </c>
      <c r="G5393">
        <f t="shared" si="67"/>
        <v>1</v>
      </c>
    </row>
    <row r="5394" spans="1:7" x14ac:dyDescent="0.2">
      <c r="A5394" t="s">
        <v>3257</v>
      </c>
      <c r="B5394">
        <v>54548102</v>
      </c>
      <c r="C5394" t="s">
        <v>3380</v>
      </c>
      <c r="D5394" t="str">
        <f>INDEX(cleaned_data_Pittsburgh!AF$2:'cleaned_data_Pittsburgh'!AF$828, MATCH(A5394, cleaned_data_Pittsburgh!I$2:'cleaned_data_Pittsburgh'!I$828,0))</f>
        <v>Pittsburgh</v>
      </c>
      <c r="E5394">
        <f>INDEX(cleaned_data_Pittsburgh!AG$2:'cleaned_data_Pittsburgh'!AG$828, MATCH(A5394, cleaned_data_Pittsburgh!I$2:'cleaned_data_Pittsburgh'!I$828,0))</f>
        <v>0</v>
      </c>
      <c r="F5394" t="str">
        <f>INDEX(cleaned_data_Pittsburgh!AK$2:'cleaned_data_Pittsburgh'!AK$828, MATCH(A5394, cleaned_data_Pittsburgh!I$2:'cleaned_data_Pittsburgh'!I$828,0))</f>
        <v>Sub-county</v>
      </c>
      <c r="G5394">
        <f t="shared" si="67"/>
        <v>1</v>
      </c>
    </row>
    <row r="5395" spans="1:7" x14ac:dyDescent="0.2">
      <c r="A5395" t="s">
        <v>3314</v>
      </c>
      <c r="B5395">
        <v>8457539</v>
      </c>
      <c r="C5395" t="s">
        <v>3380</v>
      </c>
      <c r="D5395" t="str">
        <f>INDEX(cleaned_data_Pittsburgh!AF$2:'cleaned_data_Pittsburgh'!AF$828, MATCH(A5395, cleaned_data_Pittsburgh!I$2:'cleaned_data_Pittsburgh'!I$828,0))</f>
        <v>Pittsburgh</v>
      </c>
      <c r="E5395">
        <f>INDEX(cleaned_data_Pittsburgh!AG$2:'cleaned_data_Pittsburgh'!AG$828, MATCH(A5395, cleaned_data_Pittsburgh!I$2:'cleaned_data_Pittsburgh'!I$828,0))</f>
        <v>0</v>
      </c>
      <c r="F5395" t="str">
        <f>INDEX(cleaned_data_Pittsburgh!AK$2:'cleaned_data_Pittsburgh'!AK$828, MATCH(A5395, cleaned_data_Pittsburgh!I$2:'cleaned_data_Pittsburgh'!I$828,0))</f>
        <v>Sub-county</v>
      </c>
      <c r="G5395">
        <f t="shared" si="67"/>
        <v>1</v>
      </c>
    </row>
    <row r="5396" spans="1:7" x14ac:dyDescent="0.2">
      <c r="A5396" t="s">
        <v>3314</v>
      </c>
      <c r="B5396">
        <v>123720302</v>
      </c>
      <c r="C5396" t="s">
        <v>3380</v>
      </c>
      <c r="D5396" t="str">
        <f>INDEX(cleaned_data_Pittsburgh!AF$2:'cleaned_data_Pittsburgh'!AF$828, MATCH(A5396, cleaned_data_Pittsburgh!I$2:'cleaned_data_Pittsburgh'!I$828,0))</f>
        <v>Pittsburgh</v>
      </c>
      <c r="E5396">
        <f>INDEX(cleaned_data_Pittsburgh!AG$2:'cleaned_data_Pittsburgh'!AG$828, MATCH(A5396, cleaned_data_Pittsburgh!I$2:'cleaned_data_Pittsburgh'!I$828,0))</f>
        <v>0</v>
      </c>
      <c r="F5396" t="str">
        <f>INDEX(cleaned_data_Pittsburgh!AK$2:'cleaned_data_Pittsburgh'!AK$828, MATCH(A5396, cleaned_data_Pittsburgh!I$2:'cleaned_data_Pittsburgh'!I$828,0))</f>
        <v>Sub-county</v>
      </c>
      <c r="G5396">
        <f t="shared" si="67"/>
        <v>1</v>
      </c>
    </row>
    <row r="5397" spans="1:7" x14ac:dyDescent="0.2">
      <c r="A5397" t="s">
        <v>3314</v>
      </c>
      <c r="B5397">
        <v>186278119</v>
      </c>
      <c r="C5397" t="s">
        <v>3380</v>
      </c>
      <c r="D5397" t="str">
        <f>INDEX(cleaned_data_Pittsburgh!AF$2:'cleaned_data_Pittsburgh'!AF$828, MATCH(A5397, cleaned_data_Pittsburgh!I$2:'cleaned_data_Pittsburgh'!I$828,0))</f>
        <v>Pittsburgh</v>
      </c>
      <c r="E5397">
        <f>INDEX(cleaned_data_Pittsburgh!AG$2:'cleaned_data_Pittsburgh'!AG$828, MATCH(A5397, cleaned_data_Pittsburgh!I$2:'cleaned_data_Pittsburgh'!I$828,0))</f>
        <v>0</v>
      </c>
      <c r="F5397" t="str">
        <f>INDEX(cleaned_data_Pittsburgh!AK$2:'cleaned_data_Pittsburgh'!AK$828, MATCH(A5397, cleaned_data_Pittsburgh!I$2:'cleaned_data_Pittsburgh'!I$828,0))</f>
        <v>Sub-county</v>
      </c>
      <c r="G5397">
        <f t="shared" si="67"/>
        <v>1</v>
      </c>
    </row>
    <row r="5398" spans="1:7" x14ac:dyDescent="0.2">
      <c r="A5398" t="s">
        <v>3253</v>
      </c>
      <c r="B5398">
        <v>11932443</v>
      </c>
      <c r="C5398" t="s">
        <v>3380</v>
      </c>
      <c r="D5398" t="str">
        <f>INDEX(cleaned_data_Pittsburgh!AF$2:'cleaned_data_Pittsburgh'!AF$828, MATCH(A5398, cleaned_data_Pittsburgh!I$2:'cleaned_data_Pittsburgh'!I$828,0))</f>
        <v>Pittsburgh</v>
      </c>
      <c r="E5398">
        <f>INDEX(cleaned_data_Pittsburgh!AG$2:'cleaned_data_Pittsburgh'!AG$828, MATCH(A5398, cleaned_data_Pittsburgh!I$2:'cleaned_data_Pittsburgh'!I$828,0))</f>
        <v>0</v>
      </c>
      <c r="F5398" t="str">
        <f>INDEX(cleaned_data_Pittsburgh!AK$2:'cleaned_data_Pittsburgh'!AK$828, MATCH(A5398, cleaned_data_Pittsburgh!I$2:'cleaned_data_Pittsburgh'!I$828,0))</f>
        <v>Sub-county</v>
      </c>
      <c r="G5398">
        <f t="shared" si="67"/>
        <v>1</v>
      </c>
    </row>
    <row r="5399" spans="1:7" x14ac:dyDescent="0.2">
      <c r="A5399" t="s">
        <v>3253</v>
      </c>
      <c r="B5399">
        <v>54548102</v>
      </c>
      <c r="C5399" t="s">
        <v>3380</v>
      </c>
      <c r="D5399" t="str">
        <f>INDEX(cleaned_data_Pittsburgh!AF$2:'cleaned_data_Pittsburgh'!AF$828, MATCH(A5399, cleaned_data_Pittsburgh!I$2:'cleaned_data_Pittsburgh'!I$828,0))</f>
        <v>Pittsburgh</v>
      </c>
      <c r="E5399">
        <f>INDEX(cleaned_data_Pittsburgh!AG$2:'cleaned_data_Pittsburgh'!AG$828, MATCH(A5399, cleaned_data_Pittsburgh!I$2:'cleaned_data_Pittsburgh'!I$828,0))</f>
        <v>0</v>
      </c>
      <c r="F5399" t="str">
        <f>INDEX(cleaned_data_Pittsburgh!AK$2:'cleaned_data_Pittsburgh'!AK$828, MATCH(A5399, cleaned_data_Pittsburgh!I$2:'cleaned_data_Pittsburgh'!I$828,0))</f>
        <v>Sub-county</v>
      </c>
      <c r="G5399">
        <f t="shared" si="67"/>
        <v>1</v>
      </c>
    </row>
    <row r="5400" spans="1:7" x14ac:dyDescent="0.2">
      <c r="A5400" t="s">
        <v>3253</v>
      </c>
      <c r="B5400">
        <v>182943157</v>
      </c>
      <c r="C5400" t="s">
        <v>3380</v>
      </c>
      <c r="D5400" t="str">
        <f>INDEX(cleaned_data_Pittsburgh!AF$2:'cleaned_data_Pittsburgh'!AF$828, MATCH(A5400, cleaned_data_Pittsburgh!I$2:'cleaned_data_Pittsburgh'!I$828,0))</f>
        <v>Pittsburgh</v>
      </c>
      <c r="E5400">
        <f>INDEX(cleaned_data_Pittsburgh!AG$2:'cleaned_data_Pittsburgh'!AG$828, MATCH(A5400, cleaned_data_Pittsburgh!I$2:'cleaned_data_Pittsburgh'!I$828,0))</f>
        <v>0</v>
      </c>
      <c r="F5400" t="str">
        <f>INDEX(cleaned_data_Pittsburgh!AK$2:'cleaned_data_Pittsburgh'!AK$828, MATCH(A5400, cleaned_data_Pittsburgh!I$2:'cleaned_data_Pittsburgh'!I$828,0))</f>
        <v>Sub-county</v>
      </c>
      <c r="G5400">
        <f t="shared" si="67"/>
        <v>1</v>
      </c>
    </row>
    <row r="5401" spans="1:7" x14ac:dyDescent="0.2">
      <c r="A5401" t="s">
        <v>3253</v>
      </c>
      <c r="B5401">
        <v>106332202</v>
      </c>
      <c r="C5401" t="s">
        <v>3380</v>
      </c>
      <c r="D5401" t="str">
        <f>INDEX(cleaned_data_Pittsburgh!AF$2:'cleaned_data_Pittsburgh'!AF$828, MATCH(A5401, cleaned_data_Pittsburgh!I$2:'cleaned_data_Pittsburgh'!I$828,0))</f>
        <v>Pittsburgh</v>
      </c>
      <c r="E5401">
        <f>INDEX(cleaned_data_Pittsburgh!AG$2:'cleaned_data_Pittsburgh'!AG$828, MATCH(A5401, cleaned_data_Pittsburgh!I$2:'cleaned_data_Pittsburgh'!I$828,0))</f>
        <v>0</v>
      </c>
      <c r="F5401" t="str">
        <f>INDEX(cleaned_data_Pittsburgh!AK$2:'cleaned_data_Pittsburgh'!AK$828, MATCH(A5401, cleaned_data_Pittsburgh!I$2:'cleaned_data_Pittsburgh'!I$828,0))</f>
        <v>Sub-county</v>
      </c>
      <c r="G5401">
        <f t="shared" si="67"/>
        <v>1</v>
      </c>
    </row>
    <row r="5402" spans="1:7" x14ac:dyDescent="0.2">
      <c r="A5402" t="s">
        <v>3253</v>
      </c>
      <c r="B5402">
        <v>159215402</v>
      </c>
      <c r="C5402" t="s">
        <v>3380</v>
      </c>
      <c r="D5402" t="str">
        <f>INDEX(cleaned_data_Pittsburgh!AF$2:'cleaned_data_Pittsburgh'!AF$828, MATCH(A5402, cleaned_data_Pittsburgh!I$2:'cleaned_data_Pittsburgh'!I$828,0))</f>
        <v>Pittsburgh</v>
      </c>
      <c r="E5402">
        <f>INDEX(cleaned_data_Pittsburgh!AG$2:'cleaned_data_Pittsburgh'!AG$828, MATCH(A5402, cleaned_data_Pittsburgh!I$2:'cleaned_data_Pittsburgh'!I$828,0))</f>
        <v>0</v>
      </c>
      <c r="F5402" t="str">
        <f>INDEX(cleaned_data_Pittsburgh!AK$2:'cleaned_data_Pittsburgh'!AK$828, MATCH(A5402, cleaned_data_Pittsburgh!I$2:'cleaned_data_Pittsburgh'!I$828,0))</f>
        <v>Sub-county</v>
      </c>
      <c r="G5402">
        <f t="shared" si="67"/>
        <v>1</v>
      </c>
    </row>
    <row r="5403" spans="1:7" x14ac:dyDescent="0.2">
      <c r="A5403" t="s">
        <v>3253</v>
      </c>
      <c r="B5403">
        <v>81332292</v>
      </c>
      <c r="C5403" t="s">
        <v>3380</v>
      </c>
      <c r="D5403" t="str">
        <f>INDEX(cleaned_data_Pittsburgh!AF$2:'cleaned_data_Pittsburgh'!AF$828, MATCH(A5403, cleaned_data_Pittsburgh!I$2:'cleaned_data_Pittsburgh'!I$828,0))</f>
        <v>Pittsburgh</v>
      </c>
      <c r="E5403">
        <f>INDEX(cleaned_data_Pittsburgh!AG$2:'cleaned_data_Pittsburgh'!AG$828, MATCH(A5403, cleaned_data_Pittsburgh!I$2:'cleaned_data_Pittsburgh'!I$828,0))</f>
        <v>0</v>
      </c>
      <c r="F5403" t="str">
        <f>INDEX(cleaned_data_Pittsburgh!AK$2:'cleaned_data_Pittsburgh'!AK$828, MATCH(A5403, cleaned_data_Pittsburgh!I$2:'cleaned_data_Pittsburgh'!I$828,0))</f>
        <v>Sub-county</v>
      </c>
      <c r="G5403">
        <f t="shared" si="67"/>
        <v>1</v>
      </c>
    </row>
    <row r="5404" spans="1:7" x14ac:dyDescent="0.2">
      <c r="A5404" t="s">
        <v>3273</v>
      </c>
      <c r="B5404">
        <v>2879015</v>
      </c>
      <c r="C5404" t="s">
        <v>3380</v>
      </c>
      <c r="D5404" t="str">
        <f>INDEX(cleaned_data_Pittsburgh!AF$2:'cleaned_data_Pittsburgh'!AF$828, MATCH(A5404, cleaned_data_Pittsburgh!I$2:'cleaned_data_Pittsburgh'!I$828,0))</f>
        <v>Pittsburgh</v>
      </c>
      <c r="E5404">
        <f>INDEX(cleaned_data_Pittsburgh!AG$2:'cleaned_data_Pittsburgh'!AG$828, MATCH(A5404, cleaned_data_Pittsburgh!I$2:'cleaned_data_Pittsburgh'!I$828,0))</f>
        <v>0</v>
      </c>
      <c r="F5404" t="str">
        <f>INDEX(cleaned_data_Pittsburgh!AK$2:'cleaned_data_Pittsburgh'!AK$828, MATCH(A5404, cleaned_data_Pittsburgh!I$2:'cleaned_data_Pittsburgh'!I$828,0))</f>
        <v>Sub-county</v>
      </c>
      <c r="G5404">
        <f t="shared" si="67"/>
        <v>1</v>
      </c>
    </row>
    <row r="5405" spans="1:7" x14ac:dyDescent="0.2">
      <c r="A5405" t="s">
        <v>3273</v>
      </c>
      <c r="B5405">
        <v>136623172</v>
      </c>
      <c r="C5405" t="s">
        <v>3380</v>
      </c>
      <c r="D5405" t="str">
        <f>INDEX(cleaned_data_Pittsburgh!AF$2:'cleaned_data_Pittsburgh'!AF$828, MATCH(A5405, cleaned_data_Pittsburgh!I$2:'cleaned_data_Pittsburgh'!I$828,0))</f>
        <v>Pittsburgh</v>
      </c>
      <c r="E5405">
        <f>INDEX(cleaned_data_Pittsburgh!AG$2:'cleaned_data_Pittsburgh'!AG$828, MATCH(A5405, cleaned_data_Pittsburgh!I$2:'cleaned_data_Pittsburgh'!I$828,0))</f>
        <v>0</v>
      </c>
      <c r="F5405" t="str">
        <f>INDEX(cleaned_data_Pittsburgh!AK$2:'cleaned_data_Pittsburgh'!AK$828, MATCH(A5405, cleaned_data_Pittsburgh!I$2:'cleaned_data_Pittsburgh'!I$828,0))</f>
        <v>Sub-county</v>
      </c>
      <c r="G5405">
        <f t="shared" si="67"/>
        <v>1</v>
      </c>
    </row>
    <row r="5406" spans="1:7" x14ac:dyDescent="0.2">
      <c r="A5406" t="s">
        <v>3273</v>
      </c>
      <c r="B5406">
        <v>72187152</v>
      </c>
      <c r="C5406" t="s">
        <v>3380</v>
      </c>
      <c r="D5406" t="str">
        <f>INDEX(cleaned_data_Pittsburgh!AF$2:'cleaned_data_Pittsburgh'!AF$828, MATCH(A5406, cleaned_data_Pittsburgh!I$2:'cleaned_data_Pittsburgh'!I$828,0))</f>
        <v>Pittsburgh</v>
      </c>
      <c r="E5406">
        <f>INDEX(cleaned_data_Pittsburgh!AG$2:'cleaned_data_Pittsburgh'!AG$828, MATCH(A5406, cleaned_data_Pittsburgh!I$2:'cleaned_data_Pittsburgh'!I$828,0))</f>
        <v>0</v>
      </c>
      <c r="F5406" t="str">
        <f>INDEX(cleaned_data_Pittsburgh!AK$2:'cleaned_data_Pittsburgh'!AK$828, MATCH(A5406, cleaned_data_Pittsburgh!I$2:'cleaned_data_Pittsburgh'!I$828,0))</f>
        <v>Sub-county</v>
      </c>
      <c r="G5406">
        <f t="shared" si="67"/>
        <v>1</v>
      </c>
    </row>
    <row r="5407" spans="1:7" x14ac:dyDescent="0.2">
      <c r="A5407" t="s">
        <v>3273</v>
      </c>
      <c r="B5407">
        <v>101321902</v>
      </c>
      <c r="C5407" t="s">
        <v>3380</v>
      </c>
      <c r="D5407" t="str">
        <f>INDEX(cleaned_data_Pittsburgh!AF$2:'cleaned_data_Pittsburgh'!AF$828, MATCH(A5407, cleaned_data_Pittsburgh!I$2:'cleaned_data_Pittsburgh'!I$828,0))</f>
        <v>Pittsburgh</v>
      </c>
      <c r="E5407">
        <f>INDEX(cleaned_data_Pittsburgh!AG$2:'cleaned_data_Pittsburgh'!AG$828, MATCH(A5407, cleaned_data_Pittsburgh!I$2:'cleaned_data_Pittsburgh'!I$828,0))</f>
        <v>0</v>
      </c>
      <c r="F5407" t="str">
        <f>INDEX(cleaned_data_Pittsburgh!AK$2:'cleaned_data_Pittsburgh'!AK$828, MATCH(A5407, cleaned_data_Pittsburgh!I$2:'cleaned_data_Pittsburgh'!I$828,0))</f>
        <v>Sub-county</v>
      </c>
      <c r="G5407">
        <f t="shared" si="67"/>
        <v>1</v>
      </c>
    </row>
    <row r="5408" spans="1:7" x14ac:dyDescent="0.2">
      <c r="A5408" t="s">
        <v>3273</v>
      </c>
      <c r="B5408">
        <v>133972162</v>
      </c>
      <c r="C5408" t="s">
        <v>3380</v>
      </c>
      <c r="D5408" t="str">
        <f>INDEX(cleaned_data_Pittsburgh!AF$2:'cleaned_data_Pittsburgh'!AF$828, MATCH(A5408, cleaned_data_Pittsburgh!I$2:'cleaned_data_Pittsburgh'!I$828,0))</f>
        <v>Pittsburgh</v>
      </c>
      <c r="E5408">
        <f>INDEX(cleaned_data_Pittsburgh!AG$2:'cleaned_data_Pittsburgh'!AG$828, MATCH(A5408, cleaned_data_Pittsburgh!I$2:'cleaned_data_Pittsburgh'!I$828,0))</f>
        <v>0</v>
      </c>
      <c r="F5408" t="str">
        <f>INDEX(cleaned_data_Pittsburgh!AK$2:'cleaned_data_Pittsburgh'!AK$828, MATCH(A5408, cleaned_data_Pittsburgh!I$2:'cleaned_data_Pittsburgh'!I$828,0))</f>
        <v>Sub-county</v>
      </c>
      <c r="G5408">
        <f t="shared" si="67"/>
        <v>1</v>
      </c>
    </row>
    <row r="5409" spans="1:7" x14ac:dyDescent="0.2">
      <c r="A5409" t="s">
        <v>3273</v>
      </c>
      <c r="B5409">
        <v>145838932</v>
      </c>
      <c r="C5409" t="s">
        <v>3380</v>
      </c>
      <c r="D5409" t="str">
        <f>INDEX(cleaned_data_Pittsburgh!AF$2:'cleaned_data_Pittsburgh'!AF$828, MATCH(A5409, cleaned_data_Pittsburgh!I$2:'cleaned_data_Pittsburgh'!I$828,0))</f>
        <v>Pittsburgh</v>
      </c>
      <c r="E5409">
        <f>INDEX(cleaned_data_Pittsburgh!AG$2:'cleaned_data_Pittsburgh'!AG$828, MATCH(A5409, cleaned_data_Pittsburgh!I$2:'cleaned_data_Pittsburgh'!I$828,0))</f>
        <v>0</v>
      </c>
      <c r="F5409" t="str">
        <f>INDEX(cleaned_data_Pittsburgh!AK$2:'cleaned_data_Pittsburgh'!AK$828, MATCH(A5409, cleaned_data_Pittsburgh!I$2:'cleaned_data_Pittsburgh'!I$828,0))</f>
        <v>Sub-county</v>
      </c>
      <c r="G5409">
        <f t="shared" si="67"/>
        <v>1</v>
      </c>
    </row>
    <row r="5410" spans="1:7" x14ac:dyDescent="0.2">
      <c r="A5410" t="s">
        <v>3273</v>
      </c>
      <c r="B5410">
        <v>185575895</v>
      </c>
      <c r="C5410" t="s">
        <v>3380</v>
      </c>
      <c r="D5410" t="str">
        <f>INDEX(cleaned_data_Pittsburgh!AF$2:'cleaned_data_Pittsburgh'!AF$828, MATCH(A5410, cleaned_data_Pittsburgh!I$2:'cleaned_data_Pittsburgh'!I$828,0))</f>
        <v>Pittsburgh</v>
      </c>
      <c r="E5410">
        <f>INDEX(cleaned_data_Pittsburgh!AG$2:'cleaned_data_Pittsburgh'!AG$828, MATCH(A5410, cleaned_data_Pittsburgh!I$2:'cleaned_data_Pittsburgh'!I$828,0))</f>
        <v>0</v>
      </c>
      <c r="F5410" t="str">
        <f>INDEX(cleaned_data_Pittsburgh!AK$2:'cleaned_data_Pittsburgh'!AK$828, MATCH(A5410, cleaned_data_Pittsburgh!I$2:'cleaned_data_Pittsburgh'!I$828,0))</f>
        <v>Sub-county</v>
      </c>
      <c r="G5410">
        <f t="shared" si="67"/>
        <v>1</v>
      </c>
    </row>
    <row r="5411" spans="1:7" x14ac:dyDescent="0.2">
      <c r="A5411" t="s">
        <v>3273</v>
      </c>
      <c r="B5411">
        <v>187544562</v>
      </c>
      <c r="C5411" t="s">
        <v>3380</v>
      </c>
      <c r="D5411" t="str">
        <f>INDEX(cleaned_data_Pittsburgh!AF$2:'cleaned_data_Pittsburgh'!AF$828, MATCH(A5411, cleaned_data_Pittsburgh!I$2:'cleaned_data_Pittsburgh'!I$828,0))</f>
        <v>Pittsburgh</v>
      </c>
      <c r="E5411">
        <f>INDEX(cleaned_data_Pittsburgh!AG$2:'cleaned_data_Pittsburgh'!AG$828, MATCH(A5411, cleaned_data_Pittsburgh!I$2:'cleaned_data_Pittsburgh'!I$828,0))</f>
        <v>0</v>
      </c>
      <c r="F5411" t="str">
        <f>INDEX(cleaned_data_Pittsburgh!AK$2:'cleaned_data_Pittsburgh'!AK$828, MATCH(A5411, cleaned_data_Pittsburgh!I$2:'cleaned_data_Pittsburgh'!I$828,0))</f>
        <v>Sub-county</v>
      </c>
      <c r="G5411">
        <f t="shared" si="67"/>
        <v>1</v>
      </c>
    </row>
    <row r="5412" spans="1:7" x14ac:dyDescent="0.2">
      <c r="A5412" t="s">
        <v>3273</v>
      </c>
      <c r="B5412">
        <v>144460692</v>
      </c>
      <c r="C5412" t="s">
        <v>3380</v>
      </c>
      <c r="D5412" t="str">
        <f>INDEX(cleaned_data_Pittsburgh!AF$2:'cleaned_data_Pittsburgh'!AF$828, MATCH(A5412, cleaned_data_Pittsburgh!I$2:'cleaned_data_Pittsburgh'!I$828,0))</f>
        <v>Pittsburgh</v>
      </c>
      <c r="E5412">
        <f>INDEX(cleaned_data_Pittsburgh!AG$2:'cleaned_data_Pittsburgh'!AG$828, MATCH(A5412, cleaned_data_Pittsburgh!I$2:'cleaned_data_Pittsburgh'!I$828,0))</f>
        <v>0</v>
      </c>
      <c r="F5412" t="str">
        <f>INDEX(cleaned_data_Pittsburgh!AK$2:'cleaned_data_Pittsburgh'!AK$828, MATCH(A5412, cleaned_data_Pittsburgh!I$2:'cleaned_data_Pittsburgh'!I$828,0))</f>
        <v>Sub-county</v>
      </c>
      <c r="G5412">
        <f t="shared" si="67"/>
        <v>1</v>
      </c>
    </row>
    <row r="5413" spans="1:7" x14ac:dyDescent="0.2">
      <c r="A5413" t="s">
        <v>3273</v>
      </c>
      <c r="B5413">
        <v>70848462</v>
      </c>
      <c r="C5413" t="s">
        <v>3380</v>
      </c>
      <c r="D5413" t="str">
        <f>INDEX(cleaned_data_Pittsburgh!AF$2:'cleaned_data_Pittsburgh'!AF$828, MATCH(A5413, cleaned_data_Pittsburgh!I$2:'cleaned_data_Pittsburgh'!I$828,0))</f>
        <v>Pittsburgh</v>
      </c>
      <c r="E5413">
        <f>INDEX(cleaned_data_Pittsburgh!AG$2:'cleaned_data_Pittsburgh'!AG$828, MATCH(A5413, cleaned_data_Pittsburgh!I$2:'cleaned_data_Pittsburgh'!I$828,0))</f>
        <v>0</v>
      </c>
      <c r="F5413" t="str">
        <f>INDEX(cleaned_data_Pittsburgh!AK$2:'cleaned_data_Pittsburgh'!AK$828, MATCH(A5413, cleaned_data_Pittsburgh!I$2:'cleaned_data_Pittsburgh'!I$828,0))</f>
        <v>Sub-county</v>
      </c>
      <c r="G5413">
        <f t="shared" si="67"/>
        <v>1</v>
      </c>
    </row>
    <row r="5414" spans="1:7" x14ac:dyDescent="0.2">
      <c r="A5414" t="s">
        <v>3273</v>
      </c>
      <c r="B5414">
        <v>7829391</v>
      </c>
      <c r="C5414" t="s">
        <v>3380</v>
      </c>
      <c r="D5414" t="str">
        <f>INDEX(cleaned_data_Pittsburgh!AF$2:'cleaned_data_Pittsburgh'!AF$828, MATCH(A5414, cleaned_data_Pittsburgh!I$2:'cleaned_data_Pittsburgh'!I$828,0))</f>
        <v>Pittsburgh</v>
      </c>
      <c r="E5414">
        <f>INDEX(cleaned_data_Pittsburgh!AG$2:'cleaned_data_Pittsburgh'!AG$828, MATCH(A5414, cleaned_data_Pittsburgh!I$2:'cleaned_data_Pittsburgh'!I$828,0))</f>
        <v>0</v>
      </c>
      <c r="F5414" t="str">
        <f>INDEX(cleaned_data_Pittsburgh!AK$2:'cleaned_data_Pittsburgh'!AK$828, MATCH(A5414, cleaned_data_Pittsburgh!I$2:'cleaned_data_Pittsburgh'!I$828,0))</f>
        <v>Sub-county</v>
      </c>
      <c r="G5414">
        <f t="shared" si="67"/>
        <v>1</v>
      </c>
    </row>
    <row r="5415" spans="1:7" x14ac:dyDescent="0.2">
      <c r="A5415" t="s">
        <v>3273</v>
      </c>
      <c r="B5415">
        <v>9634913</v>
      </c>
      <c r="C5415" t="s">
        <v>3380</v>
      </c>
      <c r="D5415" t="str">
        <f>INDEX(cleaned_data_Pittsburgh!AF$2:'cleaned_data_Pittsburgh'!AF$828, MATCH(A5415, cleaned_data_Pittsburgh!I$2:'cleaned_data_Pittsburgh'!I$828,0))</f>
        <v>Pittsburgh</v>
      </c>
      <c r="E5415">
        <f>INDEX(cleaned_data_Pittsburgh!AG$2:'cleaned_data_Pittsburgh'!AG$828, MATCH(A5415, cleaned_data_Pittsburgh!I$2:'cleaned_data_Pittsburgh'!I$828,0))</f>
        <v>0</v>
      </c>
      <c r="F5415" t="str">
        <f>INDEX(cleaned_data_Pittsburgh!AK$2:'cleaned_data_Pittsburgh'!AK$828, MATCH(A5415, cleaned_data_Pittsburgh!I$2:'cleaned_data_Pittsburgh'!I$828,0))</f>
        <v>Sub-county</v>
      </c>
      <c r="G5415">
        <f t="shared" si="67"/>
        <v>1</v>
      </c>
    </row>
    <row r="5416" spans="1:7" x14ac:dyDescent="0.2">
      <c r="A5416" t="s">
        <v>3274</v>
      </c>
      <c r="B5416">
        <v>2879015</v>
      </c>
      <c r="C5416" t="s">
        <v>3380</v>
      </c>
      <c r="D5416" t="str">
        <f>INDEX(cleaned_data_Pittsburgh!AF$2:'cleaned_data_Pittsburgh'!AF$828, MATCH(A5416, cleaned_data_Pittsburgh!I$2:'cleaned_data_Pittsburgh'!I$828,0))</f>
        <v>Pittsburgh</v>
      </c>
      <c r="E5416">
        <f>INDEX(cleaned_data_Pittsburgh!AG$2:'cleaned_data_Pittsburgh'!AG$828, MATCH(A5416, cleaned_data_Pittsburgh!I$2:'cleaned_data_Pittsburgh'!I$828,0))</f>
        <v>0</v>
      </c>
      <c r="F5416" t="str">
        <f>INDEX(cleaned_data_Pittsburgh!AK$2:'cleaned_data_Pittsburgh'!AK$828, MATCH(A5416, cleaned_data_Pittsburgh!I$2:'cleaned_data_Pittsburgh'!I$828,0))</f>
        <v>Sub-county</v>
      </c>
      <c r="G5416">
        <f t="shared" si="67"/>
        <v>1</v>
      </c>
    </row>
    <row r="5417" spans="1:7" x14ac:dyDescent="0.2">
      <c r="A5417" t="s">
        <v>3274</v>
      </c>
      <c r="B5417">
        <v>136623172</v>
      </c>
      <c r="C5417" t="s">
        <v>3380</v>
      </c>
      <c r="D5417" t="str">
        <f>INDEX(cleaned_data_Pittsburgh!AF$2:'cleaned_data_Pittsburgh'!AF$828, MATCH(A5417, cleaned_data_Pittsburgh!I$2:'cleaned_data_Pittsburgh'!I$828,0))</f>
        <v>Pittsburgh</v>
      </c>
      <c r="E5417">
        <f>INDEX(cleaned_data_Pittsburgh!AG$2:'cleaned_data_Pittsburgh'!AG$828, MATCH(A5417, cleaned_data_Pittsburgh!I$2:'cleaned_data_Pittsburgh'!I$828,0))</f>
        <v>0</v>
      </c>
      <c r="F5417" t="str">
        <f>INDEX(cleaned_data_Pittsburgh!AK$2:'cleaned_data_Pittsburgh'!AK$828, MATCH(A5417, cleaned_data_Pittsburgh!I$2:'cleaned_data_Pittsburgh'!I$828,0))</f>
        <v>Sub-county</v>
      </c>
      <c r="G5417">
        <f t="shared" si="67"/>
        <v>1</v>
      </c>
    </row>
    <row r="5418" spans="1:7" x14ac:dyDescent="0.2">
      <c r="A5418" t="s">
        <v>3274</v>
      </c>
      <c r="B5418">
        <v>72187152</v>
      </c>
      <c r="C5418" t="s">
        <v>3380</v>
      </c>
      <c r="D5418" t="str">
        <f>INDEX(cleaned_data_Pittsburgh!AF$2:'cleaned_data_Pittsburgh'!AF$828, MATCH(A5418, cleaned_data_Pittsburgh!I$2:'cleaned_data_Pittsburgh'!I$828,0))</f>
        <v>Pittsburgh</v>
      </c>
      <c r="E5418">
        <f>INDEX(cleaned_data_Pittsburgh!AG$2:'cleaned_data_Pittsburgh'!AG$828, MATCH(A5418, cleaned_data_Pittsburgh!I$2:'cleaned_data_Pittsburgh'!I$828,0))</f>
        <v>0</v>
      </c>
      <c r="F5418" t="str">
        <f>INDEX(cleaned_data_Pittsburgh!AK$2:'cleaned_data_Pittsburgh'!AK$828, MATCH(A5418, cleaned_data_Pittsburgh!I$2:'cleaned_data_Pittsburgh'!I$828,0))</f>
        <v>Sub-county</v>
      </c>
      <c r="G5418">
        <f t="shared" si="67"/>
        <v>1</v>
      </c>
    </row>
    <row r="5419" spans="1:7" x14ac:dyDescent="0.2">
      <c r="A5419" t="s">
        <v>3274</v>
      </c>
      <c r="B5419">
        <v>89883822</v>
      </c>
      <c r="C5419" t="s">
        <v>3380</v>
      </c>
      <c r="D5419" t="str">
        <f>INDEX(cleaned_data_Pittsburgh!AF$2:'cleaned_data_Pittsburgh'!AF$828, MATCH(A5419, cleaned_data_Pittsburgh!I$2:'cleaned_data_Pittsburgh'!I$828,0))</f>
        <v>Pittsburgh</v>
      </c>
      <c r="E5419">
        <f>INDEX(cleaned_data_Pittsburgh!AG$2:'cleaned_data_Pittsburgh'!AG$828, MATCH(A5419, cleaned_data_Pittsburgh!I$2:'cleaned_data_Pittsburgh'!I$828,0))</f>
        <v>0</v>
      </c>
      <c r="F5419" t="str">
        <f>INDEX(cleaned_data_Pittsburgh!AK$2:'cleaned_data_Pittsburgh'!AK$828, MATCH(A5419, cleaned_data_Pittsburgh!I$2:'cleaned_data_Pittsburgh'!I$828,0))</f>
        <v>Sub-county</v>
      </c>
      <c r="G5419">
        <f t="shared" si="67"/>
        <v>1</v>
      </c>
    </row>
    <row r="5420" spans="1:7" x14ac:dyDescent="0.2">
      <c r="A5420" t="s">
        <v>3274</v>
      </c>
      <c r="B5420">
        <v>101321902</v>
      </c>
      <c r="C5420" t="s">
        <v>3380</v>
      </c>
      <c r="D5420" t="str">
        <f>INDEX(cleaned_data_Pittsburgh!AF$2:'cleaned_data_Pittsburgh'!AF$828, MATCH(A5420, cleaned_data_Pittsburgh!I$2:'cleaned_data_Pittsburgh'!I$828,0))</f>
        <v>Pittsburgh</v>
      </c>
      <c r="E5420">
        <f>INDEX(cleaned_data_Pittsburgh!AG$2:'cleaned_data_Pittsburgh'!AG$828, MATCH(A5420, cleaned_data_Pittsburgh!I$2:'cleaned_data_Pittsburgh'!I$828,0))</f>
        <v>0</v>
      </c>
      <c r="F5420" t="str">
        <f>INDEX(cleaned_data_Pittsburgh!AK$2:'cleaned_data_Pittsburgh'!AK$828, MATCH(A5420, cleaned_data_Pittsburgh!I$2:'cleaned_data_Pittsburgh'!I$828,0))</f>
        <v>Sub-county</v>
      </c>
      <c r="G5420">
        <f t="shared" si="67"/>
        <v>1</v>
      </c>
    </row>
    <row r="5421" spans="1:7" x14ac:dyDescent="0.2">
      <c r="A5421" t="s">
        <v>3274</v>
      </c>
      <c r="B5421">
        <v>117660752</v>
      </c>
      <c r="C5421" t="s">
        <v>3380</v>
      </c>
      <c r="D5421" t="str">
        <f>INDEX(cleaned_data_Pittsburgh!AF$2:'cleaned_data_Pittsburgh'!AF$828, MATCH(A5421, cleaned_data_Pittsburgh!I$2:'cleaned_data_Pittsburgh'!I$828,0))</f>
        <v>Pittsburgh</v>
      </c>
      <c r="E5421">
        <f>INDEX(cleaned_data_Pittsburgh!AG$2:'cleaned_data_Pittsburgh'!AG$828, MATCH(A5421, cleaned_data_Pittsburgh!I$2:'cleaned_data_Pittsburgh'!I$828,0))</f>
        <v>0</v>
      </c>
      <c r="F5421" t="str">
        <f>INDEX(cleaned_data_Pittsburgh!AK$2:'cleaned_data_Pittsburgh'!AK$828, MATCH(A5421, cleaned_data_Pittsburgh!I$2:'cleaned_data_Pittsburgh'!I$828,0))</f>
        <v>Sub-county</v>
      </c>
      <c r="G5421">
        <f t="shared" si="67"/>
        <v>1</v>
      </c>
    </row>
    <row r="5422" spans="1:7" x14ac:dyDescent="0.2">
      <c r="A5422" t="s">
        <v>3274</v>
      </c>
      <c r="B5422">
        <v>187544562</v>
      </c>
      <c r="C5422" t="s">
        <v>3380</v>
      </c>
      <c r="D5422" t="str">
        <f>INDEX(cleaned_data_Pittsburgh!AF$2:'cleaned_data_Pittsburgh'!AF$828, MATCH(A5422, cleaned_data_Pittsburgh!I$2:'cleaned_data_Pittsburgh'!I$828,0))</f>
        <v>Pittsburgh</v>
      </c>
      <c r="E5422">
        <f>INDEX(cleaned_data_Pittsburgh!AG$2:'cleaned_data_Pittsburgh'!AG$828, MATCH(A5422, cleaned_data_Pittsburgh!I$2:'cleaned_data_Pittsburgh'!I$828,0))</f>
        <v>0</v>
      </c>
      <c r="F5422" t="str">
        <f>INDEX(cleaned_data_Pittsburgh!AK$2:'cleaned_data_Pittsburgh'!AK$828, MATCH(A5422, cleaned_data_Pittsburgh!I$2:'cleaned_data_Pittsburgh'!I$828,0))</f>
        <v>Sub-county</v>
      </c>
      <c r="G5422">
        <f t="shared" si="67"/>
        <v>1</v>
      </c>
    </row>
    <row r="5423" spans="1:7" x14ac:dyDescent="0.2">
      <c r="A5423" t="s">
        <v>3274</v>
      </c>
      <c r="B5423">
        <v>144460692</v>
      </c>
      <c r="C5423" t="s">
        <v>3380</v>
      </c>
      <c r="D5423" t="str">
        <f>INDEX(cleaned_data_Pittsburgh!AF$2:'cleaned_data_Pittsburgh'!AF$828, MATCH(A5423, cleaned_data_Pittsburgh!I$2:'cleaned_data_Pittsburgh'!I$828,0))</f>
        <v>Pittsburgh</v>
      </c>
      <c r="E5423">
        <f>INDEX(cleaned_data_Pittsburgh!AG$2:'cleaned_data_Pittsburgh'!AG$828, MATCH(A5423, cleaned_data_Pittsburgh!I$2:'cleaned_data_Pittsburgh'!I$828,0))</f>
        <v>0</v>
      </c>
      <c r="F5423" t="str">
        <f>INDEX(cleaned_data_Pittsburgh!AK$2:'cleaned_data_Pittsburgh'!AK$828, MATCH(A5423, cleaned_data_Pittsburgh!I$2:'cleaned_data_Pittsburgh'!I$828,0))</f>
        <v>Sub-county</v>
      </c>
      <c r="G5423">
        <f t="shared" si="67"/>
        <v>1</v>
      </c>
    </row>
    <row r="5424" spans="1:7" x14ac:dyDescent="0.2">
      <c r="A5424" t="s">
        <v>3274</v>
      </c>
      <c r="B5424">
        <v>7829391</v>
      </c>
      <c r="C5424" t="s">
        <v>3380</v>
      </c>
      <c r="D5424" t="str">
        <f>INDEX(cleaned_data_Pittsburgh!AF$2:'cleaned_data_Pittsburgh'!AF$828, MATCH(A5424, cleaned_data_Pittsburgh!I$2:'cleaned_data_Pittsburgh'!I$828,0))</f>
        <v>Pittsburgh</v>
      </c>
      <c r="E5424">
        <f>INDEX(cleaned_data_Pittsburgh!AG$2:'cleaned_data_Pittsburgh'!AG$828, MATCH(A5424, cleaned_data_Pittsburgh!I$2:'cleaned_data_Pittsburgh'!I$828,0))</f>
        <v>0</v>
      </c>
      <c r="F5424" t="str">
        <f>INDEX(cleaned_data_Pittsburgh!AK$2:'cleaned_data_Pittsburgh'!AK$828, MATCH(A5424, cleaned_data_Pittsburgh!I$2:'cleaned_data_Pittsburgh'!I$828,0))</f>
        <v>Sub-county</v>
      </c>
      <c r="G5424">
        <f t="shared" si="67"/>
        <v>1</v>
      </c>
    </row>
    <row r="5425" spans="1:7" x14ac:dyDescent="0.2">
      <c r="A5425" t="s">
        <v>3272</v>
      </c>
      <c r="B5425">
        <v>136623172</v>
      </c>
      <c r="C5425" t="s">
        <v>3380</v>
      </c>
      <c r="D5425" t="str">
        <f>INDEX(cleaned_data_Pittsburgh!AF$2:'cleaned_data_Pittsburgh'!AF$828, MATCH(A5425, cleaned_data_Pittsburgh!I$2:'cleaned_data_Pittsburgh'!I$828,0))</f>
        <v>Pittsburgh</v>
      </c>
      <c r="E5425">
        <f>INDEX(cleaned_data_Pittsburgh!AG$2:'cleaned_data_Pittsburgh'!AG$828, MATCH(A5425, cleaned_data_Pittsburgh!I$2:'cleaned_data_Pittsburgh'!I$828,0))</f>
        <v>0</v>
      </c>
      <c r="F5425" t="str">
        <f>INDEX(cleaned_data_Pittsburgh!AK$2:'cleaned_data_Pittsburgh'!AK$828, MATCH(A5425, cleaned_data_Pittsburgh!I$2:'cleaned_data_Pittsburgh'!I$828,0))</f>
        <v>Sub-county</v>
      </c>
      <c r="G5425">
        <f t="shared" si="67"/>
        <v>1</v>
      </c>
    </row>
    <row r="5426" spans="1:7" x14ac:dyDescent="0.2">
      <c r="A5426" t="s">
        <v>3272</v>
      </c>
      <c r="B5426">
        <v>72187152</v>
      </c>
      <c r="C5426" t="s">
        <v>3380</v>
      </c>
      <c r="D5426" t="str">
        <f>INDEX(cleaned_data_Pittsburgh!AF$2:'cleaned_data_Pittsburgh'!AF$828, MATCH(A5426, cleaned_data_Pittsburgh!I$2:'cleaned_data_Pittsburgh'!I$828,0))</f>
        <v>Pittsburgh</v>
      </c>
      <c r="E5426">
        <f>INDEX(cleaned_data_Pittsburgh!AG$2:'cleaned_data_Pittsburgh'!AG$828, MATCH(A5426, cleaned_data_Pittsburgh!I$2:'cleaned_data_Pittsburgh'!I$828,0))</f>
        <v>0</v>
      </c>
      <c r="F5426" t="str">
        <f>INDEX(cleaned_data_Pittsburgh!AK$2:'cleaned_data_Pittsburgh'!AK$828, MATCH(A5426, cleaned_data_Pittsburgh!I$2:'cleaned_data_Pittsburgh'!I$828,0))</f>
        <v>Sub-county</v>
      </c>
      <c r="G5426">
        <f t="shared" si="67"/>
        <v>1</v>
      </c>
    </row>
    <row r="5427" spans="1:7" x14ac:dyDescent="0.2">
      <c r="A5427" t="s">
        <v>3272</v>
      </c>
      <c r="B5427">
        <v>101321902</v>
      </c>
      <c r="C5427" t="s">
        <v>3380</v>
      </c>
      <c r="D5427" t="str">
        <f>INDEX(cleaned_data_Pittsburgh!AF$2:'cleaned_data_Pittsburgh'!AF$828, MATCH(A5427, cleaned_data_Pittsburgh!I$2:'cleaned_data_Pittsburgh'!I$828,0))</f>
        <v>Pittsburgh</v>
      </c>
      <c r="E5427">
        <f>INDEX(cleaned_data_Pittsburgh!AG$2:'cleaned_data_Pittsburgh'!AG$828, MATCH(A5427, cleaned_data_Pittsburgh!I$2:'cleaned_data_Pittsburgh'!I$828,0))</f>
        <v>0</v>
      </c>
      <c r="F5427" t="str">
        <f>INDEX(cleaned_data_Pittsburgh!AK$2:'cleaned_data_Pittsburgh'!AK$828, MATCH(A5427, cleaned_data_Pittsburgh!I$2:'cleaned_data_Pittsburgh'!I$828,0))</f>
        <v>Sub-county</v>
      </c>
      <c r="G5427">
        <f t="shared" si="67"/>
        <v>1</v>
      </c>
    </row>
    <row r="5428" spans="1:7" x14ac:dyDescent="0.2">
      <c r="A5428" t="s">
        <v>3272</v>
      </c>
      <c r="B5428">
        <v>185575895</v>
      </c>
      <c r="C5428" t="s">
        <v>3380</v>
      </c>
      <c r="D5428" t="str">
        <f>INDEX(cleaned_data_Pittsburgh!AF$2:'cleaned_data_Pittsburgh'!AF$828, MATCH(A5428, cleaned_data_Pittsburgh!I$2:'cleaned_data_Pittsburgh'!I$828,0))</f>
        <v>Pittsburgh</v>
      </c>
      <c r="E5428">
        <f>INDEX(cleaned_data_Pittsburgh!AG$2:'cleaned_data_Pittsburgh'!AG$828, MATCH(A5428, cleaned_data_Pittsburgh!I$2:'cleaned_data_Pittsburgh'!I$828,0))</f>
        <v>0</v>
      </c>
      <c r="F5428" t="str">
        <f>INDEX(cleaned_data_Pittsburgh!AK$2:'cleaned_data_Pittsburgh'!AK$828, MATCH(A5428, cleaned_data_Pittsburgh!I$2:'cleaned_data_Pittsburgh'!I$828,0))</f>
        <v>Sub-county</v>
      </c>
      <c r="G5428">
        <f t="shared" si="67"/>
        <v>1</v>
      </c>
    </row>
    <row r="5429" spans="1:7" x14ac:dyDescent="0.2">
      <c r="A5429" t="s">
        <v>3272</v>
      </c>
      <c r="B5429">
        <v>89883822</v>
      </c>
      <c r="C5429" t="s">
        <v>3380</v>
      </c>
      <c r="D5429" t="str">
        <f>INDEX(cleaned_data_Pittsburgh!AF$2:'cleaned_data_Pittsburgh'!AF$828, MATCH(A5429, cleaned_data_Pittsburgh!I$2:'cleaned_data_Pittsburgh'!I$828,0))</f>
        <v>Pittsburgh</v>
      </c>
      <c r="E5429">
        <f>INDEX(cleaned_data_Pittsburgh!AG$2:'cleaned_data_Pittsburgh'!AG$828, MATCH(A5429, cleaned_data_Pittsburgh!I$2:'cleaned_data_Pittsburgh'!I$828,0))</f>
        <v>0</v>
      </c>
      <c r="F5429" t="str">
        <f>INDEX(cleaned_data_Pittsburgh!AK$2:'cleaned_data_Pittsburgh'!AK$828, MATCH(A5429, cleaned_data_Pittsburgh!I$2:'cleaned_data_Pittsburgh'!I$828,0))</f>
        <v>Sub-county</v>
      </c>
      <c r="G5429">
        <f t="shared" si="67"/>
        <v>1</v>
      </c>
    </row>
    <row r="5430" spans="1:7" x14ac:dyDescent="0.2">
      <c r="A5430" t="s">
        <v>3272</v>
      </c>
      <c r="B5430">
        <v>187544562</v>
      </c>
      <c r="C5430" t="s">
        <v>3380</v>
      </c>
      <c r="D5430" t="str">
        <f>INDEX(cleaned_data_Pittsburgh!AF$2:'cleaned_data_Pittsburgh'!AF$828, MATCH(A5430, cleaned_data_Pittsburgh!I$2:'cleaned_data_Pittsburgh'!I$828,0))</f>
        <v>Pittsburgh</v>
      </c>
      <c r="E5430">
        <f>INDEX(cleaned_data_Pittsburgh!AG$2:'cleaned_data_Pittsburgh'!AG$828, MATCH(A5430, cleaned_data_Pittsburgh!I$2:'cleaned_data_Pittsburgh'!I$828,0))</f>
        <v>0</v>
      </c>
      <c r="F5430" t="str">
        <f>INDEX(cleaned_data_Pittsburgh!AK$2:'cleaned_data_Pittsburgh'!AK$828, MATCH(A5430, cleaned_data_Pittsburgh!I$2:'cleaned_data_Pittsburgh'!I$828,0))</f>
        <v>Sub-county</v>
      </c>
      <c r="G5430">
        <f t="shared" si="67"/>
        <v>1</v>
      </c>
    </row>
    <row r="5431" spans="1:7" x14ac:dyDescent="0.2">
      <c r="A5431" t="s">
        <v>3272</v>
      </c>
      <c r="B5431">
        <v>2752968</v>
      </c>
      <c r="C5431" t="s">
        <v>3380</v>
      </c>
      <c r="D5431" t="str">
        <f>INDEX(cleaned_data_Pittsburgh!AF$2:'cleaned_data_Pittsburgh'!AF$828, MATCH(A5431, cleaned_data_Pittsburgh!I$2:'cleaned_data_Pittsburgh'!I$828,0))</f>
        <v>Pittsburgh</v>
      </c>
      <c r="E5431">
        <f>INDEX(cleaned_data_Pittsburgh!AG$2:'cleaned_data_Pittsburgh'!AG$828, MATCH(A5431, cleaned_data_Pittsburgh!I$2:'cleaned_data_Pittsburgh'!I$828,0))</f>
        <v>0</v>
      </c>
      <c r="F5431" t="str">
        <f>INDEX(cleaned_data_Pittsburgh!AK$2:'cleaned_data_Pittsburgh'!AK$828, MATCH(A5431, cleaned_data_Pittsburgh!I$2:'cleaned_data_Pittsburgh'!I$828,0))</f>
        <v>Sub-county</v>
      </c>
      <c r="G5431">
        <f t="shared" si="67"/>
        <v>1</v>
      </c>
    </row>
    <row r="5432" spans="1:7" x14ac:dyDescent="0.2">
      <c r="A5432" t="s">
        <v>3272</v>
      </c>
      <c r="B5432">
        <v>9634913</v>
      </c>
      <c r="C5432" t="s">
        <v>3380</v>
      </c>
      <c r="D5432" t="str">
        <f>INDEX(cleaned_data_Pittsburgh!AF$2:'cleaned_data_Pittsburgh'!AF$828, MATCH(A5432, cleaned_data_Pittsburgh!I$2:'cleaned_data_Pittsburgh'!I$828,0))</f>
        <v>Pittsburgh</v>
      </c>
      <c r="E5432">
        <f>INDEX(cleaned_data_Pittsburgh!AG$2:'cleaned_data_Pittsburgh'!AG$828, MATCH(A5432, cleaned_data_Pittsburgh!I$2:'cleaned_data_Pittsburgh'!I$828,0))</f>
        <v>0</v>
      </c>
      <c r="F5432" t="str">
        <f>INDEX(cleaned_data_Pittsburgh!AK$2:'cleaned_data_Pittsburgh'!AK$828, MATCH(A5432, cleaned_data_Pittsburgh!I$2:'cleaned_data_Pittsburgh'!I$828,0))</f>
        <v>Sub-county</v>
      </c>
      <c r="G5432">
        <f t="shared" si="67"/>
        <v>1</v>
      </c>
    </row>
    <row r="5433" spans="1:7" x14ac:dyDescent="0.2">
      <c r="A5433" t="s">
        <v>3272</v>
      </c>
      <c r="B5433">
        <v>183981292</v>
      </c>
      <c r="C5433" t="s">
        <v>3380</v>
      </c>
      <c r="D5433" t="str">
        <f>INDEX(cleaned_data_Pittsburgh!AF$2:'cleaned_data_Pittsburgh'!AF$828, MATCH(A5433, cleaned_data_Pittsburgh!I$2:'cleaned_data_Pittsburgh'!I$828,0))</f>
        <v>Pittsburgh</v>
      </c>
      <c r="E5433">
        <f>INDEX(cleaned_data_Pittsburgh!AG$2:'cleaned_data_Pittsburgh'!AG$828, MATCH(A5433, cleaned_data_Pittsburgh!I$2:'cleaned_data_Pittsburgh'!I$828,0))</f>
        <v>0</v>
      </c>
      <c r="F5433" t="str">
        <f>INDEX(cleaned_data_Pittsburgh!AK$2:'cleaned_data_Pittsburgh'!AK$828, MATCH(A5433, cleaned_data_Pittsburgh!I$2:'cleaned_data_Pittsburgh'!I$828,0))</f>
        <v>Sub-county</v>
      </c>
      <c r="G5433">
        <f t="shared" si="67"/>
        <v>1</v>
      </c>
    </row>
    <row r="5434" spans="1:7" x14ac:dyDescent="0.2">
      <c r="A5434" t="s">
        <v>3272</v>
      </c>
      <c r="B5434">
        <v>65276172</v>
      </c>
      <c r="C5434" t="s">
        <v>3380</v>
      </c>
      <c r="D5434" t="str">
        <f>INDEX(cleaned_data_Pittsburgh!AF$2:'cleaned_data_Pittsburgh'!AF$828, MATCH(A5434, cleaned_data_Pittsburgh!I$2:'cleaned_data_Pittsburgh'!I$828,0))</f>
        <v>Pittsburgh</v>
      </c>
      <c r="E5434">
        <f>INDEX(cleaned_data_Pittsburgh!AG$2:'cleaned_data_Pittsburgh'!AG$828, MATCH(A5434, cleaned_data_Pittsburgh!I$2:'cleaned_data_Pittsburgh'!I$828,0))</f>
        <v>0</v>
      </c>
      <c r="F5434" t="str">
        <f>INDEX(cleaned_data_Pittsburgh!AK$2:'cleaned_data_Pittsburgh'!AK$828, MATCH(A5434, cleaned_data_Pittsburgh!I$2:'cleaned_data_Pittsburgh'!I$828,0))</f>
        <v>Sub-county</v>
      </c>
      <c r="G5434">
        <f t="shared" si="67"/>
        <v>1</v>
      </c>
    </row>
    <row r="5435" spans="1:7" x14ac:dyDescent="0.2">
      <c r="A5435" t="s">
        <v>3130</v>
      </c>
      <c r="B5435">
        <v>60631242</v>
      </c>
      <c r="C5435" t="s">
        <v>3380</v>
      </c>
      <c r="D5435" t="str">
        <f>INDEX(cleaned_data_Pittsburgh!AF$2:'cleaned_data_Pittsburgh'!AF$828, MATCH(A5435, cleaned_data_Pittsburgh!I$2:'cleaned_data_Pittsburgh'!I$828,0))</f>
        <v>Pittsburgh</v>
      </c>
      <c r="E5435">
        <f>INDEX(cleaned_data_Pittsburgh!AG$2:'cleaned_data_Pittsburgh'!AG$828, MATCH(A5435, cleaned_data_Pittsburgh!I$2:'cleaned_data_Pittsburgh'!I$828,0))</f>
        <v>0</v>
      </c>
      <c r="F5435" t="str">
        <f>INDEX(cleaned_data_Pittsburgh!AK$2:'cleaned_data_Pittsburgh'!AK$828, MATCH(A5435, cleaned_data_Pittsburgh!I$2:'cleaned_data_Pittsburgh'!I$828,0))</f>
        <v>Sub-county</v>
      </c>
      <c r="G5435">
        <f t="shared" si="67"/>
        <v>1</v>
      </c>
    </row>
    <row r="5436" spans="1:7" x14ac:dyDescent="0.2">
      <c r="A5436" t="s">
        <v>3130</v>
      </c>
      <c r="B5436">
        <v>190772438</v>
      </c>
      <c r="C5436" t="s">
        <v>3380</v>
      </c>
      <c r="D5436" t="str">
        <f>INDEX(cleaned_data_Pittsburgh!AF$2:'cleaned_data_Pittsburgh'!AF$828, MATCH(A5436, cleaned_data_Pittsburgh!I$2:'cleaned_data_Pittsburgh'!I$828,0))</f>
        <v>Pittsburgh</v>
      </c>
      <c r="E5436">
        <f>INDEX(cleaned_data_Pittsburgh!AG$2:'cleaned_data_Pittsburgh'!AG$828, MATCH(A5436, cleaned_data_Pittsburgh!I$2:'cleaned_data_Pittsburgh'!I$828,0))</f>
        <v>0</v>
      </c>
      <c r="F5436" t="str">
        <f>INDEX(cleaned_data_Pittsburgh!AK$2:'cleaned_data_Pittsburgh'!AK$828, MATCH(A5436, cleaned_data_Pittsburgh!I$2:'cleaned_data_Pittsburgh'!I$828,0))</f>
        <v>Sub-county</v>
      </c>
      <c r="G5436">
        <f t="shared" si="67"/>
        <v>1</v>
      </c>
    </row>
    <row r="5437" spans="1:7" x14ac:dyDescent="0.2">
      <c r="A5437" t="s">
        <v>3130</v>
      </c>
      <c r="B5437">
        <v>185701988</v>
      </c>
      <c r="C5437" t="s">
        <v>3380</v>
      </c>
      <c r="D5437" t="str">
        <f>INDEX(cleaned_data_Pittsburgh!AF$2:'cleaned_data_Pittsburgh'!AF$828, MATCH(A5437, cleaned_data_Pittsburgh!I$2:'cleaned_data_Pittsburgh'!I$828,0))</f>
        <v>Pittsburgh</v>
      </c>
      <c r="E5437">
        <f>INDEX(cleaned_data_Pittsburgh!AG$2:'cleaned_data_Pittsburgh'!AG$828, MATCH(A5437, cleaned_data_Pittsburgh!I$2:'cleaned_data_Pittsburgh'!I$828,0))</f>
        <v>0</v>
      </c>
      <c r="F5437" t="str">
        <f>INDEX(cleaned_data_Pittsburgh!AK$2:'cleaned_data_Pittsburgh'!AK$828, MATCH(A5437, cleaned_data_Pittsburgh!I$2:'cleaned_data_Pittsburgh'!I$828,0))</f>
        <v>Sub-county</v>
      </c>
      <c r="G5437">
        <f t="shared" si="67"/>
        <v>1</v>
      </c>
    </row>
    <row r="5438" spans="1:7" x14ac:dyDescent="0.2">
      <c r="A5438" t="s">
        <v>3130</v>
      </c>
      <c r="B5438">
        <v>80421662</v>
      </c>
      <c r="C5438" t="s">
        <v>3380</v>
      </c>
      <c r="D5438" t="str">
        <f>INDEX(cleaned_data_Pittsburgh!AF$2:'cleaned_data_Pittsburgh'!AF$828, MATCH(A5438, cleaned_data_Pittsburgh!I$2:'cleaned_data_Pittsburgh'!I$828,0))</f>
        <v>Pittsburgh</v>
      </c>
      <c r="E5438">
        <f>INDEX(cleaned_data_Pittsburgh!AG$2:'cleaned_data_Pittsburgh'!AG$828, MATCH(A5438, cleaned_data_Pittsburgh!I$2:'cleaned_data_Pittsburgh'!I$828,0))</f>
        <v>0</v>
      </c>
      <c r="F5438" t="str">
        <f>INDEX(cleaned_data_Pittsburgh!AK$2:'cleaned_data_Pittsburgh'!AK$828, MATCH(A5438, cleaned_data_Pittsburgh!I$2:'cleaned_data_Pittsburgh'!I$828,0))</f>
        <v>Sub-county</v>
      </c>
      <c r="G5438">
        <f t="shared" si="67"/>
        <v>1</v>
      </c>
    </row>
    <row r="5439" spans="1:7" x14ac:dyDescent="0.2">
      <c r="A5439" t="s">
        <v>3130</v>
      </c>
      <c r="B5439">
        <v>156028692</v>
      </c>
      <c r="C5439" t="s">
        <v>3380</v>
      </c>
      <c r="D5439" t="str">
        <f>INDEX(cleaned_data_Pittsburgh!AF$2:'cleaned_data_Pittsburgh'!AF$828, MATCH(A5439, cleaned_data_Pittsburgh!I$2:'cleaned_data_Pittsburgh'!I$828,0))</f>
        <v>Pittsburgh</v>
      </c>
      <c r="E5439">
        <f>INDEX(cleaned_data_Pittsburgh!AG$2:'cleaned_data_Pittsburgh'!AG$828, MATCH(A5439, cleaned_data_Pittsburgh!I$2:'cleaned_data_Pittsburgh'!I$828,0))</f>
        <v>0</v>
      </c>
      <c r="F5439" t="str">
        <f>INDEX(cleaned_data_Pittsburgh!AK$2:'cleaned_data_Pittsburgh'!AK$828, MATCH(A5439, cleaned_data_Pittsburgh!I$2:'cleaned_data_Pittsburgh'!I$828,0))</f>
        <v>Sub-county</v>
      </c>
      <c r="G5439">
        <f t="shared" si="67"/>
        <v>1</v>
      </c>
    </row>
    <row r="5440" spans="1:7" x14ac:dyDescent="0.2">
      <c r="A5440" t="s">
        <v>3130</v>
      </c>
      <c r="B5440">
        <v>191194057</v>
      </c>
      <c r="C5440" t="s">
        <v>3380</v>
      </c>
      <c r="D5440" t="str">
        <f>INDEX(cleaned_data_Pittsburgh!AF$2:'cleaned_data_Pittsburgh'!AF$828, MATCH(A5440, cleaned_data_Pittsburgh!I$2:'cleaned_data_Pittsburgh'!I$828,0))</f>
        <v>Pittsburgh</v>
      </c>
      <c r="E5440">
        <f>INDEX(cleaned_data_Pittsburgh!AG$2:'cleaned_data_Pittsburgh'!AG$828, MATCH(A5440, cleaned_data_Pittsburgh!I$2:'cleaned_data_Pittsburgh'!I$828,0))</f>
        <v>0</v>
      </c>
      <c r="F5440" t="str">
        <f>INDEX(cleaned_data_Pittsburgh!AK$2:'cleaned_data_Pittsburgh'!AK$828, MATCH(A5440, cleaned_data_Pittsburgh!I$2:'cleaned_data_Pittsburgh'!I$828,0))</f>
        <v>Sub-county</v>
      </c>
      <c r="G5440">
        <f t="shared" si="67"/>
        <v>1</v>
      </c>
    </row>
    <row r="5441" spans="1:7" x14ac:dyDescent="0.2">
      <c r="A5441" t="s">
        <v>3126</v>
      </c>
      <c r="B5441">
        <v>1152738</v>
      </c>
      <c r="C5441" t="s">
        <v>3380</v>
      </c>
      <c r="D5441" t="str">
        <f>INDEX(cleaned_data_Pittsburgh!AF$2:'cleaned_data_Pittsburgh'!AF$828, MATCH(A5441, cleaned_data_Pittsburgh!I$2:'cleaned_data_Pittsburgh'!I$828,0))</f>
        <v>Pittsburgh</v>
      </c>
      <c r="E5441">
        <f>INDEX(cleaned_data_Pittsburgh!AG$2:'cleaned_data_Pittsburgh'!AG$828, MATCH(A5441, cleaned_data_Pittsburgh!I$2:'cleaned_data_Pittsburgh'!I$828,0))</f>
        <v>0</v>
      </c>
      <c r="F5441" t="str">
        <f>INDEX(cleaned_data_Pittsburgh!AK$2:'cleaned_data_Pittsburgh'!AK$828, MATCH(A5441, cleaned_data_Pittsburgh!I$2:'cleaned_data_Pittsburgh'!I$828,0))</f>
        <v>Sub-county</v>
      </c>
      <c r="G5441">
        <f t="shared" si="67"/>
        <v>1</v>
      </c>
    </row>
    <row r="5442" spans="1:7" x14ac:dyDescent="0.2">
      <c r="A5442" t="s">
        <v>3126</v>
      </c>
      <c r="B5442">
        <v>11522730</v>
      </c>
      <c r="C5442" t="s">
        <v>3380</v>
      </c>
      <c r="D5442" t="str">
        <f>INDEX(cleaned_data_Pittsburgh!AF$2:'cleaned_data_Pittsburgh'!AF$828, MATCH(A5442, cleaned_data_Pittsburgh!I$2:'cleaned_data_Pittsburgh'!I$828,0))</f>
        <v>Pittsburgh</v>
      </c>
      <c r="E5442">
        <f>INDEX(cleaned_data_Pittsburgh!AG$2:'cleaned_data_Pittsburgh'!AG$828, MATCH(A5442, cleaned_data_Pittsburgh!I$2:'cleaned_data_Pittsburgh'!I$828,0))</f>
        <v>0</v>
      </c>
      <c r="F5442" t="str">
        <f>INDEX(cleaned_data_Pittsburgh!AK$2:'cleaned_data_Pittsburgh'!AK$828, MATCH(A5442, cleaned_data_Pittsburgh!I$2:'cleaned_data_Pittsburgh'!I$828,0))</f>
        <v>Sub-county</v>
      </c>
      <c r="G5442">
        <f t="shared" si="67"/>
        <v>1</v>
      </c>
    </row>
    <row r="5443" spans="1:7" x14ac:dyDescent="0.2">
      <c r="A5443" t="s">
        <v>3126</v>
      </c>
      <c r="B5443">
        <v>182573355</v>
      </c>
      <c r="C5443" t="s">
        <v>3380</v>
      </c>
      <c r="D5443" t="str">
        <f>INDEX(cleaned_data_Pittsburgh!AF$2:'cleaned_data_Pittsburgh'!AF$828, MATCH(A5443, cleaned_data_Pittsburgh!I$2:'cleaned_data_Pittsburgh'!I$828,0))</f>
        <v>Pittsburgh</v>
      </c>
      <c r="E5443">
        <f>INDEX(cleaned_data_Pittsburgh!AG$2:'cleaned_data_Pittsburgh'!AG$828, MATCH(A5443, cleaned_data_Pittsburgh!I$2:'cleaned_data_Pittsburgh'!I$828,0))</f>
        <v>0</v>
      </c>
      <c r="F5443" t="str">
        <f>INDEX(cleaned_data_Pittsburgh!AK$2:'cleaned_data_Pittsburgh'!AK$828, MATCH(A5443, cleaned_data_Pittsburgh!I$2:'cleaned_data_Pittsburgh'!I$828,0))</f>
        <v>Sub-county</v>
      </c>
      <c r="G5443">
        <f t="shared" si="67"/>
        <v>1</v>
      </c>
    </row>
    <row r="5444" spans="1:7" x14ac:dyDescent="0.2">
      <c r="A5444" t="s">
        <v>3255</v>
      </c>
      <c r="B5444">
        <v>11932443</v>
      </c>
      <c r="C5444" t="s">
        <v>3380</v>
      </c>
      <c r="D5444" t="str">
        <f>INDEX(cleaned_data_Pittsburgh!AF$2:'cleaned_data_Pittsburgh'!AF$828, MATCH(A5444, cleaned_data_Pittsburgh!I$2:'cleaned_data_Pittsburgh'!I$828,0))</f>
        <v>Pittsburgh</v>
      </c>
      <c r="E5444">
        <f>INDEX(cleaned_data_Pittsburgh!AG$2:'cleaned_data_Pittsburgh'!AG$828, MATCH(A5444, cleaned_data_Pittsburgh!I$2:'cleaned_data_Pittsburgh'!I$828,0))</f>
        <v>0</v>
      </c>
      <c r="F5444" t="str">
        <f>INDEX(cleaned_data_Pittsburgh!AK$2:'cleaned_data_Pittsburgh'!AK$828, MATCH(A5444, cleaned_data_Pittsburgh!I$2:'cleaned_data_Pittsburgh'!I$828,0))</f>
        <v>Sub-county</v>
      </c>
      <c r="G5444">
        <f t="shared" si="67"/>
        <v>1</v>
      </c>
    </row>
    <row r="5445" spans="1:7" x14ac:dyDescent="0.2">
      <c r="A5445" t="s">
        <v>3255</v>
      </c>
      <c r="B5445">
        <v>54548102</v>
      </c>
      <c r="C5445" t="s">
        <v>3380</v>
      </c>
      <c r="D5445" t="str">
        <f>INDEX(cleaned_data_Pittsburgh!AF$2:'cleaned_data_Pittsburgh'!AF$828, MATCH(A5445, cleaned_data_Pittsburgh!I$2:'cleaned_data_Pittsburgh'!I$828,0))</f>
        <v>Pittsburgh</v>
      </c>
      <c r="E5445">
        <f>INDEX(cleaned_data_Pittsburgh!AG$2:'cleaned_data_Pittsburgh'!AG$828, MATCH(A5445, cleaned_data_Pittsburgh!I$2:'cleaned_data_Pittsburgh'!I$828,0))</f>
        <v>0</v>
      </c>
      <c r="F5445" t="str">
        <f>INDEX(cleaned_data_Pittsburgh!AK$2:'cleaned_data_Pittsburgh'!AK$828, MATCH(A5445, cleaned_data_Pittsburgh!I$2:'cleaned_data_Pittsburgh'!I$828,0))</f>
        <v>Sub-county</v>
      </c>
      <c r="G5445">
        <f t="shared" si="67"/>
        <v>1</v>
      </c>
    </row>
    <row r="5446" spans="1:7" x14ac:dyDescent="0.2">
      <c r="A5446" t="s">
        <v>3255</v>
      </c>
      <c r="B5446">
        <v>182943157</v>
      </c>
      <c r="C5446" t="s">
        <v>3380</v>
      </c>
      <c r="D5446" t="str">
        <f>INDEX(cleaned_data_Pittsburgh!AF$2:'cleaned_data_Pittsburgh'!AF$828, MATCH(A5446, cleaned_data_Pittsburgh!I$2:'cleaned_data_Pittsburgh'!I$828,0))</f>
        <v>Pittsburgh</v>
      </c>
      <c r="E5446">
        <f>INDEX(cleaned_data_Pittsburgh!AG$2:'cleaned_data_Pittsburgh'!AG$828, MATCH(A5446, cleaned_data_Pittsburgh!I$2:'cleaned_data_Pittsburgh'!I$828,0))</f>
        <v>0</v>
      </c>
      <c r="F5446" t="str">
        <f>INDEX(cleaned_data_Pittsburgh!AK$2:'cleaned_data_Pittsburgh'!AK$828, MATCH(A5446, cleaned_data_Pittsburgh!I$2:'cleaned_data_Pittsburgh'!I$828,0))</f>
        <v>Sub-county</v>
      </c>
      <c r="G5446">
        <f t="shared" si="67"/>
        <v>1</v>
      </c>
    </row>
    <row r="5447" spans="1:7" x14ac:dyDescent="0.2">
      <c r="A5447" t="s">
        <v>3255</v>
      </c>
      <c r="B5447">
        <v>106332202</v>
      </c>
      <c r="C5447" t="s">
        <v>3380</v>
      </c>
      <c r="D5447" t="str">
        <f>INDEX(cleaned_data_Pittsburgh!AF$2:'cleaned_data_Pittsburgh'!AF$828, MATCH(A5447, cleaned_data_Pittsburgh!I$2:'cleaned_data_Pittsburgh'!I$828,0))</f>
        <v>Pittsburgh</v>
      </c>
      <c r="E5447">
        <f>INDEX(cleaned_data_Pittsburgh!AG$2:'cleaned_data_Pittsburgh'!AG$828, MATCH(A5447, cleaned_data_Pittsburgh!I$2:'cleaned_data_Pittsburgh'!I$828,0))</f>
        <v>0</v>
      </c>
      <c r="F5447" t="str">
        <f>INDEX(cleaned_data_Pittsburgh!AK$2:'cleaned_data_Pittsburgh'!AK$828, MATCH(A5447, cleaned_data_Pittsburgh!I$2:'cleaned_data_Pittsburgh'!I$828,0))</f>
        <v>Sub-county</v>
      </c>
      <c r="G5447">
        <f t="shared" si="67"/>
        <v>1</v>
      </c>
    </row>
    <row r="5448" spans="1:7" x14ac:dyDescent="0.2">
      <c r="A5448" t="s">
        <v>3280</v>
      </c>
      <c r="B5448">
        <v>48307422</v>
      </c>
      <c r="C5448" t="s">
        <v>3380</v>
      </c>
      <c r="D5448" t="str">
        <f>INDEX(cleaned_data_Pittsburgh!AF$2:'cleaned_data_Pittsburgh'!AF$828, MATCH(A5448, cleaned_data_Pittsburgh!I$2:'cleaned_data_Pittsburgh'!I$828,0))</f>
        <v>Pittsburgh</v>
      </c>
      <c r="E5448">
        <f>INDEX(cleaned_data_Pittsburgh!AG$2:'cleaned_data_Pittsburgh'!AG$828, MATCH(A5448, cleaned_data_Pittsburgh!I$2:'cleaned_data_Pittsburgh'!I$828,0))</f>
        <v>0</v>
      </c>
      <c r="F5448" t="str">
        <f>INDEX(cleaned_data_Pittsburgh!AK$2:'cleaned_data_Pittsburgh'!AK$828, MATCH(A5448, cleaned_data_Pittsburgh!I$2:'cleaned_data_Pittsburgh'!I$828,0))</f>
        <v>Sub-county</v>
      </c>
      <c r="G5448">
        <f t="shared" si="67"/>
        <v>1</v>
      </c>
    </row>
    <row r="5449" spans="1:7" x14ac:dyDescent="0.2">
      <c r="A5449" t="s">
        <v>3280</v>
      </c>
      <c r="B5449">
        <v>182573355</v>
      </c>
      <c r="C5449" t="s">
        <v>3380</v>
      </c>
      <c r="D5449" t="str">
        <f>INDEX(cleaned_data_Pittsburgh!AF$2:'cleaned_data_Pittsburgh'!AF$828, MATCH(A5449, cleaned_data_Pittsburgh!I$2:'cleaned_data_Pittsburgh'!I$828,0))</f>
        <v>Pittsburgh</v>
      </c>
      <c r="E5449">
        <f>INDEX(cleaned_data_Pittsburgh!AG$2:'cleaned_data_Pittsburgh'!AG$828, MATCH(A5449, cleaned_data_Pittsburgh!I$2:'cleaned_data_Pittsburgh'!I$828,0))</f>
        <v>0</v>
      </c>
      <c r="F5449" t="str">
        <f>INDEX(cleaned_data_Pittsburgh!AK$2:'cleaned_data_Pittsburgh'!AK$828, MATCH(A5449, cleaned_data_Pittsburgh!I$2:'cleaned_data_Pittsburgh'!I$828,0))</f>
        <v>Sub-county</v>
      </c>
      <c r="G5449">
        <f t="shared" si="67"/>
        <v>1</v>
      </c>
    </row>
    <row r="5450" spans="1:7" x14ac:dyDescent="0.2">
      <c r="A5450" t="s">
        <v>3280</v>
      </c>
      <c r="B5450">
        <v>7127857</v>
      </c>
      <c r="C5450" t="s">
        <v>3380</v>
      </c>
      <c r="D5450" t="str">
        <f>INDEX(cleaned_data_Pittsburgh!AF$2:'cleaned_data_Pittsburgh'!AF$828, MATCH(A5450, cleaned_data_Pittsburgh!I$2:'cleaned_data_Pittsburgh'!I$828,0))</f>
        <v>Pittsburgh</v>
      </c>
      <c r="E5450">
        <f>INDEX(cleaned_data_Pittsburgh!AG$2:'cleaned_data_Pittsburgh'!AG$828, MATCH(A5450, cleaned_data_Pittsburgh!I$2:'cleaned_data_Pittsburgh'!I$828,0))</f>
        <v>0</v>
      </c>
      <c r="F5450" t="str">
        <f>INDEX(cleaned_data_Pittsburgh!AK$2:'cleaned_data_Pittsburgh'!AK$828, MATCH(A5450, cleaned_data_Pittsburgh!I$2:'cleaned_data_Pittsburgh'!I$828,0))</f>
        <v>Sub-county</v>
      </c>
      <c r="G5450">
        <f t="shared" si="67"/>
        <v>1</v>
      </c>
    </row>
    <row r="5451" spans="1:7" x14ac:dyDescent="0.2">
      <c r="A5451" t="s">
        <v>3280</v>
      </c>
      <c r="B5451">
        <v>155375452</v>
      </c>
      <c r="C5451" t="s">
        <v>3380</v>
      </c>
      <c r="D5451" t="str">
        <f>INDEX(cleaned_data_Pittsburgh!AF$2:'cleaned_data_Pittsburgh'!AF$828, MATCH(A5451, cleaned_data_Pittsburgh!I$2:'cleaned_data_Pittsburgh'!I$828,0))</f>
        <v>Pittsburgh</v>
      </c>
      <c r="E5451">
        <f>INDEX(cleaned_data_Pittsburgh!AG$2:'cleaned_data_Pittsburgh'!AG$828, MATCH(A5451, cleaned_data_Pittsburgh!I$2:'cleaned_data_Pittsburgh'!I$828,0))</f>
        <v>0</v>
      </c>
      <c r="F5451" t="str">
        <f>INDEX(cleaned_data_Pittsburgh!AK$2:'cleaned_data_Pittsburgh'!AK$828, MATCH(A5451, cleaned_data_Pittsburgh!I$2:'cleaned_data_Pittsburgh'!I$828,0))</f>
        <v>Sub-county</v>
      </c>
      <c r="G5451">
        <f t="shared" ref="G5451:G5514" si="68">IF(IFERROR(SEARCH(D5451, C5451), 0), 1, 0)</f>
        <v>1</v>
      </c>
    </row>
    <row r="5452" spans="1:7" x14ac:dyDescent="0.2">
      <c r="A5452" t="s">
        <v>3280</v>
      </c>
      <c r="B5452">
        <v>191290671</v>
      </c>
      <c r="C5452" t="s">
        <v>3380</v>
      </c>
      <c r="D5452" t="str">
        <f>INDEX(cleaned_data_Pittsburgh!AF$2:'cleaned_data_Pittsburgh'!AF$828, MATCH(A5452, cleaned_data_Pittsburgh!I$2:'cleaned_data_Pittsburgh'!I$828,0))</f>
        <v>Pittsburgh</v>
      </c>
      <c r="E5452">
        <f>INDEX(cleaned_data_Pittsburgh!AG$2:'cleaned_data_Pittsburgh'!AG$828, MATCH(A5452, cleaned_data_Pittsburgh!I$2:'cleaned_data_Pittsburgh'!I$828,0))</f>
        <v>0</v>
      </c>
      <c r="F5452" t="str">
        <f>INDEX(cleaned_data_Pittsburgh!AK$2:'cleaned_data_Pittsburgh'!AK$828, MATCH(A5452, cleaned_data_Pittsburgh!I$2:'cleaned_data_Pittsburgh'!I$828,0))</f>
        <v>Sub-county</v>
      </c>
      <c r="G5452">
        <f t="shared" si="68"/>
        <v>1</v>
      </c>
    </row>
    <row r="5453" spans="1:7" x14ac:dyDescent="0.2">
      <c r="A5453" t="s">
        <v>3299</v>
      </c>
      <c r="B5453">
        <v>185563716</v>
      </c>
      <c r="C5453" t="s">
        <v>3380</v>
      </c>
      <c r="D5453" t="str">
        <f>INDEX(cleaned_data_Pittsburgh!AF$2:'cleaned_data_Pittsburgh'!AF$828, MATCH(A5453, cleaned_data_Pittsburgh!I$2:'cleaned_data_Pittsburgh'!I$828,0))</f>
        <v>Pittsburgh</v>
      </c>
      <c r="E5453">
        <f>INDEX(cleaned_data_Pittsburgh!AG$2:'cleaned_data_Pittsburgh'!AG$828, MATCH(A5453, cleaned_data_Pittsburgh!I$2:'cleaned_data_Pittsburgh'!I$828,0))</f>
        <v>0</v>
      </c>
      <c r="F5453" t="str">
        <f>INDEX(cleaned_data_Pittsburgh!AK$2:'cleaned_data_Pittsburgh'!AK$828, MATCH(A5453, cleaned_data_Pittsburgh!I$2:'cleaned_data_Pittsburgh'!I$828,0))</f>
        <v>Sub-county</v>
      </c>
      <c r="G5453">
        <f t="shared" si="68"/>
        <v>1</v>
      </c>
    </row>
    <row r="5454" spans="1:7" x14ac:dyDescent="0.2">
      <c r="A5454" t="s">
        <v>3299</v>
      </c>
      <c r="B5454">
        <v>190505051</v>
      </c>
      <c r="C5454" t="s">
        <v>3380</v>
      </c>
      <c r="D5454" t="str">
        <f>INDEX(cleaned_data_Pittsburgh!AF$2:'cleaned_data_Pittsburgh'!AF$828, MATCH(A5454, cleaned_data_Pittsburgh!I$2:'cleaned_data_Pittsburgh'!I$828,0))</f>
        <v>Pittsburgh</v>
      </c>
      <c r="E5454">
        <f>INDEX(cleaned_data_Pittsburgh!AG$2:'cleaned_data_Pittsburgh'!AG$828, MATCH(A5454, cleaned_data_Pittsburgh!I$2:'cleaned_data_Pittsburgh'!I$828,0))</f>
        <v>0</v>
      </c>
      <c r="F5454" t="str">
        <f>INDEX(cleaned_data_Pittsburgh!AK$2:'cleaned_data_Pittsburgh'!AK$828, MATCH(A5454, cleaned_data_Pittsburgh!I$2:'cleaned_data_Pittsburgh'!I$828,0))</f>
        <v>Sub-county</v>
      </c>
      <c r="G5454">
        <f t="shared" si="68"/>
        <v>1</v>
      </c>
    </row>
    <row r="5455" spans="1:7" x14ac:dyDescent="0.2">
      <c r="A5455" t="s">
        <v>3299</v>
      </c>
      <c r="B5455">
        <v>185582577</v>
      </c>
      <c r="C5455" t="s">
        <v>3380</v>
      </c>
      <c r="D5455" t="str">
        <f>INDEX(cleaned_data_Pittsburgh!AF$2:'cleaned_data_Pittsburgh'!AF$828, MATCH(A5455, cleaned_data_Pittsburgh!I$2:'cleaned_data_Pittsburgh'!I$828,0))</f>
        <v>Pittsburgh</v>
      </c>
      <c r="E5455">
        <f>INDEX(cleaned_data_Pittsburgh!AG$2:'cleaned_data_Pittsburgh'!AG$828, MATCH(A5455, cleaned_data_Pittsburgh!I$2:'cleaned_data_Pittsburgh'!I$828,0))</f>
        <v>0</v>
      </c>
      <c r="F5455" t="str">
        <f>INDEX(cleaned_data_Pittsburgh!AK$2:'cleaned_data_Pittsburgh'!AK$828, MATCH(A5455, cleaned_data_Pittsburgh!I$2:'cleaned_data_Pittsburgh'!I$828,0))</f>
        <v>Sub-county</v>
      </c>
      <c r="G5455">
        <f t="shared" si="68"/>
        <v>1</v>
      </c>
    </row>
    <row r="5456" spans="1:7" x14ac:dyDescent="0.2">
      <c r="A5456" t="s">
        <v>3243</v>
      </c>
      <c r="B5456">
        <v>7974575</v>
      </c>
      <c r="C5456" t="s">
        <v>3380</v>
      </c>
      <c r="D5456" t="str">
        <f>INDEX(cleaned_data_Pittsburgh!AF$2:'cleaned_data_Pittsburgh'!AF$828, MATCH(A5456, cleaned_data_Pittsburgh!I$2:'cleaned_data_Pittsburgh'!I$828,0))</f>
        <v>Pittsburgh</v>
      </c>
      <c r="E5456">
        <f>INDEX(cleaned_data_Pittsburgh!AG$2:'cleaned_data_Pittsburgh'!AG$828, MATCH(A5456, cleaned_data_Pittsburgh!I$2:'cleaned_data_Pittsburgh'!I$828,0))</f>
        <v>0</v>
      </c>
      <c r="F5456" t="str">
        <f>INDEX(cleaned_data_Pittsburgh!AK$2:'cleaned_data_Pittsburgh'!AK$828, MATCH(A5456, cleaned_data_Pittsburgh!I$2:'cleaned_data_Pittsburgh'!I$828,0))</f>
        <v>Sub-county</v>
      </c>
      <c r="G5456">
        <f t="shared" si="68"/>
        <v>1</v>
      </c>
    </row>
    <row r="5457" spans="1:7" x14ac:dyDescent="0.2">
      <c r="A5457" t="s">
        <v>3243</v>
      </c>
      <c r="B5457">
        <v>13363447</v>
      </c>
      <c r="C5457" t="s">
        <v>3380</v>
      </c>
      <c r="D5457" t="str">
        <f>INDEX(cleaned_data_Pittsburgh!AF$2:'cleaned_data_Pittsburgh'!AF$828, MATCH(A5457, cleaned_data_Pittsburgh!I$2:'cleaned_data_Pittsburgh'!I$828,0))</f>
        <v>Pittsburgh</v>
      </c>
      <c r="E5457">
        <f>INDEX(cleaned_data_Pittsburgh!AG$2:'cleaned_data_Pittsburgh'!AG$828, MATCH(A5457, cleaned_data_Pittsburgh!I$2:'cleaned_data_Pittsburgh'!I$828,0))</f>
        <v>0</v>
      </c>
      <c r="F5457" t="str">
        <f>INDEX(cleaned_data_Pittsburgh!AK$2:'cleaned_data_Pittsburgh'!AK$828, MATCH(A5457, cleaned_data_Pittsburgh!I$2:'cleaned_data_Pittsburgh'!I$828,0))</f>
        <v>Sub-county</v>
      </c>
      <c r="G5457">
        <f t="shared" si="68"/>
        <v>1</v>
      </c>
    </row>
    <row r="5458" spans="1:7" x14ac:dyDescent="0.2">
      <c r="A5458" t="s">
        <v>3243</v>
      </c>
      <c r="B5458">
        <v>107208532</v>
      </c>
      <c r="C5458" t="s">
        <v>3380</v>
      </c>
      <c r="D5458" t="str">
        <f>INDEX(cleaned_data_Pittsburgh!AF$2:'cleaned_data_Pittsburgh'!AF$828, MATCH(A5458, cleaned_data_Pittsburgh!I$2:'cleaned_data_Pittsburgh'!I$828,0))</f>
        <v>Pittsburgh</v>
      </c>
      <c r="E5458">
        <f>INDEX(cleaned_data_Pittsburgh!AG$2:'cleaned_data_Pittsburgh'!AG$828, MATCH(A5458, cleaned_data_Pittsburgh!I$2:'cleaned_data_Pittsburgh'!I$828,0))</f>
        <v>0</v>
      </c>
      <c r="F5458" t="str">
        <f>INDEX(cleaned_data_Pittsburgh!AK$2:'cleaned_data_Pittsburgh'!AK$828, MATCH(A5458, cleaned_data_Pittsburgh!I$2:'cleaned_data_Pittsburgh'!I$828,0))</f>
        <v>Sub-county</v>
      </c>
      <c r="G5458">
        <f t="shared" si="68"/>
        <v>1</v>
      </c>
    </row>
    <row r="5459" spans="1:7" x14ac:dyDescent="0.2">
      <c r="A5459" t="s">
        <v>3243</v>
      </c>
      <c r="B5459">
        <v>55069802</v>
      </c>
      <c r="C5459" t="s">
        <v>3380</v>
      </c>
      <c r="D5459" t="str">
        <f>INDEX(cleaned_data_Pittsburgh!AF$2:'cleaned_data_Pittsburgh'!AF$828, MATCH(A5459, cleaned_data_Pittsburgh!I$2:'cleaned_data_Pittsburgh'!I$828,0))</f>
        <v>Pittsburgh</v>
      </c>
      <c r="E5459">
        <f>INDEX(cleaned_data_Pittsburgh!AG$2:'cleaned_data_Pittsburgh'!AG$828, MATCH(A5459, cleaned_data_Pittsburgh!I$2:'cleaned_data_Pittsburgh'!I$828,0))</f>
        <v>0</v>
      </c>
      <c r="F5459" t="str">
        <f>INDEX(cleaned_data_Pittsburgh!AK$2:'cleaned_data_Pittsburgh'!AK$828, MATCH(A5459, cleaned_data_Pittsburgh!I$2:'cleaned_data_Pittsburgh'!I$828,0))</f>
        <v>Sub-county</v>
      </c>
      <c r="G5459">
        <f t="shared" si="68"/>
        <v>1</v>
      </c>
    </row>
    <row r="5460" spans="1:7" x14ac:dyDescent="0.2">
      <c r="A5460" t="s">
        <v>3243</v>
      </c>
      <c r="B5460">
        <v>146006712</v>
      </c>
      <c r="C5460" t="s">
        <v>3380</v>
      </c>
      <c r="D5460" t="str">
        <f>INDEX(cleaned_data_Pittsburgh!AF$2:'cleaned_data_Pittsburgh'!AF$828, MATCH(A5460, cleaned_data_Pittsburgh!I$2:'cleaned_data_Pittsburgh'!I$828,0))</f>
        <v>Pittsburgh</v>
      </c>
      <c r="E5460">
        <f>INDEX(cleaned_data_Pittsburgh!AG$2:'cleaned_data_Pittsburgh'!AG$828, MATCH(A5460, cleaned_data_Pittsburgh!I$2:'cleaned_data_Pittsburgh'!I$828,0))</f>
        <v>0</v>
      </c>
      <c r="F5460" t="str">
        <f>INDEX(cleaned_data_Pittsburgh!AK$2:'cleaned_data_Pittsburgh'!AK$828, MATCH(A5460, cleaned_data_Pittsburgh!I$2:'cleaned_data_Pittsburgh'!I$828,0))</f>
        <v>Sub-county</v>
      </c>
      <c r="G5460">
        <f t="shared" si="68"/>
        <v>1</v>
      </c>
    </row>
    <row r="5461" spans="1:7" x14ac:dyDescent="0.2">
      <c r="A5461" t="s">
        <v>3243</v>
      </c>
      <c r="B5461">
        <v>190552692</v>
      </c>
      <c r="C5461" t="s">
        <v>3380</v>
      </c>
      <c r="D5461" t="str">
        <f>INDEX(cleaned_data_Pittsburgh!AF$2:'cleaned_data_Pittsburgh'!AF$828, MATCH(A5461, cleaned_data_Pittsburgh!I$2:'cleaned_data_Pittsburgh'!I$828,0))</f>
        <v>Pittsburgh</v>
      </c>
      <c r="E5461">
        <f>INDEX(cleaned_data_Pittsburgh!AG$2:'cleaned_data_Pittsburgh'!AG$828, MATCH(A5461, cleaned_data_Pittsburgh!I$2:'cleaned_data_Pittsburgh'!I$828,0))</f>
        <v>0</v>
      </c>
      <c r="F5461" t="str">
        <f>INDEX(cleaned_data_Pittsburgh!AK$2:'cleaned_data_Pittsburgh'!AK$828, MATCH(A5461, cleaned_data_Pittsburgh!I$2:'cleaned_data_Pittsburgh'!I$828,0))</f>
        <v>Sub-county</v>
      </c>
      <c r="G5461">
        <f t="shared" si="68"/>
        <v>1</v>
      </c>
    </row>
    <row r="5462" spans="1:7" x14ac:dyDescent="0.2">
      <c r="A5462" t="s">
        <v>3243</v>
      </c>
      <c r="B5462">
        <v>184498262</v>
      </c>
      <c r="C5462" t="s">
        <v>3380</v>
      </c>
      <c r="D5462" t="str">
        <f>INDEX(cleaned_data_Pittsburgh!AF$2:'cleaned_data_Pittsburgh'!AF$828, MATCH(A5462, cleaned_data_Pittsburgh!I$2:'cleaned_data_Pittsburgh'!I$828,0))</f>
        <v>Pittsburgh</v>
      </c>
      <c r="E5462">
        <f>INDEX(cleaned_data_Pittsburgh!AG$2:'cleaned_data_Pittsburgh'!AG$828, MATCH(A5462, cleaned_data_Pittsburgh!I$2:'cleaned_data_Pittsburgh'!I$828,0))</f>
        <v>0</v>
      </c>
      <c r="F5462" t="str">
        <f>INDEX(cleaned_data_Pittsburgh!AK$2:'cleaned_data_Pittsburgh'!AK$828, MATCH(A5462, cleaned_data_Pittsburgh!I$2:'cleaned_data_Pittsburgh'!I$828,0))</f>
        <v>Sub-county</v>
      </c>
      <c r="G5462">
        <f t="shared" si="68"/>
        <v>1</v>
      </c>
    </row>
    <row r="5463" spans="1:7" x14ac:dyDescent="0.2">
      <c r="A5463" t="s">
        <v>3243</v>
      </c>
      <c r="B5463">
        <v>185278824</v>
      </c>
      <c r="C5463" t="s">
        <v>3380</v>
      </c>
      <c r="D5463" t="str">
        <f>INDEX(cleaned_data_Pittsburgh!AF$2:'cleaned_data_Pittsburgh'!AF$828, MATCH(A5463, cleaned_data_Pittsburgh!I$2:'cleaned_data_Pittsburgh'!I$828,0))</f>
        <v>Pittsburgh</v>
      </c>
      <c r="E5463">
        <f>INDEX(cleaned_data_Pittsburgh!AG$2:'cleaned_data_Pittsburgh'!AG$828, MATCH(A5463, cleaned_data_Pittsburgh!I$2:'cleaned_data_Pittsburgh'!I$828,0))</f>
        <v>0</v>
      </c>
      <c r="F5463" t="str">
        <f>INDEX(cleaned_data_Pittsburgh!AK$2:'cleaned_data_Pittsburgh'!AK$828, MATCH(A5463, cleaned_data_Pittsburgh!I$2:'cleaned_data_Pittsburgh'!I$828,0))</f>
        <v>Sub-county</v>
      </c>
      <c r="G5463">
        <f t="shared" si="68"/>
        <v>1</v>
      </c>
    </row>
    <row r="5464" spans="1:7" x14ac:dyDescent="0.2">
      <c r="A5464" t="s">
        <v>3243</v>
      </c>
      <c r="B5464">
        <v>65807692</v>
      </c>
      <c r="C5464" t="s">
        <v>3380</v>
      </c>
      <c r="D5464" t="str">
        <f>INDEX(cleaned_data_Pittsburgh!AF$2:'cleaned_data_Pittsburgh'!AF$828, MATCH(A5464, cleaned_data_Pittsburgh!I$2:'cleaned_data_Pittsburgh'!I$828,0))</f>
        <v>Pittsburgh</v>
      </c>
      <c r="E5464">
        <f>INDEX(cleaned_data_Pittsburgh!AG$2:'cleaned_data_Pittsburgh'!AG$828, MATCH(A5464, cleaned_data_Pittsburgh!I$2:'cleaned_data_Pittsburgh'!I$828,0))</f>
        <v>0</v>
      </c>
      <c r="F5464" t="str">
        <f>INDEX(cleaned_data_Pittsburgh!AK$2:'cleaned_data_Pittsburgh'!AK$828, MATCH(A5464, cleaned_data_Pittsburgh!I$2:'cleaned_data_Pittsburgh'!I$828,0))</f>
        <v>Sub-county</v>
      </c>
      <c r="G5464">
        <f t="shared" si="68"/>
        <v>1</v>
      </c>
    </row>
    <row r="5465" spans="1:7" x14ac:dyDescent="0.2">
      <c r="A5465" t="s">
        <v>3240</v>
      </c>
      <c r="B5465">
        <v>55069802</v>
      </c>
      <c r="C5465" t="s">
        <v>3380</v>
      </c>
      <c r="D5465" t="str">
        <f>INDEX(cleaned_data_Pittsburgh!AF$2:'cleaned_data_Pittsburgh'!AF$828, MATCH(A5465, cleaned_data_Pittsburgh!I$2:'cleaned_data_Pittsburgh'!I$828,0))</f>
        <v>Pittsburgh</v>
      </c>
      <c r="E5465">
        <f>INDEX(cleaned_data_Pittsburgh!AG$2:'cleaned_data_Pittsburgh'!AG$828, MATCH(A5465, cleaned_data_Pittsburgh!I$2:'cleaned_data_Pittsburgh'!I$828,0))</f>
        <v>0</v>
      </c>
      <c r="F5465" t="str">
        <f>INDEX(cleaned_data_Pittsburgh!AK$2:'cleaned_data_Pittsburgh'!AK$828, MATCH(A5465, cleaned_data_Pittsburgh!I$2:'cleaned_data_Pittsburgh'!I$828,0))</f>
        <v>Sub-county</v>
      </c>
      <c r="G5465">
        <f t="shared" si="68"/>
        <v>1</v>
      </c>
    </row>
    <row r="5466" spans="1:7" x14ac:dyDescent="0.2">
      <c r="A5466" t="s">
        <v>3240</v>
      </c>
      <c r="B5466">
        <v>13363447</v>
      </c>
      <c r="C5466" t="s">
        <v>3380</v>
      </c>
      <c r="D5466" t="str">
        <f>INDEX(cleaned_data_Pittsburgh!AF$2:'cleaned_data_Pittsburgh'!AF$828, MATCH(A5466, cleaned_data_Pittsburgh!I$2:'cleaned_data_Pittsburgh'!I$828,0))</f>
        <v>Pittsburgh</v>
      </c>
      <c r="E5466">
        <f>INDEX(cleaned_data_Pittsburgh!AG$2:'cleaned_data_Pittsburgh'!AG$828, MATCH(A5466, cleaned_data_Pittsburgh!I$2:'cleaned_data_Pittsburgh'!I$828,0))</f>
        <v>0</v>
      </c>
      <c r="F5466" t="str">
        <f>INDEX(cleaned_data_Pittsburgh!AK$2:'cleaned_data_Pittsburgh'!AK$828, MATCH(A5466, cleaned_data_Pittsburgh!I$2:'cleaned_data_Pittsburgh'!I$828,0))</f>
        <v>Sub-county</v>
      </c>
      <c r="G5466">
        <f t="shared" si="68"/>
        <v>1</v>
      </c>
    </row>
    <row r="5467" spans="1:7" x14ac:dyDescent="0.2">
      <c r="A5467" t="s">
        <v>3240</v>
      </c>
      <c r="B5467">
        <v>146006712</v>
      </c>
      <c r="C5467" t="s">
        <v>3380</v>
      </c>
      <c r="D5467" t="str">
        <f>INDEX(cleaned_data_Pittsburgh!AF$2:'cleaned_data_Pittsburgh'!AF$828, MATCH(A5467, cleaned_data_Pittsburgh!I$2:'cleaned_data_Pittsburgh'!I$828,0))</f>
        <v>Pittsburgh</v>
      </c>
      <c r="E5467">
        <f>INDEX(cleaned_data_Pittsburgh!AG$2:'cleaned_data_Pittsburgh'!AG$828, MATCH(A5467, cleaned_data_Pittsburgh!I$2:'cleaned_data_Pittsburgh'!I$828,0))</f>
        <v>0</v>
      </c>
      <c r="F5467" t="str">
        <f>INDEX(cleaned_data_Pittsburgh!AK$2:'cleaned_data_Pittsburgh'!AK$828, MATCH(A5467, cleaned_data_Pittsburgh!I$2:'cleaned_data_Pittsburgh'!I$828,0))</f>
        <v>Sub-county</v>
      </c>
      <c r="G5467">
        <f t="shared" si="68"/>
        <v>1</v>
      </c>
    </row>
    <row r="5468" spans="1:7" x14ac:dyDescent="0.2">
      <c r="A5468" t="s">
        <v>3240</v>
      </c>
      <c r="B5468">
        <v>190552692</v>
      </c>
      <c r="C5468" t="s">
        <v>3380</v>
      </c>
      <c r="D5468" t="str">
        <f>INDEX(cleaned_data_Pittsburgh!AF$2:'cleaned_data_Pittsburgh'!AF$828, MATCH(A5468, cleaned_data_Pittsburgh!I$2:'cleaned_data_Pittsburgh'!I$828,0))</f>
        <v>Pittsburgh</v>
      </c>
      <c r="E5468">
        <f>INDEX(cleaned_data_Pittsburgh!AG$2:'cleaned_data_Pittsburgh'!AG$828, MATCH(A5468, cleaned_data_Pittsburgh!I$2:'cleaned_data_Pittsburgh'!I$828,0))</f>
        <v>0</v>
      </c>
      <c r="F5468" t="str">
        <f>INDEX(cleaned_data_Pittsburgh!AK$2:'cleaned_data_Pittsburgh'!AK$828, MATCH(A5468, cleaned_data_Pittsburgh!I$2:'cleaned_data_Pittsburgh'!I$828,0))</f>
        <v>Sub-county</v>
      </c>
      <c r="G5468">
        <f t="shared" si="68"/>
        <v>1</v>
      </c>
    </row>
    <row r="5469" spans="1:7" x14ac:dyDescent="0.2">
      <c r="A5469" t="s">
        <v>3196</v>
      </c>
      <c r="B5469">
        <v>12140758</v>
      </c>
      <c r="C5469" t="s">
        <v>3380</v>
      </c>
      <c r="D5469" t="str">
        <f>INDEX(cleaned_data_Pittsburgh!AF$2:'cleaned_data_Pittsburgh'!AF$828, MATCH(A5469, cleaned_data_Pittsburgh!I$2:'cleaned_data_Pittsburgh'!I$828,0))</f>
        <v>Pittsburgh</v>
      </c>
      <c r="E5469">
        <f>INDEX(cleaned_data_Pittsburgh!AG$2:'cleaned_data_Pittsburgh'!AG$828, MATCH(A5469, cleaned_data_Pittsburgh!I$2:'cleaned_data_Pittsburgh'!I$828,0))</f>
        <v>0</v>
      </c>
      <c r="F5469" t="str">
        <f>INDEX(cleaned_data_Pittsburgh!AK$2:'cleaned_data_Pittsburgh'!AK$828, MATCH(A5469, cleaned_data_Pittsburgh!I$2:'cleaned_data_Pittsburgh'!I$828,0))</f>
        <v>Sub-county</v>
      </c>
      <c r="G5469">
        <f t="shared" si="68"/>
        <v>1</v>
      </c>
    </row>
    <row r="5470" spans="1:7" x14ac:dyDescent="0.2">
      <c r="A5470" t="s">
        <v>3196</v>
      </c>
      <c r="B5470">
        <v>89088292</v>
      </c>
      <c r="C5470" t="s">
        <v>3380</v>
      </c>
      <c r="D5470" t="str">
        <f>INDEX(cleaned_data_Pittsburgh!AF$2:'cleaned_data_Pittsburgh'!AF$828, MATCH(A5470, cleaned_data_Pittsburgh!I$2:'cleaned_data_Pittsburgh'!I$828,0))</f>
        <v>Pittsburgh</v>
      </c>
      <c r="E5470">
        <f>INDEX(cleaned_data_Pittsburgh!AG$2:'cleaned_data_Pittsburgh'!AG$828, MATCH(A5470, cleaned_data_Pittsburgh!I$2:'cleaned_data_Pittsburgh'!I$828,0))</f>
        <v>0</v>
      </c>
      <c r="F5470" t="str">
        <f>INDEX(cleaned_data_Pittsburgh!AK$2:'cleaned_data_Pittsburgh'!AK$828, MATCH(A5470, cleaned_data_Pittsburgh!I$2:'cleaned_data_Pittsburgh'!I$828,0))</f>
        <v>Sub-county</v>
      </c>
      <c r="G5470">
        <f t="shared" si="68"/>
        <v>1</v>
      </c>
    </row>
    <row r="5471" spans="1:7" x14ac:dyDescent="0.2">
      <c r="A5471" t="s">
        <v>3196</v>
      </c>
      <c r="B5471">
        <v>190331594</v>
      </c>
      <c r="C5471" t="s">
        <v>3380</v>
      </c>
      <c r="D5471" t="str">
        <f>INDEX(cleaned_data_Pittsburgh!AF$2:'cleaned_data_Pittsburgh'!AF$828, MATCH(A5471, cleaned_data_Pittsburgh!I$2:'cleaned_data_Pittsburgh'!I$828,0))</f>
        <v>Pittsburgh</v>
      </c>
      <c r="E5471">
        <f>INDEX(cleaned_data_Pittsburgh!AG$2:'cleaned_data_Pittsburgh'!AG$828, MATCH(A5471, cleaned_data_Pittsburgh!I$2:'cleaned_data_Pittsburgh'!I$828,0))</f>
        <v>0</v>
      </c>
      <c r="F5471" t="str">
        <f>INDEX(cleaned_data_Pittsburgh!AK$2:'cleaned_data_Pittsburgh'!AK$828, MATCH(A5471, cleaned_data_Pittsburgh!I$2:'cleaned_data_Pittsburgh'!I$828,0))</f>
        <v>Sub-county</v>
      </c>
      <c r="G5471">
        <f t="shared" si="68"/>
        <v>1</v>
      </c>
    </row>
    <row r="5472" spans="1:7" x14ac:dyDescent="0.2">
      <c r="A5472" t="s">
        <v>3196</v>
      </c>
      <c r="B5472">
        <v>129948442</v>
      </c>
      <c r="C5472" t="s">
        <v>3380</v>
      </c>
      <c r="D5472" t="str">
        <f>INDEX(cleaned_data_Pittsburgh!AF$2:'cleaned_data_Pittsburgh'!AF$828, MATCH(A5472, cleaned_data_Pittsburgh!I$2:'cleaned_data_Pittsburgh'!I$828,0))</f>
        <v>Pittsburgh</v>
      </c>
      <c r="E5472">
        <f>INDEX(cleaned_data_Pittsburgh!AG$2:'cleaned_data_Pittsburgh'!AG$828, MATCH(A5472, cleaned_data_Pittsburgh!I$2:'cleaned_data_Pittsburgh'!I$828,0))</f>
        <v>0</v>
      </c>
      <c r="F5472" t="str">
        <f>INDEX(cleaned_data_Pittsburgh!AK$2:'cleaned_data_Pittsburgh'!AK$828, MATCH(A5472, cleaned_data_Pittsburgh!I$2:'cleaned_data_Pittsburgh'!I$828,0))</f>
        <v>Sub-county</v>
      </c>
      <c r="G5472">
        <f t="shared" si="68"/>
        <v>1</v>
      </c>
    </row>
    <row r="5473" spans="1:7" x14ac:dyDescent="0.2">
      <c r="A5473" t="s">
        <v>3271</v>
      </c>
      <c r="B5473">
        <v>2879015</v>
      </c>
      <c r="C5473" t="s">
        <v>3380</v>
      </c>
      <c r="D5473" t="str">
        <f>INDEX(cleaned_data_Pittsburgh!AF$2:'cleaned_data_Pittsburgh'!AF$828, MATCH(A5473, cleaned_data_Pittsburgh!I$2:'cleaned_data_Pittsburgh'!I$828,0))</f>
        <v>Pittsburgh</v>
      </c>
      <c r="E5473">
        <f>INDEX(cleaned_data_Pittsburgh!AG$2:'cleaned_data_Pittsburgh'!AG$828, MATCH(A5473, cleaned_data_Pittsburgh!I$2:'cleaned_data_Pittsburgh'!I$828,0))</f>
        <v>0</v>
      </c>
      <c r="F5473" t="str">
        <f>INDEX(cleaned_data_Pittsburgh!AK$2:'cleaned_data_Pittsburgh'!AK$828, MATCH(A5473, cleaned_data_Pittsburgh!I$2:'cleaned_data_Pittsburgh'!I$828,0))</f>
        <v>Sub-county</v>
      </c>
      <c r="G5473">
        <f t="shared" si="68"/>
        <v>1</v>
      </c>
    </row>
    <row r="5474" spans="1:7" x14ac:dyDescent="0.2">
      <c r="A5474" t="s">
        <v>3271</v>
      </c>
      <c r="B5474">
        <v>72187152</v>
      </c>
      <c r="C5474" t="s">
        <v>3380</v>
      </c>
      <c r="D5474" t="str">
        <f>INDEX(cleaned_data_Pittsburgh!AF$2:'cleaned_data_Pittsburgh'!AF$828, MATCH(A5474, cleaned_data_Pittsburgh!I$2:'cleaned_data_Pittsburgh'!I$828,0))</f>
        <v>Pittsburgh</v>
      </c>
      <c r="E5474">
        <f>INDEX(cleaned_data_Pittsburgh!AG$2:'cleaned_data_Pittsburgh'!AG$828, MATCH(A5474, cleaned_data_Pittsburgh!I$2:'cleaned_data_Pittsburgh'!I$828,0))</f>
        <v>0</v>
      </c>
      <c r="F5474" t="str">
        <f>INDEX(cleaned_data_Pittsburgh!AK$2:'cleaned_data_Pittsburgh'!AK$828, MATCH(A5474, cleaned_data_Pittsburgh!I$2:'cleaned_data_Pittsburgh'!I$828,0))</f>
        <v>Sub-county</v>
      </c>
      <c r="G5474">
        <f t="shared" si="68"/>
        <v>1</v>
      </c>
    </row>
    <row r="5475" spans="1:7" x14ac:dyDescent="0.2">
      <c r="A5475" t="s">
        <v>3271</v>
      </c>
      <c r="B5475">
        <v>144460692</v>
      </c>
      <c r="C5475" t="s">
        <v>3380</v>
      </c>
      <c r="D5475" t="str">
        <f>INDEX(cleaned_data_Pittsburgh!AF$2:'cleaned_data_Pittsburgh'!AF$828, MATCH(A5475, cleaned_data_Pittsburgh!I$2:'cleaned_data_Pittsburgh'!I$828,0))</f>
        <v>Pittsburgh</v>
      </c>
      <c r="E5475">
        <f>INDEX(cleaned_data_Pittsburgh!AG$2:'cleaned_data_Pittsburgh'!AG$828, MATCH(A5475, cleaned_data_Pittsburgh!I$2:'cleaned_data_Pittsburgh'!I$828,0))</f>
        <v>0</v>
      </c>
      <c r="F5475" t="str">
        <f>INDEX(cleaned_data_Pittsburgh!AK$2:'cleaned_data_Pittsburgh'!AK$828, MATCH(A5475, cleaned_data_Pittsburgh!I$2:'cleaned_data_Pittsburgh'!I$828,0))</f>
        <v>Sub-county</v>
      </c>
      <c r="G5475">
        <f t="shared" si="68"/>
        <v>1</v>
      </c>
    </row>
    <row r="5476" spans="1:7" x14ac:dyDescent="0.2">
      <c r="A5476" t="s">
        <v>3271</v>
      </c>
      <c r="B5476">
        <v>183981292</v>
      </c>
      <c r="C5476" t="s">
        <v>3380</v>
      </c>
      <c r="D5476" t="str">
        <f>INDEX(cleaned_data_Pittsburgh!AF$2:'cleaned_data_Pittsburgh'!AF$828, MATCH(A5476, cleaned_data_Pittsburgh!I$2:'cleaned_data_Pittsburgh'!I$828,0))</f>
        <v>Pittsburgh</v>
      </c>
      <c r="E5476">
        <f>INDEX(cleaned_data_Pittsburgh!AG$2:'cleaned_data_Pittsburgh'!AG$828, MATCH(A5476, cleaned_data_Pittsburgh!I$2:'cleaned_data_Pittsburgh'!I$828,0))</f>
        <v>0</v>
      </c>
      <c r="F5476" t="str">
        <f>INDEX(cleaned_data_Pittsburgh!AK$2:'cleaned_data_Pittsburgh'!AK$828, MATCH(A5476, cleaned_data_Pittsburgh!I$2:'cleaned_data_Pittsburgh'!I$828,0))</f>
        <v>Sub-county</v>
      </c>
      <c r="G5476">
        <f t="shared" si="68"/>
        <v>1</v>
      </c>
    </row>
    <row r="5477" spans="1:7" x14ac:dyDescent="0.2">
      <c r="A5477" t="s">
        <v>3271</v>
      </c>
      <c r="B5477">
        <v>136623172</v>
      </c>
      <c r="C5477" t="s">
        <v>3380</v>
      </c>
      <c r="D5477" t="str">
        <f>INDEX(cleaned_data_Pittsburgh!AF$2:'cleaned_data_Pittsburgh'!AF$828, MATCH(A5477, cleaned_data_Pittsburgh!I$2:'cleaned_data_Pittsburgh'!I$828,0))</f>
        <v>Pittsburgh</v>
      </c>
      <c r="E5477">
        <f>INDEX(cleaned_data_Pittsburgh!AG$2:'cleaned_data_Pittsburgh'!AG$828, MATCH(A5477, cleaned_data_Pittsburgh!I$2:'cleaned_data_Pittsburgh'!I$828,0))</f>
        <v>0</v>
      </c>
      <c r="F5477" t="str">
        <f>INDEX(cleaned_data_Pittsburgh!AK$2:'cleaned_data_Pittsburgh'!AK$828, MATCH(A5477, cleaned_data_Pittsburgh!I$2:'cleaned_data_Pittsburgh'!I$828,0))</f>
        <v>Sub-county</v>
      </c>
      <c r="G5477">
        <f t="shared" si="68"/>
        <v>1</v>
      </c>
    </row>
    <row r="5478" spans="1:7" x14ac:dyDescent="0.2">
      <c r="A5478" t="s">
        <v>3271</v>
      </c>
      <c r="B5478">
        <v>117660752</v>
      </c>
      <c r="C5478" t="s">
        <v>3380</v>
      </c>
      <c r="D5478" t="str">
        <f>INDEX(cleaned_data_Pittsburgh!AF$2:'cleaned_data_Pittsburgh'!AF$828, MATCH(A5478, cleaned_data_Pittsburgh!I$2:'cleaned_data_Pittsburgh'!I$828,0))</f>
        <v>Pittsburgh</v>
      </c>
      <c r="E5478">
        <f>INDEX(cleaned_data_Pittsburgh!AG$2:'cleaned_data_Pittsburgh'!AG$828, MATCH(A5478, cleaned_data_Pittsburgh!I$2:'cleaned_data_Pittsburgh'!I$828,0))</f>
        <v>0</v>
      </c>
      <c r="F5478" t="str">
        <f>INDEX(cleaned_data_Pittsburgh!AK$2:'cleaned_data_Pittsburgh'!AK$828, MATCH(A5478, cleaned_data_Pittsburgh!I$2:'cleaned_data_Pittsburgh'!I$828,0))</f>
        <v>Sub-county</v>
      </c>
      <c r="G5478">
        <f t="shared" si="68"/>
        <v>1</v>
      </c>
    </row>
    <row r="5479" spans="1:7" x14ac:dyDescent="0.2">
      <c r="A5479" t="s">
        <v>3271</v>
      </c>
      <c r="B5479">
        <v>89883822</v>
      </c>
      <c r="C5479" t="s">
        <v>3380</v>
      </c>
      <c r="D5479" t="str">
        <f>INDEX(cleaned_data_Pittsburgh!AF$2:'cleaned_data_Pittsburgh'!AF$828, MATCH(A5479, cleaned_data_Pittsburgh!I$2:'cleaned_data_Pittsburgh'!I$828,0))</f>
        <v>Pittsburgh</v>
      </c>
      <c r="E5479">
        <f>INDEX(cleaned_data_Pittsburgh!AG$2:'cleaned_data_Pittsburgh'!AG$828, MATCH(A5479, cleaned_data_Pittsburgh!I$2:'cleaned_data_Pittsburgh'!I$828,0))</f>
        <v>0</v>
      </c>
      <c r="F5479" t="str">
        <f>INDEX(cleaned_data_Pittsburgh!AK$2:'cleaned_data_Pittsburgh'!AK$828, MATCH(A5479, cleaned_data_Pittsburgh!I$2:'cleaned_data_Pittsburgh'!I$828,0))</f>
        <v>Sub-county</v>
      </c>
      <c r="G5479">
        <f t="shared" si="68"/>
        <v>1</v>
      </c>
    </row>
    <row r="5480" spans="1:7" x14ac:dyDescent="0.2">
      <c r="A5480" t="s">
        <v>3271</v>
      </c>
      <c r="B5480">
        <v>145838932</v>
      </c>
      <c r="C5480" t="s">
        <v>3380</v>
      </c>
      <c r="D5480" t="str">
        <f>INDEX(cleaned_data_Pittsburgh!AF$2:'cleaned_data_Pittsburgh'!AF$828, MATCH(A5480, cleaned_data_Pittsburgh!I$2:'cleaned_data_Pittsburgh'!I$828,0))</f>
        <v>Pittsburgh</v>
      </c>
      <c r="E5480">
        <f>INDEX(cleaned_data_Pittsburgh!AG$2:'cleaned_data_Pittsburgh'!AG$828, MATCH(A5480, cleaned_data_Pittsburgh!I$2:'cleaned_data_Pittsburgh'!I$828,0))</f>
        <v>0</v>
      </c>
      <c r="F5480" t="str">
        <f>INDEX(cleaned_data_Pittsburgh!AK$2:'cleaned_data_Pittsburgh'!AK$828, MATCH(A5480, cleaned_data_Pittsburgh!I$2:'cleaned_data_Pittsburgh'!I$828,0))</f>
        <v>Sub-county</v>
      </c>
      <c r="G5480">
        <f t="shared" si="68"/>
        <v>1</v>
      </c>
    </row>
    <row r="5481" spans="1:7" x14ac:dyDescent="0.2">
      <c r="A5481" t="s">
        <v>3271</v>
      </c>
      <c r="B5481">
        <v>133972162</v>
      </c>
      <c r="C5481" t="s">
        <v>3380</v>
      </c>
      <c r="D5481" t="str">
        <f>INDEX(cleaned_data_Pittsburgh!AF$2:'cleaned_data_Pittsburgh'!AF$828, MATCH(A5481, cleaned_data_Pittsburgh!I$2:'cleaned_data_Pittsburgh'!I$828,0))</f>
        <v>Pittsburgh</v>
      </c>
      <c r="E5481">
        <f>INDEX(cleaned_data_Pittsburgh!AG$2:'cleaned_data_Pittsburgh'!AG$828, MATCH(A5481, cleaned_data_Pittsburgh!I$2:'cleaned_data_Pittsburgh'!I$828,0))</f>
        <v>0</v>
      </c>
      <c r="F5481" t="str">
        <f>INDEX(cleaned_data_Pittsburgh!AK$2:'cleaned_data_Pittsburgh'!AK$828, MATCH(A5481, cleaned_data_Pittsburgh!I$2:'cleaned_data_Pittsburgh'!I$828,0))</f>
        <v>Sub-county</v>
      </c>
      <c r="G5481">
        <f t="shared" si="68"/>
        <v>1</v>
      </c>
    </row>
    <row r="5482" spans="1:7" x14ac:dyDescent="0.2">
      <c r="A5482" t="s">
        <v>3271</v>
      </c>
      <c r="B5482">
        <v>101321902</v>
      </c>
      <c r="C5482" t="s">
        <v>3380</v>
      </c>
      <c r="D5482" t="str">
        <f>INDEX(cleaned_data_Pittsburgh!AF$2:'cleaned_data_Pittsburgh'!AF$828, MATCH(A5482, cleaned_data_Pittsburgh!I$2:'cleaned_data_Pittsburgh'!I$828,0))</f>
        <v>Pittsburgh</v>
      </c>
      <c r="E5482">
        <f>INDEX(cleaned_data_Pittsburgh!AG$2:'cleaned_data_Pittsburgh'!AG$828, MATCH(A5482, cleaned_data_Pittsburgh!I$2:'cleaned_data_Pittsburgh'!I$828,0))</f>
        <v>0</v>
      </c>
      <c r="F5482" t="str">
        <f>INDEX(cleaned_data_Pittsburgh!AK$2:'cleaned_data_Pittsburgh'!AK$828, MATCH(A5482, cleaned_data_Pittsburgh!I$2:'cleaned_data_Pittsburgh'!I$828,0))</f>
        <v>Sub-county</v>
      </c>
      <c r="G5482">
        <f t="shared" si="68"/>
        <v>1</v>
      </c>
    </row>
    <row r="5483" spans="1:7" x14ac:dyDescent="0.2">
      <c r="A5483" t="s">
        <v>3271</v>
      </c>
      <c r="B5483">
        <v>185575895</v>
      </c>
      <c r="C5483" t="s">
        <v>3380</v>
      </c>
      <c r="D5483" t="str">
        <f>INDEX(cleaned_data_Pittsburgh!AF$2:'cleaned_data_Pittsburgh'!AF$828, MATCH(A5483, cleaned_data_Pittsburgh!I$2:'cleaned_data_Pittsburgh'!I$828,0))</f>
        <v>Pittsburgh</v>
      </c>
      <c r="E5483">
        <f>INDEX(cleaned_data_Pittsburgh!AG$2:'cleaned_data_Pittsburgh'!AG$828, MATCH(A5483, cleaned_data_Pittsburgh!I$2:'cleaned_data_Pittsburgh'!I$828,0))</f>
        <v>0</v>
      </c>
      <c r="F5483" t="str">
        <f>INDEX(cleaned_data_Pittsburgh!AK$2:'cleaned_data_Pittsburgh'!AK$828, MATCH(A5483, cleaned_data_Pittsburgh!I$2:'cleaned_data_Pittsburgh'!I$828,0))</f>
        <v>Sub-county</v>
      </c>
      <c r="G5483">
        <f t="shared" si="68"/>
        <v>1</v>
      </c>
    </row>
    <row r="5484" spans="1:7" x14ac:dyDescent="0.2">
      <c r="A5484" t="s">
        <v>3271</v>
      </c>
      <c r="B5484">
        <v>9634913</v>
      </c>
      <c r="C5484" t="s">
        <v>3380</v>
      </c>
      <c r="D5484" t="str">
        <f>INDEX(cleaned_data_Pittsburgh!AF$2:'cleaned_data_Pittsburgh'!AF$828, MATCH(A5484, cleaned_data_Pittsburgh!I$2:'cleaned_data_Pittsburgh'!I$828,0))</f>
        <v>Pittsburgh</v>
      </c>
      <c r="E5484">
        <f>INDEX(cleaned_data_Pittsburgh!AG$2:'cleaned_data_Pittsburgh'!AG$828, MATCH(A5484, cleaned_data_Pittsburgh!I$2:'cleaned_data_Pittsburgh'!I$828,0))</f>
        <v>0</v>
      </c>
      <c r="F5484" t="str">
        <f>INDEX(cleaned_data_Pittsburgh!AK$2:'cleaned_data_Pittsburgh'!AK$828, MATCH(A5484, cleaned_data_Pittsburgh!I$2:'cleaned_data_Pittsburgh'!I$828,0))</f>
        <v>Sub-county</v>
      </c>
      <c r="G5484">
        <f t="shared" si="68"/>
        <v>1</v>
      </c>
    </row>
    <row r="5485" spans="1:7" x14ac:dyDescent="0.2">
      <c r="A5485" t="s">
        <v>3256</v>
      </c>
      <c r="B5485">
        <v>11969710</v>
      </c>
      <c r="C5485" t="s">
        <v>3380</v>
      </c>
      <c r="D5485" t="str">
        <f>INDEX(cleaned_data_Pittsburgh!AF$2:'cleaned_data_Pittsburgh'!AF$828, MATCH(A5485, cleaned_data_Pittsburgh!I$2:'cleaned_data_Pittsburgh'!I$828,0))</f>
        <v>Pittsburgh</v>
      </c>
      <c r="E5485">
        <f>INDEX(cleaned_data_Pittsburgh!AG$2:'cleaned_data_Pittsburgh'!AG$828, MATCH(A5485, cleaned_data_Pittsburgh!I$2:'cleaned_data_Pittsburgh'!I$828,0))</f>
        <v>0</v>
      </c>
      <c r="F5485" t="str">
        <f>INDEX(cleaned_data_Pittsburgh!AK$2:'cleaned_data_Pittsburgh'!AK$828, MATCH(A5485, cleaned_data_Pittsburgh!I$2:'cleaned_data_Pittsburgh'!I$828,0))</f>
        <v>Sub-county</v>
      </c>
      <c r="G5485">
        <f t="shared" si="68"/>
        <v>1</v>
      </c>
    </row>
    <row r="5486" spans="1:7" x14ac:dyDescent="0.2">
      <c r="A5486" t="s">
        <v>3256</v>
      </c>
      <c r="B5486">
        <v>11932443</v>
      </c>
      <c r="C5486" t="s">
        <v>3380</v>
      </c>
      <c r="D5486" t="str">
        <f>INDEX(cleaned_data_Pittsburgh!AF$2:'cleaned_data_Pittsburgh'!AF$828, MATCH(A5486, cleaned_data_Pittsburgh!I$2:'cleaned_data_Pittsburgh'!I$828,0))</f>
        <v>Pittsburgh</v>
      </c>
      <c r="E5486">
        <f>INDEX(cleaned_data_Pittsburgh!AG$2:'cleaned_data_Pittsburgh'!AG$828, MATCH(A5486, cleaned_data_Pittsburgh!I$2:'cleaned_data_Pittsburgh'!I$828,0))</f>
        <v>0</v>
      </c>
      <c r="F5486" t="str">
        <f>INDEX(cleaned_data_Pittsburgh!AK$2:'cleaned_data_Pittsburgh'!AK$828, MATCH(A5486, cleaned_data_Pittsburgh!I$2:'cleaned_data_Pittsburgh'!I$828,0))</f>
        <v>Sub-county</v>
      </c>
      <c r="G5486">
        <f t="shared" si="68"/>
        <v>1</v>
      </c>
    </row>
    <row r="5487" spans="1:7" x14ac:dyDescent="0.2">
      <c r="A5487" t="s">
        <v>3256</v>
      </c>
      <c r="B5487">
        <v>54548102</v>
      </c>
      <c r="C5487" t="s">
        <v>3380</v>
      </c>
      <c r="D5487" t="str">
        <f>INDEX(cleaned_data_Pittsburgh!AF$2:'cleaned_data_Pittsburgh'!AF$828, MATCH(A5487, cleaned_data_Pittsburgh!I$2:'cleaned_data_Pittsburgh'!I$828,0))</f>
        <v>Pittsburgh</v>
      </c>
      <c r="E5487">
        <f>INDEX(cleaned_data_Pittsburgh!AG$2:'cleaned_data_Pittsburgh'!AG$828, MATCH(A5487, cleaned_data_Pittsburgh!I$2:'cleaned_data_Pittsburgh'!I$828,0))</f>
        <v>0</v>
      </c>
      <c r="F5487" t="str">
        <f>INDEX(cleaned_data_Pittsburgh!AK$2:'cleaned_data_Pittsburgh'!AK$828, MATCH(A5487, cleaned_data_Pittsburgh!I$2:'cleaned_data_Pittsburgh'!I$828,0))</f>
        <v>Sub-county</v>
      </c>
      <c r="G5487">
        <f t="shared" si="68"/>
        <v>1</v>
      </c>
    </row>
    <row r="5488" spans="1:7" x14ac:dyDescent="0.2">
      <c r="A5488" t="s">
        <v>3346</v>
      </c>
      <c r="B5488">
        <v>40095402</v>
      </c>
      <c r="C5488" t="s">
        <v>3380</v>
      </c>
      <c r="D5488" t="str">
        <f>INDEX(cleaned_data_Pittsburgh!AF$2:'cleaned_data_Pittsburgh'!AF$828, MATCH(A5488, cleaned_data_Pittsburgh!I$2:'cleaned_data_Pittsburgh'!I$828,0))</f>
        <v>Pittsburgh</v>
      </c>
      <c r="E5488">
        <f>INDEX(cleaned_data_Pittsburgh!AG$2:'cleaned_data_Pittsburgh'!AG$828, MATCH(A5488, cleaned_data_Pittsburgh!I$2:'cleaned_data_Pittsburgh'!I$828,0))</f>
        <v>0</v>
      </c>
      <c r="F5488" t="str">
        <f>INDEX(cleaned_data_Pittsburgh!AK$2:'cleaned_data_Pittsburgh'!AK$828, MATCH(A5488, cleaned_data_Pittsburgh!I$2:'cleaned_data_Pittsburgh'!I$828,0))</f>
        <v>Sub-county</v>
      </c>
      <c r="G5488">
        <f t="shared" si="68"/>
        <v>1</v>
      </c>
    </row>
    <row r="5489" spans="1:7" x14ac:dyDescent="0.2">
      <c r="A5489" t="s">
        <v>3346</v>
      </c>
      <c r="B5489">
        <v>184899165</v>
      </c>
      <c r="C5489" t="s">
        <v>3380</v>
      </c>
      <c r="D5489" t="str">
        <f>INDEX(cleaned_data_Pittsburgh!AF$2:'cleaned_data_Pittsburgh'!AF$828, MATCH(A5489, cleaned_data_Pittsburgh!I$2:'cleaned_data_Pittsburgh'!I$828,0))</f>
        <v>Pittsburgh</v>
      </c>
      <c r="E5489">
        <f>INDEX(cleaned_data_Pittsburgh!AG$2:'cleaned_data_Pittsburgh'!AG$828, MATCH(A5489, cleaned_data_Pittsburgh!I$2:'cleaned_data_Pittsburgh'!I$828,0))</f>
        <v>0</v>
      </c>
      <c r="F5489" t="str">
        <f>INDEX(cleaned_data_Pittsburgh!AK$2:'cleaned_data_Pittsburgh'!AK$828, MATCH(A5489, cleaned_data_Pittsburgh!I$2:'cleaned_data_Pittsburgh'!I$828,0))</f>
        <v>Sub-county</v>
      </c>
      <c r="G5489">
        <f t="shared" si="68"/>
        <v>1</v>
      </c>
    </row>
    <row r="5490" spans="1:7" x14ac:dyDescent="0.2">
      <c r="A5490" t="s">
        <v>3346</v>
      </c>
      <c r="B5490">
        <v>182524524</v>
      </c>
      <c r="C5490" t="s">
        <v>3380</v>
      </c>
      <c r="D5490" t="str">
        <f>INDEX(cleaned_data_Pittsburgh!AF$2:'cleaned_data_Pittsburgh'!AF$828, MATCH(A5490, cleaned_data_Pittsburgh!I$2:'cleaned_data_Pittsburgh'!I$828,0))</f>
        <v>Pittsburgh</v>
      </c>
      <c r="E5490">
        <f>INDEX(cleaned_data_Pittsburgh!AG$2:'cleaned_data_Pittsburgh'!AG$828, MATCH(A5490, cleaned_data_Pittsburgh!I$2:'cleaned_data_Pittsburgh'!I$828,0))</f>
        <v>0</v>
      </c>
      <c r="F5490" t="str">
        <f>INDEX(cleaned_data_Pittsburgh!AK$2:'cleaned_data_Pittsburgh'!AK$828, MATCH(A5490, cleaned_data_Pittsburgh!I$2:'cleaned_data_Pittsburgh'!I$828,0))</f>
        <v>Sub-county</v>
      </c>
      <c r="G5490">
        <f t="shared" si="68"/>
        <v>1</v>
      </c>
    </row>
    <row r="5491" spans="1:7" x14ac:dyDescent="0.2">
      <c r="A5491" t="s">
        <v>3165</v>
      </c>
      <c r="B5491">
        <v>3112175</v>
      </c>
      <c r="C5491" t="s">
        <v>3380</v>
      </c>
      <c r="D5491" t="str">
        <f>INDEX(cleaned_data_Pittsburgh!AF$2:'cleaned_data_Pittsburgh'!AF$828, MATCH(A5491, cleaned_data_Pittsburgh!I$2:'cleaned_data_Pittsburgh'!I$828,0))</f>
        <v>Pittsburgh</v>
      </c>
      <c r="E5491">
        <f>INDEX(cleaned_data_Pittsburgh!AG$2:'cleaned_data_Pittsburgh'!AG$828, MATCH(A5491, cleaned_data_Pittsburgh!I$2:'cleaned_data_Pittsburgh'!I$828,0))</f>
        <v>0</v>
      </c>
      <c r="F5491" t="str">
        <f>INDEX(cleaned_data_Pittsburgh!AK$2:'cleaned_data_Pittsburgh'!AK$828, MATCH(A5491, cleaned_data_Pittsburgh!I$2:'cleaned_data_Pittsburgh'!I$828,0))</f>
        <v>Sub-county</v>
      </c>
      <c r="G5491">
        <f t="shared" si="68"/>
        <v>1</v>
      </c>
    </row>
    <row r="5492" spans="1:7" x14ac:dyDescent="0.2">
      <c r="A5492" t="s">
        <v>3165</v>
      </c>
      <c r="B5492">
        <v>4312723</v>
      </c>
      <c r="C5492" t="s">
        <v>3380</v>
      </c>
      <c r="D5492" t="str">
        <f>INDEX(cleaned_data_Pittsburgh!AF$2:'cleaned_data_Pittsburgh'!AF$828, MATCH(A5492, cleaned_data_Pittsburgh!I$2:'cleaned_data_Pittsburgh'!I$828,0))</f>
        <v>Pittsburgh</v>
      </c>
      <c r="E5492">
        <f>INDEX(cleaned_data_Pittsburgh!AG$2:'cleaned_data_Pittsburgh'!AG$828, MATCH(A5492, cleaned_data_Pittsburgh!I$2:'cleaned_data_Pittsburgh'!I$828,0))</f>
        <v>0</v>
      </c>
      <c r="F5492" t="str">
        <f>INDEX(cleaned_data_Pittsburgh!AK$2:'cleaned_data_Pittsburgh'!AK$828, MATCH(A5492, cleaned_data_Pittsburgh!I$2:'cleaned_data_Pittsburgh'!I$828,0))</f>
        <v>Sub-county</v>
      </c>
      <c r="G5492">
        <f t="shared" si="68"/>
        <v>1</v>
      </c>
    </row>
    <row r="5493" spans="1:7" x14ac:dyDescent="0.2">
      <c r="A5493" t="s">
        <v>3165</v>
      </c>
      <c r="B5493">
        <v>3113790</v>
      </c>
      <c r="C5493" t="s">
        <v>3380</v>
      </c>
      <c r="D5493" t="str">
        <f>INDEX(cleaned_data_Pittsburgh!AF$2:'cleaned_data_Pittsburgh'!AF$828, MATCH(A5493, cleaned_data_Pittsburgh!I$2:'cleaned_data_Pittsburgh'!I$828,0))</f>
        <v>Pittsburgh</v>
      </c>
      <c r="E5493">
        <f>INDEX(cleaned_data_Pittsburgh!AG$2:'cleaned_data_Pittsburgh'!AG$828, MATCH(A5493, cleaned_data_Pittsburgh!I$2:'cleaned_data_Pittsburgh'!I$828,0))</f>
        <v>0</v>
      </c>
      <c r="F5493" t="str">
        <f>INDEX(cleaned_data_Pittsburgh!AK$2:'cleaned_data_Pittsburgh'!AK$828, MATCH(A5493, cleaned_data_Pittsburgh!I$2:'cleaned_data_Pittsburgh'!I$828,0))</f>
        <v>Sub-county</v>
      </c>
      <c r="G5493">
        <f t="shared" si="68"/>
        <v>1</v>
      </c>
    </row>
    <row r="5494" spans="1:7" x14ac:dyDescent="0.2">
      <c r="A5494" t="s">
        <v>3165</v>
      </c>
      <c r="B5494">
        <v>8512770</v>
      </c>
      <c r="C5494" t="s">
        <v>3380</v>
      </c>
      <c r="D5494" t="str">
        <f>INDEX(cleaned_data_Pittsburgh!AF$2:'cleaned_data_Pittsburgh'!AF$828, MATCH(A5494, cleaned_data_Pittsburgh!I$2:'cleaned_data_Pittsburgh'!I$828,0))</f>
        <v>Pittsburgh</v>
      </c>
      <c r="E5494">
        <f>INDEX(cleaned_data_Pittsburgh!AG$2:'cleaned_data_Pittsburgh'!AG$828, MATCH(A5494, cleaned_data_Pittsburgh!I$2:'cleaned_data_Pittsburgh'!I$828,0))</f>
        <v>0</v>
      </c>
      <c r="F5494" t="str">
        <f>INDEX(cleaned_data_Pittsburgh!AK$2:'cleaned_data_Pittsburgh'!AK$828, MATCH(A5494, cleaned_data_Pittsburgh!I$2:'cleaned_data_Pittsburgh'!I$828,0))</f>
        <v>Sub-county</v>
      </c>
      <c r="G5494">
        <f t="shared" si="68"/>
        <v>1</v>
      </c>
    </row>
    <row r="5495" spans="1:7" x14ac:dyDescent="0.2">
      <c r="A5495" t="s">
        <v>3131</v>
      </c>
      <c r="B5495">
        <v>182491636</v>
      </c>
      <c r="C5495" t="s">
        <v>3380</v>
      </c>
      <c r="D5495" t="str">
        <f>INDEX(cleaned_data_Pittsburgh!AF$2:'cleaned_data_Pittsburgh'!AF$828, MATCH(A5495, cleaned_data_Pittsburgh!I$2:'cleaned_data_Pittsburgh'!I$828,0))</f>
        <v>Pittsburgh</v>
      </c>
      <c r="E5495">
        <f>INDEX(cleaned_data_Pittsburgh!AG$2:'cleaned_data_Pittsburgh'!AG$828, MATCH(A5495, cleaned_data_Pittsburgh!I$2:'cleaned_data_Pittsburgh'!I$828,0))</f>
        <v>0</v>
      </c>
      <c r="F5495" t="str">
        <f>INDEX(cleaned_data_Pittsburgh!AK$2:'cleaned_data_Pittsburgh'!AK$828, MATCH(A5495, cleaned_data_Pittsburgh!I$2:'cleaned_data_Pittsburgh'!I$828,0))</f>
        <v>Sub-county</v>
      </c>
      <c r="G5495">
        <f t="shared" si="68"/>
        <v>1</v>
      </c>
    </row>
    <row r="5496" spans="1:7" x14ac:dyDescent="0.2">
      <c r="A5496" t="s">
        <v>3131</v>
      </c>
      <c r="B5496">
        <v>237675</v>
      </c>
      <c r="C5496" t="s">
        <v>3380</v>
      </c>
      <c r="D5496" t="str">
        <f>INDEX(cleaned_data_Pittsburgh!AF$2:'cleaned_data_Pittsburgh'!AF$828, MATCH(A5496, cleaned_data_Pittsburgh!I$2:'cleaned_data_Pittsburgh'!I$828,0))</f>
        <v>Pittsburgh</v>
      </c>
      <c r="E5496">
        <f>INDEX(cleaned_data_Pittsburgh!AG$2:'cleaned_data_Pittsburgh'!AG$828, MATCH(A5496, cleaned_data_Pittsburgh!I$2:'cleaned_data_Pittsburgh'!I$828,0))</f>
        <v>0</v>
      </c>
      <c r="F5496" t="str">
        <f>INDEX(cleaned_data_Pittsburgh!AK$2:'cleaned_data_Pittsburgh'!AK$828, MATCH(A5496, cleaned_data_Pittsburgh!I$2:'cleaned_data_Pittsburgh'!I$828,0))</f>
        <v>Sub-county</v>
      </c>
      <c r="G5496">
        <f t="shared" si="68"/>
        <v>1</v>
      </c>
    </row>
    <row r="5497" spans="1:7" x14ac:dyDescent="0.2">
      <c r="A5497" t="s">
        <v>3242</v>
      </c>
      <c r="B5497">
        <v>13363447</v>
      </c>
      <c r="C5497" t="s">
        <v>3380</v>
      </c>
      <c r="D5497" t="str">
        <f>INDEX(cleaned_data_Pittsburgh!AF$2:'cleaned_data_Pittsburgh'!AF$828, MATCH(A5497, cleaned_data_Pittsburgh!I$2:'cleaned_data_Pittsburgh'!I$828,0))</f>
        <v>Pittsburgh</v>
      </c>
      <c r="E5497">
        <f>INDEX(cleaned_data_Pittsburgh!AG$2:'cleaned_data_Pittsburgh'!AG$828, MATCH(A5497, cleaned_data_Pittsburgh!I$2:'cleaned_data_Pittsburgh'!I$828,0))</f>
        <v>0</v>
      </c>
      <c r="F5497" t="str">
        <f>INDEX(cleaned_data_Pittsburgh!AK$2:'cleaned_data_Pittsburgh'!AK$828, MATCH(A5497, cleaned_data_Pittsburgh!I$2:'cleaned_data_Pittsburgh'!I$828,0))</f>
        <v>Sub-county</v>
      </c>
      <c r="G5497">
        <f t="shared" si="68"/>
        <v>1</v>
      </c>
    </row>
    <row r="5498" spans="1:7" x14ac:dyDescent="0.2">
      <c r="A5498" t="s">
        <v>3242</v>
      </c>
      <c r="B5498">
        <v>55069802</v>
      </c>
      <c r="C5498" t="s">
        <v>3380</v>
      </c>
      <c r="D5498" t="str">
        <f>INDEX(cleaned_data_Pittsburgh!AF$2:'cleaned_data_Pittsburgh'!AF$828, MATCH(A5498, cleaned_data_Pittsburgh!I$2:'cleaned_data_Pittsburgh'!I$828,0))</f>
        <v>Pittsburgh</v>
      </c>
      <c r="E5498">
        <f>INDEX(cleaned_data_Pittsburgh!AG$2:'cleaned_data_Pittsburgh'!AG$828, MATCH(A5498, cleaned_data_Pittsburgh!I$2:'cleaned_data_Pittsburgh'!I$828,0))</f>
        <v>0</v>
      </c>
      <c r="F5498" t="str">
        <f>INDEX(cleaned_data_Pittsburgh!AK$2:'cleaned_data_Pittsburgh'!AK$828, MATCH(A5498, cleaned_data_Pittsburgh!I$2:'cleaned_data_Pittsburgh'!I$828,0))</f>
        <v>Sub-county</v>
      </c>
      <c r="G5498">
        <f t="shared" si="68"/>
        <v>1</v>
      </c>
    </row>
    <row r="5499" spans="1:7" x14ac:dyDescent="0.2">
      <c r="A5499" t="s">
        <v>3242</v>
      </c>
      <c r="B5499">
        <v>185278824</v>
      </c>
      <c r="C5499" t="s">
        <v>3380</v>
      </c>
      <c r="D5499" t="str">
        <f>INDEX(cleaned_data_Pittsburgh!AF$2:'cleaned_data_Pittsburgh'!AF$828, MATCH(A5499, cleaned_data_Pittsburgh!I$2:'cleaned_data_Pittsburgh'!I$828,0))</f>
        <v>Pittsburgh</v>
      </c>
      <c r="E5499">
        <f>INDEX(cleaned_data_Pittsburgh!AG$2:'cleaned_data_Pittsburgh'!AG$828, MATCH(A5499, cleaned_data_Pittsburgh!I$2:'cleaned_data_Pittsburgh'!I$828,0))</f>
        <v>0</v>
      </c>
      <c r="F5499" t="str">
        <f>INDEX(cleaned_data_Pittsburgh!AK$2:'cleaned_data_Pittsburgh'!AK$828, MATCH(A5499, cleaned_data_Pittsburgh!I$2:'cleaned_data_Pittsburgh'!I$828,0))</f>
        <v>Sub-county</v>
      </c>
      <c r="G5499">
        <f t="shared" si="68"/>
        <v>1</v>
      </c>
    </row>
    <row r="5500" spans="1:7" x14ac:dyDescent="0.2">
      <c r="A5500" t="s">
        <v>3242</v>
      </c>
      <c r="B5500">
        <v>65807692</v>
      </c>
      <c r="C5500" t="s">
        <v>3380</v>
      </c>
      <c r="D5500" t="str">
        <f>INDEX(cleaned_data_Pittsburgh!AF$2:'cleaned_data_Pittsburgh'!AF$828, MATCH(A5500, cleaned_data_Pittsburgh!I$2:'cleaned_data_Pittsburgh'!I$828,0))</f>
        <v>Pittsburgh</v>
      </c>
      <c r="E5500">
        <f>INDEX(cleaned_data_Pittsburgh!AG$2:'cleaned_data_Pittsburgh'!AG$828, MATCH(A5500, cleaned_data_Pittsburgh!I$2:'cleaned_data_Pittsburgh'!I$828,0))</f>
        <v>0</v>
      </c>
      <c r="F5500" t="str">
        <f>INDEX(cleaned_data_Pittsburgh!AK$2:'cleaned_data_Pittsburgh'!AK$828, MATCH(A5500, cleaned_data_Pittsburgh!I$2:'cleaned_data_Pittsburgh'!I$828,0))</f>
        <v>Sub-county</v>
      </c>
      <c r="G5500">
        <f t="shared" si="68"/>
        <v>1</v>
      </c>
    </row>
    <row r="5501" spans="1:7" x14ac:dyDescent="0.2">
      <c r="A5501" t="s">
        <v>3242</v>
      </c>
      <c r="B5501">
        <v>146006712</v>
      </c>
      <c r="C5501" t="s">
        <v>3380</v>
      </c>
      <c r="D5501" t="str">
        <f>INDEX(cleaned_data_Pittsburgh!AF$2:'cleaned_data_Pittsburgh'!AF$828, MATCH(A5501, cleaned_data_Pittsburgh!I$2:'cleaned_data_Pittsburgh'!I$828,0))</f>
        <v>Pittsburgh</v>
      </c>
      <c r="E5501">
        <f>INDEX(cleaned_data_Pittsburgh!AG$2:'cleaned_data_Pittsburgh'!AG$828, MATCH(A5501, cleaned_data_Pittsburgh!I$2:'cleaned_data_Pittsburgh'!I$828,0))</f>
        <v>0</v>
      </c>
      <c r="F5501" t="str">
        <f>INDEX(cleaned_data_Pittsburgh!AK$2:'cleaned_data_Pittsburgh'!AK$828, MATCH(A5501, cleaned_data_Pittsburgh!I$2:'cleaned_data_Pittsburgh'!I$828,0))</f>
        <v>Sub-county</v>
      </c>
      <c r="G5501">
        <f t="shared" si="68"/>
        <v>1</v>
      </c>
    </row>
    <row r="5502" spans="1:7" x14ac:dyDescent="0.2">
      <c r="A5502" t="s">
        <v>3195</v>
      </c>
      <c r="B5502">
        <v>12140758</v>
      </c>
      <c r="C5502" t="s">
        <v>3380</v>
      </c>
      <c r="D5502" t="str">
        <f>INDEX(cleaned_data_Pittsburgh!AF$2:'cleaned_data_Pittsburgh'!AF$828, MATCH(A5502, cleaned_data_Pittsburgh!I$2:'cleaned_data_Pittsburgh'!I$828,0))</f>
        <v>Pittsburgh</v>
      </c>
      <c r="E5502">
        <f>INDEX(cleaned_data_Pittsburgh!AG$2:'cleaned_data_Pittsburgh'!AG$828, MATCH(A5502, cleaned_data_Pittsburgh!I$2:'cleaned_data_Pittsburgh'!I$828,0))</f>
        <v>0</v>
      </c>
      <c r="F5502" t="str">
        <f>INDEX(cleaned_data_Pittsburgh!AK$2:'cleaned_data_Pittsburgh'!AK$828, MATCH(A5502, cleaned_data_Pittsburgh!I$2:'cleaned_data_Pittsburgh'!I$828,0))</f>
        <v>Sub-county</v>
      </c>
      <c r="G5502">
        <f t="shared" si="68"/>
        <v>1</v>
      </c>
    </row>
    <row r="5503" spans="1:7" x14ac:dyDescent="0.2">
      <c r="A5503" t="s">
        <v>3195</v>
      </c>
      <c r="B5503">
        <v>190331594</v>
      </c>
      <c r="C5503" t="s">
        <v>3380</v>
      </c>
      <c r="D5503" t="str">
        <f>INDEX(cleaned_data_Pittsburgh!AF$2:'cleaned_data_Pittsburgh'!AF$828, MATCH(A5503, cleaned_data_Pittsburgh!I$2:'cleaned_data_Pittsburgh'!I$828,0))</f>
        <v>Pittsburgh</v>
      </c>
      <c r="E5503">
        <f>INDEX(cleaned_data_Pittsburgh!AG$2:'cleaned_data_Pittsburgh'!AG$828, MATCH(A5503, cleaned_data_Pittsburgh!I$2:'cleaned_data_Pittsburgh'!I$828,0))</f>
        <v>0</v>
      </c>
      <c r="F5503" t="str">
        <f>INDEX(cleaned_data_Pittsburgh!AK$2:'cleaned_data_Pittsburgh'!AK$828, MATCH(A5503, cleaned_data_Pittsburgh!I$2:'cleaned_data_Pittsburgh'!I$828,0))</f>
        <v>Sub-county</v>
      </c>
      <c r="G5503">
        <f t="shared" si="68"/>
        <v>1</v>
      </c>
    </row>
    <row r="5504" spans="1:7" x14ac:dyDescent="0.2">
      <c r="A5504" t="s">
        <v>3195</v>
      </c>
      <c r="B5504">
        <v>182524524</v>
      </c>
      <c r="C5504" t="s">
        <v>3380</v>
      </c>
      <c r="D5504" t="str">
        <f>INDEX(cleaned_data_Pittsburgh!AF$2:'cleaned_data_Pittsburgh'!AF$828, MATCH(A5504, cleaned_data_Pittsburgh!I$2:'cleaned_data_Pittsburgh'!I$828,0))</f>
        <v>Pittsburgh</v>
      </c>
      <c r="E5504">
        <f>INDEX(cleaned_data_Pittsburgh!AG$2:'cleaned_data_Pittsburgh'!AG$828, MATCH(A5504, cleaned_data_Pittsburgh!I$2:'cleaned_data_Pittsburgh'!I$828,0))</f>
        <v>0</v>
      </c>
      <c r="F5504" t="str">
        <f>INDEX(cleaned_data_Pittsburgh!AK$2:'cleaned_data_Pittsburgh'!AK$828, MATCH(A5504, cleaned_data_Pittsburgh!I$2:'cleaned_data_Pittsburgh'!I$828,0))</f>
        <v>Sub-county</v>
      </c>
      <c r="G5504">
        <f t="shared" si="68"/>
        <v>1</v>
      </c>
    </row>
    <row r="5505" spans="1:7" x14ac:dyDescent="0.2">
      <c r="A5505" t="s">
        <v>3315</v>
      </c>
      <c r="B5505">
        <v>8457539</v>
      </c>
      <c r="C5505" t="s">
        <v>3380</v>
      </c>
      <c r="D5505" t="str">
        <f>INDEX(cleaned_data_Pittsburgh!AF$2:'cleaned_data_Pittsburgh'!AF$828, MATCH(A5505, cleaned_data_Pittsburgh!I$2:'cleaned_data_Pittsburgh'!I$828,0))</f>
        <v>Pittsburgh</v>
      </c>
      <c r="E5505">
        <f>INDEX(cleaned_data_Pittsburgh!AG$2:'cleaned_data_Pittsburgh'!AG$828, MATCH(A5505, cleaned_data_Pittsburgh!I$2:'cleaned_data_Pittsburgh'!I$828,0))</f>
        <v>0</v>
      </c>
      <c r="F5505" t="str">
        <f>INDEX(cleaned_data_Pittsburgh!AK$2:'cleaned_data_Pittsburgh'!AK$828, MATCH(A5505, cleaned_data_Pittsburgh!I$2:'cleaned_data_Pittsburgh'!I$828,0))</f>
        <v>Sub-county</v>
      </c>
      <c r="G5505">
        <f t="shared" si="68"/>
        <v>1</v>
      </c>
    </row>
    <row r="5506" spans="1:7" x14ac:dyDescent="0.2">
      <c r="A5506" t="s">
        <v>3315</v>
      </c>
      <c r="B5506">
        <v>186278119</v>
      </c>
      <c r="C5506" t="s">
        <v>3380</v>
      </c>
      <c r="D5506" t="str">
        <f>INDEX(cleaned_data_Pittsburgh!AF$2:'cleaned_data_Pittsburgh'!AF$828, MATCH(A5506, cleaned_data_Pittsburgh!I$2:'cleaned_data_Pittsburgh'!I$828,0))</f>
        <v>Pittsburgh</v>
      </c>
      <c r="E5506">
        <f>INDEX(cleaned_data_Pittsburgh!AG$2:'cleaned_data_Pittsburgh'!AG$828, MATCH(A5506, cleaned_data_Pittsburgh!I$2:'cleaned_data_Pittsburgh'!I$828,0))</f>
        <v>0</v>
      </c>
      <c r="F5506" t="str">
        <f>INDEX(cleaned_data_Pittsburgh!AK$2:'cleaned_data_Pittsburgh'!AK$828, MATCH(A5506, cleaned_data_Pittsburgh!I$2:'cleaned_data_Pittsburgh'!I$828,0))</f>
        <v>Sub-county</v>
      </c>
      <c r="G5506">
        <f t="shared" si="68"/>
        <v>1</v>
      </c>
    </row>
    <row r="5507" spans="1:7" x14ac:dyDescent="0.2">
      <c r="A5507" t="s">
        <v>3315</v>
      </c>
      <c r="B5507">
        <v>183962264</v>
      </c>
      <c r="C5507" t="s">
        <v>3380</v>
      </c>
      <c r="D5507" t="str">
        <f>INDEX(cleaned_data_Pittsburgh!AF$2:'cleaned_data_Pittsburgh'!AF$828, MATCH(A5507, cleaned_data_Pittsburgh!I$2:'cleaned_data_Pittsburgh'!I$828,0))</f>
        <v>Pittsburgh</v>
      </c>
      <c r="E5507">
        <f>INDEX(cleaned_data_Pittsburgh!AG$2:'cleaned_data_Pittsburgh'!AG$828, MATCH(A5507, cleaned_data_Pittsburgh!I$2:'cleaned_data_Pittsburgh'!I$828,0))</f>
        <v>0</v>
      </c>
      <c r="F5507" t="str">
        <f>INDEX(cleaned_data_Pittsburgh!AK$2:'cleaned_data_Pittsburgh'!AK$828, MATCH(A5507, cleaned_data_Pittsburgh!I$2:'cleaned_data_Pittsburgh'!I$828,0))</f>
        <v>Sub-county</v>
      </c>
      <c r="G5507">
        <f t="shared" si="68"/>
        <v>1</v>
      </c>
    </row>
    <row r="5508" spans="1:7" x14ac:dyDescent="0.2">
      <c r="A5508" t="s">
        <v>3315</v>
      </c>
      <c r="B5508">
        <v>173763662</v>
      </c>
      <c r="C5508" t="s">
        <v>3380</v>
      </c>
      <c r="D5508" t="str">
        <f>INDEX(cleaned_data_Pittsburgh!AF$2:'cleaned_data_Pittsburgh'!AF$828, MATCH(A5508, cleaned_data_Pittsburgh!I$2:'cleaned_data_Pittsburgh'!I$828,0))</f>
        <v>Pittsburgh</v>
      </c>
      <c r="E5508">
        <f>INDEX(cleaned_data_Pittsburgh!AG$2:'cleaned_data_Pittsburgh'!AG$828, MATCH(A5508, cleaned_data_Pittsburgh!I$2:'cleaned_data_Pittsburgh'!I$828,0))</f>
        <v>0</v>
      </c>
      <c r="F5508" t="str">
        <f>INDEX(cleaned_data_Pittsburgh!AK$2:'cleaned_data_Pittsburgh'!AK$828, MATCH(A5508, cleaned_data_Pittsburgh!I$2:'cleaned_data_Pittsburgh'!I$828,0))</f>
        <v>Sub-county</v>
      </c>
      <c r="G5508">
        <f t="shared" si="68"/>
        <v>1</v>
      </c>
    </row>
    <row r="5509" spans="1:7" x14ac:dyDescent="0.2">
      <c r="A5509" t="s">
        <v>3315</v>
      </c>
      <c r="B5509">
        <v>188674311</v>
      </c>
      <c r="C5509" t="s">
        <v>3380</v>
      </c>
      <c r="D5509" t="str">
        <f>INDEX(cleaned_data_Pittsburgh!AF$2:'cleaned_data_Pittsburgh'!AF$828, MATCH(A5509, cleaned_data_Pittsburgh!I$2:'cleaned_data_Pittsburgh'!I$828,0))</f>
        <v>Pittsburgh</v>
      </c>
      <c r="E5509">
        <f>INDEX(cleaned_data_Pittsburgh!AG$2:'cleaned_data_Pittsburgh'!AG$828, MATCH(A5509, cleaned_data_Pittsburgh!I$2:'cleaned_data_Pittsburgh'!I$828,0))</f>
        <v>0</v>
      </c>
      <c r="F5509" t="str">
        <f>INDEX(cleaned_data_Pittsburgh!AK$2:'cleaned_data_Pittsburgh'!AK$828, MATCH(A5509, cleaned_data_Pittsburgh!I$2:'cleaned_data_Pittsburgh'!I$828,0))</f>
        <v>Sub-county</v>
      </c>
      <c r="G5509">
        <f t="shared" si="68"/>
        <v>1</v>
      </c>
    </row>
    <row r="5510" spans="1:7" x14ac:dyDescent="0.2">
      <c r="A5510" t="s">
        <v>3321</v>
      </c>
      <c r="B5510">
        <v>8457539</v>
      </c>
      <c r="C5510" t="s">
        <v>3380</v>
      </c>
      <c r="D5510" t="str">
        <f>INDEX(cleaned_data_Pittsburgh!AF$2:'cleaned_data_Pittsburgh'!AF$828, MATCH(A5510, cleaned_data_Pittsburgh!I$2:'cleaned_data_Pittsburgh'!I$828,0))</f>
        <v>Pittsburgh</v>
      </c>
      <c r="E5510">
        <f>INDEX(cleaned_data_Pittsburgh!AG$2:'cleaned_data_Pittsburgh'!AG$828, MATCH(A5510, cleaned_data_Pittsburgh!I$2:'cleaned_data_Pittsburgh'!I$828,0))</f>
        <v>0</v>
      </c>
      <c r="F5510" t="str">
        <f>INDEX(cleaned_data_Pittsburgh!AK$2:'cleaned_data_Pittsburgh'!AK$828, MATCH(A5510, cleaned_data_Pittsburgh!I$2:'cleaned_data_Pittsburgh'!I$828,0))</f>
        <v>Sub-county</v>
      </c>
      <c r="G5510">
        <f t="shared" si="68"/>
        <v>1</v>
      </c>
    </row>
    <row r="5511" spans="1:7" x14ac:dyDescent="0.2">
      <c r="A5511" t="s">
        <v>3321</v>
      </c>
      <c r="B5511">
        <v>186278119</v>
      </c>
      <c r="C5511" t="s">
        <v>3380</v>
      </c>
      <c r="D5511" t="str">
        <f>INDEX(cleaned_data_Pittsburgh!AF$2:'cleaned_data_Pittsburgh'!AF$828, MATCH(A5511, cleaned_data_Pittsburgh!I$2:'cleaned_data_Pittsburgh'!I$828,0))</f>
        <v>Pittsburgh</v>
      </c>
      <c r="E5511">
        <f>INDEX(cleaned_data_Pittsburgh!AG$2:'cleaned_data_Pittsburgh'!AG$828, MATCH(A5511, cleaned_data_Pittsburgh!I$2:'cleaned_data_Pittsburgh'!I$828,0))</f>
        <v>0</v>
      </c>
      <c r="F5511" t="str">
        <f>INDEX(cleaned_data_Pittsburgh!AK$2:'cleaned_data_Pittsburgh'!AK$828, MATCH(A5511, cleaned_data_Pittsburgh!I$2:'cleaned_data_Pittsburgh'!I$828,0))</f>
        <v>Sub-county</v>
      </c>
      <c r="G5511">
        <f t="shared" si="68"/>
        <v>1</v>
      </c>
    </row>
    <row r="5512" spans="1:7" x14ac:dyDescent="0.2">
      <c r="A5512" t="s">
        <v>3321</v>
      </c>
      <c r="B5512">
        <v>163601222</v>
      </c>
      <c r="C5512" t="s">
        <v>3380</v>
      </c>
      <c r="D5512" t="str">
        <f>INDEX(cleaned_data_Pittsburgh!AF$2:'cleaned_data_Pittsburgh'!AF$828, MATCH(A5512, cleaned_data_Pittsburgh!I$2:'cleaned_data_Pittsburgh'!I$828,0))</f>
        <v>Pittsburgh</v>
      </c>
      <c r="E5512">
        <f>INDEX(cleaned_data_Pittsburgh!AG$2:'cleaned_data_Pittsburgh'!AG$828, MATCH(A5512, cleaned_data_Pittsburgh!I$2:'cleaned_data_Pittsburgh'!I$828,0))</f>
        <v>0</v>
      </c>
      <c r="F5512" t="str">
        <f>INDEX(cleaned_data_Pittsburgh!AK$2:'cleaned_data_Pittsburgh'!AK$828, MATCH(A5512, cleaned_data_Pittsburgh!I$2:'cleaned_data_Pittsburgh'!I$828,0))</f>
        <v>Sub-county</v>
      </c>
      <c r="G5512">
        <f t="shared" si="68"/>
        <v>1</v>
      </c>
    </row>
    <row r="5513" spans="1:7" x14ac:dyDescent="0.2">
      <c r="A5513" t="s">
        <v>3127</v>
      </c>
      <c r="B5513">
        <v>1152738</v>
      </c>
      <c r="C5513" t="s">
        <v>3380</v>
      </c>
      <c r="D5513" t="str">
        <f>INDEX(cleaned_data_Pittsburgh!AF$2:'cleaned_data_Pittsburgh'!AF$828, MATCH(A5513, cleaned_data_Pittsburgh!I$2:'cleaned_data_Pittsburgh'!I$828,0))</f>
        <v>Pittsburgh</v>
      </c>
      <c r="E5513">
        <f>INDEX(cleaned_data_Pittsburgh!AG$2:'cleaned_data_Pittsburgh'!AG$828, MATCH(A5513, cleaned_data_Pittsburgh!I$2:'cleaned_data_Pittsburgh'!I$828,0))</f>
        <v>0</v>
      </c>
      <c r="F5513" t="str">
        <f>INDEX(cleaned_data_Pittsburgh!AK$2:'cleaned_data_Pittsburgh'!AK$828, MATCH(A5513, cleaned_data_Pittsburgh!I$2:'cleaned_data_Pittsburgh'!I$828,0))</f>
        <v>Sub-county</v>
      </c>
      <c r="G5513">
        <f t="shared" si="68"/>
        <v>1</v>
      </c>
    </row>
    <row r="5514" spans="1:7" x14ac:dyDescent="0.2">
      <c r="A5514" t="s">
        <v>3127</v>
      </c>
      <c r="B5514">
        <v>54094182</v>
      </c>
      <c r="C5514" t="s">
        <v>3380</v>
      </c>
      <c r="D5514" t="str">
        <f>INDEX(cleaned_data_Pittsburgh!AF$2:'cleaned_data_Pittsburgh'!AF$828, MATCH(A5514, cleaned_data_Pittsburgh!I$2:'cleaned_data_Pittsburgh'!I$828,0))</f>
        <v>Pittsburgh</v>
      </c>
      <c r="E5514">
        <f>INDEX(cleaned_data_Pittsburgh!AG$2:'cleaned_data_Pittsburgh'!AG$828, MATCH(A5514, cleaned_data_Pittsburgh!I$2:'cleaned_data_Pittsburgh'!I$828,0))</f>
        <v>0</v>
      </c>
      <c r="F5514" t="str">
        <f>INDEX(cleaned_data_Pittsburgh!AK$2:'cleaned_data_Pittsburgh'!AK$828, MATCH(A5514, cleaned_data_Pittsburgh!I$2:'cleaned_data_Pittsburgh'!I$828,0))</f>
        <v>Sub-county</v>
      </c>
      <c r="G5514">
        <f t="shared" si="68"/>
        <v>1</v>
      </c>
    </row>
    <row r="5515" spans="1:7" x14ac:dyDescent="0.2">
      <c r="A5515" t="s">
        <v>3127</v>
      </c>
      <c r="B5515">
        <v>182573355</v>
      </c>
      <c r="C5515" t="s">
        <v>3380</v>
      </c>
      <c r="D5515" t="str">
        <f>INDEX(cleaned_data_Pittsburgh!AF$2:'cleaned_data_Pittsburgh'!AF$828, MATCH(A5515, cleaned_data_Pittsburgh!I$2:'cleaned_data_Pittsburgh'!I$828,0))</f>
        <v>Pittsburgh</v>
      </c>
      <c r="E5515">
        <f>INDEX(cleaned_data_Pittsburgh!AG$2:'cleaned_data_Pittsburgh'!AG$828, MATCH(A5515, cleaned_data_Pittsburgh!I$2:'cleaned_data_Pittsburgh'!I$828,0))</f>
        <v>0</v>
      </c>
      <c r="F5515" t="str">
        <f>INDEX(cleaned_data_Pittsburgh!AK$2:'cleaned_data_Pittsburgh'!AK$828, MATCH(A5515, cleaned_data_Pittsburgh!I$2:'cleaned_data_Pittsburgh'!I$828,0))</f>
        <v>Sub-county</v>
      </c>
      <c r="G5515">
        <f t="shared" ref="G5515:G5578" si="69">IF(IFERROR(SEARCH(D5515, C5515), 0), 1, 0)</f>
        <v>1</v>
      </c>
    </row>
    <row r="5516" spans="1:7" x14ac:dyDescent="0.2">
      <c r="A5516" t="s">
        <v>3127</v>
      </c>
      <c r="B5516">
        <v>125306832</v>
      </c>
      <c r="C5516" t="s">
        <v>3380</v>
      </c>
      <c r="D5516" t="str">
        <f>INDEX(cleaned_data_Pittsburgh!AF$2:'cleaned_data_Pittsburgh'!AF$828, MATCH(A5516, cleaned_data_Pittsburgh!I$2:'cleaned_data_Pittsburgh'!I$828,0))</f>
        <v>Pittsburgh</v>
      </c>
      <c r="E5516">
        <f>INDEX(cleaned_data_Pittsburgh!AG$2:'cleaned_data_Pittsburgh'!AG$828, MATCH(A5516, cleaned_data_Pittsburgh!I$2:'cleaned_data_Pittsburgh'!I$828,0))</f>
        <v>0</v>
      </c>
      <c r="F5516" t="str">
        <f>INDEX(cleaned_data_Pittsburgh!AK$2:'cleaned_data_Pittsburgh'!AK$828, MATCH(A5516, cleaned_data_Pittsburgh!I$2:'cleaned_data_Pittsburgh'!I$828,0))</f>
        <v>Sub-county</v>
      </c>
      <c r="G5516">
        <f t="shared" si="69"/>
        <v>1</v>
      </c>
    </row>
    <row r="5517" spans="1:7" x14ac:dyDescent="0.2">
      <c r="A5517" t="s">
        <v>3127</v>
      </c>
      <c r="B5517">
        <v>11522730</v>
      </c>
      <c r="C5517" t="s">
        <v>3380</v>
      </c>
      <c r="D5517" t="str">
        <f>INDEX(cleaned_data_Pittsburgh!AF$2:'cleaned_data_Pittsburgh'!AF$828, MATCH(A5517, cleaned_data_Pittsburgh!I$2:'cleaned_data_Pittsburgh'!I$828,0))</f>
        <v>Pittsburgh</v>
      </c>
      <c r="E5517">
        <f>INDEX(cleaned_data_Pittsburgh!AG$2:'cleaned_data_Pittsburgh'!AG$828, MATCH(A5517, cleaned_data_Pittsburgh!I$2:'cleaned_data_Pittsburgh'!I$828,0))</f>
        <v>0</v>
      </c>
      <c r="F5517" t="str">
        <f>INDEX(cleaned_data_Pittsburgh!AK$2:'cleaned_data_Pittsburgh'!AK$828, MATCH(A5517, cleaned_data_Pittsburgh!I$2:'cleaned_data_Pittsburgh'!I$828,0))</f>
        <v>Sub-county</v>
      </c>
      <c r="G5517">
        <f t="shared" si="69"/>
        <v>1</v>
      </c>
    </row>
    <row r="5518" spans="1:7" x14ac:dyDescent="0.2">
      <c r="A5518" t="s">
        <v>3127</v>
      </c>
      <c r="B5518">
        <v>182827937</v>
      </c>
      <c r="C5518" t="s">
        <v>3380</v>
      </c>
      <c r="D5518" t="str">
        <f>INDEX(cleaned_data_Pittsburgh!AF$2:'cleaned_data_Pittsburgh'!AF$828, MATCH(A5518, cleaned_data_Pittsburgh!I$2:'cleaned_data_Pittsburgh'!I$828,0))</f>
        <v>Pittsburgh</v>
      </c>
      <c r="E5518">
        <f>INDEX(cleaned_data_Pittsburgh!AG$2:'cleaned_data_Pittsburgh'!AG$828, MATCH(A5518, cleaned_data_Pittsburgh!I$2:'cleaned_data_Pittsburgh'!I$828,0))</f>
        <v>0</v>
      </c>
      <c r="F5518" t="str">
        <f>INDEX(cleaned_data_Pittsburgh!AK$2:'cleaned_data_Pittsburgh'!AK$828, MATCH(A5518, cleaned_data_Pittsburgh!I$2:'cleaned_data_Pittsburgh'!I$828,0))</f>
        <v>Sub-county</v>
      </c>
      <c r="G5518">
        <f t="shared" si="69"/>
        <v>1</v>
      </c>
    </row>
    <row r="5519" spans="1:7" x14ac:dyDescent="0.2">
      <c r="A5519" t="s">
        <v>3123</v>
      </c>
      <c r="B5519">
        <v>1152738</v>
      </c>
      <c r="C5519" t="s">
        <v>3380</v>
      </c>
      <c r="D5519" t="str">
        <f>INDEX(cleaned_data_Pittsburgh!AF$2:'cleaned_data_Pittsburgh'!AF$828, MATCH(A5519, cleaned_data_Pittsburgh!I$2:'cleaned_data_Pittsburgh'!I$828,0))</f>
        <v>Pittsburgh</v>
      </c>
      <c r="E5519">
        <f>INDEX(cleaned_data_Pittsburgh!AG$2:'cleaned_data_Pittsburgh'!AG$828, MATCH(A5519, cleaned_data_Pittsburgh!I$2:'cleaned_data_Pittsburgh'!I$828,0))</f>
        <v>0</v>
      </c>
      <c r="F5519" t="str">
        <f>INDEX(cleaned_data_Pittsburgh!AK$2:'cleaned_data_Pittsburgh'!AK$828, MATCH(A5519, cleaned_data_Pittsburgh!I$2:'cleaned_data_Pittsburgh'!I$828,0))</f>
        <v>Sub-county</v>
      </c>
      <c r="G5519">
        <f t="shared" si="69"/>
        <v>1</v>
      </c>
    </row>
    <row r="5520" spans="1:7" x14ac:dyDescent="0.2">
      <c r="A5520" t="s">
        <v>3123</v>
      </c>
      <c r="B5520">
        <v>191290671</v>
      </c>
      <c r="C5520" t="s">
        <v>3380</v>
      </c>
      <c r="D5520" t="str">
        <f>INDEX(cleaned_data_Pittsburgh!AF$2:'cleaned_data_Pittsburgh'!AF$828, MATCH(A5520, cleaned_data_Pittsburgh!I$2:'cleaned_data_Pittsburgh'!I$828,0))</f>
        <v>Pittsburgh</v>
      </c>
      <c r="E5520">
        <f>INDEX(cleaned_data_Pittsburgh!AG$2:'cleaned_data_Pittsburgh'!AG$828, MATCH(A5520, cleaned_data_Pittsburgh!I$2:'cleaned_data_Pittsburgh'!I$828,0))</f>
        <v>0</v>
      </c>
      <c r="F5520" t="str">
        <f>INDEX(cleaned_data_Pittsburgh!AK$2:'cleaned_data_Pittsburgh'!AK$828, MATCH(A5520, cleaned_data_Pittsburgh!I$2:'cleaned_data_Pittsburgh'!I$828,0))</f>
        <v>Sub-county</v>
      </c>
      <c r="G5520">
        <f t="shared" si="69"/>
        <v>1</v>
      </c>
    </row>
    <row r="5521" spans="1:7" x14ac:dyDescent="0.2">
      <c r="A5521" t="s">
        <v>3123</v>
      </c>
      <c r="B5521">
        <v>187251041</v>
      </c>
      <c r="C5521" t="s">
        <v>3380</v>
      </c>
      <c r="D5521" t="str">
        <f>INDEX(cleaned_data_Pittsburgh!AF$2:'cleaned_data_Pittsburgh'!AF$828, MATCH(A5521, cleaned_data_Pittsburgh!I$2:'cleaned_data_Pittsburgh'!I$828,0))</f>
        <v>Pittsburgh</v>
      </c>
      <c r="E5521">
        <f>INDEX(cleaned_data_Pittsburgh!AG$2:'cleaned_data_Pittsburgh'!AG$828, MATCH(A5521, cleaned_data_Pittsburgh!I$2:'cleaned_data_Pittsburgh'!I$828,0))</f>
        <v>0</v>
      </c>
      <c r="F5521" t="str">
        <f>INDEX(cleaned_data_Pittsburgh!AK$2:'cleaned_data_Pittsburgh'!AK$828, MATCH(A5521, cleaned_data_Pittsburgh!I$2:'cleaned_data_Pittsburgh'!I$828,0))</f>
        <v>Sub-county</v>
      </c>
      <c r="G5521">
        <f t="shared" si="69"/>
        <v>1</v>
      </c>
    </row>
    <row r="5522" spans="1:7" x14ac:dyDescent="0.2">
      <c r="A5522" t="s">
        <v>3123</v>
      </c>
      <c r="B5522">
        <v>171967762</v>
      </c>
      <c r="C5522" t="s">
        <v>3380</v>
      </c>
      <c r="D5522" t="str">
        <f>INDEX(cleaned_data_Pittsburgh!AF$2:'cleaned_data_Pittsburgh'!AF$828, MATCH(A5522, cleaned_data_Pittsburgh!I$2:'cleaned_data_Pittsburgh'!I$828,0))</f>
        <v>Pittsburgh</v>
      </c>
      <c r="E5522">
        <f>INDEX(cleaned_data_Pittsburgh!AG$2:'cleaned_data_Pittsburgh'!AG$828, MATCH(A5522, cleaned_data_Pittsburgh!I$2:'cleaned_data_Pittsburgh'!I$828,0))</f>
        <v>0</v>
      </c>
      <c r="F5522" t="str">
        <f>INDEX(cleaned_data_Pittsburgh!AK$2:'cleaned_data_Pittsburgh'!AK$828, MATCH(A5522, cleaned_data_Pittsburgh!I$2:'cleaned_data_Pittsburgh'!I$828,0))</f>
        <v>Sub-county</v>
      </c>
      <c r="G5522">
        <f t="shared" si="69"/>
        <v>1</v>
      </c>
    </row>
    <row r="5523" spans="1:7" x14ac:dyDescent="0.2">
      <c r="A5523" t="s">
        <v>3123</v>
      </c>
      <c r="B5523">
        <v>8972518</v>
      </c>
      <c r="C5523" t="s">
        <v>3380</v>
      </c>
      <c r="D5523" t="str">
        <f>INDEX(cleaned_data_Pittsburgh!AF$2:'cleaned_data_Pittsburgh'!AF$828, MATCH(A5523, cleaned_data_Pittsburgh!I$2:'cleaned_data_Pittsburgh'!I$828,0))</f>
        <v>Pittsburgh</v>
      </c>
      <c r="E5523">
        <f>INDEX(cleaned_data_Pittsburgh!AG$2:'cleaned_data_Pittsburgh'!AG$828, MATCH(A5523, cleaned_data_Pittsburgh!I$2:'cleaned_data_Pittsburgh'!I$828,0))</f>
        <v>0</v>
      </c>
      <c r="F5523" t="str">
        <f>INDEX(cleaned_data_Pittsburgh!AK$2:'cleaned_data_Pittsburgh'!AK$828, MATCH(A5523, cleaned_data_Pittsburgh!I$2:'cleaned_data_Pittsburgh'!I$828,0))</f>
        <v>Sub-county</v>
      </c>
      <c r="G5523">
        <f t="shared" si="69"/>
        <v>1</v>
      </c>
    </row>
    <row r="5524" spans="1:7" x14ac:dyDescent="0.2">
      <c r="A5524" t="s">
        <v>3123</v>
      </c>
      <c r="B5524">
        <v>184081726</v>
      </c>
      <c r="C5524" t="s">
        <v>3380</v>
      </c>
      <c r="D5524" t="str">
        <f>INDEX(cleaned_data_Pittsburgh!AF$2:'cleaned_data_Pittsburgh'!AF$828, MATCH(A5524, cleaned_data_Pittsburgh!I$2:'cleaned_data_Pittsburgh'!I$828,0))</f>
        <v>Pittsburgh</v>
      </c>
      <c r="E5524">
        <f>INDEX(cleaned_data_Pittsburgh!AG$2:'cleaned_data_Pittsburgh'!AG$828, MATCH(A5524, cleaned_data_Pittsburgh!I$2:'cleaned_data_Pittsburgh'!I$828,0))</f>
        <v>0</v>
      </c>
      <c r="F5524" t="str">
        <f>INDEX(cleaned_data_Pittsburgh!AK$2:'cleaned_data_Pittsburgh'!AK$828, MATCH(A5524, cleaned_data_Pittsburgh!I$2:'cleaned_data_Pittsburgh'!I$828,0))</f>
        <v>Sub-county</v>
      </c>
      <c r="G5524">
        <f t="shared" si="69"/>
        <v>1</v>
      </c>
    </row>
    <row r="5525" spans="1:7" x14ac:dyDescent="0.2">
      <c r="A5525" t="s">
        <v>3123</v>
      </c>
      <c r="B5525">
        <v>184961757</v>
      </c>
      <c r="C5525" t="s">
        <v>3380</v>
      </c>
      <c r="D5525" t="str">
        <f>INDEX(cleaned_data_Pittsburgh!AF$2:'cleaned_data_Pittsburgh'!AF$828, MATCH(A5525, cleaned_data_Pittsburgh!I$2:'cleaned_data_Pittsburgh'!I$828,0))</f>
        <v>Pittsburgh</v>
      </c>
      <c r="E5525">
        <f>INDEX(cleaned_data_Pittsburgh!AG$2:'cleaned_data_Pittsburgh'!AG$828, MATCH(A5525, cleaned_data_Pittsburgh!I$2:'cleaned_data_Pittsburgh'!I$828,0))</f>
        <v>0</v>
      </c>
      <c r="F5525" t="str">
        <f>INDEX(cleaned_data_Pittsburgh!AK$2:'cleaned_data_Pittsburgh'!AK$828, MATCH(A5525, cleaned_data_Pittsburgh!I$2:'cleaned_data_Pittsburgh'!I$828,0))</f>
        <v>Sub-county</v>
      </c>
      <c r="G5525">
        <f t="shared" si="69"/>
        <v>1</v>
      </c>
    </row>
    <row r="5526" spans="1:7" x14ac:dyDescent="0.2">
      <c r="A5526" t="s">
        <v>3338</v>
      </c>
      <c r="B5526">
        <v>86481632</v>
      </c>
      <c r="C5526" t="s">
        <v>3380</v>
      </c>
      <c r="D5526" t="str">
        <f>INDEX(cleaned_data_Pittsburgh!AF$2:'cleaned_data_Pittsburgh'!AF$828, MATCH(A5526, cleaned_data_Pittsburgh!I$2:'cleaned_data_Pittsburgh'!I$828,0))</f>
        <v>Pittsburgh</v>
      </c>
      <c r="E5526">
        <f>INDEX(cleaned_data_Pittsburgh!AG$2:'cleaned_data_Pittsburgh'!AG$828, MATCH(A5526, cleaned_data_Pittsburgh!I$2:'cleaned_data_Pittsburgh'!I$828,0))</f>
        <v>0</v>
      </c>
      <c r="F5526" t="str">
        <f>INDEX(cleaned_data_Pittsburgh!AK$2:'cleaned_data_Pittsburgh'!AK$828, MATCH(A5526, cleaned_data_Pittsburgh!I$2:'cleaned_data_Pittsburgh'!I$828,0))</f>
        <v>Sub-county</v>
      </c>
      <c r="G5526">
        <f t="shared" si="69"/>
        <v>1</v>
      </c>
    </row>
    <row r="5527" spans="1:7" x14ac:dyDescent="0.2">
      <c r="A5527" t="s">
        <v>3338</v>
      </c>
      <c r="B5527">
        <v>178271402</v>
      </c>
      <c r="C5527" t="s">
        <v>3380</v>
      </c>
      <c r="D5527" t="str">
        <f>INDEX(cleaned_data_Pittsburgh!AF$2:'cleaned_data_Pittsburgh'!AF$828, MATCH(A5527, cleaned_data_Pittsburgh!I$2:'cleaned_data_Pittsburgh'!I$828,0))</f>
        <v>Pittsburgh</v>
      </c>
      <c r="E5527">
        <f>INDEX(cleaned_data_Pittsburgh!AG$2:'cleaned_data_Pittsburgh'!AG$828, MATCH(A5527, cleaned_data_Pittsburgh!I$2:'cleaned_data_Pittsburgh'!I$828,0))</f>
        <v>0</v>
      </c>
      <c r="F5527" t="str">
        <f>INDEX(cleaned_data_Pittsburgh!AK$2:'cleaned_data_Pittsburgh'!AK$828, MATCH(A5527, cleaned_data_Pittsburgh!I$2:'cleaned_data_Pittsburgh'!I$828,0))</f>
        <v>Sub-county</v>
      </c>
      <c r="G5527">
        <f t="shared" si="69"/>
        <v>1</v>
      </c>
    </row>
    <row r="5528" spans="1:7" x14ac:dyDescent="0.2">
      <c r="A5528" t="s">
        <v>3338</v>
      </c>
      <c r="B5528">
        <v>184805514</v>
      </c>
      <c r="C5528" t="s">
        <v>3380</v>
      </c>
      <c r="D5528" t="str">
        <f>INDEX(cleaned_data_Pittsburgh!AF$2:'cleaned_data_Pittsburgh'!AF$828, MATCH(A5528, cleaned_data_Pittsburgh!I$2:'cleaned_data_Pittsburgh'!I$828,0))</f>
        <v>Pittsburgh</v>
      </c>
      <c r="E5528">
        <f>INDEX(cleaned_data_Pittsburgh!AG$2:'cleaned_data_Pittsburgh'!AG$828, MATCH(A5528, cleaned_data_Pittsburgh!I$2:'cleaned_data_Pittsburgh'!I$828,0))</f>
        <v>0</v>
      </c>
      <c r="F5528" t="str">
        <f>INDEX(cleaned_data_Pittsburgh!AK$2:'cleaned_data_Pittsburgh'!AK$828, MATCH(A5528, cleaned_data_Pittsburgh!I$2:'cleaned_data_Pittsburgh'!I$828,0))</f>
        <v>Sub-county</v>
      </c>
      <c r="G5528">
        <f t="shared" si="69"/>
        <v>1</v>
      </c>
    </row>
    <row r="5529" spans="1:7" x14ac:dyDescent="0.2">
      <c r="A5529" t="s">
        <v>3338</v>
      </c>
      <c r="B5529">
        <v>191069973</v>
      </c>
      <c r="C5529" t="s">
        <v>3380</v>
      </c>
      <c r="D5529" t="str">
        <f>INDEX(cleaned_data_Pittsburgh!AF$2:'cleaned_data_Pittsburgh'!AF$828, MATCH(A5529, cleaned_data_Pittsburgh!I$2:'cleaned_data_Pittsburgh'!I$828,0))</f>
        <v>Pittsburgh</v>
      </c>
      <c r="E5529">
        <f>INDEX(cleaned_data_Pittsburgh!AG$2:'cleaned_data_Pittsburgh'!AG$828, MATCH(A5529, cleaned_data_Pittsburgh!I$2:'cleaned_data_Pittsburgh'!I$828,0))</f>
        <v>0</v>
      </c>
      <c r="F5529" t="str">
        <f>INDEX(cleaned_data_Pittsburgh!AK$2:'cleaned_data_Pittsburgh'!AK$828, MATCH(A5529, cleaned_data_Pittsburgh!I$2:'cleaned_data_Pittsburgh'!I$828,0))</f>
        <v>Sub-county</v>
      </c>
      <c r="G5529">
        <f t="shared" si="69"/>
        <v>1</v>
      </c>
    </row>
    <row r="5530" spans="1:7" x14ac:dyDescent="0.2">
      <c r="A5530" t="s">
        <v>3338</v>
      </c>
      <c r="B5530">
        <v>24535722</v>
      </c>
      <c r="C5530" t="s">
        <v>3380</v>
      </c>
      <c r="D5530" t="str">
        <f>INDEX(cleaned_data_Pittsburgh!AF$2:'cleaned_data_Pittsburgh'!AF$828, MATCH(A5530, cleaned_data_Pittsburgh!I$2:'cleaned_data_Pittsburgh'!I$828,0))</f>
        <v>Pittsburgh</v>
      </c>
      <c r="E5530">
        <f>INDEX(cleaned_data_Pittsburgh!AG$2:'cleaned_data_Pittsburgh'!AG$828, MATCH(A5530, cleaned_data_Pittsburgh!I$2:'cleaned_data_Pittsburgh'!I$828,0))</f>
        <v>0</v>
      </c>
      <c r="F5530" t="str">
        <f>INDEX(cleaned_data_Pittsburgh!AK$2:'cleaned_data_Pittsburgh'!AK$828, MATCH(A5530, cleaned_data_Pittsburgh!I$2:'cleaned_data_Pittsburgh'!I$828,0))</f>
        <v>Sub-county</v>
      </c>
      <c r="G5530">
        <f t="shared" si="69"/>
        <v>1</v>
      </c>
    </row>
    <row r="5531" spans="1:7" x14ac:dyDescent="0.2">
      <c r="A5531" t="s">
        <v>3338</v>
      </c>
      <c r="B5531">
        <v>157574592</v>
      </c>
      <c r="C5531" t="s">
        <v>3380</v>
      </c>
      <c r="D5531" t="str">
        <f>INDEX(cleaned_data_Pittsburgh!AF$2:'cleaned_data_Pittsburgh'!AF$828, MATCH(A5531, cleaned_data_Pittsburgh!I$2:'cleaned_data_Pittsburgh'!I$828,0))</f>
        <v>Pittsburgh</v>
      </c>
      <c r="E5531">
        <f>INDEX(cleaned_data_Pittsburgh!AG$2:'cleaned_data_Pittsburgh'!AG$828, MATCH(A5531, cleaned_data_Pittsburgh!I$2:'cleaned_data_Pittsburgh'!I$828,0))</f>
        <v>0</v>
      </c>
      <c r="F5531" t="str">
        <f>INDEX(cleaned_data_Pittsburgh!AK$2:'cleaned_data_Pittsburgh'!AK$828, MATCH(A5531, cleaned_data_Pittsburgh!I$2:'cleaned_data_Pittsburgh'!I$828,0))</f>
        <v>Sub-county</v>
      </c>
      <c r="G5531">
        <f t="shared" si="69"/>
        <v>1</v>
      </c>
    </row>
    <row r="5532" spans="1:7" x14ac:dyDescent="0.2">
      <c r="A5532" t="s">
        <v>3217</v>
      </c>
      <c r="B5532">
        <v>40896</v>
      </c>
      <c r="C5532" t="s">
        <v>3380</v>
      </c>
      <c r="D5532" t="str">
        <f>INDEX(cleaned_data_Pittsburgh!AF$2:'cleaned_data_Pittsburgh'!AF$828, MATCH(A5532, cleaned_data_Pittsburgh!I$2:'cleaned_data_Pittsburgh'!I$828,0))</f>
        <v>Pittsburgh</v>
      </c>
      <c r="E5532">
        <f>INDEX(cleaned_data_Pittsburgh!AG$2:'cleaned_data_Pittsburgh'!AG$828, MATCH(A5532, cleaned_data_Pittsburgh!I$2:'cleaned_data_Pittsburgh'!I$828,0))</f>
        <v>0</v>
      </c>
      <c r="F5532" t="str">
        <f>INDEX(cleaned_data_Pittsburgh!AK$2:'cleaned_data_Pittsburgh'!AK$828, MATCH(A5532, cleaned_data_Pittsburgh!I$2:'cleaned_data_Pittsburgh'!I$828,0))</f>
        <v>Sub-county</v>
      </c>
      <c r="G5532">
        <f t="shared" si="69"/>
        <v>1</v>
      </c>
    </row>
    <row r="5533" spans="1:7" x14ac:dyDescent="0.2">
      <c r="A5533" t="s">
        <v>3217</v>
      </c>
      <c r="B5533">
        <v>97565952</v>
      </c>
      <c r="C5533" t="s">
        <v>3380</v>
      </c>
      <c r="D5533" t="str">
        <f>INDEX(cleaned_data_Pittsburgh!AF$2:'cleaned_data_Pittsburgh'!AF$828, MATCH(A5533, cleaned_data_Pittsburgh!I$2:'cleaned_data_Pittsburgh'!I$828,0))</f>
        <v>Pittsburgh</v>
      </c>
      <c r="E5533">
        <f>INDEX(cleaned_data_Pittsburgh!AG$2:'cleaned_data_Pittsburgh'!AG$828, MATCH(A5533, cleaned_data_Pittsburgh!I$2:'cleaned_data_Pittsburgh'!I$828,0))</f>
        <v>0</v>
      </c>
      <c r="F5533" t="str">
        <f>INDEX(cleaned_data_Pittsburgh!AK$2:'cleaned_data_Pittsburgh'!AK$828, MATCH(A5533, cleaned_data_Pittsburgh!I$2:'cleaned_data_Pittsburgh'!I$828,0))</f>
        <v>Sub-county</v>
      </c>
      <c r="G5533">
        <f t="shared" si="69"/>
        <v>1</v>
      </c>
    </row>
    <row r="5534" spans="1:7" x14ac:dyDescent="0.2">
      <c r="A5534" t="s">
        <v>3217</v>
      </c>
      <c r="B5534">
        <v>1595992</v>
      </c>
      <c r="C5534" t="s">
        <v>3380</v>
      </c>
      <c r="D5534" t="str">
        <f>INDEX(cleaned_data_Pittsburgh!AF$2:'cleaned_data_Pittsburgh'!AF$828, MATCH(A5534, cleaned_data_Pittsburgh!I$2:'cleaned_data_Pittsburgh'!I$828,0))</f>
        <v>Pittsburgh</v>
      </c>
      <c r="E5534">
        <f>INDEX(cleaned_data_Pittsburgh!AG$2:'cleaned_data_Pittsburgh'!AG$828, MATCH(A5534, cleaned_data_Pittsburgh!I$2:'cleaned_data_Pittsburgh'!I$828,0))</f>
        <v>0</v>
      </c>
      <c r="F5534" t="str">
        <f>INDEX(cleaned_data_Pittsburgh!AK$2:'cleaned_data_Pittsburgh'!AK$828, MATCH(A5534, cleaned_data_Pittsburgh!I$2:'cleaned_data_Pittsburgh'!I$828,0))</f>
        <v>Sub-county</v>
      </c>
      <c r="G5534">
        <f t="shared" si="69"/>
        <v>1</v>
      </c>
    </row>
    <row r="5535" spans="1:7" x14ac:dyDescent="0.2">
      <c r="A5535" t="s">
        <v>3217</v>
      </c>
      <c r="B5535">
        <v>50673392</v>
      </c>
      <c r="C5535" t="s">
        <v>3380</v>
      </c>
      <c r="D5535" t="str">
        <f>INDEX(cleaned_data_Pittsburgh!AF$2:'cleaned_data_Pittsburgh'!AF$828, MATCH(A5535, cleaned_data_Pittsburgh!I$2:'cleaned_data_Pittsburgh'!I$828,0))</f>
        <v>Pittsburgh</v>
      </c>
      <c r="E5535">
        <f>INDEX(cleaned_data_Pittsburgh!AG$2:'cleaned_data_Pittsburgh'!AG$828, MATCH(A5535, cleaned_data_Pittsburgh!I$2:'cleaned_data_Pittsburgh'!I$828,0))</f>
        <v>0</v>
      </c>
      <c r="F5535" t="str">
        <f>INDEX(cleaned_data_Pittsburgh!AK$2:'cleaned_data_Pittsburgh'!AK$828, MATCH(A5535, cleaned_data_Pittsburgh!I$2:'cleaned_data_Pittsburgh'!I$828,0))</f>
        <v>Sub-county</v>
      </c>
      <c r="G5535">
        <f t="shared" si="69"/>
        <v>1</v>
      </c>
    </row>
    <row r="5536" spans="1:7" x14ac:dyDescent="0.2">
      <c r="A5536" t="s">
        <v>3217</v>
      </c>
      <c r="B5536">
        <v>142206252</v>
      </c>
      <c r="C5536" t="s">
        <v>3380</v>
      </c>
      <c r="D5536" t="str">
        <f>INDEX(cleaned_data_Pittsburgh!AF$2:'cleaned_data_Pittsburgh'!AF$828, MATCH(A5536, cleaned_data_Pittsburgh!I$2:'cleaned_data_Pittsburgh'!I$828,0))</f>
        <v>Pittsburgh</v>
      </c>
      <c r="E5536">
        <f>INDEX(cleaned_data_Pittsburgh!AG$2:'cleaned_data_Pittsburgh'!AG$828, MATCH(A5536, cleaned_data_Pittsburgh!I$2:'cleaned_data_Pittsburgh'!I$828,0))</f>
        <v>0</v>
      </c>
      <c r="F5536" t="str">
        <f>INDEX(cleaned_data_Pittsburgh!AK$2:'cleaned_data_Pittsburgh'!AK$828, MATCH(A5536, cleaned_data_Pittsburgh!I$2:'cleaned_data_Pittsburgh'!I$828,0))</f>
        <v>Sub-county</v>
      </c>
      <c r="G5536">
        <f t="shared" si="69"/>
        <v>1</v>
      </c>
    </row>
    <row r="5537" spans="1:7" x14ac:dyDescent="0.2">
      <c r="A5537" t="s">
        <v>3212</v>
      </c>
      <c r="B5537">
        <v>155048812</v>
      </c>
      <c r="C5537" t="s">
        <v>3380</v>
      </c>
      <c r="D5537" t="str">
        <f>INDEX(cleaned_data_Pittsburgh!AF$2:'cleaned_data_Pittsburgh'!AF$828, MATCH(A5537, cleaned_data_Pittsburgh!I$2:'cleaned_data_Pittsburgh'!I$828,0))</f>
        <v>Pittsburgh</v>
      </c>
      <c r="E5537">
        <f>INDEX(cleaned_data_Pittsburgh!AG$2:'cleaned_data_Pittsburgh'!AG$828, MATCH(A5537, cleaned_data_Pittsburgh!I$2:'cleaned_data_Pittsburgh'!I$828,0))</f>
        <v>0</v>
      </c>
      <c r="F5537" t="str">
        <f>INDEX(cleaned_data_Pittsburgh!AK$2:'cleaned_data_Pittsburgh'!AK$828, MATCH(A5537, cleaned_data_Pittsburgh!I$2:'cleaned_data_Pittsburgh'!I$828,0))</f>
        <v>Sub-county</v>
      </c>
      <c r="G5537">
        <f t="shared" si="69"/>
        <v>1</v>
      </c>
    </row>
    <row r="5538" spans="1:7" x14ac:dyDescent="0.2">
      <c r="A5538" t="s">
        <v>3212</v>
      </c>
      <c r="B5538">
        <v>8028288</v>
      </c>
      <c r="C5538" t="s">
        <v>3380</v>
      </c>
      <c r="D5538" t="str">
        <f>INDEX(cleaned_data_Pittsburgh!AF$2:'cleaned_data_Pittsburgh'!AF$828, MATCH(A5538, cleaned_data_Pittsburgh!I$2:'cleaned_data_Pittsburgh'!I$828,0))</f>
        <v>Pittsburgh</v>
      </c>
      <c r="E5538">
        <f>INDEX(cleaned_data_Pittsburgh!AG$2:'cleaned_data_Pittsburgh'!AG$828, MATCH(A5538, cleaned_data_Pittsburgh!I$2:'cleaned_data_Pittsburgh'!I$828,0))</f>
        <v>0</v>
      </c>
      <c r="F5538" t="str">
        <f>INDEX(cleaned_data_Pittsburgh!AK$2:'cleaned_data_Pittsburgh'!AK$828, MATCH(A5538, cleaned_data_Pittsburgh!I$2:'cleaned_data_Pittsburgh'!I$828,0))</f>
        <v>Sub-county</v>
      </c>
      <c r="G5538">
        <f t="shared" si="69"/>
        <v>1</v>
      </c>
    </row>
    <row r="5539" spans="1:7" x14ac:dyDescent="0.2">
      <c r="A5539" t="s">
        <v>3212</v>
      </c>
      <c r="B5539">
        <v>97166212</v>
      </c>
      <c r="C5539" t="s">
        <v>3380</v>
      </c>
      <c r="D5539" t="str">
        <f>INDEX(cleaned_data_Pittsburgh!AF$2:'cleaned_data_Pittsburgh'!AF$828, MATCH(A5539, cleaned_data_Pittsburgh!I$2:'cleaned_data_Pittsburgh'!I$828,0))</f>
        <v>Pittsburgh</v>
      </c>
      <c r="E5539">
        <f>INDEX(cleaned_data_Pittsburgh!AG$2:'cleaned_data_Pittsburgh'!AG$828, MATCH(A5539, cleaned_data_Pittsburgh!I$2:'cleaned_data_Pittsburgh'!I$828,0))</f>
        <v>0</v>
      </c>
      <c r="F5539" t="str">
        <f>INDEX(cleaned_data_Pittsburgh!AK$2:'cleaned_data_Pittsburgh'!AK$828, MATCH(A5539, cleaned_data_Pittsburgh!I$2:'cleaned_data_Pittsburgh'!I$828,0))</f>
        <v>Sub-county</v>
      </c>
      <c r="G5539">
        <f t="shared" si="69"/>
        <v>1</v>
      </c>
    </row>
    <row r="5540" spans="1:7" x14ac:dyDescent="0.2">
      <c r="A5540" t="s">
        <v>3210</v>
      </c>
      <c r="B5540">
        <v>9283917</v>
      </c>
      <c r="C5540" t="s">
        <v>3380</v>
      </c>
      <c r="D5540" t="str">
        <f>INDEX(cleaned_data_Pittsburgh!AF$2:'cleaned_data_Pittsburgh'!AF$828, MATCH(A5540, cleaned_data_Pittsburgh!I$2:'cleaned_data_Pittsburgh'!I$828,0))</f>
        <v>Pittsburgh</v>
      </c>
      <c r="E5540">
        <f>INDEX(cleaned_data_Pittsburgh!AG$2:'cleaned_data_Pittsburgh'!AG$828, MATCH(A5540, cleaned_data_Pittsburgh!I$2:'cleaned_data_Pittsburgh'!I$828,0))</f>
        <v>0</v>
      </c>
      <c r="F5540" t="str">
        <f>INDEX(cleaned_data_Pittsburgh!AK$2:'cleaned_data_Pittsburgh'!AK$828, MATCH(A5540, cleaned_data_Pittsburgh!I$2:'cleaned_data_Pittsburgh'!I$828,0))</f>
        <v>Sub-county</v>
      </c>
      <c r="G5540">
        <f t="shared" si="69"/>
        <v>1</v>
      </c>
    </row>
    <row r="5541" spans="1:7" x14ac:dyDescent="0.2">
      <c r="A5541" t="s">
        <v>3210</v>
      </c>
      <c r="B5541">
        <v>185672186</v>
      </c>
      <c r="C5541" t="s">
        <v>3380</v>
      </c>
      <c r="D5541" t="str">
        <f>INDEX(cleaned_data_Pittsburgh!AF$2:'cleaned_data_Pittsburgh'!AF$828, MATCH(A5541, cleaned_data_Pittsburgh!I$2:'cleaned_data_Pittsburgh'!I$828,0))</f>
        <v>Pittsburgh</v>
      </c>
      <c r="E5541">
        <f>INDEX(cleaned_data_Pittsburgh!AG$2:'cleaned_data_Pittsburgh'!AG$828, MATCH(A5541, cleaned_data_Pittsburgh!I$2:'cleaned_data_Pittsburgh'!I$828,0))</f>
        <v>0</v>
      </c>
      <c r="F5541" t="str">
        <f>INDEX(cleaned_data_Pittsburgh!AK$2:'cleaned_data_Pittsburgh'!AK$828, MATCH(A5541, cleaned_data_Pittsburgh!I$2:'cleaned_data_Pittsburgh'!I$828,0))</f>
        <v>Sub-county</v>
      </c>
      <c r="G5541">
        <f t="shared" si="69"/>
        <v>1</v>
      </c>
    </row>
    <row r="5542" spans="1:7" x14ac:dyDescent="0.2">
      <c r="A5542" t="s">
        <v>3194</v>
      </c>
      <c r="B5542">
        <v>12140758</v>
      </c>
      <c r="C5542" t="s">
        <v>3380</v>
      </c>
      <c r="D5542" t="str">
        <f>INDEX(cleaned_data_Pittsburgh!AF$2:'cleaned_data_Pittsburgh'!AF$828, MATCH(A5542, cleaned_data_Pittsburgh!I$2:'cleaned_data_Pittsburgh'!I$828,0))</f>
        <v>Pittsburgh</v>
      </c>
      <c r="E5542">
        <f>INDEX(cleaned_data_Pittsburgh!AG$2:'cleaned_data_Pittsburgh'!AG$828, MATCH(A5542, cleaned_data_Pittsburgh!I$2:'cleaned_data_Pittsburgh'!I$828,0))</f>
        <v>0</v>
      </c>
      <c r="F5542" t="str">
        <f>INDEX(cleaned_data_Pittsburgh!AK$2:'cleaned_data_Pittsburgh'!AK$828, MATCH(A5542, cleaned_data_Pittsburgh!I$2:'cleaned_data_Pittsburgh'!I$828,0))</f>
        <v>Sub-county</v>
      </c>
      <c r="G5542">
        <f t="shared" si="69"/>
        <v>1</v>
      </c>
    </row>
    <row r="5543" spans="1:7" x14ac:dyDescent="0.2">
      <c r="A5543" t="s">
        <v>3194</v>
      </c>
      <c r="B5543">
        <v>182741621</v>
      </c>
      <c r="C5543" t="s">
        <v>3380</v>
      </c>
      <c r="D5543" t="str">
        <f>INDEX(cleaned_data_Pittsburgh!AF$2:'cleaned_data_Pittsburgh'!AF$828, MATCH(A5543, cleaned_data_Pittsburgh!I$2:'cleaned_data_Pittsburgh'!I$828,0))</f>
        <v>Pittsburgh</v>
      </c>
      <c r="E5543">
        <f>INDEX(cleaned_data_Pittsburgh!AG$2:'cleaned_data_Pittsburgh'!AG$828, MATCH(A5543, cleaned_data_Pittsburgh!I$2:'cleaned_data_Pittsburgh'!I$828,0))</f>
        <v>0</v>
      </c>
      <c r="F5543" t="str">
        <f>INDEX(cleaned_data_Pittsburgh!AK$2:'cleaned_data_Pittsburgh'!AK$828, MATCH(A5543, cleaned_data_Pittsburgh!I$2:'cleaned_data_Pittsburgh'!I$828,0))</f>
        <v>Sub-county</v>
      </c>
      <c r="G5543">
        <f t="shared" si="69"/>
        <v>1</v>
      </c>
    </row>
    <row r="5544" spans="1:7" x14ac:dyDescent="0.2">
      <c r="A5544" t="s">
        <v>3194</v>
      </c>
      <c r="B5544">
        <v>182524524</v>
      </c>
      <c r="C5544" t="s">
        <v>3380</v>
      </c>
      <c r="D5544" t="str">
        <f>INDEX(cleaned_data_Pittsburgh!AF$2:'cleaned_data_Pittsburgh'!AF$828, MATCH(A5544, cleaned_data_Pittsburgh!I$2:'cleaned_data_Pittsburgh'!I$828,0))</f>
        <v>Pittsburgh</v>
      </c>
      <c r="E5544">
        <f>INDEX(cleaned_data_Pittsburgh!AG$2:'cleaned_data_Pittsburgh'!AG$828, MATCH(A5544, cleaned_data_Pittsburgh!I$2:'cleaned_data_Pittsburgh'!I$828,0))</f>
        <v>0</v>
      </c>
      <c r="F5544" t="str">
        <f>INDEX(cleaned_data_Pittsburgh!AK$2:'cleaned_data_Pittsburgh'!AK$828, MATCH(A5544, cleaned_data_Pittsburgh!I$2:'cleaned_data_Pittsburgh'!I$828,0))</f>
        <v>Sub-county</v>
      </c>
      <c r="G5544">
        <f t="shared" si="69"/>
        <v>1</v>
      </c>
    </row>
    <row r="5545" spans="1:7" x14ac:dyDescent="0.2">
      <c r="A5545" t="s">
        <v>3194</v>
      </c>
      <c r="B5545">
        <v>158372552</v>
      </c>
      <c r="C5545" t="s">
        <v>3380</v>
      </c>
      <c r="D5545" t="str">
        <f>INDEX(cleaned_data_Pittsburgh!AF$2:'cleaned_data_Pittsburgh'!AF$828, MATCH(A5545, cleaned_data_Pittsburgh!I$2:'cleaned_data_Pittsburgh'!I$828,0))</f>
        <v>Pittsburgh</v>
      </c>
      <c r="E5545">
        <f>INDEX(cleaned_data_Pittsburgh!AG$2:'cleaned_data_Pittsburgh'!AG$828, MATCH(A5545, cleaned_data_Pittsburgh!I$2:'cleaned_data_Pittsburgh'!I$828,0))</f>
        <v>0</v>
      </c>
      <c r="F5545" t="str">
        <f>INDEX(cleaned_data_Pittsburgh!AK$2:'cleaned_data_Pittsburgh'!AK$828, MATCH(A5545, cleaned_data_Pittsburgh!I$2:'cleaned_data_Pittsburgh'!I$828,0))</f>
        <v>Sub-county</v>
      </c>
      <c r="G5545">
        <f t="shared" si="69"/>
        <v>1</v>
      </c>
    </row>
    <row r="5546" spans="1:7" x14ac:dyDescent="0.2">
      <c r="A5546" t="s">
        <v>3211</v>
      </c>
      <c r="B5546">
        <v>155048812</v>
      </c>
      <c r="C5546" t="s">
        <v>3380</v>
      </c>
      <c r="D5546" t="str">
        <f>INDEX(cleaned_data_Pittsburgh!AF$2:'cleaned_data_Pittsburgh'!AF$828, MATCH(A5546, cleaned_data_Pittsburgh!I$2:'cleaned_data_Pittsburgh'!I$828,0))</f>
        <v>Pittsburgh</v>
      </c>
      <c r="E5546">
        <f>INDEX(cleaned_data_Pittsburgh!AG$2:'cleaned_data_Pittsburgh'!AG$828, MATCH(A5546, cleaned_data_Pittsburgh!I$2:'cleaned_data_Pittsburgh'!I$828,0))</f>
        <v>0</v>
      </c>
      <c r="F5546" t="str">
        <f>INDEX(cleaned_data_Pittsburgh!AK$2:'cleaned_data_Pittsburgh'!AK$828, MATCH(A5546, cleaned_data_Pittsburgh!I$2:'cleaned_data_Pittsburgh'!I$828,0))</f>
        <v>Sub-county</v>
      </c>
      <c r="G5546">
        <f t="shared" si="69"/>
        <v>1</v>
      </c>
    </row>
    <row r="5547" spans="1:7" x14ac:dyDescent="0.2">
      <c r="A5547" t="s">
        <v>3211</v>
      </c>
      <c r="B5547">
        <v>113006582</v>
      </c>
      <c r="C5547" t="s">
        <v>3380</v>
      </c>
      <c r="D5547" t="str">
        <f>INDEX(cleaned_data_Pittsburgh!AF$2:'cleaned_data_Pittsburgh'!AF$828, MATCH(A5547, cleaned_data_Pittsburgh!I$2:'cleaned_data_Pittsburgh'!I$828,0))</f>
        <v>Pittsburgh</v>
      </c>
      <c r="E5547">
        <f>INDEX(cleaned_data_Pittsburgh!AG$2:'cleaned_data_Pittsburgh'!AG$828, MATCH(A5547, cleaned_data_Pittsburgh!I$2:'cleaned_data_Pittsburgh'!I$828,0))</f>
        <v>0</v>
      </c>
      <c r="F5547" t="str">
        <f>INDEX(cleaned_data_Pittsburgh!AK$2:'cleaned_data_Pittsburgh'!AK$828, MATCH(A5547, cleaned_data_Pittsburgh!I$2:'cleaned_data_Pittsburgh'!I$828,0))</f>
        <v>Sub-county</v>
      </c>
      <c r="G5547">
        <f t="shared" si="69"/>
        <v>1</v>
      </c>
    </row>
    <row r="5548" spans="1:7" x14ac:dyDescent="0.2">
      <c r="A5548" t="s">
        <v>3211</v>
      </c>
      <c r="B5548">
        <v>43246442</v>
      </c>
      <c r="C5548" t="s">
        <v>3380</v>
      </c>
      <c r="D5548" t="str">
        <f>INDEX(cleaned_data_Pittsburgh!AF$2:'cleaned_data_Pittsburgh'!AF$828, MATCH(A5548, cleaned_data_Pittsburgh!I$2:'cleaned_data_Pittsburgh'!I$828,0))</f>
        <v>Pittsburgh</v>
      </c>
      <c r="E5548">
        <f>INDEX(cleaned_data_Pittsburgh!AG$2:'cleaned_data_Pittsburgh'!AG$828, MATCH(A5548, cleaned_data_Pittsburgh!I$2:'cleaned_data_Pittsburgh'!I$828,0))</f>
        <v>0</v>
      </c>
      <c r="F5548" t="str">
        <f>INDEX(cleaned_data_Pittsburgh!AK$2:'cleaned_data_Pittsburgh'!AK$828, MATCH(A5548, cleaned_data_Pittsburgh!I$2:'cleaned_data_Pittsburgh'!I$828,0))</f>
        <v>Sub-county</v>
      </c>
      <c r="G5548">
        <f t="shared" si="69"/>
        <v>1</v>
      </c>
    </row>
    <row r="5549" spans="1:7" x14ac:dyDescent="0.2">
      <c r="A5549" t="s">
        <v>3193</v>
      </c>
      <c r="B5549">
        <v>12140758</v>
      </c>
      <c r="C5549" t="s">
        <v>3380</v>
      </c>
      <c r="D5549" t="str">
        <f>INDEX(cleaned_data_Pittsburgh!AF$2:'cleaned_data_Pittsburgh'!AF$828, MATCH(A5549, cleaned_data_Pittsburgh!I$2:'cleaned_data_Pittsburgh'!I$828,0))</f>
        <v>Pittsburgh</v>
      </c>
      <c r="E5549">
        <f>INDEX(cleaned_data_Pittsburgh!AG$2:'cleaned_data_Pittsburgh'!AG$828, MATCH(A5549, cleaned_data_Pittsburgh!I$2:'cleaned_data_Pittsburgh'!I$828,0))</f>
        <v>0</v>
      </c>
      <c r="F5549" t="str">
        <f>INDEX(cleaned_data_Pittsburgh!AK$2:'cleaned_data_Pittsburgh'!AK$828, MATCH(A5549, cleaned_data_Pittsburgh!I$2:'cleaned_data_Pittsburgh'!I$828,0))</f>
        <v>Sub-county</v>
      </c>
      <c r="G5549">
        <f t="shared" si="69"/>
        <v>1</v>
      </c>
    </row>
    <row r="5550" spans="1:7" x14ac:dyDescent="0.2">
      <c r="A5550" t="s">
        <v>3193</v>
      </c>
      <c r="B5550">
        <v>109604932</v>
      </c>
      <c r="C5550" t="s">
        <v>3380</v>
      </c>
      <c r="D5550" t="str">
        <f>INDEX(cleaned_data_Pittsburgh!AF$2:'cleaned_data_Pittsburgh'!AF$828, MATCH(A5550, cleaned_data_Pittsburgh!I$2:'cleaned_data_Pittsburgh'!I$828,0))</f>
        <v>Pittsburgh</v>
      </c>
      <c r="E5550">
        <f>INDEX(cleaned_data_Pittsburgh!AG$2:'cleaned_data_Pittsburgh'!AG$828, MATCH(A5550, cleaned_data_Pittsburgh!I$2:'cleaned_data_Pittsburgh'!I$828,0))</f>
        <v>0</v>
      </c>
      <c r="F5550" t="str">
        <f>INDEX(cleaned_data_Pittsburgh!AK$2:'cleaned_data_Pittsburgh'!AK$828, MATCH(A5550, cleaned_data_Pittsburgh!I$2:'cleaned_data_Pittsburgh'!I$828,0))</f>
        <v>Sub-county</v>
      </c>
      <c r="G5550">
        <f t="shared" si="69"/>
        <v>1</v>
      </c>
    </row>
    <row r="5551" spans="1:7" x14ac:dyDescent="0.2">
      <c r="A5551" t="s">
        <v>3193</v>
      </c>
      <c r="B5551">
        <v>191986565</v>
      </c>
      <c r="C5551" t="s">
        <v>3380</v>
      </c>
      <c r="D5551" t="str">
        <f>INDEX(cleaned_data_Pittsburgh!AF$2:'cleaned_data_Pittsburgh'!AF$828, MATCH(A5551, cleaned_data_Pittsburgh!I$2:'cleaned_data_Pittsburgh'!I$828,0))</f>
        <v>Pittsburgh</v>
      </c>
      <c r="E5551">
        <f>INDEX(cleaned_data_Pittsburgh!AG$2:'cleaned_data_Pittsburgh'!AG$828, MATCH(A5551, cleaned_data_Pittsburgh!I$2:'cleaned_data_Pittsburgh'!I$828,0))</f>
        <v>0</v>
      </c>
      <c r="F5551" t="str">
        <f>INDEX(cleaned_data_Pittsburgh!AK$2:'cleaned_data_Pittsburgh'!AK$828, MATCH(A5551, cleaned_data_Pittsburgh!I$2:'cleaned_data_Pittsburgh'!I$828,0))</f>
        <v>Sub-county</v>
      </c>
      <c r="G5551">
        <f t="shared" si="69"/>
        <v>1</v>
      </c>
    </row>
    <row r="5552" spans="1:7" x14ac:dyDescent="0.2">
      <c r="A5552" t="s">
        <v>3193</v>
      </c>
      <c r="B5552">
        <v>158372552</v>
      </c>
      <c r="C5552" t="s">
        <v>3380</v>
      </c>
      <c r="D5552" t="str">
        <f>INDEX(cleaned_data_Pittsburgh!AF$2:'cleaned_data_Pittsburgh'!AF$828, MATCH(A5552, cleaned_data_Pittsburgh!I$2:'cleaned_data_Pittsburgh'!I$828,0))</f>
        <v>Pittsburgh</v>
      </c>
      <c r="E5552">
        <f>INDEX(cleaned_data_Pittsburgh!AG$2:'cleaned_data_Pittsburgh'!AG$828, MATCH(A5552, cleaned_data_Pittsburgh!I$2:'cleaned_data_Pittsburgh'!I$828,0))</f>
        <v>0</v>
      </c>
      <c r="F5552" t="str">
        <f>INDEX(cleaned_data_Pittsburgh!AK$2:'cleaned_data_Pittsburgh'!AK$828, MATCH(A5552, cleaned_data_Pittsburgh!I$2:'cleaned_data_Pittsburgh'!I$828,0))</f>
        <v>Sub-county</v>
      </c>
      <c r="G5552">
        <f t="shared" si="69"/>
        <v>1</v>
      </c>
    </row>
    <row r="5553" spans="1:7" x14ac:dyDescent="0.2">
      <c r="A5553" t="s">
        <v>3349</v>
      </c>
      <c r="B5553">
        <v>40095402</v>
      </c>
      <c r="C5553" t="s">
        <v>3380</v>
      </c>
      <c r="D5553" t="str">
        <f>INDEX(cleaned_data_Pittsburgh!AF$2:'cleaned_data_Pittsburgh'!AF$828, MATCH(A5553, cleaned_data_Pittsburgh!I$2:'cleaned_data_Pittsburgh'!I$828,0))</f>
        <v>Pittsburgh</v>
      </c>
      <c r="E5553">
        <f>INDEX(cleaned_data_Pittsburgh!AG$2:'cleaned_data_Pittsburgh'!AG$828, MATCH(A5553, cleaned_data_Pittsburgh!I$2:'cleaned_data_Pittsburgh'!I$828,0))</f>
        <v>0</v>
      </c>
      <c r="F5553" t="str">
        <f>INDEX(cleaned_data_Pittsburgh!AK$2:'cleaned_data_Pittsburgh'!AK$828, MATCH(A5553, cleaned_data_Pittsburgh!I$2:'cleaned_data_Pittsburgh'!I$828,0))</f>
        <v>Sub-county</v>
      </c>
      <c r="G5553">
        <f t="shared" si="69"/>
        <v>1</v>
      </c>
    </row>
    <row r="5554" spans="1:7" x14ac:dyDescent="0.2">
      <c r="A5554" t="s">
        <v>3349</v>
      </c>
      <c r="B5554">
        <v>184899165</v>
      </c>
      <c r="C5554" t="s">
        <v>3380</v>
      </c>
      <c r="D5554" t="str">
        <f>INDEX(cleaned_data_Pittsburgh!AF$2:'cleaned_data_Pittsburgh'!AF$828, MATCH(A5554, cleaned_data_Pittsburgh!I$2:'cleaned_data_Pittsburgh'!I$828,0))</f>
        <v>Pittsburgh</v>
      </c>
      <c r="E5554">
        <f>INDEX(cleaned_data_Pittsburgh!AG$2:'cleaned_data_Pittsburgh'!AG$828, MATCH(A5554, cleaned_data_Pittsburgh!I$2:'cleaned_data_Pittsburgh'!I$828,0))</f>
        <v>0</v>
      </c>
      <c r="F5554" t="str">
        <f>INDEX(cleaned_data_Pittsburgh!AK$2:'cleaned_data_Pittsburgh'!AK$828, MATCH(A5554, cleaned_data_Pittsburgh!I$2:'cleaned_data_Pittsburgh'!I$828,0))</f>
        <v>Sub-county</v>
      </c>
      <c r="G5554">
        <f t="shared" si="69"/>
        <v>1</v>
      </c>
    </row>
    <row r="5555" spans="1:7" x14ac:dyDescent="0.2">
      <c r="A5555" t="s">
        <v>3349</v>
      </c>
      <c r="B5555">
        <v>182524524</v>
      </c>
      <c r="C5555" t="s">
        <v>3380</v>
      </c>
      <c r="D5555" t="str">
        <f>INDEX(cleaned_data_Pittsburgh!AF$2:'cleaned_data_Pittsburgh'!AF$828, MATCH(A5555, cleaned_data_Pittsburgh!I$2:'cleaned_data_Pittsburgh'!I$828,0))</f>
        <v>Pittsburgh</v>
      </c>
      <c r="E5555">
        <f>INDEX(cleaned_data_Pittsburgh!AG$2:'cleaned_data_Pittsburgh'!AG$828, MATCH(A5555, cleaned_data_Pittsburgh!I$2:'cleaned_data_Pittsburgh'!I$828,0))</f>
        <v>0</v>
      </c>
      <c r="F5555" t="str">
        <f>INDEX(cleaned_data_Pittsburgh!AK$2:'cleaned_data_Pittsburgh'!AK$828, MATCH(A5555, cleaned_data_Pittsburgh!I$2:'cleaned_data_Pittsburgh'!I$828,0))</f>
        <v>Sub-county</v>
      </c>
      <c r="G5555">
        <f t="shared" si="69"/>
        <v>1</v>
      </c>
    </row>
    <row r="5556" spans="1:7" x14ac:dyDescent="0.2">
      <c r="A5556" t="s">
        <v>3308</v>
      </c>
      <c r="B5556">
        <v>111059972</v>
      </c>
      <c r="C5556" t="s">
        <v>3380</v>
      </c>
      <c r="D5556" t="str">
        <f>INDEX(cleaned_data_Pittsburgh!AF$2:'cleaned_data_Pittsburgh'!AF$828, MATCH(A5556, cleaned_data_Pittsburgh!I$2:'cleaned_data_Pittsburgh'!I$828,0))</f>
        <v>Pittsburgh</v>
      </c>
      <c r="E5556">
        <f>INDEX(cleaned_data_Pittsburgh!AG$2:'cleaned_data_Pittsburgh'!AG$828, MATCH(A5556, cleaned_data_Pittsburgh!I$2:'cleaned_data_Pittsburgh'!I$828,0))</f>
        <v>0</v>
      </c>
      <c r="F5556" t="str">
        <f>INDEX(cleaned_data_Pittsburgh!AK$2:'cleaned_data_Pittsburgh'!AK$828, MATCH(A5556, cleaned_data_Pittsburgh!I$2:'cleaned_data_Pittsburgh'!I$828,0))</f>
        <v>Sub-county</v>
      </c>
      <c r="G5556">
        <f t="shared" si="69"/>
        <v>1</v>
      </c>
    </row>
    <row r="5557" spans="1:7" x14ac:dyDescent="0.2">
      <c r="A5557" t="s">
        <v>3308</v>
      </c>
      <c r="B5557">
        <v>5592549</v>
      </c>
      <c r="C5557" t="s">
        <v>3380</v>
      </c>
      <c r="D5557" t="str">
        <f>INDEX(cleaned_data_Pittsburgh!AF$2:'cleaned_data_Pittsburgh'!AF$828, MATCH(A5557, cleaned_data_Pittsburgh!I$2:'cleaned_data_Pittsburgh'!I$828,0))</f>
        <v>Pittsburgh</v>
      </c>
      <c r="E5557">
        <f>INDEX(cleaned_data_Pittsburgh!AG$2:'cleaned_data_Pittsburgh'!AG$828, MATCH(A5557, cleaned_data_Pittsburgh!I$2:'cleaned_data_Pittsburgh'!I$828,0))</f>
        <v>0</v>
      </c>
      <c r="F5557" t="str">
        <f>INDEX(cleaned_data_Pittsburgh!AK$2:'cleaned_data_Pittsburgh'!AK$828, MATCH(A5557, cleaned_data_Pittsburgh!I$2:'cleaned_data_Pittsburgh'!I$828,0))</f>
        <v>Sub-county</v>
      </c>
      <c r="G5557">
        <f t="shared" si="69"/>
        <v>1</v>
      </c>
    </row>
    <row r="5558" spans="1:7" x14ac:dyDescent="0.2">
      <c r="A5558" t="s">
        <v>3308</v>
      </c>
      <c r="B5558">
        <v>139046532</v>
      </c>
      <c r="C5558" t="s">
        <v>3380</v>
      </c>
      <c r="D5558" t="str">
        <f>INDEX(cleaned_data_Pittsburgh!AF$2:'cleaned_data_Pittsburgh'!AF$828, MATCH(A5558, cleaned_data_Pittsburgh!I$2:'cleaned_data_Pittsburgh'!I$828,0))</f>
        <v>Pittsburgh</v>
      </c>
      <c r="E5558">
        <f>INDEX(cleaned_data_Pittsburgh!AG$2:'cleaned_data_Pittsburgh'!AG$828, MATCH(A5558, cleaned_data_Pittsburgh!I$2:'cleaned_data_Pittsburgh'!I$828,0))</f>
        <v>0</v>
      </c>
      <c r="F5558" t="str">
        <f>INDEX(cleaned_data_Pittsburgh!AK$2:'cleaned_data_Pittsburgh'!AK$828, MATCH(A5558, cleaned_data_Pittsburgh!I$2:'cleaned_data_Pittsburgh'!I$828,0))</f>
        <v>Sub-county</v>
      </c>
      <c r="G5558">
        <f t="shared" si="69"/>
        <v>1</v>
      </c>
    </row>
    <row r="5559" spans="1:7" x14ac:dyDescent="0.2">
      <c r="A5559" t="s">
        <v>3179</v>
      </c>
      <c r="B5559">
        <v>104252332</v>
      </c>
      <c r="C5559" t="s">
        <v>3380</v>
      </c>
      <c r="D5559" t="str">
        <f>INDEX(cleaned_data_Pittsburgh!AF$2:'cleaned_data_Pittsburgh'!AF$828, MATCH(A5559, cleaned_data_Pittsburgh!I$2:'cleaned_data_Pittsburgh'!I$828,0))</f>
        <v>Pittsburgh</v>
      </c>
      <c r="E5559">
        <f>INDEX(cleaned_data_Pittsburgh!AG$2:'cleaned_data_Pittsburgh'!AG$828, MATCH(A5559, cleaned_data_Pittsburgh!I$2:'cleaned_data_Pittsburgh'!I$828,0))</f>
        <v>0</v>
      </c>
      <c r="F5559" t="str">
        <f>INDEX(cleaned_data_Pittsburgh!AK$2:'cleaned_data_Pittsburgh'!AK$828, MATCH(A5559, cleaned_data_Pittsburgh!I$2:'cleaned_data_Pittsburgh'!I$828,0))</f>
        <v>Sub-county</v>
      </c>
      <c r="G5559">
        <f t="shared" si="69"/>
        <v>1</v>
      </c>
    </row>
    <row r="5560" spans="1:7" x14ac:dyDescent="0.2">
      <c r="A5560" t="s">
        <v>3179</v>
      </c>
      <c r="B5560">
        <v>190222676</v>
      </c>
      <c r="C5560" t="s">
        <v>3380</v>
      </c>
      <c r="D5560" t="str">
        <f>INDEX(cleaned_data_Pittsburgh!AF$2:'cleaned_data_Pittsburgh'!AF$828, MATCH(A5560, cleaned_data_Pittsburgh!I$2:'cleaned_data_Pittsburgh'!I$828,0))</f>
        <v>Pittsburgh</v>
      </c>
      <c r="E5560">
        <f>INDEX(cleaned_data_Pittsburgh!AG$2:'cleaned_data_Pittsburgh'!AG$828, MATCH(A5560, cleaned_data_Pittsburgh!I$2:'cleaned_data_Pittsburgh'!I$828,0))</f>
        <v>0</v>
      </c>
      <c r="F5560" t="str">
        <f>INDEX(cleaned_data_Pittsburgh!AK$2:'cleaned_data_Pittsburgh'!AK$828, MATCH(A5560, cleaned_data_Pittsburgh!I$2:'cleaned_data_Pittsburgh'!I$828,0))</f>
        <v>Sub-county</v>
      </c>
      <c r="G5560">
        <f t="shared" si="69"/>
        <v>1</v>
      </c>
    </row>
    <row r="5561" spans="1:7" x14ac:dyDescent="0.2">
      <c r="A5561" t="s">
        <v>3180</v>
      </c>
      <c r="B5561">
        <v>104252332</v>
      </c>
      <c r="C5561" t="s">
        <v>3380</v>
      </c>
      <c r="D5561" t="str">
        <f>INDEX(cleaned_data_Pittsburgh!AF$2:'cleaned_data_Pittsburgh'!AF$828, MATCH(A5561, cleaned_data_Pittsburgh!I$2:'cleaned_data_Pittsburgh'!I$828,0))</f>
        <v>Pittsburgh</v>
      </c>
      <c r="E5561">
        <f>INDEX(cleaned_data_Pittsburgh!AG$2:'cleaned_data_Pittsburgh'!AG$828, MATCH(A5561, cleaned_data_Pittsburgh!I$2:'cleaned_data_Pittsburgh'!I$828,0))</f>
        <v>0</v>
      </c>
      <c r="F5561" t="str">
        <f>INDEX(cleaned_data_Pittsburgh!AK$2:'cleaned_data_Pittsburgh'!AK$828, MATCH(A5561, cleaned_data_Pittsburgh!I$2:'cleaned_data_Pittsburgh'!I$828,0))</f>
        <v>Sub-county</v>
      </c>
      <c r="G5561">
        <f t="shared" si="69"/>
        <v>1</v>
      </c>
    </row>
    <row r="5562" spans="1:7" x14ac:dyDescent="0.2">
      <c r="A5562" t="s">
        <v>3347</v>
      </c>
      <c r="B5562">
        <v>40095402</v>
      </c>
      <c r="C5562" t="s">
        <v>3380</v>
      </c>
      <c r="D5562" t="str">
        <f>INDEX(cleaned_data_Pittsburgh!AF$2:'cleaned_data_Pittsburgh'!AF$828, MATCH(A5562, cleaned_data_Pittsburgh!I$2:'cleaned_data_Pittsburgh'!I$828,0))</f>
        <v>Pittsburgh</v>
      </c>
      <c r="E5562">
        <f>INDEX(cleaned_data_Pittsburgh!AG$2:'cleaned_data_Pittsburgh'!AG$828, MATCH(A5562, cleaned_data_Pittsburgh!I$2:'cleaned_data_Pittsburgh'!I$828,0))</f>
        <v>0</v>
      </c>
      <c r="F5562" t="str">
        <f>INDEX(cleaned_data_Pittsburgh!AK$2:'cleaned_data_Pittsburgh'!AK$828, MATCH(A5562, cleaned_data_Pittsburgh!I$2:'cleaned_data_Pittsburgh'!I$828,0))</f>
        <v>Sub-county</v>
      </c>
      <c r="G5562">
        <f t="shared" si="69"/>
        <v>1</v>
      </c>
    </row>
    <row r="5563" spans="1:7" x14ac:dyDescent="0.2">
      <c r="A5563" t="s">
        <v>3347</v>
      </c>
      <c r="B5563">
        <v>184899165</v>
      </c>
      <c r="C5563" t="s">
        <v>3380</v>
      </c>
      <c r="D5563" t="str">
        <f>INDEX(cleaned_data_Pittsburgh!AF$2:'cleaned_data_Pittsburgh'!AF$828, MATCH(A5563, cleaned_data_Pittsburgh!I$2:'cleaned_data_Pittsburgh'!I$828,0))</f>
        <v>Pittsburgh</v>
      </c>
      <c r="E5563">
        <f>INDEX(cleaned_data_Pittsburgh!AG$2:'cleaned_data_Pittsburgh'!AG$828, MATCH(A5563, cleaned_data_Pittsburgh!I$2:'cleaned_data_Pittsburgh'!I$828,0))</f>
        <v>0</v>
      </c>
      <c r="F5563" t="str">
        <f>INDEX(cleaned_data_Pittsburgh!AK$2:'cleaned_data_Pittsburgh'!AK$828, MATCH(A5563, cleaned_data_Pittsburgh!I$2:'cleaned_data_Pittsburgh'!I$828,0))</f>
        <v>Sub-county</v>
      </c>
      <c r="G5563">
        <f t="shared" si="69"/>
        <v>1</v>
      </c>
    </row>
    <row r="5564" spans="1:7" x14ac:dyDescent="0.2">
      <c r="A5564" t="s">
        <v>3347</v>
      </c>
      <c r="B5564">
        <v>182524524</v>
      </c>
      <c r="C5564" t="s">
        <v>3380</v>
      </c>
      <c r="D5564" t="str">
        <f>INDEX(cleaned_data_Pittsburgh!AF$2:'cleaned_data_Pittsburgh'!AF$828, MATCH(A5564, cleaned_data_Pittsburgh!I$2:'cleaned_data_Pittsburgh'!I$828,0))</f>
        <v>Pittsburgh</v>
      </c>
      <c r="E5564">
        <f>INDEX(cleaned_data_Pittsburgh!AG$2:'cleaned_data_Pittsburgh'!AG$828, MATCH(A5564, cleaned_data_Pittsburgh!I$2:'cleaned_data_Pittsburgh'!I$828,0))</f>
        <v>0</v>
      </c>
      <c r="F5564" t="str">
        <f>INDEX(cleaned_data_Pittsburgh!AK$2:'cleaned_data_Pittsburgh'!AK$828, MATCH(A5564, cleaned_data_Pittsburgh!I$2:'cleaned_data_Pittsburgh'!I$828,0))</f>
        <v>Sub-county</v>
      </c>
      <c r="G5564">
        <f t="shared" si="69"/>
        <v>1</v>
      </c>
    </row>
    <row r="5565" spans="1:7" x14ac:dyDescent="0.2">
      <c r="A5565" t="s">
        <v>3322</v>
      </c>
      <c r="B5565">
        <v>8457539</v>
      </c>
      <c r="C5565" t="s">
        <v>3380</v>
      </c>
      <c r="D5565" t="str">
        <f>INDEX(cleaned_data_Pittsburgh!AF$2:'cleaned_data_Pittsburgh'!AF$828, MATCH(A5565, cleaned_data_Pittsburgh!I$2:'cleaned_data_Pittsburgh'!I$828,0))</f>
        <v>Pittsburgh</v>
      </c>
      <c r="E5565">
        <f>INDEX(cleaned_data_Pittsburgh!AG$2:'cleaned_data_Pittsburgh'!AG$828, MATCH(A5565, cleaned_data_Pittsburgh!I$2:'cleaned_data_Pittsburgh'!I$828,0))</f>
        <v>0</v>
      </c>
      <c r="F5565" t="str">
        <f>INDEX(cleaned_data_Pittsburgh!AK$2:'cleaned_data_Pittsburgh'!AK$828, MATCH(A5565, cleaned_data_Pittsburgh!I$2:'cleaned_data_Pittsburgh'!I$828,0))</f>
        <v>Sub-county</v>
      </c>
      <c r="G5565">
        <f t="shared" si="69"/>
        <v>1</v>
      </c>
    </row>
    <row r="5566" spans="1:7" x14ac:dyDescent="0.2">
      <c r="A5566" t="s">
        <v>3322</v>
      </c>
      <c r="B5566">
        <v>186278119</v>
      </c>
      <c r="C5566" t="s">
        <v>3380</v>
      </c>
      <c r="D5566" t="str">
        <f>INDEX(cleaned_data_Pittsburgh!AF$2:'cleaned_data_Pittsburgh'!AF$828, MATCH(A5566, cleaned_data_Pittsburgh!I$2:'cleaned_data_Pittsburgh'!I$828,0))</f>
        <v>Pittsburgh</v>
      </c>
      <c r="E5566">
        <f>INDEX(cleaned_data_Pittsburgh!AG$2:'cleaned_data_Pittsburgh'!AG$828, MATCH(A5566, cleaned_data_Pittsburgh!I$2:'cleaned_data_Pittsburgh'!I$828,0))</f>
        <v>0</v>
      </c>
      <c r="F5566" t="str">
        <f>INDEX(cleaned_data_Pittsburgh!AK$2:'cleaned_data_Pittsburgh'!AK$828, MATCH(A5566, cleaned_data_Pittsburgh!I$2:'cleaned_data_Pittsburgh'!I$828,0))</f>
        <v>Sub-county</v>
      </c>
      <c r="G5566">
        <f t="shared" si="69"/>
        <v>1</v>
      </c>
    </row>
    <row r="5567" spans="1:7" x14ac:dyDescent="0.2">
      <c r="A5567" t="s">
        <v>3322</v>
      </c>
      <c r="B5567">
        <v>123720302</v>
      </c>
      <c r="C5567" t="s">
        <v>3380</v>
      </c>
      <c r="D5567" t="str">
        <f>INDEX(cleaned_data_Pittsburgh!AF$2:'cleaned_data_Pittsburgh'!AF$828, MATCH(A5567, cleaned_data_Pittsburgh!I$2:'cleaned_data_Pittsburgh'!I$828,0))</f>
        <v>Pittsburgh</v>
      </c>
      <c r="E5567">
        <f>INDEX(cleaned_data_Pittsburgh!AG$2:'cleaned_data_Pittsburgh'!AG$828, MATCH(A5567, cleaned_data_Pittsburgh!I$2:'cleaned_data_Pittsburgh'!I$828,0))</f>
        <v>0</v>
      </c>
      <c r="F5567" t="str">
        <f>INDEX(cleaned_data_Pittsburgh!AK$2:'cleaned_data_Pittsburgh'!AK$828, MATCH(A5567, cleaned_data_Pittsburgh!I$2:'cleaned_data_Pittsburgh'!I$828,0))</f>
        <v>Sub-county</v>
      </c>
      <c r="G5567">
        <f t="shared" si="69"/>
        <v>1</v>
      </c>
    </row>
    <row r="5568" spans="1:7" x14ac:dyDescent="0.2">
      <c r="A5568" t="s">
        <v>3322</v>
      </c>
      <c r="B5568">
        <v>136510482</v>
      </c>
      <c r="C5568" t="s">
        <v>3380</v>
      </c>
      <c r="D5568" t="str">
        <f>INDEX(cleaned_data_Pittsburgh!AF$2:'cleaned_data_Pittsburgh'!AF$828, MATCH(A5568, cleaned_data_Pittsburgh!I$2:'cleaned_data_Pittsburgh'!I$828,0))</f>
        <v>Pittsburgh</v>
      </c>
      <c r="E5568">
        <f>INDEX(cleaned_data_Pittsburgh!AG$2:'cleaned_data_Pittsburgh'!AG$828, MATCH(A5568, cleaned_data_Pittsburgh!I$2:'cleaned_data_Pittsburgh'!I$828,0))</f>
        <v>0</v>
      </c>
      <c r="F5568" t="str">
        <f>INDEX(cleaned_data_Pittsburgh!AK$2:'cleaned_data_Pittsburgh'!AK$828, MATCH(A5568, cleaned_data_Pittsburgh!I$2:'cleaned_data_Pittsburgh'!I$828,0))</f>
        <v>Sub-county</v>
      </c>
      <c r="G5568">
        <f t="shared" si="69"/>
        <v>1</v>
      </c>
    </row>
    <row r="5569" spans="1:7" x14ac:dyDescent="0.2">
      <c r="A5569" t="s">
        <v>3322</v>
      </c>
      <c r="B5569">
        <v>163601222</v>
      </c>
      <c r="C5569" t="s">
        <v>3380</v>
      </c>
      <c r="D5569" t="str">
        <f>INDEX(cleaned_data_Pittsburgh!AF$2:'cleaned_data_Pittsburgh'!AF$828, MATCH(A5569, cleaned_data_Pittsburgh!I$2:'cleaned_data_Pittsburgh'!I$828,0))</f>
        <v>Pittsburgh</v>
      </c>
      <c r="E5569">
        <f>INDEX(cleaned_data_Pittsburgh!AG$2:'cleaned_data_Pittsburgh'!AG$828, MATCH(A5569, cleaned_data_Pittsburgh!I$2:'cleaned_data_Pittsburgh'!I$828,0))</f>
        <v>0</v>
      </c>
      <c r="F5569" t="str">
        <f>INDEX(cleaned_data_Pittsburgh!AK$2:'cleaned_data_Pittsburgh'!AK$828, MATCH(A5569, cleaned_data_Pittsburgh!I$2:'cleaned_data_Pittsburgh'!I$828,0))</f>
        <v>Sub-county</v>
      </c>
      <c r="G5569">
        <f t="shared" si="69"/>
        <v>1</v>
      </c>
    </row>
    <row r="5570" spans="1:7" x14ac:dyDescent="0.2">
      <c r="A5570" t="s">
        <v>3258</v>
      </c>
      <c r="B5570">
        <v>11969710</v>
      </c>
      <c r="C5570" t="s">
        <v>3380</v>
      </c>
      <c r="D5570" t="str">
        <f>INDEX(cleaned_data_Pittsburgh!AF$2:'cleaned_data_Pittsburgh'!AF$828, MATCH(A5570, cleaned_data_Pittsburgh!I$2:'cleaned_data_Pittsburgh'!I$828,0))</f>
        <v>Pittsburgh</v>
      </c>
      <c r="E5570">
        <f>INDEX(cleaned_data_Pittsburgh!AG$2:'cleaned_data_Pittsburgh'!AG$828, MATCH(A5570, cleaned_data_Pittsburgh!I$2:'cleaned_data_Pittsburgh'!I$828,0))</f>
        <v>0</v>
      </c>
      <c r="F5570" t="str">
        <f>INDEX(cleaned_data_Pittsburgh!AK$2:'cleaned_data_Pittsburgh'!AK$828, MATCH(A5570, cleaned_data_Pittsburgh!I$2:'cleaned_data_Pittsburgh'!I$828,0))</f>
        <v>Sub-county</v>
      </c>
      <c r="G5570">
        <f t="shared" si="69"/>
        <v>1</v>
      </c>
    </row>
    <row r="5571" spans="1:7" x14ac:dyDescent="0.2">
      <c r="A5571" t="s">
        <v>3258</v>
      </c>
      <c r="B5571">
        <v>11932443</v>
      </c>
      <c r="C5571" t="s">
        <v>3380</v>
      </c>
      <c r="D5571" t="str">
        <f>INDEX(cleaned_data_Pittsburgh!AF$2:'cleaned_data_Pittsburgh'!AF$828, MATCH(A5571, cleaned_data_Pittsburgh!I$2:'cleaned_data_Pittsburgh'!I$828,0))</f>
        <v>Pittsburgh</v>
      </c>
      <c r="E5571">
        <f>INDEX(cleaned_data_Pittsburgh!AG$2:'cleaned_data_Pittsburgh'!AG$828, MATCH(A5571, cleaned_data_Pittsburgh!I$2:'cleaned_data_Pittsburgh'!I$828,0))</f>
        <v>0</v>
      </c>
      <c r="F5571" t="str">
        <f>INDEX(cleaned_data_Pittsburgh!AK$2:'cleaned_data_Pittsburgh'!AK$828, MATCH(A5571, cleaned_data_Pittsburgh!I$2:'cleaned_data_Pittsburgh'!I$828,0))</f>
        <v>Sub-county</v>
      </c>
      <c r="G5571">
        <f t="shared" si="69"/>
        <v>1</v>
      </c>
    </row>
    <row r="5572" spans="1:7" x14ac:dyDescent="0.2">
      <c r="A5572" t="s">
        <v>3258</v>
      </c>
      <c r="B5572">
        <v>11960184</v>
      </c>
      <c r="C5572" t="s">
        <v>3380</v>
      </c>
      <c r="D5572" t="str">
        <f>INDEX(cleaned_data_Pittsburgh!AF$2:'cleaned_data_Pittsburgh'!AF$828, MATCH(A5572, cleaned_data_Pittsburgh!I$2:'cleaned_data_Pittsburgh'!I$828,0))</f>
        <v>Pittsburgh</v>
      </c>
      <c r="E5572">
        <f>INDEX(cleaned_data_Pittsburgh!AG$2:'cleaned_data_Pittsburgh'!AG$828, MATCH(A5572, cleaned_data_Pittsburgh!I$2:'cleaned_data_Pittsburgh'!I$828,0))</f>
        <v>0</v>
      </c>
      <c r="F5572" t="str">
        <f>INDEX(cleaned_data_Pittsburgh!AK$2:'cleaned_data_Pittsburgh'!AK$828, MATCH(A5572, cleaned_data_Pittsburgh!I$2:'cleaned_data_Pittsburgh'!I$828,0))</f>
        <v>Sub-county</v>
      </c>
      <c r="G5572">
        <f t="shared" si="69"/>
        <v>1</v>
      </c>
    </row>
    <row r="5573" spans="1:7" x14ac:dyDescent="0.2">
      <c r="A5573" t="s">
        <v>3258</v>
      </c>
      <c r="B5573">
        <v>54548102</v>
      </c>
      <c r="C5573" t="s">
        <v>3380</v>
      </c>
      <c r="D5573" t="str">
        <f>INDEX(cleaned_data_Pittsburgh!AF$2:'cleaned_data_Pittsburgh'!AF$828, MATCH(A5573, cleaned_data_Pittsburgh!I$2:'cleaned_data_Pittsburgh'!I$828,0))</f>
        <v>Pittsburgh</v>
      </c>
      <c r="E5573">
        <f>INDEX(cleaned_data_Pittsburgh!AG$2:'cleaned_data_Pittsburgh'!AG$828, MATCH(A5573, cleaned_data_Pittsburgh!I$2:'cleaned_data_Pittsburgh'!I$828,0))</f>
        <v>0</v>
      </c>
      <c r="F5573" t="str">
        <f>INDEX(cleaned_data_Pittsburgh!AK$2:'cleaned_data_Pittsburgh'!AK$828, MATCH(A5573, cleaned_data_Pittsburgh!I$2:'cleaned_data_Pittsburgh'!I$828,0))</f>
        <v>Sub-county</v>
      </c>
      <c r="G5573">
        <f t="shared" si="69"/>
        <v>1</v>
      </c>
    </row>
    <row r="5574" spans="1:7" x14ac:dyDescent="0.2">
      <c r="A5574" t="s">
        <v>3259</v>
      </c>
      <c r="B5574">
        <v>11969710</v>
      </c>
      <c r="C5574" t="s">
        <v>3380</v>
      </c>
      <c r="D5574" t="str">
        <f>INDEX(cleaned_data_Pittsburgh!AF$2:'cleaned_data_Pittsburgh'!AF$828, MATCH(A5574, cleaned_data_Pittsburgh!I$2:'cleaned_data_Pittsburgh'!I$828,0))</f>
        <v>Pittsburgh</v>
      </c>
      <c r="E5574">
        <f>INDEX(cleaned_data_Pittsburgh!AG$2:'cleaned_data_Pittsburgh'!AG$828, MATCH(A5574, cleaned_data_Pittsburgh!I$2:'cleaned_data_Pittsburgh'!I$828,0))</f>
        <v>0</v>
      </c>
      <c r="F5574" t="str">
        <f>INDEX(cleaned_data_Pittsburgh!AK$2:'cleaned_data_Pittsburgh'!AK$828, MATCH(A5574, cleaned_data_Pittsburgh!I$2:'cleaned_data_Pittsburgh'!I$828,0))</f>
        <v>Sub-county</v>
      </c>
      <c r="G5574">
        <f t="shared" si="69"/>
        <v>1</v>
      </c>
    </row>
    <row r="5575" spans="1:7" x14ac:dyDescent="0.2">
      <c r="A5575" t="s">
        <v>3259</v>
      </c>
      <c r="B5575">
        <v>11932443</v>
      </c>
      <c r="C5575" t="s">
        <v>3380</v>
      </c>
      <c r="D5575" t="str">
        <f>INDEX(cleaned_data_Pittsburgh!AF$2:'cleaned_data_Pittsburgh'!AF$828, MATCH(A5575, cleaned_data_Pittsburgh!I$2:'cleaned_data_Pittsburgh'!I$828,0))</f>
        <v>Pittsburgh</v>
      </c>
      <c r="E5575">
        <f>INDEX(cleaned_data_Pittsburgh!AG$2:'cleaned_data_Pittsburgh'!AG$828, MATCH(A5575, cleaned_data_Pittsburgh!I$2:'cleaned_data_Pittsburgh'!I$828,0))</f>
        <v>0</v>
      </c>
      <c r="F5575" t="str">
        <f>INDEX(cleaned_data_Pittsburgh!AK$2:'cleaned_data_Pittsburgh'!AK$828, MATCH(A5575, cleaned_data_Pittsburgh!I$2:'cleaned_data_Pittsburgh'!I$828,0))</f>
        <v>Sub-county</v>
      </c>
      <c r="G5575">
        <f t="shared" si="69"/>
        <v>1</v>
      </c>
    </row>
    <row r="5576" spans="1:7" x14ac:dyDescent="0.2">
      <c r="A5576" t="s">
        <v>3259</v>
      </c>
      <c r="B5576">
        <v>54548102</v>
      </c>
      <c r="C5576" t="s">
        <v>3380</v>
      </c>
      <c r="D5576" t="str">
        <f>INDEX(cleaned_data_Pittsburgh!AF$2:'cleaned_data_Pittsburgh'!AF$828, MATCH(A5576, cleaned_data_Pittsburgh!I$2:'cleaned_data_Pittsburgh'!I$828,0))</f>
        <v>Pittsburgh</v>
      </c>
      <c r="E5576">
        <f>INDEX(cleaned_data_Pittsburgh!AG$2:'cleaned_data_Pittsburgh'!AG$828, MATCH(A5576, cleaned_data_Pittsburgh!I$2:'cleaned_data_Pittsburgh'!I$828,0))</f>
        <v>0</v>
      </c>
      <c r="F5576" t="str">
        <f>INDEX(cleaned_data_Pittsburgh!AK$2:'cleaned_data_Pittsburgh'!AK$828, MATCH(A5576, cleaned_data_Pittsburgh!I$2:'cleaned_data_Pittsburgh'!I$828,0))</f>
        <v>Sub-county</v>
      </c>
      <c r="G5576">
        <f t="shared" si="69"/>
        <v>1</v>
      </c>
    </row>
    <row r="5577" spans="1:7" x14ac:dyDescent="0.2">
      <c r="A5577" t="s">
        <v>3132</v>
      </c>
      <c r="B5577">
        <v>182491636</v>
      </c>
      <c r="C5577" t="s">
        <v>3380</v>
      </c>
      <c r="D5577" t="str">
        <f>INDEX(cleaned_data_Pittsburgh!AF$2:'cleaned_data_Pittsburgh'!AF$828, MATCH(A5577, cleaned_data_Pittsburgh!I$2:'cleaned_data_Pittsburgh'!I$828,0))</f>
        <v>Pittsburgh</v>
      </c>
      <c r="E5577">
        <f>INDEX(cleaned_data_Pittsburgh!AG$2:'cleaned_data_Pittsburgh'!AG$828, MATCH(A5577, cleaned_data_Pittsburgh!I$2:'cleaned_data_Pittsburgh'!I$828,0))</f>
        <v>0</v>
      </c>
      <c r="F5577" t="str">
        <f>INDEX(cleaned_data_Pittsburgh!AK$2:'cleaned_data_Pittsburgh'!AK$828, MATCH(A5577, cleaned_data_Pittsburgh!I$2:'cleaned_data_Pittsburgh'!I$828,0))</f>
        <v>Sub-county</v>
      </c>
      <c r="G5577">
        <f t="shared" si="69"/>
        <v>1</v>
      </c>
    </row>
    <row r="5578" spans="1:7" x14ac:dyDescent="0.2">
      <c r="A5578" t="s">
        <v>3132</v>
      </c>
      <c r="B5578">
        <v>237675</v>
      </c>
      <c r="C5578" t="s">
        <v>3380</v>
      </c>
      <c r="D5578" t="str">
        <f>INDEX(cleaned_data_Pittsburgh!AF$2:'cleaned_data_Pittsburgh'!AF$828, MATCH(A5578, cleaned_data_Pittsburgh!I$2:'cleaned_data_Pittsburgh'!I$828,0))</f>
        <v>Pittsburgh</v>
      </c>
      <c r="E5578">
        <f>INDEX(cleaned_data_Pittsburgh!AG$2:'cleaned_data_Pittsburgh'!AG$828, MATCH(A5578, cleaned_data_Pittsburgh!I$2:'cleaned_data_Pittsburgh'!I$828,0))</f>
        <v>0</v>
      </c>
      <c r="F5578" t="str">
        <f>INDEX(cleaned_data_Pittsburgh!AK$2:'cleaned_data_Pittsburgh'!AK$828, MATCH(A5578, cleaned_data_Pittsburgh!I$2:'cleaned_data_Pittsburgh'!I$828,0))</f>
        <v>Sub-county</v>
      </c>
      <c r="G5578">
        <f t="shared" si="69"/>
        <v>1</v>
      </c>
    </row>
    <row r="5579" spans="1:7" x14ac:dyDescent="0.2">
      <c r="A5579" t="s">
        <v>3125</v>
      </c>
      <c r="B5579">
        <v>1152738</v>
      </c>
      <c r="C5579" t="s">
        <v>3380</v>
      </c>
      <c r="D5579" t="str">
        <f>INDEX(cleaned_data_Pittsburgh!AF$2:'cleaned_data_Pittsburgh'!AF$828, MATCH(A5579, cleaned_data_Pittsburgh!I$2:'cleaned_data_Pittsburgh'!I$828,0))</f>
        <v>Pittsburgh</v>
      </c>
      <c r="E5579">
        <f>INDEX(cleaned_data_Pittsburgh!AG$2:'cleaned_data_Pittsburgh'!AG$828, MATCH(A5579, cleaned_data_Pittsburgh!I$2:'cleaned_data_Pittsburgh'!I$828,0))</f>
        <v>0</v>
      </c>
      <c r="F5579" t="str">
        <f>INDEX(cleaned_data_Pittsburgh!AK$2:'cleaned_data_Pittsburgh'!AK$828, MATCH(A5579, cleaned_data_Pittsburgh!I$2:'cleaned_data_Pittsburgh'!I$828,0))</f>
        <v>Sub-county</v>
      </c>
      <c r="G5579">
        <f t="shared" ref="G5579:G5642" si="70">IF(IFERROR(SEARCH(D5579, C5579), 0), 1, 0)</f>
        <v>1</v>
      </c>
    </row>
    <row r="5580" spans="1:7" x14ac:dyDescent="0.2">
      <c r="A5580" t="s">
        <v>3125</v>
      </c>
      <c r="B5580">
        <v>182573355</v>
      </c>
      <c r="C5580" t="s">
        <v>3380</v>
      </c>
      <c r="D5580" t="str">
        <f>INDEX(cleaned_data_Pittsburgh!AF$2:'cleaned_data_Pittsburgh'!AF$828, MATCH(A5580, cleaned_data_Pittsburgh!I$2:'cleaned_data_Pittsburgh'!I$828,0))</f>
        <v>Pittsburgh</v>
      </c>
      <c r="E5580">
        <f>INDEX(cleaned_data_Pittsburgh!AG$2:'cleaned_data_Pittsburgh'!AG$828, MATCH(A5580, cleaned_data_Pittsburgh!I$2:'cleaned_data_Pittsburgh'!I$828,0))</f>
        <v>0</v>
      </c>
      <c r="F5580" t="str">
        <f>INDEX(cleaned_data_Pittsburgh!AK$2:'cleaned_data_Pittsburgh'!AK$828, MATCH(A5580, cleaned_data_Pittsburgh!I$2:'cleaned_data_Pittsburgh'!I$828,0))</f>
        <v>Sub-county</v>
      </c>
      <c r="G5580">
        <f t="shared" si="70"/>
        <v>1</v>
      </c>
    </row>
    <row r="5581" spans="1:7" x14ac:dyDescent="0.2">
      <c r="A5581" t="s">
        <v>3125</v>
      </c>
      <c r="B5581">
        <v>11522730</v>
      </c>
      <c r="C5581" t="s">
        <v>3380</v>
      </c>
      <c r="D5581" t="str">
        <f>INDEX(cleaned_data_Pittsburgh!AF$2:'cleaned_data_Pittsburgh'!AF$828, MATCH(A5581, cleaned_data_Pittsburgh!I$2:'cleaned_data_Pittsburgh'!I$828,0))</f>
        <v>Pittsburgh</v>
      </c>
      <c r="E5581">
        <f>INDEX(cleaned_data_Pittsburgh!AG$2:'cleaned_data_Pittsburgh'!AG$828, MATCH(A5581, cleaned_data_Pittsburgh!I$2:'cleaned_data_Pittsburgh'!I$828,0))</f>
        <v>0</v>
      </c>
      <c r="F5581" t="str">
        <f>INDEX(cleaned_data_Pittsburgh!AK$2:'cleaned_data_Pittsburgh'!AK$828, MATCH(A5581, cleaned_data_Pittsburgh!I$2:'cleaned_data_Pittsburgh'!I$828,0))</f>
        <v>Sub-county</v>
      </c>
      <c r="G5581">
        <f t="shared" si="70"/>
        <v>1</v>
      </c>
    </row>
    <row r="5582" spans="1:7" x14ac:dyDescent="0.2">
      <c r="A5582" t="s">
        <v>3277</v>
      </c>
      <c r="B5582">
        <v>48307422</v>
      </c>
      <c r="C5582" t="s">
        <v>3380</v>
      </c>
      <c r="D5582" t="str">
        <f>INDEX(cleaned_data_Pittsburgh!AF$2:'cleaned_data_Pittsburgh'!AF$828, MATCH(A5582, cleaned_data_Pittsburgh!I$2:'cleaned_data_Pittsburgh'!I$828,0))</f>
        <v>Pittsburgh</v>
      </c>
      <c r="E5582">
        <f>INDEX(cleaned_data_Pittsburgh!AG$2:'cleaned_data_Pittsburgh'!AG$828, MATCH(A5582, cleaned_data_Pittsburgh!I$2:'cleaned_data_Pittsburgh'!I$828,0))</f>
        <v>0</v>
      </c>
      <c r="F5582" t="str">
        <f>INDEX(cleaned_data_Pittsburgh!AK$2:'cleaned_data_Pittsburgh'!AK$828, MATCH(A5582, cleaned_data_Pittsburgh!I$2:'cleaned_data_Pittsburgh'!I$828,0))</f>
        <v>Sub-county</v>
      </c>
      <c r="G5582">
        <f t="shared" si="70"/>
        <v>1</v>
      </c>
    </row>
    <row r="5583" spans="1:7" x14ac:dyDescent="0.2">
      <c r="A5583" t="s">
        <v>3277</v>
      </c>
      <c r="B5583">
        <v>12404354</v>
      </c>
      <c r="C5583" t="s">
        <v>3380</v>
      </c>
      <c r="D5583" t="str">
        <f>INDEX(cleaned_data_Pittsburgh!AF$2:'cleaned_data_Pittsburgh'!AF$828, MATCH(A5583, cleaned_data_Pittsburgh!I$2:'cleaned_data_Pittsburgh'!I$828,0))</f>
        <v>Pittsburgh</v>
      </c>
      <c r="E5583">
        <f>INDEX(cleaned_data_Pittsburgh!AG$2:'cleaned_data_Pittsburgh'!AG$828, MATCH(A5583, cleaned_data_Pittsburgh!I$2:'cleaned_data_Pittsburgh'!I$828,0))</f>
        <v>0</v>
      </c>
      <c r="F5583" t="str">
        <f>INDEX(cleaned_data_Pittsburgh!AK$2:'cleaned_data_Pittsburgh'!AK$828, MATCH(A5583, cleaned_data_Pittsburgh!I$2:'cleaned_data_Pittsburgh'!I$828,0))</f>
        <v>Sub-county</v>
      </c>
      <c r="G5583">
        <f t="shared" si="70"/>
        <v>1</v>
      </c>
    </row>
    <row r="5584" spans="1:7" x14ac:dyDescent="0.2">
      <c r="A5584" t="s">
        <v>3277</v>
      </c>
      <c r="B5584">
        <v>191290671</v>
      </c>
      <c r="C5584" t="s">
        <v>3380</v>
      </c>
      <c r="D5584" t="str">
        <f>INDEX(cleaned_data_Pittsburgh!AF$2:'cleaned_data_Pittsburgh'!AF$828, MATCH(A5584, cleaned_data_Pittsburgh!I$2:'cleaned_data_Pittsburgh'!I$828,0))</f>
        <v>Pittsburgh</v>
      </c>
      <c r="E5584">
        <f>INDEX(cleaned_data_Pittsburgh!AG$2:'cleaned_data_Pittsburgh'!AG$828, MATCH(A5584, cleaned_data_Pittsburgh!I$2:'cleaned_data_Pittsburgh'!I$828,0))</f>
        <v>0</v>
      </c>
      <c r="F5584" t="str">
        <f>INDEX(cleaned_data_Pittsburgh!AK$2:'cleaned_data_Pittsburgh'!AK$828, MATCH(A5584, cleaned_data_Pittsburgh!I$2:'cleaned_data_Pittsburgh'!I$828,0))</f>
        <v>Sub-county</v>
      </c>
      <c r="G5584">
        <f t="shared" si="70"/>
        <v>1</v>
      </c>
    </row>
    <row r="5585" spans="1:7" x14ac:dyDescent="0.2">
      <c r="A5585" t="s">
        <v>3277</v>
      </c>
      <c r="B5585">
        <v>54094182</v>
      </c>
      <c r="C5585" t="s">
        <v>3380</v>
      </c>
      <c r="D5585" t="str">
        <f>INDEX(cleaned_data_Pittsburgh!AF$2:'cleaned_data_Pittsburgh'!AF$828, MATCH(A5585, cleaned_data_Pittsburgh!I$2:'cleaned_data_Pittsburgh'!I$828,0))</f>
        <v>Pittsburgh</v>
      </c>
      <c r="E5585">
        <f>INDEX(cleaned_data_Pittsburgh!AG$2:'cleaned_data_Pittsburgh'!AG$828, MATCH(A5585, cleaned_data_Pittsburgh!I$2:'cleaned_data_Pittsburgh'!I$828,0))</f>
        <v>0</v>
      </c>
      <c r="F5585" t="str">
        <f>INDEX(cleaned_data_Pittsburgh!AK$2:'cleaned_data_Pittsburgh'!AK$828, MATCH(A5585, cleaned_data_Pittsburgh!I$2:'cleaned_data_Pittsburgh'!I$828,0))</f>
        <v>Sub-county</v>
      </c>
      <c r="G5585">
        <f t="shared" si="70"/>
        <v>1</v>
      </c>
    </row>
    <row r="5586" spans="1:7" x14ac:dyDescent="0.2">
      <c r="A5586" t="s">
        <v>3277</v>
      </c>
      <c r="B5586">
        <v>182573355</v>
      </c>
      <c r="C5586" t="s">
        <v>3380</v>
      </c>
      <c r="D5586" t="str">
        <f>INDEX(cleaned_data_Pittsburgh!AF$2:'cleaned_data_Pittsburgh'!AF$828, MATCH(A5586, cleaned_data_Pittsburgh!I$2:'cleaned_data_Pittsburgh'!I$828,0))</f>
        <v>Pittsburgh</v>
      </c>
      <c r="E5586">
        <f>INDEX(cleaned_data_Pittsburgh!AG$2:'cleaned_data_Pittsburgh'!AG$828, MATCH(A5586, cleaned_data_Pittsburgh!I$2:'cleaned_data_Pittsburgh'!I$828,0))</f>
        <v>0</v>
      </c>
      <c r="F5586" t="str">
        <f>INDEX(cleaned_data_Pittsburgh!AK$2:'cleaned_data_Pittsburgh'!AK$828, MATCH(A5586, cleaned_data_Pittsburgh!I$2:'cleaned_data_Pittsburgh'!I$828,0))</f>
        <v>Sub-county</v>
      </c>
      <c r="G5586">
        <f t="shared" si="70"/>
        <v>1</v>
      </c>
    </row>
    <row r="5587" spans="1:7" x14ac:dyDescent="0.2">
      <c r="A5587" t="s">
        <v>3277</v>
      </c>
      <c r="B5587">
        <v>37682812</v>
      </c>
      <c r="C5587" t="s">
        <v>3380</v>
      </c>
      <c r="D5587" t="str">
        <f>INDEX(cleaned_data_Pittsburgh!AF$2:'cleaned_data_Pittsburgh'!AF$828, MATCH(A5587, cleaned_data_Pittsburgh!I$2:'cleaned_data_Pittsburgh'!I$828,0))</f>
        <v>Pittsburgh</v>
      </c>
      <c r="E5587">
        <f>INDEX(cleaned_data_Pittsburgh!AG$2:'cleaned_data_Pittsburgh'!AG$828, MATCH(A5587, cleaned_data_Pittsburgh!I$2:'cleaned_data_Pittsburgh'!I$828,0))</f>
        <v>0</v>
      </c>
      <c r="F5587" t="str">
        <f>INDEX(cleaned_data_Pittsburgh!AK$2:'cleaned_data_Pittsburgh'!AK$828, MATCH(A5587, cleaned_data_Pittsburgh!I$2:'cleaned_data_Pittsburgh'!I$828,0))</f>
        <v>Sub-county</v>
      </c>
      <c r="G5587">
        <f t="shared" si="70"/>
        <v>1</v>
      </c>
    </row>
    <row r="5588" spans="1:7" x14ac:dyDescent="0.2">
      <c r="A5588" t="s">
        <v>3277</v>
      </c>
      <c r="B5588">
        <v>150428692</v>
      </c>
      <c r="C5588" t="s">
        <v>3380</v>
      </c>
      <c r="D5588" t="str">
        <f>INDEX(cleaned_data_Pittsburgh!AF$2:'cleaned_data_Pittsburgh'!AF$828, MATCH(A5588, cleaned_data_Pittsburgh!I$2:'cleaned_data_Pittsburgh'!I$828,0))</f>
        <v>Pittsburgh</v>
      </c>
      <c r="E5588">
        <f>INDEX(cleaned_data_Pittsburgh!AG$2:'cleaned_data_Pittsburgh'!AG$828, MATCH(A5588, cleaned_data_Pittsburgh!I$2:'cleaned_data_Pittsburgh'!I$828,0))</f>
        <v>0</v>
      </c>
      <c r="F5588" t="str">
        <f>INDEX(cleaned_data_Pittsburgh!AK$2:'cleaned_data_Pittsburgh'!AK$828, MATCH(A5588, cleaned_data_Pittsburgh!I$2:'cleaned_data_Pittsburgh'!I$828,0))</f>
        <v>Sub-county</v>
      </c>
      <c r="G5588">
        <f t="shared" si="70"/>
        <v>1</v>
      </c>
    </row>
    <row r="5589" spans="1:7" x14ac:dyDescent="0.2">
      <c r="A5589" t="s">
        <v>3277</v>
      </c>
      <c r="B5589">
        <v>128881452</v>
      </c>
      <c r="C5589" t="s">
        <v>3380</v>
      </c>
      <c r="D5589" t="str">
        <f>INDEX(cleaned_data_Pittsburgh!AF$2:'cleaned_data_Pittsburgh'!AF$828, MATCH(A5589, cleaned_data_Pittsburgh!I$2:'cleaned_data_Pittsburgh'!I$828,0))</f>
        <v>Pittsburgh</v>
      </c>
      <c r="E5589">
        <f>INDEX(cleaned_data_Pittsburgh!AG$2:'cleaned_data_Pittsburgh'!AG$828, MATCH(A5589, cleaned_data_Pittsburgh!I$2:'cleaned_data_Pittsburgh'!I$828,0))</f>
        <v>0</v>
      </c>
      <c r="F5589" t="str">
        <f>INDEX(cleaned_data_Pittsburgh!AK$2:'cleaned_data_Pittsburgh'!AK$828, MATCH(A5589, cleaned_data_Pittsburgh!I$2:'cleaned_data_Pittsburgh'!I$828,0))</f>
        <v>Sub-county</v>
      </c>
      <c r="G5589">
        <f t="shared" si="70"/>
        <v>1</v>
      </c>
    </row>
    <row r="5590" spans="1:7" x14ac:dyDescent="0.2">
      <c r="A5590" t="s">
        <v>3339</v>
      </c>
      <c r="B5590">
        <v>86481632</v>
      </c>
      <c r="C5590" t="s">
        <v>3380</v>
      </c>
      <c r="D5590" t="str">
        <f>INDEX(cleaned_data_Pittsburgh!AF$2:'cleaned_data_Pittsburgh'!AF$828, MATCH(A5590, cleaned_data_Pittsburgh!I$2:'cleaned_data_Pittsburgh'!I$828,0))</f>
        <v>Pittsburgh</v>
      </c>
      <c r="E5590">
        <f>INDEX(cleaned_data_Pittsburgh!AG$2:'cleaned_data_Pittsburgh'!AG$828, MATCH(A5590, cleaned_data_Pittsburgh!I$2:'cleaned_data_Pittsburgh'!I$828,0))</f>
        <v>0</v>
      </c>
      <c r="F5590" t="str">
        <f>INDEX(cleaned_data_Pittsburgh!AK$2:'cleaned_data_Pittsburgh'!AK$828, MATCH(A5590, cleaned_data_Pittsburgh!I$2:'cleaned_data_Pittsburgh'!I$828,0))</f>
        <v>Sub-county</v>
      </c>
      <c r="G5590">
        <f t="shared" si="70"/>
        <v>1</v>
      </c>
    </row>
    <row r="5591" spans="1:7" x14ac:dyDescent="0.2">
      <c r="A5591" t="s">
        <v>3294</v>
      </c>
      <c r="B5591">
        <v>86656712</v>
      </c>
      <c r="C5591" t="s">
        <v>3380</v>
      </c>
      <c r="D5591" t="str">
        <f>INDEX(cleaned_data_Pittsburgh!AF$2:'cleaned_data_Pittsburgh'!AF$828, MATCH(A5591, cleaned_data_Pittsburgh!I$2:'cleaned_data_Pittsburgh'!I$828,0))</f>
        <v>Pittsburgh</v>
      </c>
      <c r="E5591">
        <f>INDEX(cleaned_data_Pittsburgh!AG$2:'cleaned_data_Pittsburgh'!AG$828, MATCH(A5591, cleaned_data_Pittsburgh!I$2:'cleaned_data_Pittsburgh'!I$828,0))</f>
        <v>0</v>
      </c>
      <c r="F5591" t="str">
        <f>INDEX(cleaned_data_Pittsburgh!AK$2:'cleaned_data_Pittsburgh'!AK$828, MATCH(A5591, cleaned_data_Pittsburgh!I$2:'cleaned_data_Pittsburgh'!I$828,0))</f>
        <v>Sub-county</v>
      </c>
      <c r="G5591">
        <f t="shared" si="70"/>
        <v>1</v>
      </c>
    </row>
    <row r="5592" spans="1:7" x14ac:dyDescent="0.2">
      <c r="A5592" t="s">
        <v>3294</v>
      </c>
      <c r="B5592">
        <v>140126382</v>
      </c>
      <c r="C5592" t="s">
        <v>3380</v>
      </c>
      <c r="D5592" t="str">
        <f>INDEX(cleaned_data_Pittsburgh!AF$2:'cleaned_data_Pittsburgh'!AF$828, MATCH(A5592, cleaned_data_Pittsburgh!I$2:'cleaned_data_Pittsburgh'!I$828,0))</f>
        <v>Pittsburgh</v>
      </c>
      <c r="E5592">
        <f>INDEX(cleaned_data_Pittsburgh!AG$2:'cleaned_data_Pittsburgh'!AG$828, MATCH(A5592, cleaned_data_Pittsburgh!I$2:'cleaned_data_Pittsburgh'!I$828,0))</f>
        <v>0</v>
      </c>
      <c r="F5592" t="str">
        <f>INDEX(cleaned_data_Pittsburgh!AK$2:'cleaned_data_Pittsburgh'!AK$828, MATCH(A5592, cleaned_data_Pittsburgh!I$2:'cleaned_data_Pittsburgh'!I$828,0))</f>
        <v>Sub-county</v>
      </c>
      <c r="G5592">
        <f t="shared" si="70"/>
        <v>1</v>
      </c>
    </row>
    <row r="5593" spans="1:7" x14ac:dyDescent="0.2">
      <c r="A5593" t="s">
        <v>3294</v>
      </c>
      <c r="B5593">
        <v>119143652</v>
      </c>
      <c r="C5593" t="s">
        <v>3380</v>
      </c>
      <c r="D5593" t="str">
        <f>INDEX(cleaned_data_Pittsburgh!AF$2:'cleaned_data_Pittsburgh'!AF$828, MATCH(A5593, cleaned_data_Pittsburgh!I$2:'cleaned_data_Pittsburgh'!I$828,0))</f>
        <v>Pittsburgh</v>
      </c>
      <c r="E5593">
        <f>INDEX(cleaned_data_Pittsburgh!AG$2:'cleaned_data_Pittsburgh'!AG$828, MATCH(A5593, cleaned_data_Pittsburgh!I$2:'cleaned_data_Pittsburgh'!I$828,0))</f>
        <v>0</v>
      </c>
      <c r="F5593" t="str">
        <f>INDEX(cleaned_data_Pittsburgh!AK$2:'cleaned_data_Pittsburgh'!AK$828, MATCH(A5593, cleaned_data_Pittsburgh!I$2:'cleaned_data_Pittsburgh'!I$828,0))</f>
        <v>Sub-county</v>
      </c>
      <c r="G5593">
        <f t="shared" si="70"/>
        <v>1</v>
      </c>
    </row>
    <row r="5594" spans="1:7" x14ac:dyDescent="0.2">
      <c r="A5594" t="s">
        <v>3294</v>
      </c>
      <c r="B5594">
        <v>88524442</v>
      </c>
      <c r="C5594" t="s">
        <v>3380</v>
      </c>
      <c r="D5594" t="str">
        <f>INDEX(cleaned_data_Pittsburgh!AF$2:'cleaned_data_Pittsburgh'!AF$828, MATCH(A5594, cleaned_data_Pittsburgh!I$2:'cleaned_data_Pittsburgh'!I$828,0))</f>
        <v>Pittsburgh</v>
      </c>
      <c r="E5594">
        <f>INDEX(cleaned_data_Pittsburgh!AG$2:'cleaned_data_Pittsburgh'!AG$828, MATCH(A5594, cleaned_data_Pittsburgh!I$2:'cleaned_data_Pittsburgh'!I$828,0))</f>
        <v>0</v>
      </c>
      <c r="F5594" t="str">
        <f>INDEX(cleaned_data_Pittsburgh!AK$2:'cleaned_data_Pittsburgh'!AK$828, MATCH(A5594, cleaned_data_Pittsburgh!I$2:'cleaned_data_Pittsburgh'!I$828,0))</f>
        <v>Sub-county</v>
      </c>
      <c r="G5594">
        <f t="shared" si="70"/>
        <v>1</v>
      </c>
    </row>
    <row r="5595" spans="1:7" x14ac:dyDescent="0.2">
      <c r="A5595" t="s">
        <v>3294</v>
      </c>
      <c r="B5595">
        <v>190969146</v>
      </c>
      <c r="C5595" t="s">
        <v>3380</v>
      </c>
      <c r="D5595" t="str">
        <f>INDEX(cleaned_data_Pittsburgh!AF$2:'cleaned_data_Pittsburgh'!AF$828, MATCH(A5595, cleaned_data_Pittsburgh!I$2:'cleaned_data_Pittsburgh'!I$828,0))</f>
        <v>Pittsburgh</v>
      </c>
      <c r="E5595">
        <f>INDEX(cleaned_data_Pittsburgh!AG$2:'cleaned_data_Pittsburgh'!AG$828, MATCH(A5595, cleaned_data_Pittsburgh!I$2:'cleaned_data_Pittsburgh'!I$828,0))</f>
        <v>0</v>
      </c>
      <c r="F5595" t="str">
        <f>INDEX(cleaned_data_Pittsburgh!AK$2:'cleaned_data_Pittsburgh'!AK$828, MATCH(A5595, cleaned_data_Pittsburgh!I$2:'cleaned_data_Pittsburgh'!I$828,0))</f>
        <v>Sub-county</v>
      </c>
      <c r="G5595">
        <f t="shared" si="70"/>
        <v>1</v>
      </c>
    </row>
    <row r="5596" spans="1:7" x14ac:dyDescent="0.2">
      <c r="A5596" t="s">
        <v>3294</v>
      </c>
      <c r="B5596">
        <v>123903302</v>
      </c>
      <c r="C5596" t="s">
        <v>3380</v>
      </c>
      <c r="D5596" t="str">
        <f>INDEX(cleaned_data_Pittsburgh!AF$2:'cleaned_data_Pittsburgh'!AF$828, MATCH(A5596, cleaned_data_Pittsburgh!I$2:'cleaned_data_Pittsburgh'!I$828,0))</f>
        <v>Pittsburgh</v>
      </c>
      <c r="E5596">
        <f>INDEX(cleaned_data_Pittsburgh!AG$2:'cleaned_data_Pittsburgh'!AG$828, MATCH(A5596, cleaned_data_Pittsburgh!I$2:'cleaned_data_Pittsburgh'!I$828,0))</f>
        <v>0</v>
      </c>
      <c r="F5596" t="str">
        <f>INDEX(cleaned_data_Pittsburgh!AK$2:'cleaned_data_Pittsburgh'!AK$828, MATCH(A5596, cleaned_data_Pittsburgh!I$2:'cleaned_data_Pittsburgh'!I$828,0))</f>
        <v>Sub-county</v>
      </c>
      <c r="G5596">
        <f t="shared" si="70"/>
        <v>1</v>
      </c>
    </row>
    <row r="5597" spans="1:7" x14ac:dyDescent="0.2">
      <c r="A5597" t="s">
        <v>3294</v>
      </c>
      <c r="B5597">
        <v>90411882</v>
      </c>
      <c r="C5597" t="s">
        <v>3380</v>
      </c>
      <c r="D5597" t="str">
        <f>INDEX(cleaned_data_Pittsburgh!AF$2:'cleaned_data_Pittsburgh'!AF$828, MATCH(A5597, cleaned_data_Pittsburgh!I$2:'cleaned_data_Pittsburgh'!I$828,0))</f>
        <v>Pittsburgh</v>
      </c>
      <c r="E5597">
        <f>INDEX(cleaned_data_Pittsburgh!AG$2:'cleaned_data_Pittsburgh'!AG$828, MATCH(A5597, cleaned_data_Pittsburgh!I$2:'cleaned_data_Pittsburgh'!I$828,0))</f>
        <v>0</v>
      </c>
      <c r="F5597" t="str">
        <f>INDEX(cleaned_data_Pittsburgh!AK$2:'cleaned_data_Pittsburgh'!AK$828, MATCH(A5597, cleaned_data_Pittsburgh!I$2:'cleaned_data_Pittsburgh'!I$828,0))</f>
        <v>Sub-county</v>
      </c>
      <c r="G5597">
        <f t="shared" si="70"/>
        <v>1</v>
      </c>
    </row>
    <row r="5598" spans="1:7" x14ac:dyDescent="0.2">
      <c r="A5598" t="s">
        <v>3294</v>
      </c>
      <c r="B5598">
        <v>141394002</v>
      </c>
      <c r="C5598" t="s">
        <v>3380</v>
      </c>
      <c r="D5598" t="str">
        <f>INDEX(cleaned_data_Pittsburgh!AF$2:'cleaned_data_Pittsburgh'!AF$828, MATCH(A5598, cleaned_data_Pittsburgh!I$2:'cleaned_data_Pittsburgh'!I$828,0))</f>
        <v>Pittsburgh</v>
      </c>
      <c r="E5598">
        <f>INDEX(cleaned_data_Pittsburgh!AG$2:'cleaned_data_Pittsburgh'!AG$828, MATCH(A5598, cleaned_data_Pittsburgh!I$2:'cleaned_data_Pittsburgh'!I$828,0))</f>
        <v>0</v>
      </c>
      <c r="F5598" t="str">
        <f>INDEX(cleaned_data_Pittsburgh!AK$2:'cleaned_data_Pittsburgh'!AK$828, MATCH(A5598, cleaned_data_Pittsburgh!I$2:'cleaned_data_Pittsburgh'!I$828,0))</f>
        <v>Sub-county</v>
      </c>
      <c r="G5598">
        <f t="shared" si="70"/>
        <v>1</v>
      </c>
    </row>
    <row r="5599" spans="1:7" x14ac:dyDescent="0.2">
      <c r="A5599" t="s">
        <v>3294</v>
      </c>
      <c r="B5599">
        <v>12997510</v>
      </c>
      <c r="C5599" t="s">
        <v>3380</v>
      </c>
      <c r="D5599" t="str">
        <f>INDEX(cleaned_data_Pittsburgh!AF$2:'cleaned_data_Pittsburgh'!AF$828, MATCH(A5599, cleaned_data_Pittsburgh!I$2:'cleaned_data_Pittsburgh'!I$828,0))</f>
        <v>Pittsburgh</v>
      </c>
      <c r="E5599">
        <f>INDEX(cleaned_data_Pittsburgh!AG$2:'cleaned_data_Pittsburgh'!AG$828, MATCH(A5599, cleaned_data_Pittsburgh!I$2:'cleaned_data_Pittsburgh'!I$828,0))</f>
        <v>0</v>
      </c>
      <c r="F5599" t="str">
        <f>INDEX(cleaned_data_Pittsburgh!AK$2:'cleaned_data_Pittsburgh'!AK$828, MATCH(A5599, cleaned_data_Pittsburgh!I$2:'cleaned_data_Pittsburgh'!I$828,0))</f>
        <v>Sub-county</v>
      </c>
      <c r="G5599">
        <f t="shared" si="70"/>
        <v>1</v>
      </c>
    </row>
    <row r="5600" spans="1:7" x14ac:dyDescent="0.2">
      <c r="A5600" t="s">
        <v>3244</v>
      </c>
      <c r="B5600">
        <v>7974575</v>
      </c>
      <c r="C5600" t="s">
        <v>3380</v>
      </c>
      <c r="D5600" t="str">
        <f>INDEX(cleaned_data_Pittsburgh!AF$2:'cleaned_data_Pittsburgh'!AF$828, MATCH(A5600, cleaned_data_Pittsburgh!I$2:'cleaned_data_Pittsburgh'!I$828,0))</f>
        <v>Pittsburgh</v>
      </c>
      <c r="E5600">
        <f>INDEX(cleaned_data_Pittsburgh!AG$2:'cleaned_data_Pittsburgh'!AG$828, MATCH(A5600, cleaned_data_Pittsburgh!I$2:'cleaned_data_Pittsburgh'!I$828,0))</f>
        <v>0</v>
      </c>
      <c r="F5600" t="str">
        <f>INDEX(cleaned_data_Pittsburgh!AK$2:'cleaned_data_Pittsburgh'!AK$828, MATCH(A5600, cleaned_data_Pittsburgh!I$2:'cleaned_data_Pittsburgh'!I$828,0))</f>
        <v>Sub-county</v>
      </c>
      <c r="G5600">
        <f t="shared" si="70"/>
        <v>1</v>
      </c>
    </row>
    <row r="5601" spans="1:7" x14ac:dyDescent="0.2">
      <c r="A5601" t="s">
        <v>3244</v>
      </c>
      <c r="B5601">
        <v>13363447</v>
      </c>
      <c r="C5601" t="s">
        <v>3380</v>
      </c>
      <c r="D5601" t="str">
        <f>INDEX(cleaned_data_Pittsburgh!AF$2:'cleaned_data_Pittsburgh'!AF$828, MATCH(A5601, cleaned_data_Pittsburgh!I$2:'cleaned_data_Pittsburgh'!I$828,0))</f>
        <v>Pittsburgh</v>
      </c>
      <c r="E5601">
        <f>INDEX(cleaned_data_Pittsburgh!AG$2:'cleaned_data_Pittsburgh'!AG$828, MATCH(A5601, cleaned_data_Pittsburgh!I$2:'cleaned_data_Pittsburgh'!I$828,0))</f>
        <v>0</v>
      </c>
      <c r="F5601" t="str">
        <f>INDEX(cleaned_data_Pittsburgh!AK$2:'cleaned_data_Pittsburgh'!AK$828, MATCH(A5601, cleaned_data_Pittsburgh!I$2:'cleaned_data_Pittsburgh'!I$828,0))</f>
        <v>Sub-county</v>
      </c>
      <c r="G5601">
        <f t="shared" si="70"/>
        <v>1</v>
      </c>
    </row>
    <row r="5602" spans="1:7" x14ac:dyDescent="0.2">
      <c r="A5602" t="s">
        <v>3244</v>
      </c>
      <c r="B5602">
        <v>146006712</v>
      </c>
      <c r="C5602" t="s">
        <v>3380</v>
      </c>
      <c r="D5602" t="str">
        <f>INDEX(cleaned_data_Pittsburgh!AF$2:'cleaned_data_Pittsburgh'!AF$828, MATCH(A5602, cleaned_data_Pittsburgh!I$2:'cleaned_data_Pittsburgh'!I$828,0))</f>
        <v>Pittsburgh</v>
      </c>
      <c r="E5602">
        <f>INDEX(cleaned_data_Pittsburgh!AG$2:'cleaned_data_Pittsburgh'!AG$828, MATCH(A5602, cleaned_data_Pittsburgh!I$2:'cleaned_data_Pittsburgh'!I$828,0))</f>
        <v>0</v>
      </c>
      <c r="F5602" t="str">
        <f>INDEX(cleaned_data_Pittsburgh!AK$2:'cleaned_data_Pittsburgh'!AK$828, MATCH(A5602, cleaned_data_Pittsburgh!I$2:'cleaned_data_Pittsburgh'!I$828,0))</f>
        <v>Sub-county</v>
      </c>
      <c r="G5602">
        <f t="shared" si="70"/>
        <v>1</v>
      </c>
    </row>
    <row r="5603" spans="1:7" x14ac:dyDescent="0.2">
      <c r="A5603" t="s">
        <v>3244</v>
      </c>
      <c r="B5603">
        <v>55069802</v>
      </c>
      <c r="C5603" t="s">
        <v>3380</v>
      </c>
      <c r="D5603" t="str">
        <f>INDEX(cleaned_data_Pittsburgh!AF$2:'cleaned_data_Pittsburgh'!AF$828, MATCH(A5603, cleaned_data_Pittsburgh!I$2:'cleaned_data_Pittsburgh'!I$828,0))</f>
        <v>Pittsburgh</v>
      </c>
      <c r="E5603">
        <f>INDEX(cleaned_data_Pittsburgh!AG$2:'cleaned_data_Pittsburgh'!AG$828, MATCH(A5603, cleaned_data_Pittsburgh!I$2:'cleaned_data_Pittsburgh'!I$828,0))</f>
        <v>0</v>
      </c>
      <c r="F5603" t="str">
        <f>INDEX(cleaned_data_Pittsburgh!AK$2:'cleaned_data_Pittsburgh'!AK$828, MATCH(A5603, cleaned_data_Pittsburgh!I$2:'cleaned_data_Pittsburgh'!I$828,0))</f>
        <v>Sub-county</v>
      </c>
      <c r="G5603">
        <f t="shared" si="70"/>
        <v>1</v>
      </c>
    </row>
    <row r="5604" spans="1:7" x14ac:dyDescent="0.2">
      <c r="A5604" t="s">
        <v>3244</v>
      </c>
      <c r="B5604">
        <v>77353132</v>
      </c>
      <c r="C5604" t="s">
        <v>3380</v>
      </c>
      <c r="D5604" t="str">
        <f>INDEX(cleaned_data_Pittsburgh!AF$2:'cleaned_data_Pittsburgh'!AF$828, MATCH(A5604, cleaned_data_Pittsburgh!I$2:'cleaned_data_Pittsburgh'!I$828,0))</f>
        <v>Pittsburgh</v>
      </c>
      <c r="E5604">
        <f>INDEX(cleaned_data_Pittsburgh!AG$2:'cleaned_data_Pittsburgh'!AG$828, MATCH(A5604, cleaned_data_Pittsburgh!I$2:'cleaned_data_Pittsburgh'!I$828,0))</f>
        <v>0</v>
      </c>
      <c r="F5604" t="str">
        <f>INDEX(cleaned_data_Pittsburgh!AK$2:'cleaned_data_Pittsburgh'!AK$828, MATCH(A5604, cleaned_data_Pittsburgh!I$2:'cleaned_data_Pittsburgh'!I$828,0))</f>
        <v>Sub-county</v>
      </c>
      <c r="G5604">
        <f t="shared" si="70"/>
        <v>1</v>
      </c>
    </row>
    <row r="5605" spans="1:7" x14ac:dyDescent="0.2">
      <c r="A5605" t="s">
        <v>3313</v>
      </c>
      <c r="B5605">
        <v>8457539</v>
      </c>
      <c r="C5605" t="s">
        <v>3380</v>
      </c>
      <c r="D5605" t="str">
        <f>INDEX(cleaned_data_Pittsburgh!AF$2:'cleaned_data_Pittsburgh'!AF$828, MATCH(A5605, cleaned_data_Pittsburgh!I$2:'cleaned_data_Pittsburgh'!I$828,0))</f>
        <v>Pittsburgh</v>
      </c>
      <c r="E5605">
        <f>INDEX(cleaned_data_Pittsburgh!AG$2:'cleaned_data_Pittsburgh'!AG$828, MATCH(A5605, cleaned_data_Pittsburgh!I$2:'cleaned_data_Pittsburgh'!I$828,0))</f>
        <v>0</v>
      </c>
      <c r="F5605" t="str">
        <f>INDEX(cleaned_data_Pittsburgh!AK$2:'cleaned_data_Pittsburgh'!AK$828, MATCH(A5605, cleaned_data_Pittsburgh!I$2:'cleaned_data_Pittsburgh'!I$828,0))</f>
        <v>Sub-county</v>
      </c>
      <c r="G5605">
        <f t="shared" si="70"/>
        <v>1</v>
      </c>
    </row>
    <row r="5606" spans="1:7" x14ac:dyDescent="0.2">
      <c r="A5606" t="s">
        <v>3313</v>
      </c>
      <c r="B5606">
        <v>123720302</v>
      </c>
      <c r="C5606" t="s">
        <v>3380</v>
      </c>
      <c r="D5606" t="str">
        <f>INDEX(cleaned_data_Pittsburgh!AF$2:'cleaned_data_Pittsburgh'!AF$828, MATCH(A5606, cleaned_data_Pittsburgh!I$2:'cleaned_data_Pittsburgh'!I$828,0))</f>
        <v>Pittsburgh</v>
      </c>
      <c r="E5606">
        <f>INDEX(cleaned_data_Pittsburgh!AG$2:'cleaned_data_Pittsburgh'!AG$828, MATCH(A5606, cleaned_data_Pittsburgh!I$2:'cleaned_data_Pittsburgh'!I$828,0))</f>
        <v>0</v>
      </c>
      <c r="F5606" t="str">
        <f>INDEX(cleaned_data_Pittsburgh!AK$2:'cleaned_data_Pittsburgh'!AK$828, MATCH(A5606, cleaned_data_Pittsburgh!I$2:'cleaned_data_Pittsburgh'!I$828,0))</f>
        <v>Sub-county</v>
      </c>
      <c r="G5606">
        <f t="shared" si="70"/>
        <v>1</v>
      </c>
    </row>
    <row r="5607" spans="1:7" x14ac:dyDescent="0.2">
      <c r="A5607" t="s">
        <v>3312</v>
      </c>
      <c r="B5607">
        <v>8457539</v>
      </c>
      <c r="C5607" t="s">
        <v>3380</v>
      </c>
      <c r="D5607" t="str">
        <f>INDEX(cleaned_data_Pittsburgh!AF$2:'cleaned_data_Pittsburgh'!AF$828, MATCH(A5607, cleaned_data_Pittsburgh!I$2:'cleaned_data_Pittsburgh'!I$828,0))</f>
        <v>Pittsburgh</v>
      </c>
      <c r="E5607">
        <f>INDEX(cleaned_data_Pittsburgh!AG$2:'cleaned_data_Pittsburgh'!AG$828, MATCH(A5607, cleaned_data_Pittsburgh!I$2:'cleaned_data_Pittsburgh'!I$828,0))</f>
        <v>0</v>
      </c>
      <c r="F5607" t="str">
        <f>INDEX(cleaned_data_Pittsburgh!AK$2:'cleaned_data_Pittsburgh'!AK$828, MATCH(A5607, cleaned_data_Pittsburgh!I$2:'cleaned_data_Pittsburgh'!I$828,0))</f>
        <v>Sub-county</v>
      </c>
      <c r="G5607">
        <f t="shared" si="70"/>
        <v>1</v>
      </c>
    </row>
    <row r="5608" spans="1:7" x14ac:dyDescent="0.2">
      <c r="A5608" t="s">
        <v>3312</v>
      </c>
      <c r="B5608">
        <v>123720302</v>
      </c>
      <c r="C5608" t="s">
        <v>3380</v>
      </c>
      <c r="D5608" t="str">
        <f>INDEX(cleaned_data_Pittsburgh!AF$2:'cleaned_data_Pittsburgh'!AF$828, MATCH(A5608, cleaned_data_Pittsburgh!I$2:'cleaned_data_Pittsburgh'!I$828,0))</f>
        <v>Pittsburgh</v>
      </c>
      <c r="E5608">
        <f>INDEX(cleaned_data_Pittsburgh!AG$2:'cleaned_data_Pittsburgh'!AG$828, MATCH(A5608, cleaned_data_Pittsburgh!I$2:'cleaned_data_Pittsburgh'!I$828,0))</f>
        <v>0</v>
      </c>
      <c r="F5608" t="str">
        <f>INDEX(cleaned_data_Pittsburgh!AK$2:'cleaned_data_Pittsburgh'!AK$828, MATCH(A5608, cleaned_data_Pittsburgh!I$2:'cleaned_data_Pittsburgh'!I$828,0))</f>
        <v>Sub-county</v>
      </c>
      <c r="G5608">
        <f t="shared" si="70"/>
        <v>1</v>
      </c>
    </row>
    <row r="5609" spans="1:7" x14ac:dyDescent="0.2">
      <c r="A5609" t="s">
        <v>3312</v>
      </c>
      <c r="B5609">
        <v>186278119</v>
      </c>
      <c r="C5609" t="s">
        <v>3380</v>
      </c>
      <c r="D5609" t="str">
        <f>INDEX(cleaned_data_Pittsburgh!AF$2:'cleaned_data_Pittsburgh'!AF$828, MATCH(A5609, cleaned_data_Pittsburgh!I$2:'cleaned_data_Pittsburgh'!I$828,0))</f>
        <v>Pittsburgh</v>
      </c>
      <c r="E5609">
        <f>INDEX(cleaned_data_Pittsburgh!AG$2:'cleaned_data_Pittsburgh'!AG$828, MATCH(A5609, cleaned_data_Pittsburgh!I$2:'cleaned_data_Pittsburgh'!I$828,0))</f>
        <v>0</v>
      </c>
      <c r="F5609" t="str">
        <f>INDEX(cleaned_data_Pittsburgh!AK$2:'cleaned_data_Pittsburgh'!AK$828, MATCH(A5609, cleaned_data_Pittsburgh!I$2:'cleaned_data_Pittsburgh'!I$828,0))</f>
        <v>Sub-county</v>
      </c>
      <c r="G5609">
        <f t="shared" si="70"/>
        <v>1</v>
      </c>
    </row>
    <row r="5610" spans="1:7" x14ac:dyDescent="0.2">
      <c r="A5610" t="s">
        <v>3312</v>
      </c>
      <c r="B5610">
        <v>183962264</v>
      </c>
      <c r="C5610" t="s">
        <v>3380</v>
      </c>
      <c r="D5610" t="str">
        <f>INDEX(cleaned_data_Pittsburgh!AF$2:'cleaned_data_Pittsburgh'!AF$828, MATCH(A5610, cleaned_data_Pittsburgh!I$2:'cleaned_data_Pittsburgh'!I$828,0))</f>
        <v>Pittsburgh</v>
      </c>
      <c r="E5610">
        <f>INDEX(cleaned_data_Pittsburgh!AG$2:'cleaned_data_Pittsburgh'!AG$828, MATCH(A5610, cleaned_data_Pittsburgh!I$2:'cleaned_data_Pittsburgh'!I$828,0))</f>
        <v>0</v>
      </c>
      <c r="F5610" t="str">
        <f>INDEX(cleaned_data_Pittsburgh!AK$2:'cleaned_data_Pittsburgh'!AK$828, MATCH(A5610, cleaned_data_Pittsburgh!I$2:'cleaned_data_Pittsburgh'!I$828,0))</f>
        <v>Sub-county</v>
      </c>
      <c r="G5610">
        <f t="shared" si="70"/>
        <v>1</v>
      </c>
    </row>
    <row r="5611" spans="1:7" x14ac:dyDescent="0.2">
      <c r="A5611" t="s">
        <v>3312</v>
      </c>
      <c r="B5611">
        <v>173763662</v>
      </c>
      <c r="C5611" t="s">
        <v>3380</v>
      </c>
      <c r="D5611" t="str">
        <f>INDEX(cleaned_data_Pittsburgh!AF$2:'cleaned_data_Pittsburgh'!AF$828, MATCH(A5611, cleaned_data_Pittsburgh!I$2:'cleaned_data_Pittsburgh'!I$828,0))</f>
        <v>Pittsburgh</v>
      </c>
      <c r="E5611">
        <f>INDEX(cleaned_data_Pittsburgh!AG$2:'cleaned_data_Pittsburgh'!AG$828, MATCH(A5611, cleaned_data_Pittsburgh!I$2:'cleaned_data_Pittsburgh'!I$828,0))</f>
        <v>0</v>
      </c>
      <c r="F5611" t="str">
        <f>INDEX(cleaned_data_Pittsburgh!AK$2:'cleaned_data_Pittsburgh'!AK$828, MATCH(A5611, cleaned_data_Pittsburgh!I$2:'cleaned_data_Pittsburgh'!I$828,0))</f>
        <v>Sub-county</v>
      </c>
      <c r="G5611">
        <f t="shared" si="70"/>
        <v>1</v>
      </c>
    </row>
    <row r="5612" spans="1:7" x14ac:dyDescent="0.2">
      <c r="A5612" t="s">
        <v>3366</v>
      </c>
      <c r="B5612">
        <v>186983554</v>
      </c>
      <c r="C5612" t="s">
        <v>3380</v>
      </c>
      <c r="D5612" t="str">
        <f>INDEX(cleaned_data_Pittsburgh!AF$2:'cleaned_data_Pittsburgh'!AF$828, MATCH(A5612, cleaned_data_Pittsburgh!I$2:'cleaned_data_Pittsburgh'!I$828,0))</f>
        <v>Pittsburgh</v>
      </c>
      <c r="E5612">
        <f>INDEX(cleaned_data_Pittsburgh!AG$2:'cleaned_data_Pittsburgh'!AG$828, MATCH(A5612, cleaned_data_Pittsburgh!I$2:'cleaned_data_Pittsburgh'!I$828,0))</f>
        <v>0</v>
      </c>
      <c r="F5612" t="str">
        <f>INDEX(cleaned_data_Pittsburgh!AK$2:'cleaned_data_Pittsburgh'!AK$828, MATCH(A5612, cleaned_data_Pittsburgh!I$2:'cleaned_data_Pittsburgh'!I$828,0))</f>
        <v>Sub-county</v>
      </c>
      <c r="G5612">
        <f t="shared" si="70"/>
        <v>1</v>
      </c>
    </row>
    <row r="5613" spans="1:7" x14ac:dyDescent="0.2">
      <c r="A5613" t="s">
        <v>3366</v>
      </c>
      <c r="B5613">
        <v>150092852</v>
      </c>
      <c r="C5613" t="s">
        <v>3380</v>
      </c>
      <c r="D5613" t="str">
        <f>INDEX(cleaned_data_Pittsburgh!AF$2:'cleaned_data_Pittsburgh'!AF$828, MATCH(A5613, cleaned_data_Pittsburgh!I$2:'cleaned_data_Pittsburgh'!I$828,0))</f>
        <v>Pittsburgh</v>
      </c>
      <c r="E5613">
        <f>INDEX(cleaned_data_Pittsburgh!AG$2:'cleaned_data_Pittsburgh'!AG$828, MATCH(A5613, cleaned_data_Pittsburgh!I$2:'cleaned_data_Pittsburgh'!I$828,0))</f>
        <v>0</v>
      </c>
      <c r="F5613" t="str">
        <f>INDEX(cleaned_data_Pittsburgh!AK$2:'cleaned_data_Pittsburgh'!AK$828, MATCH(A5613, cleaned_data_Pittsburgh!I$2:'cleaned_data_Pittsburgh'!I$828,0))</f>
        <v>Sub-county</v>
      </c>
      <c r="G5613">
        <f t="shared" si="70"/>
        <v>1</v>
      </c>
    </row>
    <row r="5614" spans="1:7" x14ac:dyDescent="0.2">
      <c r="A5614" t="s">
        <v>3128</v>
      </c>
      <c r="B5614">
        <v>1152738</v>
      </c>
      <c r="C5614" t="s">
        <v>3380</v>
      </c>
      <c r="D5614" t="str">
        <f>INDEX(cleaned_data_Pittsburgh!AF$2:'cleaned_data_Pittsburgh'!AF$828, MATCH(A5614, cleaned_data_Pittsburgh!I$2:'cleaned_data_Pittsburgh'!I$828,0))</f>
        <v>Pittsburgh</v>
      </c>
      <c r="E5614">
        <f>INDEX(cleaned_data_Pittsburgh!AG$2:'cleaned_data_Pittsburgh'!AG$828, MATCH(A5614, cleaned_data_Pittsburgh!I$2:'cleaned_data_Pittsburgh'!I$828,0))</f>
        <v>0</v>
      </c>
      <c r="F5614" t="str">
        <f>INDEX(cleaned_data_Pittsburgh!AK$2:'cleaned_data_Pittsburgh'!AK$828, MATCH(A5614, cleaned_data_Pittsburgh!I$2:'cleaned_data_Pittsburgh'!I$828,0))</f>
        <v>Sub-county</v>
      </c>
      <c r="G5614">
        <f t="shared" si="70"/>
        <v>1</v>
      </c>
    </row>
    <row r="5615" spans="1:7" x14ac:dyDescent="0.2">
      <c r="A5615" t="s">
        <v>3128</v>
      </c>
      <c r="B5615">
        <v>182573355</v>
      </c>
      <c r="C5615" t="s">
        <v>3380</v>
      </c>
      <c r="D5615" t="str">
        <f>INDEX(cleaned_data_Pittsburgh!AF$2:'cleaned_data_Pittsburgh'!AF$828, MATCH(A5615, cleaned_data_Pittsburgh!I$2:'cleaned_data_Pittsburgh'!I$828,0))</f>
        <v>Pittsburgh</v>
      </c>
      <c r="E5615">
        <f>INDEX(cleaned_data_Pittsburgh!AG$2:'cleaned_data_Pittsburgh'!AG$828, MATCH(A5615, cleaned_data_Pittsburgh!I$2:'cleaned_data_Pittsburgh'!I$828,0))</f>
        <v>0</v>
      </c>
      <c r="F5615" t="str">
        <f>INDEX(cleaned_data_Pittsburgh!AK$2:'cleaned_data_Pittsburgh'!AK$828, MATCH(A5615, cleaned_data_Pittsburgh!I$2:'cleaned_data_Pittsburgh'!I$828,0))</f>
        <v>Sub-county</v>
      </c>
      <c r="G5615">
        <f t="shared" si="70"/>
        <v>1</v>
      </c>
    </row>
    <row r="5616" spans="1:7" x14ac:dyDescent="0.2">
      <c r="A5616" t="s">
        <v>3128</v>
      </c>
      <c r="B5616">
        <v>125306832</v>
      </c>
      <c r="C5616" t="s">
        <v>3380</v>
      </c>
      <c r="D5616" t="str">
        <f>INDEX(cleaned_data_Pittsburgh!AF$2:'cleaned_data_Pittsburgh'!AF$828, MATCH(A5616, cleaned_data_Pittsburgh!I$2:'cleaned_data_Pittsburgh'!I$828,0))</f>
        <v>Pittsburgh</v>
      </c>
      <c r="E5616">
        <f>INDEX(cleaned_data_Pittsburgh!AG$2:'cleaned_data_Pittsburgh'!AG$828, MATCH(A5616, cleaned_data_Pittsburgh!I$2:'cleaned_data_Pittsburgh'!I$828,0))</f>
        <v>0</v>
      </c>
      <c r="F5616" t="str">
        <f>INDEX(cleaned_data_Pittsburgh!AK$2:'cleaned_data_Pittsburgh'!AK$828, MATCH(A5616, cleaned_data_Pittsburgh!I$2:'cleaned_data_Pittsburgh'!I$828,0))</f>
        <v>Sub-county</v>
      </c>
      <c r="G5616">
        <f t="shared" si="70"/>
        <v>1</v>
      </c>
    </row>
    <row r="5617" spans="1:7" x14ac:dyDescent="0.2">
      <c r="A5617" t="s">
        <v>3128</v>
      </c>
      <c r="B5617">
        <v>12095573</v>
      </c>
      <c r="C5617" t="s">
        <v>3380</v>
      </c>
      <c r="D5617" t="str">
        <f>INDEX(cleaned_data_Pittsburgh!AF$2:'cleaned_data_Pittsburgh'!AF$828, MATCH(A5617, cleaned_data_Pittsburgh!I$2:'cleaned_data_Pittsburgh'!I$828,0))</f>
        <v>Pittsburgh</v>
      </c>
      <c r="E5617">
        <f>INDEX(cleaned_data_Pittsburgh!AG$2:'cleaned_data_Pittsburgh'!AG$828, MATCH(A5617, cleaned_data_Pittsburgh!I$2:'cleaned_data_Pittsburgh'!I$828,0))</f>
        <v>0</v>
      </c>
      <c r="F5617" t="str">
        <f>INDEX(cleaned_data_Pittsburgh!AK$2:'cleaned_data_Pittsburgh'!AK$828, MATCH(A5617, cleaned_data_Pittsburgh!I$2:'cleaned_data_Pittsburgh'!I$828,0))</f>
        <v>Sub-county</v>
      </c>
      <c r="G5617">
        <f t="shared" si="70"/>
        <v>1</v>
      </c>
    </row>
    <row r="5618" spans="1:7" x14ac:dyDescent="0.2">
      <c r="A5618" t="s">
        <v>3319</v>
      </c>
      <c r="B5618">
        <v>8457539</v>
      </c>
      <c r="C5618" t="s">
        <v>3380</v>
      </c>
      <c r="D5618" t="str">
        <f>INDEX(cleaned_data_Pittsburgh!AF$2:'cleaned_data_Pittsburgh'!AF$828, MATCH(A5618, cleaned_data_Pittsburgh!I$2:'cleaned_data_Pittsburgh'!I$828,0))</f>
        <v>Pittsburgh</v>
      </c>
      <c r="E5618">
        <f>INDEX(cleaned_data_Pittsburgh!AG$2:'cleaned_data_Pittsburgh'!AG$828, MATCH(A5618, cleaned_data_Pittsburgh!I$2:'cleaned_data_Pittsburgh'!I$828,0))</f>
        <v>0</v>
      </c>
      <c r="F5618" t="str">
        <f>INDEX(cleaned_data_Pittsburgh!AK$2:'cleaned_data_Pittsburgh'!AK$828, MATCH(A5618, cleaned_data_Pittsburgh!I$2:'cleaned_data_Pittsburgh'!I$828,0))</f>
        <v>Sub-county</v>
      </c>
      <c r="G5618">
        <f t="shared" si="70"/>
        <v>1</v>
      </c>
    </row>
    <row r="5619" spans="1:7" x14ac:dyDescent="0.2">
      <c r="A5619" t="s">
        <v>3319</v>
      </c>
      <c r="B5619">
        <v>136510482</v>
      </c>
      <c r="C5619" t="s">
        <v>3380</v>
      </c>
      <c r="D5619" t="str">
        <f>INDEX(cleaned_data_Pittsburgh!AF$2:'cleaned_data_Pittsburgh'!AF$828, MATCH(A5619, cleaned_data_Pittsburgh!I$2:'cleaned_data_Pittsburgh'!I$828,0))</f>
        <v>Pittsburgh</v>
      </c>
      <c r="E5619">
        <f>INDEX(cleaned_data_Pittsburgh!AG$2:'cleaned_data_Pittsburgh'!AG$828, MATCH(A5619, cleaned_data_Pittsburgh!I$2:'cleaned_data_Pittsburgh'!I$828,0))</f>
        <v>0</v>
      </c>
      <c r="F5619" t="str">
        <f>INDEX(cleaned_data_Pittsburgh!AK$2:'cleaned_data_Pittsburgh'!AK$828, MATCH(A5619, cleaned_data_Pittsburgh!I$2:'cleaned_data_Pittsburgh'!I$828,0))</f>
        <v>Sub-county</v>
      </c>
      <c r="G5619">
        <f t="shared" si="70"/>
        <v>1</v>
      </c>
    </row>
    <row r="5620" spans="1:7" x14ac:dyDescent="0.2">
      <c r="A5620" t="s">
        <v>3319</v>
      </c>
      <c r="B5620">
        <v>186278119</v>
      </c>
      <c r="C5620" t="s">
        <v>3380</v>
      </c>
      <c r="D5620" t="str">
        <f>INDEX(cleaned_data_Pittsburgh!AF$2:'cleaned_data_Pittsburgh'!AF$828, MATCH(A5620, cleaned_data_Pittsburgh!I$2:'cleaned_data_Pittsburgh'!I$828,0))</f>
        <v>Pittsburgh</v>
      </c>
      <c r="E5620">
        <f>INDEX(cleaned_data_Pittsburgh!AG$2:'cleaned_data_Pittsburgh'!AG$828, MATCH(A5620, cleaned_data_Pittsburgh!I$2:'cleaned_data_Pittsburgh'!I$828,0))</f>
        <v>0</v>
      </c>
      <c r="F5620" t="str">
        <f>INDEX(cleaned_data_Pittsburgh!AK$2:'cleaned_data_Pittsburgh'!AK$828, MATCH(A5620, cleaned_data_Pittsburgh!I$2:'cleaned_data_Pittsburgh'!I$828,0))</f>
        <v>Sub-county</v>
      </c>
      <c r="G5620">
        <f t="shared" si="70"/>
        <v>1</v>
      </c>
    </row>
    <row r="5621" spans="1:7" x14ac:dyDescent="0.2">
      <c r="A5621" t="s">
        <v>3319</v>
      </c>
      <c r="B5621">
        <v>173763662</v>
      </c>
      <c r="C5621" t="s">
        <v>3380</v>
      </c>
      <c r="D5621" t="str">
        <f>INDEX(cleaned_data_Pittsburgh!AF$2:'cleaned_data_Pittsburgh'!AF$828, MATCH(A5621, cleaned_data_Pittsburgh!I$2:'cleaned_data_Pittsburgh'!I$828,0))</f>
        <v>Pittsburgh</v>
      </c>
      <c r="E5621">
        <f>INDEX(cleaned_data_Pittsburgh!AG$2:'cleaned_data_Pittsburgh'!AG$828, MATCH(A5621, cleaned_data_Pittsburgh!I$2:'cleaned_data_Pittsburgh'!I$828,0))</f>
        <v>0</v>
      </c>
      <c r="F5621" t="str">
        <f>INDEX(cleaned_data_Pittsburgh!AK$2:'cleaned_data_Pittsburgh'!AK$828, MATCH(A5621, cleaned_data_Pittsburgh!I$2:'cleaned_data_Pittsburgh'!I$828,0))</f>
        <v>Sub-county</v>
      </c>
      <c r="G5621">
        <f t="shared" si="70"/>
        <v>1</v>
      </c>
    </row>
    <row r="5622" spans="1:7" x14ac:dyDescent="0.2">
      <c r="A5622" t="s">
        <v>3241</v>
      </c>
      <c r="B5622">
        <v>7974575</v>
      </c>
      <c r="C5622" t="s">
        <v>3380</v>
      </c>
      <c r="D5622" t="str">
        <f>INDEX(cleaned_data_Pittsburgh!AF$2:'cleaned_data_Pittsburgh'!AF$828, MATCH(A5622, cleaned_data_Pittsburgh!I$2:'cleaned_data_Pittsburgh'!I$828,0))</f>
        <v>Pittsburgh</v>
      </c>
      <c r="E5622">
        <f>INDEX(cleaned_data_Pittsburgh!AG$2:'cleaned_data_Pittsburgh'!AG$828, MATCH(A5622, cleaned_data_Pittsburgh!I$2:'cleaned_data_Pittsburgh'!I$828,0))</f>
        <v>0</v>
      </c>
      <c r="F5622" t="str">
        <f>INDEX(cleaned_data_Pittsburgh!AK$2:'cleaned_data_Pittsburgh'!AK$828, MATCH(A5622, cleaned_data_Pittsburgh!I$2:'cleaned_data_Pittsburgh'!I$828,0))</f>
        <v>Sub-county</v>
      </c>
      <c r="G5622">
        <f t="shared" si="70"/>
        <v>1</v>
      </c>
    </row>
    <row r="5623" spans="1:7" x14ac:dyDescent="0.2">
      <c r="A5623" t="s">
        <v>3241</v>
      </c>
      <c r="B5623">
        <v>13363447</v>
      </c>
      <c r="C5623" t="s">
        <v>3380</v>
      </c>
      <c r="D5623" t="str">
        <f>INDEX(cleaned_data_Pittsburgh!AF$2:'cleaned_data_Pittsburgh'!AF$828, MATCH(A5623, cleaned_data_Pittsburgh!I$2:'cleaned_data_Pittsburgh'!I$828,0))</f>
        <v>Pittsburgh</v>
      </c>
      <c r="E5623">
        <f>INDEX(cleaned_data_Pittsburgh!AG$2:'cleaned_data_Pittsburgh'!AG$828, MATCH(A5623, cleaned_data_Pittsburgh!I$2:'cleaned_data_Pittsburgh'!I$828,0))</f>
        <v>0</v>
      </c>
      <c r="F5623" t="str">
        <f>INDEX(cleaned_data_Pittsburgh!AK$2:'cleaned_data_Pittsburgh'!AK$828, MATCH(A5623, cleaned_data_Pittsburgh!I$2:'cleaned_data_Pittsburgh'!I$828,0))</f>
        <v>Sub-county</v>
      </c>
      <c r="G5623">
        <f t="shared" si="70"/>
        <v>1</v>
      </c>
    </row>
    <row r="5624" spans="1:7" x14ac:dyDescent="0.2">
      <c r="A5624" t="s">
        <v>3241</v>
      </c>
      <c r="B5624">
        <v>190552692</v>
      </c>
      <c r="C5624" t="s">
        <v>3380</v>
      </c>
      <c r="D5624" t="str">
        <f>INDEX(cleaned_data_Pittsburgh!AF$2:'cleaned_data_Pittsburgh'!AF$828, MATCH(A5624, cleaned_data_Pittsburgh!I$2:'cleaned_data_Pittsburgh'!I$828,0))</f>
        <v>Pittsburgh</v>
      </c>
      <c r="E5624">
        <f>INDEX(cleaned_data_Pittsburgh!AG$2:'cleaned_data_Pittsburgh'!AG$828, MATCH(A5624, cleaned_data_Pittsburgh!I$2:'cleaned_data_Pittsburgh'!I$828,0))</f>
        <v>0</v>
      </c>
      <c r="F5624" t="str">
        <f>INDEX(cleaned_data_Pittsburgh!AK$2:'cleaned_data_Pittsburgh'!AK$828, MATCH(A5624, cleaned_data_Pittsburgh!I$2:'cleaned_data_Pittsburgh'!I$828,0))</f>
        <v>Sub-county</v>
      </c>
      <c r="G5624">
        <f t="shared" si="70"/>
        <v>1</v>
      </c>
    </row>
    <row r="5625" spans="1:7" x14ac:dyDescent="0.2">
      <c r="A5625" t="s">
        <v>3241</v>
      </c>
      <c r="B5625">
        <v>146006712</v>
      </c>
      <c r="C5625" t="s">
        <v>3380</v>
      </c>
      <c r="D5625" t="str">
        <f>INDEX(cleaned_data_Pittsburgh!AF$2:'cleaned_data_Pittsburgh'!AF$828, MATCH(A5625, cleaned_data_Pittsburgh!I$2:'cleaned_data_Pittsburgh'!I$828,0))</f>
        <v>Pittsburgh</v>
      </c>
      <c r="E5625">
        <f>INDEX(cleaned_data_Pittsburgh!AG$2:'cleaned_data_Pittsburgh'!AG$828, MATCH(A5625, cleaned_data_Pittsburgh!I$2:'cleaned_data_Pittsburgh'!I$828,0))</f>
        <v>0</v>
      </c>
      <c r="F5625" t="str">
        <f>INDEX(cleaned_data_Pittsburgh!AK$2:'cleaned_data_Pittsburgh'!AK$828, MATCH(A5625, cleaned_data_Pittsburgh!I$2:'cleaned_data_Pittsburgh'!I$828,0))</f>
        <v>Sub-county</v>
      </c>
      <c r="G5625">
        <f t="shared" si="70"/>
        <v>1</v>
      </c>
    </row>
    <row r="5626" spans="1:7" x14ac:dyDescent="0.2">
      <c r="A5626" t="s">
        <v>3241</v>
      </c>
      <c r="B5626">
        <v>65807692</v>
      </c>
      <c r="C5626" t="s">
        <v>3380</v>
      </c>
      <c r="D5626" t="str">
        <f>INDEX(cleaned_data_Pittsburgh!AF$2:'cleaned_data_Pittsburgh'!AF$828, MATCH(A5626, cleaned_data_Pittsburgh!I$2:'cleaned_data_Pittsburgh'!I$828,0))</f>
        <v>Pittsburgh</v>
      </c>
      <c r="E5626">
        <f>INDEX(cleaned_data_Pittsburgh!AG$2:'cleaned_data_Pittsburgh'!AG$828, MATCH(A5626, cleaned_data_Pittsburgh!I$2:'cleaned_data_Pittsburgh'!I$828,0))</f>
        <v>0</v>
      </c>
      <c r="F5626" t="str">
        <f>INDEX(cleaned_data_Pittsburgh!AK$2:'cleaned_data_Pittsburgh'!AK$828, MATCH(A5626, cleaned_data_Pittsburgh!I$2:'cleaned_data_Pittsburgh'!I$828,0))</f>
        <v>Sub-county</v>
      </c>
      <c r="G5626">
        <f t="shared" si="70"/>
        <v>1</v>
      </c>
    </row>
    <row r="5627" spans="1:7" x14ac:dyDescent="0.2">
      <c r="A5627" t="s">
        <v>3218</v>
      </c>
      <c r="B5627">
        <v>28218722</v>
      </c>
      <c r="C5627" t="s">
        <v>3380</v>
      </c>
      <c r="D5627" t="str">
        <f>INDEX(cleaned_data_Pittsburgh!AF$2:'cleaned_data_Pittsburgh'!AF$828, MATCH(A5627, cleaned_data_Pittsburgh!I$2:'cleaned_data_Pittsburgh'!I$828,0))</f>
        <v>Pittsburgh</v>
      </c>
      <c r="E5627">
        <f>INDEX(cleaned_data_Pittsburgh!AG$2:'cleaned_data_Pittsburgh'!AG$828, MATCH(A5627, cleaned_data_Pittsburgh!I$2:'cleaned_data_Pittsburgh'!I$828,0))</f>
        <v>0</v>
      </c>
      <c r="F5627" t="str">
        <f>INDEX(cleaned_data_Pittsburgh!AK$2:'cleaned_data_Pittsburgh'!AK$828, MATCH(A5627, cleaned_data_Pittsburgh!I$2:'cleaned_data_Pittsburgh'!I$828,0))</f>
        <v>Sub-county</v>
      </c>
      <c r="G5627">
        <f t="shared" si="70"/>
        <v>1</v>
      </c>
    </row>
    <row r="5628" spans="1:7" x14ac:dyDescent="0.2">
      <c r="A5628" t="s">
        <v>3252</v>
      </c>
      <c r="B5628">
        <v>11932443</v>
      </c>
      <c r="C5628" t="s">
        <v>3380</v>
      </c>
      <c r="D5628" t="str">
        <f>INDEX(cleaned_data_Pittsburgh!AF$2:'cleaned_data_Pittsburgh'!AF$828, MATCH(A5628, cleaned_data_Pittsburgh!I$2:'cleaned_data_Pittsburgh'!I$828,0))</f>
        <v>Pittsburgh</v>
      </c>
      <c r="E5628">
        <f>INDEX(cleaned_data_Pittsburgh!AG$2:'cleaned_data_Pittsburgh'!AG$828, MATCH(A5628, cleaned_data_Pittsburgh!I$2:'cleaned_data_Pittsburgh'!I$828,0))</f>
        <v>0</v>
      </c>
      <c r="F5628" t="str">
        <f>INDEX(cleaned_data_Pittsburgh!AK$2:'cleaned_data_Pittsburgh'!AK$828, MATCH(A5628, cleaned_data_Pittsburgh!I$2:'cleaned_data_Pittsburgh'!I$828,0))</f>
        <v>Sub-county</v>
      </c>
      <c r="G5628">
        <f t="shared" si="70"/>
        <v>1</v>
      </c>
    </row>
    <row r="5629" spans="1:7" x14ac:dyDescent="0.2">
      <c r="A5629" t="s">
        <v>3252</v>
      </c>
      <c r="B5629">
        <v>182943157</v>
      </c>
      <c r="C5629" t="s">
        <v>3380</v>
      </c>
      <c r="D5629" t="str">
        <f>INDEX(cleaned_data_Pittsburgh!AF$2:'cleaned_data_Pittsburgh'!AF$828, MATCH(A5629, cleaned_data_Pittsburgh!I$2:'cleaned_data_Pittsburgh'!I$828,0))</f>
        <v>Pittsburgh</v>
      </c>
      <c r="E5629">
        <f>INDEX(cleaned_data_Pittsburgh!AG$2:'cleaned_data_Pittsburgh'!AG$828, MATCH(A5629, cleaned_data_Pittsburgh!I$2:'cleaned_data_Pittsburgh'!I$828,0))</f>
        <v>0</v>
      </c>
      <c r="F5629" t="str">
        <f>INDEX(cleaned_data_Pittsburgh!AK$2:'cleaned_data_Pittsburgh'!AK$828, MATCH(A5629, cleaned_data_Pittsburgh!I$2:'cleaned_data_Pittsburgh'!I$828,0))</f>
        <v>Sub-county</v>
      </c>
      <c r="G5629">
        <f t="shared" si="70"/>
        <v>1</v>
      </c>
    </row>
    <row r="5630" spans="1:7" x14ac:dyDescent="0.2">
      <c r="A5630" t="s">
        <v>3252</v>
      </c>
      <c r="B5630">
        <v>9948042</v>
      </c>
      <c r="C5630" t="s">
        <v>3380</v>
      </c>
      <c r="D5630" t="str">
        <f>INDEX(cleaned_data_Pittsburgh!AF$2:'cleaned_data_Pittsburgh'!AF$828, MATCH(A5630, cleaned_data_Pittsburgh!I$2:'cleaned_data_Pittsburgh'!I$828,0))</f>
        <v>Pittsburgh</v>
      </c>
      <c r="E5630">
        <f>INDEX(cleaned_data_Pittsburgh!AG$2:'cleaned_data_Pittsburgh'!AG$828, MATCH(A5630, cleaned_data_Pittsburgh!I$2:'cleaned_data_Pittsburgh'!I$828,0))</f>
        <v>0</v>
      </c>
      <c r="F5630" t="str">
        <f>INDEX(cleaned_data_Pittsburgh!AK$2:'cleaned_data_Pittsburgh'!AK$828, MATCH(A5630, cleaned_data_Pittsburgh!I$2:'cleaned_data_Pittsburgh'!I$828,0))</f>
        <v>Sub-county</v>
      </c>
      <c r="G5630">
        <f t="shared" si="70"/>
        <v>1</v>
      </c>
    </row>
    <row r="5631" spans="1:7" x14ac:dyDescent="0.2">
      <c r="A5631" t="s">
        <v>3252</v>
      </c>
      <c r="B5631">
        <v>1008457</v>
      </c>
      <c r="C5631" t="s">
        <v>3380</v>
      </c>
      <c r="D5631" t="str">
        <f>INDEX(cleaned_data_Pittsburgh!AF$2:'cleaned_data_Pittsburgh'!AF$828, MATCH(A5631, cleaned_data_Pittsburgh!I$2:'cleaned_data_Pittsburgh'!I$828,0))</f>
        <v>Pittsburgh</v>
      </c>
      <c r="E5631">
        <f>INDEX(cleaned_data_Pittsburgh!AG$2:'cleaned_data_Pittsburgh'!AG$828, MATCH(A5631, cleaned_data_Pittsburgh!I$2:'cleaned_data_Pittsburgh'!I$828,0))</f>
        <v>0</v>
      </c>
      <c r="F5631" t="str">
        <f>INDEX(cleaned_data_Pittsburgh!AK$2:'cleaned_data_Pittsburgh'!AK$828, MATCH(A5631, cleaned_data_Pittsburgh!I$2:'cleaned_data_Pittsburgh'!I$828,0))</f>
        <v>Sub-county</v>
      </c>
      <c r="G5631">
        <f t="shared" si="70"/>
        <v>1</v>
      </c>
    </row>
    <row r="5632" spans="1:7" x14ac:dyDescent="0.2">
      <c r="A5632" t="s">
        <v>3252</v>
      </c>
      <c r="B5632">
        <v>54548102</v>
      </c>
      <c r="C5632" t="s">
        <v>3380</v>
      </c>
      <c r="D5632" t="str">
        <f>INDEX(cleaned_data_Pittsburgh!AF$2:'cleaned_data_Pittsburgh'!AF$828, MATCH(A5632, cleaned_data_Pittsburgh!I$2:'cleaned_data_Pittsburgh'!I$828,0))</f>
        <v>Pittsburgh</v>
      </c>
      <c r="E5632">
        <f>INDEX(cleaned_data_Pittsburgh!AG$2:'cleaned_data_Pittsburgh'!AG$828, MATCH(A5632, cleaned_data_Pittsburgh!I$2:'cleaned_data_Pittsburgh'!I$828,0))</f>
        <v>0</v>
      </c>
      <c r="F5632" t="str">
        <f>INDEX(cleaned_data_Pittsburgh!AK$2:'cleaned_data_Pittsburgh'!AK$828, MATCH(A5632, cleaned_data_Pittsburgh!I$2:'cleaned_data_Pittsburgh'!I$828,0))</f>
        <v>Sub-county</v>
      </c>
      <c r="G5632">
        <f t="shared" si="70"/>
        <v>1</v>
      </c>
    </row>
    <row r="5633" spans="1:7" x14ac:dyDescent="0.2">
      <c r="A5633" t="s">
        <v>3252</v>
      </c>
      <c r="B5633">
        <v>106332202</v>
      </c>
      <c r="C5633" t="s">
        <v>3380</v>
      </c>
      <c r="D5633" t="str">
        <f>INDEX(cleaned_data_Pittsburgh!AF$2:'cleaned_data_Pittsburgh'!AF$828, MATCH(A5633, cleaned_data_Pittsburgh!I$2:'cleaned_data_Pittsburgh'!I$828,0))</f>
        <v>Pittsburgh</v>
      </c>
      <c r="E5633">
        <f>INDEX(cleaned_data_Pittsburgh!AG$2:'cleaned_data_Pittsburgh'!AG$828, MATCH(A5633, cleaned_data_Pittsburgh!I$2:'cleaned_data_Pittsburgh'!I$828,0))</f>
        <v>0</v>
      </c>
      <c r="F5633" t="str">
        <f>INDEX(cleaned_data_Pittsburgh!AK$2:'cleaned_data_Pittsburgh'!AK$828, MATCH(A5633, cleaned_data_Pittsburgh!I$2:'cleaned_data_Pittsburgh'!I$828,0))</f>
        <v>Sub-county</v>
      </c>
      <c r="G5633">
        <f t="shared" si="70"/>
        <v>1</v>
      </c>
    </row>
    <row r="5634" spans="1:7" x14ac:dyDescent="0.2">
      <c r="A5634" t="s">
        <v>3252</v>
      </c>
      <c r="B5634">
        <v>84857002</v>
      </c>
      <c r="C5634" t="s">
        <v>3380</v>
      </c>
      <c r="D5634" t="str">
        <f>INDEX(cleaned_data_Pittsburgh!AF$2:'cleaned_data_Pittsburgh'!AF$828, MATCH(A5634, cleaned_data_Pittsburgh!I$2:'cleaned_data_Pittsburgh'!I$828,0))</f>
        <v>Pittsburgh</v>
      </c>
      <c r="E5634">
        <f>INDEX(cleaned_data_Pittsburgh!AG$2:'cleaned_data_Pittsburgh'!AG$828, MATCH(A5634, cleaned_data_Pittsburgh!I$2:'cleaned_data_Pittsburgh'!I$828,0))</f>
        <v>0</v>
      </c>
      <c r="F5634" t="str">
        <f>INDEX(cleaned_data_Pittsburgh!AK$2:'cleaned_data_Pittsburgh'!AK$828, MATCH(A5634, cleaned_data_Pittsburgh!I$2:'cleaned_data_Pittsburgh'!I$828,0))</f>
        <v>Sub-county</v>
      </c>
      <c r="G5634">
        <f t="shared" si="70"/>
        <v>1</v>
      </c>
    </row>
    <row r="5635" spans="1:7" x14ac:dyDescent="0.2">
      <c r="A5635" t="s">
        <v>3295</v>
      </c>
      <c r="B5635">
        <v>111278382</v>
      </c>
      <c r="C5635" t="s">
        <v>3380</v>
      </c>
      <c r="D5635" t="str">
        <f>INDEX(cleaned_data_Pittsburgh!AF$2:'cleaned_data_Pittsburgh'!AF$828, MATCH(A5635, cleaned_data_Pittsburgh!I$2:'cleaned_data_Pittsburgh'!I$828,0))</f>
        <v>Pittsburgh</v>
      </c>
      <c r="E5635">
        <f>INDEX(cleaned_data_Pittsburgh!AG$2:'cleaned_data_Pittsburgh'!AG$828, MATCH(A5635, cleaned_data_Pittsburgh!I$2:'cleaned_data_Pittsburgh'!I$828,0))</f>
        <v>0</v>
      </c>
      <c r="F5635" t="str">
        <f>INDEX(cleaned_data_Pittsburgh!AK$2:'cleaned_data_Pittsburgh'!AK$828, MATCH(A5635, cleaned_data_Pittsburgh!I$2:'cleaned_data_Pittsburgh'!I$828,0))</f>
        <v>Sub-county</v>
      </c>
      <c r="G5635">
        <f t="shared" si="70"/>
        <v>1</v>
      </c>
    </row>
    <row r="5636" spans="1:7" x14ac:dyDescent="0.2">
      <c r="A5636" t="s">
        <v>3295</v>
      </c>
      <c r="B5636">
        <v>86656712</v>
      </c>
      <c r="C5636" t="s">
        <v>3380</v>
      </c>
      <c r="D5636" t="str">
        <f>INDEX(cleaned_data_Pittsburgh!AF$2:'cleaned_data_Pittsburgh'!AF$828, MATCH(A5636, cleaned_data_Pittsburgh!I$2:'cleaned_data_Pittsburgh'!I$828,0))</f>
        <v>Pittsburgh</v>
      </c>
      <c r="E5636">
        <f>INDEX(cleaned_data_Pittsburgh!AG$2:'cleaned_data_Pittsburgh'!AG$828, MATCH(A5636, cleaned_data_Pittsburgh!I$2:'cleaned_data_Pittsburgh'!I$828,0))</f>
        <v>0</v>
      </c>
      <c r="F5636" t="str">
        <f>INDEX(cleaned_data_Pittsburgh!AK$2:'cleaned_data_Pittsburgh'!AK$828, MATCH(A5636, cleaned_data_Pittsburgh!I$2:'cleaned_data_Pittsburgh'!I$828,0))</f>
        <v>Sub-county</v>
      </c>
      <c r="G5636">
        <f t="shared" si="70"/>
        <v>1</v>
      </c>
    </row>
    <row r="5637" spans="1:7" x14ac:dyDescent="0.2">
      <c r="A5637" t="s">
        <v>3295</v>
      </c>
      <c r="B5637">
        <v>190311790</v>
      </c>
      <c r="C5637" t="s">
        <v>3380</v>
      </c>
      <c r="D5637" t="str">
        <f>INDEX(cleaned_data_Pittsburgh!AF$2:'cleaned_data_Pittsburgh'!AF$828, MATCH(A5637, cleaned_data_Pittsburgh!I$2:'cleaned_data_Pittsburgh'!I$828,0))</f>
        <v>Pittsburgh</v>
      </c>
      <c r="E5637">
        <f>INDEX(cleaned_data_Pittsburgh!AG$2:'cleaned_data_Pittsburgh'!AG$828, MATCH(A5637, cleaned_data_Pittsburgh!I$2:'cleaned_data_Pittsburgh'!I$828,0))</f>
        <v>0</v>
      </c>
      <c r="F5637" t="str">
        <f>INDEX(cleaned_data_Pittsburgh!AK$2:'cleaned_data_Pittsburgh'!AK$828, MATCH(A5637, cleaned_data_Pittsburgh!I$2:'cleaned_data_Pittsburgh'!I$828,0))</f>
        <v>Sub-county</v>
      </c>
      <c r="G5637">
        <f t="shared" si="70"/>
        <v>1</v>
      </c>
    </row>
    <row r="5638" spans="1:7" x14ac:dyDescent="0.2">
      <c r="A5638" t="s">
        <v>3295</v>
      </c>
      <c r="B5638">
        <v>119130352</v>
      </c>
      <c r="C5638" t="s">
        <v>3380</v>
      </c>
      <c r="D5638" t="str">
        <f>INDEX(cleaned_data_Pittsburgh!AF$2:'cleaned_data_Pittsburgh'!AF$828, MATCH(A5638, cleaned_data_Pittsburgh!I$2:'cleaned_data_Pittsburgh'!I$828,0))</f>
        <v>Pittsburgh</v>
      </c>
      <c r="E5638">
        <f>INDEX(cleaned_data_Pittsburgh!AG$2:'cleaned_data_Pittsburgh'!AG$828, MATCH(A5638, cleaned_data_Pittsburgh!I$2:'cleaned_data_Pittsburgh'!I$828,0))</f>
        <v>0</v>
      </c>
      <c r="F5638" t="str">
        <f>INDEX(cleaned_data_Pittsburgh!AK$2:'cleaned_data_Pittsburgh'!AK$828, MATCH(A5638, cleaned_data_Pittsburgh!I$2:'cleaned_data_Pittsburgh'!I$828,0))</f>
        <v>Sub-county</v>
      </c>
      <c r="G5638">
        <f t="shared" si="70"/>
        <v>1</v>
      </c>
    </row>
    <row r="5639" spans="1:7" x14ac:dyDescent="0.2">
      <c r="A5639" t="s">
        <v>3362</v>
      </c>
      <c r="B5639">
        <v>50154772</v>
      </c>
      <c r="C5639" t="s">
        <v>3380</v>
      </c>
      <c r="D5639" t="str">
        <f>INDEX(cleaned_data_Pittsburgh!AF$2:'cleaned_data_Pittsburgh'!AF$828, MATCH(A5639, cleaned_data_Pittsburgh!I$2:'cleaned_data_Pittsburgh'!I$828,0))</f>
        <v>Pittsburgh</v>
      </c>
      <c r="E5639">
        <f>INDEX(cleaned_data_Pittsburgh!AG$2:'cleaned_data_Pittsburgh'!AG$828, MATCH(A5639, cleaned_data_Pittsburgh!I$2:'cleaned_data_Pittsburgh'!I$828,0))</f>
        <v>0</v>
      </c>
      <c r="F5639" t="str">
        <f>INDEX(cleaned_data_Pittsburgh!AK$2:'cleaned_data_Pittsburgh'!AK$828, MATCH(A5639, cleaned_data_Pittsburgh!I$2:'cleaned_data_Pittsburgh'!I$828,0))</f>
        <v>Sub-county</v>
      </c>
      <c r="G5639">
        <f t="shared" si="70"/>
        <v>1</v>
      </c>
    </row>
    <row r="5640" spans="1:7" x14ac:dyDescent="0.2">
      <c r="A5640" t="s">
        <v>3362</v>
      </c>
      <c r="B5640">
        <v>111635422</v>
      </c>
      <c r="C5640" t="s">
        <v>3380</v>
      </c>
      <c r="D5640" t="str">
        <f>INDEX(cleaned_data_Pittsburgh!AF$2:'cleaned_data_Pittsburgh'!AF$828, MATCH(A5640, cleaned_data_Pittsburgh!I$2:'cleaned_data_Pittsburgh'!I$828,0))</f>
        <v>Pittsburgh</v>
      </c>
      <c r="E5640">
        <f>INDEX(cleaned_data_Pittsburgh!AG$2:'cleaned_data_Pittsburgh'!AG$828, MATCH(A5640, cleaned_data_Pittsburgh!I$2:'cleaned_data_Pittsburgh'!I$828,0))</f>
        <v>0</v>
      </c>
      <c r="F5640" t="str">
        <f>INDEX(cleaned_data_Pittsburgh!AK$2:'cleaned_data_Pittsburgh'!AK$828, MATCH(A5640, cleaned_data_Pittsburgh!I$2:'cleaned_data_Pittsburgh'!I$828,0))</f>
        <v>Sub-county</v>
      </c>
      <c r="G5640">
        <f t="shared" si="70"/>
        <v>1</v>
      </c>
    </row>
    <row r="5641" spans="1:7" x14ac:dyDescent="0.2">
      <c r="A5641" t="s">
        <v>3144</v>
      </c>
      <c r="B5641">
        <v>247024</v>
      </c>
      <c r="C5641" t="s">
        <v>3380</v>
      </c>
      <c r="D5641" t="str">
        <f>INDEX(cleaned_data_Pittsburgh!AF$2:'cleaned_data_Pittsburgh'!AF$828, MATCH(A5641, cleaned_data_Pittsburgh!I$2:'cleaned_data_Pittsburgh'!I$828,0))</f>
        <v>Pittsburgh</v>
      </c>
      <c r="E5641">
        <f>INDEX(cleaned_data_Pittsburgh!AG$2:'cleaned_data_Pittsburgh'!AG$828, MATCH(A5641, cleaned_data_Pittsburgh!I$2:'cleaned_data_Pittsburgh'!I$828,0))</f>
        <v>0</v>
      </c>
      <c r="F5641" t="str">
        <f>INDEX(cleaned_data_Pittsburgh!AK$2:'cleaned_data_Pittsburgh'!AK$828, MATCH(A5641, cleaned_data_Pittsburgh!I$2:'cleaned_data_Pittsburgh'!I$828,0))</f>
        <v>Sub-county</v>
      </c>
      <c r="G5641">
        <f t="shared" si="70"/>
        <v>1</v>
      </c>
    </row>
    <row r="5642" spans="1:7" x14ac:dyDescent="0.2">
      <c r="A5642" t="s">
        <v>3144</v>
      </c>
      <c r="B5642">
        <v>142619992</v>
      </c>
      <c r="C5642" t="s">
        <v>3380</v>
      </c>
      <c r="D5642" t="str">
        <f>INDEX(cleaned_data_Pittsburgh!AF$2:'cleaned_data_Pittsburgh'!AF$828, MATCH(A5642, cleaned_data_Pittsburgh!I$2:'cleaned_data_Pittsburgh'!I$828,0))</f>
        <v>Pittsburgh</v>
      </c>
      <c r="E5642">
        <f>INDEX(cleaned_data_Pittsburgh!AG$2:'cleaned_data_Pittsburgh'!AG$828, MATCH(A5642, cleaned_data_Pittsburgh!I$2:'cleaned_data_Pittsburgh'!I$828,0))</f>
        <v>0</v>
      </c>
      <c r="F5642" t="str">
        <f>INDEX(cleaned_data_Pittsburgh!AK$2:'cleaned_data_Pittsburgh'!AK$828, MATCH(A5642, cleaned_data_Pittsburgh!I$2:'cleaned_data_Pittsburgh'!I$828,0))</f>
        <v>Sub-county</v>
      </c>
      <c r="G5642">
        <f t="shared" si="70"/>
        <v>1</v>
      </c>
    </row>
    <row r="5643" spans="1:7" x14ac:dyDescent="0.2">
      <c r="A5643" t="s">
        <v>3144</v>
      </c>
      <c r="B5643">
        <v>135788312</v>
      </c>
      <c r="C5643" t="s">
        <v>3380</v>
      </c>
      <c r="D5643" t="str">
        <f>INDEX(cleaned_data_Pittsburgh!AF$2:'cleaned_data_Pittsburgh'!AF$828, MATCH(A5643, cleaned_data_Pittsburgh!I$2:'cleaned_data_Pittsburgh'!I$828,0))</f>
        <v>Pittsburgh</v>
      </c>
      <c r="E5643">
        <f>INDEX(cleaned_data_Pittsburgh!AG$2:'cleaned_data_Pittsburgh'!AG$828, MATCH(A5643, cleaned_data_Pittsburgh!I$2:'cleaned_data_Pittsburgh'!I$828,0))</f>
        <v>0</v>
      </c>
      <c r="F5643" t="str">
        <f>INDEX(cleaned_data_Pittsburgh!AK$2:'cleaned_data_Pittsburgh'!AK$828, MATCH(A5643, cleaned_data_Pittsburgh!I$2:'cleaned_data_Pittsburgh'!I$828,0))</f>
        <v>Sub-county</v>
      </c>
      <c r="G5643">
        <f t="shared" ref="G5643:G5706" si="71">IF(IFERROR(SEARCH(D5643, C5643), 0), 1, 0)</f>
        <v>1</v>
      </c>
    </row>
    <row r="5644" spans="1:7" x14ac:dyDescent="0.2">
      <c r="A5644" t="s">
        <v>3144</v>
      </c>
      <c r="B5644">
        <v>183346158</v>
      </c>
      <c r="C5644" t="s">
        <v>3380</v>
      </c>
      <c r="D5644" t="str">
        <f>INDEX(cleaned_data_Pittsburgh!AF$2:'cleaned_data_Pittsburgh'!AF$828, MATCH(A5644, cleaned_data_Pittsburgh!I$2:'cleaned_data_Pittsburgh'!I$828,0))</f>
        <v>Pittsburgh</v>
      </c>
      <c r="E5644">
        <f>INDEX(cleaned_data_Pittsburgh!AG$2:'cleaned_data_Pittsburgh'!AG$828, MATCH(A5644, cleaned_data_Pittsburgh!I$2:'cleaned_data_Pittsburgh'!I$828,0))</f>
        <v>0</v>
      </c>
      <c r="F5644" t="str">
        <f>INDEX(cleaned_data_Pittsburgh!AK$2:'cleaned_data_Pittsburgh'!AK$828, MATCH(A5644, cleaned_data_Pittsburgh!I$2:'cleaned_data_Pittsburgh'!I$828,0))</f>
        <v>Sub-county</v>
      </c>
      <c r="G5644">
        <f t="shared" si="71"/>
        <v>1</v>
      </c>
    </row>
    <row r="5645" spans="1:7" x14ac:dyDescent="0.2">
      <c r="A5645" t="s">
        <v>3144</v>
      </c>
      <c r="B5645">
        <v>190504988</v>
      </c>
      <c r="C5645" t="s">
        <v>3380</v>
      </c>
      <c r="D5645" t="str">
        <f>INDEX(cleaned_data_Pittsburgh!AF$2:'cleaned_data_Pittsburgh'!AF$828, MATCH(A5645, cleaned_data_Pittsburgh!I$2:'cleaned_data_Pittsburgh'!I$828,0))</f>
        <v>Pittsburgh</v>
      </c>
      <c r="E5645">
        <f>INDEX(cleaned_data_Pittsburgh!AG$2:'cleaned_data_Pittsburgh'!AG$828, MATCH(A5645, cleaned_data_Pittsburgh!I$2:'cleaned_data_Pittsburgh'!I$828,0))</f>
        <v>0</v>
      </c>
      <c r="F5645" t="str">
        <f>INDEX(cleaned_data_Pittsburgh!AK$2:'cleaned_data_Pittsburgh'!AK$828, MATCH(A5645, cleaned_data_Pittsburgh!I$2:'cleaned_data_Pittsburgh'!I$828,0))</f>
        <v>Sub-county</v>
      </c>
      <c r="G5645">
        <f t="shared" si="71"/>
        <v>1</v>
      </c>
    </row>
    <row r="5646" spans="1:7" x14ac:dyDescent="0.2">
      <c r="A5646" t="s">
        <v>3144</v>
      </c>
      <c r="B5646">
        <v>132903242</v>
      </c>
      <c r="C5646" t="s">
        <v>3380</v>
      </c>
      <c r="D5646" t="str">
        <f>INDEX(cleaned_data_Pittsburgh!AF$2:'cleaned_data_Pittsburgh'!AF$828, MATCH(A5646, cleaned_data_Pittsburgh!I$2:'cleaned_data_Pittsburgh'!I$828,0))</f>
        <v>Pittsburgh</v>
      </c>
      <c r="E5646">
        <f>INDEX(cleaned_data_Pittsburgh!AG$2:'cleaned_data_Pittsburgh'!AG$828, MATCH(A5646, cleaned_data_Pittsburgh!I$2:'cleaned_data_Pittsburgh'!I$828,0))</f>
        <v>0</v>
      </c>
      <c r="F5646" t="str">
        <f>INDEX(cleaned_data_Pittsburgh!AK$2:'cleaned_data_Pittsburgh'!AK$828, MATCH(A5646, cleaned_data_Pittsburgh!I$2:'cleaned_data_Pittsburgh'!I$828,0))</f>
        <v>Sub-county</v>
      </c>
      <c r="G5646">
        <f t="shared" si="71"/>
        <v>1</v>
      </c>
    </row>
    <row r="5647" spans="1:7" x14ac:dyDescent="0.2">
      <c r="A5647" t="s">
        <v>3144</v>
      </c>
      <c r="B5647">
        <v>136889382</v>
      </c>
      <c r="C5647" t="s">
        <v>3380</v>
      </c>
      <c r="D5647" t="str">
        <f>INDEX(cleaned_data_Pittsburgh!AF$2:'cleaned_data_Pittsburgh'!AF$828, MATCH(A5647, cleaned_data_Pittsburgh!I$2:'cleaned_data_Pittsburgh'!I$828,0))</f>
        <v>Pittsburgh</v>
      </c>
      <c r="E5647">
        <f>INDEX(cleaned_data_Pittsburgh!AG$2:'cleaned_data_Pittsburgh'!AG$828, MATCH(A5647, cleaned_data_Pittsburgh!I$2:'cleaned_data_Pittsburgh'!I$828,0))</f>
        <v>0</v>
      </c>
      <c r="F5647" t="str">
        <f>INDEX(cleaned_data_Pittsburgh!AK$2:'cleaned_data_Pittsburgh'!AK$828, MATCH(A5647, cleaned_data_Pittsburgh!I$2:'cleaned_data_Pittsburgh'!I$828,0))</f>
        <v>Sub-county</v>
      </c>
      <c r="G5647">
        <f t="shared" si="71"/>
        <v>1</v>
      </c>
    </row>
    <row r="5648" spans="1:7" x14ac:dyDescent="0.2">
      <c r="A5648" t="s">
        <v>3144</v>
      </c>
      <c r="B5648">
        <v>138684092</v>
      </c>
      <c r="C5648" t="s">
        <v>3380</v>
      </c>
      <c r="D5648" t="str">
        <f>INDEX(cleaned_data_Pittsburgh!AF$2:'cleaned_data_Pittsburgh'!AF$828, MATCH(A5648, cleaned_data_Pittsburgh!I$2:'cleaned_data_Pittsburgh'!I$828,0))</f>
        <v>Pittsburgh</v>
      </c>
      <c r="E5648">
        <f>INDEX(cleaned_data_Pittsburgh!AG$2:'cleaned_data_Pittsburgh'!AG$828, MATCH(A5648, cleaned_data_Pittsburgh!I$2:'cleaned_data_Pittsburgh'!I$828,0))</f>
        <v>0</v>
      </c>
      <c r="F5648" t="str">
        <f>INDEX(cleaned_data_Pittsburgh!AK$2:'cleaned_data_Pittsburgh'!AK$828, MATCH(A5648, cleaned_data_Pittsburgh!I$2:'cleaned_data_Pittsburgh'!I$828,0))</f>
        <v>Sub-county</v>
      </c>
      <c r="G5648">
        <f t="shared" si="71"/>
        <v>1</v>
      </c>
    </row>
    <row r="5649" spans="1:7" x14ac:dyDescent="0.2">
      <c r="A5649" t="s">
        <v>3144</v>
      </c>
      <c r="B5649">
        <v>174847252</v>
      </c>
      <c r="C5649" t="s">
        <v>3380</v>
      </c>
      <c r="D5649" t="str">
        <f>INDEX(cleaned_data_Pittsburgh!AF$2:'cleaned_data_Pittsburgh'!AF$828, MATCH(A5649, cleaned_data_Pittsburgh!I$2:'cleaned_data_Pittsburgh'!I$828,0))</f>
        <v>Pittsburgh</v>
      </c>
      <c r="E5649">
        <f>INDEX(cleaned_data_Pittsburgh!AG$2:'cleaned_data_Pittsburgh'!AG$828, MATCH(A5649, cleaned_data_Pittsburgh!I$2:'cleaned_data_Pittsburgh'!I$828,0))</f>
        <v>0</v>
      </c>
      <c r="F5649" t="str">
        <f>INDEX(cleaned_data_Pittsburgh!AK$2:'cleaned_data_Pittsburgh'!AK$828, MATCH(A5649, cleaned_data_Pittsburgh!I$2:'cleaned_data_Pittsburgh'!I$828,0))</f>
        <v>Sub-county</v>
      </c>
      <c r="G5649">
        <f t="shared" si="71"/>
        <v>1</v>
      </c>
    </row>
    <row r="5650" spans="1:7" x14ac:dyDescent="0.2">
      <c r="A5650" t="s">
        <v>3144</v>
      </c>
      <c r="B5650">
        <v>114743652</v>
      </c>
      <c r="C5650" t="s">
        <v>3380</v>
      </c>
      <c r="D5650" t="str">
        <f>INDEX(cleaned_data_Pittsburgh!AF$2:'cleaned_data_Pittsburgh'!AF$828, MATCH(A5650, cleaned_data_Pittsburgh!I$2:'cleaned_data_Pittsburgh'!I$828,0))</f>
        <v>Pittsburgh</v>
      </c>
      <c r="E5650">
        <f>INDEX(cleaned_data_Pittsburgh!AG$2:'cleaned_data_Pittsburgh'!AG$828, MATCH(A5650, cleaned_data_Pittsburgh!I$2:'cleaned_data_Pittsburgh'!I$828,0))</f>
        <v>0</v>
      </c>
      <c r="F5650" t="str">
        <f>INDEX(cleaned_data_Pittsburgh!AK$2:'cleaned_data_Pittsburgh'!AK$828, MATCH(A5650, cleaned_data_Pittsburgh!I$2:'cleaned_data_Pittsburgh'!I$828,0))</f>
        <v>Sub-county</v>
      </c>
      <c r="G5650">
        <f t="shared" si="71"/>
        <v>1</v>
      </c>
    </row>
    <row r="5651" spans="1:7" x14ac:dyDescent="0.2">
      <c r="A5651" t="s">
        <v>3144</v>
      </c>
      <c r="B5651">
        <v>191344649</v>
      </c>
      <c r="C5651" t="s">
        <v>3380</v>
      </c>
      <c r="D5651" t="str">
        <f>INDEX(cleaned_data_Pittsburgh!AF$2:'cleaned_data_Pittsburgh'!AF$828, MATCH(A5651, cleaned_data_Pittsburgh!I$2:'cleaned_data_Pittsburgh'!I$828,0))</f>
        <v>Pittsburgh</v>
      </c>
      <c r="E5651">
        <f>INDEX(cleaned_data_Pittsburgh!AG$2:'cleaned_data_Pittsburgh'!AG$828, MATCH(A5651, cleaned_data_Pittsburgh!I$2:'cleaned_data_Pittsburgh'!I$828,0))</f>
        <v>0</v>
      </c>
      <c r="F5651" t="str">
        <f>INDEX(cleaned_data_Pittsburgh!AK$2:'cleaned_data_Pittsburgh'!AK$828, MATCH(A5651, cleaned_data_Pittsburgh!I$2:'cleaned_data_Pittsburgh'!I$828,0))</f>
        <v>Sub-county</v>
      </c>
      <c r="G5651">
        <f t="shared" si="71"/>
        <v>1</v>
      </c>
    </row>
    <row r="5652" spans="1:7" x14ac:dyDescent="0.2">
      <c r="A5652" t="s">
        <v>3168</v>
      </c>
      <c r="B5652">
        <v>63828712</v>
      </c>
      <c r="C5652" t="s">
        <v>3380</v>
      </c>
      <c r="D5652" t="str">
        <f>INDEX(cleaned_data_Pittsburgh!AF$2:'cleaned_data_Pittsburgh'!AF$828, MATCH(A5652, cleaned_data_Pittsburgh!I$2:'cleaned_data_Pittsburgh'!I$828,0))</f>
        <v>Pittsburgh</v>
      </c>
      <c r="E5652">
        <f>INDEX(cleaned_data_Pittsburgh!AG$2:'cleaned_data_Pittsburgh'!AG$828, MATCH(A5652, cleaned_data_Pittsburgh!I$2:'cleaned_data_Pittsburgh'!I$828,0))</f>
        <v>0</v>
      </c>
      <c r="F5652" t="str">
        <f>INDEX(cleaned_data_Pittsburgh!AK$2:'cleaned_data_Pittsburgh'!AK$828, MATCH(A5652, cleaned_data_Pittsburgh!I$2:'cleaned_data_Pittsburgh'!I$828,0))</f>
        <v>Sub-county</v>
      </c>
      <c r="G5652">
        <f t="shared" si="71"/>
        <v>1</v>
      </c>
    </row>
    <row r="5653" spans="1:7" x14ac:dyDescent="0.2">
      <c r="A5653" t="s">
        <v>3168</v>
      </c>
      <c r="B5653">
        <v>185629647</v>
      </c>
      <c r="C5653" t="s">
        <v>3380</v>
      </c>
      <c r="D5653" t="str">
        <f>INDEX(cleaned_data_Pittsburgh!AF$2:'cleaned_data_Pittsburgh'!AF$828, MATCH(A5653, cleaned_data_Pittsburgh!I$2:'cleaned_data_Pittsburgh'!I$828,0))</f>
        <v>Pittsburgh</v>
      </c>
      <c r="E5653">
        <f>INDEX(cleaned_data_Pittsburgh!AG$2:'cleaned_data_Pittsburgh'!AG$828, MATCH(A5653, cleaned_data_Pittsburgh!I$2:'cleaned_data_Pittsburgh'!I$828,0))</f>
        <v>0</v>
      </c>
      <c r="F5653" t="str">
        <f>INDEX(cleaned_data_Pittsburgh!AK$2:'cleaned_data_Pittsburgh'!AK$828, MATCH(A5653, cleaned_data_Pittsburgh!I$2:'cleaned_data_Pittsburgh'!I$828,0))</f>
        <v>Sub-county</v>
      </c>
      <c r="G5653">
        <f t="shared" si="71"/>
        <v>1</v>
      </c>
    </row>
    <row r="5654" spans="1:7" x14ac:dyDescent="0.2">
      <c r="A5654" t="s">
        <v>3168</v>
      </c>
      <c r="B5654">
        <v>10981798</v>
      </c>
      <c r="C5654" t="s">
        <v>3380</v>
      </c>
      <c r="D5654" t="str">
        <f>INDEX(cleaned_data_Pittsburgh!AF$2:'cleaned_data_Pittsburgh'!AF$828, MATCH(A5654, cleaned_data_Pittsburgh!I$2:'cleaned_data_Pittsburgh'!I$828,0))</f>
        <v>Pittsburgh</v>
      </c>
      <c r="E5654">
        <f>INDEX(cleaned_data_Pittsburgh!AG$2:'cleaned_data_Pittsburgh'!AG$828, MATCH(A5654, cleaned_data_Pittsburgh!I$2:'cleaned_data_Pittsburgh'!I$828,0))</f>
        <v>0</v>
      </c>
      <c r="F5654" t="str">
        <f>INDEX(cleaned_data_Pittsburgh!AK$2:'cleaned_data_Pittsburgh'!AK$828, MATCH(A5654, cleaned_data_Pittsburgh!I$2:'cleaned_data_Pittsburgh'!I$828,0))</f>
        <v>Sub-county</v>
      </c>
      <c r="G5654">
        <f t="shared" si="71"/>
        <v>1</v>
      </c>
    </row>
    <row r="5655" spans="1:7" x14ac:dyDescent="0.2">
      <c r="A5655" t="s">
        <v>3168</v>
      </c>
      <c r="B5655">
        <v>110719022</v>
      </c>
      <c r="C5655" t="s">
        <v>3380</v>
      </c>
      <c r="D5655" t="str">
        <f>INDEX(cleaned_data_Pittsburgh!AF$2:'cleaned_data_Pittsburgh'!AF$828, MATCH(A5655, cleaned_data_Pittsburgh!I$2:'cleaned_data_Pittsburgh'!I$828,0))</f>
        <v>Pittsburgh</v>
      </c>
      <c r="E5655">
        <f>INDEX(cleaned_data_Pittsburgh!AG$2:'cleaned_data_Pittsburgh'!AG$828, MATCH(A5655, cleaned_data_Pittsburgh!I$2:'cleaned_data_Pittsburgh'!I$828,0))</f>
        <v>0</v>
      </c>
      <c r="F5655" t="str">
        <f>INDEX(cleaned_data_Pittsburgh!AK$2:'cleaned_data_Pittsburgh'!AK$828, MATCH(A5655, cleaned_data_Pittsburgh!I$2:'cleaned_data_Pittsburgh'!I$828,0))</f>
        <v>Sub-county</v>
      </c>
      <c r="G5655">
        <f t="shared" si="71"/>
        <v>1</v>
      </c>
    </row>
    <row r="5656" spans="1:7" x14ac:dyDescent="0.2">
      <c r="A5656" t="s">
        <v>3168</v>
      </c>
      <c r="B5656">
        <v>122017592</v>
      </c>
      <c r="C5656" t="s">
        <v>3380</v>
      </c>
      <c r="D5656" t="str">
        <f>INDEX(cleaned_data_Pittsburgh!AF$2:'cleaned_data_Pittsburgh'!AF$828, MATCH(A5656, cleaned_data_Pittsburgh!I$2:'cleaned_data_Pittsburgh'!I$828,0))</f>
        <v>Pittsburgh</v>
      </c>
      <c r="E5656">
        <f>INDEX(cleaned_data_Pittsburgh!AG$2:'cleaned_data_Pittsburgh'!AG$828, MATCH(A5656, cleaned_data_Pittsburgh!I$2:'cleaned_data_Pittsburgh'!I$828,0))</f>
        <v>0</v>
      </c>
      <c r="F5656" t="str">
        <f>INDEX(cleaned_data_Pittsburgh!AK$2:'cleaned_data_Pittsburgh'!AK$828, MATCH(A5656, cleaned_data_Pittsburgh!I$2:'cleaned_data_Pittsburgh'!I$828,0))</f>
        <v>Sub-county</v>
      </c>
      <c r="G5656">
        <f t="shared" si="71"/>
        <v>1</v>
      </c>
    </row>
    <row r="5657" spans="1:7" x14ac:dyDescent="0.2">
      <c r="A5657" t="s">
        <v>3168</v>
      </c>
      <c r="B5657">
        <v>2674165</v>
      </c>
      <c r="C5657" t="s">
        <v>3380</v>
      </c>
      <c r="D5657" t="str">
        <f>INDEX(cleaned_data_Pittsburgh!AF$2:'cleaned_data_Pittsburgh'!AF$828, MATCH(A5657, cleaned_data_Pittsburgh!I$2:'cleaned_data_Pittsburgh'!I$828,0))</f>
        <v>Pittsburgh</v>
      </c>
      <c r="E5657">
        <f>INDEX(cleaned_data_Pittsburgh!AG$2:'cleaned_data_Pittsburgh'!AG$828, MATCH(A5657, cleaned_data_Pittsburgh!I$2:'cleaned_data_Pittsburgh'!I$828,0))</f>
        <v>0</v>
      </c>
      <c r="F5657" t="str">
        <f>INDEX(cleaned_data_Pittsburgh!AK$2:'cleaned_data_Pittsburgh'!AK$828, MATCH(A5657, cleaned_data_Pittsburgh!I$2:'cleaned_data_Pittsburgh'!I$828,0))</f>
        <v>Sub-county</v>
      </c>
      <c r="G5657">
        <f t="shared" si="71"/>
        <v>1</v>
      </c>
    </row>
    <row r="5658" spans="1:7" x14ac:dyDescent="0.2">
      <c r="A5658" t="s">
        <v>3168</v>
      </c>
      <c r="B5658">
        <v>34330822</v>
      </c>
      <c r="C5658" t="s">
        <v>3380</v>
      </c>
      <c r="D5658" t="str">
        <f>INDEX(cleaned_data_Pittsburgh!AF$2:'cleaned_data_Pittsburgh'!AF$828, MATCH(A5658, cleaned_data_Pittsburgh!I$2:'cleaned_data_Pittsburgh'!I$828,0))</f>
        <v>Pittsburgh</v>
      </c>
      <c r="E5658">
        <f>INDEX(cleaned_data_Pittsburgh!AG$2:'cleaned_data_Pittsburgh'!AG$828, MATCH(A5658, cleaned_data_Pittsburgh!I$2:'cleaned_data_Pittsburgh'!I$828,0))</f>
        <v>0</v>
      </c>
      <c r="F5658" t="str">
        <f>INDEX(cleaned_data_Pittsburgh!AK$2:'cleaned_data_Pittsburgh'!AK$828, MATCH(A5658, cleaned_data_Pittsburgh!I$2:'cleaned_data_Pittsburgh'!I$828,0))</f>
        <v>Sub-county</v>
      </c>
      <c r="G5658">
        <f t="shared" si="71"/>
        <v>1</v>
      </c>
    </row>
    <row r="5659" spans="1:7" x14ac:dyDescent="0.2">
      <c r="A5659" t="s">
        <v>3224</v>
      </c>
      <c r="B5659">
        <v>95562552</v>
      </c>
      <c r="C5659" t="s">
        <v>3380</v>
      </c>
      <c r="D5659" t="str">
        <f>INDEX(cleaned_data_Pittsburgh!AF$2:'cleaned_data_Pittsburgh'!AF$828, MATCH(A5659, cleaned_data_Pittsburgh!I$2:'cleaned_data_Pittsburgh'!I$828,0))</f>
        <v>Pittsburgh</v>
      </c>
      <c r="E5659">
        <f>INDEX(cleaned_data_Pittsburgh!AG$2:'cleaned_data_Pittsburgh'!AG$828, MATCH(A5659, cleaned_data_Pittsburgh!I$2:'cleaned_data_Pittsburgh'!I$828,0))</f>
        <v>0</v>
      </c>
      <c r="F5659" t="str">
        <f>INDEX(cleaned_data_Pittsburgh!AK$2:'cleaned_data_Pittsburgh'!AK$828, MATCH(A5659, cleaned_data_Pittsburgh!I$2:'cleaned_data_Pittsburgh'!I$828,0))</f>
        <v>Sub-county</v>
      </c>
      <c r="G5659">
        <f t="shared" si="71"/>
        <v>1</v>
      </c>
    </row>
    <row r="5660" spans="1:7" x14ac:dyDescent="0.2">
      <c r="A5660" t="s">
        <v>3224</v>
      </c>
      <c r="B5660">
        <v>78011702</v>
      </c>
      <c r="C5660" t="s">
        <v>3380</v>
      </c>
      <c r="D5660" t="str">
        <f>INDEX(cleaned_data_Pittsburgh!AF$2:'cleaned_data_Pittsburgh'!AF$828, MATCH(A5660, cleaned_data_Pittsburgh!I$2:'cleaned_data_Pittsburgh'!I$828,0))</f>
        <v>Pittsburgh</v>
      </c>
      <c r="E5660">
        <f>INDEX(cleaned_data_Pittsburgh!AG$2:'cleaned_data_Pittsburgh'!AG$828, MATCH(A5660, cleaned_data_Pittsburgh!I$2:'cleaned_data_Pittsburgh'!I$828,0))</f>
        <v>0</v>
      </c>
      <c r="F5660" t="str">
        <f>INDEX(cleaned_data_Pittsburgh!AK$2:'cleaned_data_Pittsburgh'!AK$828, MATCH(A5660, cleaned_data_Pittsburgh!I$2:'cleaned_data_Pittsburgh'!I$828,0))</f>
        <v>Sub-county</v>
      </c>
      <c r="G5660">
        <f t="shared" si="71"/>
        <v>1</v>
      </c>
    </row>
    <row r="5661" spans="1:7" x14ac:dyDescent="0.2">
      <c r="A5661" t="s">
        <v>3224</v>
      </c>
      <c r="B5661">
        <v>190461496</v>
      </c>
      <c r="C5661" t="s">
        <v>3380</v>
      </c>
      <c r="D5661" t="str">
        <f>INDEX(cleaned_data_Pittsburgh!AF$2:'cleaned_data_Pittsburgh'!AF$828, MATCH(A5661, cleaned_data_Pittsburgh!I$2:'cleaned_data_Pittsburgh'!I$828,0))</f>
        <v>Pittsburgh</v>
      </c>
      <c r="E5661">
        <f>INDEX(cleaned_data_Pittsburgh!AG$2:'cleaned_data_Pittsburgh'!AG$828, MATCH(A5661, cleaned_data_Pittsburgh!I$2:'cleaned_data_Pittsburgh'!I$828,0))</f>
        <v>0</v>
      </c>
      <c r="F5661" t="str">
        <f>INDEX(cleaned_data_Pittsburgh!AK$2:'cleaned_data_Pittsburgh'!AK$828, MATCH(A5661, cleaned_data_Pittsburgh!I$2:'cleaned_data_Pittsburgh'!I$828,0))</f>
        <v>Sub-county</v>
      </c>
      <c r="G5661">
        <f t="shared" si="71"/>
        <v>1</v>
      </c>
    </row>
    <row r="5662" spans="1:7" x14ac:dyDescent="0.2">
      <c r="A5662" t="s">
        <v>3224</v>
      </c>
      <c r="B5662">
        <v>158372552</v>
      </c>
      <c r="C5662" t="s">
        <v>3380</v>
      </c>
      <c r="D5662" t="str">
        <f>INDEX(cleaned_data_Pittsburgh!AF$2:'cleaned_data_Pittsburgh'!AF$828, MATCH(A5662, cleaned_data_Pittsburgh!I$2:'cleaned_data_Pittsburgh'!I$828,0))</f>
        <v>Pittsburgh</v>
      </c>
      <c r="E5662">
        <f>INDEX(cleaned_data_Pittsburgh!AG$2:'cleaned_data_Pittsburgh'!AG$828, MATCH(A5662, cleaned_data_Pittsburgh!I$2:'cleaned_data_Pittsburgh'!I$828,0))</f>
        <v>0</v>
      </c>
      <c r="F5662" t="str">
        <f>INDEX(cleaned_data_Pittsburgh!AK$2:'cleaned_data_Pittsburgh'!AK$828, MATCH(A5662, cleaned_data_Pittsburgh!I$2:'cleaned_data_Pittsburgh'!I$828,0))</f>
        <v>Sub-county</v>
      </c>
      <c r="G5662">
        <f t="shared" si="71"/>
        <v>1</v>
      </c>
    </row>
    <row r="5663" spans="1:7" x14ac:dyDescent="0.2">
      <c r="A5663" t="s">
        <v>3206</v>
      </c>
      <c r="B5663">
        <v>183334896</v>
      </c>
      <c r="C5663" t="s">
        <v>3380</v>
      </c>
      <c r="D5663" t="str">
        <f>INDEX(cleaned_data_Pittsburgh!AF$2:'cleaned_data_Pittsburgh'!AF$828, MATCH(A5663, cleaned_data_Pittsburgh!I$2:'cleaned_data_Pittsburgh'!I$828,0))</f>
        <v>Pittsburgh</v>
      </c>
      <c r="E5663">
        <f>INDEX(cleaned_data_Pittsburgh!AG$2:'cleaned_data_Pittsburgh'!AG$828, MATCH(A5663, cleaned_data_Pittsburgh!I$2:'cleaned_data_Pittsburgh'!I$828,0))</f>
        <v>0</v>
      </c>
      <c r="F5663" t="str">
        <f>INDEX(cleaned_data_Pittsburgh!AK$2:'cleaned_data_Pittsburgh'!AK$828, MATCH(A5663, cleaned_data_Pittsburgh!I$2:'cleaned_data_Pittsburgh'!I$828,0))</f>
        <v>Sub-county</v>
      </c>
      <c r="G5663">
        <f t="shared" si="71"/>
        <v>1</v>
      </c>
    </row>
    <row r="5664" spans="1:7" x14ac:dyDescent="0.2">
      <c r="A5664" t="s">
        <v>3206</v>
      </c>
      <c r="B5664">
        <v>79731102</v>
      </c>
      <c r="C5664" t="s">
        <v>3380</v>
      </c>
      <c r="D5664" t="str">
        <f>INDEX(cleaned_data_Pittsburgh!AF$2:'cleaned_data_Pittsburgh'!AF$828, MATCH(A5664, cleaned_data_Pittsburgh!I$2:'cleaned_data_Pittsburgh'!I$828,0))</f>
        <v>Pittsburgh</v>
      </c>
      <c r="E5664">
        <f>INDEX(cleaned_data_Pittsburgh!AG$2:'cleaned_data_Pittsburgh'!AG$828, MATCH(A5664, cleaned_data_Pittsburgh!I$2:'cleaned_data_Pittsburgh'!I$828,0))</f>
        <v>0</v>
      </c>
      <c r="F5664" t="str">
        <f>INDEX(cleaned_data_Pittsburgh!AK$2:'cleaned_data_Pittsburgh'!AK$828, MATCH(A5664, cleaned_data_Pittsburgh!I$2:'cleaned_data_Pittsburgh'!I$828,0))</f>
        <v>Sub-county</v>
      </c>
      <c r="G5664">
        <f t="shared" si="71"/>
        <v>1</v>
      </c>
    </row>
    <row r="5665" spans="1:7" x14ac:dyDescent="0.2">
      <c r="A5665" t="s">
        <v>3206</v>
      </c>
      <c r="B5665">
        <v>114743652</v>
      </c>
      <c r="C5665" t="s">
        <v>3380</v>
      </c>
      <c r="D5665" t="str">
        <f>INDEX(cleaned_data_Pittsburgh!AF$2:'cleaned_data_Pittsburgh'!AF$828, MATCH(A5665, cleaned_data_Pittsburgh!I$2:'cleaned_data_Pittsburgh'!I$828,0))</f>
        <v>Pittsburgh</v>
      </c>
      <c r="E5665">
        <f>INDEX(cleaned_data_Pittsburgh!AG$2:'cleaned_data_Pittsburgh'!AG$828, MATCH(A5665, cleaned_data_Pittsburgh!I$2:'cleaned_data_Pittsburgh'!I$828,0))</f>
        <v>0</v>
      </c>
      <c r="F5665" t="str">
        <f>INDEX(cleaned_data_Pittsburgh!AK$2:'cleaned_data_Pittsburgh'!AK$828, MATCH(A5665, cleaned_data_Pittsburgh!I$2:'cleaned_data_Pittsburgh'!I$828,0))</f>
        <v>Sub-county</v>
      </c>
      <c r="G5665">
        <f t="shared" si="71"/>
        <v>1</v>
      </c>
    </row>
    <row r="5666" spans="1:7" x14ac:dyDescent="0.2">
      <c r="A5666" t="s">
        <v>3223</v>
      </c>
      <c r="B5666">
        <v>95562552</v>
      </c>
      <c r="C5666" t="s">
        <v>3380</v>
      </c>
      <c r="D5666" t="str">
        <f>INDEX(cleaned_data_Pittsburgh!AF$2:'cleaned_data_Pittsburgh'!AF$828, MATCH(A5666, cleaned_data_Pittsburgh!I$2:'cleaned_data_Pittsburgh'!I$828,0))</f>
        <v>Pittsburgh</v>
      </c>
      <c r="E5666">
        <f>INDEX(cleaned_data_Pittsburgh!AG$2:'cleaned_data_Pittsburgh'!AG$828, MATCH(A5666, cleaned_data_Pittsburgh!I$2:'cleaned_data_Pittsburgh'!I$828,0))</f>
        <v>0</v>
      </c>
      <c r="F5666" t="str">
        <f>INDEX(cleaned_data_Pittsburgh!AK$2:'cleaned_data_Pittsburgh'!AK$828, MATCH(A5666, cleaned_data_Pittsburgh!I$2:'cleaned_data_Pittsburgh'!I$828,0))</f>
        <v>Sub-county</v>
      </c>
      <c r="G5666">
        <f t="shared" si="71"/>
        <v>1</v>
      </c>
    </row>
    <row r="5667" spans="1:7" x14ac:dyDescent="0.2">
      <c r="A5667" t="s">
        <v>3223</v>
      </c>
      <c r="B5667">
        <v>135270732</v>
      </c>
      <c r="C5667" t="s">
        <v>3380</v>
      </c>
      <c r="D5667" t="str">
        <f>INDEX(cleaned_data_Pittsburgh!AF$2:'cleaned_data_Pittsburgh'!AF$828, MATCH(A5667, cleaned_data_Pittsburgh!I$2:'cleaned_data_Pittsburgh'!I$828,0))</f>
        <v>Pittsburgh</v>
      </c>
      <c r="E5667">
        <f>INDEX(cleaned_data_Pittsburgh!AG$2:'cleaned_data_Pittsburgh'!AG$828, MATCH(A5667, cleaned_data_Pittsburgh!I$2:'cleaned_data_Pittsburgh'!I$828,0))</f>
        <v>0</v>
      </c>
      <c r="F5667" t="str">
        <f>INDEX(cleaned_data_Pittsburgh!AK$2:'cleaned_data_Pittsburgh'!AK$828, MATCH(A5667, cleaned_data_Pittsburgh!I$2:'cleaned_data_Pittsburgh'!I$828,0))</f>
        <v>Sub-county</v>
      </c>
      <c r="G5667">
        <f t="shared" si="71"/>
        <v>1</v>
      </c>
    </row>
    <row r="5668" spans="1:7" x14ac:dyDescent="0.2">
      <c r="A5668" t="s">
        <v>3223</v>
      </c>
      <c r="B5668">
        <v>126997452</v>
      </c>
      <c r="C5668" t="s">
        <v>3380</v>
      </c>
      <c r="D5668" t="str">
        <f>INDEX(cleaned_data_Pittsburgh!AF$2:'cleaned_data_Pittsburgh'!AF$828, MATCH(A5668, cleaned_data_Pittsburgh!I$2:'cleaned_data_Pittsburgh'!I$828,0))</f>
        <v>Pittsburgh</v>
      </c>
      <c r="E5668">
        <f>INDEX(cleaned_data_Pittsburgh!AG$2:'cleaned_data_Pittsburgh'!AG$828, MATCH(A5668, cleaned_data_Pittsburgh!I$2:'cleaned_data_Pittsburgh'!I$828,0))</f>
        <v>0</v>
      </c>
      <c r="F5668" t="str">
        <f>INDEX(cleaned_data_Pittsburgh!AK$2:'cleaned_data_Pittsburgh'!AK$828, MATCH(A5668, cleaned_data_Pittsburgh!I$2:'cleaned_data_Pittsburgh'!I$828,0))</f>
        <v>Sub-county</v>
      </c>
      <c r="G5668">
        <f t="shared" si="71"/>
        <v>1</v>
      </c>
    </row>
    <row r="5669" spans="1:7" x14ac:dyDescent="0.2">
      <c r="A5669" t="s">
        <v>3223</v>
      </c>
      <c r="B5669">
        <v>184081726</v>
      </c>
      <c r="C5669" t="s">
        <v>3380</v>
      </c>
      <c r="D5669" t="str">
        <f>INDEX(cleaned_data_Pittsburgh!AF$2:'cleaned_data_Pittsburgh'!AF$828, MATCH(A5669, cleaned_data_Pittsburgh!I$2:'cleaned_data_Pittsburgh'!I$828,0))</f>
        <v>Pittsburgh</v>
      </c>
      <c r="E5669">
        <f>INDEX(cleaned_data_Pittsburgh!AG$2:'cleaned_data_Pittsburgh'!AG$828, MATCH(A5669, cleaned_data_Pittsburgh!I$2:'cleaned_data_Pittsburgh'!I$828,0))</f>
        <v>0</v>
      </c>
      <c r="F5669" t="str">
        <f>INDEX(cleaned_data_Pittsburgh!AK$2:'cleaned_data_Pittsburgh'!AK$828, MATCH(A5669, cleaned_data_Pittsburgh!I$2:'cleaned_data_Pittsburgh'!I$828,0))</f>
        <v>Sub-county</v>
      </c>
      <c r="G5669">
        <f t="shared" si="71"/>
        <v>1</v>
      </c>
    </row>
    <row r="5670" spans="1:7" x14ac:dyDescent="0.2">
      <c r="A5670" t="s">
        <v>3223</v>
      </c>
      <c r="B5670">
        <v>73675302</v>
      </c>
      <c r="C5670" t="s">
        <v>3380</v>
      </c>
      <c r="D5670" t="str">
        <f>INDEX(cleaned_data_Pittsburgh!AF$2:'cleaned_data_Pittsburgh'!AF$828, MATCH(A5670, cleaned_data_Pittsburgh!I$2:'cleaned_data_Pittsburgh'!I$828,0))</f>
        <v>Pittsburgh</v>
      </c>
      <c r="E5670">
        <f>INDEX(cleaned_data_Pittsburgh!AG$2:'cleaned_data_Pittsburgh'!AG$828, MATCH(A5670, cleaned_data_Pittsburgh!I$2:'cleaned_data_Pittsburgh'!I$828,0))</f>
        <v>0</v>
      </c>
      <c r="F5670" t="str">
        <f>INDEX(cleaned_data_Pittsburgh!AK$2:'cleaned_data_Pittsburgh'!AK$828, MATCH(A5670, cleaned_data_Pittsburgh!I$2:'cleaned_data_Pittsburgh'!I$828,0))</f>
        <v>Sub-county</v>
      </c>
      <c r="G5670">
        <f t="shared" si="71"/>
        <v>1</v>
      </c>
    </row>
    <row r="5671" spans="1:7" x14ac:dyDescent="0.2">
      <c r="A5671" t="s">
        <v>3223</v>
      </c>
      <c r="B5671">
        <v>158372552</v>
      </c>
      <c r="C5671" t="s">
        <v>3380</v>
      </c>
      <c r="D5671" t="str">
        <f>INDEX(cleaned_data_Pittsburgh!AF$2:'cleaned_data_Pittsburgh'!AF$828, MATCH(A5671, cleaned_data_Pittsburgh!I$2:'cleaned_data_Pittsburgh'!I$828,0))</f>
        <v>Pittsburgh</v>
      </c>
      <c r="E5671">
        <f>INDEX(cleaned_data_Pittsburgh!AG$2:'cleaned_data_Pittsburgh'!AG$828, MATCH(A5671, cleaned_data_Pittsburgh!I$2:'cleaned_data_Pittsburgh'!I$828,0))</f>
        <v>0</v>
      </c>
      <c r="F5671" t="str">
        <f>INDEX(cleaned_data_Pittsburgh!AK$2:'cleaned_data_Pittsburgh'!AK$828, MATCH(A5671, cleaned_data_Pittsburgh!I$2:'cleaned_data_Pittsburgh'!I$828,0))</f>
        <v>Sub-county</v>
      </c>
      <c r="G5671">
        <f t="shared" si="71"/>
        <v>1</v>
      </c>
    </row>
    <row r="5672" spans="1:7" x14ac:dyDescent="0.2">
      <c r="A5672" t="s">
        <v>3223</v>
      </c>
      <c r="B5672">
        <v>191201986</v>
      </c>
      <c r="C5672" t="s">
        <v>3380</v>
      </c>
      <c r="D5672" t="str">
        <f>INDEX(cleaned_data_Pittsburgh!AF$2:'cleaned_data_Pittsburgh'!AF$828, MATCH(A5672, cleaned_data_Pittsburgh!I$2:'cleaned_data_Pittsburgh'!I$828,0))</f>
        <v>Pittsburgh</v>
      </c>
      <c r="E5672">
        <f>INDEX(cleaned_data_Pittsburgh!AG$2:'cleaned_data_Pittsburgh'!AG$828, MATCH(A5672, cleaned_data_Pittsburgh!I$2:'cleaned_data_Pittsburgh'!I$828,0))</f>
        <v>0</v>
      </c>
      <c r="F5672" t="str">
        <f>INDEX(cleaned_data_Pittsburgh!AK$2:'cleaned_data_Pittsburgh'!AK$828, MATCH(A5672, cleaned_data_Pittsburgh!I$2:'cleaned_data_Pittsburgh'!I$828,0))</f>
        <v>Sub-county</v>
      </c>
      <c r="G5672">
        <f t="shared" si="71"/>
        <v>1</v>
      </c>
    </row>
    <row r="5673" spans="1:7" x14ac:dyDescent="0.2">
      <c r="A5673" t="s">
        <v>3225</v>
      </c>
      <c r="B5673">
        <v>95562552</v>
      </c>
      <c r="C5673" t="s">
        <v>3380</v>
      </c>
      <c r="D5673" t="str">
        <f>INDEX(cleaned_data_Pittsburgh!AF$2:'cleaned_data_Pittsburgh'!AF$828, MATCH(A5673, cleaned_data_Pittsburgh!I$2:'cleaned_data_Pittsburgh'!I$828,0))</f>
        <v>Pittsburgh</v>
      </c>
      <c r="E5673">
        <f>INDEX(cleaned_data_Pittsburgh!AG$2:'cleaned_data_Pittsburgh'!AG$828, MATCH(A5673, cleaned_data_Pittsburgh!I$2:'cleaned_data_Pittsburgh'!I$828,0))</f>
        <v>0</v>
      </c>
      <c r="F5673" t="str">
        <f>INDEX(cleaned_data_Pittsburgh!AK$2:'cleaned_data_Pittsburgh'!AK$828, MATCH(A5673, cleaned_data_Pittsburgh!I$2:'cleaned_data_Pittsburgh'!I$828,0))</f>
        <v>Sub-county</v>
      </c>
      <c r="G5673">
        <f t="shared" si="71"/>
        <v>1</v>
      </c>
    </row>
    <row r="5674" spans="1:7" x14ac:dyDescent="0.2">
      <c r="A5674" t="s">
        <v>3225</v>
      </c>
      <c r="B5674">
        <v>12426678</v>
      </c>
      <c r="C5674" t="s">
        <v>3380</v>
      </c>
      <c r="D5674" t="str">
        <f>INDEX(cleaned_data_Pittsburgh!AF$2:'cleaned_data_Pittsburgh'!AF$828, MATCH(A5674, cleaned_data_Pittsburgh!I$2:'cleaned_data_Pittsburgh'!I$828,0))</f>
        <v>Pittsburgh</v>
      </c>
      <c r="E5674">
        <f>INDEX(cleaned_data_Pittsburgh!AG$2:'cleaned_data_Pittsburgh'!AG$828, MATCH(A5674, cleaned_data_Pittsburgh!I$2:'cleaned_data_Pittsburgh'!I$828,0))</f>
        <v>0</v>
      </c>
      <c r="F5674" t="str">
        <f>INDEX(cleaned_data_Pittsburgh!AK$2:'cleaned_data_Pittsburgh'!AK$828, MATCH(A5674, cleaned_data_Pittsburgh!I$2:'cleaned_data_Pittsburgh'!I$828,0))</f>
        <v>Sub-county</v>
      </c>
      <c r="G5674">
        <f t="shared" si="71"/>
        <v>1</v>
      </c>
    </row>
    <row r="5675" spans="1:7" x14ac:dyDescent="0.2">
      <c r="A5675" t="s">
        <v>3225</v>
      </c>
      <c r="B5675">
        <v>191201986</v>
      </c>
      <c r="C5675" t="s">
        <v>3380</v>
      </c>
      <c r="D5675" t="str">
        <f>INDEX(cleaned_data_Pittsburgh!AF$2:'cleaned_data_Pittsburgh'!AF$828, MATCH(A5675, cleaned_data_Pittsburgh!I$2:'cleaned_data_Pittsburgh'!I$828,0))</f>
        <v>Pittsburgh</v>
      </c>
      <c r="E5675">
        <f>INDEX(cleaned_data_Pittsburgh!AG$2:'cleaned_data_Pittsburgh'!AG$828, MATCH(A5675, cleaned_data_Pittsburgh!I$2:'cleaned_data_Pittsburgh'!I$828,0))</f>
        <v>0</v>
      </c>
      <c r="F5675" t="str">
        <f>INDEX(cleaned_data_Pittsburgh!AK$2:'cleaned_data_Pittsburgh'!AK$828, MATCH(A5675, cleaned_data_Pittsburgh!I$2:'cleaned_data_Pittsburgh'!I$828,0))</f>
        <v>Sub-county</v>
      </c>
      <c r="G5675">
        <f t="shared" si="71"/>
        <v>1</v>
      </c>
    </row>
    <row r="5676" spans="1:7" x14ac:dyDescent="0.2">
      <c r="A5676" t="s">
        <v>3225</v>
      </c>
      <c r="B5676">
        <v>188177028</v>
      </c>
      <c r="C5676" t="s">
        <v>3380</v>
      </c>
      <c r="D5676" t="str">
        <f>INDEX(cleaned_data_Pittsburgh!AF$2:'cleaned_data_Pittsburgh'!AF$828, MATCH(A5676, cleaned_data_Pittsburgh!I$2:'cleaned_data_Pittsburgh'!I$828,0))</f>
        <v>Pittsburgh</v>
      </c>
      <c r="E5676">
        <f>INDEX(cleaned_data_Pittsburgh!AG$2:'cleaned_data_Pittsburgh'!AG$828, MATCH(A5676, cleaned_data_Pittsburgh!I$2:'cleaned_data_Pittsburgh'!I$828,0))</f>
        <v>0</v>
      </c>
      <c r="F5676" t="str">
        <f>INDEX(cleaned_data_Pittsburgh!AK$2:'cleaned_data_Pittsburgh'!AK$828, MATCH(A5676, cleaned_data_Pittsburgh!I$2:'cleaned_data_Pittsburgh'!I$828,0))</f>
        <v>Sub-county</v>
      </c>
      <c r="G5676">
        <f t="shared" si="71"/>
        <v>1</v>
      </c>
    </row>
    <row r="5677" spans="1:7" x14ac:dyDescent="0.2">
      <c r="A5677" t="s">
        <v>3225</v>
      </c>
      <c r="B5677">
        <v>111120172</v>
      </c>
      <c r="C5677" t="s">
        <v>3380</v>
      </c>
      <c r="D5677" t="str">
        <f>INDEX(cleaned_data_Pittsburgh!AF$2:'cleaned_data_Pittsburgh'!AF$828, MATCH(A5677, cleaned_data_Pittsburgh!I$2:'cleaned_data_Pittsburgh'!I$828,0))</f>
        <v>Pittsburgh</v>
      </c>
      <c r="E5677">
        <f>INDEX(cleaned_data_Pittsburgh!AG$2:'cleaned_data_Pittsburgh'!AG$828, MATCH(A5677, cleaned_data_Pittsburgh!I$2:'cleaned_data_Pittsburgh'!I$828,0))</f>
        <v>0</v>
      </c>
      <c r="F5677" t="str">
        <f>INDEX(cleaned_data_Pittsburgh!AK$2:'cleaned_data_Pittsburgh'!AK$828, MATCH(A5677, cleaned_data_Pittsburgh!I$2:'cleaned_data_Pittsburgh'!I$828,0))</f>
        <v>Sub-county</v>
      </c>
      <c r="G5677">
        <f t="shared" si="71"/>
        <v>1</v>
      </c>
    </row>
    <row r="5678" spans="1:7" x14ac:dyDescent="0.2">
      <c r="A5678" t="s">
        <v>3225</v>
      </c>
      <c r="B5678">
        <v>158372552</v>
      </c>
      <c r="C5678" t="s">
        <v>3380</v>
      </c>
      <c r="D5678" t="str">
        <f>INDEX(cleaned_data_Pittsburgh!AF$2:'cleaned_data_Pittsburgh'!AF$828, MATCH(A5678, cleaned_data_Pittsburgh!I$2:'cleaned_data_Pittsburgh'!I$828,0))</f>
        <v>Pittsburgh</v>
      </c>
      <c r="E5678">
        <f>INDEX(cleaned_data_Pittsburgh!AG$2:'cleaned_data_Pittsburgh'!AG$828, MATCH(A5678, cleaned_data_Pittsburgh!I$2:'cleaned_data_Pittsburgh'!I$828,0))</f>
        <v>0</v>
      </c>
      <c r="F5678" t="str">
        <f>INDEX(cleaned_data_Pittsburgh!AK$2:'cleaned_data_Pittsburgh'!AK$828, MATCH(A5678, cleaned_data_Pittsburgh!I$2:'cleaned_data_Pittsburgh'!I$828,0))</f>
        <v>Sub-county</v>
      </c>
      <c r="G5678">
        <f t="shared" si="71"/>
        <v>1</v>
      </c>
    </row>
    <row r="5679" spans="1:7" x14ac:dyDescent="0.2">
      <c r="A5679" t="s">
        <v>3225</v>
      </c>
      <c r="B5679">
        <v>73675302</v>
      </c>
      <c r="C5679" t="s">
        <v>3380</v>
      </c>
      <c r="D5679" t="str">
        <f>INDEX(cleaned_data_Pittsburgh!AF$2:'cleaned_data_Pittsburgh'!AF$828, MATCH(A5679, cleaned_data_Pittsburgh!I$2:'cleaned_data_Pittsburgh'!I$828,0))</f>
        <v>Pittsburgh</v>
      </c>
      <c r="E5679">
        <f>INDEX(cleaned_data_Pittsburgh!AG$2:'cleaned_data_Pittsburgh'!AG$828, MATCH(A5679, cleaned_data_Pittsburgh!I$2:'cleaned_data_Pittsburgh'!I$828,0))</f>
        <v>0</v>
      </c>
      <c r="F5679" t="str">
        <f>INDEX(cleaned_data_Pittsburgh!AK$2:'cleaned_data_Pittsburgh'!AK$828, MATCH(A5679, cleaned_data_Pittsburgh!I$2:'cleaned_data_Pittsburgh'!I$828,0))</f>
        <v>Sub-county</v>
      </c>
      <c r="G5679">
        <f t="shared" si="71"/>
        <v>1</v>
      </c>
    </row>
    <row r="5680" spans="1:7" x14ac:dyDescent="0.2">
      <c r="A5680" t="s">
        <v>3358</v>
      </c>
      <c r="B5680">
        <v>10164859</v>
      </c>
      <c r="C5680" t="s">
        <v>3380</v>
      </c>
      <c r="D5680" t="str">
        <f>INDEX(cleaned_data_Pittsburgh!AF$2:'cleaned_data_Pittsburgh'!AF$828, MATCH(A5680, cleaned_data_Pittsburgh!I$2:'cleaned_data_Pittsburgh'!I$828,0))</f>
        <v>Pittsburgh</v>
      </c>
      <c r="E5680">
        <f>INDEX(cleaned_data_Pittsburgh!AG$2:'cleaned_data_Pittsburgh'!AG$828, MATCH(A5680, cleaned_data_Pittsburgh!I$2:'cleaned_data_Pittsburgh'!I$828,0))</f>
        <v>0</v>
      </c>
      <c r="F5680" t="str">
        <f>INDEX(cleaned_data_Pittsburgh!AK$2:'cleaned_data_Pittsburgh'!AK$828, MATCH(A5680, cleaned_data_Pittsburgh!I$2:'cleaned_data_Pittsburgh'!I$828,0))</f>
        <v>Sub-county</v>
      </c>
      <c r="G5680">
        <f t="shared" si="71"/>
        <v>1</v>
      </c>
    </row>
    <row r="5681" spans="1:7" x14ac:dyDescent="0.2">
      <c r="A5681" t="s">
        <v>3358</v>
      </c>
      <c r="B5681">
        <v>8981553</v>
      </c>
      <c r="C5681" t="s">
        <v>3380</v>
      </c>
      <c r="D5681" t="str">
        <f>INDEX(cleaned_data_Pittsburgh!AF$2:'cleaned_data_Pittsburgh'!AF$828, MATCH(A5681, cleaned_data_Pittsburgh!I$2:'cleaned_data_Pittsburgh'!I$828,0))</f>
        <v>Pittsburgh</v>
      </c>
      <c r="E5681">
        <f>INDEX(cleaned_data_Pittsburgh!AG$2:'cleaned_data_Pittsburgh'!AG$828, MATCH(A5681, cleaned_data_Pittsburgh!I$2:'cleaned_data_Pittsburgh'!I$828,0))</f>
        <v>0</v>
      </c>
      <c r="F5681" t="str">
        <f>INDEX(cleaned_data_Pittsburgh!AK$2:'cleaned_data_Pittsburgh'!AK$828, MATCH(A5681, cleaned_data_Pittsburgh!I$2:'cleaned_data_Pittsburgh'!I$828,0))</f>
        <v>Sub-county</v>
      </c>
      <c r="G5681">
        <f t="shared" si="71"/>
        <v>1</v>
      </c>
    </row>
    <row r="5682" spans="1:7" x14ac:dyDescent="0.2">
      <c r="A5682" t="s">
        <v>3358</v>
      </c>
      <c r="B5682">
        <v>183342492</v>
      </c>
      <c r="C5682" t="s">
        <v>3380</v>
      </c>
      <c r="D5682" t="str">
        <f>INDEX(cleaned_data_Pittsburgh!AF$2:'cleaned_data_Pittsburgh'!AF$828, MATCH(A5682, cleaned_data_Pittsburgh!I$2:'cleaned_data_Pittsburgh'!I$828,0))</f>
        <v>Pittsburgh</v>
      </c>
      <c r="E5682">
        <f>INDEX(cleaned_data_Pittsburgh!AG$2:'cleaned_data_Pittsburgh'!AG$828, MATCH(A5682, cleaned_data_Pittsburgh!I$2:'cleaned_data_Pittsburgh'!I$828,0))</f>
        <v>0</v>
      </c>
      <c r="F5682" t="str">
        <f>INDEX(cleaned_data_Pittsburgh!AK$2:'cleaned_data_Pittsburgh'!AK$828, MATCH(A5682, cleaned_data_Pittsburgh!I$2:'cleaned_data_Pittsburgh'!I$828,0))</f>
        <v>Sub-county</v>
      </c>
      <c r="G5682">
        <f t="shared" si="71"/>
        <v>1</v>
      </c>
    </row>
    <row r="5683" spans="1:7" x14ac:dyDescent="0.2">
      <c r="A5683" t="s">
        <v>3358</v>
      </c>
      <c r="B5683">
        <v>97628612</v>
      </c>
      <c r="C5683" t="s">
        <v>3380</v>
      </c>
      <c r="D5683" t="str">
        <f>INDEX(cleaned_data_Pittsburgh!AF$2:'cleaned_data_Pittsburgh'!AF$828, MATCH(A5683, cleaned_data_Pittsburgh!I$2:'cleaned_data_Pittsburgh'!I$828,0))</f>
        <v>Pittsburgh</v>
      </c>
      <c r="E5683">
        <f>INDEX(cleaned_data_Pittsburgh!AG$2:'cleaned_data_Pittsburgh'!AG$828, MATCH(A5683, cleaned_data_Pittsburgh!I$2:'cleaned_data_Pittsburgh'!I$828,0))</f>
        <v>0</v>
      </c>
      <c r="F5683" t="str">
        <f>INDEX(cleaned_data_Pittsburgh!AK$2:'cleaned_data_Pittsburgh'!AK$828, MATCH(A5683, cleaned_data_Pittsburgh!I$2:'cleaned_data_Pittsburgh'!I$828,0))</f>
        <v>Sub-county</v>
      </c>
      <c r="G5683">
        <f t="shared" si="71"/>
        <v>1</v>
      </c>
    </row>
    <row r="5684" spans="1:7" x14ac:dyDescent="0.2">
      <c r="A5684" t="s">
        <v>3358</v>
      </c>
      <c r="B5684">
        <v>190884825</v>
      </c>
      <c r="C5684" t="s">
        <v>3380</v>
      </c>
      <c r="D5684" t="str">
        <f>INDEX(cleaned_data_Pittsburgh!AF$2:'cleaned_data_Pittsburgh'!AF$828, MATCH(A5684, cleaned_data_Pittsburgh!I$2:'cleaned_data_Pittsburgh'!I$828,0))</f>
        <v>Pittsburgh</v>
      </c>
      <c r="E5684">
        <f>INDEX(cleaned_data_Pittsburgh!AG$2:'cleaned_data_Pittsburgh'!AG$828, MATCH(A5684, cleaned_data_Pittsburgh!I$2:'cleaned_data_Pittsburgh'!I$828,0))</f>
        <v>0</v>
      </c>
      <c r="F5684" t="str">
        <f>INDEX(cleaned_data_Pittsburgh!AK$2:'cleaned_data_Pittsburgh'!AK$828, MATCH(A5684, cleaned_data_Pittsburgh!I$2:'cleaned_data_Pittsburgh'!I$828,0))</f>
        <v>Sub-county</v>
      </c>
      <c r="G5684">
        <f t="shared" si="71"/>
        <v>1</v>
      </c>
    </row>
    <row r="5685" spans="1:7" x14ac:dyDescent="0.2">
      <c r="A5685" t="s">
        <v>3358</v>
      </c>
      <c r="B5685">
        <v>60273582</v>
      </c>
      <c r="C5685" t="s">
        <v>3380</v>
      </c>
      <c r="D5685" t="str">
        <f>INDEX(cleaned_data_Pittsburgh!AF$2:'cleaned_data_Pittsburgh'!AF$828, MATCH(A5685, cleaned_data_Pittsburgh!I$2:'cleaned_data_Pittsburgh'!I$828,0))</f>
        <v>Pittsburgh</v>
      </c>
      <c r="E5685">
        <f>INDEX(cleaned_data_Pittsburgh!AG$2:'cleaned_data_Pittsburgh'!AG$828, MATCH(A5685, cleaned_data_Pittsburgh!I$2:'cleaned_data_Pittsburgh'!I$828,0))</f>
        <v>0</v>
      </c>
      <c r="F5685" t="str">
        <f>INDEX(cleaned_data_Pittsburgh!AK$2:'cleaned_data_Pittsburgh'!AK$828, MATCH(A5685, cleaned_data_Pittsburgh!I$2:'cleaned_data_Pittsburgh'!I$828,0))</f>
        <v>Sub-county</v>
      </c>
      <c r="G5685">
        <f t="shared" si="71"/>
        <v>1</v>
      </c>
    </row>
    <row r="5686" spans="1:7" x14ac:dyDescent="0.2">
      <c r="A5686" t="s">
        <v>3358</v>
      </c>
      <c r="B5686">
        <v>2351962</v>
      </c>
      <c r="C5686" t="s">
        <v>3380</v>
      </c>
      <c r="D5686" t="str">
        <f>INDEX(cleaned_data_Pittsburgh!AF$2:'cleaned_data_Pittsburgh'!AF$828, MATCH(A5686, cleaned_data_Pittsburgh!I$2:'cleaned_data_Pittsburgh'!I$828,0))</f>
        <v>Pittsburgh</v>
      </c>
      <c r="E5686">
        <f>INDEX(cleaned_data_Pittsburgh!AG$2:'cleaned_data_Pittsburgh'!AG$828, MATCH(A5686, cleaned_data_Pittsburgh!I$2:'cleaned_data_Pittsburgh'!I$828,0))</f>
        <v>0</v>
      </c>
      <c r="F5686" t="str">
        <f>INDEX(cleaned_data_Pittsburgh!AK$2:'cleaned_data_Pittsburgh'!AK$828, MATCH(A5686, cleaned_data_Pittsburgh!I$2:'cleaned_data_Pittsburgh'!I$828,0))</f>
        <v>Sub-county</v>
      </c>
      <c r="G5686">
        <f t="shared" si="71"/>
        <v>1</v>
      </c>
    </row>
    <row r="5687" spans="1:7" x14ac:dyDescent="0.2">
      <c r="A5687" t="s">
        <v>3358</v>
      </c>
      <c r="B5687">
        <v>190878915</v>
      </c>
      <c r="C5687" t="s">
        <v>3380</v>
      </c>
      <c r="D5687" t="str">
        <f>INDEX(cleaned_data_Pittsburgh!AF$2:'cleaned_data_Pittsburgh'!AF$828, MATCH(A5687, cleaned_data_Pittsburgh!I$2:'cleaned_data_Pittsburgh'!I$828,0))</f>
        <v>Pittsburgh</v>
      </c>
      <c r="E5687">
        <f>INDEX(cleaned_data_Pittsburgh!AG$2:'cleaned_data_Pittsburgh'!AG$828, MATCH(A5687, cleaned_data_Pittsburgh!I$2:'cleaned_data_Pittsburgh'!I$828,0))</f>
        <v>0</v>
      </c>
      <c r="F5687" t="str">
        <f>INDEX(cleaned_data_Pittsburgh!AK$2:'cleaned_data_Pittsburgh'!AK$828, MATCH(A5687, cleaned_data_Pittsburgh!I$2:'cleaned_data_Pittsburgh'!I$828,0))</f>
        <v>Sub-county</v>
      </c>
      <c r="G5687">
        <f t="shared" si="71"/>
        <v>1</v>
      </c>
    </row>
    <row r="5688" spans="1:7" x14ac:dyDescent="0.2">
      <c r="A5688" t="s">
        <v>3358</v>
      </c>
      <c r="B5688">
        <v>116151392</v>
      </c>
      <c r="C5688" t="s">
        <v>3380</v>
      </c>
      <c r="D5688" t="str">
        <f>INDEX(cleaned_data_Pittsburgh!AF$2:'cleaned_data_Pittsburgh'!AF$828, MATCH(A5688, cleaned_data_Pittsburgh!I$2:'cleaned_data_Pittsburgh'!I$828,0))</f>
        <v>Pittsburgh</v>
      </c>
      <c r="E5688">
        <f>INDEX(cleaned_data_Pittsburgh!AG$2:'cleaned_data_Pittsburgh'!AG$828, MATCH(A5688, cleaned_data_Pittsburgh!I$2:'cleaned_data_Pittsburgh'!I$828,0))</f>
        <v>0</v>
      </c>
      <c r="F5688" t="str">
        <f>INDEX(cleaned_data_Pittsburgh!AK$2:'cleaned_data_Pittsburgh'!AK$828, MATCH(A5688, cleaned_data_Pittsburgh!I$2:'cleaned_data_Pittsburgh'!I$828,0))</f>
        <v>Sub-county</v>
      </c>
      <c r="G5688">
        <f t="shared" si="71"/>
        <v>1</v>
      </c>
    </row>
    <row r="5689" spans="1:7" x14ac:dyDescent="0.2">
      <c r="A5689" t="s">
        <v>3358</v>
      </c>
      <c r="B5689">
        <v>187322418</v>
      </c>
      <c r="C5689" t="s">
        <v>3380</v>
      </c>
      <c r="D5689" t="str">
        <f>INDEX(cleaned_data_Pittsburgh!AF$2:'cleaned_data_Pittsburgh'!AF$828, MATCH(A5689, cleaned_data_Pittsburgh!I$2:'cleaned_data_Pittsburgh'!I$828,0))</f>
        <v>Pittsburgh</v>
      </c>
      <c r="E5689">
        <f>INDEX(cleaned_data_Pittsburgh!AG$2:'cleaned_data_Pittsburgh'!AG$828, MATCH(A5689, cleaned_data_Pittsburgh!I$2:'cleaned_data_Pittsburgh'!I$828,0))</f>
        <v>0</v>
      </c>
      <c r="F5689" t="str">
        <f>INDEX(cleaned_data_Pittsburgh!AK$2:'cleaned_data_Pittsburgh'!AK$828, MATCH(A5689, cleaned_data_Pittsburgh!I$2:'cleaned_data_Pittsburgh'!I$828,0))</f>
        <v>Sub-county</v>
      </c>
      <c r="G5689">
        <f t="shared" si="71"/>
        <v>1</v>
      </c>
    </row>
    <row r="5690" spans="1:7" x14ac:dyDescent="0.2">
      <c r="A5690" t="s">
        <v>3358</v>
      </c>
      <c r="B5690">
        <v>188211311</v>
      </c>
      <c r="C5690" t="s">
        <v>3380</v>
      </c>
      <c r="D5690" t="str">
        <f>INDEX(cleaned_data_Pittsburgh!AF$2:'cleaned_data_Pittsburgh'!AF$828, MATCH(A5690, cleaned_data_Pittsburgh!I$2:'cleaned_data_Pittsburgh'!I$828,0))</f>
        <v>Pittsburgh</v>
      </c>
      <c r="E5690">
        <f>INDEX(cleaned_data_Pittsburgh!AG$2:'cleaned_data_Pittsburgh'!AG$828, MATCH(A5690, cleaned_data_Pittsburgh!I$2:'cleaned_data_Pittsburgh'!I$828,0))</f>
        <v>0</v>
      </c>
      <c r="F5690" t="str">
        <f>INDEX(cleaned_data_Pittsburgh!AK$2:'cleaned_data_Pittsburgh'!AK$828, MATCH(A5690, cleaned_data_Pittsburgh!I$2:'cleaned_data_Pittsburgh'!I$828,0))</f>
        <v>Sub-county</v>
      </c>
      <c r="G5690">
        <f t="shared" si="71"/>
        <v>1</v>
      </c>
    </row>
    <row r="5691" spans="1:7" x14ac:dyDescent="0.2">
      <c r="A5691" t="s">
        <v>3205</v>
      </c>
      <c r="B5691">
        <v>183334896</v>
      </c>
      <c r="C5691" t="s">
        <v>3380</v>
      </c>
      <c r="D5691" t="str">
        <f>INDEX(cleaned_data_Pittsburgh!AF$2:'cleaned_data_Pittsburgh'!AF$828, MATCH(A5691, cleaned_data_Pittsburgh!I$2:'cleaned_data_Pittsburgh'!I$828,0))</f>
        <v>Pittsburgh</v>
      </c>
      <c r="E5691">
        <f>INDEX(cleaned_data_Pittsburgh!AG$2:'cleaned_data_Pittsburgh'!AG$828, MATCH(A5691, cleaned_data_Pittsburgh!I$2:'cleaned_data_Pittsburgh'!I$828,0))</f>
        <v>0</v>
      </c>
      <c r="F5691" t="str">
        <f>INDEX(cleaned_data_Pittsburgh!AK$2:'cleaned_data_Pittsburgh'!AK$828, MATCH(A5691, cleaned_data_Pittsburgh!I$2:'cleaned_data_Pittsburgh'!I$828,0))</f>
        <v>Sub-county</v>
      </c>
      <c r="G5691">
        <f t="shared" si="71"/>
        <v>1</v>
      </c>
    </row>
    <row r="5692" spans="1:7" x14ac:dyDescent="0.2">
      <c r="A5692" t="s">
        <v>3205</v>
      </c>
      <c r="B5692">
        <v>26403112</v>
      </c>
      <c r="C5692" t="s">
        <v>3380</v>
      </c>
      <c r="D5692" t="str">
        <f>INDEX(cleaned_data_Pittsburgh!AF$2:'cleaned_data_Pittsburgh'!AF$828, MATCH(A5692, cleaned_data_Pittsburgh!I$2:'cleaned_data_Pittsburgh'!I$828,0))</f>
        <v>Pittsburgh</v>
      </c>
      <c r="E5692">
        <f>INDEX(cleaned_data_Pittsburgh!AG$2:'cleaned_data_Pittsburgh'!AG$828, MATCH(A5692, cleaned_data_Pittsburgh!I$2:'cleaned_data_Pittsburgh'!I$828,0))</f>
        <v>0</v>
      </c>
      <c r="F5692" t="str">
        <f>INDEX(cleaned_data_Pittsburgh!AK$2:'cleaned_data_Pittsburgh'!AK$828, MATCH(A5692, cleaned_data_Pittsburgh!I$2:'cleaned_data_Pittsburgh'!I$828,0))</f>
        <v>Sub-county</v>
      </c>
      <c r="G5692">
        <f t="shared" si="71"/>
        <v>1</v>
      </c>
    </row>
    <row r="5693" spans="1:7" x14ac:dyDescent="0.2">
      <c r="A5693" t="s">
        <v>3205</v>
      </c>
      <c r="B5693">
        <v>19378491</v>
      </c>
      <c r="C5693" t="s">
        <v>3380</v>
      </c>
      <c r="D5693" t="str">
        <f>INDEX(cleaned_data_Pittsburgh!AF$2:'cleaned_data_Pittsburgh'!AF$828, MATCH(A5693, cleaned_data_Pittsburgh!I$2:'cleaned_data_Pittsburgh'!I$828,0))</f>
        <v>Pittsburgh</v>
      </c>
      <c r="E5693">
        <f>INDEX(cleaned_data_Pittsburgh!AG$2:'cleaned_data_Pittsburgh'!AG$828, MATCH(A5693, cleaned_data_Pittsburgh!I$2:'cleaned_data_Pittsburgh'!I$828,0))</f>
        <v>0</v>
      </c>
      <c r="F5693" t="str">
        <f>INDEX(cleaned_data_Pittsburgh!AK$2:'cleaned_data_Pittsburgh'!AK$828, MATCH(A5693, cleaned_data_Pittsburgh!I$2:'cleaned_data_Pittsburgh'!I$828,0))</f>
        <v>Sub-county</v>
      </c>
      <c r="G5693">
        <f t="shared" si="71"/>
        <v>1</v>
      </c>
    </row>
    <row r="5694" spans="1:7" x14ac:dyDescent="0.2">
      <c r="A5694" t="s">
        <v>3318</v>
      </c>
      <c r="B5694">
        <v>8457539</v>
      </c>
      <c r="C5694" t="s">
        <v>3380</v>
      </c>
      <c r="D5694" t="str">
        <f>INDEX(cleaned_data_Pittsburgh!AF$2:'cleaned_data_Pittsburgh'!AF$828, MATCH(A5694, cleaned_data_Pittsburgh!I$2:'cleaned_data_Pittsburgh'!I$828,0))</f>
        <v>Pittsburgh</v>
      </c>
      <c r="E5694">
        <f>INDEX(cleaned_data_Pittsburgh!AG$2:'cleaned_data_Pittsburgh'!AG$828, MATCH(A5694, cleaned_data_Pittsburgh!I$2:'cleaned_data_Pittsburgh'!I$828,0))</f>
        <v>0</v>
      </c>
      <c r="F5694" t="str">
        <f>INDEX(cleaned_data_Pittsburgh!AK$2:'cleaned_data_Pittsburgh'!AK$828, MATCH(A5694, cleaned_data_Pittsburgh!I$2:'cleaned_data_Pittsburgh'!I$828,0))</f>
        <v>Sub-county</v>
      </c>
      <c r="G5694">
        <f t="shared" si="71"/>
        <v>1</v>
      </c>
    </row>
    <row r="5695" spans="1:7" x14ac:dyDescent="0.2">
      <c r="A5695" t="s">
        <v>3318</v>
      </c>
      <c r="B5695">
        <v>186278119</v>
      </c>
      <c r="C5695" t="s">
        <v>3380</v>
      </c>
      <c r="D5695" t="str">
        <f>INDEX(cleaned_data_Pittsburgh!AF$2:'cleaned_data_Pittsburgh'!AF$828, MATCH(A5695, cleaned_data_Pittsburgh!I$2:'cleaned_data_Pittsburgh'!I$828,0))</f>
        <v>Pittsburgh</v>
      </c>
      <c r="E5695">
        <f>INDEX(cleaned_data_Pittsburgh!AG$2:'cleaned_data_Pittsburgh'!AG$828, MATCH(A5695, cleaned_data_Pittsburgh!I$2:'cleaned_data_Pittsburgh'!I$828,0))</f>
        <v>0</v>
      </c>
      <c r="F5695" t="str">
        <f>INDEX(cleaned_data_Pittsburgh!AK$2:'cleaned_data_Pittsburgh'!AK$828, MATCH(A5695, cleaned_data_Pittsburgh!I$2:'cleaned_data_Pittsburgh'!I$828,0))</f>
        <v>Sub-county</v>
      </c>
      <c r="G5695">
        <f t="shared" si="71"/>
        <v>1</v>
      </c>
    </row>
    <row r="5696" spans="1:7" x14ac:dyDescent="0.2">
      <c r="A5696" t="s">
        <v>3318</v>
      </c>
      <c r="B5696">
        <v>190841241</v>
      </c>
      <c r="C5696" t="s">
        <v>3380</v>
      </c>
      <c r="D5696" t="str">
        <f>INDEX(cleaned_data_Pittsburgh!AF$2:'cleaned_data_Pittsburgh'!AF$828, MATCH(A5696, cleaned_data_Pittsburgh!I$2:'cleaned_data_Pittsburgh'!I$828,0))</f>
        <v>Pittsburgh</v>
      </c>
      <c r="E5696">
        <f>INDEX(cleaned_data_Pittsburgh!AG$2:'cleaned_data_Pittsburgh'!AG$828, MATCH(A5696, cleaned_data_Pittsburgh!I$2:'cleaned_data_Pittsburgh'!I$828,0))</f>
        <v>0</v>
      </c>
      <c r="F5696" t="str">
        <f>INDEX(cleaned_data_Pittsburgh!AK$2:'cleaned_data_Pittsburgh'!AK$828, MATCH(A5696, cleaned_data_Pittsburgh!I$2:'cleaned_data_Pittsburgh'!I$828,0))</f>
        <v>Sub-county</v>
      </c>
      <c r="G5696">
        <f t="shared" si="71"/>
        <v>1</v>
      </c>
    </row>
    <row r="5697" spans="1:7" x14ac:dyDescent="0.2">
      <c r="A5697" t="s">
        <v>3359</v>
      </c>
      <c r="B5697">
        <v>31751342</v>
      </c>
      <c r="C5697" t="s">
        <v>3380</v>
      </c>
      <c r="D5697" t="str">
        <f>INDEX(cleaned_data_Pittsburgh!AF$2:'cleaned_data_Pittsburgh'!AF$828, MATCH(A5697, cleaned_data_Pittsburgh!I$2:'cleaned_data_Pittsburgh'!I$828,0))</f>
        <v>Pittsburgh</v>
      </c>
      <c r="E5697">
        <f>INDEX(cleaned_data_Pittsburgh!AG$2:'cleaned_data_Pittsburgh'!AG$828, MATCH(A5697, cleaned_data_Pittsburgh!I$2:'cleaned_data_Pittsburgh'!I$828,0))</f>
        <v>0</v>
      </c>
      <c r="F5697" t="str">
        <f>INDEX(cleaned_data_Pittsburgh!AK$2:'cleaned_data_Pittsburgh'!AK$828, MATCH(A5697, cleaned_data_Pittsburgh!I$2:'cleaned_data_Pittsburgh'!I$828,0))</f>
        <v>Sub-county</v>
      </c>
      <c r="G5697">
        <f t="shared" si="71"/>
        <v>1</v>
      </c>
    </row>
    <row r="5698" spans="1:7" x14ac:dyDescent="0.2">
      <c r="A5698" t="s">
        <v>3359</v>
      </c>
      <c r="B5698">
        <v>13569325</v>
      </c>
      <c r="C5698" t="s">
        <v>3380</v>
      </c>
      <c r="D5698" t="str">
        <f>INDEX(cleaned_data_Pittsburgh!AF$2:'cleaned_data_Pittsburgh'!AF$828, MATCH(A5698, cleaned_data_Pittsburgh!I$2:'cleaned_data_Pittsburgh'!I$828,0))</f>
        <v>Pittsburgh</v>
      </c>
      <c r="E5698">
        <f>INDEX(cleaned_data_Pittsburgh!AG$2:'cleaned_data_Pittsburgh'!AG$828, MATCH(A5698, cleaned_data_Pittsburgh!I$2:'cleaned_data_Pittsburgh'!I$828,0))</f>
        <v>0</v>
      </c>
      <c r="F5698" t="str">
        <f>INDEX(cleaned_data_Pittsburgh!AK$2:'cleaned_data_Pittsburgh'!AK$828, MATCH(A5698, cleaned_data_Pittsburgh!I$2:'cleaned_data_Pittsburgh'!I$828,0))</f>
        <v>Sub-county</v>
      </c>
      <c r="G5698">
        <f t="shared" si="71"/>
        <v>1</v>
      </c>
    </row>
    <row r="5699" spans="1:7" x14ac:dyDescent="0.2">
      <c r="A5699" t="s">
        <v>3359</v>
      </c>
      <c r="B5699">
        <v>130684042</v>
      </c>
      <c r="C5699" t="s">
        <v>3380</v>
      </c>
      <c r="D5699" t="str">
        <f>INDEX(cleaned_data_Pittsburgh!AF$2:'cleaned_data_Pittsburgh'!AF$828, MATCH(A5699, cleaned_data_Pittsburgh!I$2:'cleaned_data_Pittsburgh'!I$828,0))</f>
        <v>Pittsburgh</v>
      </c>
      <c r="E5699">
        <f>INDEX(cleaned_data_Pittsburgh!AG$2:'cleaned_data_Pittsburgh'!AG$828, MATCH(A5699, cleaned_data_Pittsburgh!I$2:'cleaned_data_Pittsburgh'!I$828,0))</f>
        <v>0</v>
      </c>
      <c r="F5699" t="str">
        <f>INDEX(cleaned_data_Pittsburgh!AK$2:'cleaned_data_Pittsburgh'!AK$828, MATCH(A5699, cleaned_data_Pittsburgh!I$2:'cleaned_data_Pittsburgh'!I$828,0))</f>
        <v>Sub-county</v>
      </c>
      <c r="G5699">
        <f t="shared" si="71"/>
        <v>1</v>
      </c>
    </row>
    <row r="5700" spans="1:7" x14ac:dyDescent="0.2">
      <c r="A5700" t="s">
        <v>3359</v>
      </c>
      <c r="B5700">
        <v>11292534</v>
      </c>
      <c r="C5700" t="s">
        <v>3380</v>
      </c>
      <c r="D5700" t="str">
        <f>INDEX(cleaned_data_Pittsburgh!AF$2:'cleaned_data_Pittsburgh'!AF$828, MATCH(A5700, cleaned_data_Pittsburgh!I$2:'cleaned_data_Pittsburgh'!I$828,0))</f>
        <v>Pittsburgh</v>
      </c>
      <c r="E5700">
        <f>INDEX(cleaned_data_Pittsburgh!AG$2:'cleaned_data_Pittsburgh'!AG$828, MATCH(A5700, cleaned_data_Pittsburgh!I$2:'cleaned_data_Pittsburgh'!I$828,0))</f>
        <v>0</v>
      </c>
      <c r="F5700" t="str">
        <f>INDEX(cleaned_data_Pittsburgh!AK$2:'cleaned_data_Pittsburgh'!AK$828, MATCH(A5700, cleaned_data_Pittsburgh!I$2:'cleaned_data_Pittsburgh'!I$828,0))</f>
        <v>Sub-county</v>
      </c>
      <c r="G5700">
        <f t="shared" si="71"/>
        <v>1</v>
      </c>
    </row>
    <row r="5701" spans="1:7" x14ac:dyDescent="0.2">
      <c r="A5701" t="s">
        <v>3276</v>
      </c>
      <c r="B5701">
        <v>51378442</v>
      </c>
      <c r="C5701" t="s">
        <v>3380</v>
      </c>
      <c r="D5701" t="str">
        <f>INDEX(cleaned_data_Pittsburgh!AF$2:'cleaned_data_Pittsburgh'!AF$828, MATCH(A5701, cleaned_data_Pittsburgh!I$2:'cleaned_data_Pittsburgh'!I$828,0))</f>
        <v>Pittsburgh</v>
      </c>
      <c r="E5701">
        <f>INDEX(cleaned_data_Pittsburgh!AG$2:'cleaned_data_Pittsburgh'!AG$828, MATCH(A5701, cleaned_data_Pittsburgh!I$2:'cleaned_data_Pittsburgh'!I$828,0))</f>
        <v>0</v>
      </c>
      <c r="F5701" t="str">
        <f>INDEX(cleaned_data_Pittsburgh!AK$2:'cleaned_data_Pittsburgh'!AK$828, MATCH(A5701, cleaned_data_Pittsburgh!I$2:'cleaned_data_Pittsburgh'!I$828,0))</f>
        <v>Sub-county</v>
      </c>
      <c r="G5701">
        <f t="shared" si="71"/>
        <v>1</v>
      </c>
    </row>
    <row r="5702" spans="1:7" x14ac:dyDescent="0.2">
      <c r="A5702" t="s">
        <v>3276</v>
      </c>
      <c r="B5702">
        <v>10858362</v>
      </c>
      <c r="C5702" t="s">
        <v>3380</v>
      </c>
      <c r="D5702" t="str">
        <f>INDEX(cleaned_data_Pittsburgh!AF$2:'cleaned_data_Pittsburgh'!AF$828, MATCH(A5702, cleaned_data_Pittsburgh!I$2:'cleaned_data_Pittsburgh'!I$828,0))</f>
        <v>Pittsburgh</v>
      </c>
      <c r="E5702">
        <f>INDEX(cleaned_data_Pittsburgh!AG$2:'cleaned_data_Pittsburgh'!AG$828, MATCH(A5702, cleaned_data_Pittsburgh!I$2:'cleaned_data_Pittsburgh'!I$828,0))</f>
        <v>0</v>
      </c>
      <c r="F5702" t="str">
        <f>INDEX(cleaned_data_Pittsburgh!AK$2:'cleaned_data_Pittsburgh'!AK$828, MATCH(A5702, cleaned_data_Pittsburgh!I$2:'cleaned_data_Pittsburgh'!I$828,0))</f>
        <v>Sub-county</v>
      </c>
      <c r="G5702">
        <f t="shared" si="71"/>
        <v>1</v>
      </c>
    </row>
    <row r="5703" spans="1:7" x14ac:dyDescent="0.2">
      <c r="A5703" t="s">
        <v>3276</v>
      </c>
      <c r="B5703">
        <v>49573552</v>
      </c>
      <c r="C5703" t="s">
        <v>3380</v>
      </c>
      <c r="D5703" t="str">
        <f>INDEX(cleaned_data_Pittsburgh!AF$2:'cleaned_data_Pittsburgh'!AF$828, MATCH(A5703, cleaned_data_Pittsburgh!I$2:'cleaned_data_Pittsburgh'!I$828,0))</f>
        <v>Pittsburgh</v>
      </c>
      <c r="E5703">
        <f>INDEX(cleaned_data_Pittsburgh!AG$2:'cleaned_data_Pittsburgh'!AG$828, MATCH(A5703, cleaned_data_Pittsburgh!I$2:'cleaned_data_Pittsburgh'!I$828,0))</f>
        <v>0</v>
      </c>
      <c r="F5703" t="str">
        <f>INDEX(cleaned_data_Pittsburgh!AK$2:'cleaned_data_Pittsburgh'!AK$828, MATCH(A5703, cleaned_data_Pittsburgh!I$2:'cleaned_data_Pittsburgh'!I$828,0))</f>
        <v>Sub-county</v>
      </c>
      <c r="G5703">
        <f t="shared" si="71"/>
        <v>1</v>
      </c>
    </row>
    <row r="5704" spans="1:7" x14ac:dyDescent="0.2">
      <c r="A5704" t="s">
        <v>3276</v>
      </c>
      <c r="B5704">
        <v>155977442</v>
      </c>
      <c r="C5704" t="s">
        <v>3380</v>
      </c>
      <c r="D5704" t="str">
        <f>INDEX(cleaned_data_Pittsburgh!AF$2:'cleaned_data_Pittsburgh'!AF$828, MATCH(A5704, cleaned_data_Pittsburgh!I$2:'cleaned_data_Pittsburgh'!I$828,0))</f>
        <v>Pittsburgh</v>
      </c>
      <c r="E5704">
        <f>INDEX(cleaned_data_Pittsburgh!AG$2:'cleaned_data_Pittsburgh'!AG$828, MATCH(A5704, cleaned_data_Pittsburgh!I$2:'cleaned_data_Pittsburgh'!I$828,0))</f>
        <v>0</v>
      </c>
      <c r="F5704" t="str">
        <f>INDEX(cleaned_data_Pittsburgh!AK$2:'cleaned_data_Pittsburgh'!AK$828, MATCH(A5704, cleaned_data_Pittsburgh!I$2:'cleaned_data_Pittsburgh'!I$828,0))</f>
        <v>Sub-county</v>
      </c>
      <c r="G5704">
        <f t="shared" si="71"/>
        <v>1</v>
      </c>
    </row>
    <row r="5705" spans="1:7" x14ac:dyDescent="0.2">
      <c r="A5705" t="s">
        <v>3276</v>
      </c>
      <c r="B5705">
        <v>81334062</v>
      </c>
      <c r="C5705" t="s">
        <v>3380</v>
      </c>
      <c r="D5705" t="str">
        <f>INDEX(cleaned_data_Pittsburgh!AF$2:'cleaned_data_Pittsburgh'!AF$828, MATCH(A5705, cleaned_data_Pittsburgh!I$2:'cleaned_data_Pittsburgh'!I$828,0))</f>
        <v>Pittsburgh</v>
      </c>
      <c r="E5705">
        <f>INDEX(cleaned_data_Pittsburgh!AG$2:'cleaned_data_Pittsburgh'!AG$828, MATCH(A5705, cleaned_data_Pittsburgh!I$2:'cleaned_data_Pittsburgh'!I$828,0))</f>
        <v>0</v>
      </c>
      <c r="F5705" t="str">
        <f>INDEX(cleaned_data_Pittsburgh!AK$2:'cleaned_data_Pittsburgh'!AK$828, MATCH(A5705, cleaned_data_Pittsburgh!I$2:'cleaned_data_Pittsburgh'!I$828,0))</f>
        <v>Sub-county</v>
      </c>
      <c r="G5705">
        <f t="shared" si="71"/>
        <v>1</v>
      </c>
    </row>
    <row r="5706" spans="1:7" x14ac:dyDescent="0.2">
      <c r="A5706" t="s">
        <v>3276</v>
      </c>
      <c r="B5706">
        <v>17337811</v>
      </c>
      <c r="C5706" t="s">
        <v>3380</v>
      </c>
      <c r="D5706" t="str">
        <f>INDEX(cleaned_data_Pittsburgh!AF$2:'cleaned_data_Pittsburgh'!AF$828, MATCH(A5706, cleaned_data_Pittsburgh!I$2:'cleaned_data_Pittsburgh'!I$828,0))</f>
        <v>Pittsburgh</v>
      </c>
      <c r="E5706">
        <f>INDEX(cleaned_data_Pittsburgh!AG$2:'cleaned_data_Pittsburgh'!AG$828, MATCH(A5706, cleaned_data_Pittsburgh!I$2:'cleaned_data_Pittsburgh'!I$828,0))</f>
        <v>0</v>
      </c>
      <c r="F5706" t="str">
        <f>INDEX(cleaned_data_Pittsburgh!AK$2:'cleaned_data_Pittsburgh'!AK$828, MATCH(A5706, cleaned_data_Pittsburgh!I$2:'cleaned_data_Pittsburgh'!I$828,0))</f>
        <v>Sub-county</v>
      </c>
      <c r="G5706">
        <f t="shared" si="71"/>
        <v>1</v>
      </c>
    </row>
    <row r="5707" spans="1:7" x14ac:dyDescent="0.2">
      <c r="A5707" t="s">
        <v>3276</v>
      </c>
      <c r="B5707">
        <v>34740122</v>
      </c>
      <c r="C5707" t="s">
        <v>3380</v>
      </c>
      <c r="D5707" t="str">
        <f>INDEX(cleaned_data_Pittsburgh!AF$2:'cleaned_data_Pittsburgh'!AF$828, MATCH(A5707, cleaned_data_Pittsburgh!I$2:'cleaned_data_Pittsburgh'!I$828,0))</f>
        <v>Pittsburgh</v>
      </c>
      <c r="E5707">
        <f>INDEX(cleaned_data_Pittsburgh!AG$2:'cleaned_data_Pittsburgh'!AG$828, MATCH(A5707, cleaned_data_Pittsburgh!I$2:'cleaned_data_Pittsburgh'!I$828,0))</f>
        <v>0</v>
      </c>
      <c r="F5707" t="str">
        <f>INDEX(cleaned_data_Pittsburgh!AK$2:'cleaned_data_Pittsburgh'!AK$828, MATCH(A5707, cleaned_data_Pittsburgh!I$2:'cleaned_data_Pittsburgh'!I$828,0))</f>
        <v>Sub-county</v>
      </c>
      <c r="G5707">
        <f t="shared" ref="G5707:G5770" si="72">IF(IFERROR(SEARCH(D5707, C5707), 0), 1, 0)</f>
        <v>1</v>
      </c>
    </row>
    <row r="5708" spans="1:7" x14ac:dyDescent="0.2">
      <c r="A5708" t="s">
        <v>3276</v>
      </c>
      <c r="B5708">
        <v>12244779</v>
      </c>
      <c r="C5708" t="s">
        <v>3380</v>
      </c>
      <c r="D5708" t="str">
        <f>INDEX(cleaned_data_Pittsburgh!AF$2:'cleaned_data_Pittsburgh'!AF$828, MATCH(A5708, cleaned_data_Pittsburgh!I$2:'cleaned_data_Pittsburgh'!I$828,0))</f>
        <v>Pittsburgh</v>
      </c>
      <c r="E5708">
        <f>INDEX(cleaned_data_Pittsburgh!AG$2:'cleaned_data_Pittsburgh'!AG$828, MATCH(A5708, cleaned_data_Pittsburgh!I$2:'cleaned_data_Pittsburgh'!I$828,0))</f>
        <v>0</v>
      </c>
      <c r="F5708" t="str">
        <f>INDEX(cleaned_data_Pittsburgh!AK$2:'cleaned_data_Pittsburgh'!AK$828, MATCH(A5708, cleaned_data_Pittsburgh!I$2:'cleaned_data_Pittsburgh'!I$828,0))</f>
        <v>Sub-county</v>
      </c>
      <c r="G5708">
        <f t="shared" si="72"/>
        <v>1</v>
      </c>
    </row>
    <row r="5709" spans="1:7" x14ac:dyDescent="0.2">
      <c r="A5709" t="s">
        <v>3276</v>
      </c>
      <c r="B5709">
        <v>8505578</v>
      </c>
      <c r="C5709" t="s">
        <v>3380</v>
      </c>
      <c r="D5709" t="str">
        <f>INDEX(cleaned_data_Pittsburgh!AF$2:'cleaned_data_Pittsburgh'!AF$828, MATCH(A5709, cleaned_data_Pittsburgh!I$2:'cleaned_data_Pittsburgh'!I$828,0))</f>
        <v>Pittsburgh</v>
      </c>
      <c r="E5709">
        <f>INDEX(cleaned_data_Pittsburgh!AG$2:'cleaned_data_Pittsburgh'!AG$828, MATCH(A5709, cleaned_data_Pittsburgh!I$2:'cleaned_data_Pittsburgh'!I$828,0))</f>
        <v>0</v>
      </c>
      <c r="F5709" t="str">
        <f>INDEX(cleaned_data_Pittsburgh!AK$2:'cleaned_data_Pittsburgh'!AK$828, MATCH(A5709, cleaned_data_Pittsburgh!I$2:'cleaned_data_Pittsburgh'!I$828,0))</f>
        <v>Sub-county</v>
      </c>
      <c r="G5709">
        <f t="shared" si="72"/>
        <v>1</v>
      </c>
    </row>
    <row r="5710" spans="1:7" x14ac:dyDescent="0.2">
      <c r="A5710" t="s">
        <v>3276</v>
      </c>
      <c r="B5710">
        <v>59296612</v>
      </c>
      <c r="C5710" t="s">
        <v>3380</v>
      </c>
      <c r="D5710" t="str">
        <f>INDEX(cleaned_data_Pittsburgh!AF$2:'cleaned_data_Pittsburgh'!AF$828, MATCH(A5710, cleaned_data_Pittsburgh!I$2:'cleaned_data_Pittsburgh'!I$828,0))</f>
        <v>Pittsburgh</v>
      </c>
      <c r="E5710">
        <f>INDEX(cleaned_data_Pittsburgh!AG$2:'cleaned_data_Pittsburgh'!AG$828, MATCH(A5710, cleaned_data_Pittsburgh!I$2:'cleaned_data_Pittsburgh'!I$828,0))</f>
        <v>0</v>
      </c>
      <c r="F5710" t="str">
        <f>INDEX(cleaned_data_Pittsburgh!AK$2:'cleaned_data_Pittsburgh'!AK$828, MATCH(A5710, cleaned_data_Pittsburgh!I$2:'cleaned_data_Pittsburgh'!I$828,0))</f>
        <v>Sub-county</v>
      </c>
      <c r="G5710">
        <f t="shared" si="72"/>
        <v>1</v>
      </c>
    </row>
    <row r="5711" spans="1:7" x14ac:dyDescent="0.2">
      <c r="A5711" t="s">
        <v>3276</v>
      </c>
      <c r="B5711">
        <v>3062658</v>
      </c>
      <c r="C5711" t="s">
        <v>3380</v>
      </c>
      <c r="D5711" t="str">
        <f>INDEX(cleaned_data_Pittsburgh!AF$2:'cleaned_data_Pittsburgh'!AF$828, MATCH(A5711, cleaned_data_Pittsburgh!I$2:'cleaned_data_Pittsburgh'!I$828,0))</f>
        <v>Pittsburgh</v>
      </c>
      <c r="E5711">
        <f>INDEX(cleaned_data_Pittsburgh!AG$2:'cleaned_data_Pittsburgh'!AG$828, MATCH(A5711, cleaned_data_Pittsburgh!I$2:'cleaned_data_Pittsburgh'!I$828,0))</f>
        <v>0</v>
      </c>
      <c r="F5711" t="str">
        <f>INDEX(cleaned_data_Pittsburgh!AK$2:'cleaned_data_Pittsburgh'!AK$828, MATCH(A5711, cleaned_data_Pittsburgh!I$2:'cleaned_data_Pittsburgh'!I$828,0))</f>
        <v>Sub-county</v>
      </c>
      <c r="G5711">
        <f t="shared" si="72"/>
        <v>1</v>
      </c>
    </row>
    <row r="5712" spans="1:7" x14ac:dyDescent="0.2">
      <c r="A5712" t="s">
        <v>3276</v>
      </c>
      <c r="B5712">
        <v>11488595</v>
      </c>
      <c r="C5712" t="s">
        <v>3380</v>
      </c>
      <c r="D5712" t="str">
        <f>INDEX(cleaned_data_Pittsburgh!AF$2:'cleaned_data_Pittsburgh'!AF$828, MATCH(A5712, cleaned_data_Pittsburgh!I$2:'cleaned_data_Pittsburgh'!I$828,0))</f>
        <v>Pittsburgh</v>
      </c>
      <c r="E5712">
        <f>INDEX(cleaned_data_Pittsburgh!AG$2:'cleaned_data_Pittsburgh'!AG$828, MATCH(A5712, cleaned_data_Pittsburgh!I$2:'cleaned_data_Pittsburgh'!I$828,0))</f>
        <v>0</v>
      </c>
      <c r="F5712" t="str">
        <f>INDEX(cleaned_data_Pittsburgh!AK$2:'cleaned_data_Pittsburgh'!AK$828, MATCH(A5712, cleaned_data_Pittsburgh!I$2:'cleaned_data_Pittsburgh'!I$828,0))</f>
        <v>Sub-county</v>
      </c>
      <c r="G5712">
        <f t="shared" si="72"/>
        <v>1</v>
      </c>
    </row>
    <row r="5713" spans="1:7" x14ac:dyDescent="0.2">
      <c r="A5713" t="s">
        <v>3276</v>
      </c>
      <c r="B5713">
        <v>190491088</v>
      </c>
      <c r="C5713" t="s">
        <v>3380</v>
      </c>
      <c r="D5713" t="str">
        <f>INDEX(cleaned_data_Pittsburgh!AF$2:'cleaned_data_Pittsburgh'!AF$828, MATCH(A5713, cleaned_data_Pittsburgh!I$2:'cleaned_data_Pittsburgh'!I$828,0))</f>
        <v>Pittsburgh</v>
      </c>
      <c r="E5713">
        <f>INDEX(cleaned_data_Pittsburgh!AG$2:'cleaned_data_Pittsburgh'!AG$828, MATCH(A5713, cleaned_data_Pittsburgh!I$2:'cleaned_data_Pittsburgh'!I$828,0))</f>
        <v>0</v>
      </c>
      <c r="F5713" t="str">
        <f>INDEX(cleaned_data_Pittsburgh!AK$2:'cleaned_data_Pittsburgh'!AK$828, MATCH(A5713, cleaned_data_Pittsburgh!I$2:'cleaned_data_Pittsburgh'!I$828,0))</f>
        <v>Sub-county</v>
      </c>
      <c r="G5713">
        <f t="shared" si="72"/>
        <v>1</v>
      </c>
    </row>
    <row r="5714" spans="1:7" x14ac:dyDescent="0.2">
      <c r="A5714" t="s">
        <v>3276</v>
      </c>
      <c r="B5714">
        <v>149030712</v>
      </c>
      <c r="C5714" t="s">
        <v>3380</v>
      </c>
      <c r="D5714" t="str">
        <f>INDEX(cleaned_data_Pittsburgh!AF$2:'cleaned_data_Pittsburgh'!AF$828, MATCH(A5714, cleaned_data_Pittsburgh!I$2:'cleaned_data_Pittsburgh'!I$828,0))</f>
        <v>Pittsburgh</v>
      </c>
      <c r="E5714">
        <f>INDEX(cleaned_data_Pittsburgh!AG$2:'cleaned_data_Pittsburgh'!AG$828, MATCH(A5714, cleaned_data_Pittsburgh!I$2:'cleaned_data_Pittsburgh'!I$828,0))</f>
        <v>0</v>
      </c>
      <c r="F5714" t="str">
        <f>INDEX(cleaned_data_Pittsburgh!AK$2:'cleaned_data_Pittsburgh'!AK$828, MATCH(A5714, cleaned_data_Pittsburgh!I$2:'cleaned_data_Pittsburgh'!I$828,0))</f>
        <v>Sub-county</v>
      </c>
      <c r="G5714">
        <f t="shared" si="72"/>
        <v>1</v>
      </c>
    </row>
    <row r="5715" spans="1:7" x14ac:dyDescent="0.2">
      <c r="A5715" t="s">
        <v>3276</v>
      </c>
      <c r="B5715">
        <v>11292534</v>
      </c>
      <c r="C5715" t="s">
        <v>3380</v>
      </c>
      <c r="D5715" t="str">
        <f>INDEX(cleaned_data_Pittsburgh!AF$2:'cleaned_data_Pittsburgh'!AF$828, MATCH(A5715, cleaned_data_Pittsburgh!I$2:'cleaned_data_Pittsburgh'!I$828,0))</f>
        <v>Pittsburgh</v>
      </c>
      <c r="E5715">
        <f>INDEX(cleaned_data_Pittsburgh!AG$2:'cleaned_data_Pittsburgh'!AG$828, MATCH(A5715, cleaned_data_Pittsburgh!I$2:'cleaned_data_Pittsburgh'!I$828,0))</f>
        <v>0</v>
      </c>
      <c r="F5715" t="str">
        <f>INDEX(cleaned_data_Pittsburgh!AK$2:'cleaned_data_Pittsburgh'!AK$828, MATCH(A5715, cleaned_data_Pittsburgh!I$2:'cleaned_data_Pittsburgh'!I$828,0))</f>
        <v>Sub-county</v>
      </c>
      <c r="G5715">
        <f t="shared" si="72"/>
        <v>1</v>
      </c>
    </row>
    <row r="5716" spans="1:7" x14ac:dyDescent="0.2">
      <c r="A5716" t="s">
        <v>3276</v>
      </c>
      <c r="B5716">
        <v>68189102</v>
      </c>
      <c r="C5716" t="s">
        <v>3380</v>
      </c>
      <c r="D5716" t="str">
        <f>INDEX(cleaned_data_Pittsburgh!AF$2:'cleaned_data_Pittsburgh'!AF$828, MATCH(A5716, cleaned_data_Pittsburgh!I$2:'cleaned_data_Pittsburgh'!I$828,0))</f>
        <v>Pittsburgh</v>
      </c>
      <c r="E5716">
        <f>INDEX(cleaned_data_Pittsburgh!AG$2:'cleaned_data_Pittsburgh'!AG$828, MATCH(A5716, cleaned_data_Pittsburgh!I$2:'cleaned_data_Pittsburgh'!I$828,0))</f>
        <v>0</v>
      </c>
      <c r="F5716" t="str">
        <f>INDEX(cleaned_data_Pittsburgh!AK$2:'cleaned_data_Pittsburgh'!AK$828, MATCH(A5716, cleaned_data_Pittsburgh!I$2:'cleaned_data_Pittsburgh'!I$828,0))</f>
        <v>Sub-county</v>
      </c>
      <c r="G5716">
        <f t="shared" si="72"/>
        <v>1</v>
      </c>
    </row>
    <row r="5717" spans="1:7" x14ac:dyDescent="0.2">
      <c r="A5717" t="s">
        <v>3276</v>
      </c>
      <c r="B5717">
        <v>2335432</v>
      </c>
      <c r="C5717" t="s">
        <v>3380</v>
      </c>
      <c r="D5717" t="str">
        <f>INDEX(cleaned_data_Pittsburgh!AF$2:'cleaned_data_Pittsburgh'!AF$828, MATCH(A5717, cleaned_data_Pittsburgh!I$2:'cleaned_data_Pittsburgh'!I$828,0))</f>
        <v>Pittsburgh</v>
      </c>
      <c r="E5717">
        <f>INDEX(cleaned_data_Pittsburgh!AG$2:'cleaned_data_Pittsburgh'!AG$828, MATCH(A5717, cleaned_data_Pittsburgh!I$2:'cleaned_data_Pittsburgh'!I$828,0))</f>
        <v>0</v>
      </c>
      <c r="F5717" t="str">
        <f>INDEX(cleaned_data_Pittsburgh!AK$2:'cleaned_data_Pittsburgh'!AK$828, MATCH(A5717, cleaned_data_Pittsburgh!I$2:'cleaned_data_Pittsburgh'!I$828,0))</f>
        <v>Sub-county</v>
      </c>
      <c r="G5717">
        <f t="shared" si="72"/>
        <v>1</v>
      </c>
    </row>
    <row r="5718" spans="1:7" x14ac:dyDescent="0.2">
      <c r="A5718" t="s">
        <v>3276</v>
      </c>
      <c r="B5718">
        <v>42365702</v>
      </c>
      <c r="C5718" t="s">
        <v>3380</v>
      </c>
      <c r="D5718" t="str">
        <f>INDEX(cleaned_data_Pittsburgh!AF$2:'cleaned_data_Pittsburgh'!AF$828, MATCH(A5718, cleaned_data_Pittsburgh!I$2:'cleaned_data_Pittsburgh'!I$828,0))</f>
        <v>Pittsburgh</v>
      </c>
      <c r="E5718">
        <f>INDEX(cleaned_data_Pittsburgh!AG$2:'cleaned_data_Pittsburgh'!AG$828, MATCH(A5718, cleaned_data_Pittsburgh!I$2:'cleaned_data_Pittsburgh'!I$828,0))</f>
        <v>0</v>
      </c>
      <c r="F5718" t="str">
        <f>INDEX(cleaned_data_Pittsburgh!AK$2:'cleaned_data_Pittsburgh'!AK$828, MATCH(A5718, cleaned_data_Pittsburgh!I$2:'cleaned_data_Pittsburgh'!I$828,0))</f>
        <v>Sub-county</v>
      </c>
      <c r="G5718">
        <f t="shared" si="72"/>
        <v>1</v>
      </c>
    </row>
    <row r="5719" spans="1:7" x14ac:dyDescent="0.2">
      <c r="A5719" t="s">
        <v>3276</v>
      </c>
      <c r="B5719">
        <v>174987962</v>
      </c>
      <c r="C5719" t="s">
        <v>3380</v>
      </c>
      <c r="D5719" t="str">
        <f>INDEX(cleaned_data_Pittsburgh!AF$2:'cleaned_data_Pittsburgh'!AF$828, MATCH(A5719, cleaned_data_Pittsburgh!I$2:'cleaned_data_Pittsburgh'!I$828,0))</f>
        <v>Pittsburgh</v>
      </c>
      <c r="E5719">
        <f>INDEX(cleaned_data_Pittsburgh!AG$2:'cleaned_data_Pittsburgh'!AG$828, MATCH(A5719, cleaned_data_Pittsburgh!I$2:'cleaned_data_Pittsburgh'!I$828,0))</f>
        <v>0</v>
      </c>
      <c r="F5719" t="str">
        <f>INDEX(cleaned_data_Pittsburgh!AK$2:'cleaned_data_Pittsburgh'!AK$828, MATCH(A5719, cleaned_data_Pittsburgh!I$2:'cleaned_data_Pittsburgh'!I$828,0))</f>
        <v>Sub-county</v>
      </c>
      <c r="G5719">
        <f t="shared" si="72"/>
        <v>1</v>
      </c>
    </row>
    <row r="5720" spans="1:7" x14ac:dyDescent="0.2">
      <c r="A5720" t="s">
        <v>3276</v>
      </c>
      <c r="B5720">
        <v>114743652</v>
      </c>
      <c r="C5720" t="s">
        <v>3380</v>
      </c>
      <c r="D5720" t="str">
        <f>INDEX(cleaned_data_Pittsburgh!AF$2:'cleaned_data_Pittsburgh'!AF$828, MATCH(A5720, cleaned_data_Pittsburgh!I$2:'cleaned_data_Pittsburgh'!I$828,0))</f>
        <v>Pittsburgh</v>
      </c>
      <c r="E5720">
        <f>INDEX(cleaned_data_Pittsburgh!AG$2:'cleaned_data_Pittsburgh'!AG$828, MATCH(A5720, cleaned_data_Pittsburgh!I$2:'cleaned_data_Pittsburgh'!I$828,0))</f>
        <v>0</v>
      </c>
      <c r="F5720" t="str">
        <f>INDEX(cleaned_data_Pittsburgh!AK$2:'cleaned_data_Pittsburgh'!AK$828, MATCH(A5720, cleaned_data_Pittsburgh!I$2:'cleaned_data_Pittsburgh'!I$828,0))</f>
        <v>Sub-county</v>
      </c>
      <c r="G5720">
        <f t="shared" si="72"/>
        <v>1</v>
      </c>
    </row>
    <row r="5721" spans="1:7" x14ac:dyDescent="0.2">
      <c r="A5721" t="s">
        <v>3276</v>
      </c>
      <c r="B5721">
        <v>183635336</v>
      </c>
      <c r="C5721" t="s">
        <v>3380</v>
      </c>
      <c r="D5721" t="str">
        <f>INDEX(cleaned_data_Pittsburgh!AF$2:'cleaned_data_Pittsburgh'!AF$828, MATCH(A5721, cleaned_data_Pittsburgh!I$2:'cleaned_data_Pittsburgh'!I$828,0))</f>
        <v>Pittsburgh</v>
      </c>
      <c r="E5721">
        <f>INDEX(cleaned_data_Pittsburgh!AG$2:'cleaned_data_Pittsburgh'!AG$828, MATCH(A5721, cleaned_data_Pittsburgh!I$2:'cleaned_data_Pittsburgh'!I$828,0))</f>
        <v>0</v>
      </c>
      <c r="F5721" t="str">
        <f>INDEX(cleaned_data_Pittsburgh!AK$2:'cleaned_data_Pittsburgh'!AK$828, MATCH(A5721, cleaned_data_Pittsburgh!I$2:'cleaned_data_Pittsburgh'!I$828,0))</f>
        <v>Sub-county</v>
      </c>
      <c r="G5721">
        <f t="shared" si="72"/>
        <v>1</v>
      </c>
    </row>
    <row r="5722" spans="1:7" x14ac:dyDescent="0.2">
      <c r="A5722" t="s">
        <v>3304</v>
      </c>
      <c r="B5722">
        <v>111059972</v>
      </c>
      <c r="C5722" t="s">
        <v>3380</v>
      </c>
      <c r="D5722" t="str">
        <f>INDEX(cleaned_data_Pittsburgh!AF$2:'cleaned_data_Pittsburgh'!AF$828, MATCH(A5722, cleaned_data_Pittsburgh!I$2:'cleaned_data_Pittsburgh'!I$828,0))</f>
        <v>Pittsburgh</v>
      </c>
      <c r="E5722">
        <f>INDEX(cleaned_data_Pittsburgh!AG$2:'cleaned_data_Pittsburgh'!AG$828, MATCH(A5722, cleaned_data_Pittsburgh!I$2:'cleaned_data_Pittsburgh'!I$828,0))</f>
        <v>0</v>
      </c>
      <c r="F5722" t="str">
        <f>INDEX(cleaned_data_Pittsburgh!AK$2:'cleaned_data_Pittsburgh'!AK$828, MATCH(A5722, cleaned_data_Pittsburgh!I$2:'cleaned_data_Pittsburgh'!I$828,0))</f>
        <v>Sub-county</v>
      </c>
      <c r="G5722">
        <f t="shared" si="72"/>
        <v>1</v>
      </c>
    </row>
    <row r="5723" spans="1:7" x14ac:dyDescent="0.2">
      <c r="A5723" t="s">
        <v>3304</v>
      </c>
      <c r="B5723">
        <v>5592549</v>
      </c>
      <c r="C5723" t="s">
        <v>3380</v>
      </c>
      <c r="D5723" t="str">
        <f>INDEX(cleaned_data_Pittsburgh!AF$2:'cleaned_data_Pittsburgh'!AF$828, MATCH(A5723, cleaned_data_Pittsburgh!I$2:'cleaned_data_Pittsburgh'!I$828,0))</f>
        <v>Pittsburgh</v>
      </c>
      <c r="E5723">
        <f>INDEX(cleaned_data_Pittsburgh!AG$2:'cleaned_data_Pittsburgh'!AG$828, MATCH(A5723, cleaned_data_Pittsburgh!I$2:'cleaned_data_Pittsburgh'!I$828,0))</f>
        <v>0</v>
      </c>
      <c r="F5723" t="str">
        <f>INDEX(cleaned_data_Pittsburgh!AK$2:'cleaned_data_Pittsburgh'!AK$828, MATCH(A5723, cleaned_data_Pittsburgh!I$2:'cleaned_data_Pittsburgh'!I$828,0))</f>
        <v>Sub-county</v>
      </c>
      <c r="G5723">
        <f t="shared" si="72"/>
        <v>1</v>
      </c>
    </row>
    <row r="5724" spans="1:7" x14ac:dyDescent="0.2">
      <c r="A5724" t="s">
        <v>3143</v>
      </c>
      <c r="B5724">
        <v>237675</v>
      </c>
      <c r="C5724" t="s">
        <v>3380</v>
      </c>
      <c r="D5724" t="str">
        <f>INDEX(cleaned_data_Pittsburgh!AF$2:'cleaned_data_Pittsburgh'!AF$828, MATCH(A5724, cleaned_data_Pittsburgh!I$2:'cleaned_data_Pittsburgh'!I$828,0))</f>
        <v>Pittsburgh</v>
      </c>
      <c r="E5724">
        <f>INDEX(cleaned_data_Pittsburgh!AG$2:'cleaned_data_Pittsburgh'!AG$828, MATCH(A5724, cleaned_data_Pittsburgh!I$2:'cleaned_data_Pittsburgh'!I$828,0))</f>
        <v>0</v>
      </c>
      <c r="F5724" t="str">
        <f>INDEX(cleaned_data_Pittsburgh!AK$2:'cleaned_data_Pittsburgh'!AK$828, MATCH(A5724, cleaned_data_Pittsburgh!I$2:'cleaned_data_Pittsburgh'!I$828,0))</f>
        <v>Sub-county</v>
      </c>
      <c r="G5724">
        <f t="shared" si="72"/>
        <v>1</v>
      </c>
    </row>
    <row r="5725" spans="1:7" x14ac:dyDescent="0.2">
      <c r="A5725" t="s">
        <v>3143</v>
      </c>
      <c r="B5725">
        <v>21610411</v>
      </c>
      <c r="C5725" t="s">
        <v>3380</v>
      </c>
      <c r="D5725" t="str">
        <f>INDEX(cleaned_data_Pittsburgh!AF$2:'cleaned_data_Pittsburgh'!AF$828, MATCH(A5725, cleaned_data_Pittsburgh!I$2:'cleaned_data_Pittsburgh'!I$828,0))</f>
        <v>Pittsburgh</v>
      </c>
      <c r="E5725">
        <f>INDEX(cleaned_data_Pittsburgh!AG$2:'cleaned_data_Pittsburgh'!AG$828, MATCH(A5725, cleaned_data_Pittsburgh!I$2:'cleaned_data_Pittsburgh'!I$828,0))</f>
        <v>0</v>
      </c>
      <c r="F5725" t="str">
        <f>INDEX(cleaned_data_Pittsburgh!AK$2:'cleaned_data_Pittsburgh'!AK$828, MATCH(A5725, cleaned_data_Pittsburgh!I$2:'cleaned_data_Pittsburgh'!I$828,0))</f>
        <v>Sub-county</v>
      </c>
      <c r="G5725">
        <f t="shared" si="72"/>
        <v>1</v>
      </c>
    </row>
    <row r="5726" spans="1:7" x14ac:dyDescent="0.2">
      <c r="A5726" t="s">
        <v>3143</v>
      </c>
      <c r="B5726">
        <v>23614361</v>
      </c>
      <c r="C5726" t="s">
        <v>3380</v>
      </c>
      <c r="D5726" t="str">
        <f>INDEX(cleaned_data_Pittsburgh!AF$2:'cleaned_data_Pittsburgh'!AF$828, MATCH(A5726, cleaned_data_Pittsburgh!I$2:'cleaned_data_Pittsburgh'!I$828,0))</f>
        <v>Pittsburgh</v>
      </c>
      <c r="E5726">
        <f>INDEX(cleaned_data_Pittsburgh!AG$2:'cleaned_data_Pittsburgh'!AG$828, MATCH(A5726, cleaned_data_Pittsburgh!I$2:'cleaned_data_Pittsburgh'!I$828,0))</f>
        <v>0</v>
      </c>
      <c r="F5726" t="str">
        <f>INDEX(cleaned_data_Pittsburgh!AK$2:'cleaned_data_Pittsburgh'!AK$828, MATCH(A5726, cleaned_data_Pittsburgh!I$2:'cleaned_data_Pittsburgh'!I$828,0))</f>
        <v>Sub-county</v>
      </c>
      <c r="G5726">
        <f t="shared" si="72"/>
        <v>1</v>
      </c>
    </row>
    <row r="5727" spans="1:7" x14ac:dyDescent="0.2">
      <c r="A5727" t="s">
        <v>3143</v>
      </c>
      <c r="B5727">
        <v>158382612</v>
      </c>
      <c r="C5727" t="s">
        <v>3380</v>
      </c>
      <c r="D5727" t="str">
        <f>INDEX(cleaned_data_Pittsburgh!AF$2:'cleaned_data_Pittsburgh'!AF$828, MATCH(A5727, cleaned_data_Pittsburgh!I$2:'cleaned_data_Pittsburgh'!I$828,0))</f>
        <v>Pittsburgh</v>
      </c>
      <c r="E5727">
        <f>INDEX(cleaned_data_Pittsburgh!AG$2:'cleaned_data_Pittsburgh'!AG$828, MATCH(A5727, cleaned_data_Pittsburgh!I$2:'cleaned_data_Pittsburgh'!I$828,0))</f>
        <v>0</v>
      </c>
      <c r="F5727" t="str">
        <f>INDEX(cleaned_data_Pittsburgh!AK$2:'cleaned_data_Pittsburgh'!AK$828, MATCH(A5727, cleaned_data_Pittsburgh!I$2:'cleaned_data_Pittsburgh'!I$828,0))</f>
        <v>Sub-county</v>
      </c>
      <c r="G5727">
        <f t="shared" si="72"/>
        <v>1</v>
      </c>
    </row>
    <row r="5728" spans="1:7" x14ac:dyDescent="0.2">
      <c r="A5728" t="s">
        <v>3143</v>
      </c>
      <c r="B5728">
        <v>2130898</v>
      </c>
      <c r="C5728" t="s">
        <v>3380</v>
      </c>
      <c r="D5728" t="str">
        <f>INDEX(cleaned_data_Pittsburgh!AF$2:'cleaned_data_Pittsburgh'!AF$828, MATCH(A5728, cleaned_data_Pittsburgh!I$2:'cleaned_data_Pittsburgh'!I$828,0))</f>
        <v>Pittsburgh</v>
      </c>
      <c r="E5728">
        <f>INDEX(cleaned_data_Pittsburgh!AG$2:'cleaned_data_Pittsburgh'!AG$828, MATCH(A5728, cleaned_data_Pittsburgh!I$2:'cleaned_data_Pittsburgh'!I$828,0))</f>
        <v>0</v>
      </c>
      <c r="F5728" t="str">
        <f>INDEX(cleaned_data_Pittsburgh!AK$2:'cleaned_data_Pittsburgh'!AK$828, MATCH(A5728, cleaned_data_Pittsburgh!I$2:'cleaned_data_Pittsburgh'!I$828,0))</f>
        <v>Sub-county</v>
      </c>
      <c r="G5728">
        <f t="shared" si="72"/>
        <v>1</v>
      </c>
    </row>
    <row r="5729" spans="1:7" x14ac:dyDescent="0.2">
      <c r="A5729" t="s">
        <v>3354</v>
      </c>
      <c r="B5729">
        <v>10164859</v>
      </c>
      <c r="C5729" t="s">
        <v>3380</v>
      </c>
      <c r="D5729" t="str">
        <f>INDEX(cleaned_data_Pittsburgh!AF$2:'cleaned_data_Pittsburgh'!AF$828, MATCH(A5729, cleaned_data_Pittsburgh!I$2:'cleaned_data_Pittsburgh'!I$828,0))</f>
        <v>Pittsburgh</v>
      </c>
      <c r="E5729">
        <f>INDEX(cleaned_data_Pittsburgh!AG$2:'cleaned_data_Pittsburgh'!AG$828, MATCH(A5729, cleaned_data_Pittsburgh!I$2:'cleaned_data_Pittsburgh'!I$828,0))</f>
        <v>0</v>
      </c>
      <c r="F5729" t="str">
        <f>INDEX(cleaned_data_Pittsburgh!AK$2:'cleaned_data_Pittsburgh'!AK$828, MATCH(A5729, cleaned_data_Pittsburgh!I$2:'cleaned_data_Pittsburgh'!I$828,0))</f>
        <v>Sub-county</v>
      </c>
      <c r="G5729">
        <f t="shared" si="72"/>
        <v>1</v>
      </c>
    </row>
    <row r="5730" spans="1:7" x14ac:dyDescent="0.2">
      <c r="A5730" t="s">
        <v>3354</v>
      </c>
      <c r="B5730">
        <v>8981553</v>
      </c>
      <c r="C5730" t="s">
        <v>3380</v>
      </c>
      <c r="D5730" t="str">
        <f>INDEX(cleaned_data_Pittsburgh!AF$2:'cleaned_data_Pittsburgh'!AF$828, MATCH(A5730, cleaned_data_Pittsburgh!I$2:'cleaned_data_Pittsburgh'!I$828,0))</f>
        <v>Pittsburgh</v>
      </c>
      <c r="E5730">
        <f>INDEX(cleaned_data_Pittsburgh!AG$2:'cleaned_data_Pittsburgh'!AG$828, MATCH(A5730, cleaned_data_Pittsburgh!I$2:'cleaned_data_Pittsburgh'!I$828,0))</f>
        <v>0</v>
      </c>
      <c r="F5730" t="str">
        <f>INDEX(cleaned_data_Pittsburgh!AK$2:'cleaned_data_Pittsburgh'!AK$828, MATCH(A5730, cleaned_data_Pittsburgh!I$2:'cleaned_data_Pittsburgh'!I$828,0))</f>
        <v>Sub-county</v>
      </c>
      <c r="G5730">
        <f t="shared" si="72"/>
        <v>1</v>
      </c>
    </row>
    <row r="5731" spans="1:7" x14ac:dyDescent="0.2">
      <c r="A5731" t="s">
        <v>3354</v>
      </c>
      <c r="B5731">
        <v>183342492</v>
      </c>
      <c r="C5731" t="s">
        <v>3380</v>
      </c>
      <c r="D5731" t="str">
        <f>INDEX(cleaned_data_Pittsburgh!AF$2:'cleaned_data_Pittsburgh'!AF$828, MATCH(A5731, cleaned_data_Pittsburgh!I$2:'cleaned_data_Pittsburgh'!I$828,0))</f>
        <v>Pittsburgh</v>
      </c>
      <c r="E5731">
        <f>INDEX(cleaned_data_Pittsburgh!AG$2:'cleaned_data_Pittsburgh'!AG$828, MATCH(A5731, cleaned_data_Pittsburgh!I$2:'cleaned_data_Pittsburgh'!I$828,0))</f>
        <v>0</v>
      </c>
      <c r="F5731" t="str">
        <f>INDEX(cleaned_data_Pittsburgh!AK$2:'cleaned_data_Pittsburgh'!AK$828, MATCH(A5731, cleaned_data_Pittsburgh!I$2:'cleaned_data_Pittsburgh'!I$828,0))</f>
        <v>Sub-county</v>
      </c>
      <c r="G5731">
        <f t="shared" si="72"/>
        <v>1</v>
      </c>
    </row>
    <row r="5732" spans="1:7" x14ac:dyDescent="0.2">
      <c r="A5732" t="s">
        <v>3354</v>
      </c>
      <c r="B5732">
        <v>190128590</v>
      </c>
      <c r="C5732" t="s">
        <v>3380</v>
      </c>
      <c r="D5732" t="str">
        <f>INDEX(cleaned_data_Pittsburgh!AF$2:'cleaned_data_Pittsburgh'!AF$828, MATCH(A5732, cleaned_data_Pittsburgh!I$2:'cleaned_data_Pittsburgh'!I$828,0))</f>
        <v>Pittsburgh</v>
      </c>
      <c r="E5732">
        <f>INDEX(cleaned_data_Pittsburgh!AG$2:'cleaned_data_Pittsburgh'!AG$828, MATCH(A5732, cleaned_data_Pittsburgh!I$2:'cleaned_data_Pittsburgh'!I$828,0))</f>
        <v>0</v>
      </c>
      <c r="F5732" t="str">
        <f>INDEX(cleaned_data_Pittsburgh!AK$2:'cleaned_data_Pittsburgh'!AK$828, MATCH(A5732, cleaned_data_Pittsburgh!I$2:'cleaned_data_Pittsburgh'!I$828,0))</f>
        <v>Sub-county</v>
      </c>
      <c r="G5732">
        <f t="shared" si="72"/>
        <v>1</v>
      </c>
    </row>
    <row r="5733" spans="1:7" x14ac:dyDescent="0.2">
      <c r="A5733" t="s">
        <v>3354</v>
      </c>
      <c r="B5733">
        <v>97628612</v>
      </c>
      <c r="C5733" t="s">
        <v>3380</v>
      </c>
      <c r="D5733" t="str">
        <f>INDEX(cleaned_data_Pittsburgh!AF$2:'cleaned_data_Pittsburgh'!AF$828, MATCH(A5733, cleaned_data_Pittsburgh!I$2:'cleaned_data_Pittsburgh'!I$828,0))</f>
        <v>Pittsburgh</v>
      </c>
      <c r="E5733">
        <f>INDEX(cleaned_data_Pittsburgh!AG$2:'cleaned_data_Pittsburgh'!AG$828, MATCH(A5733, cleaned_data_Pittsburgh!I$2:'cleaned_data_Pittsburgh'!I$828,0))</f>
        <v>0</v>
      </c>
      <c r="F5733" t="str">
        <f>INDEX(cleaned_data_Pittsburgh!AK$2:'cleaned_data_Pittsburgh'!AK$828, MATCH(A5733, cleaned_data_Pittsburgh!I$2:'cleaned_data_Pittsburgh'!I$828,0))</f>
        <v>Sub-county</v>
      </c>
      <c r="G5733">
        <f t="shared" si="72"/>
        <v>1</v>
      </c>
    </row>
    <row r="5734" spans="1:7" x14ac:dyDescent="0.2">
      <c r="A5734" t="s">
        <v>3354</v>
      </c>
      <c r="B5734">
        <v>116151392</v>
      </c>
      <c r="C5734" t="s">
        <v>3380</v>
      </c>
      <c r="D5734" t="str">
        <f>INDEX(cleaned_data_Pittsburgh!AF$2:'cleaned_data_Pittsburgh'!AF$828, MATCH(A5734, cleaned_data_Pittsburgh!I$2:'cleaned_data_Pittsburgh'!I$828,0))</f>
        <v>Pittsburgh</v>
      </c>
      <c r="E5734">
        <f>INDEX(cleaned_data_Pittsburgh!AG$2:'cleaned_data_Pittsburgh'!AG$828, MATCH(A5734, cleaned_data_Pittsburgh!I$2:'cleaned_data_Pittsburgh'!I$828,0))</f>
        <v>0</v>
      </c>
      <c r="F5734" t="str">
        <f>INDEX(cleaned_data_Pittsburgh!AK$2:'cleaned_data_Pittsburgh'!AK$828, MATCH(A5734, cleaned_data_Pittsburgh!I$2:'cleaned_data_Pittsburgh'!I$828,0))</f>
        <v>Sub-county</v>
      </c>
      <c r="G5734">
        <f t="shared" si="72"/>
        <v>1</v>
      </c>
    </row>
    <row r="5735" spans="1:7" x14ac:dyDescent="0.2">
      <c r="A5735" t="s">
        <v>3354</v>
      </c>
      <c r="B5735">
        <v>187322418</v>
      </c>
      <c r="C5735" t="s">
        <v>3380</v>
      </c>
      <c r="D5735" t="str">
        <f>INDEX(cleaned_data_Pittsburgh!AF$2:'cleaned_data_Pittsburgh'!AF$828, MATCH(A5735, cleaned_data_Pittsburgh!I$2:'cleaned_data_Pittsburgh'!I$828,0))</f>
        <v>Pittsburgh</v>
      </c>
      <c r="E5735">
        <f>INDEX(cleaned_data_Pittsburgh!AG$2:'cleaned_data_Pittsburgh'!AG$828, MATCH(A5735, cleaned_data_Pittsburgh!I$2:'cleaned_data_Pittsburgh'!I$828,0))</f>
        <v>0</v>
      </c>
      <c r="F5735" t="str">
        <f>INDEX(cleaned_data_Pittsburgh!AK$2:'cleaned_data_Pittsburgh'!AK$828, MATCH(A5735, cleaned_data_Pittsburgh!I$2:'cleaned_data_Pittsburgh'!I$828,0))</f>
        <v>Sub-county</v>
      </c>
      <c r="G5735">
        <f t="shared" si="72"/>
        <v>1</v>
      </c>
    </row>
    <row r="5736" spans="1:7" x14ac:dyDescent="0.2">
      <c r="A5736" t="s">
        <v>3260</v>
      </c>
      <c r="B5736">
        <v>16217261</v>
      </c>
      <c r="C5736" t="s">
        <v>3380</v>
      </c>
      <c r="D5736" t="str">
        <f>INDEX(cleaned_data_Pittsburgh!AF$2:'cleaned_data_Pittsburgh'!AF$828, MATCH(A5736, cleaned_data_Pittsburgh!I$2:'cleaned_data_Pittsburgh'!I$828,0))</f>
        <v>Pittsburgh</v>
      </c>
      <c r="E5736">
        <f>INDEX(cleaned_data_Pittsburgh!AG$2:'cleaned_data_Pittsburgh'!AG$828, MATCH(A5736, cleaned_data_Pittsburgh!I$2:'cleaned_data_Pittsburgh'!I$828,0))</f>
        <v>0</v>
      </c>
      <c r="F5736" t="str">
        <f>INDEX(cleaned_data_Pittsburgh!AK$2:'cleaned_data_Pittsburgh'!AK$828, MATCH(A5736, cleaned_data_Pittsburgh!I$2:'cleaned_data_Pittsburgh'!I$828,0))</f>
        <v>Sub-county</v>
      </c>
      <c r="G5736">
        <f t="shared" si="72"/>
        <v>1</v>
      </c>
    </row>
    <row r="5737" spans="1:7" x14ac:dyDescent="0.2">
      <c r="A5737" t="s">
        <v>3260</v>
      </c>
      <c r="B5737">
        <v>69363342</v>
      </c>
      <c r="C5737" t="s">
        <v>3380</v>
      </c>
      <c r="D5737" t="str">
        <f>INDEX(cleaned_data_Pittsburgh!AF$2:'cleaned_data_Pittsburgh'!AF$828, MATCH(A5737, cleaned_data_Pittsburgh!I$2:'cleaned_data_Pittsburgh'!I$828,0))</f>
        <v>Pittsburgh</v>
      </c>
      <c r="E5737">
        <f>INDEX(cleaned_data_Pittsburgh!AG$2:'cleaned_data_Pittsburgh'!AG$828, MATCH(A5737, cleaned_data_Pittsburgh!I$2:'cleaned_data_Pittsburgh'!I$828,0))</f>
        <v>0</v>
      </c>
      <c r="F5737" t="str">
        <f>INDEX(cleaned_data_Pittsburgh!AK$2:'cleaned_data_Pittsburgh'!AK$828, MATCH(A5737, cleaned_data_Pittsburgh!I$2:'cleaned_data_Pittsburgh'!I$828,0))</f>
        <v>Sub-county</v>
      </c>
      <c r="G5737">
        <f t="shared" si="72"/>
        <v>1</v>
      </c>
    </row>
    <row r="5738" spans="1:7" x14ac:dyDescent="0.2">
      <c r="A5738" t="s">
        <v>3260</v>
      </c>
      <c r="B5738">
        <v>114714442</v>
      </c>
      <c r="C5738" t="s">
        <v>3380</v>
      </c>
      <c r="D5738" t="str">
        <f>INDEX(cleaned_data_Pittsburgh!AF$2:'cleaned_data_Pittsburgh'!AF$828, MATCH(A5738, cleaned_data_Pittsburgh!I$2:'cleaned_data_Pittsburgh'!I$828,0))</f>
        <v>Pittsburgh</v>
      </c>
      <c r="E5738">
        <f>INDEX(cleaned_data_Pittsburgh!AG$2:'cleaned_data_Pittsburgh'!AG$828, MATCH(A5738, cleaned_data_Pittsburgh!I$2:'cleaned_data_Pittsburgh'!I$828,0))</f>
        <v>0</v>
      </c>
      <c r="F5738" t="str">
        <f>INDEX(cleaned_data_Pittsburgh!AK$2:'cleaned_data_Pittsburgh'!AK$828, MATCH(A5738, cleaned_data_Pittsburgh!I$2:'cleaned_data_Pittsburgh'!I$828,0))</f>
        <v>Sub-county</v>
      </c>
      <c r="G5738">
        <f t="shared" si="72"/>
        <v>1</v>
      </c>
    </row>
    <row r="5739" spans="1:7" x14ac:dyDescent="0.2">
      <c r="A5739" t="s">
        <v>3185</v>
      </c>
      <c r="B5739">
        <v>3091795</v>
      </c>
      <c r="C5739" t="s">
        <v>3380</v>
      </c>
      <c r="D5739" t="str">
        <f>INDEX(cleaned_data_Pittsburgh!AF$2:'cleaned_data_Pittsburgh'!AF$828, MATCH(A5739, cleaned_data_Pittsburgh!I$2:'cleaned_data_Pittsburgh'!I$828,0))</f>
        <v>Pittsburgh</v>
      </c>
      <c r="E5739">
        <f>INDEX(cleaned_data_Pittsburgh!AG$2:'cleaned_data_Pittsburgh'!AG$828, MATCH(A5739, cleaned_data_Pittsburgh!I$2:'cleaned_data_Pittsburgh'!I$828,0))</f>
        <v>0</v>
      </c>
      <c r="F5739" t="str">
        <f>INDEX(cleaned_data_Pittsburgh!AK$2:'cleaned_data_Pittsburgh'!AK$828, MATCH(A5739, cleaned_data_Pittsburgh!I$2:'cleaned_data_Pittsburgh'!I$828,0))</f>
        <v>Sub-county</v>
      </c>
      <c r="G5739">
        <f t="shared" si="72"/>
        <v>1</v>
      </c>
    </row>
    <row r="5740" spans="1:7" x14ac:dyDescent="0.2">
      <c r="A5740" t="s">
        <v>3185</v>
      </c>
      <c r="B5740">
        <v>5648118</v>
      </c>
      <c r="C5740" t="s">
        <v>3380</v>
      </c>
      <c r="D5740" t="str">
        <f>INDEX(cleaned_data_Pittsburgh!AF$2:'cleaned_data_Pittsburgh'!AF$828, MATCH(A5740, cleaned_data_Pittsburgh!I$2:'cleaned_data_Pittsburgh'!I$828,0))</f>
        <v>Pittsburgh</v>
      </c>
      <c r="E5740">
        <f>INDEX(cleaned_data_Pittsburgh!AG$2:'cleaned_data_Pittsburgh'!AG$828, MATCH(A5740, cleaned_data_Pittsburgh!I$2:'cleaned_data_Pittsburgh'!I$828,0))</f>
        <v>0</v>
      </c>
      <c r="F5740" t="str">
        <f>INDEX(cleaned_data_Pittsburgh!AK$2:'cleaned_data_Pittsburgh'!AK$828, MATCH(A5740, cleaned_data_Pittsburgh!I$2:'cleaned_data_Pittsburgh'!I$828,0))</f>
        <v>Sub-county</v>
      </c>
      <c r="G5740">
        <f t="shared" si="72"/>
        <v>1</v>
      </c>
    </row>
    <row r="5741" spans="1:7" x14ac:dyDescent="0.2">
      <c r="A5741" t="s">
        <v>3185</v>
      </c>
      <c r="B5741">
        <v>190828375</v>
      </c>
      <c r="C5741" t="s">
        <v>3380</v>
      </c>
      <c r="D5741" t="str">
        <f>INDEX(cleaned_data_Pittsburgh!AF$2:'cleaned_data_Pittsburgh'!AF$828, MATCH(A5741, cleaned_data_Pittsburgh!I$2:'cleaned_data_Pittsburgh'!I$828,0))</f>
        <v>Pittsburgh</v>
      </c>
      <c r="E5741">
        <f>INDEX(cleaned_data_Pittsburgh!AG$2:'cleaned_data_Pittsburgh'!AG$828, MATCH(A5741, cleaned_data_Pittsburgh!I$2:'cleaned_data_Pittsburgh'!I$828,0))</f>
        <v>0</v>
      </c>
      <c r="F5741" t="str">
        <f>INDEX(cleaned_data_Pittsburgh!AK$2:'cleaned_data_Pittsburgh'!AK$828, MATCH(A5741, cleaned_data_Pittsburgh!I$2:'cleaned_data_Pittsburgh'!I$828,0))</f>
        <v>Sub-county</v>
      </c>
      <c r="G5741">
        <f t="shared" si="72"/>
        <v>1</v>
      </c>
    </row>
    <row r="5742" spans="1:7" x14ac:dyDescent="0.2">
      <c r="A5742" t="s">
        <v>3185</v>
      </c>
      <c r="B5742">
        <v>6958796</v>
      </c>
      <c r="C5742" t="s">
        <v>3380</v>
      </c>
      <c r="D5742" t="str">
        <f>INDEX(cleaned_data_Pittsburgh!AF$2:'cleaned_data_Pittsburgh'!AF$828, MATCH(A5742, cleaned_data_Pittsburgh!I$2:'cleaned_data_Pittsburgh'!I$828,0))</f>
        <v>Pittsburgh</v>
      </c>
      <c r="E5742">
        <f>INDEX(cleaned_data_Pittsburgh!AG$2:'cleaned_data_Pittsburgh'!AG$828, MATCH(A5742, cleaned_data_Pittsburgh!I$2:'cleaned_data_Pittsburgh'!I$828,0))</f>
        <v>0</v>
      </c>
      <c r="F5742" t="str">
        <f>INDEX(cleaned_data_Pittsburgh!AK$2:'cleaned_data_Pittsburgh'!AK$828, MATCH(A5742, cleaned_data_Pittsburgh!I$2:'cleaned_data_Pittsburgh'!I$828,0))</f>
        <v>Sub-county</v>
      </c>
      <c r="G5742">
        <f t="shared" si="72"/>
        <v>1</v>
      </c>
    </row>
    <row r="5743" spans="1:7" x14ac:dyDescent="0.2">
      <c r="A5743" t="s">
        <v>3185</v>
      </c>
      <c r="B5743">
        <v>190900958</v>
      </c>
      <c r="C5743" t="s">
        <v>3380</v>
      </c>
      <c r="D5743" t="str">
        <f>INDEX(cleaned_data_Pittsburgh!AF$2:'cleaned_data_Pittsburgh'!AF$828, MATCH(A5743, cleaned_data_Pittsburgh!I$2:'cleaned_data_Pittsburgh'!I$828,0))</f>
        <v>Pittsburgh</v>
      </c>
      <c r="E5743">
        <f>INDEX(cleaned_data_Pittsburgh!AG$2:'cleaned_data_Pittsburgh'!AG$828, MATCH(A5743, cleaned_data_Pittsburgh!I$2:'cleaned_data_Pittsburgh'!I$828,0))</f>
        <v>0</v>
      </c>
      <c r="F5743" t="str">
        <f>INDEX(cleaned_data_Pittsburgh!AK$2:'cleaned_data_Pittsburgh'!AK$828, MATCH(A5743, cleaned_data_Pittsburgh!I$2:'cleaned_data_Pittsburgh'!I$828,0))</f>
        <v>Sub-county</v>
      </c>
      <c r="G5743">
        <f t="shared" si="72"/>
        <v>1</v>
      </c>
    </row>
    <row r="5744" spans="1:7" x14ac:dyDescent="0.2">
      <c r="A5744" t="s">
        <v>3185</v>
      </c>
      <c r="B5744">
        <v>94649972</v>
      </c>
      <c r="C5744" t="s">
        <v>3380</v>
      </c>
      <c r="D5744" t="str">
        <f>INDEX(cleaned_data_Pittsburgh!AF$2:'cleaned_data_Pittsburgh'!AF$828, MATCH(A5744, cleaned_data_Pittsburgh!I$2:'cleaned_data_Pittsburgh'!I$828,0))</f>
        <v>Pittsburgh</v>
      </c>
      <c r="E5744">
        <f>INDEX(cleaned_data_Pittsburgh!AG$2:'cleaned_data_Pittsburgh'!AG$828, MATCH(A5744, cleaned_data_Pittsburgh!I$2:'cleaned_data_Pittsburgh'!I$828,0))</f>
        <v>0</v>
      </c>
      <c r="F5744" t="str">
        <f>INDEX(cleaned_data_Pittsburgh!AK$2:'cleaned_data_Pittsburgh'!AK$828, MATCH(A5744, cleaned_data_Pittsburgh!I$2:'cleaned_data_Pittsburgh'!I$828,0))</f>
        <v>Sub-county</v>
      </c>
      <c r="G5744">
        <f t="shared" si="72"/>
        <v>1</v>
      </c>
    </row>
    <row r="5745" spans="1:7" x14ac:dyDescent="0.2">
      <c r="A5745" t="s">
        <v>3309</v>
      </c>
      <c r="B5745">
        <v>111059972</v>
      </c>
      <c r="C5745" t="s">
        <v>3380</v>
      </c>
      <c r="D5745" t="str">
        <f>INDEX(cleaned_data_Pittsburgh!AF$2:'cleaned_data_Pittsburgh'!AF$828, MATCH(A5745, cleaned_data_Pittsburgh!I$2:'cleaned_data_Pittsburgh'!I$828,0))</f>
        <v>Pittsburgh</v>
      </c>
      <c r="E5745">
        <f>INDEX(cleaned_data_Pittsburgh!AG$2:'cleaned_data_Pittsburgh'!AG$828, MATCH(A5745, cleaned_data_Pittsburgh!I$2:'cleaned_data_Pittsburgh'!I$828,0))</f>
        <v>0</v>
      </c>
      <c r="F5745" t="str">
        <f>INDEX(cleaned_data_Pittsburgh!AK$2:'cleaned_data_Pittsburgh'!AK$828, MATCH(A5745, cleaned_data_Pittsburgh!I$2:'cleaned_data_Pittsburgh'!I$828,0))</f>
        <v>Sub-county</v>
      </c>
      <c r="G5745">
        <f t="shared" si="72"/>
        <v>1</v>
      </c>
    </row>
    <row r="5746" spans="1:7" x14ac:dyDescent="0.2">
      <c r="A5746" t="s">
        <v>3309</v>
      </c>
      <c r="B5746">
        <v>191292085</v>
      </c>
      <c r="C5746" t="s">
        <v>3380</v>
      </c>
      <c r="D5746" t="str">
        <f>INDEX(cleaned_data_Pittsburgh!AF$2:'cleaned_data_Pittsburgh'!AF$828, MATCH(A5746, cleaned_data_Pittsburgh!I$2:'cleaned_data_Pittsburgh'!I$828,0))</f>
        <v>Pittsburgh</v>
      </c>
      <c r="E5746">
        <f>INDEX(cleaned_data_Pittsburgh!AG$2:'cleaned_data_Pittsburgh'!AG$828, MATCH(A5746, cleaned_data_Pittsburgh!I$2:'cleaned_data_Pittsburgh'!I$828,0))</f>
        <v>0</v>
      </c>
      <c r="F5746" t="str">
        <f>INDEX(cleaned_data_Pittsburgh!AK$2:'cleaned_data_Pittsburgh'!AK$828, MATCH(A5746, cleaned_data_Pittsburgh!I$2:'cleaned_data_Pittsburgh'!I$828,0))</f>
        <v>Sub-county</v>
      </c>
      <c r="G5746">
        <f t="shared" si="72"/>
        <v>1</v>
      </c>
    </row>
    <row r="5747" spans="1:7" x14ac:dyDescent="0.2">
      <c r="A5747" t="s">
        <v>3309</v>
      </c>
      <c r="B5747">
        <v>187171354</v>
      </c>
      <c r="C5747" t="s">
        <v>3380</v>
      </c>
      <c r="D5747" t="str">
        <f>INDEX(cleaned_data_Pittsburgh!AF$2:'cleaned_data_Pittsburgh'!AF$828, MATCH(A5747, cleaned_data_Pittsburgh!I$2:'cleaned_data_Pittsburgh'!I$828,0))</f>
        <v>Pittsburgh</v>
      </c>
      <c r="E5747">
        <f>INDEX(cleaned_data_Pittsburgh!AG$2:'cleaned_data_Pittsburgh'!AG$828, MATCH(A5747, cleaned_data_Pittsburgh!I$2:'cleaned_data_Pittsburgh'!I$828,0))</f>
        <v>0</v>
      </c>
      <c r="F5747" t="str">
        <f>INDEX(cleaned_data_Pittsburgh!AK$2:'cleaned_data_Pittsburgh'!AK$828, MATCH(A5747, cleaned_data_Pittsburgh!I$2:'cleaned_data_Pittsburgh'!I$828,0))</f>
        <v>Sub-county</v>
      </c>
      <c r="G5747">
        <f t="shared" si="72"/>
        <v>1</v>
      </c>
    </row>
    <row r="5748" spans="1:7" x14ac:dyDescent="0.2">
      <c r="A5748" t="s">
        <v>3309</v>
      </c>
      <c r="B5748">
        <v>5592549</v>
      </c>
      <c r="C5748" t="s">
        <v>3380</v>
      </c>
      <c r="D5748" t="str">
        <f>INDEX(cleaned_data_Pittsburgh!AF$2:'cleaned_data_Pittsburgh'!AF$828, MATCH(A5748, cleaned_data_Pittsburgh!I$2:'cleaned_data_Pittsburgh'!I$828,0))</f>
        <v>Pittsburgh</v>
      </c>
      <c r="E5748">
        <f>INDEX(cleaned_data_Pittsburgh!AG$2:'cleaned_data_Pittsburgh'!AG$828, MATCH(A5748, cleaned_data_Pittsburgh!I$2:'cleaned_data_Pittsburgh'!I$828,0))</f>
        <v>0</v>
      </c>
      <c r="F5748" t="str">
        <f>INDEX(cleaned_data_Pittsburgh!AK$2:'cleaned_data_Pittsburgh'!AK$828, MATCH(A5748, cleaned_data_Pittsburgh!I$2:'cleaned_data_Pittsburgh'!I$828,0))</f>
        <v>Sub-county</v>
      </c>
      <c r="G5748">
        <f t="shared" si="72"/>
        <v>1</v>
      </c>
    </row>
    <row r="5749" spans="1:7" x14ac:dyDescent="0.2">
      <c r="A5749" t="s">
        <v>3309</v>
      </c>
      <c r="B5749">
        <v>115471322</v>
      </c>
      <c r="C5749" t="s">
        <v>3380</v>
      </c>
      <c r="D5749" t="str">
        <f>INDEX(cleaned_data_Pittsburgh!AF$2:'cleaned_data_Pittsburgh'!AF$828, MATCH(A5749, cleaned_data_Pittsburgh!I$2:'cleaned_data_Pittsburgh'!I$828,0))</f>
        <v>Pittsburgh</v>
      </c>
      <c r="E5749">
        <f>INDEX(cleaned_data_Pittsburgh!AG$2:'cleaned_data_Pittsburgh'!AG$828, MATCH(A5749, cleaned_data_Pittsburgh!I$2:'cleaned_data_Pittsburgh'!I$828,0))</f>
        <v>0</v>
      </c>
      <c r="F5749" t="str">
        <f>INDEX(cleaned_data_Pittsburgh!AK$2:'cleaned_data_Pittsburgh'!AK$828, MATCH(A5749, cleaned_data_Pittsburgh!I$2:'cleaned_data_Pittsburgh'!I$828,0))</f>
        <v>Sub-county</v>
      </c>
      <c r="G5749">
        <f t="shared" si="72"/>
        <v>1</v>
      </c>
    </row>
    <row r="5750" spans="1:7" x14ac:dyDescent="0.2">
      <c r="A5750" t="s">
        <v>3309</v>
      </c>
      <c r="B5750">
        <v>191438666</v>
      </c>
      <c r="C5750" t="s">
        <v>3380</v>
      </c>
      <c r="D5750" t="str">
        <f>INDEX(cleaned_data_Pittsburgh!AF$2:'cleaned_data_Pittsburgh'!AF$828, MATCH(A5750, cleaned_data_Pittsburgh!I$2:'cleaned_data_Pittsburgh'!I$828,0))</f>
        <v>Pittsburgh</v>
      </c>
      <c r="E5750">
        <f>INDEX(cleaned_data_Pittsburgh!AG$2:'cleaned_data_Pittsburgh'!AG$828, MATCH(A5750, cleaned_data_Pittsburgh!I$2:'cleaned_data_Pittsburgh'!I$828,0))</f>
        <v>0</v>
      </c>
      <c r="F5750" t="str">
        <f>INDEX(cleaned_data_Pittsburgh!AK$2:'cleaned_data_Pittsburgh'!AK$828, MATCH(A5750, cleaned_data_Pittsburgh!I$2:'cleaned_data_Pittsburgh'!I$828,0))</f>
        <v>Sub-county</v>
      </c>
      <c r="G5750">
        <f t="shared" si="72"/>
        <v>1</v>
      </c>
    </row>
    <row r="5751" spans="1:7" x14ac:dyDescent="0.2">
      <c r="A5751" t="s">
        <v>3222</v>
      </c>
      <c r="B5751">
        <v>4592887</v>
      </c>
      <c r="C5751" t="s">
        <v>3380</v>
      </c>
      <c r="D5751" t="str">
        <f>INDEX(cleaned_data_Pittsburgh!AF$2:'cleaned_data_Pittsburgh'!AF$828, MATCH(A5751, cleaned_data_Pittsburgh!I$2:'cleaned_data_Pittsburgh'!I$828,0))</f>
        <v>Pittsburgh</v>
      </c>
      <c r="E5751">
        <f>INDEX(cleaned_data_Pittsburgh!AG$2:'cleaned_data_Pittsburgh'!AG$828, MATCH(A5751, cleaned_data_Pittsburgh!I$2:'cleaned_data_Pittsburgh'!I$828,0))</f>
        <v>0</v>
      </c>
      <c r="F5751" t="str">
        <f>INDEX(cleaned_data_Pittsburgh!AK$2:'cleaned_data_Pittsburgh'!AK$828, MATCH(A5751, cleaned_data_Pittsburgh!I$2:'cleaned_data_Pittsburgh'!I$828,0))</f>
        <v>Sub-county</v>
      </c>
      <c r="G5751">
        <f t="shared" si="72"/>
        <v>1</v>
      </c>
    </row>
    <row r="5752" spans="1:7" x14ac:dyDescent="0.2">
      <c r="A5752" t="s">
        <v>3136</v>
      </c>
      <c r="B5752">
        <v>182491636</v>
      </c>
      <c r="C5752" t="s">
        <v>3380</v>
      </c>
      <c r="D5752" t="str">
        <f>INDEX(cleaned_data_Pittsburgh!AF$2:'cleaned_data_Pittsburgh'!AF$828, MATCH(A5752, cleaned_data_Pittsburgh!I$2:'cleaned_data_Pittsburgh'!I$828,0))</f>
        <v>Pittsburgh</v>
      </c>
      <c r="E5752">
        <f>INDEX(cleaned_data_Pittsburgh!AG$2:'cleaned_data_Pittsburgh'!AG$828, MATCH(A5752, cleaned_data_Pittsburgh!I$2:'cleaned_data_Pittsburgh'!I$828,0))</f>
        <v>0</v>
      </c>
      <c r="F5752" t="str">
        <f>INDEX(cleaned_data_Pittsburgh!AK$2:'cleaned_data_Pittsburgh'!AK$828, MATCH(A5752, cleaned_data_Pittsburgh!I$2:'cleaned_data_Pittsburgh'!I$828,0))</f>
        <v>Sub-county</v>
      </c>
      <c r="G5752">
        <f t="shared" si="72"/>
        <v>1</v>
      </c>
    </row>
    <row r="5753" spans="1:7" x14ac:dyDescent="0.2">
      <c r="A5753" t="s">
        <v>3136</v>
      </c>
      <c r="B5753">
        <v>237675</v>
      </c>
      <c r="C5753" t="s">
        <v>3380</v>
      </c>
      <c r="D5753" t="str">
        <f>INDEX(cleaned_data_Pittsburgh!AF$2:'cleaned_data_Pittsburgh'!AF$828, MATCH(A5753, cleaned_data_Pittsburgh!I$2:'cleaned_data_Pittsburgh'!I$828,0))</f>
        <v>Pittsburgh</v>
      </c>
      <c r="E5753">
        <f>INDEX(cleaned_data_Pittsburgh!AG$2:'cleaned_data_Pittsburgh'!AG$828, MATCH(A5753, cleaned_data_Pittsburgh!I$2:'cleaned_data_Pittsburgh'!I$828,0))</f>
        <v>0</v>
      </c>
      <c r="F5753" t="str">
        <f>INDEX(cleaned_data_Pittsburgh!AK$2:'cleaned_data_Pittsburgh'!AK$828, MATCH(A5753, cleaned_data_Pittsburgh!I$2:'cleaned_data_Pittsburgh'!I$828,0))</f>
        <v>Sub-county</v>
      </c>
      <c r="G5753">
        <f t="shared" si="72"/>
        <v>1</v>
      </c>
    </row>
    <row r="5754" spans="1:7" x14ac:dyDescent="0.2">
      <c r="A5754" t="s">
        <v>3136</v>
      </c>
      <c r="B5754">
        <v>13956310</v>
      </c>
      <c r="C5754" t="s">
        <v>3380</v>
      </c>
      <c r="D5754" t="str">
        <f>INDEX(cleaned_data_Pittsburgh!AF$2:'cleaned_data_Pittsburgh'!AF$828, MATCH(A5754, cleaned_data_Pittsburgh!I$2:'cleaned_data_Pittsburgh'!I$828,0))</f>
        <v>Pittsburgh</v>
      </c>
      <c r="E5754">
        <f>INDEX(cleaned_data_Pittsburgh!AG$2:'cleaned_data_Pittsburgh'!AG$828, MATCH(A5754, cleaned_data_Pittsburgh!I$2:'cleaned_data_Pittsburgh'!I$828,0))</f>
        <v>0</v>
      </c>
      <c r="F5754" t="str">
        <f>INDEX(cleaned_data_Pittsburgh!AK$2:'cleaned_data_Pittsburgh'!AK$828, MATCH(A5754, cleaned_data_Pittsburgh!I$2:'cleaned_data_Pittsburgh'!I$828,0))</f>
        <v>Sub-county</v>
      </c>
      <c r="G5754">
        <f t="shared" si="72"/>
        <v>1</v>
      </c>
    </row>
    <row r="5755" spans="1:7" x14ac:dyDescent="0.2">
      <c r="A5755" t="s">
        <v>3235</v>
      </c>
      <c r="B5755">
        <v>160672852</v>
      </c>
      <c r="C5755" t="s">
        <v>3380</v>
      </c>
      <c r="D5755" t="str">
        <f>INDEX(cleaned_data_Pittsburgh!AF$2:'cleaned_data_Pittsburgh'!AF$828, MATCH(A5755, cleaned_data_Pittsburgh!I$2:'cleaned_data_Pittsburgh'!I$828,0))</f>
        <v>Pittsburgh</v>
      </c>
      <c r="E5755">
        <f>INDEX(cleaned_data_Pittsburgh!AG$2:'cleaned_data_Pittsburgh'!AG$828, MATCH(A5755, cleaned_data_Pittsburgh!I$2:'cleaned_data_Pittsburgh'!I$828,0))</f>
        <v>0</v>
      </c>
      <c r="F5755" t="str">
        <f>INDEX(cleaned_data_Pittsburgh!AK$2:'cleaned_data_Pittsburgh'!AK$828, MATCH(A5755, cleaned_data_Pittsburgh!I$2:'cleaned_data_Pittsburgh'!I$828,0))</f>
        <v>Sub-county</v>
      </c>
      <c r="G5755">
        <f t="shared" si="72"/>
        <v>1</v>
      </c>
    </row>
    <row r="5756" spans="1:7" x14ac:dyDescent="0.2">
      <c r="A5756" t="s">
        <v>3235</v>
      </c>
      <c r="B5756">
        <v>104685672</v>
      </c>
      <c r="C5756" t="s">
        <v>3380</v>
      </c>
      <c r="D5756" t="str">
        <f>INDEX(cleaned_data_Pittsburgh!AF$2:'cleaned_data_Pittsburgh'!AF$828, MATCH(A5756, cleaned_data_Pittsburgh!I$2:'cleaned_data_Pittsburgh'!I$828,0))</f>
        <v>Pittsburgh</v>
      </c>
      <c r="E5756">
        <f>INDEX(cleaned_data_Pittsburgh!AG$2:'cleaned_data_Pittsburgh'!AG$828, MATCH(A5756, cleaned_data_Pittsburgh!I$2:'cleaned_data_Pittsburgh'!I$828,0))</f>
        <v>0</v>
      </c>
      <c r="F5756" t="str">
        <f>INDEX(cleaned_data_Pittsburgh!AK$2:'cleaned_data_Pittsburgh'!AK$828, MATCH(A5756, cleaned_data_Pittsburgh!I$2:'cleaned_data_Pittsburgh'!I$828,0))</f>
        <v>Sub-county</v>
      </c>
      <c r="G5756">
        <f t="shared" si="72"/>
        <v>1</v>
      </c>
    </row>
    <row r="5757" spans="1:7" x14ac:dyDescent="0.2">
      <c r="A5757" t="s">
        <v>3235</v>
      </c>
      <c r="B5757">
        <v>55069802</v>
      </c>
      <c r="C5757" t="s">
        <v>3380</v>
      </c>
      <c r="D5757" t="str">
        <f>INDEX(cleaned_data_Pittsburgh!AF$2:'cleaned_data_Pittsburgh'!AF$828, MATCH(A5757, cleaned_data_Pittsburgh!I$2:'cleaned_data_Pittsburgh'!I$828,0))</f>
        <v>Pittsburgh</v>
      </c>
      <c r="E5757">
        <f>INDEX(cleaned_data_Pittsburgh!AG$2:'cleaned_data_Pittsburgh'!AG$828, MATCH(A5757, cleaned_data_Pittsburgh!I$2:'cleaned_data_Pittsburgh'!I$828,0))</f>
        <v>0</v>
      </c>
      <c r="F5757" t="str">
        <f>INDEX(cleaned_data_Pittsburgh!AK$2:'cleaned_data_Pittsburgh'!AK$828, MATCH(A5757, cleaned_data_Pittsburgh!I$2:'cleaned_data_Pittsburgh'!I$828,0))</f>
        <v>Sub-county</v>
      </c>
      <c r="G5757">
        <f t="shared" si="72"/>
        <v>1</v>
      </c>
    </row>
    <row r="5758" spans="1:7" x14ac:dyDescent="0.2">
      <c r="A5758" t="s">
        <v>3293</v>
      </c>
      <c r="B5758">
        <v>86656712</v>
      </c>
      <c r="C5758" t="s">
        <v>3380</v>
      </c>
      <c r="D5758" t="str">
        <f>INDEX(cleaned_data_Pittsburgh!AF$2:'cleaned_data_Pittsburgh'!AF$828, MATCH(A5758, cleaned_data_Pittsburgh!I$2:'cleaned_data_Pittsburgh'!I$828,0))</f>
        <v>Pittsburgh</v>
      </c>
      <c r="E5758">
        <f>INDEX(cleaned_data_Pittsburgh!AG$2:'cleaned_data_Pittsburgh'!AG$828, MATCH(A5758, cleaned_data_Pittsburgh!I$2:'cleaned_data_Pittsburgh'!I$828,0))</f>
        <v>0</v>
      </c>
      <c r="F5758" t="str">
        <f>INDEX(cleaned_data_Pittsburgh!AK$2:'cleaned_data_Pittsburgh'!AK$828, MATCH(A5758, cleaned_data_Pittsburgh!I$2:'cleaned_data_Pittsburgh'!I$828,0))</f>
        <v>Sub-county</v>
      </c>
      <c r="G5758">
        <f t="shared" si="72"/>
        <v>1</v>
      </c>
    </row>
    <row r="5759" spans="1:7" x14ac:dyDescent="0.2">
      <c r="A5759" t="s">
        <v>3293</v>
      </c>
      <c r="B5759">
        <v>11292534</v>
      </c>
      <c r="C5759" t="s">
        <v>3380</v>
      </c>
      <c r="D5759" t="str">
        <f>INDEX(cleaned_data_Pittsburgh!AF$2:'cleaned_data_Pittsburgh'!AF$828, MATCH(A5759, cleaned_data_Pittsburgh!I$2:'cleaned_data_Pittsburgh'!I$828,0))</f>
        <v>Pittsburgh</v>
      </c>
      <c r="E5759">
        <f>INDEX(cleaned_data_Pittsburgh!AG$2:'cleaned_data_Pittsburgh'!AG$828, MATCH(A5759, cleaned_data_Pittsburgh!I$2:'cleaned_data_Pittsburgh'!I$828,0))</f>
        <v>0</v>
      </c>
      <c r="F5759" t="str">
        <f>INDEX(cleaned_data_Pittsburgh!AK$2:'cleaned_data_Pittsburgh'!AK$828, MATCH(A5759, cleaned_data_Pittsburgh!I$2:'cleaned_data_Pittsburgh'!I$828,0))</f>
        <v>Sub-county</v>
      </c>
      <c r="G5759">
        <f t="shared" si="72"/>
        <v>1</v>
      </c>
    </row>
    <row r="5760" spans="1:7" x14ac:dyDescent="0.2">
      <c r="A5760" t="s">
        <v>3293</v>
      </c>
      <c r="B5760">
        <v>164127622</v>
      </c>
      <c r="C5760" t="s">
        <v>3380</v>
      </c>
      <c r="D5760" t="str">
        <f>INDEX(cleaned_data_Pittsburgh!AF$2:'cleaned_data_Pittsburgh'!AF$828, MATCH(A5760, cleaned_data_Pittsburgh!I$2:'cleaned_data_Pittsburgh'!I$828,0))</f>
        <v>Pittsburgh</v>
      </c>
      <c r="E5760">
        <f>INDEX(cleaned_data_Pittsburgh!AG$2:'cleaned_data_Pittsburgh'!AG$828, MATCH(A5760, cleaned_data_Pittsburgh!I$2:'cleaned_data_Pittsburgh'!I$828,0))</f>
        <v>0</v>
      </c>
      <c r="F5760" t="str">
        <f>INDEX(cleaned_data_Pittsburgh!AK$2:'cleaned_data_Pittsburgh'!AK$828, MATCH(A5760, cleaned_data_Pittsburgh!I$2:'cleaned_data_Pittsburgh'!I$828,0))</f>
        <v>Sub-county</v>
      </c>
      <c r="G5760">
        <f t="shared" si="72"/>
        <v>1</v>
      </c>
    </row>
    <row r="5761" spans="1:7" x14ac:dyDescent="0.2">
      <c r="A5761" t="s">
        <v>3231</v>
      </c>
      <c r="B5761">
        <v>50593792</v>
      </c>
      <c r="C5761" t="s">
        <v>3380</v>
      </c>
      <c r="D5761" t="str">
        <f>INDEX(cleaned_data_Pittsburgh!AF$2:'cleaned_data_Pittsburgh'!AF$828, MATCH(A5761, cleaned_data_Pittsburgh!I$2:'cleaned_data_Pittsburgh'!I$828,0))</f>
        <v>Pittsburgh</v>
      </c>
      <c r="E5761">
        <f>INDEX(cleaned_data_Pittsburgh!AG$2:'cleaned_data_Pittsburgh'!AG$828, MATCH(A5761, cleaned_data_Pittsburgh!I$2:'cleaned_data_Pittsburgh'!I$828,0))</f>
        <v>0</v>
      </c>
      <c r="F5761" t="str">
        <f>INDEX(cleaned_data_Pittsburgh!AK$2:'cleaned_data_Pittsburgh'!AK$828, MATCH(A5761, cleaned_data_Pittsburgh!I$2:'cleaned_data_Pittsburgh'!I$828,0))</f>
        <v>Sub-county</v>
      </c>
      <c r="G5761">
        <f t="shared" si="72"/>
        <v>1</v>
      </c>
    </row>
    <row r="5762" spans="1:7" x14ac:dyDescent="0.2">
      <c r="A5762" t="s">
        <v>3231</v>
      </c>
      <c r="B5762">
        <v>95728942</v>
      </c>
      <c r="C5762" t="s">
        <v>3380</v>
      </c>
      <c r="D5762" t="str">
        <f>INDEX(cleaned_data_Pittsburgh!AF$2:'cleaned_data_Pittsburgh'!AF$828, MATCH(A5762, cleaned_data_Pittsburgh!I$2:'cleaned_data_Pittsburgh'!I$828,0))</f>
        <v>Pittsburgh</v>
      </c>
      <c r="E5762">
        <f>INDEX(cleaned_data_Pittsburgh!AG$2:'cleaned_data_Pittsburgh'!AG$828, MATCH(A5762, cleaned_data_Pittsburgh!I$2:'cleaned_data_Pittsburgh'!I$828,0))</f>
        <v>0</v>
      </c>
      <c r="F5762" t="str">
        <f>INDEX(cleaned_data_Pittsburgh!AK$2:'cleaned_data_Pittsburgh'!AK$828, MATCH(A5762, cleaned_data_Pittsburgh!I$2:'cleaned_data_Pittsburgh'!I$828,0))</f>
        <v>Sub-county</v>
      </c>
      <c r="G5762">
        <f t="shared" si="72"/>
        <v>1</v>
      </c>
    </row>
    <row r="5763" spans="1:7" x14ac:dyDescent="0.2">
      <c r="A5763" t="s">
        <v>3188</v>
      </c>
      <c r="B5763">
        <v>3091795</v>
      </c>
      <c r="C5763" t="s">
        <v>3380</v>
      </c>
      <c r="D5763" t="str">
        <f>INDEX(cleaned_data_Pittsburgh!AF$2:'cleaned_data_Pittsburgh'!AF$828, MATCH(A5763, cleaned_data_Pittsburgh!I$2:'cleaned_data_Pittsburgh'!I$828,0))</f>
        <v>Pittsburgh</v>
      </c>
      <c r="E5763">
        <f>INDEX(cleaned_data_Pittsburgh!AG$2:'cleaned_data_Pittsburgh'!AG$828, MATCH(A5763, cleaned_data_Pittsburgh!I$2:'cleaned_data_Pittsburgh'!I$828,0))</f>
        <v>0</v>
      </c>
      <c r="F5763" t="str">
        <f>INDEX(cleaned_data_Pittsburgh!AK$2:'cleaned_data_Pittsburgh'!AK$828, MATCH(A5763, cleaned_data_Pittsburgh!I$2:'cleaned_data_Pittsburgh'!I$828,0))</f>
        <v>Sub-county</v>
      </c>
      <c r="G5763">
        <f t="shared" si="72"/>
        <v>1</v>
      </c>
    </row>
    <row r="5764" spans="1:7" x14ac:dyDescent="0.2">
      <c r="A5764" t="s">
        <v>3188</v>
      </c>
      <c r="B5764">
        <v>6958796</v>
      </c>
      <c r="C5764" t="s">
        <v>3380</v>
      </c>
      <c r="D5764" t="str">
        <f>INDEX(cleaned_data_Pittsburgh!AF$2:'cleaned_data_Pittsburgh'!AF$828, MATCH(A5764, cleaned_data_Pittsburgh!I$2:'cleaned_data_Pittsburgh'!I$828,0))</f>
        <v>Pittsburgh</v>
      </c>
      <c r="E5764">
        <f>INDEX(cleaned_data_Pittsburgh!AG$2:'cleaned_data_Pittsburgh'!AG$828, MATCH(A5764, cleaned_data_Pittsburgh!I$2:'cleaned_data_Pittsburgh'!I$828,0))</f>
        <v>0</v>
      </c>
      <c r="F5764" t="str">
        <f>INDEX(cleaned_data_Pittsburgh!AK$2:'cleaned_data_Pittsburgh'!AK$828, MATCH(A5764, cleaned_data_Pittsburgh!I$2:'cleaned_data_Pittsburgh'!I$828,0))</f>
        <v>Sub-county</v>
      </c>
      <c r="G5764">
        <f t="shared" si="72"/>
        <v>1</v>
      </c>
    </row>
    <row r="5765" spans="1:7" x14ac:dyDescent="0.2">
      <c r="A5765" t="s">
        <v>3188</v>
      </c>
      <c r="B5765">
        <v>5540183</v>
      </c>
      <c r="C5765" t="s">
        <v>3380</v>
      </c>
      <c r="D5765" t="str">
        <f>INDEX(cleaned_data_Pittsburgh!AF$2:'cleaned_data_Pittsburgh'!AF$828, MATCH(A5765, cleaned_data_Pittsburgh!I$2:'cleaned_data_Pittsburgh'!I$828,0))</f>
        <v>Pittsburgh</v>
      </c>
      <c r="E5765">
        <f>INDEX(cleaned_data_Pittsburgh!AG$2:'cleaned_data_Pittsburgh'!AG$828, MATCH(A5765, cleaned_data_Pittsburgh!I$2:'cleaned_data_Pittsburgh'!I$828,0))</f>
        <v>0</v>
      </c>
      <c r="F5765" t="str">
        <f>INDEX(cleaned_data_Pittsburgh!AK$2:'cleaned_data_Pittsburgh'!AK$828, MATCH(A5765, cleaned_data_Pittsburgh!I$2:'cleaned_data_Pittsburgh'!I$828,0))</f>
        <v>Sub-county</v>
      </c>
      <c r="G5765">
        <f t="shared" si="72"/>
        <v>1</v>
      </c>
    </row>
    <row r="5766" spans="1:7" x14ac:dyDescent="0.2">
      <c r="A5766" t="s">
        <v>3188</v>
      </c>
      <c r="B5766">
        <v>94649972</v>
      </c>
      <c r="C5766" t="s">
        <v>3380</v>
      </c>
      <c r="D5766" t="str">
        <f>INDEX(cleaned_data_Pittsburgh!AF$2:'cleaned_data_Pittsburgh'!AF$828, MATCH(A5766, cleaned_data_Pittsburgh!I$2:'cleaned_data_Pittsburgh'!I$828,0))</f>
        <v>Pittsburgh</v>
      </c>
      <c r="E5766">
        <f>INDEX(cleaned_data_Pittsburgh!AG$2:'cleaned_data_Pittsburgh'!AG$828, MATCH(A5766, cleaned_data_Pittsburgh!I$2:'cleaned_data_Pittsburgh'!I$828,0))</f>
        <v>0</v>
      </c>
      <c r="F5766" t="str">
        <f>INDEX(cleaned_data_Pittsburgh!AK$2:'cleaned_data_Pittsburgh'!AK$828, MATCH(A5766, cleaned_data_Pittsburgh!I$2:'cleaned_data_Pittsburgh'!I$828,0))</f>
        <v>Sub-county</v>
      </c>
      <c r="G5766">
        <f t="shared" si="72"/>
        <v>1</v>
      </c>
    </row>
    <row r="5767" spans="1:7" x14ac:dyDescent="0.2">
      <c r="A5767" t="s">
        <v>3188</v>
      </c>
      <c r="B5767">
        <v>88285552</v>
      </c>
      <c r="C5767" t="s">
        <v>3380</v>
      </c>
      <c r="D5767" t="str">
        <f>INDEX(cleaned_data_Pittsburgh!AF$2:'cleaned_data_Pittsburgh'!AF$828, MATCH(A5767, cleaned_data_Pittsburgh!I$2:'cleaned_data_Pittsburgh'!I$828,0))</f>
        <v>Pittsburgh</v>
      </c>
      <c r="E5767">
        <f>INDEX(cleaned_data_Pittsburgh!AG$2:'cleaned_data_Pittsburgh'!AG$828, MATCH(A5767, cleaned_data_Pittsburgh!I$2:'cleaned_data_Pittsburgh'!I$828,0))</f>
        <v>0</v>
      </c>
      <c r="F5767" t="str">
        <f>INDEX(cleaned_data_Pittsburgh!AK$2:'cleaned_data_Pittsburgh'!AK$828, MATCH(A5767, cleaned_data_Pittsburgh!I$2:'cleaned_data_Pittsburgh'!I$828,0))</f>
        <v>Sub-county</v>
      </c>
      <c r="G5767">
        <f t="shared" si="72"/>
        <v>1</v>
      </c>
    </row>
    <row r="5768" spans="1:7" x14ac:dyDescent="0.2">
      <c r="A5768" t="s">
        <v>3188</v>
      </c>
      <c r="B5768">
        <v>7837323</v>
      </c>
      <c r="C5768" t="s">
        <v>3380</v>
      </c>
      <c r="D5768" t="str">
        <f>INDEX(cleaned_data_Pittsburgh!AF$2:'cleaned_data_Pittsburgh'!AF$828, MATCH(A5768, cleaned_data_Pittsburgh!I$2:'cleaned_data_Pittsburgh'!I$828,0))</f>
        <v>Pittsburgh</v>
      </c>
      <c r="E5768">
        <f>INDEX(cleaned_data_Pittsburgh!AG$2:'cleaned_data_Pittsburgh'!AG$828, MATCH(A5768, cleaned_data_Pittsburgh!I$2:'cleaned_data_Pittsburgh'!I$828,0))</f>
        <v>0</v>
      </c>
      <c r="F5768" t="str">
        <f>INDEX(cleaned_data_Pittsburgh!AK$2:'cleaned_data_Pittsburgh'!AK$828, MATCH(A5768, cleaned_data_Pittsburgh!I$2:'cleaned_data_Pittsburgh'!I$828,0))</f>
        <v>Sub-county</v>
      </c>
      <c r="G5768">
        <f t="shared" si="72"/>
        <v>1</v>
      </c>
    </row>
    <row r="5769" spans="1:7" x14ac:dyDescent="0.2">
      <c r="A5769" t="s">
        <v>3188</v>
      </c>
      <c r="B5769">
        <v>92628592</v>
      </c>
      <c r="C5769" t="s">
        <v>3380</v>
      </c>
      <c r="D5769" t="str">
        <f>INDEX(cleaned_data_Pittsburgh!AF$2:'cleaned_data_Pittsburgh'!AF$828, MATCH(A5769, cleaned_data_Pittsburgh!I$2:'cleaned_data_Pittsburgh'!I$828,0))</f>
        <v>Pittsburgh</v>
      </c>
      <c r="E5769">
        <f>INDEX(cleaned_data_Pittsburgh!AG$2:'cleaned_data_Pittsburgh'!AG$828, MATCH(A5769, cleaned_data_Pittsburgh!I$2:'cleaned_data_Pittsburgh'!I$828,0))</f>
        <v>0</v>
      </c>
      <c r="F5769" t="str">
        <f>INDEX(cleaned_data_Pittsburgh!AK$2:'cleaned_data_Pittsburgh'!AK$828, MATCH(A5769, cleaned_data_Pittsburgh!I$2:'cleaned_data_Pittsburgh'!I$828,0))</f>
        <v>Sub-county</v>
      </c>
      <c r="G5769">
        <f t="shared" si="72"/>
        <v>1</v>
      </c>
    </row>
    <row r="5770" spans="1:7" x14ac:dyDescent="0.2">
      <c r="A5770" t="s">
        <v>3332</v>
      </c>
      <c r="B5770">
        <v>136950982</v>
      </c>
      <c r="C5770" t="s">
        <v>3380</v>
      </c>
      <c r="D5770" t="str">
        <f>INDEX(cleaned_data_Pittsburgh!AF$2:'cleaned_data_Pittsburgh'!AF$828, MATCH(A5770, cleaned_data_Pittsburgh!I$2:'cleaned_data_Pittsburgh'!I$828,0))</f>
        <v>Pittsburgh</v>
      </c>
      <c r="E5770">
        <f>INDEX(cleaned_data_Pittsburgh!AG$2:'cleaned_data_Pittsburgh'!AG$828, MATCH(A5770, cleaned_data_Pittsburgh!I$2:'cleaned_data_Pittsburgh'!I$828,0))</f>
        <v>0</v>
      </c>
      <c r="F5770" t="str">
        <f>INDEX(cleaned_data_Pittsburgh!AK$2:'cleaned_data_Pittsburgh'!AK$828, MATCH(A5770, cleaned_data_Pittsburgh!I$2:'cleaned_data_Pittsburgh'!I$828,0))</f>
        <v>Sub-county</v>
      </c>
      <c r="G5770">
        <f t="shared" si="72"/>
        <v>1</v>
      </c>
    </row>
    <row r="5771" spans="1:7" x14ac:dyDescent="0.2">
      <c r="A5771" t="s">
        <v>3332</v>
      </c>
      <c r="B5771">
        <v>138166132</v>
      </c>
      <c r="C5771" t="s">
        <v>3380</v>
      </c>
      <c r="D5771" t="str">
        <f>INDEX(cleaned_data_Pittsburgh!AF$2:'cleaned_data_Pittsburgh'!AF$828, MATCH(A5771, cleaned_data_Pittsburgh!I$2:'cleaned_data_Pittsburgh'!I$828,0))</f>
        <v>Pittsburgh</v>
      </c>
      <c r="E5771">
        <f>INDEX(cleaned_data_Pittsburgh!AG$2:'cleaned_data_Pittsburgh'!AG$828, MATCH(A5771, cleaned_data_Pittsburgh!I$2:'cleaned_data_Pittsburgh'!I$828,0))</f>
        <v>0</v>
      </c>
      <c r="F5771" t="str">
        <f>INDEX(cleaned_data_Pittsburgh!AK$2:'cleaned_data_Pittsburgh'!AK$828, MATCH(A5771, cleaned_data_Pittsburgh!I$2:'cleaned_data_Pittsburgh'!I$828,0))</f>
        <v>Sub-county</v>
      </c>
      <c r="G5771">
        <f t="shared" ref="G5771:G5834" si="73">IF(IFERROR(SEARCH(D5771, C5771), 0), 1, 0)</f>
        <v>1</v>
      </c>
    </row>
    <row r="5772" spans="1:7" x14ac:dyDescent="0.2">
      <c r="A5772" t="s">
        <v>3332</v>
      </c>
      <c r="B5772">
        <v>107737612</v>
      </c>
      <c r="C5772" t="s">
        <v>3380</v>
      </c>
      <c r="D5772" t="str">
        <f>INDEX(cleaned_data_Pittsburgh!AF$2:'cleaned_data_Pittsburgh'!AF$828, MATCH(A5772, cleaned_data_Pittsburgh!I$2:'cleaned_data_Pittsburgh'!I$828,0))</f>
        <v>Pittsburgh</v>
      </c>
      <c r="E5772">
        <f>INDEX(cleaned_data_Pittsburgh!AG$2:'cleaned_data_Pittsburgh'!AG$828, MATCH(A5772, cleaned_data_Pittsburgh!I$2:'cleaned_data_Pittsburgh'!I$828,0))</f>
        <v>0</v>
      </c>
      <c r="F5772" t="str">
        <f>INDEX(cleaned_data_Pittsburgh!AK$2:'cleaned_data_Pittsburgh'!AK$828, MATCH(A5772, cleaned_data_Pittsburgh!I$2:'cleaned_data_Pittsburgh'!I$828,0))</f>
        <v>Sub-county</v>
      </c>
      <c r="G5772">
        <f t="shared" si="73"/>
        <v>1</v>
      </c>
    </row>
    <row r="5773" spans="1:7" x14ac:dyDescent="0.2">
      <c r="A5773" t="s">
        <v>3332</v>
      </c>
      <c r="B5773">
        <v>187755647</v>
      </c>
      <c r="C5773" t="s">
        <v>3380</v>
      </c>
      <c r="D5773" t="str">
        <f>INDEX(cleaned_data_Pittsburgh!AF$2:'cleaned_data_Pittsburgh'!AF$828, MATCH(A5773, cleaned_data_Pittsburgh!I$2:'cleaned_data_Pittsburgh'!I$828,0))</f>
        <v>Pittsburgh</v>
      </c>
      <c r="E5773">
        <f>INDEX(cleaned_data_Pittsburgh!AG$2:'cleaned_data_Pittsburgh'!AG$828, MATCH(A5773, cleaned_data_Pittsburgh!I$2:'cleaned_data_Pittsburgh'!I$828,0))</f>
        <v>0</v>
      </c>
      <c r="F5773" t="str">
        <f>INDEX(cleaned_data_Pittsburgh!AK$2:'cleaned_data_Pittsburgh'!AK$828, MATCH(A5773, cleaned_data_Pittsburgh!I$2:'cleaned_data_Pittsburgh'!I$828,0))</f>
        <v>Sub-county</v>
      </c>
      <c r="G5773">
        <f t="shared" si="73"/>
        <v>1</v>
      </c>
    </row>
    <row r="5774" spans="1:7" x14ac:dyDescent="0.2">
      <c r="A5774" t="s">
        <v>3137</v>
      </c>
      <c r="B5774">
        <v>182491636</v>
      </c>
      <c r="C5774" t="s">
        <v>3380</v>
      </c>
      <c r="D5774" t="str">
        <f>INDEX(cleaned_data_Pittsburgh!AF$2:'cleaned_data_Pittsburgh'!AF$828, MATCH(A5774, cleaned_data_Pittsburgh!I$2:'cleaned_data_Pittsburgh'!I$828,0))</f>
        <v>Pittsburgh</v>
      </c>
      <c r="E5774">
        <f>INDEX(cleaned_data_Pittsburgh!AG$2:'cleaned_data_Pittsburgh'!AG$828, MATCH(A5774, cleaned_data_Pittsburgh!I$2:'cleaned_data_Pittsburgh'!I$828,0))</f>
        <v>0</v>
      </c>
      <c r="F5774" t="str">
        <f>INDEX(cleaned_data_Pittsburgh!AK$2:'cleaned_data_Pittsburgh'!AK$828, MATCH(A5774, cleaned_data_Pittsburgh!I$2:'cleaned_data_Pittsburgh'!I$828,0))</f>
        <v>Sub-county</v>
      </c>
      <c r="G5774">
        <f t="shared" si="73"/>
        <v>1</v>
      </c>
    </row>
    <row r="5775" spans="1:7" x14ac:dyDescent="0.2">
      <c r="A5775" t="s">
        <v>3137</v>
      </c>
      <c r="B5775">
        <v>237675</v>
      </c>
      <c r="C5775" t="s">
        <v>3380</v>
      </c>
      <c r="D5775" t="str">
        <f>INDEX(cleaned_data_Pittsburgh!AF$2:'cleaned_data_Pittsburgh'!AF$828, MATCH(A5775, cleaned_data_Pittsburgh!I$2:'cleaned_data_Pittsburgh'!I$828,0))</f>
        <v>Pittsburgh</v>
      </c>
      <c r="E5775">
        <f>INDEX(cleaned_data_Pittsburgh!AG$2:'cleaned_data_Pittsburgh'!AG$828, MATCH(A5775, cleaned_data_Pittsburgh!I$2:'cleaned_data_Pittsburgh'!I$828,0))</f>
        <v>0</v>
      </c>
      <c r="F5775" t="str">
        <f>INDEX(cleaned_data_Pittsburgh!AK$2:'cleaned_data_Pittsburgh'!AK$828, MATCH(A5775, cleaned_data_Pittsburgh!I$2:'cleaned_data_Pittsburgh'!I$828,0))</f>
        <v>Sub-county</v>
      </c>
      <c r="G5775">
        <f t="shared" si="73"/>
        <v>1</v>
      </c>
    </row>
    <row r="5776" spans="1:7" x14ac:dyDescent="0.2">
      <c r="A5776" t="s">
        <v>3137</v>
      </c>
      <c r="B5776">
        <v>13956310</v>
      </c>
      <c r="C5776" t="s">
        <v>3380</v>
      </c>
      <c r="D5776" t="str">
        <f>INDEX(cleaned_data_Pittsburgh!AF$2:'cleaned_data_Pittsburgh'!AF$828, MATCH(A5776, cleaned_data_Pittsburgh!I$2:'cleaned_data_Pittsburgh'!I$828,0))</f>
        <v>Pittsburgh</v>
      </c>
      <c r="E5776">
        <f>INDEX(cleaned_data_Pittsburgh!AG$2:'cleaned_data_Pittsburgh'!AG$828, MATCH(A5776, cleaned_data_Pittsburgh!I$2:'cleaned_data_Pittsburgh'!I$828,0))</f>
        <v>0</v>
      </c>
      <c r="F5776" t="str">
        <f>INDEX(cleaned_data_Pittsburgh!AK$2:'cleaned_data_Pittsburgh'!AK$828, MATCH(A5776, cleaned_data_Pittsburgh!I$2:'cleaned_data_Pittsburgh'!I$828,0))</f>
        <v>Sub-county</v>
      </c>
      <c r="G5776">
        <f t="shared" si="73"/>
        <v>1</v>
      </c>
    </row>
    <row r="5777" spans="1:7" x14ac:dyDescent="0.2">
      <c r="A5777" t="s">
        <v>3239</v>
      </c>
      <c r="B5777">
        <v>55069802</v>
      </c>
      <c r="C5777" t="s">
        <v>3380</v>
      </c>
      <c r="D5777" t="str">
        <f>INDEX(cleaned_data_Pittsburgh!AF$2:'cleaned_data_Pittsburgh'!AF$828, MATCH(A5777, cleaned_data_Pittsburgh!I$2:'cleaned_data_Pittsburgh'!I$828,0))</f>
        <v>Pittsburgh</v>
      </c>
      <c r="E5777">
        <f>INDEX(cleaned_data_Pittsburgh!AG$2:'cleaned_data_Pittsburgh'!AG$828, MATCH(A5777, cleaned_data_Pittsburgh!I$2:'cleaned_data_Pittsburgh'!I$828,0))</f>
        <v>0</v>
      </c>
      <c r="F5777" t="str">
        <f>INDEX(cleaned_data_Pittsburgh!AK$2:'cleaned_data_Pittsburgh'!AK$828, MATCH(A5777, cleaned_data_Pittsburgh!I$2:'cleaned_data_Pittsburgh'!I$828,0))</f>
        <v>Sub-county</v>
      </c>
      <c r="G5777">
        <f t="shared" si="73"/>
        <v>1</v>
      </c>
    </row>
    <row r="5778" spans="1:7" x14ac:dyDescent="0.2">
      <c r="A5778" t="s">
        <v>3239</v>
      </c>
      <c r="B5778">
        <v>189076910</v>
      </c>
      <c r="C5778" t="s">
        <v>3380</v>
      </c>
      <c r="D5778" t="str">
        <f>INDEX(cleaned_data_Pittsburgh!AF$2:'cleaned_data_Pittsburgh'!AF$828, MATCH(A5778, cleaned_data_Pittsburgh!I$2:'cleaned_data_Pittsburgh'!I$828,0))</f>
        <v>Pittsburgh</v>
      </c>
      <c r="E5778">
        <f>INDEX(cleaned_data_Pittsburgh!AG$2:'cleaned_data_Pittsburgh'!AG$828, MATCH(A5778, cleaned_data_Pittsburgh!I$2:'cleaned_data_Pittsburgh'!I$828,0))</f>
        <v>0</v>
      </c>
      <c r="F5778" t="str">
        <f>INDEX(cleaned_data_Pittsburgh!AK$2:'cleaned_data_Pittsburgh'!AK$828, MATCH(A5778, cleaned_data_Pittsburgh!I$2:'cleaned_data_Pittsburgh'!I$828,0))</f>
        <v>Sub-county</v>
      </c>
      <c r="G5778">
        <f t="shared" si="73"/>
        <v>1</v>
      </c>
    </row>
    <row r="5779" spans="1:7" x14ac:dyDescent="0.2">
      <c r="A5779" t="s">
        <v>3239</v>
      </c>
      <c r="B5779">
        <v>104685672</v>
      </c>
      <c r="C5779" t="s">
        <v>3380</v>
      </c>
      <c r="D5779" t="str">
        <f>INDEX(cleaned_data_Pittsburgh!AF$2:'cleaned_data_Pittsburgh'!AF$828, MATCH(A5779, cleaned_data_Pittsburgh!I$2:'cleaned_data_Pittsburgh'!I$828,0))</f>
        <v>Pittsburgh</v>
      </c>
      <c r="E5779">
        <f>INDEX(cleaned_data_Pittsburgh!AG$2:'cleaned_data_Pittsburgh'!AG$828, MATCH(A5779, cleaned_data_Pittsburgh!I$2:'cleaned_data_Pittsburgh'!I$828,0))</f>
        <v>0</v>
      </c>
      <c r="F5779" t="str">
        <f>INDEX(cleaned_data_Pittsburgh!AK$2:'cleaned_data_Pittsburgh'!AK$828, MATCH(A5779, cleaned_data_Pittsburgh!I$2:'cleaned_data_Pittsburgh'!I$828,0))</f>
        <v>Sub-county</v>
      </c>
      <c r="G5779">
        <f t="shared" si="73"/>
        <v>1</v>
      </c>
    </row>
    <row r="5780" spans="1:7" x14ac:dyDescent="0.2">
      <c r="A5780" t="s">
        <v>3251</v>
      </c>
      <c r="B5780">
        <v>11960184</v>
      </c>
      <c r="C5780" t="s">
        <v>3380</v>
      </c>
      <c r="D5780" t="str">
        <f>INDEX(cleaned_data_Pittsburgh!AF$2:'cleaned_data_Pittsburgh'!AF$828, MATCH(A5780, cleaned_data_Pittsburgh!I$2:'cleaned_data_Pittsburgh'!I$828,0))</f>
        <v>Pittsburgh</v>
      </c>
      <c r="E5780">
        <f>INDEX(cleaned_data_Pittsburgh!AG$2:'cleaned_data_Pittsburgh'!AG$828, MATCH(A5780, cleaned_data_Pittsburgh!I$2:'cleaned_data_Pittsburgh'!I$828,0))</f>
        <v>0</v>
      </c>
      <c r="F5780" t="str">
        <f>INDEX(cleaned_data_Pittsburgh!AK$2:'cleaned_data_Pittsburgh'!AK$828, MATCH(A5780, cleaned_data_Pittsburgh!I$2:'cleaned_data_Pittsburgh'!I$828,0))</f>
        <v>Sub-county</v>
      </c>
      <c r="G5780">
        <f t="shared" si="73"/>
        <v>1</v>
      </c>
    </row>
    <row r="5781" spans="1:7" x14ac:dyDescent="0.2">
      <c r="A5781" t="s">
        <v>3251</v>
      </c>
      <c r="B5781">
        <v>11932443</v>
      </c>
      <c r="C5781" t="s">
        <v>3380</v>
      </c>
      <c r="D5781" t="str">
        <f>INDEX(cleaned_data_Pittsburgh!AF$2:'cleaned_data_Pittsburgh'!AF$828, MATCH(A5781, cleaned_data_Pittsburgh!I$2:'cleaned_data_Pittsburgh'!I$828,0))</f>
        <v>Pittsburgh</v>
      </c>
      <c r="E5781">
        <f>INDEX(cleaned_data_Pittsburgh!AG$2:'cleaned_data_Pittsburgh'!AG$828, MATCH(A5781, cleaned_data_Pittsburgh!I$2:'cleaned_data_Pittsburgh'!I$828,0))</f>
        <v>0</v>
      </c>
      <c r="F5781" t="str">
        <f>INDEX(cleaned_data_Pittsburgh!AK$2:'cleaned_data_Pittsburgh'!AK$828, MATCH(A5781, cleaned_data_Pittsburgh!I$2:'cleaned_data_Pittsburgh'!I$828,0))</f>
        <v>Sub-county</v>
      </c>
      <c r="G5781">
        <f t="shared" si="73"/>
        <v>1</v>
      </c>
    </row>
    <row r="5782" spans="1:7" x14ac:dyDescent="0.2">
      <c r="A5782" t="s">
        <v>3251</v>
      </c>
      <c r="B5782">
        <v>188745540</v>
      </c>
      <c r="C5782" t="s">
        <v>3380</v>
      </c>
      <c r="D5782" t="str">
        <f>INDEX(cleaned_data_Pittsburgh!AF$2:'cleaned_data_Pittsburgh'!AF$828, MATCH(A5782, cleaned_data_Pittsburgh!I$2:'cleaned_data_Pittsburgh'!I$828,0))</f>
        <v>Pittsburgh</v>
      </c>
      <c r="E5782">
        <f>INDEX(cleaned_data_Pittsburgh!AG$2:'cleaned_data_Pittsburgh'!AG$828, MATCH(A5782, cleaned_data_Pittsburgh!I$2:'cleaned_data_Pittsburgh'!I$828,0))</f>
        <v>0</v>
      </c>
      <c r="F5782" t="str">
        <f>INDEX(cleaned_data_Pittsburgh!AK$2:'cleaned_data_Pittsburgh'!AK$828, MATCH(A5782, cleaned_data_Pittsburgh!I$2:'cleaned_data_Pittsburgh'!I$828,0))</f>
        <v>Sub-county</v>
      </c>
      <c r="G5782">
        <f t="shared" si="73"/>
        <v>1</v>
      </c>
    </row>
    <row r="5783" spans="1:7" x14ac:dyDescent="0.2">
      <c r="A5783" t="s">
        <v>3350</v>
      </c>
      <c r="B5783">
        <v>40095402</v>
      </c>
      <c r="C5783" t="s">
        <v>3380</v>
      </c>
      <c r="D5783" t="str">
        <f>INDEX(cleaned_data_Pittsburgh!AF$2:'cleaned_data_Pittsburgh'!AF$828, MATCH(A5783, cleaned_data_Pittsburgh!I$2:'cleaned_data_Pittsburgh'!I$828,0))</f>
        <v>Pittsburgh</v>
      </c>
      <c r="E5783">
        <f>INDEX(cleaned_data_Pittsburgh!AG$2:'cleaned_data_Pittsburgh'!AG$828, MATCH(A5783, cleaned_data_Pittsburgh!I$2:'cleaned_data_Pittsburgh'!I$828,0))</f>
        <v>0</v>
      </c>
      <c r="F5783" t="str">
        <f>INDEX(cleaned_data_Pittsburgh!AK$2:'cleaned_data_Pittsburgh'!AK$828, MATCH(A5783, cleaned_data_Pittsburgh!I$2:'cleaned_data_Pittsburgh'!I$828,0))</f>
        <v>Sub-county</v>
      </c>
      <c r="G5783">
        <f t="shared" si="73"/>
        <v>1</v>
      </c>
    </row>
    <row r="5784" spans="1:7" x14ac:dyDescent="0.2">
      <c r="A5784" t="s">
        <v>3350</v>
      </c>
      <c r="B5784">
        <v>191310060</v>
      </c>
      <c r="C5784" t="s">
        <v>3380</v>
      </c>
      <c r="D5784" t="str">
        <f>INDEX(cleaned_data_Pittsburgh!AF$2:'cleaned_data_Pittsburgh'!AF$828, MATCH(A5784, cleaned_data_Pittsburgh!I$2:'cleaned_data_Pittsburgh'!I$828,0))</f>
        <v>Pittsburgh</v>
      </c>
      <c r="E5784">
        <f>INDEX(cleaned_data_Pittsburgh!AG$2:'cleaned_data_Pittsburgh'!AG$828, MATCH(A5784, cleaned_data_Pittsburgh!I$2:'cleaned_data_Pittsburgh'!I$828,0))</f>
        <v>0</v>
      </c>
      <c r="F5784" t="str">
        <f>INDEX(cleaned_data_Pittsburgh!AK$2:'cleaned_data_Pittsburgh'!AK$828, MATCH(A5784, cleaned_data_Pittsburgh!I$2:'cleaned_data_Pittsburgh'!I$828,0))</f>
        <v>Sub-county</v>
      </c>
      <c r="G5784">
        <f t="shared" si="73"/>
        <v>1</v>
      </c>
    </row>
    <row r="5785" spans="1:7" x14ac:dyDescent="0.2">
      <c r="A5785" t="s">
        <v>3199</v>
      </c>
      <c r="B5785">
        <v>12140758</v>
      </c>
      <c r="C5785" t="s">
        <v>3380</v>
      </c>
      <c r="D5785" t="str">
        <f>INDEX(cleaned_data_Pittsburgh!AF$2:'cleaned_data_Pittsburgh'!AF$828, MATCH(A5785, cleaned_data_Pittsburgh!I$2:'cleaned_data_Pittsburgh'!I$828,0))</f>
        <v>Pittsburgh</v>
      </c>
      <c r="E5785">
        <f>INDEX(cleaned_data_Pittsburgh!AG$2:'cleaned_data_Pittsburgh'!AG$828, MATCH(A5785, cleaned_data_Pittsburgh!I$2:'cleaned_data_Pittsburgh'!I$828,0))</f>
        <v>0</v>
      </c>
      <c r="F5785" t="str">
        <f>INDEX(cleaned_data_Pittsburgh!AK$2:'cleaned_data_Pittsburgh'!AK$828, MATCH(A5785, cleaned_data_Pittsburgh!I$2:'cleaned_data_Pittsburgh'!I$828,0))</f>
        <v>Sub-county</v>
      </c>
      <c r="G5785">
        <f t="shared" si="73"/>
        <v>1</v>
      </c>
    </row>
    <row r="5786" spans="1:7" x14ac:dyDescent="0.2">
      <c r="A5786" t="s">
        <v>3199</v>
      </c>
      <c r="B5786">
        <v>9366204</v>
      </c>
      <c r="C5786" t="s">
        <v>3380</v>
      </c>
      <c r="D5786" t="str">
        <f>INDEX(cleaned_data_Pittsburgh!AF$2:'cleaned_data_Pittsburgh'!AF$828, MATCH(A5786, cleaned_data_Pittsburgh!I$2:'cleaned_data_Pittsburgh'!I$828,0))</f>
        <v>Pittsburgh</v>
      </c>
      <c r="E5786">
        <f>INDEX(cleaned_data_Pittsburgh!AG$2:'cleaned_data_Pittsburgh'!AG$828, MATCH(A5786, cleaned_data_Pittsburgh!I$2:'cleaned_data_Pittsburgh'!I$828,0))</f>
        <v>0</v>
      </c>
      <c r="F5786" t="str">
        <f>INDEX(cleaned_data_Pittsburgh!AK$2:'cleaned_data_Pittsburgh'!AK$828, MATCH(A5786, cleaned_data_Pittsburgh!I$2:'cleaned_data_Pittsburgh'!I$828,0))</f>
        <v>Sub-county</v>
      </c>
      <c r="G5786">
        <f t="shared" si="73"/>
        <v>1</v>
      </c>
    </row>
    <row r="5787" spans="1:7" x14ac:dyDescent="0.2">
      <c r="A5787" t="s">
        <v>3199</v>
      </c>
      <c r="B5787">
        <v>129948442</v>
      </c>
      <c r="C5787" t="s">
        <v>3380</v>
      </c>
      <c r="D5787" t="str">
        <f>INDEX(cleaned_data_Pittsburgh!AF$2:'cleaned_data_Pittsburgh'!AF$828, MATCH(A5787, cleaned_data_Pittsburgh!I$2:'cleaned_data_Pittsburgh'!I$828,0))</f>
        <v>Pittsburgh</v>
      </c>
      <c r="E5787">
        <f>INDEX(cleaned_data_Pittsburgh!AG$2:'cleaned_data_Pittsburgh'!AG$828, MATCH(A5787, cleaned_data_Pittsburgh!I$2:'cleaned_data_Pittsburgh'!I$828,0))</f>
        <v>0</v>
      </c>
      <c r="F5787" t="str">
        <f>INDEX(cleaned_data_Pittsburgh!AK$2:'cleaned_data_Pittsburgh'!AK$828, MATCH(A5787, cleaned_data_Pittsburgh!I$2:'cleaned_data_Pittsburgh'!I$828,0))</f>
        <v>Sub-county</v>
      </c>
      <c r="G5787">
        <f t="shared" si="73"/>
        <v>1</v>
      </c>
    </row>
    <row r="5788" spans="1:7" x14ac:dyDescent="0.2">
      <c r="A5788" t="s">
        <v>3199</v>
      </c>
      <c r="B5788">
        <v>187833606</v>
      </c>
      <c r="C5788" t="s">
        <v>3380</v>
      </c>
      <c r="D5788" t="str">
        <f>INDEX(cleaned_data_Pittsburgh!AF$2:'cleaned_data_Pittsburgh'!AF$828, MATCH(A5788, cleaned_data_Pittsburgh!I$2:'cleaned_data_Pittsburgh'!I$828,0))</f>
        <v>Pittsburgh</v>
      </c>
      <c r="E5788">
        <f>INDEX(cleaned_data_Pittsburgh!AG$2:'cleaned_data_Pittsburgh'!AG$828, MATCH(A5788, cleaned_data_Pittsburgh!I$2:'cleaned_data_Pittsburgh'!I$828,0))</f>
        <v>0</v>
      </c>
      <c r="F5788" t="str">
        <f>INDEX(cleaned_data_Pittsburgh!AK$2:'cleaned_data_Pittsburgh'!AK$828, MATCH(A5788, cleaned_data_Pittsburgh!I$2:'cleaned_data_Pittsburgh'!I$828,0))</f>
        <v>Sub-county</v>
      </c>
      <c r="G5788">
        <f t="shared" si="73"/>
        <v>1</v>
      </c>
    </row>
    <row r="5789" spans="1:7" x14ac:dyDescent="0.2">
      <c r="A5789" t="s">
        <v>3199</v>
      </c>
      <c r="B5789">
        <v>8912203</v>
      </c>
      <c r="C5789" t="s">
        <v>3380</v>
      </c>
      <c r="D5789" t="str">
        <f>INDEX(cleaned_data_Pittsburgh!AF$2:'cleaned_data_Pittsburgh'!AF$828, MATCH(A5789, cleaned_data_Pittsburgh!I$2:'cleaned_data_Pittsburgh'!I$828,0))</f>
        <v>Pittsburgh</v>
      </c>
      <c r="E5789">
        <f>INDEX(cleaned_data_Pittsburgh!AG$2:'cleaned_data_Pittsburgh'!AG$828, MATCH(A5789, cleaned_data_Pittsburgh!I$2:'cleaned_data_Pittsburgh'!I$828,0))</f>
        <v>0</v>
      </c>
      <c r="F5789" t="str">
        <f>INDEX(cleaned_data_Pittsburgh!AK$2:'cleaned_data_Pittsburgh'!AK$828, MATCH(A5789, cleaned_data_Pittsburgh!I$2:'cleaned_data_Pittsburgh'!I$828,0))</f>
        <v>Sub-county</v>
      </c>
      <c r="G5789">
        <f t="shared" si="73"/>
        <v>1</v>
      </c>
    </row>
    <row r="5790" spans="1:7" x14ac:dyDescent="0.2">
      <c r="A5790" t="s">
        <v>3230</v>
      </c>
      <c r="B5790">
        <v>50593792</v>
      </c>
      <c r="C5790" t="s">
        <v>3380</v>
      </c>
      <c r="D5790" t="str">
        <f>INDEX(cleaned_data_Pittsburgh!AF$2:'cleaned_data_Pittsburgh'!AF$828, MATCH(A5790, cleaned_data_Pittsburgh!I$2:'cleaned_data_Pittsburgh'!I$828,0))</f>
        <v>Pittsburgh</v>
      </c>
      <c r="E5790">
        <f>INDEX(cleaned_data_Pittsburgh!AG$2:'cleaned_data_Pittsburgh'!AG$828, MATCH(A5790, cleaned_data_Pittsburgh!I$2:'cleaned_data_Pittsburgh'!I$828,0))</f>
        <v>0</v>
      </c>
      <c r="F5790" t="str">
        <f>INDEX(cleaned_data_Pittsburgh!AK$2:'cleaned_data_Pittsburgh'!AK$828, MATCH(A5790, cleaned_data_Pittsburgh!I$2:'cleaned_data_Pittsburgh'!I$828,0))</f>
        <v>Sub-county</v>
      </c>
      <c r="G5790">
        <f t="shared" si="73"/>
        <v>1</v>
      </c>
    </row>
    <row r="5791" spans="1:7" x14ac:dyDescent="0.2">
      <c r="A5791" t="s">
        <v>3230</v>
      </c>
      <c r="B5791">
        <v>183810377</v>
      </c>
      <c r="C5791" t="s">
        <v>3380</v>
      </c>
      <c r="D5791" t="str">
        <f>INDEX(cleaned_data_Pittsburgh!AF$2:'cleaned_data_Pittsburgh'!AF$828, MATCH(A5791, cleaned_data_Pittsburgh!I$2:'cleaned_data_Pittsburgh'!I$828,0))</f>
        <v>Pittsburgh</v>
      </c>
      <c r="E5791">
        <f>INDEX(cleaned_data_Pittsburgh!AG$2:'cleaned_data_Pittsburgh'!AG$828, MATCH(A5791, cleaned_data_Pittsburgh!I$2:'cleaned_data_Pittsburgh'!I$828,0))</f>
        <v>0</v>
      </c>
      <c r="F5791" t="str">
        <f>INDEX(cleaned_data_Pittsburgh!AK$2:'cleaned_data_Pittsburgh'!AK$828, MATCH(A5791, cleaned_data_Pittsburgh!I$2:'cleaned_data_Pittsburgh'!I$828,0))</f>
        <v>Sub-county</v>
      </c>
      <c r="G5791">
        <f t="shared" si="73"/>
        <v>1</v>
      </c>
    </row>
    <row r="5792" spans="1:7" x14ac:dyDescent="0.2">
      <c r="A5792" t="s">
        <v>3230</v>
      </c>
      <c r="B5792">
        <v>190942086</v>
      </c>
      <c r="C5792" t="s">
        <v>3380</v>
      </c>
      <c r="D5792" t="str">
        <f>INDEX(cleaned_data_Pittsburgh!AF$2:'cleaned_data_Pittsburgh'!AF$828, MATCH(A5792, cleaned_data_Pittsburgh!I$2:'cleaned_data_Pittsburgh'!I$828,0))</f>
        <v>Pittsburgh</v>
      </c>
      <c r="E5792">
        <f>INDEX(cleaned_data_Pittsburgh!AG$2:'cleaned_data_Pittsburgh'!AG$828, MATCH(A5792, cleaned_data_Pittsburgh!I$2:'cleaned_data_Pittsburgh'!I$828,0))</f>
        <v>0</v>
      </c>
      <c r="F5792" t="str">
        <f>INDEX(cleaned_data_Pittsburgh!AK$2:'cleaned_data_Pittsburgh'!AK$828, MATCH(A5792, cleaned_data_Pittsburgh!I$2:'cleaned_data_Pittsburgh'!I$828,0))</f>
        <v>Sub-county</v>
      </c>
      <c r="G5792">
        <f t="shared" si="73"/>
        <v>1</v>
      </c>
    </row>
    <row r="5793" spans="1:7" x14ac:dyDescent="0.2">
      <c r="A5793" t="s">
        <v>3204</v>
      </c>
      <c r="B5793">
        <v>183334896</v>
      </c>
      <c r="C5793" t="s">
        <v>3380</v>
      </c>
      <c r="D5793" t="str">
        <f>INDEX(cleaned_data_Pittsburgh!AF$2:'cleaned_data_Pittsburgh'!AF$828, MATCH(A5793, cleaned_data_Pittsburgh!I$2:'cleaned_data_Pittsburgh'!I$828,0))</f>
        <v>Pittsburgh</v>
      </c>
      <c r="E5793">
        <f>INDEX(cleaned_data_Pittsburgh!AG$2:'cleaned_data_Pittsburgh'!AG$828, MATCH(A5793, cleaned_data_Pittsburgh!I$2:'cleaned_data_Pittsburgh'!I$828,0))</f>
        <v>0</v>
      </c>
      <c r="F5793" t="str">
        <f>INDEX(cleaned_data_Pittsburgh!AK$2:'cleaned_data_Pittsburgh'!AK$828, MATCH(A5793, cleaned_data_Pittsburgh!I$2:'cleaned_data_Pittsburgh'!I$828,0))</f>
        <v>Sub-county</v>
      </c>
      <c r="G5793">
        <f t="shared" si="73"/>
        <v>1</v>
      </c>
    </row>
    <row r="5794" spans="1:7" x14ac:dyDescent="0.2">
      <c r="A5794" t="s">
        <v>3204</v>
      </c>
      <c r="B5794">
        <v>114743652</v>
      </c>
      <c r="C5794" t="s">
        <v>3380</v>
      </c>
      <c r="D5794" t="str">
        <f>INDEX(cleaned_data_Pittsburgh!AF$2:'cleaned_data_Pittsburgh'!AF$828, MATCH(A5794, cleaned_data_Pittsburgh!I$2:'cleaned_data_Pittsburgh'!I$828,0))</f>
        <v>Pittsburgh</v>
      </c>
      <c r="E5794">
        <f>INDEX(cleaned_data_Pittsburgh!AG$2:'cleaned_data_Pittsburgh'!AG$828, MATCH(A5794, cleaned_data_Pittsburgh!I$2:'cleaned_data_Pittsburgh'!I$828,0))</f>
        <v>0</v>
      </c>
      <c r="F5794" t="str">
        <f>INDEX(cleaned_data_Pittsburgh!AK$2:'cleaned_data_Pittsburgh'!AK$828, MATCH(A5794, cleaned_data_Pittsburgh!I$2:'cleaned_data_Pittsburgh'!I$828,0))</f>
        <v>Sub-county</v>
      </c>
      <c r="G5794">
        <f t="shared" si="73"/>
        <v>1</v>
      </c>
    </row>
    <row r="5795" spans="1:7" x14ac:dyDescent="0.2">
      <c r="A5795" t="s">
        <v>3204</v>
      </c>
      <c r="B5795">
        <v>72550052</v>
      </c>
      <c r="C5795" t="s">
        <v>3380</v>
      </c>
      <c r="D5795" t="str">
        <f>INDEX(cleaned_data_Pittsburgh!AF$2:'cleaned_data_Pittsburgh'!AF$828, MATCH(A5795, cleaned_data_Pittsburgh!I$2:'cleaned_data_Pittsburgh'!I$828,0))</f>
        <v>Pittsburgh</v>
      </c>
      <c r="E5795">
        <f>INDEX(cleaned_data_Pittsburgh!AG$2:'cleaned_data_Pittsburgh'!AG$828, MATCH(A5795, cleaned_data_Pittsburgh!I$2:'cleaned_data_Pittsburgh'!I$828,0))</f>
        <v>0</v>
      </c>
      <c r="F5795" t="str">
        <f>INDEX(cleaned_data_Pittsburgh!AK$2:'cleaned_data_Pittsburgh'!AK$828, MATCH(A5795, cleaned_data_Pittsburgh!I$2:'cleaned_data_Pittsburgh'!I$828,0))</f>
        <v>Sub-county</v>
      </c>
      <c r="G5795">
        <f t="shared" si="73"/>
        <v>1</v>
      </c>
    </row>
    <row r="5796" spans="1:7" x14ac:dyDescent="0.2">
      <c r="A5796" t="s">
        <v>3204</v>
      </c>
      <c r="B5796">
        <v>186932694</v>
      </c>
      <c r="C5796" t="s">
        <v>3380</v>
      </c>
      <c r="D5796" t="str">
        <f>INDEX(cleaned_data_Pittsburgh!AF$2:'cleaned_data_Pittsburgh'!AF$828, MATCH(A5796, cleaned_data_Pittsburgh!I$2:'cleaned_data_Pittsburgh'!I$828,0))</f>
        <v>Pittsburgh</v>
      </c>
      <c r="E5796">
        <f>INDEX(cleaned_data_Pittsburgh!AG$2:'cleaned_data_Pittsburgh'!AG$828, MATCH(A5796, cleaned_data_Pittsburgh!I$2:'cleaned_data_Pittsburgh'!I$828,0))</f>
        <v>0</v>
      </c>
      <c r="F5796" t="str">
        <f>INDEX(cleaned_data_Pittsburgh!AK$2:'cleaned_data_Pittsburgh'!AK$828, MATCH(A5796, cleaned_data_Pittsburgh!I$2:'cleaned_data_Pittsburgh'!I$828,0))</f>
        <v>Sub-county</v>
      </c>
      <c r="G5796">
        <f t="shared" si="73"/>
        <v>1</v>
      </c>
    </row>
    <row r="5797" spans="1:7" x14ac:dyDescent="0.2">
      <c r="A5797" t="s">
        <v>3221</v>
      </c>
      <c r="B5797">
        <v>4592887</v>
      </c>
      <c r="C5797" t="s">
        <v>3380</v>
      </c>
      <c r="D5797" t="str">
        <f>INDEX(cleaned_data_Pittsburgh!AF$2:'cleaned_data_Pittsburgh'!AF$828, MATCH(A5797, cleaned_data_Pittsburgh!I$2:'cleaned_data_Pittsburgh'!I$828,0))</f>
        <v>Pittsburgh</v>
      </c>
      <c r="E5797">
        <f>INDEX(cleaned_data_Pittsburgh!AG$2:'cleaned_data_Pittsburgh'!AG$828, MATCH(A5797, cleaned_data_Pittsburgh!I$2:'cleaned_data_Pittsburgh'!I$828,0))</f>
        <v>0</v>
      </c>
      <c r="F5797" t="str">
        <f>INDEX(cleaned_data_Pittsburgh!AK$2:'cleaned_data_Pittsburgh'!AK$828, MATCH(A5797, cleaned_data_Pittsburgh!I$2:'cleaned_data_Pittsburgh'!I$828,0))</f>
        <v>Sub-county</v>
      </c>
      <c r="G5797">
        <f t="shared" si="73"/>
        <v>1</v>
      </c>
    </row>
    <row r="5798" spans="1:7" x14ac:dyDescent="0.2">
      <c r="A5798" t="s">
        <v>3221</v>
      </c>
      <c r="B5798">
        <v>190860712</v>
      </c>
      <c r="C5798" t="s">
        <v>3380</v>
      </c>
      <c r="D5798" t="str">
        <f>INDEX(cleaned_data_Pittsburgh!AF$2:'cleaned_data_Pittsburgh'!AF$828, MATCH(A5798, cleaned_data_Pittsburgh!I$2:'cleaned_data_Pittsburgh'!I$828,0))</f>
        <v>Pittsburgh</v>
      </c>
      <c r="E5798">
        <f>INDEX(cleaned_data_Pittsburgh!AG$2:'cleaned_data_Pittsburgh'!AG$828, MATCH(A5798, cleaned_data_Pittsburgh!I$2:'cleaned_data_Pittsburgh'!I$828,0))</f>
        <v>0</v>
      </c>
      <c r="F5798" t="str">
        <f>INDEX(cleaned_data_Pittsburgh!AK$2:'cleaned_data_Pittsburgh'!AK$828, MATCH(A5798, cleaned_data_Pittsburgh!I$2:'cleaned_data_Pittsburgh'!I$828,0))</f>
        <v>Sub-county</v>
      </c>
      <c r="G5798">
        <f t="shared" si="73"/>
        <v>1</v>
      </c>
    </row>
    <row r="5799" spans="1:7" x14ac:dyDescent="0.2">
      <c r="A5799" t="s">
        <v>3221</v>
      </c>
      <c r="B5799">
        <v>190073631</v>
      </c>
      <c r="C5799" t="s">
        <v>3380</v>
      </c>
      <c r="D5799" t="str">
        <f>INDEX(cleaned_data_Pittsburgh!AF$2:'cleaned_data_Pittsburgh'!AF$828, MATCH(A5799, cleaned_data_Pittsburgh!I$2:'cleaned_data_Pittsburgh'!I$828,0))</f>
        <v>Pittsburgh</v>
      </c>
      <c r="E5799">
        <f>INDEX(cleaned_data_Pittsburgh!AG$2:'cleaned_data_Pittsburgh'!AG$828, MATCH(A5799, cleaned_data_Pittsburgh!I$2:'cleaned_data_Pittsburgh'!I$828,0))</f>
        <v>0</v>
      </c>
      <c r="F5799" t="str">
        <f>INDEX(cleaned_data_Pittsburgh!AK$2:'cleaned_data_Pittsburgh'!AK$828, MATCH(A5799, cleaned_data_Pittsburgh!I$2:'cleaned_data_Pittsburgh'!I$828,0))</f>
        <v>Sub-county</v>
      </c>
      <c r="G5799">
        <f t="shared" si="73"/>
        <v>1</v>
      </c>
    </row>
    <row r="5800" spans="1:7" x14ac:dyDescent="0.2">
      <c r="A5800" t="s">
        <v>3265</v>
      </c>
      <c r="B5800">
        <v>9668301</v>
      </c>
      <c r="C5800" t="s">
        <v>3380</v>
      </c>
      <c r="D5800" t="str">
        <f>INDEX(cleaned_data_Pittsburgh!AF$2:'cleaned_data_Pittsburgh'!AF$828, MATCH(A5800, cleaned_data_Pittsburgh!I$2:'cleaned_data_Pittsburgh'!I$828,0))</f>
        <v>Pittsburgh</v>
      </c>
      <c r="E5800">
        <f>INDEX(cleaned_data_Pittsburgh!AG$2:'cleaned_data_Pittsburgh'!AG$828, MATCH(A5800, cleaned_data_Pittsburgh!I$2:'cleaned_data_Pittsburgh'!I$828,0))</f>
        <v>0</v>
      </c>
      <c r="F5800" t="str">
        <f>INDEX(cleaned_data_Pittsburgh!AK$2:'cleaned_data_Pittsburgh'!AK$828, MATCH(A5800, cleaned_data_Pittsburgh!I$2:'cleaned_data_Pittsburgh'!I$828,0))</f>
        <v>Sub-county</v>
      </c>
      <c r="G5800">
        <f t="shared" si="73"/>
        <v>1</v>
      </c>
    </row>
    <row r="5801" spans="1:7" x14ac:dyDescent="0.2">
      <c r="A5801" t="s">
        <v>3265</v>
      </c>
      <c r="B5801">
        <v>190882106</v>
      </c>
      <c r="C5801" t="s">
        <v>3380</v>
      </c>
      <c r="D5801" t="str">
        <f>INDEX(cleaned_data_Pittsburgh!AF$2:'cleaned_data_Pittsburgh'!AF$828, MATCH(A5801, cleaned_data_Pittsburgh!I$2:'cleaned_data_Pittsburgh'!I$828,0))</f>
        <v>Pittsburgh</v>
      </c>
      <c r="E5801">
        <f>INDEX(cleaned_data_Pittsburgh!AG$2:'cleaned_data_Pittsburgh'!AG$828, MATCH(A5801, cleaned_data_Pittsburgh!I$2:'cleaned_data_Pittsburgh'!I$828,0))</f>
        <v>0</v>
      </c>
      <c r="F5801" t="str">
        <f>INDEX(cleaned_data_Pittsburgh!AK$2:'cleaned_data_Pittsburgh'!AK$828, MATCH(A5801, cleaned_data_Pittsburgh!I$2:'cleaned_data_Pittsburgh'!I$828,0))</f>
        <v>Sub-county</v>
      </c>
      <c r="G5801">
        <f t="shared" si="73"/>
        <v>1</v>
      </c>
    </row>
    <row r="5802" spans="1:7" x14ac:dyDescent="0.2">
      <c r="A5802" t="s">
        <v>3265</v>
      </c>
      <c r="B5802">
        <v>190356251</v>
      </c>
      <c r="C5802" t="s">
        <v>3380</v>
      </c>
      <c r="D5802" t="str">
        <f>INDEX(cleaned_data_Pittsburgh!AF$2:'cleaned_data_Pittsburgh'!AF$828, MATCH(A5802, cleaned_data_Pittsburgh!I$2:'cleaned_data_Pittsburgh'!I$828,0))</f>
        <v>Pittsburgh</v>
      </c>
      <c r="E5802">
        <f>INDEX(cleaned_data_Pittsburgh!AG$2:'cleaned_data_Pittsburgh'!AG$828, MATCH(A5802, cleaned_data_Pittsburgh!I$2:'cleaned_data_Pittsburgh'!I$828,0))</f>
        <v>0</v>
      </c>
      <c r="F5802" t="str">
        <f>INDEX(cleaned_data_Pittsburgh!AK$2:'cleaned_data_Pittsburgh'!AK$828, MATCH(A5802, cleaned_data_Pittsburgh!I$2:'cleaned_data_Pittsburgh'!I$828,0))</f>
        <v>Sub-county</v>
      </c>
      <c r="G5802">
        <f t="shared" si="73"/>
        <v>1</v>
      </c>
    </row>
    <row r="5803" spans="1:7" x14ac:dyDescent="0.2">
      <c r="A5803" t="s">
        <v>3228</v>
      </c>
      <c r="B5803">
        <v>50593792</v>
      </c>
      <c r="C5803" t="s">
        <v>3380</v>
      </c>
      <c r="D5803" t="str">
        <f>INDEX(cleaned_data_Pittsburgh!AF$2:'cleaned_data_Pittsburgh'!AF$828, MATCH(A5803, cleaned_data_Pittsburgh!I$2:'cleaned_data_Pittsburgh'!I$828,0))</f>
        <v>Pittsburgh</v>
      </c>
      <c r="E5803">
        <f>INDEX(cleaned_data_Pittsburgh!AG$2:'cleaned_data_Pittsburgh'!AG$828, MATCH(A5803, cleaned_data_Pittsburgh!I$2:'cleaned_data_Pittsburgh'!I$828,0))</f>
        <v>0</v>
      </c>
      <c r="F5803" t="str">
        <f>INDEX(cleaned_data_Pittsburgh!AK$2:'cleaned_data_Pittsburgh'!AK$828, MATCH(A5803, cleaned_data_Pittsburgh!I$2:'cleaned_data_Pittsburgh'!I$828,0))</f>
        <v>Sub-county</v>
      </c>
      <c r="G5803">
        <f t="shared" si="73"/>
        <v>1</v>
      </c>
    </row>
    <row r="5804" spans="1:7" x14ac:dyDescent="0.2">
      <c r="A5804" t="s">
        <v>3228</v>
      </c>
      <c r="B5804">
        <v>182976450</v>
      </c>
      <c r="C5804" t="s">
        <v>3380</v>
      </c>
      <c r="D5804" t="str">
        <f>INDEX(cleaned_data_Pittsburgh!AF$2:'cleaned_data_Pittsburgh'!AF$828, MATCH(A5804, cleaned_data_Pittsburgh!I$2:'cleaned_data_Pittsburgh'!I$828,0))</f>
        <v>Pittsburgh</v>
      </c>
      <c r="E5804">
        <f>INDEX(cleaned_data_Pittsburgh!AG$2:'cleaned_data_Pittsburgh'!AG$828, MATCH(A5804, cleaned_data_Pittsburgh!I$2:'cleaned_data_Pittsburgh'!I$828,0))</f>
        <v>0</v>
      </c>
      <c r="F5804" t="str">
        <f>INDEX(cleaned_data_Pittsburgh!AK$2:'cleaned_data_Pittsburgh'!AK$828, MATCH(A5804, cleaned_data_Pittsburgh!I$2:'cleaned_data_Pittsburgh'!I$828,0))</f>
        <v>Sub-county</v>
      </c>
      <c r="G5804">
        <f t="shared" si="73"/>
        <v>1</v>
      </c>
    </row>
    <row r="5805" spans="1:7" x14ac:dyDescent="0.2">
      <c r="A5805" t="s">
        <v>3228</v>
      </c>
      <c r="B5805">
        <v>14139600</v>
      </c>
      <c r="C5805" t="s">
        <v>3380</v>
      </c>
      <c r="D5805" t="str">
        <f>INDEX(cleaned_data_Pittsburgh!AF$2:'cleaned_data_Pittsburgh'!AF$828, MATCH(A5805, cleaned_data_Pittsburgh!I$2:'cleaned_data_Pittsburgh'!I$828,0))</f>
        <v>Pittsburgh</v>
      </c>
      <c r="E5805">
        <f>INDEX(cleaned_data_Pittsburgh!AG$2:'cleaned_data_Pittsburgh'!AG$828, MATCH(A5805, cleaned_data_Pittsburgh!I$2:'cleaned_data_Pittsburgh'!I$828,0))</f>
        <v>0</v>
      </c>
      <c r="F5805" t="str">
        <f>INDEX(cleaned_data_Pittsburgh!AK$2:'cleaned_data_Pittsburgh'!AK$828, MATCH(A5805, cleaned_data_Pittsburgh!I$2:'cleaned_data_Pittsburgh'!I$828,0))</f>
        <v>Sub-county</v>
      </c>
      <c r="G5805">
        <f t="shared" si="73"/>
        <v>1</v>
      </c>
    </row>
    <row r="5806" spans="1:7" x14ac:dyDescent="0.2">
      <c r="A5806" t="s">
        <v>3228</v>
      </c>
      <c r="B5806">
        <v>187567665</v>
      </c>
      <c r="C5806" t="s">
        <v>3380</v>
      </c>
      <c r="D5806" t="str">
        <f>INDEX(cleaned_data_Pittsburgh!AF$2:'cleaned_data_Pittsburgh'!AF$828, MATCH(A5806, cleaned_data_Pittsburgh!I$2:'cleaned_data_Pittsburgh'!I$828,0))</f>
        <v>Pittsburgh</v>
      </c>
      <c r="E5806">
        <f>INDEX(cleaned_data_Pittsburgh!AG$2:'cleaned_data_Pittsburgh'!AG$828, MATCH(A5806, cleaned_data_Pittsburgh!I$2:'cleaned_data_Pittsburgh'!I$828,0))</f>
        <v>0</v>
      </c>
      <c r="F5806" t="str">
        <f>INDEX(cleaned_data_Pittsburgh!AK$2:'cleaned_data_Pittsburgh'!AK$828, MATCH(A5806, cleaned_data_Pittsburgh!I$2:'cleaned_data_Pittsburgh'!I$828,0))</f>
        <v>Sub-county</v>
      </c>
      <c r="G5806">
        <f t="shared" si="73"/>
        <v>1</v>
      </c>
    </row>
    <row r="5807" spans="1:7" x14ac:dyDescent="0.2">
      <c r="A5807" t="s">
        <v>3198</v>
      </c>
      <c r="B5807">
        <v>12140758</v>
      </c>
      <c r="C5807" t="s">
        <v>3380</v>
      </c>
      <c r="D5807" t="str">
        <f>INDEX(cleaned_data_Pittsburgh!AF$2:'cleaned_data_Pittsburgh'!AF$828, MATCH(A5807, cleaned_data_Pittsburgh!I$2:'cleaned_data_Pittsburgh'!I$828,0))</f>
        <v>Pittsburgh</v>
      </c>
      <c r="E5807">
        <f>INDEX(cleaned_data_Pittsburgh!AG$2:'cleaned_data_Pittsburgh'!AG$828, MATCH(A5807, cleaned_data_Pittsburgh!I$2:'cleaned_data_Pittsburgh'!I$828,0))</f>
        <v>0</v>
      </c>
      <c r="F5807" t="str">
        <f>INDEX(cleaned_data_Pittsburgh!AK$2:'cleaned_data_Pittsburgh'!AK$828, MATCH(A5807, cleaned_data_Pittsburgh!I$2:'cleaned_data_Pittsburgh'!I$828,0))</f>
        <v>Sub-county</v>
      </c>
      <c r="G5807">
        <f t="shared" si="73"/>
        <v>1</v>
      </c>
    </row>
    <row r="5808" spans="1:7" x14ac:dyDescent="0.2">
      <c r="A5808" t="s">
        <v>3198</v>
      </c>
      <c r="B5808">
        <v>191201986</v>
      </c>
      <c r="C5808" t="s">
        <v>3380</v>
      </c>
      <c r="D5808" t="str">
        <f>INDEX(cleaned_data_Pittsburgh!AF$2:'cleaned_data_Pittsburgh'!AF$828, MATCH(A5808, cleaned_data_Pittsburgh!I$2:'cleaned_data_Pittsburgh'!I$828,0))</f>
        <v>Pittsburgh</v>
      </c>
      <c r="E5808">
        <f>INDEX(cleaned_data_Pittsburgh!AG$2:'cleaned_data_Pittsburgh'!AG$828, MATCH(A5808, cleaned_data_Pittsburgh!I$2:'cleaned_data_Pittsburgh'!I$828,0))</f>
        <v>0</v>
      </c>
      <c r="F5808" t="str">
        <f>INDEX(cleaned_data_Pittsburgh!AK$2:'cleaned_data_Pittsburgh'!AK$828, MATCH(A5808, cleaned_data_Pittsburgh!I$2:'cleaned_data_Pittsburgh'!I$828,0))</f>
        <v>Sub-county</v>
      </c>
      <c r="G5808">
        <f t="shared" si="73"/>
        <v>1</v>
      </c>
    </row>
    <row r="5809" spans="1:7" x14ac:dyDescent="0.2">
      <c r="A5809" t="s">
        <v>3198</v>
      </c>
      <c r="B5809">
        <v>109604932</v>
      </c>
      <c r="C5809" t="s">
        <v>3380</v>
      </c>
      <c r="D5809" t="str">
        <f>INDEX(cleaned_data_Pittsburgh!AF$2:'cleaned_data_Pittsburgh'!AF$828, MATCH(A5809, cleaned_data_Pittsburgh!I$2:'cleaned_data_Pittsburgh'!I$828,0))</f>
        <v>Pittsburgh</v>
      </c>
      <c r="E5809">
        <f>INDEX(cleaned_data_Pittsburgh!AG$2:'cleaned_data_Pittsburgh'!AG$828, MATCH(A5809, cleaned_data_Pittsburgh!I$2:'cleaned_data_Pittsburgh'!I$828,0))</f>
        <v>0</v>
      </c>
      <c r="F5809" t="str">
        <f>INDEX(cleaned_data_Pittsburgh!AK$2:'cleaned_data_Pittsburgh'!AK$828, MATCH(A5809, cleaned_data_Pittsburgh!I$2:'cleaned_data_Pittsburgh'!I$828,0))</f>
        <v>Sub-county</v>
      </c>
      <c r="G5809">
        <f t="shared" si="73"/>
        <v>1</v>
      </c>
    </row>
    <row r="5810" spans="1:7" x14ac:dyDescent="0.2">
      <c r="A5810" t="s">
        <v>3229</v>
      </c>
      <c r="B5810">
        <v>50593792</v>
      </c>
      <c r="C5810" t="s">
        <v>3380</v>
      </c>
      <c r="D5810" t="str">
        <f>INDEX(cleaned_data_Pittsburgh!AF$2:'cleaned_data_Pittsburgh'!AF$828, MATCH(A5810, cleaned_data_Pittsburgh!I$2:'cleaned_data_Pittsburgh'!I$828,0))</f>
        <v>Pittsburgh</v>
      </c>
      <c r="E5810">
        <f>INDEX(cleaned_data_Pittsburgh!AG$2:'cleaned_data_Pittsburgh'!AG$828, MATCH(A5810, cleaned_data_Pittsburgh!I$2:'cleaned_data_Pittsburgh'!I$828,0))</f>
        <v>0</v>
      </c>
      <c r="F5810" t="str">
        <f>INDEX(cleaned_data_Pittsburgh!AK$2:'cleaned_data_Pittsburgh'!AK$828, MATCH(A5810, cleaned_data_Pittsburgh!I$2:'cleaned_data_Pittsburgh'!I$828,0))</f>
        <v>Sub-county</v>
      </c>
      <c r="G5810">
        <f t="shared" si="73"/>
        <v>1</v>
      </c>
    </row>
    <row r="5811" spans="1:7" x14ac:dyDescent="0.2">
      <c r="A5811" t="s">
        <v>3229</v>
      </c>
      <c r="B5811">
        <v>157974352</v>
      </c>
      <c r="C5811" t="s">
        <v>3380</v>
      </c>
      <c r="D5811" t="str">
        <f>INDEX(cleaned_data_Pittsburgh!AF$2:'cleaned_data_Pittsburgh'!AF$828, MATCH(A5811, cleaned_data_Pittsburgh!I$2:'cleaned_data_Pittsburgh'!I$828,0))</f>
        <v>Pittsburgh</v>
      </c>
      <c r="E5811">
        <f>INDEX(cleaned_data_Pittsburgh!AG$2:'cleaned_data_Pittsburgh'!AG$828, MATCH(A5811, cleaned_data_Pittsburgh!I$2:'cleaned_data_Pittsburgh'!I$828,0))</f>
        <v>0</v>
      </c>
      <c r="F5811" t="str">
        <f>INDEX(cleaned_data_Pittsburgh!AK$2:'cleaned_data_Pittsburgh'!AK$828, MATCH(A5811, cleaned_data_Pittsburgh!I$2:'cleaned_data_Pittsburgh'!I$828,0))</f>
        <v>Sub-county</v>
      </c>
      <c r="G5811">
        <f t="shared" si="73"/>
        <v>1</v>
      </c>
    </row>
    <row r="5812" spans="1:7" x14ac:dyDescent="0.2">
      <c r="A5812" t="s">
        <v>3229</v>
      </c>
      <c r="B5812">
        <v>191846024</v>
      </c>
      <c r="C5812" t="s">
        <v>3380</v>
      </c>
      <c r="D5812" t="str">
        <f>INDEX(cleaned_data_Pittsburgh!AF$2:'cleaned_data_Pittsburgh'!AF$828, MATCH(A5812, cleaned_data_Pittsburgh!I$2:'cleaned_data_Pittsburgh'!I$828,0))</f>
        <v>Pittsburgh</v>
      </c>
      <c r="E5812">
        <f>INDEX(cleaned_data_Pittsburgh!AG$2:'cleaned_data_Pittsburgh'!AG$828, MATCH(A5812, cleaned_data_Pittsburgh!I$2:'cleaned_data_Pittsburgh'!I$828,0))</f>
        <v>0</v>
      </c>
      <c r="F5812" t="str">
        <f>INDEX(cleaned_data_Pittsburgh!AK$2:'cleaned_data_Pittsburgh'!AK$828, MATCH(A5812, cleaned_data_Pittsburgh!I$2:'cleaned_data_Pittsburgh'!I$828,0))</f>
        <v>Sub-county</v>
      </c>
      <c r="G5812">
        <f t="shared" si="73"/>
        <v>1</v>
      </c>
    </row>
    <row r="5813" spans="1:7" x14ac:dyDescent="0.2">
      <c r="A5813" t="s">
        <v>3197</v>
      </c>
      <c r="B5813">
        <v>12140758</v>
      </c>
      <c r="C5813" t="s">
        <v>3380</v>
      </c>
      <c r="D5813" t="str">
        <f>INDEX(cleaned_data_Pittsburgh!AF$2:'cleaned_data_Pittsburgh'!AF$828, MATCH(A5813, cleaned_data_Pittsburgh!I$2:'cleaned_data_Pittsburgh'!I$828,0))</f>
        <v>Pittsburgh</v>
      </c>
      <c r="E5813">
        <f>INDEX(cleaned_data_Pittsburgh!AG$2:'cleaned_data_Pittsburgh'!AG$828, MATCH(A5813, cleaned_data_Pittsburgh!I$2:'cleaned_data_Pittsburgh'!I$828,0))</f>
        <v>0</v>
      </c>
      <c r="F5813" t="str">
        <f>INDEX(cleaned_data_Pittsburgh!AK$2:'cleaned_data_Pittsburgh'!AK$828, MATCH(A5813, cleaned_data_Pittsburgh!I$2:'cleaned_data_Pittsburgh'!I$828,0))</f>
        <v>Sub-county</v>
      </c>
      <c r="G5813">
        <f t="shared" si="73"/>
        <v>1</v>
      </c>
    </row>
    <row r="5814" spans="1:7" x14ac:dyDescent="0.2">
      <c r="A5814" t="s">
        <v>3197</v>
      </c>
      <c r="B5814">
        <v>156201152</v>
      </c>
      <c r="C5814" t="s">
        <v>3380</v>
      </c>
      <c r="D5814" t="str">
        <f>INDEX(cleaned_data_Pittsburgh!AF$2:'cleaned_data_Pittsburgh'!AF$828, MATCH(A5814, cleaned_data_Pittsburgh!I$2:'cleaned_data_Pittsburgh'!I$828,0))</f>
        <v>Pittsburgh</v>
      </c>
      <c r="E5814">
        <f>INDEX(cleaned_data_Pittsburgh!AG$2:'cleaned_data_Pittsburgh'!AG$828, MATCH(A5814, cleaned_data_Pittsburgh!I$2:'cleaned_data_Pittsburgh'!I$828,0))</f>
        <v>0</v>
      </c>
      <c r="F5814" t="str">
        <f>INDEX(cleaned_data_Pittsburgh!AK$2:'cleaned_data_Pittsburgh'!AK$828, MATCH(A5814, cleaned_data_Pittsburgh!I$2:'cleaned_data_Pittsburgh'!I$828,0))</f>
        <v>Sub-county</v>
      </c>
      <c r="G5814">
        <f t="shared" si="73"/>
        <v>1</v>
      </c>
    </row>
    <row r="5815" spans="1:7" x14ac:dyDescent="0.2">
      <c r="A5815" t="s">
        <v>3197</v>
      </c>
      <c r="B5815">
        <v>183325417</v>
      </c>
      <c r="C5815" t="s">
        <v>3380</v>
      </c>
      <c r="D5815" t="str">
        <f>INDEX(cleaned_data_Pittsburgh!AF$2:'cleaned_data_Pittsburgh'!AF$828, MATCH(A5815, cleaned_data_Pittsburgh!I$2:'cleaned_data_Pittsburgh'!I$828,0))</f>
        <v>Pittsburgh</v>
      </c>
      <c r="E5815">
        <f>INDEX(cleaned_data_Pittsburgh!AG$2:'cleaned_data_Pittsburgh'!AG$828, MATCH(A5815, cleaned_data_Pittsburgh!I$2:'cleaned_data_Pittsburgh'!I$828,0))</f>
        <v>0</v>
      </c>
      <c r="F5815" t="str">
        <f>INDEX(cleaned_data_Pittsburgh!AK$2:'cleaned_data_Pittsburgh'!AK$828, MATCH(A5815, cleaned_data_Pittsburgh!I$2:'cleaned_data_Pittsburgh'!I$828,0))</f>
        <v>Sub-county</v>
      </c>
      <c r="G5815">
        <f t="shared" si="73"/>
        <v>1</v>
      </c>
    </row>
    <row r="5816" spans="1:7" x14ac:dyDescent="0.2">
      <c r="A5816" t="s">
        <v>3197</v>
      </c>
      <c r="B5816">
        <v>190817934</v>
      </c>
      <c r="C5816" t="s">
        <v>3380</v>
      </c>
      <c r="D5816" t="str">
        <f>INDEX(cleaned_data_Pittsburgh!AF$2:'cleaned_data_Pittsburgh'!AF$828, MATCH(A5816, cleaned_data_Pittsburgh!I$2:'cleaned_data_Pittsburgh'!I$828,0))</f>
        <v>Pittsburgh</v>
      </c>
      <c r="E5816">
        <f>INDEX(cleaned_data_Pittsburgh!AG$2:'cleaned_data_Pittsburgh'!AG$828, MATCH(A5816, cleaned_data_Pittsburgh!I$2:'cleaned_data_Pittsburgh'!I$828,0))</f>
        <v>0</v>
      </c>
      <c r="F5816" t="str">
        <f>INDEX(cleaned_data_Pittsburgh!AK$2:'cleaned_data_Pittsburgh'!AK$828, MATCH(A5816, cleaned_data_Pittsburgh!I$2:'cleaned_data_Pittsburgh'!I$828,0))</f>
        <v>Sub-county</v>
      </c>
      <c r="G5816">
        <f t="shared" si="73"/>
        <v>1</v>
      </c>
    </row>
    <row r="5817" spans="1:7" x14ac:dyDescent="0.2">
      <c r="A5817" t="s">
        <v>3197</v>
      </c>
      <c r="B5817">
        <v>158372552</v>
      </c>
      <c r="C5817" t="s">
        <v>3380</v>
      </c>
      <c r="D5817" t="str">
        <f>INDEX(cleaned_data_Pittsburgh!AF$2:'cleaned_data_Pittsburgh'!AF$828, MATCH(A5817, cleaned_data_Pittsburgh!I$2:'cleaned_data_Pittsburgh'!I$828,0))</f>
        <v>Pittsburgh</v>
      </c>
      <c r="E5817">
        <f>INDEX(cleaned_data_Pittsburgh!AG$2:'cleaned_data_Pittsburgh'!AG$828, MATCH(A5817, cleaned_data_Pittsburgh!I$2:'cleaned_data_Pittsburgh'!I$828,0))</f>
        <v>0</v>
      </c>
      <c r="F5817" t="str">
        <f>INDEX(cleaned_data_Pittsburgh!AK$2:'cleaned_data_Pittsburgh'!AK$828, MATCH(A5817, cleaned_data_Pittsburgh!I$2:'cleaned_data_Pittsburgh'!I$828,0))</f>
        <v>Sub-county</v>
      </c>
      <c r="G5817">
        <f t="shared" si="73"/>
        <v>1</v>
      </c>
    </row>
    <row r="5818" spans="1:7" x14ac:dyDescent="0.2">
      <c r="A5818" t="s">
        <v>3357</v>
      </c>
      <c r="B5818">
        <v>10164859</v>
      </c>
      <c r="C5818" t="s">
        <v>3380</v>
      </c>
      <c r="D5818" t="str">
        <f>INDEX(cleaned_data_Pittsburgh!AF$2:'cleaned_data_Pittsburgh'!AF$828, MATCH(A5818, cleaned_data_Pittsburgh!I$2:'cleaned_data_Pittsburgh'!I$828,0))</f>
        <v>Pittsburgh</v>
      </c>
      <c r="E5818">
        <f>INDEX(cleaned_data_Pittsburgh!AG$2:'cleaned_data_Pittsburgh'!AG$828, MATCH(A5818, cleaned_data_Pittsburgh!I$2:'cleaned_data_Pittsburgh'!I$828,0))</f>
        <v>0</v>
      </c>
      <c r="F5818" t="str">
        <f>INDEX(cleaned_data_Pittsburgh!AK$2:'cleaned_data_Pittsburgh'!AK$828, MATCH(A5818, cleaned_data_Pittsburgh!I$2:'cleaned_data_Pittsburgh'!I$828,0))</f>
        <v>Sub-county</v>
      </c>
      <c r="G5818">
        <f t="shared" si="73"/>
        <v>1</v>
      </c>
    </row>
    <row r="5819" spans="1:7" x14ac:dyDescent="0.2">
      <c r="A5819" t="s">
        <v>3357</v>
      </c>
      <c r="B5819">
        <v>8981553</v>
      </c>
      <c r="C5819" t="s">
        <v>3380</v>
      </c>
      <c r="D5819" t="str">
        <f>INDEX(cleaned_data_Pittsburgh!AF$2:'cleaned_data_Pittsburgh'!AF$828, MATCH(A5819, cleaned_data_Pittsburgh!I$2:'cleaned_data_Pittsburgh'!I$828,0))</f>
        <v>Pittsburgh</v>
      </c>
      <c r="E5819">
        <f>INDEX(cleaned_data_Pittsburgh!AG$2:'cleaned_data_Pittsburgh'!AG$828, MATCH(A5819, cleaned_data_Pittsburgh!I$2:'cleaned_data_Pittsburgh'!I$828,0))</f>
        <v>0</v>
      </c>
      <c r="F5819" t="str">
        <f>INDEX(cleaned_data_Pittsburgh!AK$2:'cleaned_data_Pittsburgh'!AK$828, MATCH(A5819, cleaned_data_Pittsburgh!I$2:'cleaned_data_Pittsburgh'!I$828,0))</f>
        <v>Sub-county</v>
      </c>
      <c r="G5819">
        <f t="shared" si="73"/>
        <v>1</v>
      </c>
    </row>
    <row r="5820" spans="1:7" x14ac:dyDescent="0.2">
      <c r="A5820" t="s">
        <v>3357</v>
      </c>
      <c r="B5820">
        <v>183342492</v>
      </c>
      <c r="C5820" t="s">
        <v>3380</v>
      </c>
      <c r="D5820" t="str">
        <f>INDEX(cleaned_data_Pittsburgh!AF$2:'cleaned_data_Pittsburgh'!AF$828, MATCH(A5820, cleaned_data_Pittsburgh!I$2:'cleaned_data_Pittsburgh'!I$828,0))</f>
        <v>Pittsburgh</v>
      </c>
      <c r="E5820">
        <f>INDEX(cleaned_data_Pittsburgh!AG$2:'cleaned_data_Pittsburgh'!AG$828, MATCH(A5820, cleaned_data_Pittsburgh!I$2:'cleaned_data_Pittsburgh'!I$828,0))</f>
        <v>0</v>
      </c>
      <c r="F5820" t="str">
        <f>INDEX(cleaned_data_Pittsburgh!AK$2:'cleaned_data_Pittsburgh'!AK$828, MATCH(A5820, cleaned_data_Pittsburgh!I$2:'cleaned_data_Pittsburgh'!I$828,0))</f>
        <v>Sub-county</v>
      </c>
      <c r="G5820">
        <f t="shared" si="73"/>
        <v>1</v>
      </c>
    </row>
    <row r="5821" spans="1:7" x14ac:dyDescent="0.2">
      <c r="A5821" t="s">
        <v>3357</v>
      </c>
      <c r="B5821">
        <v>190868575</v>
      </c>
      <c r="C5821" t="s">
        <v>3380</v>
      </c>
      <c r="D5821" t="str">
        <f>INDEX(cleaned_data_Pittsburgh!AF$2:'cleaned_data_Pittsburgh'!AF$828, MATCH(A5821, cleaned_data_Pittsburgh!I$2:'cleaned_data_Pittsburgh'!I$828,0))</f>
        <v>Pittsburgh</v>
      </c>
      <c r="E5821">
        <f>INDEX(cleaned_data_Pittsburgh!AG$2:'cleaned_data_Pittsburgh'!AG$828, MATCH(A5821, cleaned_data_Pittsburgh!I$2:'cleaned_data_Pittsburgh'!I$828,0))</f>
        <v>0</v>
      </c>
      <c r="F5821" t="str">
        <f>INDEX(cleaned_data_Pittsburgh!AK$2:'cleaned_data_Pittsburgh'!AK$828, MATCH(A5821, cleaned_data_Pittsburgh!I$2:'cleaned_data_Pittsburgh'!I$828,0))</f>
        <v>Sub-county</v>
      </c>
      <c r="G5821">
        <f t="shared" si="73"/>
        <v>1</v>
      </c>
    </row>
    <row r="5822" spans="1:7" x14ac:dyDescent="0.2">
      <c r="A5822" t="s">
        <v>3357</v>
      </c>
      <c r="B5822">
        <v>191144274</v>
      </c>
      <c r="C5822" t="s">
        <v>3380</v>
      </c>
      <c r="D5822" t="str">
        <f>INDEX(cleaned_data_Pittsburgh!AF$2:'cleaned_data_Pittsburgh'!AF$828, MATCH(A5822, cleaned_data_Pittsburgh!I$2:'cleaned_data_Pittsburgh'!I$828,0))</f>
        <v>Pittsburgh</v>
      </c>
      <c r="E5822">
        <f>INDEX(cleaned_data_Pittsburgh!AG$2:'cleaned_data_Pittsburgh'!AG$828, MATCH(A5822, cleaned_data_Pittsburgh!I$2:'cleaned_data_Pittsburgh'!I$828,0))</f>
        <v>0</v>
      </c>
      <c r="F5822" t="str">
        <f>INDEX(cleaned_data_Pittsburgh!AK$2:'cleaned_data_Pittsburgh'!AK$828, MATCH(A5822, cleaned_data_Pittsburgh!I$2:'cleaned_data_Pittsburgh'!I$828,0))</f>
        <v>Sub-county</v>
      </c>
      <c r="G5822">
        <f t="shared" si="73"/>
        <v>1</v>
      </c>
    </row>
    <row r="5823" spans="1:7" x14ac:dyDescent="0.2">
      <c r="A5823" t="s">
        <v>3357</v>
      </c>
      <c r="B5823">
        <v>107328342</v>
      </c>
      <c r="C5823" t="s">
        <v>3380</v>
      </c>
      <c r="D5823" t="str">
        <f>INDEX(cleaned_data_Pittsburgh!AF$2:'cleaned_data_Pittsburgh'!AF$828, MATCH(A5823, cleaned_data_Pittsburgh!I$2:'cleaned_data_Pittsburgh'!I$828,0))</f>
        <v>Pittsburgh</v>
      </c>
      <c r="E5823">
        <f>INDEX(cleaned_data_Pittsburgh!AG$2:'cleaned_data_Pittsburgh'!AG$828, MATCH(A5823, cleaned_data_Pittsburgh!I$2:'cleaned_data_Pittsburgh'!I$828,0))</f>
        <v>0</v>
      </c>
      <c r="F5823" t="str">
        <f>INDEX(cleaned_data_Pittsburgh!AK$2:'cleaned_data_Pittsburgh'!AK$828, MATCH(A5823, cleaned_data_Pittsburgh!I$2:'cleaned_data_Pittsburgh'!I$828,0))</f>
        <v>Sub-county</v>
      </c>
      <c r="G5823">
        <f t="shared" si="73"/>
        <v>1</v>
      </c>
    </row>
    <row r="5824" spans="1:7" x14ac:dyDescent="0.2">
      <c r="A5824" t="s">
        <v>3357</v>
      </c>
      <c r="B5824">
        <v>191232937</v>
      </c>
      <c r="C5824" t="s">
        <v>3380</v>
      </c>
      <c r="D5824" t="str">
        <f>INDEX(cleaned_data_Pittsburgh!AF$2:'cleaned_data_Pittsburgh'!AF$828, MATCH(A5824, cleaned_data_Pittsburgh!I$2:'cleaned_data_Pittsburgh'!I$828,0))</f>
        <v>Pittsburgh</v>
      </c>
      <c r="E5824">
        <f>INDEX(cleaned_data_Pittsburgh!AG$2:'cleaned_data_Pittsburgh'!AG$828, MATCH(A5824, cleaned_data_Pittsburgh!I$2:'cleaned_data_Pittsburgh'!I$828,0))</f>
        <v>0</v>
      </c>
      <c r="F5824" t="str">
        <f>INDEX(cleaned_data_Pittsburgh!AK$2:'cleaned_data_Pittsburgh'!AK$828, MATCH(A5824, cleaned_data_Pittsburgh!I$2:'cleaned_data_Pittsburgh'!I$828,0))</f>
        <v>Sub-county</v>
      </c>
      <c r="G5824">
        <f t="shared" si="73"/>
        <v>1</v>
      </c>
    </row>
    <row r="5825" spans="1:7" x14ac:dyDescent="0.2">
      <c r="A5825" t="s">
        <v>3357</v>
      </c>
      <c r="B5825">
        <v>109986352</v>
      </c>
      <c r="C5825" t="s">
        <v>3380</v>
      </c>
      <c r="D5825" t="str">
        <f>INDEX(cleaned_data_Pittsburgh!AF$2:'cleaned_data_Pittsburgh'!AF$828, MATCH(A5825, cleaned_data_Pittsburgh!I$2:'cleaned_data_Pittsburgh'!I$828,0))</f>
        <v>Pittsburgh</v>
      </c>
      <c r="E5825">
        <f>INDEX(cleaned_data_Pittsburgh!AG$2:'cleaned_data_Pittsburgh'!AG$828, MATCH(A5825, cleaned_data_Pittsburgh!I$2:'cleaned_data_Pittsburgh'!I$828,0))</f>
        <v>0</v>
      </c>
      <c r="F5825" t="str">
        <f>INDEX(cleaned_data_Pittsburgh!AK$2:'cleaned_data_Pittsburgh'!AK$828, MATCH(A5825, cleaned_data_Pittsburgh!I$2:'cleaned_data_Pittsburgh'!I$828,0))</f>
        <v>Sub-county</v>
      </c>
      <c r="G5825">
        <f t="shared" si="73"/>
        <v>1</v>
      </c>
    </row>
    <row r="5826" spans="1:7" x14ac:dyDescent="0.2">
      <c r="A5826" t="s">
        <v>3357</v>
      </c>
      <c r="B5826">
        <v>189284038</v>
      </c>
      <c r="C5826" t="s">
        <v>3380</v>
      </c>
      <c r="D5826" t="str">
        <f>INDEX(cleaned_data_Pittsburgh!AF$2:'cleaned_data_Pittsburgh'!AF$828, MATCH(A5826, cleaned_data_Pittsburgh!I$2:'cleaned_data_Pittsburgh'!I$828,0))</f>
        <v>Pittsburgh</v>
      </c>
      <c r="E5826">
        <f>INDEX(cleaned_data_Pittsburgh!AG$2:'cleaned_data_Pittsburgh'!AG$828, MATCH(A5826, cleaned_data_Pittsburgh!I$2:'cleaned_data_Pittsburgh'!I$828,0))</f>
        <v>0</v>
      </c>
      <c r="F5826" t="str">
        <f>INDEX(cleaned_data_Pittsburgh!AK$2:'cleaned_data_Pittsburgh'!AK$828, MATCH(A5826, cleaned_data_Pittsburgh!I$2:'cleaned_data_Pittsburgh'!I$828,0))</f>
        <v>Sub-county</v>
      </c>
      <c r="G5826">
        <f t="shared" si="73"/>
        <v>1</v>
      </c>
    </row>
    <row r="5827" spans="1:7" x14ac:dyDescent="0.2">
      <c r="A5827" t="s">
        <v>3357</v>
      </c>
      <c r="B5827">
        <v>191462288</v>
      </c>
      <c r="C5827" t="s">
        <v>3380</v>
      </c>
      <c r="D5827" t="str">
        <f>INDEX(cleaned_data_Pittsburgh!AF$2:'cleaned_data_Pittsburgh'!AF$828, MATCH(A5827, cleaned_data_Pittsburgh!I$2:'cleaned_data_Pittsburgh'!I$828,0))</f>
        <v>Pittsburgh</v>
      </c>
      <c r="E5827">
        <f>INDEX(cleaned_data_Pittsburgh!AG$2:'cleaned_data_Pittsburgh'!AG$828, MATCH(A5827, cleaned_data_Pittsburgh!I$2:'cleaned_data_Pittsburgh'!I$828,0))</f>
        <v>0</v>
      </c>
      <c r="F5827" t="str">
        <f>INDEX(cleaned_data_Pittsburgh!AK$2:'cleaned_data_Pittsburgh'!AK$828, MATCH(A5827, cleaned_data_Pittsburgh!I$2:'cleaned_data_Pittsburgh'!I$828,0))</f>
        <v>Sub-county</v>
      </c>
      <c r="G5827">
        <f t="shared" si="73"/>
        <v>1</v>
      </c>
    </row>
    <row r="5828" spans="1:7" x14ac:dyDescent="0.2">
      <c r="A5828" t="s">
        <v>3357</v>
      </c>
      <c r="B5828">
        <v>132888012</v>
      </c>
      <c r="C5828" t="s">
        <v>3380</v>
      </c>
      <c r="D5828" t="str">
        <f>INDEX(cleaned_data_Pittsburgh!AF$2:'cleaned_data_Pittsburgh'!AF$828, MATCH(A5828, cleaned_data_Pittsburgh!I$2:'cleaned_data_Pittsburgh'!I$828,0))</f>
        <v>Pittsburgh</v>
      </c>
      <c r="E5828">
        <f>INDEX(cleaned_data_Pittsburgh!AG$2:'cleaned_data_Pittsburgh'!AG$828, MATCH(A5828, cleaned_data_Pittsburgh!I$2:'cleaned_data_Pittsburgh'!I$828,0))</f>
        <v>0</v>
      </c>
      <c r="F5828" t="str">
        <f>INDEX(cleaned_data_Pittsburgh!AK$2:'cleaned_data_Pittsburgh'!AK$828, MATCH(A5828, cleaned_data_Pittsburgh!I$2:'cleaned_data_Pittsburgh'!I$828,0))</f>
        <v>Sub-county</v>
      </c>
      <c r="G5828">
        <f t="shared" si="73"/>
        <v>1</v>
      </c>
    </row>
    <row r="5829" spans="1:7" x14ac:dyDescent="0.2">
      <c r="A5829" t="s">
        <v>3357</v>
      </c>
      <c r="B5829">
        <v>115589702</v>
      </c>
      <c r="C5829" t="s">
        <v>3380</v>
      </c>
      <c r="D5829" t="str">
        <f>INDEX(cleaned_data_Pittsburgh!AF$2:'cleaned_data_Pittsburgh'!AF$828, MATCH(A5829, cleaned_data_Pittsburgh!I$2:'cleaned_data_Pittsburgh'!I$828,0))</f>
        <v>Pittsburgh</v>
      </c>
      <c r="E5829">
        <f>INDEX(cleaned_data_Pittsburgh!AG$2:'cleaned_data_Pittsburgh'!AG$828, MATCH(A5829, cleaned_data_Pittsburgh!I$2:'cleaned_data_Pittsburgh'!I$828,0))</f>
        <v>0</v>
      </c>
      <c r="F5829" t="str">
        <f>INDEX(cleaned_data_Pittsburgh!AK$2:'cleaned_data_Pittsburgh'!AK$828, MATCH(A5829, cleaned_data_Pittsburgh!I$2:'cleaned_data_Pittsburgh'!I$828,0))</f>
        <v>Sub-county</v>
      </c>
      <c r="G5829">
        <f t="shared" si="73"/>
        <v>1</v>
      </c>
    </row>
    <row r="5830" spans="1:7" x14ac:dyDescent="0.2">
      <c r="A5830" t="s">
        <v>3357</v>
      </c>
      <c r="B5830">
        <v>7684965</v>
      </c>
      <c r="C5830" t="s">
        <v>3380</v>
      </c>
      <c r="D5830" t="str">
        <f>INDEX(cleaned_data_Pittsburgh!AF$2:'cleaned_data_Pittsburgh'!AF$828, MATCH(A5830, cleaned_data_Pittsburgh!I$2:'cleaned_data_Pittsburgh'!I$828,0))</f>
        <v>Pittsburgh</v>
      </c>
      <c r="E5830">
        <f>INDEX(cleaned_data_Pittsburgh!AG$2:'cleaned_data_Pittsburgh'!AG$828, MATCH(A5830, cleaned_data_Pittsburgh!I$2:'cleaned_data_Pittsburgh'!I$828,0))</f>
        <v>0</v>
      </c>
      <c r="F5830" t="str">
        <f>INDEX(cleaned_data_Pittsburgh!AK$2:'cleaned_data_Pittsburgh'!AK$828, MATCH(A5830, cleaned_data_Pittsburgh!I$2:'cleaned_data_Pittsburgh'!I$828,0))</f>
        <v>Sub-county</v>
      </c>
      <c r="G5830">
        <f t="shared" si="73"/>
        <v>1</v>
      </c>
    </row>
    <row r="5831" spans="1:7" x14ac:dyDescent="0.2">
      <c r="A5831" t="s">
        <v>3133</v>
      </c>
      <c r="B5831">
        <v>182491636</v>
      </c>
      <c r="C5831" t="s">
        <v>3380</v>
      </c>
      <c r="D5831" t="str">
        <f>INDEX(cleaned_data_Pittsburgh!AF$2:'cleaned_data_Pittsburgh'!AF$828, MATCH(A5831, cleaned_data_Pittsburgh!I$2:'cleaned_data_Pittsburgh'!I$828,0))</f>
        <v>Pittsburgh</v>
      </c>
      <c r="E5831">
        <f>INDEX(cleaned_data_Pittsburgh!AG$2:'cleaned_data_Pittsburgh'!AG$828, MATCH(A5831, cleaned_data_Pittsburgh!I$2:'cleaned_data_Pittsburgh'!I$828,0))</f>
        <v>0</v>
      </c>
      <c r="F5831" t="str">
        <f>INDEX(cleaned_data_Pittsburgh!AK$2:'cleaned_data_Pittsburgh'!AK$828, MATCH(A5831, cleaned_data_Pittsburgh!I$2:'cleaned_data_Pittsburgh'!I$828,0))</f>
        <v>Sub-county</v>
      </c>
      <c r="G5831">
        <f t="shared" si="73"/>
        <v>1</v>
      </c>
    </row>
    <row r="5832" spans="1:7" x14ac:dyDescent="0.2">
      <c r="A5832" t="s">
        <v>3133</v>
      </c>
      <c r="B5832">
        <v>237675</v>
      </c>
      <c r="C5832" t="s">
        <v>3380</v>
      </c>
      <c r="D5832" t="str">
        <f>INDEX(cleaned_data_Pittsburgh!AF$2:'cleaned_data_Pittsburgh'!AF$828, MATCH(A5832, cleaned_data_Pittsburgh!I$2:'cleaned_data_Pittsburgh'!I$828,0))</f>
        <v>Pittsburgh</v>
      </c>
      <c r="E5832">
        <f>INDEX(cleaned_data_Pittsburgh!AG$2:'cleaned_data_Pittsburgh'!AG$828, MATCH(A5832, cleaned_data_Pittsburgh!I$2:'cleaned_data_Pittsburgh'!I$828,0))</f>
        <v>0</v>
      </c>
      <c r="F5832" t="str">
        <f>INDEX(cleaned_data_Pittsburgh!AK$2:'cleaned_data_Pittsburgh'!AK$828, MATCH(A5832, cleaned_data_Pittsburgh!I$2:'cleaned_data_Pittsburgh'!I$828,0))</f>
        <v>Sub-county</v>
      </c>
      <c r="G5832">
        <f t="shared" si="73"/>
        <v>1</v>
      </c>
    </row>
    <row r="5833" spans="1:7" x14ac:dyDescent="0.2">
      <c r="A5833" t="s">
        <v>3316</v>
      </c>
      <c r="B5833">
        <v>8457539</v>
      </c>
      <c r="C5833" t="s">
        <v>3380</v>
      </c>
      <c r="D5833" t="str">
        <f>INDEX(cleaned_data_Pittsburgh!AF$2:'cleaned_data_Pittsburgh'!AF$828, MATCH(A5833, cleaned_data_Pittsburgh!I$2:'cleaned_data_Pittsburgh'!I$828,0))</f>
        <v>Pittsburgh</v>
      </c>
      <c r="E5833">
        <f>INDEX(cleaned_data_Pittsburgh!AG$2:'cleaned_data_Pittsburgh'!AG$828, MATCH(A5833, cleaned_data_Pittsburgh!I$2:'cleaned_data_Pittsburgh'!I$828,0))</f>
        <v>0</v>
      </c>
      <c r="F5833" t="str">
        <f>INDEX(cleaned_data_Pittsburgh!AK$2:'cleaned_data_Pittsburgh'!AK$828, MATCH(A5833, cleaned_data_Pittsburgh!I$2:'cleaned_data_Pittsburgh'!I$828,0))</f>
        <v>Sub-county</v>
      </c>
      <c r="G5833">
        <f t="shared" si="73"/>
        <v>1</v>
      </c>
    </row>
    <row r="5834" spans="1:7" x14ac:dyDescent="0.2">
      <c r="A5834" t="s">
        <v>3316</v>
      </c>
      <c r="B5834">
        <v>191491491</v>
      </c>
      <c r="C5834" t="s">
        <v>3380</v>
      </c>
      <c r="D5834" t="str">
        <f>INDEX(cleaned_data_Pittsburgh!AF$2:'cleaned_data_Pittsburgh'!AF$828, MATCH(A5834, cleaned_data_Pittsburgh!I$2:'cleaned_data_Pittsburgh'!I$828,0))</f>
        <v>Pittsburgh</v>
      </c>
      <c r="E5834">
        <f>INDEX(cleaned_data_Pittsburgh!AG$2:'cleaned_data_Pittsburgh'!AG$828, MATCH(A5834, cleaned_data_Pittsburgh!I$2:'cleaned_data_Pittsburgh'!I$828,0))</f>
        <v>0</v>
      </c>
      <c r="F5834" t="str">
        <f>INDEX(cleaned_data_Pittsburgh!AK$2:'cleaned_data_Pittsburgh'!AK$828, MATCH(A5834, cleaned_data_Pittsburgh!I$2:'cleaned_data_Pittsburgh'!I$828,0))</f>
        <v>Sub-county</v>
      </c>
      <c r="G5834">
        <f t="shared" si="73"/>
        <v>1</v>
      </c>
    </row>
    <row r="5835" spans="1:7" x14ac:dyDescent="0.2">
      <c r="A5835" t="s">
        <v>3373</v>
      </c>
      <c r="B5835">
        <v>13607105</v>
      </c>
      <c r="C5835" t="s">
        <v>3380</v>
      </c>
      <c r="D5835" t="str">
        <f>INDEX(cleaned_data_Pittsburgh!AF$2:'cleaned_data_Pittsburgh'!AF$828, MATCH(A5835, cleaned_data_Pittsburgh!I$2:'cleaned_data_Pittsburgh'!I$828,0))</f>
        <v>Pittsburgh</v>
      </c>
      <c r="E5835">
        <f>INDEX(cleaned_data_Pittsburgh!AG$2:'cleaned_data_Pittsburgh'!AG$828, MATCH(A5835, cleaned_data_Pittsburgh!I$2:'cleaned_data_Pittsburgh'!I$828,0))</f>
        <v>0</v>
      </c>
      <c r="F5835" t="str">
        <f>INDEX(cleaned_data_Pittsburgh!AK$2:'cleaned_data_Pittsburgh'!AK$828, MATCH(A5835, cleaned_data_Pittsburgh!I$2:'cleaned_data_Pittsburgh'!I$828,0))</f>
        <v>Sub-county</v>
      </c>
      <c r="G5835">
        <f t="shared" ref="G5835:G5898" si="74">IF(IFERROR(SEARCH(D5835, C5835), 0), 1, 0)</f>
        <v>1</v>
      </c>
    </row>
    <row r="5836" spans="1:7" x14ac:dyDescent="0.2">
      <c r="A5836" t="s">
        <v>3373</v>
      </c>
      <c r="B5836">
        <v>163512552</v>
      </c>
      <c r="C5836" t="s">
        <v>3380</v>
      </c>
      <c r="D5836" t="str">
        <f>INDEX(cleaned_data_Pittsburgh!AF$2:'cleaned_data_Pittsburgh'!AF$828, MATCH(A5836, cleaned_data_Pittsburgh!I$2:'cleaned_data_Pittsburgh'!I$828,0))</f>
        <v>Pittsburgh</v>
      </c>
      <c r="E5836">
        <f>INDEX(cleaned_data_Pittsburgh!AG$2:'cleaned_data_Pittsburgh'!AG$828, MATCH(A5836, cleaned_data_Pittsburgh!I$2:'cleaned_data_Pittsburgh'!I$828,0))</f>
        <v>0</v>
      </c>
      <c r="F5836" t="str">
        <f>INDEX(cleaned_data_Pittsburgh!AK$2:'cleaned_data_Pittsburgh'!AK$828, MATCH(A5836, cleaned_data_Pittsburgh!I$2:'cleaned_data_Pittsburgh'!I$828,0))</f>
        <v>Sub-county</v>
      </c>
      <c r="G5836">
        <f t="shared" si="74"/>
        <v>1</v>
      </c>
    </row>
    <row r="5837" spans="1:7" x14ac:dyDescent="0.2">
      <c r="A5837" t="s">
        <v>3373</v>
      </c>
      <c r="B5837">
        <v>175258622</v>
      </c>
      <c r="C5837" t="s">
        <v>3380</v>
      </c>
      <c r="D5837" t="str">
        <f>INDEX(cleaned_data_Pittsburgh!AF$2:'cleaned_data_Pittsburgh'!AF$828, MATCH(A5837, cleaned_data_Pittsburgh!I$2:'cleaned_data_Pittsburgh'!I$828,0))</f>
        <v>Pittsburgh</v>
      </c>
      <c r="E5837">
        <f>INDEX(cleaned_data_Pittsburgh!AG$2:'cleaned_data_Pittsburgh'!AG$828, MATCH(A5837, cleaned_data_Pittsburgh!I$2:'cleaned_data_Pittsburgh'!I$828,0))</f>
        <v>0</v>
      </c>
      <c r="F5837" t="str">
        <f>INDEX(cleaned_data_Pittsburgh!AK$2:'cleaned_data_Pittsburgh'!AK$828, MATCH(A5837, cleaned_data_Pittsburgh!I$2:'cleaned_data_Pittsburgh'!I$828,0))</f>
        <v>Sub-county</v>
      </c>
      <c r="G5837">
        <f t="shared" si="74"/>
        <v>1</v>
      </c>
    </row>
    <row r="5838" spans="1:7" x14ac:dyDescent="0.2">
      <c r="A5838" t="s">
        <v>3373</v>
      </c>
      <c r="B5838">
        <v>78002572</v>
      </c>
      <c r="C5838" t="s">
        <v>3380</v>
      </c>
      <c r="D5838" t="str">
        <f>INDEX(cleaned_data_Pittsburgh!AF$2:'cleaned_data_Pittsburgh'!AF$828, MATCH(A5838, cleaned_data_Pittsburgh!I$2:'cleaned_data_Pittsburgh'!I$828,0))</f>
        <v>Pittsburgh</v>
      </c>
      <c r="E5838">
        <f>INDEX(cleaned_data_Pittsburgh!AG$2:'cleaned_data_Pittsburgh'!AG$828, MATCH(A5838, cleaned_data_Pittsburgh!I$2:'cleaned_data_Pittsburgh'!I$828,0))</f>
        <v>0</v>
      </c>
      <c r="F5838" t="str">
        <f>INDEX(cleaned_data_Pittsburgh!AK$2:'cleaned_data_Pittsburgh'!AK$828, MATCH(A5838, cleaned_data_Pittsburgh!I$2:'cleaned_data_Pittsburgh'!I$828,0))</f>
        <v>Sub-county</v>
      </c>
      <c r="G5838">
        <f t="shared" si="74"/>
        <v>1</v>
      </c>
    </row>
    <row r="5839" spans="1:7" x14ac:dyDescent="0.2">
      <c r="A5839" t="s">
        <v>3373</v>
      </c>
      <c r="B5839">
        <v>184217683</v>
      </c>
      <c r="C5839" t="s">
        <v>3380</v>
      </c>
      <c r="D5839" t="str">
        <f>INDEX(cleaned_data_Pittsburgh!AF$2:'cleaned_data_Pittsburgh'!AF$828, MATCH(A5839, cleaned_data_Pittsburgh!I$2:'cleaned_data_Pittsburgh'!I$828,0))</f>
        <v>Pittsburgh</v>
      </c>
      <c r="E5839">
        <f>INDEX(cleaned_data_Pittsburgh!AG$2:'cleaned_data_Pittsburgh'!AG$828, MATCH(A5839, cleaned_data_Pittsburgh!I$2:'cleaned_data_Pittsburgh'!I$828,0))</f>
        <v>0</v>
      </c>
      <c r="F5839" t="str">
        <f>INDEX(cleaned_data_Pittsburgh!AK$2:'cleaned_data_Pittsburgh'!AK$828, MATCH(A5839, cleaned_data_Pittsburgh!I$2:'cleaned_data_Pittsburgh'!I$828,0))</f>
        <v>Sub-county</v>
      </c>
      <c r="G5839">
        <f t="shared" si="74"/>
        <v>1</v>
      </c>
    </row>
    <row r="5840" spans="1:7" x14ac:dyDescent="0.2">
      <c r="A5840" t="s">
        <v>3373</v>
      </c>
      <c r="B5840">
        <v>11646326</v>
      </c>
      <c r="C5840" t="s">
        <v>3380</v>
      </c>
      <c r="D5840" t="str">
        <f>INDEX(cleaned_data_Pittsburgh!AF$2:'cleaned_data_Pittsburgh'!AF$828, MATCH(A5840, cleaned_data_Pittsburgh!I$2:'cleaned_data_Pittsburgh'!I$828,0))</f>
        <v>Pittsburgh</v>
      </c>
      <c r="E5840">
        <f>INDEX(cleaned_data_Pittsburgh!AG$2:'cleaned_data_Pittsburgh'!AG$828, MATCH(A5840, cleaned_data_Pittsburgh!I$2:'cleaned_data_Pittsburgh'!I$828,0))</f>
        <v>0</v>
      </c>
      <c r="F5840" t="str">
        <f>INDEX(cleaned_data_Pittsburgh!AK$2:'cleaned_data_Pittsburgh'!AK$828, MATCH(A5840, cleaned_data_Pittsburgh!I$2:'cleaned_data_Pittsburgh'!I$828,0))</f>
        <v>Sub-county</v>
      </c>
      <c r="G5840">
        <f t="shared" si="74"/>
        <v>1</v>
      </c>
    </row>
    <row r="5841" spans="1:7" x14ac:dyDescent="0.2">
      <c r="A5841" t="s">
        <v>3373</v>
      </c>
      <c r="B5841">
        <v>141262332</v>
      </c>
      <c r="C5841" t="s">
        <v>3380</v>
      </c>
      <c r="D5841" t="str">
        <f>INDEX(cleaned_data_Pittsburgh!AF$2:'cleaned_data_Pittsburgh'!AF$828, MATCH(A5841, cleaned_data_Pittsburgh!I$2:'cleaned_data_Pittsburgh'!I$828,0))</f>
        <v>Pittsburgh</v>
      </c>
      <c r="E5841">
        <f>INDEX(cleaned_data_Pittsburgh!AG$2:'cleaned_data_Pittsburgh'!AG$828, MATCH(A5841, cleaned_data_Pittsburgh!I$2:'cleaned_data_Pittsburgh'!I$828,0))</f>
        <v>0</v>
      </c>
      <c r="F5841" t="str">
        <f>INDEX(cleaned_data_Pittsburgh!AK$2:'cleaned_data_Pittsburgh'!AK$828, MATCH(A5841, cleaned_data_Pittsburgh!I$2:'cleaned_data_Pittsburgh'!I$828,0))</f>
        <v>Sub-county</v>
      </c>
      <c r="G5841">
        <f t="shared" si="74"/>
        <v>1</v>
      </c>
    </row>
    <row r="5842" spans="1:7" x14ac:dyDescent="0.2">
      <c r="A5842" t="s">
        <v>3373</v>
      </c>
      <c r="B5842">
        <v>6808965</v>
      </c>
      <c r="C5842" t="s">
        <v>3380</v>
      </c>
      <c r="D5842" t="str">
        <f>INDEX(cleaned_data_Pittsburgh!AF$2:'cleaned_data_Pittsburgh'!AF$828, MATCH(A5842, cleaned_data_Pittsburgh!I$2:'cleaned_data_Pittsburgh'!I$828,0))</f>
        <v>Pittsburgh</v>
      </c>
      <c r="E5842">
        <f>INDEX(cleaned_data_Pittsburgh!AG$2:'cleaned_data_Pittsburgh'!AG$828, MATCH(A5842, cleaned_data_Pittsburgh!I$2:'cleaned_data_Pittsburgh'!I$828,0))</f>
        <v>0</v>
      </c>
      <c r="F5842" t="str">
        <f>INDEX(cleaned_data_Pittsburgh!AK$2:'cleaned_data_Pittsburgh'!AK$828, MATCH(A5842, cleaned_data_Pittsburgh!I$2:'cleaned_data_Pittsburgh'!I$828,0))</f>
        <v>Sub-county</v>
      </c>
      <c r="G5842">
        <f t="shared" si="74"/>
        <v>1</v>
      </c>
    </row>
    <row r="5843" spans="1:7" x14ac:dyDescent="0.2">
      <c r="A5843" t="s">
        <v>3373</v>
      </c>
      <c r="B5843">
        <v>183159945</v>
      </c>
      <c r="C5843" t="s">
        <v>3380</v>
      </c>
      <c r="D5843" t="str">
        <f>INDEX(cleaned_data_Pittsburgh!AF$2:'cleaned_data_Pittsburgh'!AF$828, MATCH(A5843, cleaned_data_Pittsburgh!I$2:'cleaned_data_Pittsburgh'!I$828,0))</f>
        <v>Pittsburgh</v>
      </c>
      <c r="E5843">
        <f>INDEX(cleaned_data_Pittsburgh!AG$2:'cleaned_data_Pittsburgh'!AG$828, MATCH(A5843, cleaned_data_Pittsburgh!I$2:'cleaned_data_Pittsburgh'!I$828,0))</f>
        <v>0</v>
      </c>
      <c r="F5843" t="str">
        <f>INDEX(cleaned_data_Pittsburgh!AK$2:'cleaned_data_Pittsburgh'!AK$828, MATCH(A5843, cleaned_data_Pittsburgh!I$2:'cleaned_data_Pittsburgh'!I$828,0))</f>
        <v>Sub-county</v>
      </c>
      <c r="G5843">
        <f t="shared" si="74"/>
        <v>1</v>
      </c>
    </row>
    <row r="5844" spans="1:7" x14ac:dyDescent="0.2">
      <c r="A5844" t="s">
        <v>3373</v>
      </c>
      <c r="B5844">
        <v>6632291</v>
      </c>
      <c r="C5844" t="s">
        <v>3380</v>
      </c>
      <c r="D5844" t="str">
        <f>INDEX(cleaned_data_Pittsburgh!AF$2:'cleaned_data_Pittsburgh'!AF$828, MATCH(A5844, cleaned_data_Pittsburgh!I$2:'cleaned_data_Pittsburgh'!I$828,0))</f>
        <v>Pittsburgh</v>
      </c>
      <c r="E5844">
        <f>INDEX(cleaned_data_Pittsburgh!AG$2:'cleaned_data_Pittsburgh'!AG$828, MATCH(A5844, cleaned_data_Pittsburgh!I$2:'cleaned_data_Pittsburgh'!I$828,0))</f>
        <v>0</v>
      </c>
      <c r="F5844" t="str">
        <f>INDEX(cleaned_data_Pittsburgh!AK$2:'cleaned_data_Pittsburgh'!AK$828, MATCH(A5844, cleaned_data_Pittsburgh!I$2:'cleaned_data_Pittsburgh'!I$828,0))</f>
        <v>Sub-county</v>
      </c>
      <c r="G5844">
        <f t="shared" si="74"/>
        <v>1</v>
      </c>
    </row>
    <row r="5845" spans="1:7" x14ac:dyDescent="0.2">
      <c r="A5845" t="s">
        <v>3373</v>
      </c>
      <c r="B5845">
        <v>109873002</v>
      </c>
      <c r="C5845" t="s">
        <v>3380</v>
      </c>
      <c r="D5845" t="str">
        <f>INDEX(cleaned_data_Pittsburgh!AF$2:'cleaned_data_Pittsburgh'!AF$828, MATCH(A5845, cleaned_data_Pittsburgh!I$2:'cleaned_data_Pittsburgh'!I$828,0))</f>
        <v>Pittsburgh</v>
      </c>
      <c r="E5845">
        <f>INDEX(cleaned_data_Pittsburgh!AG$2:'cleaned_data_Pittsburgh'!AG$828, MATCH(A5845, cleaned_data_Pittsburgh!I$2:'cleaned_data_Pittsburgh'!I$828,0))</f>
        <v>0</v>
      </c>
      <c r="F5845" t="str">
        <f>INDEX(cleaned_data_Pittsburgh!AK$2:'cleaned_data_Pittsburgh'!AK$828, MATCH(A5845, cleaned_data_Pittsburgh!I$2:'cleaned_data_Pittsburgh'!I$828,0))</f>
        <v>Sub-county</v>
      </c>
      <c r="G5845">
        <f t="shared" si="74"/>
        <v>1</v>
      </c>
    </row>
    <row r="5846" spans="1:7" x14ac:dyDescent="0.2">
      <c r="A5846" t="s">
        <v>3248</v>
      </c>
      <c r="B5846">
        <v>13363447</v>
      </c>
      <c r="C5846" t="s">
        <v>3380</v>
      </c>
      <c r="D5846" t="str">
        <f>INDEX(cleaned_data_Pittsburgh!AF$2:'cleaned_data_Pittsburgh'!AF$828, MATCH(A5846, cleaned_data_Pittsburgh!I$2:'cleaned_data_Pittsburgh'!I$828,0))</f>
        <v>Pittsburgh</v>
      </c>
      <c r="E5846">
        <f>INDEX(cleaned_data_Pittsburgh!AG$2:'cleaned_data_Pittsburgh'!AG$828, MATCH(A5846, cleaned_data_Pittsburgh!I$2:'cleaned_data_Pittsburgh'!I$828,0))</f>
        <v>0</v>
      </c>
      <c r="F5846" t="str">
        <f>INDEX(cleaned_data_Pittsburgh!AK$2:'cleaned_data_Pittsburgh'!AK$828, MATCH(A5846, cleaned_data_Pittsburgh!I$2:'cleaned_data_Pittsburgh'!I$828,0))</f>
        <v>Sub-county</v>
      </c>
      <c r="G5846">
        <f t="shared" si="74"/>
        <v>1</v>
      </c>
    </row>
    <row r="5847" spans="1:7" x14ac:dyDescent="0.2">
      <c r="A5847" t="s">
        <v>3248</v>
      </c>
      <c r="B5847">
        <v>185278824</v>
      </c>
      <c r="C5847" t="s">
        <v>3380</v>
      </c>
      <c r="D5847" t="str">
        <f>INDEX(cleaned_data_Pittsburgh!AF$2:'cleaned_data_Pittsburgh'!AF$828, MATCH(A5847, cleaned_data_Pittsburgh!I$2:'cleaned_data_Pittsburgh'!I$828,0))</f>
        <v>Pittsburgh</v>
      </c>
      <c r="E5847">
        <f>INDEX(cleaned_data_Pittsburgh!AG$2:'cleaned_data_Pittsburgh'!AG$828, MATCH(A5847, cleaned_data_Pittsburgh!I$2:'cleaned_data_Pittsburgh'!I$828,0))</f>
        <v>0</v>
      </c>
      <c r="F5847" t="str">
        <f>INDEX(cleaned_data_Pittsburgh!AK$2:'cleaned_data_Pittsburgh'!AK$828, MATCH(A5847, cleaned_data_Pittsburgh!I$2:'cleaned_data_Pittsburgh'!I$828,0))</f>
        <v>Sub-county</v>
      </c>
      <c r="G5847">
        <f t="shared" si="74"/>
        <v>1</v>
      </c>
    </row>
    <row r="5848" spans="1:7" x14ac:dyDescent="0.2">
      <c r="A5848" t="s">
        <v>3248</v>
      </c>
      <c r="B5848">
        <v>146006712</v>
      </c>
      <c r="C5848" t="s">
        <v>3380</v>
      </c>
      <c r="D5848" t="str">
        <f>INDEX(cleaned_data_Pittsburgh!AF$2:'cleaned_data_Pittsburgh'!AF$828, MATCH(A5848, cleaned_data_Pittsburgh!I$2:'cleaned_data_Pittsburgh'!I$828,0))</f>
        <v>Pittsburgh</v>
      </c>
      <c r="E5848">
        <f>INDEX(cleaned_data_Pittsburgh!AG$2:'cleaned_data_Pittsburgh'!AG$828, MATCH(A5848, cleaned_data_Pittsburgh!I$2:'cleaned_data_Pittsburgh'!I$828,0))</f>
        <v>0</v>
      </c>
      <c r="F5848" t="str">
        <f>INDEX(cleaned_data_Pittsburgh!AK$2:'cleaned_data_Pittsburgh'!AK$828, MATCH(A5848, cleaned_data_Pittsburgh!I$2:'cleaned_data_Pittsburgh'!I$828,0))</f>
        <v>Sub-county</v>
      </c>
      <c r="G5848">
        <f t="shared" si="74"/>
        <v>1</v>
      </c>
    </row>
    <row r="5849" spans="1:7" x14ac:dyDescent="0.2">
      <c r="A5849" t="s">
        <v>3237</v>
      </c>
      <c r="B5849">
        <v>55069802</v>
      </c>
      <c r="C5849" t="s">
        <v>3380</v>
      </c>
      <c r="D5849" t="str">
        <f>INDEX(cleaned_data_Pittsburgh!AF$2:'cleaned_data_Pittsburgh'!AF$828, MATCH(A5849, cleaned_data_Pittsburgh!I$2:'cleaned_data_Pittsburgh'!I$828,0))</f>
        <v>Pittsburgh</v>
      </c>
      <c r="E5849">
        <f>INDEX(cleaned_data_Pittsburgh!AG$2:'cleaned_data_Pittsburgh'!AG$828, MATCH(A5849, cleaned_data_Pittsburgh!I$2:'cleaned_data_Pittsburgh'!I$828,0))</f>
        <v>0</v>
      </c>
      <c r="F5849" t="str">
        <f>INDEX(cleaned_data_Pittsburgh!AK$2:'cleaned_data_Pittsburgh'!AK$828, MATCH(A5849, cleaned_data_Pittsburgh!I$2:'cleaned_data_Pittsburgh'!I$828,0))</f>
        <v>Sub-county</v>
      </c>
      <c r="G5849">
        <f t="shared" si="74"/>
        <v>1</v>
      </c>
    </row>
    <row r="5850" spans="1:7" x14ac:dyDescent="0.2">
      <c r="A5850" t="s">
        <v>3237</v>
      </c>
      <c r="B5850">
        <v>104685672</v>
      </c>
      <c r="C5850" t="s">
        <v>3380</v>
      </c>
      <c r="D5850" t="str">
        <f>INDEX(cleaned_data_Pittsburgh!AF$2:'cleaned_data_Pittsburgh'!AF$828, MATCH(A5850, cleaned_data_Pittsburgh!I$2:'cleaned_data_Pittsburgh'!I$828,0))</f>
        <v>Pittsburgh</v>
      </c>
      <c r="E5850">
        <f>INDEX(cleaned_data_Pittsburgh!AG$2:'cleaned_data_Pittsburgh'!AG$828, MATCH(A5850, cleaned_data_Pittsburgh!I$2:'cleaned_data_Pittsburgh'!I$828,0))</f>
        <v>0</v>
      </c>
      <c r="F5850" t="str">
        <f>INDEX(cleaned_data_Pittsburgh!AK$2:'cleaned_data_Pittsburgh'!AK$828, MATCH(A5850, cleaned_data_Pittsburgh!I$2:'cleaned_data_Pittsburgh'!I$828,0))</f>
        <v>Sub-county</v>
      </c>
      <c r="G5850">
        <f t="shared" si="74"/>
        <v>1</v>
      </c>
    </row>
    <row r="5851" spans="1:7" x14ac:dyDescent="0.2">
      <c r="A5851" t="s">
        <v>3237</v>
      </c>
      <c r="B5851">
        <v>182654772</v>
      </c>
      <c r="C5851" t="s">
        <v>3380</v>
      </c>
      <c r="D5851" t="str">
        <f>INDEX(cleaned_data_Pittsburgh!AF$2:'cleaned_data_Pittsburgh'!AF$828, MATCH(A5851, cleaned_data_Pittsburgh!I$2:'cleaned_data_Pittsburgh'!I$828,0))</f>
        <v>Pittsburgh</v>
      </c>
      <c r="E5851">
        <f>INDEX(cleaned_data_Pittsburgh!AG$2:'cleaned_data_Pittsburgh'!AG$828, MATCH(A5851, cleaned_data_Pittsburgh!I$2:'cleaned_data_Pittsburgh'!I$828,0))</f>
        <v>0</v>
      </c>
      <c r="F5851" t="str">
        <f>INDEX(cleaned_data_Pittsburgh!AK$2:'cleaned_data_Pittsburgh'!AK$828, MATCH(A5851, cleaned_data_Pittsburgh!I$2:'cleaned_data_Pittsburgh'!I$828,0))</f>
        <v>Sub-county</v>
      </c>
      <c r="G5851">
        <f t="shared" si="74"/>
        <v>1</v>
      </c>
    </row>
    <row r="5852" spans="1:7" x14ac:dyDescent="0.2">
      <c r="A5852" t="s">
        <v>3247</v>
      </c>
      <c r="B5852">
        <v>13363447</v>
      </c>
      <c r="C5852" t="s">
        <v>3380</v>
      </c>
      <c r="D5852" t="str">
        <f>INDEX(cleaned_data_Pittsburgh!AF$2:'cleaned_data_Pittsburgh'!AF$828, MATCH(A5852, cleaned_data_Pittsburgh!I$2:'cleaned_data_Pittsburgh'!I$828,0))</f>
        <v>Pittsburgh</v>
      </c>
      <c r="E5852">
        <f>INDEX(cleaned_data_Pittsburgh!AG$2:'cleaned_data_Pittsburgh'!AG$828, MATCH(A5852, cleaned_data_Pittsburgh!I$2:'cleaned_data_Pittsburgh'!I$828,0))</f>
        <v>0</v>
      </c>
      <c r="F5852" t="str">
        <f>INDEX(cleaned_data_Pittsburgh!AK$2:'cleaned_data_Pittsburgh'!AK$828, MATCH(A5852, cleaned_data_Pittsburgh!I$2:'cleaned_data_Pittsburgh'!I$828,0))</f>
        <v>Sub-county</v>
      </c>
      <c r="G5852">
        <f t="shared" si="74"/>
        <v>1</v>
      </c>
    </row>
    <row r="5853" spans="1:7" x14ac:dyDescent="0.2">
      <c r="A5853" t="s">
        <v>3247</v>
      </c>
      <c r="B5853">
        <v>7974575</v>
      </c>
      <c r="C5853" t="s">
        <v>3380</v>
      </c>
      <c r="D5853" t="str">
        <f>INDEX(cleaned_data_Pittsburgh!AF$2:'cleaned_data_Pittsburgh'!AF$828, MATCH(A5853, cleaned_data_Pittsburgh!I$2:'cleaned_data_Pittsburgh'!I$828,0))</f>
        <v>Pittsburgh</v>
      </c>
      <c r="E5853">
        <f>INDEX(cleaned_data_Pittsburgh!AG$2:'cleaned_data_Pittsburgh'!AG$828, MATCH(A5853, cleaned_data_Pittsburgh!I$2:'cleaned_data_Pittsburgh'!I$828,0))</f>
        <v>0</v>
      </c>
      <c r="F5853" t="str">
        <f>INDEX(cleaned_data_Pittsburgh!AK$2:'cleaned_data_Pittsburgh'!AK$828, MATCH(A5853, cleaned_data_Pittsburgh!I$2:'cleaned_data_Pittsburgh'!I$828,0))</f>
        <v>Sub-county</v>
      </c>
      <c r="G5853">
        <f t="shared" si="74"/>
        <v>1</v>
      </c>
    </row>
    <row r="5854" spans="1:7" x14ac:dyDescent="0.2">
      <c r="A5854" t="s">
        <v>3247</v>
      </c>
      <c r="B5854">
        <v>146006712</v>
      </c>
      <c r="C5854" t="s">
        <v>3380</v>
      </c>
      <c r="D5854" t="str">
        <f>INDEX(cleaned_data_Pittsburgh!AF$2:'cleaned_data_Pittsburgh'!AF$828, MATCH(A5854, cleaned_data_Pittsburgh!I$2:'cleaned_data_Pittsburgh'!I$828,0))</f>
        <v>Pittsburgh</v>
      </c>
      <c r="E5854">
        <f>INDEX(cleaned_data_Pittsburgh!AG$2:'cleaned_data_Pittsburgh'!AG$828, MATCH(A5854, cleaned_data_Pittsburgh!I$2:'cleaned_data_Pittsburgh'!I$828,0))</f>
        <v>0</v>
      </c>
      <c r="F5854" t="str">
        <f>INDEX(cleaned_data_Pittsburgh!AK$2:'cleaned_data_Pittsburgh'!AK$828, MATCH(A5854, cleaned_data_Pittsburgh!I$2:'cleaned_data_Pittsburgh'!I$828,0))</f>
        <v>Sub-county</v>
      </c>
      <c r="G5854">
        <f t="shared" si="74"/>
        <v>1</v>
      </c>
    </row>
    <row r="5855" spans="1:7" x14ac:dyDescent="0.2">
      <c r="A5855" t="s">
        <v>3247</v>
      </c>
      <c r="B5855">
        <v>191008149</v>
      </c>
      <c r="C5855" t="s">
        <v>3380</v>
      </c>
      <c r="D5855" t="str">
        <f>INDEX(cleaned_data_Pittsburgh!AF$2:'cleaned_data_Pittsburgh'!AF$828, MATCH(A5855, cleaned_data_Pittsburgh!I$2:'cleaned_data_Pittsburgh'!I$828,0))</f>
        <v>Pittsburgh</v>
      </c>
      <c r="E5855">
        <f>INDEX(cleaned_data_Pittsburgh!AG$2:'cleaned_data_Pittsburgh'!AG$828, MATCH(A5855, cleaned_data_Pittsburgh!I$2:'cleaned_data_Pittsburgh'!I$828,0))</f>
        <v>0</v>
      </c>
      <c r="F5855" t="str">
        <f>INDEX(cleaned_data_Pittsburgh!AK$2:'cleaned_data_Pittsburgh'!AK$828, MATCH(A5855, cleaned_data_Pittsburgh!I$2:'cleaned_data_Pittsburgh'!I$828,0))</f>
        <v>Sub-county</v>
      </c>
      <c r="G5855">
        <f t="shared" si="74"/>
        <v>1</v>
      </c>
    </row>
    <row r="5856" spans="1:7" x14ac:dyDescent="0.2">
      <c r="A5856" t="s">
        <v>3249</v>
      </c>
      <c r="B5856">
        <v>13363447</v>
      </c>
      <c r="C5856" t="s">
        <v>3380</v>
      </c>
      <c r="D5856" t="str">
        <f>INDEX(cleaned_data_Pittsburgh!AF$2:'cleaned_data_Pittsburgh'!AF$828, MATCH(A5856, cleaned_data_Pittsburgh!I$2:'cleaned_data_Pittsburgh'!I$828,0))</f>
        <v>Pittsburgh</v>
      </c>
      <c r="E5856">
        <f>INDEX(cleaned_data_Pittsburgh!AG$2:'cleaned_data_Pittsburgh'!AG$828, MATCH(A5856, cleaned_data_Pittsburgh!I$2:'cleaned_data_Pittsburgh'!I$828,0))</f>
        <v>0</v>
      </c>
      <c r="F5856" t="str">
        <f>INDEX(cleaned_data_Pittsburgh!AK$2:'cleaned_data_Pittsburgh'!AK$828, MATCH(A5856, cleaned_data_Pittsburgh!I$2:'cleaned_data_Pittsburgh'!I$828,0))</f>
        <v>Sub-county</v>
      </c>
      <c r="G5856">
        <f t="shared" si="74"/>
        <v>1</v>
      </c>
    </row>
    <row r="5857" spans="1:7" x14ac:dyDescent="0.2">
      <c r="A5857" t="s">
        <v>3249</v>
      </c>
      <c r="B5857">
        <v>185278824</v>
      </c>
      <c r="C5857" t="s">
        <v>3380</v>
      </c>
      <c r="D5857" t="str">
        <f>INDEX(cleaned_data_Pittsburgh!AF$2:'cleaned_data_Pittsburgh'!AF$828, MATCH(A5857, cleaned_data_Pittsburgh!I$2:'cleaned_data_Pittsburgh'!I$828,0))</f>
        <v>Pittsburgh</v>
      </c>
      <c r="E5857">
        <f>INDEX(cleaned_data_Pittsburgh!AG$2:'cleaned_data_Pittsburgh'!AG$828, MATCH(A5857, cleaned_data_Pittsburgh!I$2:'cleaned_data_Pittsburgh'!I$828,0))</f>
        <v>0</v>
      </c>
      <c r="F5857" t="str">
        <f>INDEX(cleaned_data_Pittsburgh!AK$2:'cleaned_data_Pittsburgh'!AK$828, MATCH(A5857, cleaned_data_Pittsburgh!I$2:'cleaned_data_Pittsburgh'!I$828,0))</f>
        <v>Sub-county</v>
      </c>
      <c r="G5857">
        <f t="shared" si="74"/>
        <v>1</v>
      </c>
    </row>
    <row r="5858" spans="1:7" x14ac:dyDescent="0.2">
      <c r="A5858" t="s">
        <v>3249</v>
      </c>
      <c r="B5858">
        <v>146006712</v>
      </c>
      <c r="C5858" t="s">
        <v>3380</v>
      </c>
      <c r="D5858" t="str">
        <f>INDEX(cleaned_data_Pittsburgh!AF$2:'cleaned_data_Pittsburgh'!AF$828, MATCH(A5858, cleaned_data_Pittsburgh!I$2:'cleaned_data_Pittsburgh'!I$828,0))</f>
        <v>Pittsburgh</v>
      </c>
      <c r="E5858">
        <f>INDEX(cleaned_data_Pittsburgh!AG$2:'cleaned_data_Pittsburgh'!AG$828, MATCH(A5858, cleaned_data_Pittsburgh!I$2:'cleaned_data_Pittsburgh'!I$828,0))</f>
        <v>0</v>
      </c>
      <c r="F5858" t="str">
        <f>INDEX(cleaned_data_Pittsburgh!AK$2:'cleaned_data_Pittsburgh'!AK$828, MATCH(A5858, cleaned_data_Pittsburgh!I$2:'cleaned_data_Pittsburgh'!I$828,0))</f>
        <v>Sub-county</v>
      </c>
      <c r="G5858">
        <f t="shared" si="74"/>
        <v>1</v>
      </c>
    </row>
    <row r="5859" spans="1:7" x14ac:dyDescent="0.2">
      <c r="A5859" t="s">
        <v>3249</v>
      </c>
      <c r="B5859">
        <v>191403955</v>
      </c>
      <c r="C5859" t="s">
        <v>3380</v>
      </c>
      <c r="D5859" t="str">
        <f>INDEX(cleaned_data_Pittsburgh!AF$2:'cleaned_data_Pittsburgh'!AF$828, MATCH(A5859, cleaned_data_Pittsburgh!I$2:'cleaned_data_Pittsburgh'!I$828,0))</f>
        <v>Pittsburgh</v>
      </c>
      <c r="E5859">
        <f>INDEX(cleaned_data_Pittsburgh!AG$2:'cleaned_data_Pittsburgh'!AG$828, MATCH(A5859, cleaned_data_Pittsburgh!I$2:'cleaned_data_Pittsburgh'!I$828,0))</f>
        <v>0</v>
      </c>
      <c r="F5859" t="str">
        <f>INDEX(cleaned_data_Pittsburgh!AK$2:'cleaned_data_Pittsburgh'!AK$828, MATCH(A5859, cleaned_data_Pittsburgh!I$2:'cleaned_data_Pittsburgh'!I$828,0))</f>
        <v>Sub-county</v>
      </c>
      <c r="G5859">
        <f t="shared" si="74"/>
        <v>1</v>
      </c>
    </row>
    <row r="5860" spans="1:7" x14ac:dyDescent="0.2">
      <c r="A5860" t="s">
        <v>3138</v>
      </c>
      <c r="B5860">
        <v>182491636</v>
      </c>
      <c r="C5860" t="s">
        <v>3380</v>
      </c>
      <c r="D5860" t="str">
        <f>INDEX(cleaned_data_Pittsburgh!AF$2:'cleaned_data_Pittsburgh'!AF$828, MATCH(A5860, cleaned_data_Pittsburgh!I$2:'cleaned_data_Pittsburgh'!I$828,0))</f>
        <v>Pittsburgh</v>
      </c>
      <c r="E5860">
        <f>INDEX(cleaned_data_Pittsburgh!AG$2:'cleaned_data_Pittsburgh'!AG$828, MATCH(A5860, cleaned_data_Pittsburgh!I$2:'cleaned_data_Pittsburgh'!I$828,0))</f>
        <v>0</v>
      </c>
      <c r="F5860" t="str">
        <f>INDEX(cleaned_data_Pittsburgh!AK$2:'cleaned_data_Pittsburgh'!AK$828, MATCH(A5860, cleaned_data_Pittsburgh!I$2:'cleaned_data_Pittsburgh'!I$828,0))</f>
        <v>Sub-county</v>
      </c>
      <c r="G5860">
        <f t="shared" si="74"/>
        <v>1</v>
      </c>
    </row>
    <row r="5861" spans="1:7" x14ac:dyDescent="0.2">
      <c r="A5861" t="s">
        <v>3138</v>
      </c>
      <c r="B5861">
        <v>237675</v>
      </c>
      <c r="C5861" t="s">
        <v>3380</v>
      </c>
      <c r="D5861" t="str">
        <f>INDEX(cleaned_data_Pittsburgh!AF$2:'cleaned_data_Pittsburgh'!AF$828, MATCH(A5861, cleaned_data_Pittsburgh!I$2:'cleaned_data_Pittsburgh'!I$828,0))</f>
        <v>Pittsburgh</v>
      </c>
      <c r="E5861">
        <f>INDEX(cleaned_data_Pittsburgh!AG$2:'cleaned_data_Pittsburgh'!AG$828, MATCH(A5861, cleaned_data_Pittsburgh!I$2:'cleaned_data_Pittsburgh'!I$828,0))</f>
        <v>0</v>
      </c>
      <c r="F5861" t="str">
        <f>INDEX(cleaned_data_Pittsburgh!AK$2:'cleaned_data_Pittsburgh'!AK$828, MATCH(A5861, cleaned_data_Pittsburgh!I$2:'cleaned_data_Pittsburgh'!I$828,0))</f>
        <v>Sub-county</v>
      </c>
      <c r="G5861">
        <f t="shared" si="74"/>
        <v>1</v>
      </c>
    </row>
    <row r="5862" spans="1:7" x14ac:dyDescent="0.2">
      <c r="A5862" t="s">
        <v>3138</v>
      </c>
      <c r="B5862">
        <v>11261510</v>
      </c>
      <c r="C5862" t="s">
        <v>3380</v>
      </c>
      <c r="D5862" t="str">
        <f>INDEX(cleaned_data_Pittsburgh!AF$2:'cleaned_data_Pittsburgh'!AF$828, MATCH(A5862, cleaned_data_Pittsburgh!I$2:'cleaned_data_Pittsburgh'!I$828,0))</f>
        <v>Pittsburgh</v>
      </c>
      <c r="E5862">
        <f>INDEX(cleaned_data_Pittsburgh!AG$2:'cleaned_data_Pittsburgh'!AG$828, MATCH(A5862, cleaned_data_Pittsburgh!I$2:'cleaned_data_Pittsburgh'!I$828,0))</f>
        <v>0</v>
      </c>
      <c r="F5862" t="str">
        <f>INDEX(cleaned_data_Pittsburgh!AK$2:'cleaned_data_Pittsburgh'!AK$828, MATCH(A5862, cleaned_data_Pittsburgh!I$2:'cleaned_data_Pittsburgh'!I$828,0))</f>
        <v>Sub-county</v>
      </c>
      <c r="G5862">
        <f t="shared" si="74"/>
        <v>1</v>
      </c>
    </row>
    <row r="5863" spans="1:7" x14ac:dyDescent="0.2">
      <c r="A5863" t="s">
        <v>3372</v>
      </c>
      <c r="B5863">
        <v>13607105</v>
      </c>
      <c r="C5863" t="s">
        <v>3380</v>
      </c>
      <c r="D5863" t="str">
        <f>INDEX(cleaned_data_Pittsburgh!AF$2:'cleaned_data_Pittsburgh'!AF$828, MATCH(A5863, cleaned_data_Pittsburgh!I$2:'cleaned_data_Pittsburgh'!I$828,0))</f>
        <v>Pittsburgh</v>
      </c>
      <c r="E5863">
        <f>INDEX(cleaned_data_Pittsburgh!AG$2:'cleaned_data_Pittsburgh'!AG$828, MATCH(A5863, cleaned_data_Pittsburgh!I$2:'cleaned_data_Pittsburgh'!I$828,0))</f>
        <v>0</v>
      </c>
      <c r="F5863" t="str">
        <f>INDEX(cleaned_data_Pittsburgh!AK$2:'cleaned_data_Pittsburgh'!AK$828, MATCH(A5863, cleaned_data_Pittsburgh!I$2:'cleaned_data_Pittsburgh'!I$828,0))</f>
        <v>Sub-county</v>
      </c>
      <c r="G5863">
        <f t="shared" si="74"/>
        <v>1</v>
      </c>
    </row>
    <row r="5864" spans="1:7" x14ac:dyDescent="0.2">
      <c r="A5864" t="s">
        <v>3372</v>
      </c>
      <c r="B5864">
        <v>141262332</v>
      </c>
      <c r="C5864" t="s">
        <v>3380</v>
      </c>
      <c r="D5864" t="str">
        <f>INDEX(cleaned_data_Pittsburgh!AF$2:'cleaned_data_Pittsburgh'!AF$828, MATCH(A5864, cleaned_data_Pittsburgh!I$2:'cleaned_data_Pittsburgh'!I$828,0))</f>
        <v>Pittsburgh</v>
      </c>
      <c r="E5864">
        <f>INDEX(cleaned_data_Pittsburgh!AG$2:'cleaned_data_Pittsburgh'!AG$828, MATCH(A5864, cleaned_data_Pittsburgh!I$2:'cleaned_data_Pittsburgh'!I$828,0))</f>
        <v>0</v>
      </c>
      <c r="F5864" t="str">
        <f>INDEX(cleaned_data_Pittsburgh!AK$2:'cleaned_data_Pittsburgh'!AK$828, MATCH(A5864, cleaned_data_Pittsburgh!I$2:'cleaned_data_Pittsburgh'!I$828,0))</f>
        <v>Sub-county</v>
      </c>
      <c r="G5864">
        <f t="shared" si="74"/>
        <v>1</v>
      </c>
    </row>
    <row r="5865" spans="1:7" x14ac:dyDescent="0.2">
      <c r="A5865" t="s">
        <v>3372</v>
      </c>
      <c r="B5865">
        <v>78002572</v>
      </c>
      <c r="C5865" t="s">
        <v>3380</v>
      </c>
      <c r="D5865" t="str">
        <f>INDEX(cleaned_data_Pittsburgh!AF$2:'cleaned_data_Pittsburgh'!AF$828, MATCH(A5865, cleaned_data_Pittsburgh!I$2:'cleaned_data_Pittsburgh'!I$828,0))</f>
        <v>Pittsburgh</v>
      </c>
      <c r="E5865">
        <f>INDEX(cleaned_data_Pittsburgh!AG$2:'cleaned_data_Pittsburgh'!AG$828, MATCH(A5865, cleaned_data_Pittsburgh!I$2:'cleaned_data_Pittsburgh'!I$828,0))</f>
        <v>0</v>
      </c>
      <c r="F5865" t="str">
        <f>INDEX(cleaned_data_Pittsburgh!AK$2:'cleaned_data_Pittsburgh'!AK$828, MATCH(A5865, cleaned_data_Pittsburgh!I$2:'cleaned_data_Pittsburgh'!I$828,0))</f>
        <v>Sub-county</v>
      </c>
      <c r="G5865">
        <f t="shared" si="74"/>
        <v>1</v>
      </c>
    </row>
    <row r="5866" spans="1:7" x14ac:dyDescent="0.2">
      <c r="A5866" t="s">
        <v>3372</v>
      </c>
      <c r="B5866">
        <v>183159945</v>
      </c>
      <c r="C5866" t="s">
        <v>3380</v>
      </c>
      <c r="D5866" t="str">
        <f>INDEX(cleaned_data_Pittsburgh!AF$2:'cleaned_data_Pittsburgh'!AF$828, MATCH(A5866, cleaned_data_Pittsburgh!I$2:'cleaned_data_Pittsburgh'!I$828,0))</f>
        <v>Pittsburgh</v>
      </c>
      <c r="E5866">
        <f>INDEX(cleaned_data_Pittsburgh!AG$2:'cleaned_data_Pittsburgh'!AG$828, MATCH(A5866, cleaned_data_Pittsburgh!I$2:'cleaned_data_Pittsburgh'!I$828,0))</f>
        <v>0</v>
      </c>
      <c r="F5866" t="str">
        <f>INDEX(cleaned_data_Pittsburgh!AK$2:'cleaned_data_Pittsburgh'!AK$828, MATCH(A5866, cleaned_data_Pittsburgh!I$2:'cleaned_data_Pittsburgh'!I$828,0))</f>
        <v>Sub-county</v>
      </c>
      <c r="G5866">
        <f t="shared" si="74"/>
        <v>1</v>
      </c>
    </row>
    <row r="5867" spans="1:7" x14ac:dyDescent="0.2">
      <c r="A5867" t="s">
        <v>3372</v>
      </c>
      <c r="B5867">
        <v>163512552</v>
      </c>
      <c r="C5867" t="s">
        <v>3380</v>
      </c>
      <c r="D5867" t="str">
        <f>INDEX(cleaned_data_Pittsburgh!AF$2:'cleaned_data_Pittsburgh'!AF$828, MATCH(A5867, cleaned_data_Pittsburgh!I$2:'cleaned_data_Pittsburgh'!I$828,0))</f>
        <v>Pittsburgh</v>
      </c>
      <c r="E5867">
        <f>INDEX(cleaned_data_Pittsburgh!AG$2:'cleaned_data_Pittsburgh'!AG$828, MATCH(A5867, cleaned_data_Pittsburgh!I$2:'cleaned_data_Pittsburgh'!I$828,0))</f>
        <v>0</v>
      </c>
      <c r="F5867" t="str">
        <f>INDEX(cleaned_data_Pittsburgh!AK$2:'cleaned_data_Pittsburgh'!AK$828, MATCH(A5867, cleaned_data_Pittsburgh!I$2:'cleaned_data_Pittsburgh'!I$828,0))</f>
        <v>Sub-county</v>
      </c>
      <c r="G5867">
        <f t="shared" si="74"/>
        <v>1</v>
      </c>
    </row>
    <row r="5868" spans="1:7" x14ac:dyDescent="0.2">
      <c r="A5868" t="s">
        <v>3372</v>
      </c>
      <c r="B5868">
        <v>175258622</v>
      </c>
      <c r="C5868" t="s">
        <v>3380</v>
      </c>
      <c r="D5868" t="str">
        <f>INDEX(cleaned_data_Pittsburgh!AF$2:'cleaned_data_Pittsburgh'!AF$828, MATCH(A5868, cleaned_data_Pittsburgh!I$2:'cleaned_data_Pittsburgh'!I$828,0))</f>
        <v>Pittsburgh</v>
      </c>
      <c r="E5868">
        <f>INDEX(cleaned_data_Pittsburgh!AG$2:'cleaned_data_Pittsburgh'!AG$828, MATCH(A5868, cleaned_data_Pittsburgh!I$2:'cleaned_data_Pittsburgh'!I$828,0))</f>
        <v>0</v>
      </c>
      <c r="F5868" t="str">
        <f>INDEX(cleaned_data_Pittsburgh!AK$2:'cleaned_data_Pittsburgh'!AK$828, MATCH(A5868, cleaned_data_Pittsburgh!I$2:'cleaned_data_Pittsburgh'!I$828,0))</f>
        <v>Sub-county</v>
      </c>
      <c r="G5868">
        <f t="shared" si="74"/>
        <v>1</v>
      </c>
    </row>
    <row r="5869" spans="1:7" x14ac:dyDescent="0.2">
      <c r="A5869" t="s">
        <v>3372</v>
      </c>
      <c r="B5869">
        <v>6632291</v>
      </c>
      <c r="C5869" t="s">
        <v>3380</v>
      </c>
      <c r="D5869" t="str">
        <f>INDEX(cleaned_data_Pittsburgh!AF$2:'cleaned_data_Pittsburgh'!AF$828, MATCH(A5869, cleaned_data_Pittsburgh!I$2:'cleaned_data_Pittsburgh'!I$828,0))</f>
        <v>Pittsburgh</v>
      </c>
      <c r="E5869">
        <f>INDEX(cleaned_data_Pittsburgh!AG$2:'cleaned_data_Pittsburgh'!AG$828, MATCH(A5869, cleaned_data_Pittsburgh!I$2:'cleaned_data_Pittsburgh'!I$828,0))</f>
        <v>0</v>
      </c>
      <c r="F5869" t="str">
        <f>INDEX(cleaned_data_Pittsburgh!AK$2:'cleaned_data_Pittsburgh'!AK$828, MATCH(A5869, cleaned_data_Pittsburgh!I$2:'cleaned_data_Pittsburgh'!I$828,0))</f>
        <v>Sub-county</v>
      </c>
      <c r="G5869">
        <f t="shared" si="74"/>
        <v>1</v>
      </c>
    </row>
    <row r="5870" spans="1:7" x14ac:dyDescent="0.2">
      <c r="A5870" t="s">
        <v>3372</v>
      </c>
      <c r="B5870">
        <v>11646326</v>
      </c>
      <c r="C5870" t="s">
        <v>3380</v>
      </c>
      <c r="D5870" t="str">
        <f>INDEX(cleaned_data_Pittsburgh!AF$2:'cleaned_data_Pittsburgh'!AF$828, MATCH(A5870, cleaned_data_Pittsburgh!I$2:'cleaned_data_Pittsburgh'!I$828,0))</f>
        <v>Pittsburgh</v>
      </c>
      <c r="E5870">
        <f>INDEX(cleaned_data_Pittsburgh!AG$2:'cleaned_data_Pittsburgh'!AG$828, MATCH(A5870, cleaned_data_Pittsburgh!I$2:'cleaned_data_Pittsburgh'!I$828,0))</f>
        <v>0</v>
      </c>
      <c r="F5870" t="str">
        <f>INDEX(cleaned_data_Pittsburgh!AK$2:'cleaned_data_Pittsburgh'!AK$828, MATCH(A5870, cleaned_data_Pittsburgh!I$2:'cleaned_data_Pittsburgh'!I$828,0))</f>
        <v>Sub-county</v>
      </c>
      <c r="G5870">
        <f t="shared" si="74"/>
        <v>1</v>
      </c>
    </row>
    <row r="5871" spans="1:7" x14ac:dyDescent="0.2">
      <c r="A5871" t="s">
        <v>3372</v>
      </c>
      <c r="B5871">
        <v>6808965</v>
      </c>
      <c r="C5871" t="s">
        <v>3380</v>
      </c>
      <c r="D5871" t="str">
        <f>INDEX(cleaned_data_Pittsburgh!AF$2:'cleaned_data_Pittsburgh'!AF$828, MATCH(A5871, cleaned_data_Pittsburgh!I$2:'cleaned_data_Pittsburgh'!I$828,0))</f>
        <v>Pittsburgh</v>
      </c>
      <c r="E5871">
        <f>INDEX(cleaned_data_Pittsburgh!AG$2:'cleaned_data_Pittsburgh'!AG$828, MATCH(A5871, cleaned_data_Pittsburgh!I$2:'cleaned_data_Pittsburgh'!I$828,0))</f>
        <v>0</v>
      </c>
      <c r="F5871" t="str">
        <f>INDEX(cleaned_data_Pittsburgh!AK$2:'cleaned_data_Pittsburgh'!AK$828, MATCH(A5871, cleaned_data_Pittsburgh!I$2:'cleaned_data_Pittsburgh'!I$828,0))</f>
        <v>Sub-county</v>
      </c>
      <c r="G5871">
        <f t="shared" si="74"/>
        <v>1</v>
      </c>
    </row>
    <row r="5872" spans="1:7" x14ac:dyDescent="0.2">
      <c r="A5872" t="s">
        <v>3372</v>
      </c>
      <c r="B5872">
        <v>190970396</v>
      </c>
      <c r="C5872" t="s">
        <v>3380</v>
      </c>
      <c r="D5872" t="str">
        <f>INDEX(cleaned_data_Pittsburgh!AF$2:'cleaned_data_Pittsburgh'!AF$828, MATCH(A5872, cleaned_data_Pittsburgh!I$2:'cleaned_data_Pittsburgh'!I$828,0))</f>
        <v>Pittsburgh</v>
      </c>
      <c r="E5872">
        <f>INDEX(cleaned_data_Pittsburgh!AG$2:'cleaned_data_Pittsburgh'!AG$828, MATCH(A5872, cleaned_data_Pittsburgh!I$2:'cleaned_data_Pittsburgh'!I$828,0))</f>
        <v>0</v>
      </c>
      <c r="F5872" t="str">
        <f>INDEX(cleaned_data_Pittsburgh!AK$2:'cleaned_data_Pittsburgh'!AK$828, MATCH(A5872, cleaned_data_Pittsburgh!I$2:'cleaned_data_Pittsburgh'!I$828,0))</f>
        <v>Sub-county</v>
      </c>
      <c r="G5872">
        <f t="shared" si="74"/>
        <v>1</v>
      </c>
    </row>
    <row r="5873" spans="1:7" x14ac:dyDescent="0.2">
      <c r="A5873" t="s">
        <v>3372</v>
      </c>
      <c r="B5873">
        <v>186724386</v>
      </c>
      <c r="C5873" t="s">
        <v>3380</v>
      </c>
      <c r="D5873" t="str">
        <f>INDEX(cleaned_data_Pittsburgh!AF$2:'cleaned_data_Pittsburgh'!AF$828, MATCH(A5873, cleaned_data_Pittsburgh!I$2:'cleaned_data_Pittsburgh'!I$828,0))</f>
        <v>Pittsburgh</v>
      </c>
      <c r="E5873">
        <f>INDEX(cleaned_data_Pittsburgh!AG$2:'cleaned_data_Pittsburgh'!AG$828, MATCH(A5873, cleaned_data_Pittsburgh!I$2:'cleaned_data_Pittsburgh'!I$828,0))</f>
        <v>0</v>
      </c>
      <c r="F5873" t="str">
        <f>INDEX(cleaned_data_Pittsburgh!AK$2:'cleaned_data_Pittsburgh'!AK$828, MATCH(A5873, cleaned_data_Pittsburgh!I$2:'cleaned_data_Pittsburgh'!I$828,0))</f>
        <v>Sub-county</v>
      </c>
      <c r="G5873">
        <f t="shared" si="74"/>
        <v>1</v>
      </c>
    </row>
    <row r="5874" spans="1:7" x14ac:dyDescent="0.2">
      <c r="A5874" t="s">
        <v>3372</v>
      </c>
      <c r="B5874">
        <v>184217683</v>
      </c>
      <c r="C5874" t="s">
        <v>3380</v>
      </c>
      <c r="D5874" t="str">
        <f>INDEX(cleaned_data_Pittsburgh!AF$2:'cleaned_data_Pittsburgh'!AF$828, MATCH(A5874, cleaned_data_Pittsburgh!I$2:'cleaned_data_Pittsburgh'!I$828,0))</f>
        <v>Pittsburgh</v>
      </c>
      <c r="E5874">
        <f>INDEX(cleaned_data_Pittsburgh!AG$2:'cleaned_data_Pittsburgh'!AG$828, MATCH(A5874, cleaned_data_Pittsburgh!I$2:'cleaned_data_Pittsburgh'!I$828,0))</f>
        <v>0</v>
      </c>
      <c r="F5874" t="str">
        <f>INDEX(cleaned_data_Pittsburgh!AK$2:'cleaned_data_Pittsburgh'!AK$828, MATCH(A5874, cleaned_data_Pittsburgh!I$2:'cleaned_data_Pittsburgh'!I$828,0))</f>
        <v>Sub-county</v>
      </c>
      <c r="G5874">
        <f t="shared" si="74"/>
        <v>1</v>
      </c>
    </row>
    <row r="5875" spans="1:7" x14ac:dyDescent="0.2">
      <c r="A5875" t="s">
        <v>3371</v>
      </c>
      <c r="B5875">
        <v>13607105</v>
      </c>
      <c r="C5875" t="s">
        <v>3380</v>
      </c>
      <c r="D5875" t="str">
        <f>INDEX(cleaned_data_Pittsburgh!AF$2:'cleaned_data_Pittsburgh'!AF$828, MATCH(A5875, cleaned_data_Pittsburgh!I$2:'cleaned_data_Pittsburgh'!I$828,0))</f>
        <v>Pittsburgh</v>
      </c>
      <c r="E5875">
        <f>INDEX(cleaned_data_Pittsburgh!AG$2:'cleaned_data_Pittsburgh'!AG$828, MATCH(A5875, cleaned_data_Pittsburgh!I$2:'cleaned_data_Pittsburgh'!I$828,0))</f>
        <v>0</v>
      </c>
      <c r="F5875" t="str">
        <f>INDEX(cleaned_data_Pittsburgh!AK$2:'cleaned_data_Pittsburgh'!AK$828, MATCH(A5875, cleaned_data_Pittsburgh!I$2:'cleaned_data_Pittsburgh'!I$828,0))</f>
        <v>Sub-county</v>
      </c>
      <c r="G5875">
        <f t="shared" si="74"/>
        <v>1</v>
      </c>
    </row>
    <row r="5876" spans="1:7" x14ac:dyDescent="0.2">
      <c r="A5876" t="s">
        <v>3371</v>
      </c>
      <c r="B5876">
        <v>185404681</v>
      </c>
      <c r="C5876" t="s">
        <v>3380</v>
      </c>
      <c r="D5876" t="str">
        <f>INDEX(cleaned_data_Pittsburgh!AF$2:'cleaned_data_Pittsburgh'!AF$828, MATCH(A5876, cleaned_data_Pittsburgh!I$2:'cleaned_data_Pittsburgh'!I$828,0))</f>
        <v>Pittsburgh</v>
      </c>
      <c r="E5876">
        <f>INDEX(cleaned_data_Pittsburgh!AG$2:'cleaned_data_Pittsburgh'!AG$828, MATCH(A5876, cleaned_data_Pittsburgh!I$2:'cleaned_data_Pittsburgh'!I$828,0))</f>
        <v>0</v>
      </c>
      <c r="F5876" t="str">
        <f>INDEX(cleaned_data_Pittsburgh!AK$2:'cleaned_data_Pittsburgh'!AK$828, MATCH(A5876, cleaned_data_Pittsburgh!I$2:'cleaned_data_Pittsburgh'!I$828,0))</f>
        <v>Sub-county</v>
      </c>
      <c r="G5876">
        <f t="shared" si="74"/>
        <v>1</v>
      </c>
    </row>
    <row r="5877" spans="1:7" x14ac:dyDescent="0.2">
      <c r="A5877" t="s">
        <v>3371</v>
      </c>
      <c r="B5877">
        <v>163512552</v>
      </c>
      <c r="C5877" t="s">
        <v>3380</v>
      </c>
      <c r="D5877" t="str">
        <f>INDEX(cleaned_data_Pittsburgh!AF$2:'cleaned_data_Pittsburgh'!AF$828, MATCH(A5877, cleaned_data_Pittsburgh!I$2:'cleaned_data_Pittsburgh'!I$828,0))</f>
        <v>Pittsburgh</v>
      </c>
      <c r="E5877">
        <f>INDEX(cleaned_data_Pittsburgh!AG$2:'cleaned_data_Pittsburgh'!AG$828, MATCH(A5877, cleaned_data_Pittsburgh!I$2:'cleaned_data_Pittsburgh'!I$828,0))</f>
        <v>0</v>
      </c>
      <c r="F5877" t="str">
        <f>INDEX(cleaned_data_Pittsburgh!AK$2:'cleaned_data_Pittsburgh'!AK$828, MATCH(A5877, cleaned_data_Pittsburgh!I$2:'cleaned_data_Pittsburgh'!I$828,0))</f>
        <v>Sub-county</v>
      </c>
      <c r="G5877">
        <f t="shared" si="74"/>
        <v>1</v>
      </c>
    </row>
    <row r="5878" spans="1:7" x14ac:dyDescent="0.2">
      <c r="A5878" t="s">
        <v>3371</v>
      </c>
      <c r="B5878">
        <v>6632291</v>
      </c>
      <c r="C5878" t="s">
        <v>3380</v>
      </c>
      <c r="D5878" t="str">
        <f>INDEX(cleaned_data_Pittsburgh!AF$2:'cleaned_data_Pittsburgh'!AF$828, MATCH(A5878, cleaned_data_Pittsburgh!I$2:'cleaned_data_Pittsburgh'!I$828,0))</f>
        <v>Pittsburgh</v>
      </c>
      <c r="E5878">
        <f>INDEX(cleaned_data_Pittsburgh!AG$2:'cleaned_data_Pittsburgh'!AG$828, MATCH(A5878, cleaned_data_Pittsburgh!I$2:'cleaned_data_Pittsburgh'!I$828,0))</f>
        <v>0</v>
      </c>
      <c r="F5878" t="str">
        <f>INDEX(cleaned_data_Pittsburgh!AK$2:'cleaned_data_Pittsburgh'!AK$828, MATCH(A5878, cleaned_data_Pittsburgh!I$2:'cleaned_data_Pittsburgh'!I$828,0))</f>
        <v>Sub-county</v>
      </c>
      <c r="G5878">
        <f t="shared" si="74"/>
        <v>1</v>
      </c>
    </row>
    <row r="5879" spans="1:7" x14ac:dyDescent="0.2">
      <c r="A5879" t="s">
        <v>3371</v>
      </c>
      <c r="B5879">
        <v>11646326</v>
      </c>
      <c r="C5879" t="s">
        <v>3380</v>
      </c>
      <c r="D5879" t="str">
        <f>INDEX(cleaned_data_Pittsburgh!AF$2:'cleaned_data_Pittsburgh'!AF$828, MATCH(A5879, cleaned_data_Pittsburgh!I$2:'cleaned_data_Pittsburgh'!I$828,0))</f>
        <v>Pittsburgh</v>
      </c>
      <c r="E5879">
        <f>INDEX(cleaned_data_Pittsburgh!AG$2:'cleaned_data_Pittsburgh'!AG$828, MATCH(A5879, cleaned_data_Pittsburgh!I$2:'cleaned_data_Pittsburgh'!I$828,0))</f>
        <v>0</v>
      </c>
      <c r="F5879" t="str">
        <f>INDEX(cleaned_data_Pittsburgh!AK$2:'cleaned_data_Pittsburgh'!AK$828, MATCH(A5879, cleaned_data_Pittsburgh!I$2:'cleaned_data_Pittsburgh'!I$828,0))</f>
        <v>Sub-county</v>
      </c>
      <c r="G5879">
        <f t="shared" si="74"/>
        <v>1</v>
      </c>
    </row>
    <row r="5880" spans="1:7" x14ac:dyDescent="0.2">
      <c r="A5880" t="s">
        <v>3371</v>
      </c>
      <c r="B5880">
        <v>190970396</v>
      </c>
      <c r="C5880" t="s">
        <v>3380</v>
      </c>
      <c r="D5880" t="str">
        <f>INDEX(cleaned_data_Pittsburgh!AF$2:'cleaned_data_Pittsburgh'!AF$828, MATCH(A5880, cleaned_data_Pittsburgh!I$2:'cleaned_data_Pittsburgh'!I$828,0))</f>
        <v>Pittsburgh</v>
      </c>
      <c r="E5880">
        <f>INDEX(cleaned_data_Pittsburgh!AG$2:'cleaned_data_Pittsburgh'!AG$828, MATCH(A5880, cleaned_data_Pittsburgh!I$2:'cleaned_data_Pittsburgh'!I$828,0))</f>
        <v>0</v>
      </c>
      <c r="F5880" t="str">
        <f>INDEX(cleaned_data_Pittsburgh!AK$2:'cleaned_data_Pittsburgh'!AK$828, MATCH(A5880, cleaned_data_Pittsburgh!I$2:'cleaned_data_Pittsburgh'!I$828,0))</f>
        <v>Sub-county</v>
      </c>
      <c r="G5880">
        <f t="shared" si="74"/>
        <v>1</v>
      </c>
    </row>
    <row r="5881" spans="1:7" x14ac:dyDescent="0.2">
      <c r="A5881" t="s">
        <v>3371</v>
      </c>
      <c r="B5881">
        <v>190427752</v>
      </c>
      <c r="C5881" t="s">
        <v>3380</v>
      </c>
      <c r="D5881" t="str">
        <f>INDEX(cleaned_data_Pittsburgh!AF$2:'cleaned_data_Pittsburgh'!AF$828, MATCH(A5881, cleaned_data_Pittsburgh!I$2:'cleaned_data_Pittsburgh'!I$828,0))</f>
        <v>Pittsburgh</v>
      </c>
      <c r="E5881">
        <f>INDEX(cleaned_data_Pittsburgh!AG$2:'cleaned_data_Pittsburgh'!AG$828, MATCH(A5881, cleaned_data_Pittsburgh!I$2:'cleaned_data_Pittsburgh'!I$828,0))</f>
        <v>0</v>
      </c>
      <c r="F5881" t="str">
        <f>INDEX(cleaned_data_Pittsburgh!AK$2:'cleaned_data_Pittsburgh'!AK$828, MATCH(A5881, cleaned_data_Pittsburgh!I$2:'cleaned_data_Pittsburgh'!I$828,0))</f>
        <v>Sub-county</v>
      </c>
      <c r="G5881">
        <f t="shared" si="74"/>
        <v>1</v>
      </c>
    </row>
    <row r="5882" spans="1:7" x14ac:dyDescent="0.2">
      <c r="A5882" t="s">
        <v>3371</v>
      </c>
      <c r="B5882">
        <v>175258622</v>
      </c>
      <c r="C5882" t="s">
        <v>3380</v>
      </c>
      <c r="D5882" t="str">
        <f>INDEX(cleaned_data_Pittsburgh!AF$2:'cleaned_data_Pittsburgh'!AF$828, MATCH(A5882, cleaned_data_Pittsburgh!I$2:'cleaned_data_Pittsburgh'!I$828,0))</f>
        <v>Pittsburgh</v>
      </c>
      <c r="E5882">
        <f>INDEX(cleaned_data_Pittsburgh!AG$2:'cleaned_data_Pittsburgh'!AG$828, MATCH(A5882, cleaned_data_Pittsburgh!I$2:'cleaned_data_Pittsburgh'!I$828,0))</f>
        <v>0</v>
      </c>
      <c r="F5882" t="str">
        <f>INDEX(cleaned_data_Pittsburgh!AK$2:'cleaned_data_Pittsburgh'!AK$828, MATCH(A5882, cleaned_data_Pittsburgh!I$2:'cleaned_data_Pittsburgh'!I$828,0))</f>
        <v>Sub-county</v>
      </c>
      <c r="G5882">
        <f t="shared" si="74"/>
        <v>1</v>
      </c>
    </row>
    <row r="5883" spans="1:7" x14ac:dyDescent="0.2">
      <c r="A5883" t="s">
        <v>3371</v>
      </c>
      <c r="B5883">
        <v>191691915</v>
      </c>
      <c r="C5883" t="s">
        <v>3380</v>
      </c>
      <c r="D5883" t="str">
        <f>INDEX(cleaned_data_Pittsburgh!AF$2:'cleaned_data_Pittsburgh'!AF$828, MATCH(A5883, cleaned_data_Pittsburgh!I$2:'cleaned_data_Pittsburgh'!I$828,0))</f>
        <v>Pittsburgh</v>
      </c>
      <c r="E5883">
        <f>INDEX(cleaned_data_Pittsburgh!AG$2:'cleaned_data_Pittsburgh'!AG$828, MATCH(A5883, cleaned_data_Pittsburgh!I$2:'cleaned_data_Pittsburgh'!I$828,0))</f>
        <v>0</v>
      </c>
      <c r="F5883" t="str">
        <f>INDEX(cleaned_data_Pittsburgh!AK$2:'cleaned_data_Pittsburgh'!AK$828, MATCH(A5883, cleaned_data_Pittsburgh!I$2:'cleaned_data_Pittsburgh'!I$828,0))</f>
        <v>Sub-county</v>
      </c>
      <c r="G5883">
        <f t="shared" si="74"/>
        <v>1</v>
      </c>
    </row>
    <row r="5884" spans="1:7" x14ac:dyDescent="0.2">
      <c r="A5884" t="s">
        <v>3371</v>
      </c>
      <c r="B5884">
        <v>78002572</v>
      </c>
      <c r="C5884" t="s">
        <v>3380</v>
      </c>
      <c r="D5884" t="str">
        <f>INDEX(cleaned_data_Pittsburgh!AF$2:'cleaned_data_Pittsburgh'!AF$828, MATCH(A5884, cleaned_data_Pittsburgh!I$2:'cleaned_data_Pittsburgh'!I$828,0))</f>
        <v>Pittsburgh</v>
      </c>
      <c r="E5884">
        <f>INDEX(cleaned_data_Pittsburgh!AG$2:'cleaned_data_Pittsburgh'!AG$828, MATCH(A5884, cleaned_data_Pittsburgh!I$2:'cleaned_data_Pittsburgh'!I$828,0))</f>
        <v>0</v>
      </c>
      <c r="F5884" t="str">
        <f>INDEX(cleaned_data_Pittsburgh!AK$2:'cleaned_data_Pittsburgh'!AK$828, MATCH(A5884, cleaned_data_Pittsburgh!I$2:'cleaned_data_Pittsburgh'!I$828,0))</f>
        <v>Sub-county</v>
      </c>
      <c r="G5884">
        <f t="shared" si="74"/>
        <v>1</v>
      </c>
    </row>
    <row r="5885" spans="1:7" x14ac:dyDescent="0.2">
      <c r="A5885" t="s">
        <v>3371</v>
      </c>
      <c r="B5885">
        <v>6808965</v>
      </c>
      <c r="C5885" t="s">
        <v>3380</v>
      </c>
      <c r="D5885" t="str">
        <f>INDEX(cleaned_data_Pittsburgh!AF$2:'cleaned_data_Pittsburgh'!AF$828, MATCH(A5885, cleaned_data_Pittsburgh!I$2:'cleaned_data_Pittsburgh'!I$828,0))</f>
        <v>Pittsburgh</v>
      </c>
      <c r="E5885">
        <f>INDEX(cleaned_data_Pittsburgh!AG$2:'cleaned_data_Pittsburgh'!AG$828, MATCH(A5885, cleaned_data_Pittsburgh!I$2:'cleaned_data_Pittsburgh'!I$828,0))</f>
        <v>0</v>
      </c>
      <c r="F5885" t="str">
        <f>INDEX(cleaned_data_Pittsburgh!AK$2:'cleaned_data_Pittsburgh'!AK$828, MATCH(A5885, cleaned_data_Pittsburgh!I$2:'cleaned_data_Pittsburgh'!I$828,0))</f>
        <v>Sub-county</v>
      </c>
      <c r="G5885">
        <f t="shared" si="74"/>
        <v>1</v>
      </c>
    </row>
    <row r="5886" spans="1:7" x14ac:dyDescent="0.2">
      <c r="A5886" t="s">
        <v>3371</v>
      </c>
      <c r="B5886">
        <v>183159945</v>
      </c>
      <c r="C5886" t="s">
        <v>3380</v>
      </c>
      <c r="D5886" t="str">
        <f>INDEX(cleaned_data_Pittsburgh!AF$2:'cleaned_data_Pittsburgh'!AF$828, MATCH(A5886, cleaned_data_Pittsburgh!I$2:'cleaned_data_Pittsburgh'!I$828,0))</f>
        <v>Pittsburgh</v>
      </c>
      <c r="E5886">
        <f>INDEX(cleaned_data_Pittsburgh!AG$2:'cleaned_data_Pittsburgh'!AG$828, MATCH(A5886, cleaned_data_Pittsburgh!I$2:'cleaned_data_Pittsburgh'!I$828,0))</f>
        <v>0</v>
      </c>
      <c r="F5886" t="str">
        <f>INDEX(cleaned_data_Pittsburgh!AK$2:'cleaned_data_Pittsburgh'!AK$828, MATCH(A5886, cleaned_data_Pittsburgh!I$2:'cleaned_data_Pittsburgh'!I$828,0))</f>
        <v>Sub-county</v>
      </c>
      <c r="G5886">
        <f t="shared" si="74"/>
        <v>1</v>
      </c>
    </row>
    <row r="5887" spans="1:7" x14ac:dyDescent="0.2">
      <c r="A5887" t="s">
        <v>3371</v>
      </c>
      <c r="B5887">
        <v>5345067</v>
      </c>
      <c r="C5887" t="s">
        <v>3380</v>
      </c>
      <c r="D5887" t="str">
        <f>INDEX(cleaned_data_Pittsburgh!AF$2:'cleaned_data_Pittsburgh'!AF$828, MATCH(A5887, cleaned_data_Pittsburgh!I$2:'cleaned_data_Pittsburgh'!I$828,0))</f>
        <v>Pittsburgh</v>
      </c>
      <c r="E5887">
        <f>INDEX(cleaned_data_Pittsburgh!AG$2:'cleaned_data_Pittsburgh'!AG$828, MATCH(A5887, cleaned_data_Pittsburgh!I$2:'cleaned_data_Pittsburgh'!I$828,0))</f>
        <v>0</v>
      </c>
      <c r="F5887" t="str">
        <f>INDEX(cleaned_data_Pittsburgh!AK$2:'cleaned_data_Pittsburgh'!AK$828, MATCH(A5887, cleaned_data_Pittsburgh!I$2:'cleaned_data_Pittsburgh'!I$828,0))</f>
        <v>Sub-county</v>
      </c>
      <c r="G5887">
        <f t="shared" si="74"/>
        <v>1</v>
      </c>
    </row>
    <row r="5888" spans="1:7" x14ac:dyDescent="0.2">
      <c r="A5888" t="s">
        <v>3189</v>
      </c>
      <c r="B5888">
        <v>3091795</v>
      </c>
      <c r="C5888" t="s">
        <v>3380</v>
      </c>
      <c r="D5888" t="str">
        <f>INDEX(cleaned_data_Pittsburgh!AF$2:'cleaned_data_Pittsburgh'!AF$828, MATCH(A5888, cleaned_data_Pittsburgh!I$2:'cleaned_data_Pittsburgh'!I$828,0))</f>
        <v>Pittsburgh</v>
      </c>
      <c r="E5888">
        <f>INDEX(cleaned_data_Pittsburgh!AG$2:'cleaned_data_Pittsburgh'!AG$828, MATCH(A5888, cleaned_data_Pittsburgh!I$2:'cleaned_data_Pittsburgh'!I$828,0))</f>
        <v>0</v>
      </c>
      <c r="F5888" t="str">
        <f>INDEX(cleaned_data_Pittsburgh!AK$2:'cleaned_data_Pittsburgh'!AK$828, MATCH(A5888, cleaned_data_Pittsburgh!I$2:'cleaned_data_Pittsburgh'!I$828,0))</f>
        <v>Sub-county</v>
      </c>
      <c r="G5888">
        <f t="shared" si="74"/>
        <v>1</v>
      </c>
    </row>
    <row r="5889" spans="1:7" x14ac:dyDescent="0.2">
      <c r="A5889" t="s">
        <v>3189</v>
      </c>
      <c r="B5889">
        <v>190828375</v>
      </c>
      <c r="C5889" t="s">
        <v>3380</v>
      </c>
      <c r="D5889" t="str">
        <f>INDEX(cleaned_data_Pittsburgh!AF$2:'cleaned_data_Pittsburgh'!AF$828, MATCH(A5889, cleaned_data_Pittsburgh!I$2:'cleaned_data_Pittsburgh'!I$828,0))</f>
        <v>Pittsburgh</v>
      </c>
      <c r="E5889">
        <f>INDEX(cleaned_data_Pittsburgh!AG$2:'cleaned_data_Pittsburgh'!AG$828, MATCH(A5889, cleaned_data_Pittsburgh!I$2:'cleaned_data_Pittsburgh'!I$828,0))</f>
        <v>0</v>
      </c>
      <c r="F5889" t="str">
        <f>INDEX(cleaned_data_Pittsburgh!AK$2:'cleaned_data_Pittsburgh'!AK$828, MATCH(A5889, cleaned_data_Pittsburgh!I$2:'cleaned_data_Pittsburgh'!I$828,0))</f>
        <v>Sub-county</v>
      </c>
      <c r="G5889">
        <f t="shared" si="74"/>
        <v>1</v>
      </c>
    </row>
    <row r="5890" spans="1:7" x14ac:dyDescent="0.2">
      <c r="A5890" t="s">
        <v>3189</v>
      </c>
      <c r="B5890">
        <v>5540183</v>
      </c>
      <c r="C5890" t="s">
        <v>3380</v>
      </c>
      <c r="D5890" t="str">
        <f>INDEX(cleaned_data_Pittsburgh!AF$2:'cleaned_data_Pittsburgh'!AF$828, MATCH(A5890, cleaned_data_Pittsburgh!I$2:'cleaned_data_Pittsburgh'!I$828,0))</f>
        <v>Pittsburgh</v>
      </c>
      <c r="E5890">
        <f>INDEX(cleaned_data_Pittsburgh!AG$2:'cleaned_data_Pittsburgh'!AG$828, MATCH(A5890, cleaned_data_Pittsburgh!I$2:'cleaned_data_Pittsburgh'!I$828,0))</f>
        <v>0</v>
      </c>
      <c r="F5890" t="str">
        <f>INDEX(cleaned_data_Pittsburgh!AK$2:'cleaned_data_Pittsburgh'!AK$828, MATCH(A5890, cleaned_data_Pittsburgh!I$2:'cleaned_data_Pittsburgh'!I$828,0))</f>
        <v>Sub-county</v>
      </c>
      <c r="G5890">
        <f t="shared" si="74"/>
        <v>1</v>
      </c>
    </row>
    <row r="5891" spans="1:7" x14ac:dyDescent="0.2">
      <c r="A5891" t="s">
        <v>3189</v>
      </c>
      <c r="B5891">
        <v>153679082</v>
      </c>
      <c r="C5891" t="s">
        <v>3380</v>
      </c>
      <c r="D5891" t="str">
        <f>INDEX(cleaned_data_Pittsburgh!AF$2:'cleaned_data_Pittsburgh'!AF$828, MATCH(A5891, cleaned_data_Pittsburgh!I$2:'cleaned_data_Pittsburgh'!I$828,0))</f>
        <v>Pittsburgh</v>
      </c>
      <c r="E5891">
        <f>INDEX(cleaned_data_Pittsburgh!AG$2:'cleaned_data_Pittsburgh'!AG$828, MATCH(A5891, cleaned_data_Pittsburgh!I$2:'cleaned_data_Pittsburgh'!I$828,0))</f>
        <v>0</v>
      </c>
      <c r="F5891" t="str">
        <f>INDEX(cleaned_data_Pittsburgh!AK$2:'cleaned_data_Pittsburgh'!AK$828, MATCH(A5891, cleaned_data_Pittsburgh!I$2:'cleaned_data_Pittsburgh'!I$828,0))</f>
        <v>Sub-county</v>
      </c>
      <c r="G5891">
        <f t="shared" si="74"/>
        <v>1</v>
      </c>
    </row>
    <row r="5892" spans="1:7" x14ac:dyDescent="0.2">
      <c r="A5892" t="s">
        <v>3189</v>
      </c>
      <c r="B5892">
        <v>7837323</v>
      </c>
      <c r="C5892" t="s">
        <v>3380</v>
      </c>
      <c r="D5892" t="str">
        <f>INDEX(cleaned_data_Pittsburgh!AF$2:'cleaned_data_Pittsburgh'!AF$828, MATCH(A5892, cleaned_data_Pittsburgh!I$2:'cleaned_data_Pittsburgh'!I$828,0))</f>
        <v>Pittsburgh</v>
      </c>
      <c r="E5892">
        <f>INDEX(cleaned_data_Pittsburgh!AG$2:'cleaned_data_Pittsburgh'!AG$828, MATCH(A5892, cleaned_data_Pittsburgh!I$2:'cleaned_data_Pittsburgh'!I$828,0))</f>
        <v>0</v>
      </c>
      <c r="F5892" t="str">
        <f>INDEX(cleaned_data_Pittsburgh!AK$2:'cleaned_data_Pittsburgh'!AK$828, MATCH(A5892, cleaned_data_Pittsburgh!I$2:'cleaned_data_Pittsburgh'!I$828,0))</f>
        <v>Sub-county</v>
      </c>
      <c r="G5892">
        <f t="shared" si="74"/>
        <v>1</v>
      </c>
    </row>
    <row r="5893" spans="1:7" x14ac:dyDescent="0.2">
      <c r="A5893" t="s">
        <v>3189</v>
      </c>
      <c r="B5893">
        <v>112453462</v>
      </c>
      <c r="C5893" t="s">
        <v>3380</v>
      </c>
      <c r="D5893" t="str">
        <f>INDEX(cleaned_data_Pittsburgh!AF$2:'cleaned_data_Pittsburgh'!AF$828, MATCH(A5893, cleaned_data_Pittsburgh!I$2:'cleaned_data_Pittsburgh'!I$828,0))</f>
        <v>Pittsburgh</v>
      </c>
      <c r="E5893">
        <f>INDEX(cleaned_data_Pittsburgh!AG$2:'cleaned_data_Pittsburgh'!AG$828, MATCH(A5893, cleaned_data_Pittsburgh!I$2:'cleaned_data_Pittsburgh'!I$828,0))</f>
        <v>0</v>
      </c>
      <c r="F5893" t="str">
        <f>INDEX(cleaned_data_Pittsburgh!AK$2:'cleaned_data_Pittsburgh'!AK$828, MATCH(A5893, cleaned_data_Pittsburgh!I$2:'cleaned_data_Pittsburgh'!I$828,0))</f>
        <v>Sub-county</v>
      </c>
      <c r="G5893">
        <f t="shared" si="74"/>
        <v>1</v>
      </c>
    </row>
    <row r="5894" spans="1:7" x14ac:dyDescent="0.2">
      <c r="A5894" t="s">
        <v>3189</v>
      </c>
      <c r="B5894">
        <v>53620622</v>
      </c>
      <c r="C5894" t="s">
        <v>3380</v>
      </c>
      <c r="D5894" t="str">
        <f>INDEX(cleaned_data_Pittsburgh!AF$2:'cleaned_data_Pittsburgh'!AF$828, MATCH(A5894, cleaned_data_Pittsburgh!I$2:'cleaned_data_Pittsburgh'!I$828,0))</f>
        <v>Pittsburgh</v>
      </c>
      <c r="E5894">
        <f>INDEX(cleaned_data_Pittsburgh!AG$2:'cleaned_data_Pittsburgh'!AG$828, MATCH(A5894, cleaned_data_Pittsburgh!I$2:'cleaned_data_Pittsburgh'!I$828,0))</f>
        <v>0</v>
      </c>
      <c r="F5894" t="str">
        <f>INDEX(cleaned_data_Pittsburgh!AK$2:'cleaned_data_Pittsburgh'!AK$828, MATCH(A5894, cleaned_data_Pittsburgh!I$2:'cleaned_data_Pittsburgh'!I$828,0))</f>
        <v>Sub-county</v>
      </c>
      <c r="G5894">
        <f t="shared" si="74"/>
        <v>1</v>
      </c>
    </row>
    <row r="5895" spans="1:7" x14ac:dyDescent="0.2">
      <c r="A5895" t="s">
        <v>3250</v>
      </c>
      <c r="B5895">
        <v>11960184</v>
      </c>
      <c r="C5895" t="s">
        <v>3380</v>
      </c>
      <c r="D5895" t="str">
        <f>INDEX(cleaned_data_Pittsburgh!AF$2:'cleaned_data_Pittsburgh'!AF$828, MATCH(A5895, cleaned_data_Pittsburgh!I$2:'cleaned_data_Pittsburgh'!I$828,0))</f>
        <v>Pittsburgh</v>
      </c>
      <c r="E5895">
        <f>INDEX(cleaned_data_Pittsburgh!AG$2:'cleaned_data_Pittsburgh'!AG$828, MATCH(A5895, cleaned_data_Pittsburgh!I$2:'cleaned_data_Pittsburgh'!I$828,0))</f>
        <v>0</v>
      </c>
      <c r="F5895" t="str">
        <f>INDEX(cleaned_data_Pittsburgh!AK$2:'cleaned_data_Pittsburgh'!AK$828, MATCH(A5895, cleaned_data_Pittsburgh!I$2:'cleaned_data_Pittsburgh'!I$828,0))</f>
        <v>Sub-county</v>
      </c>
      <c r="G5895">
        <f t="shared" si="74"/>
        <v>1</v>
      </c>
    </row>
    <row r="5896" spans="1:7" x14ac:dyDescent="0.2">
      <c r="A5896" t="s">
        <v>3250</v>
      </c>
      <c r="B5896">
        <v>11932443</v>
      </c>
      <c r="C5896" t="s">
        <v>3380</v>
      </c>
      <c r="D5896" t="str">
        <f>INDEX(cleaned_data_Pittsburgh!AF$2:'cleaned_data_Pittsburgh'!AF$828, MATCH(A5896, cleaned_data_Pittsburgh!I$2:'cleaned_data_Pittsburgh'!I$828,0))</f>
        <v>Pittsburgh</v>
      </c>
      <c r="E5896">
        <f>INDEX(cleaned_data_Pittsburgh!AG$2:'cleaned_data_Pittsburgh'!AG$828, MATCH(A5896, cleaned_data_Pittsburgh!I$2:'cleaned_data_Pittsburgh'!I$828,0))</f>
        <v>0</v>
      </c>
      <c r="F5896" t="str">
        <f>INDEX(cleaned_data_Pittsburgh!AK$2:'cleaned_data_Pittsburgh'!AK$828, MATCH(A5896, cleaned_data_Pittsburgh!I$2:'cleaned_data_Pittsburgh'!I$828,0))</f>
        <v>Sub-county</v>
      </c>
      <c r="G5896">
        <f t="shared" si="74"/>
        <v>1</v>
      </c>
    </row>
    <row r="5897" spans="1:7" x14ac:dyDescent="0.2">
      <c r="A5897" t="s">
        <v>3250</v>
      </c>
      <c r="B5897">
        <v>44948172</v>
      </c>
      <c r="C5897" t="s">
        <v>3380</v>
      </c>
      <c r="D5897" t="str">
        <f>INDEX(cleaned_data_Pittsburgh!AF$2:'cleaned_data_Pittsburgh'!AF$828, MATCH(A5897, cleaned_data_Pittsburgh!I$2:'cleaned_data_Pittsburgh'!I$828,0))</f>
        <v>Pittsburgh</v>
      </c>
      <c r="E5897">
        <f>INDEX(cleaned_data_Pittsburgh!AG$2:'cleaned_data_Pittsburgh'!AG$828, MATCH(A5897, cleaned_data_Pittsburgh!I$2:'cleaned_data_Pittsburgh'!I$828,0))</f>
        <v>0</v>
      </c>
      <c r="F5897" t="str">
        <f>INDEX(cleaned_data_Pittsburgh!AK$2:'cleaned_data_Pittsburgh'!AK$828, MATCH(A5897, cleaned_data_Pittsburgh!I$2:'cleaned_data_Pittsburgh'!I$828,0))</f>
        <v>Sub-county</v>
      </c>
      <c r="G5897">
        <f t="shared" si="74"/>
        <v>1</v>
      </c>
    </row>
    <row r="5898" spans="1:7" x14ac:dyDescent="0.2">
      <c r="A5898" t="s">
        <v>3368</v>
      </c>
      <c r="B5898">
        <v>187860759</v>
      </c>
      <c r="C5898" t="s">
        <v>3380</v>
      </c>
      <c r="D5898" t="str">
        <f>INDEX(cleaned_data_Pittsburgh!AF$2:'cleaned_data_Pittsburgh'!AF$828, MATCH(A5898, cleaned_data_Pittsburgh!I$2:'cleaned_data_Pittsburgh'!I$828,0))</f>
        <v>Pittsburgh</v>
      </c>
      <c r="E5898">
        <f>INDEX(cleaned_data_Pittsburgh!AG$2:'cleaned_data_Pittsburgh'!AG$828, MATCH(A5898, cleaned_data_Pittsburgh!I$2:'cleaned_data_Pittsburgh'!I$828,0))</f>
        <v>0</v>
      </c>
      <c r="F5898" t="str">
        <f>INDEX(cleaned_data_Pittsburgh!AK$2:'cleaned_data_Pittsburgh'!AK$828, MATCH(A5898, cleaned_data_Pittsburgh!I$2:'cleaned_data_Pittsburgh'!I$828,0))</f>
        <v>Sub-county</v>
      </c>
      <c r="G5898">
        <f t="shared" si="74"/>
        <v>1</v>
      </c>
    </row>
    <row r="5899" spans="1:7" x14ac:dyDescent="0.2">
      <c r="A5899" t="s">
        <v>3368</v>
      </c>
      <c r="B5899">
        <v>183072889</v>
      </c>
      <c r="C5899" t="s">
        <v>3380</v>
      </c>
      <c r="D5899" t="str">
        <f>INDEX(cleaned_data_Pittsburgh!AF$2:'cleaned_data_Pittsburgh'!AF$828, MATCH(A5899, cleaned_data_Pittsburgh!I$2:'cleaned_data_Pittsburgh'!I$828,0))</f>
        <v>Pittsburgh</v>
      </c>
      <c r="E5899">
        <f>INDEX(cleaned_data_Pittsburgh!AG$2:'cleaned_data_Pittsburgh'!AG$828, MATCH(A5899, cleaned_data_Pittsburgh!I$2:'cleaned_data_Pittsburgh'!I$828,0))</f>
        <v>0</v>
      </c>
      <c r="F5899" t="str">
        <f>INDEX(cleaned_data_Pittsburgh!AK$2:'cleaned_data_Pittsburgh'!AK$828, MATCH(A5899, cleaned_data_Pittsburgh!I$2:'cleaned_data_Pittsburgh'!I$828,0))</f>
        <v>Sub-county</v>
      </c>
      <c r="G5899">
        <f t="shared" ref="G5899:G5962" si="75">IF(IFERROR(SEARCH(D5899, C5899), 0), 1, 0)</f>
        <v>1</v>
      </c>
    </row>
    <row r="5900" spans="1:7" x14ac:dyDescent="0.2">
      <c r="A5900" t="s">
        <v>3368</v>
      </c>
      <c r="B5900">
        <v>187322418</v>
      </c>
      <c r="C5900" t="s">
        <v>3380</v>
      </c>
      <c r="D5900" t="str">
        <f>INDEX(cleaned_data_Pittsburgh!AF$2:'cleaned_data_Pittsburgh'!AF$828, MATCH(A5900, cleaned_data_Pittsburgh!I$2:'cleaned_data_Pittsburgh'!I$828,0))</f>
        <v>Pittsburgh</v>
      </c>
      <c r="E5900">
        <f>INDEX(cleaned_data_Pittsburgh!AG$2:'cleaned_data_Pittsburgh'!AG$828, MATCH(A5900, cleaned_data_Pittsburgh!I$2:'cleaned_data_Pittsburgh'!I$828,0))</f>
        <v>0</v>
      </c>
      <c r="F5900" t="str">
        <f>INDEX(cleaned_data_Pittsburgh!AK$2:'cleaned_data_Pittsburgh'!AK$828, MATCH(A5900, cleaned_data_Pittsburgh!I$2:'cleaned_data_Pittsburgh'!I$828,0))</f>
        <v>Sub-county</v>
      </c>
      <c r="G5900">
        <f t="shared" si="75"/>
        <v>1</v>
      </c>
    </row>
    <row r="5901" spans="1:7" x14ac:dyDescent="0.2">
      <c r="A5901" t="s">
        <v>3140</v>
      </c>
      <c r="B5901">
        <v>237675</v>
      </c>
      <c r="C5901" t="s">
        <v>3380</v>
      </c>
      <c r="D5901" t="str">
        <f>INDEX(cleaned_data_Pittsburgh!AF$2:'cleaned_data_Pittsburgh'!AF$828, MATCH(A5901, cleaned_data_Pittsburgh!I$2:'cleaned_data_Pittsburgh'!I$828,0))</f>
        <v>Pittsburgh</v>
      </c>
      <c r="E5901">
        <f>INDEX(cleaned_data_Pittsburgh!AG$2:'cleaned_data_Pittsburgh'!AG$828, MATCH(A5901, cleaned_data_Pittsburgh!I$2:'cleaned_data_Pittsburgh'!I$828,0))</f>
        <v>0</v>
      </c>
      <c r="F5901" t="str">
        <f>INDEX(cleaned_data_Pittsburgh!AK$2:'cleaned_data_Pittsburgh'!AK$828, MATCH(A5901, cleaned_data_Pittsburgh!I$2:'cleaned_data_Pittsburgh'!I$828,0))</f>
        <v>Sub-county</v>
      </c>
      <c r="G5901">
        <f t="shared" si="75"/>
        <v>1</v>
      </c>
    </row>
    <row r="5902" spans="1:7" x14ac:dyDescent="0.2">
      <c r="A5902" t="s">
        <v>3140</v>
      </c>
      <c r="B5902">
        <v>23614361</v>
      </c>
      <c r="C5902" t="s">
        <v>3380</v>
      </c>
      <c r="D5902" t="str">
        <f>INDEX(cleaned_data_Pittsburgh!AF$2:'cleaned_data_Pittsburgh'!AF$828, MATCH(A5902, cleaned_data_Pittsburgh!I$2:'cleaned_data_Pittsburgh'!I$828,0))</f>
        <v>Pittsburgh</v>
      </c>
      <c r="E5902">
        <f>INDEX(cleaned_data_Pittsburgh!AG$2:'cleaned_data_Pittsburgh'!AG$828, MATCH(A5902, cleaned_data_Pittsburgh!I$2:'cleaned_data_Pittsburgh'!I$828,0))</f>
        <v>0</v>
      </c>
      <c r="F5902" t="str">
        <f>INDEX(cleaned_data_Pittsburgh!AK$2:'cleaned_data_Pittsburgh'!AK$828, MATCH(A5902, cleaned_data_Pittsburgh!I$2:'cleaned_data_Pittsburgh'!I$828,0))</f>
        <v>Sub-county</v>
      </c>
      <c r="G5902">
        <f t="shared" si="75"/>
        <v>1</v>
      </c>
    </row>
    <row r="5903" spans="1:7" x14ac:dyDescent="0.2">
      <c r="A5903" t="s">
        <v>3140</v>
      </c>
      <c r="B5903">
        <v>2130898</v>
      </c>
      <c r="C5903" t="s">
        <v>3380</v>
      </c>
      <c r="D5903" t="str">
        <f>INDEX(cleaned_data_Pittsburgh!AF$2:'cleaned_data_Pittsburgh'!AF$828, MATCH(A5903, cleaned_data_Pittsburgh!I$2:'cleaned_data_Pittsburgh'!I$828,0))</f>
        <v>Pittsburgh</v>
      </c>
      <c r="E5903">
        <f>INDEX(cleaned_data_Pittsburgh!AG$2:'cleaned_data_Pittsburgh'!AG$828, MATCH(A5903, cleaned_data_Pittsburgh!I$2:'cleaned_data_Pittsburgh'!I$828,0))</f>
        <v>0</v>
      </c>
      <c r="F5903" t="str">
        <f>INDEX(cleaned_data_Pittsburgh!AK$2:'cleaned_data_Pittsburgh'!AK$828, MATCH(A5903, cleaned_data_Pittsburgh!I$2:'cleaned_data_Pittsburgh'!I$828,0))</f>
        <v>Sub-county</v>
      </c>
      <c r="G5903">
        <f t="shared" si="75"/>
        <v>1</v>
      </c>
    </row>
    <row r="5904" spans="1:7" x14ac:dyDescent="0.2">
      <c r="A5904" t="s">
        <v>3356</v>
      </c>
      <c r="B5904">
        <v>10164859</v>
      </c>
      <c r="C5904" t="s">
        <v>3380</v>
      </c>
      <c r="D5904" t="str">
        <f>INDEX(cleaned_data_Pittsburgh!AF$2:'cleaned_data_Pittsburgh'!AF$828, MATCH(A5904, cleaned_data_Pittsburgh!I$2:'cleaned_data_Pittsburgh'!I$828,0))</f>
        <v>Pittsburgh</v>
      </c>
      <c r="E5904">
        <f>INDEX(cleaned_data_Pittsburgh!AG$2:'cleaned_data_Pittsburgh'!AG$828, MATCH(A5904, cleaned_data_Pittsburgh!I$2:'cleaned_data_Pittsburgh'!I$828,0))</f>
        <v>0</v>
      </c>
      <c r="F5904" t="str">
        <f>INDEX(cleaned_data_Pittsburgh!AK$2:'cleaned_data_Pittsburgh'!AK$828, MATCH(A5904, cleaned_data_Pittsburgh!I$2:'cleaned_data_Pittsburgh'!I$828,0))</f>
        <v>Sub-county</v>
      </c>
      <c r="G5904">
        <f t="shared" si="75"/>
        <v>1</v>
      </c>
    </row>
    <row r="5905" spans="1:7" x14ac:dyDescent="0.2">
      <c r="A5905" t="s">
        <v>3356</v>
      </c>
      <c r="B5905">
        <v>8981553</v>
      </c>
      <c r="C5905" t="s">
        <v>3380</v>
      </c>
      <c r="D5905" t="str">
        <f>INDEX(cleaned_data_Pittsburgh!AF$2:'cleaned_data_Pittsburgh'!AF$828, MATCH(A5905, cleaned_data_Pittsburgh!I$2:'cleaned_data_Pittsburgh'!I$828,0))</f>
        <v>Pittsburgh</v>
      </c>
      <c r="E5905">
        <f>INDEX(cleaned_data_Pittsburgh!AG$2:'cleaned_data_Pittsburgh'!AG$828, MATCH(A5905, cleaned_data_Pittsburgh!I$2:'cleaned_data_Pittsburgh'!I$828,0))</f>
        <v>0</v>
      </c>
      <c r="F5905" t="str">
        <f>INDEX(cleaned_data_Pittsburgh!AK$2:'cleaned_data_Pittsburgh'!AK$828, MATCH(A5905, cleaned_data_Pittsburgh!I$2:'cleaned_data_Pittsburgh'!I$828,0))</f>
        <v>Sub-county</v>
      </c>
      <c r="G5905">
        <f t="shared" si="75"/>
        <v>1</v>
      </c>
    </row>
    <row r="5906" spans="1:7" x14ac:dyDescent="0.2">
      <c r="A5906" t="s">
        <v>3356</v>
      </c>
      <c r="B5906">
        <v>183342492</v>
      </c>
      <c r="C5906" t="s">
        <v>3380</v>
      </c>
      <c r="D5906" t="str">
        <f>INDEX(cleaned_data_Pittsburgh!AF$2:'cleaned_data_Pittsburgh'!AF$828, MATCH(A5906, cleaned_data_Pittsburgh!I$2:'cleaned_data_Pittsburgh'!I$828,0))</f>
        <v>Pittsburgh</v>
      </c>
      <c r="E5906">
        <f>INDEX(cleaned_data_Pittsburgh!AG$2:'cleaned_data_Pittsburgh'!AG$828, MATCH(A5906, cleaned_data_Pittsburgh!I$2:'cleaned_data_Pittsburgh'!I$828,0))</f>
        <v>0</v>
      </c>
      <c r="F5906" t="str">
        <f>INDEX(cleaned_data_Pittsburgh!AK$2:'cleaned_data_Pittsburgh'!AK$828, MATCH(A5906, cleaned_data_Pittsburgh!I$2:'cleaned_data_Pittsburgh'!I$828,0))</f>
        <v>Sub-county</v>
      </c>
      <c r="G5906">
        <f t="shared" si="75"/>
        <v>1</v>
      </c>
    </row>
    <row r="5907" spans="1:7" x14ac:dyDescent="0.2">
      <c r="A5907" t="s">
        <v>3356</v>
      </c>
      <c r="B5907">
        <v>191144274</v>
      </c>
      <c r="C5907" t="s">
        <v>3380</v>
      </c>
      <c r="D5907" t="str">
        <f>INDEX(cleaned_data_Pittsburgh!AF$2:'cleaned_data_Pittsburgh'!AF$828, MATCH(A5907, cleaned_data_Pittsburgh!I$2:'cleaned_data_Pittsburgh'!I$828,0))</f>
        <v>Pittsburgh</v>
      </c>
      <c r="E5907">
        <f>INDEX(cleaned_data_Pittsburgh!AG$2:'cleaned_data_Pittsburgh'!AG$828, MATCH(A5907, cleaned_data_Pittsburgh!I$2:'cleaned_data_Pittsburgh'!I$828,0))</f>
        <v>0</v>
      </c>
      <c r="F5907" t="str">
        <f>INDEX(cleaned_data_Pittsburgh!AK$2:'cleaned_data_Pittsburgh'!AK$828, MATCH(A5907, cleaned_data_Pittsburgh!I$2:'cleaned_data_Pittsburgh'!I$828,0))</f>
        <v>Sub-county</v>
      </c>
      <c r="G5907">
        <f t="shared" si="75"/>
        <v>1</v>
      </c>
    </row>
    <row r="5908" spans="1:7" x14ac:dyDescent="0.2">
      <c r="A5908" t="s">
        <v>3356</v>
      </c>
      <c r="B5908">
        <v>107328342</v>
      </c>
      <c r="C5908" t="s">
        <v>3380</v>
      </c>
      <c r="D5908" t="str">
        <f>INDEX(cleaned_data_Pittsburgh!AF$2:'cleaned_data_Pittsburgh'!AF$828, MATCH(A5908, cleaned_data_Pittsburgh!I$2:'cleaned_data_Pittsburgh'!I$828,0))</f>
        <v>Pittsburgh</v>
      </c>
      <c r="E5908">
        <f>INDEX(cleaned_data_Pittsburgh!AG$2:'cleaned_data_Pittsburgh'!AG$828, MATCH(A5908, cleaned_data_Pittsburgh!I$2:'cleaned_data_Pittsburgh'!I$828,0))</f>
        <v>0</v>
      </c>
      <c r="F5908" t="str">
        <f>INDEX(cleaned_data_Pittsburgh!AK$2:'cleaned_data_Pittsburgh'!AK$828, MATCH(A5908, cleaned_data_Pittsburgh!I$2:'cleaned_data_Pittsburgh'!I$828,0))</f>
        <v>Sub-county</v>
      </c>
      <c r="G5908">
        <f t="shared" si="75"/>
        <v>1</v>
      </c>
    </row>
    <row r="5909" spans="1:7" x14ac:dyDescent="0.2">
      <c r="A5909" t="s">
        <v>3356</v>
      </c>
      <c r="B5909">
        <v>8821173</v>
      </c>
      <c r="C5909" t="s">
        <v>3380</v>
      </c>
      <c r="D5909" t="str">
        <f>INDEX(cleaned_data_Pittsburgh!AF$2:'cleaned_data_Pittsburgh'!AF$828, MATCH(A5909, cleaned_data_Pittsburgh!I$2:'cleaned_data_Pittsburgh'!I$828,0))</f>
        <v>Pittsburgh</v>
      </c>
      <c r="E5909">
        <f>INDEX(cleaned_data_Pittsburgh!AG$2:'cleaned_data_Pittsburgh'!AG$828, MATCH(A5909, cleaned_data_Pittsburgh!I$2:'cleaned_data_Pittsburgh'!I$828,0))</f>
        <v>0</v>
      </c>
      <c r="F5909" t="str">
        <f>INDEX(cleaned_data_Pittsburgh!AK$2:'cleaned_data_Pittsburgh'!AK$828, MATCH(A5909, cleaned_data_Pittsburgh!I$2:'cleaned_data_Pittsburgh'!I$828,0))</f>
        <v>Sub-county</v>
      </c>
      <c r="G5909">
        <f t="shared" si="75"/>
        <v>1</v>
      </c>
    </row>
    <row r="5910" spans="1:7" x14ac:dyDescent="0.2">
      <c r="A5910" t="s">
        <v>3356</v>
      </c>
      <c r="B5910">
        <v>43386002</v>
      </c>
      <c r="C5910" t="s">
        <v>3380</v>
      </c>
      <c r="D5910" t="str">
        <f>INDEX(cleaned_data_Pittsburgh!AF$2:'cleaned_data_Pittsburgh'!AF$828, MATCH(A5910, cleaned_data_Pittsburgh!I$2:'cleaned_data_Pittsburgh'!I$828,0))</f>
        <v>Pittsburgh</v>
      </c>
      <c r="E5910">
        <f>INDEX(cleaned_data_Pittsburgh!AG$2:'cleaned_data_Pittsburgh'!AG$828, MATCH(A5910, cleaned_data_Pittsburgh!I$2:'cleaned_data_Pittsburgh'!I$828,0))</f>
        <v>0</v>
      </c>
      <c r="F5910" t="str">
        <f>INDEX(cleaned_data_Pittsburgh!AK$2:'cleaned_data_Pittsburgh'!AK$828, MATCH(A5910, cleaned_data_Pittsburgh!I$2:'cleaned_data_Pittsburgh'!I$828,0))</f>
        <v>Sub-county</v>
      </c>
      <c r="G5910">
        <f t="shared" si="75"/>
        <v>1</v>
      </c>
    </row>
    <row r="5911" spans="1:7" x14ac:dyDescent="0.2">
      <c r="A5911" t="s">
        <v>3356</v>
      </c>
      <c r="B5911">
        <v>191224130</v>
      </c>
      <c r="C5911" t="s">
        <v>3380</v>
      </c>
      <c r="D5911" t="str">
        <f>INDEX(cleaned_data_Pittsburgh!AF$2:'cleaned_data_Pittsburgh'!AF$828, MATCH(A5911, cleaned_data_Pittsburgh!I$2:'cleaned_data_Pittsburgh'!I$828,0))</f>
        <v>Pittsburgh</v>
      </c>
      <c r="E5911">
        <f>INDEX(cleaned_data_Pittsburgh!AG$2:'cleaned_data_Pittsburgh'!AG$828, MATCH(A5911, cleaned_data_Pittsburgh!I$2:'cleaned_data_Pittsburgh'!I$828,0))</f>
        <v>0</v>
      </c>
      <c r="F5911" t="str">
        <f>INDEX(cleaned_data_Pittsburgh!AK$2:'cleaned_data_Pittsburgh'!AK$828, MATCH(A5911, cleaned_data_Pittsburgh!I$2:'cleaned_data_Pittsburgh'!I$828,0))</f>
        <v>Sub-county</v>
      </c>
      <c r="G5911">
        <f t="shared" si="75"/>
        <v>1</v>
      </c>
    </row>
    <row r="5912" spans="1:7" x14ac:dyDescent="0.2">
      <c r="A5912" t="s">
        <v>3356</v>
      </c>
      <c r="B5912">
        <v>187322418</v>
      </c>
      <c r="C5912" t="s">
        <v>3380</v>
      </c>
      <c r="D5912" t="str">
        <f>INDEX(cleaned_data_Pittsburgh!AF$2:'cleaned_data_Pittsburgh'!AF$828, MATCH(A5912, cleaned_data_Pittsburgh!I$2:'cleaned_data_Pittsburgh'!I$828,0))</f>
        <v>Pittsburgh</v>
      </c>
      <c r="E5912">
        <f>INDEX(cleaned_data_Pittsburgh!AG$2:'cleaned_data_Pittsburgh'!AG$828, MATCH(A5912, cleaned_data_Pittsburgh!I$2:'cleaned_data_Pittsburgh'!I$828,0))</f>
        <v>0</v>
      </c>
      <c r="F5912" t="str">
        <f>INDEX(cleaned_data_Pittsburgh!AK$2:'cleaned_data_Pittsburgh'!AK$828, MATCH(A5912, cleaned_data_Pittsburgh!I$2:'cleaned_data_Pittsburgh'!I$828,0))</f>
        <v>Sub-county</v>
      </c>
      <c r="G5912">
        <f t="shared" si="75"/>
        <v>1</v>
      </c>
    </row>
    <row r="5913" spans="1:7" x14ac:dyDescent="0.2">
      <c r="A5913" t="s">
        <v>3356</v>
      </c>
      <c r="B5913">
        <v>49853372</v>
      </c>
      <c r="C5913" t="s">
        <v>3380</v>
      </c>
      <c r="D5913" t="str">
        <f>INDEX(cleaned_data_Pittsburgh!AF$2:'cleaned_data_Pittsburgh'!AF$828, MATCH(A5913, cleaned_data_Pittsburgh!I$2:'cleaned_data_Pittsburgh'!I$828,0))</f>
        <v>Pittsburgh</v>
      </c>
      <c r="E5913">
        <f>INDEX(cleaned_data_Pittsburgh!AG$2:'cleaned_data_Pittsburgh'!AG$828, MATCH(A5913, cleaned_data_Pittsburgh!I$2:'cleaned_data_Pittsburgh'!I$828,0))</f>
        <v>0</v>
      </c>
      <c r="F5913" t="str">
        <f>INDEX(cleaned_data_Pittsburgh!AK$2:'cleaned_data_Pittsburgh'!AK$828, MATCH(A5913, cleaned_data_Pittsburgh!I$2:'cleaned_data_Pittsburgh'!I$828,0))</f>
        <v>Sub-county</v>
      </c>
      <c r="G5913">
        <f t="shared" si="75"/>
        <v>1</v>
      </c>
    </row>
    <row r="5914" spans="1:7" x14ac:dyDescent="0.2">
      <c r="A5914" t="s">
        <v>3356</v>
      </c>
      <c r="B5914">
        <v>2351962</v>
      </c>
      <c r="C5914" t="s">
        <v>3380</v>
      </c>
      <c r="D5914" t="str">
        <f>INDEX(cleaned_data_Pittsburgh!AF$2:'cleaned_data_Pittsburgh'!AF$828, MATCH(A5914, cleaned_data_Pittsburgh!I$2:'cleaned_data_Pittsburgh'!I$828,0))</f>
        <v>Pittsburgh</v>
      </c>
      <c r="E5914">
        <f>INDEX(cleaned_data_Pittsburgh!AG$2:'cleaned_data_Pittsburgh'!AG$828, MATCH(A5914, cleaned_data_Pittsburgh!I$2:'cleaned_data_Pittsburgh'!I$828,0))</f>
        <v>0</v>
      </c>
      <c r="F5914" t="str">
        <f>INDEX(cleaned_data_Pittsburgh!AK$2:'cleaned_data_Pittsburgh'!AK$828, MATCH(A5914, cleaned_data_Pittsburgh!I$2:'cleaned_data_Pittsburgh'!I$828,0))</f>
        <v>Sub-county</v>
      </c>
      <c r="G5914">
        <f t="shared" si="75"/>
        <v>1</v>
      </c>
    </row>
    <row r="5915" spans="1:7" x14ac:dyDescent="0.2">
      <c r="A5915" t="s">
        <v>3356</v>
      </c>
      <c r="B5915">
        <v>189284038</v>
      </c>
      <c r="C5915" t="s">
        <v>3380</v>
      </c>
      <c r="D5915" t="str">
        <f>INDEX(cleaned_data_Pittsburgh!AF$2:'cleaned_data_Pittsburgh'!AF$828, MATCH(A5915, cleaned_data_Pittsburgh!I$2:'cleaned_data_Pittsburgh'!I$828,0))</f>
        <v>Pittsburgh</v>
      </c>
      <c r="E5915">
        <f>INDEX(cleaned_data_Pittsburgh!AG$2:'cleaned_data_Pittsburgh'!AG$828, MATCH(A5915, cleaned_data_Pittsburgh!I$2:'cleaned_data_Pittsburgh'!I$828,0))</f>
        <v>0</v>
      </c>
      <c r="F5915" t="str">
        <f>INDEX(cleaned_data_Pittsburgh!AK$2:'cleaned_data_Pittsburgh'!AK$828, MATCH(A5915, cleaned_data_Pittsburgh!I$2:'cleaned_data_Pittsburgh'!I$828,0))</f>
        <v>Sub-county</v>
      </c>
      <c r="G5915">
        <f t="shared" si="75"/>
        <v>1</v>
      </c>
    </row>
    <row r="5916" spans="1:7" x14ac:dyDescent="0.2">
      <c r="A5916" t="s">
        <v>3356</v>
      </c>
      <c r="B5916">
        <v>23559611</v>
      </c>
      <c r="C5916" t="s">
        <v>3380</v>
      </c>
      <c r="D5916" t="str">
        <f>INDEX(cleaned_data_Pittsburgh!AF$2:'cleaned_data_Pittsburgh'!AF$828, MATCH(A5916, cleaned_data_Pittsburgh!I$2:'cleaned_data_Pittsburgh'!I$828,0))</f>
        <v>Pittsburgh</v>
      </c>
      <c r="E5916">
        <f>INDEX(cleaned_data_Pittsburgh!AG$2:'cleaned_data_Pittsburgh'!AG$828, MATCH(A5916, cleaned_data_Pittsburgh!I$2:'cleaned_data_Pittsburgh'!I$828,0))</f>
        <v>0</v>
      </c>
      <c r="F5916" t="str">
        <f>INDEX(cleaned_data_Pittsburgh!AK$2:'cleaned_data_Pittsburgh'!AK$828, MATCH(A5916, cleaned_data_Pittsburgh!I$2:'cleaned_data_Pittsburgh'!I$828,0))</f>
        <v>Sub-county</v>
      </c>
      <c r="G5916">
        <f t="shared" si="75"/>
        <v>1</v>
      </c>
    </row>
    <row r="5917" spans="1:7" x14ac:dyDescent="0.2">
      <c r="A5917" t="s">
        <v>3356</v>
      </c>
      <c r="B5917">
        <v>191283632</v>
      </c>
      <c r="C5917" t="s">
        <v>3380</v>
      </c>
      <c r="D5917" t="str">
        <f>INDEX(cleaned_data_Pittsburgh!AF$2:'cleaned_data_Pittsburgh'!AF$828, MATCH(A5917, cleaned_data_Pittsburgh!I$2:'cleaned_data_Pittsburgh'!I$828,0))</f>
        <v>Pittsburgh</v>
      </c>
      <c r="E5917">
        <f>INDEX(cleaned_data_Pittsburgh!AG$2:'cleaned_data_Pittsburgh'!AG$828, MATCH(A5917, cleaned_data_Pittsburgh!I$2:'cleaned_data_Pittsburgh'!I$828,0))</f>
        <v>0</v>
      </c>
      <c r="F5917" t="str">
        <f>INDEX(cleaned_data_Pittsburgh!AK$2:'cleaned_data_Pittsburgh'!AK$828, MATCH(A5917, cleaned_data_Pittsburgh!I$2:'cleaned_data_Pittsburgh'!I$828,0))</f>
        <v>Sub-county</v>
      </c>
      <c r="G5917">
        <f t="shared" si="75"/>
        <v>1</v>
      </c>
    </row>
    <row r="5918" spans="1:7" x14ac:dyDescent="0.2">
      <c r="A5918" t="s">
        <v>3356</v>
      </c>
      <c r="B5918">
        <v>109986352</v>
      </c>
      <c r="C5918" t="s">
        <v>3380</v>
      </c>
      <c r="D5918" t="str">
        <f>INDEX(cleaned_data_Pittsburgh!AF$2:'cleaned_data_Pittsburgh'!AF$828, MATCH(A5918, cleaned_data_Pittsburgh!I$2:'cleaned_data_Pittsburgh'!I$828,0))</f>
        <v>Pittsburgh</v>
      </c>
      <c r="E5918">
        <f>INDEX(cleaned_data_Pittsburgh!AG$2:'cleaned_data_Pittsburgh'!AG$828, MATCH(A5918, cleaned_data_Pittsburgh!I$2:'cleaned_data_Pittsburgh'!I$828,0))</f>
        <v>0</v>
      </c>
      <c r="F5918" t="str">
        <f>INDEX(cleaned_data_Pittsburgh!AK$2:'cleaned_data_Pittsburgh'!AK$828, MATCH(A5918, cleaned_data_Pittsburgh!I$2:'cleaned_data_Pittsburgh'!I$828,0))</f>
        <v>Sub-county</v>
      </c>
      <c r="G5918">
        <f t="shared" si="75"/>
        <v>1</v>
      </c>
    </row>
    <row r="5919" spans="1:7" x14ac:dyDescent="0.2">
      <c r="A5919" t="s">
        <v>3356</v>
      </c>
      <c r="B5919">
        <v>7684965</v>
      </c>
      <c r="C5919" t="s">
        <v>3380</v>
      </c>
      <c r="D5919" t="str">
        <f>INDEX(cleaned_data_Pittsburgh!AF$2:'cleaned_data_Pittsburgh'!AF$828, MATCH(A5919, cleaned_data_Pittsburgh!I$2:'cleaned_data_Pittsburgh'!I$828,0))</f>
        <v>Pittsburgh</v>
      </c>
      <c r="E5919">
        <f>INDEX(cleaned_data_Pittsburgh!AG$2:'cleaned_data_Pittsburgh'!AG$828, MATCH(A5919, cleaned_data_Pittsburgh!I$2:'cleaned_data_Pittsburgh'!I$828,0))</f>
        <v>0</v>
      </c>
      <c r="F5919" t="str">
        <f>INDEX(cleaned_data_Pittsburgh!AK$2:'cleaned_data_Pittsburgh'!AK$828, MATCH(A5919, cleaned_data_Pittsburgh!I$2:'cleaned_data_Pittsburgh'!I$828,0))</f>
        <v>Sub-county</v>
      </c>
      <c r="G5919">
        <f t="shared" si="75"/>
        <v>1</v>
      </c>
    </row>
    <row r="5920" spans="1:7" x14ac:dyDescent="0.2">
      <c r="A5920" t="s">
        <v>3356</v>
      </c>
      <c r="B5920">
        <v>191418612</v>
      </c>
      <c r="C5920" t="s">
        <v>3380</v>
      </c>
      <c r="D5920" t="str">
        <f>INDEX(cleaned_data_Pittsburgh!AF$2:'cleaned_data_Pittsburgh'!AF$828, MATCH(A5920, cleaned_data_Pittsburgh!I$2:'cleaned_data_Pittsburgh'!I$828,0))</f>
        <v>Pittsburgh</v>
      </c>
      <c r="E5920">
        <f>INDEX(cleaned_data_Pittsburgh!AG$2:'cleaned_data_Pittsburgh'!AG$828, MATCH(A5920, cleaned_data_Pittsburgh!I$2:'cleaned_data_Pittsburgh'!I$828,0))</f>
        <v>0</v>
      </c>
      <c r="F5920" t="str">
        <f>INDEX(cleaned_data_Pittsburgh!AK$2:'cleaned_data_Pittsburgh'!AK$828, MATCH(A5920, cleaned_data_Pittsburgh!I$2:'cleaned_data_Pittsburgh'!I$828,0))</f>
        <v>Sub-county</v>
      </c>
      <c r="G5920">
        <f t="shared" si="75"/>
        <v>1</v>
      </c>
    </row>
    <row r="5921" spans="1:7" x14ac:dyDescent="0.2">
      <c r="A5921" t="s">
        <v>3246</v>
      </c>
      <c r="B5921">
        <v>13363447</v>
      </c>
      <c r="C5921" t="s">
        <v>3380</v>
      </c>
      <c r="D5921" t="str">
        <f>INDEX(cleaned_data_Pittsburgh!AF$2:'cleaned_data_Pittsburgh'!AF$828, MATCH(A5921, cleaned_data_Pittsburgh!I$2:'cleaned_data_Pittsburgh'!I$828,0))</f>
        <v>Pittsburgh</v>
      </c>
      <c r="E5921">
        <f>INDEX(cleaned_data_Pittsburgh!AG$2:'cleaned_data_Pittsburgh'!AG$828, MATCH(A5921, cleaned_data_Pittsburgh!I$2:'cleaned_data_Pittsburgh'!I$828,0))</f>
        <v>0</v>
      </c>
      <c r="F5921" t="str">
        <f>INDEX(cleaned_data_Pittsburgh!AK$2:'cleaned_data_Pittsburgh'!AK$828, MATCH(A5921, cleaned_data_Pittsburgh!I$2:'cleaned_data_Pittsburgh'!I$828,0))</f>
        <v>Sub-county</v>
      </c>
      <c r="G5921">
        <f t="shared" si="75"/>
        <v>1</v>
      </c>
    </row>
    <row r="5922" spans="1:7" x14ac:dyDescent="0.2">
      <c r="A5922" t="s">
        <v>3246</v>
      </c>
      <c r="B5922">
        <v>7974575</v>
      </c>
      <c r="C5922" t="s">
        <v>3380</v>
      </c>
      <c r="D5922" t="str">
        <f>INDEX(cleaned_data_Pittsburgh!AF$2:'cleaned_data_Pittsburgh'!AF$828, MATCH(A5922, cleaned_data_Pittsburgh!I$2:'cleaned_data_Pittsburgh'!I$828,0))</f>
        <v>Pittsburgh</v>
      </c>
      <c r="E5922">
        <f>INDEX(cleaned_data_Pittsburgh!AG$2:'cleaned_data_Pittsburgh'!AG$828, MATCH(A5922, cleaned_data_Pittsburgh!I$2:'cleaned_data_Pittsburgh'!I$828,0))</f>
        <v>0</v>
      </c>
      <c r="F5922" t="str">
        <f>INDEX(cleaned_data_Pittsburgh!AK$2:'cleaned_data_Pittsburgh'!AK$828, MATCH(A5922, cleaned_data_Pittsburgh!I$2:'cleaned_data_Pittsburgh'!I$828,0))</f>
        <v>Sub-county</v>
      </c>
      <c r="G5922">
        <f t="shared" si="75"/>
        <v>1</v>
      </c>
    </row>
    <row r="5923" spans="1:7" x14ac:dyDescent="0.2">
      <c r="A5923" t="s">
        <v>3246</v>
      </c>
      <c r="B5923">
        <v>146006712</v>
      </c>
      <c r="C5923" t="s">
        <v>3380</v>
      </c>
      <c r="D5923" t="str">
        <f>INDEX(cleaned_data_Pittsburgh!AF$2:'cleaned_data_Pittsburgh'!AF$828, MATCH(A5923, cleaned_data_Pittsburgh!I$2:'cleaned_data_Pittsburgh'!I$828,0))</f>
        <v>Pittsburgh</v>
      </c>
      <c r="E5923">
        <f>INDEX(cleaned_data_Pittsburgh!AG$2:'cleaned_data_Pittsburgh'!AG$828, MATCH(A5923, cleaned_data_Pittsburgh!I$2:'cleaned_data_Pittsburgh'!I$828,0))</f>
        <v>0</v>
      </c>
      <c r="F5923" t="str">
        <f>INDEX(cleaned_data_Pittsburgh!AK$2:'cleaned_data_Pittsburgh'!AK$828, MATCH(A5923, cleaned_data_Pittsburgh!I$2:'cleaned_data_Pittsburgh'!I$828,0))</f>
        <v>Sub-county</v>
      </c>
      <c r="G5923">
        <f t="shared" si="75"/>
        <v>1</v>
      </c>
    </row>
    <row r="5924" spans="1:7" x14ac:dyDescent="0.2">
      <c r="A5924" t="s">
        <v>3355</v>
      </c>
      <c r="B5924">
        <v>10164859</v>
      </c>
      <c r="C5924" t="s">
        <v>3380</v>
      </c>
      <c r="D5924" t="str">
        <f>INDEX(cleaned_data_Pittsburgh!AF$2:'cleaned_data_Pittsburgh'!AF$828, MATCH(A5924, cleaned_data_Pittsburgh!I$2:'cleaned_data_Pittsburgh'!I$828,0))</f>
        <v>Pittsburgh</v>
      </c>
      <c r="E5924">
        <f>INDEX(cleaned_data_Pittsburgh!AG$2:'cleaned_data_Pittsburgh'!AG$828, MATCH(A5924, cleaned_data_Pittsburgh!I$2:'cleaned_data_Pittsburgh'!I$828,0))</f>
        <v>0</v>
      </c>
      <c r="F5924" t="str">
        <f>INDEX(cleaned_data_Pittsburgh!AK$2:'cleaned_data_Pittsburgh'!AK$828, MATCH(A5924, cleaned_data_Pittsburgh!I$2:'cleaned_data_Pittsburgh'!I$828,0))</f>
        <v>Sub-county</v>
      </c>
      <c r="G5924">
        <f t="shared" si="75"/>
        <v>1</v>
      </c>
    </row>
    <row r="5925" spans="1:7" x14ac:dyDescent="0.2">
      <c r="A5925" t="s">
        <v>3355</v>
      </c>
      <c r="B5925">
        <v>8981553</v>
      </c>
      <c r="C5925" t="s">
        <v>3380</v>
      </c>
      <c r="D5925" t="str">
        <f>INDEX(cleaned_data_Pittsburgh!AF$2:'cleaned_data_Pittsburgh'!AF$828, MATCH(A5925, cleaned_data_Pittsburgh!I$2:'cleaned_data_Pittsburgh'!I$828,0))</f>
        <v>Pittsburgh</v>
      </c>
      <c r="E5925">
        <f>INDEX(cleaned_data_Pittsburgh!AG$2:'cleaned_data_Pittsburgh'!AG$828, MATCH(A5925, cleaned_data_Pittsburgh!I$2:'cleaned_data_Pittsburgh'!I$828,0))</f>
        <v>0</v>
      </c>
      <c r="F5925" t="str">
        <f>INDEX(cleaned_data_Pittsburgh!AK$2:'cleaned_data_Pittsburgh'!AK$828, MATCH(A5925, cleaned_data_Pittsburgh!I$2:'cleaned_data_Pittsburgh'!I$828,0))</f>
        <v>Sub-county</v>
      </c>
      <c r="G5925">
        <f t="shared" si="75"/>
        <v>1</v>
      </c>
    </row>
    <row r="5926" spans="1:7" x14ac:dyDescent="0.2">
      <c r="A5926" t="s">
        <v>3355</v>
      </c>
      <c r="B5926">
        <v>183342492</v>
      </c>
      <c r="C5926" t="s">
        <v>3380</v>
      </c>
      <c r="D5926" t="str">
        <f>INDEX(cleaned_data_Pittsburgh!AF$2:'cleaned_data_Pittsburgh'!AF$828, MATCH(A5926, cleaned_data_Pittsburgh!I$2:'cleaned_data_Pittsburgh'!I$828,0))</f>
        <v>Pittsburgh</v>
      </c>
      <c r="E5926">
        <f>INDEX(cleaned_data_Pittsburgh!AG$2:'cleaned_data_Pittsburgh'!AG$828, MATCH(A5926, cleaned_data_Pittsburgh!I$2:'cleaned_data_Pittsburgh'!I$828,0))</f>
        <v>0</v>
      </c>
      <c r="F5926" t="str">
        <f>INDEX(cleaned_data_Pittsburgh!AK$2:'cleaned_data_Pittsburgh'!AK$828, MATCH(A5926, cleaned_data_Pittsburgh!I$2:'cleaned_data_Pittsburgh'!I$828,0))</f>
        <v>Sub-county</v>
      </c>
      <c r="G5926">
        <f t="shared" si="75"/>
        <v>1</v>
      </c>
    </row>
    <row r="5927" spans="1:7" x14ac:dyDescent="0.2">
      <c r="A5927" t="s">
        <v>3355</v>
      </c>
      <c r="B5927">
        <v>107328342</v>
      </c>
      <c r="C5927" t="s">
        <v>3380</v>
      </c>
      <c r="D5927" t="str">
        <f>INDEX(cleaned_data_Pittsburgh!AF$2:'cleaned_data_Pittsburgh'!AF$828, MATCH(A5927, cleaned_data_Pittsburgh!I$2:'cleaned_data_Pittsburgh'!I$828,0))</f>
        <v>Pittsburgh</v>
      </c>
      <c r="E5927">
        <f>INDEX(cleaned_data_Pittsburgh!AG$2:'cleaned_data_Pittsburgh'!AG$828, MATCH(A5927, cleaned_data_Pittsburgh!I$2:'cleaned_data_Pittsburgh'!I$828,0))</f>
        <v>0</v>
      </c>
      <c r="F5927" t="str">
        <f>INDEX(cleaned_data_Pittsburgh!AK$2:'cleaned_data_Pittsburgh'!AK$828, MATCH(A5927, cleaned_data_Pittsburgh!I$2:'cleaned_data_Pittsburgh'!I$828,0))</f>
        <v>Sub-county</v>
      </c>
      <c r="G5927">
        <f t="shared" si="75"/>
        <v>1</v>
      </c>
    </row>
    <row r="5928" spans="1:7" x14ac:dyDescent="0.2">
      <c r="A5928" t="s">
        <v>3355</v>
      </c>
      <c r="B5928">
        <v>182965248</v>
      </c>
      <c r="C5928" t="s">
        <v>3380</v>
      </c>
      <c r="D5928" t="str">
        <f>INDEX(cleaned_data_Pittsburgh!AF$2:'cleaned_data_Pittsburgh'!AF$828, MATCH(A5928, cleaned_data_Pittsburgh!I$2:'cleaned_data_Pittsburgh'!I$828,0))</f>
        <v>Pittsburgh</v>
      </c>
      <c r="E5928">
        <f>INDEX(cleaned_data_Pittsburgh!AG$2:'cleaned_data_Pittsburgh'!AG$828, MATCH(A5928, cleaned_data_Pittsburgh!I$2:'cleaned_data_Pittsburgh'!I$828,0))</f>
        <v>0</v>
      </c>
      <c r="F5928" t="str">
        <f>INDEX(cleaned_data_Pittsburgh!AK$2:'cleaned_data_Pittsburgh'!AK$828, MATCH(A5928, cleaned_data_Pittsburgh!I$2:'cleaned_data_Pittsburgh'!I$828,0))</f>
        <v>Sub-county</v>
      </c>
      <c r="G5928">
        <f t="shared" si="75"/>
        <v>1</v>
      </c>
    </row>
    <row r="5929" spans="1:7" x14ac:dyDescent="0.2">
      <c r="A5929" t="s">
        <v>3355</v>
      </c>
      <c r="B5929">
        <v>77962482</v>
      </c>
      <c r="C5929" t="s">
        <v>3380</v>
      </c>
      <c r="D5929" t="str">
        <f>INDEX(cleaned_data_Pittsburgh!AF$2:'cleaned_data_Pittsburgh'!AF$828, MATCH(A5929, cleaned_data_Pittsburgh!I$2:'cleaned_data_Pittsburgh'!I$828,0))</f>
        <v>Pittsburgh</v>
      </c>
      <c r="E5929">
        <f>INDEX(cleaned_data_Pittsburgh!AG$2:'cleaned_data_Pittsburgh'!AG$828, MATCH(A5929, cleaned_data_Pittsburgh!I$2:'cleaned_data_Pittsburgh'!I$828,0))</f>
        <v>0</v>
      </c>
      <c r="F5929" t="str">
        <f>INDEX(cleaned_data_Pittsburgh!AK$2:'cleaned_data_Pittsburgh'!AK$828, MATCH(A5929, cleaned_data_Pittsburgh!I$2:'cleaned_data_Pittsburgh'!I$828,0))</f>
        <v>Sub-county</v>
      </c>
      <c r="G5929">
        <f t="shared" si="75"/>
        <v>1</v>
      </c>
    </row>
    <row r="5930" spans="1:7" x14ac:dyDescent="0.2">
      <c r="A5930" t="s">
        <v>3355</v>
      </c>
      <c r="B5930">
        <v>114743652</v>
      </c>
      <c r="C5930" t="s">
        <v>3380</v>
      </c>
      <c r="D5930" t="str">
        <f>INDEX(cleaned_data_Pittsburgh!AF$2:'cleaned_data_Pittsburgh'!AF$828, MATCH(A5930, cleaned_data_Pittsburgh!I$2:'cleaned_data_Pittsburgh'!I$828,0))</f>
        <v>Pittsburgh</v>
      </c>
      <c r="E5930">
        <f>INDEX(cleaned_data_Pittsburgh!AG$2:'cleaned_data_Pittsburgh'!AG$828, MATCH(A5930, cleaned_data_Pittsburgh!I$2:'cleaned_data_Pittsburgh'!I$828,0))</f>
        <v>0</v>
      </c>
      <c r="F5930" t="str">
        <f>INDEX(cleaned_data_Pittsburgh!AK$2:'cleaned_data_Pittsburgh'!AK$828, MATCH(A5930, cleaned_data_Pittsburgh!I$2:'cleaned_data_Pittsburgh'!I$828,0))</f>
        <v>Sub-county</v>
      </c>
      <c r="G5930">
        <f t="shared" si="75"/>
        <v>1</v>
      </c>
    </row>
    <row r="5931" spans="1:7" x14ac:dyDescent="0.2">
      <c r="A5931" t="s">
        <v>3355</v>
      </c>
      <c r="B5931">
        <v>125790012</v>
      </c>
      <c r="C5931" t="s">
        <v>3380</v>
      </c>
      <c r="D5931" t="str">
        <f>INDEX(cleaned_data_Pittsburgh!AF$2:'cleaned_data_Pittsburgh'!AF$828, MATCH(A5931, cleaned_data_Pittsburgh!I$2:'cleaned_data_Pittsburgh'!I$828,0))</f>
        <v>Pittsburgh</v>
      </c>
      <c r="E5931">
        <f>INDEX(cleaned_data_Pittsburgh!AG$2:'cleaned_data_Pittsburgh'!AG$828, MATCH(A5931, cleaned_data_Pittsburgh!I$2:'cleaned_data_Pittsburgh'!I$828,0))</f>
        <v>0</v>
      </c>
      <c r="F5931" t="str">
        <f>INDEX(cleaned_data_Pittsburgh!AK$2:'cleaned_data_Pittsburgh'!AK$828, MATCH(A5931, cleaned_data_Pittsburgh!I$2:'cleaned_data_Pittsburgh'!I$828,0))</f>
        <v>Sub-county</v>
      </c>
      <c r="G5931">
        <f t="shared" si="75"/>
        <v>1</v>
      </c>
    </row>
    <row r="5932" spans="1:7" x14ac:dyDescent="0.2">
      <c r="A5932" t="s">
        <v>3355</v>
      </c>
      <c r="B5932">
        <v>7684965</v>
      </c>
      <c r="C5932" t="s">
        <v>3380</v>
      </c>
      <c r="D5932" t="str">
        <f>INDEX(cleaned_data_Pittsburgh!AF$2:'cleaned_data_Pittsburgh'!AF$828, MATCH(A5932, cleaned_data_Pittsburgh!I$2:'cleaned_data_Pittsburgh'!I$828,0))</f>
        <v>Pittsburgh</v>
      </c>
      <c r="E5932">
        <f>INDEX(cleaned_data_Pittsburgh!AG$2:'cleaned_data_Pittsburgh'!AG$828, MATCH(A5932, cleaned_data_Pittsburgh!I$2:'cleaned_data_Pittsburgh'!I$828,0))</f>
        <v>0</v>
      </c>
      <c r="F5932" t="str">
        <f>INDEX(cleaned_data_Pittsburgh!AK$2:'cleaned_data_Pittsburgh'!AK$828, MATCH(A5932, cleaned_data_Pittsburgh!I$2:'cleaned_data_Pittsburgh'!I$828,0))</f>
        <v>Sub-county</v>
      </c>
      <c r="G5932">
        <f t="shared" si="75"/>
        <v>1</v>
      </c>
    </row>
    <row r="5933" spans="1:7" x14ac:dyDescent="0.2">
      <c r="A5933" t="s">
        <v>3355</v>
      </c>
      <c r="B5933">
        <v>97628612</v>
      </c>
      <c r="C5933" t="s">
        <v>3380</v>
      </c>
      <c r="D5933" t="str">
        <f>INDEX(cleaned_data_Pittsburgh!AF$2:'cleaned_data_Pittsburgh'!AF$828, MATCH(A5933, cleaned_data_Pittsburgh!I$2:'cleaned_data_Pittsburgh'!I$828,0))</f>
        <v>Pittsburgh</v>
      </c>
      <c r="E5933">
        <f>INDEX(cleaned_data_Pittsburgh!AG$2:'cleaned_data_Pittsburgh'!AG$828, MATCH(A5933, cleaned_data_Pittsburgh!I$2:'cleaned_data_Pittsburgh'!I$828,0))</f>
        <v>0</v>
      </c>
      <c r="F5933" t="str">
        <f>INDEX(cleaned_data_Pittsburgh!AK$2:'cleaned_data_Pittsburgh'!AK$828, MATCH(A5933, cleaned_data_Pittsburgh!I$2:'cleaned_data_Pittsburgh'!I$828,0))</f>
        <v>Sub-county</v>
      </c>
      <c r="G5933">
        <f t="shared" si="75"/>
        <v>1</v>
      </c>
    </row>
    <row r="5934" spans="1:7" x14ac:dyDescent="0.2">
      <c r="A5934" t="s">
        <v>3355</v>
      </c>
      <c r="B5934">
        <v>132888012</v>
      </c>
      <c r="C5934" t="s">
        <v>3380</v>
      </c>
      <c r="D5934" t="str">
        <f>INDEX(cleaned_data_Pittsburgh!AF$2:'cleaned_data_Pittsburgh'!AF$828, MATCH(A5934, cleaned_data_Pittsburgh!I$2:'cleaned_data_Pittsburgh'!I$828,0))</f>
        <v>Pittsburgh</v>
      </c>
      <c r="E5934">
        <f>INDEX(cleaned_data_Pittsburgh!AG$2:'cleaned_data_Pittsburgh'!AG$828, MATCH(A5934, cleaned_data_Pittsburgh!I$2:'cleaned_data_Pittsburgh'!I$828,0))</f>
        <v>0</v>
      </c>
      <c r="F5934" t="str">
        <f>INDEX(cleaned_data_Pittsburgh!AK$2:'cleaned_data_Pittsburgh'!AK$828, MATCH(A5934, cleaned_data_Pittsburgh!I$2:'cleaned_data_Pittsburgh'!I$828,0))</f>
        <v>Sub-county</v>
      </c>
      <c r="G5934">
        <f t="shared" si="75"/>
        <v>1</v>
      </c>
    </row>
    <row r="5935" spans="1:7" x14ac:dyDescent="0.2">
      <c r="A5935" t="s">
        <v>3238</v>
      </c>
      <c r="B5935">
        <v>55069802</v>
      </c>
      <c r="C5935" t="s">
        <v>3380</v>
      </c>
      <c r="D5935" t="str">
        <f>INDEX(cleaned_data_Pittsburgh!AF$2:'cleaned_data_Pittsburgh'!AF$828, MATCH(A5935, cleaned_data_Pittsburgh!I$2:'cleaned_data_Pittsburgh'!I$828,0))</f>
        <v>Pittsburgh</v>
      </c>
      <c r="E5935">
        <f>INDEX(cleaned_data_Pittsburgh!AG$2:'cleaned_data_Pittsburgh'!AG$828, MATCH(A5935, cleaned_data_Pittsburgh!I$2:'cleaned_data_Pittsburgh'!I$828,0))</f>
        <v>0</v>
      </c>
      <c r="F5935" t="str">
        <f>INDEX(cleaned_data_Pittsburgh!AK$2:'cleaned_data_Pittsburgh'!AK$828, MATCH(A5935, cleaned_data_Pittsburgh!I$2:'cleaned_data_Pittsburgh'!I$828,0))</f>
        <v>Sub-county</v>
      </c>
      <c r="G5935">
        <f t="shared" si="75"/>
        <v>1</v>
      </c>
    </row>
    <row r="5936" spans="1:7" x14ac:dyDescent="0.2">
      <c r="A5936" t="s">
        <v>3238</v>
      </c>
      <c r="B5936">
        <v>104685672</v>
      </c>
      <c r="C5936" t="s">
        <v>3380</v>
      </c>
      <c r="D5936" t="str">
        <f>INDEX(cleaned_data_Pittsburgh!AF$2:'cleaned_data_Pittsburgh'!AF$828, MATCH(A5936, cleaned_data_Pittsburgh!I$2:'cleaned_data_Pittsburgh'!I$828,0))</f>
        <v>Pittsburgh</v>
      </c>
      <c r="E5936">
        <f>INDEX(cleaned_data_Pittsburgh!AG$2:'cleaned_data_Pittsburgh'!AG$828, MATCH(A5936, cleaned_data_Pittsburgh!I$2:'cleaned_data_Pittsburgh'!I$828,0))</f>
        <v>0</v>
      </c>
      <c r="F5936" t="str">
        <f>INDEX(cleaned_data_Pittsburgh!AK$2:'cleaned_data_Pittsburgh'!AK$828, MATCH(A5936, cleaned_data_Pittsburgh!I$2:'cleaned_data_Pittsburgh'!I$828,0))</f>
        <v>Sub-county</v>
      </c>
      <c r="G5936">
        <f t="shared" si="75"/>
        <v>1</v>
      </c>
    </row>
    <row r="5937" spans="1:7" x14ac:dyDescent="0.2">
      <c r="A5937" t="s">
        <v>3238</v>
      </c>
      <c r="B5937">
        <v>131457122</v>
      </c>
      <c r="C5937" t="s">
        <v>3380</v>
      </c>
      <c r="D5937" t="str">
        <f>INDEX(cleaned_data_Pittsburgh!AF$2:'cleaned_data_Pittsburgh'!AF$828, MATCH(A5937, cleaned_data_Pittsburgh!I$2:'cleaned_data_Pittsburgh'!I$828,0))</f>
        <v>Pittsburgh</v>
      </c>
      <c r="E5937">
        <f>INDEX(cleaned_data_Pittsburgh!AG$2:'cleaned_data_Pittsburgh'!AG$828, MATCH(A5937, cleaned_data_Pittsburgh!I$2:'cleaned_data_Pittsburgh'!I$828,0))</f>
        <v>0</v>
      </c>
      <c r="F5937" t="str">
        <f>INDEX(cleaned_data_Pittsburgh!AK$2:'cleaned_data_Pittsburgh'!AK$828, MATCH(A5937, cleaned_data_Pittsburgh!I$2:'cleaned_data_Pittsburgh'!I$828,0))</f>
        <v>Sub-county</v>
      </c>
      <c r="G5937">
        <f t="shared" si="75"/>
        <v>1</v>
      </c>
    </row>
    <row r="5938" spans="1:7" x14ac:dyDescent="0.2">
      <c r="A5938" t="s">
        <v>3238</v>
      </c>
      <c r="B5938">
        <v>185979871</v>
      </c>
      <c r="C5938" t="s">
        <v>3380</v>
      </c>
      <c r="D5938" t="str">
        <f>INDEX(cleaned_data_Pittsburgh!AF$2:'cleaned_data_Pittsburgh'!AF$828, MATCH(A5938, cleaned_data_Pittsburgh!I$2:'cleaned_data_Pittsburgh'!I$828,0))</f>
        <v>Pittsburgh</v>
      </c>
      <c r="E5938">
        <f>INDEX(cleaned_data_Pittsburgh!AG$2:'cleaned_data_Pittsburgh'!AG$828, MATCH(A5938, cleaned_data_Pittsburgh!I$2:'cleaned_data_Pittsburgh'!I$828,0))</f>
        <v>0</v>
      </c>
      <c r="F5938" t="str">
        <f>INDEX(cleaned_data_Pittsburgh!AK$2:'cleaned_data_Pittsburgh'!AK$828, MATCH(A5938, cleaned_data_Pittsburgh!I$2:'cleaned_data_Pittsburgh'!I$828,0))</f>
        <v>Sub-county</v>
      </c>
      <c r="G5938">
        <f t="shared" si="75"/>
        <v>1</v>
      </c>
    </row>
    <row r="5939" spans="1:7" x14ac:dyDescent="0.2">
      <c r="A5939" t="s">
        <v>3317</v>
      </c>
      <c r="B5939">
        <v>8457539</v>
      </c>
      <c r="C5939" t="s">
        <v>3380</v>
      </c>
      <c r="D5939" t="str">
        <f>INDEX(cleaned_data_Pittsburgh!AF$2:'cleaned_data_Pittsburgh'!AF$828, MATCH(A5939, cleaned_data_Pittsburgh!I$2:'cleaned_data_Pittsburgh'!I$828,0))</f>
        <v>Pittsburgh</v>
      </c>
      <c r="E5939">
        <f>INDEX(cleaned_data_Pittsburgh!AG$2:'cleaned_data_Pittsburgh'!AG$828, MATCH(A5939, cleaned_data_Pittsburgh!I$2:'cleaned_data_Pittsburgh'!I$828,0))</f>
        <v>0</v>
      </c>
      <c r="F5939" t="str">
        <f>INDEX(cleaned_data_Pittsburgh!AK$2:'cleaned_data_Pittsburgh'!AK$828, MATCH(A5939, cleaned_data_Pittsburgh!I$2:'cleaned_data_Pittsburgh'!I$828,0))</f>
        <v>Sub-county</v>
      </c>
      <c r="G5939">
        <f t="shared" si="75"/>
        <v>1</v>
      </c>
    </row>
    <row r="5940" spans="1:7" x14ac:dyDescent="0.2">
      <c r="A5940" t="s">
        <v>3317</v>
      </c>
      <c r="B5940">
        <v>186278119</v>
      </c>
      <c r="C5940" t="s">
        <v>3380</v>
      </c>
      <c r="D5940" t="str">
        <f>INDEX(cleaned_data_Pittsburgh!AF$2:'cleaned_data_Pittsburgh'!AF$828, MATCH(A5940, cleaned_data_Pittsburgh!I$2:'cleaned_data_Pittsburgh'!I$828,0))</f>
        <v>Pittsburgh</v>
      </c>
      <c r="E5940">
        <f>INDEX(cleaned_data_Pittsburgh!AG$2:'cleaned_data_Pittsburgh'!AG$828, MATCH(A5940, cleaned_data_Pittsburgh!I$2:'cleaned_data_Pittsburgh'!I$828,0))</f>
        <v>0</v>
      </c>
      <c r="F5940" t="str">
        <f>INDEX(cleaned_data_Pittsburgh!AK$2:'cleaned_data_Pittsburgh'!AK$828, MATCH(A5940, cleaned_data_Pittsburgh!I$2:'cleaned_data_Pittsburgh'!I$828,0))</f>
        <v>Sub-county</v>
      </c>
      <c r="G5940">
        <f t="shared" si="75"/>
        <v>1</v>
      </c>
    </row>
    <row r="5941" spans="1:7" x14ac:dyDescent="0.2">
      <c r="A5941" t="s">
        <v>3333</v>
      </c>
      <c r="B5941">
        <v>138166132</v>
      </c>
      <c r="C5941" t="s">
        <v>3380</v>
      </c>
      <c r="D5941" t="str">
        <f>INDEX(cleaned_data_Pittsburgh!AF$2:'cleaned_data_Pittsburgh'!AF$828, MATCH(A5941, cleaned_data_Pittsburgh!I$2:'cleaned_data_Pittsburgh'!I$828,0))</f>
        <v>Pittsburgh</v>
      </c>
      <c r="E5941">
        <f>INDEX(cleaned_data_Pittsburgh!AG$2:'cleaned_data_Pittsburgh'!AG$828, MATCH(A5941, cleaned_data_Pittsburgh!I$2:'cleaned_data_Pittsburgh'!I$828,0))</f>
        <v>0</v>
      </c>
      <c r="F5941" t="str">
        <f>INDEX(cleaned_data_Pittsburgh!AK$2:'cleaned_data_Pittsburgh'!AK$828, MATCH(A5941, cleaned_data_Pittsburgh!I$2:'cleaned_data_Pittsburgh'!I$828,0))</f>
        <v>Sub-county</v>
      </c>
      <c r="G5941">
        <f t="shared" si="75"/>
        <v>1</v>
      </c>
    </row>
    <row r="5942" spans="1:7" x14ac:dyDescent="0.2">
      <c r="A5942" t="s">
        <v>3333</v>
      </c>
      <c r="B5942">
        <v>107737612</v>
      </c>
      <c r="C5942" t="s">
        <v>3380</v>
      </c>
      <c r="D5942" t="str">
        <f>INDEX(cleaned_data_Pittsburgh!AF$2:'cleaned_data_Pittsburgh'!AF$828, MATCH(A5942, cleaned_data_Pittsburgh!I$2:'cleaned_data_Pittsburgh'!I$828,0))</f>
        <v>Pittsburgh</v>
      </c>
      <c r="E5942">
        <f>INDEX(cleaned_data_Pittsburgh!AG$2:'cleaned_data_Pittsburgh'!AG$828, MATCH(A5942, cleaned_data_Pittsburgh!I$2:'cleaned_data_Pittsburgh'!I$828,0))</f>
        <v>0</v>
      </c>
      <c r="F5942" t="str">
        <f>INDEX(cleaned_data_Pittsburgh!AK$2:'cleaned_data_Pittsburgh'!AK$828, MATCH(A5942, cleaned_data_Pittsburgh!I$2:'cleaned_data_Pittsburgh'!I$828,0))</f>
        <v>Sub-county</v>
      </c>
      <c r="G5942">
        <f t="shared" si="75"/>
        <v>1</v>
      </c>
    </row>
    <row r="5943" spans="1:7" x14ac:dyDescent="0.2">
      <c r="A5943" t="s">
        <v>3333</v>
      </c>
      <c r="B5943">
        <v>78846512</v>
      </c>
      <c r="C5943" t="s">
        <v>3380</v>
      </c>
      <c r="D5943" t="str">
        <f>INDEX(cleaned_data_Pittsburgh!AF$2:'cleaned_data_Pittsburgh'!AF$828, MATCH(A5943, cleaned_data_Pittsburgh!I$2:'cleaned_data_Pittsburgh'!I$828,0))</f>
        <v>Pittsburgh</v>
      </c>
      <c r="E5943">
        <f>INDEX(cleaned_data_Pittsburgh!AG$2:'cleaned_data_Pittsburgh'!AG$828, MATCH(A5943, cleaned_data_Pittsburgh!I$2:'cleaned_data_Pittsburgh'!I$828,0))</f>
        <v>0</v>
      </c>
      <c r="F5943" t="str">
        <f>INDEX(cleaned_data_Pittsburgh!AK$2:'cleaned_data_Pittsburgh'!AK$828, MATCH(A5943, cleaned_data_Pittsburgh!I$2:'cleaned_data_Pittsburgh'!I$828,0))</f>
        <v>Sub-county</v>
      </c>
      <c r="G5943">
        <f t="shared" si="75"/>
        <v>1</v>
      </c>
    </row>
    <row r="5944" spans="1:7" x14ac:dyDescent="0.2">
      <c r="A5944" t="s">
        <v>3333</v>
      </c>
      <c r="B5944">
        <v>187755647</v>
      </c>
      <c r="C5944" t="s">
        <v>3380</v>
      </c>
      <c r="D5944" t="str">
        <f>INDEX(cleaned_data_Pittsburgh!AF$2:'cleaned_data_Pittsburgh'!AF$828, MATCH(A5944, cleaned_data_Pittsburgh!I$2:'cleaned_data_Pittsburgh'!I$828,0))</f>
        <v>Pittsburgh</v>
      </c>
      <c r="E5944">
        <f>INDEX(cleaned_data_Pittsburgh!AG$2:'cleaned_data_Pittsburgh'!AG$828, MATCH(A5944, cleaned_data_Pittsburgh!I$2:'cleaned_data_Pittsburgh'!I$828,0))</f>
        <v>0</v>
      </c>
      <c r="F5944" t="str">
        <f>INDEX(cleaned_data_Pittsburgh!AK$2:'cleaned_data_Pittsburgh'!AK$828, MATCH(A5944, cleaned_data_Pittsburgh!I$2:'cleaned_data_Pittsburgh'!I$828,0))</f>
        <v>Sub-county</v>
      </c>
      <c r="G5944">
        <f t="shared" si="75"/>
        <v>1</v>
      </c>
    </row>
    <row r="5945" spans="1:7" x14ac:dyDescent="0.2">
      <c r="A5945" t="s">
        <v>3254</v>
      </c>
      <c r="B5945">
        <v>11932443</v>
      </c>
      <c r="C5945" t="s">
        <v>3380</v>
      </c>
      <c r="D5945" t="str">
        <f>INDEX(cleaned_data_Pittsburgh!AF$2:'cleaned_data_Pittsburgh'!AF$828, MATCH(A5945, cleaned_data_Pittsburgh!I$2:'cleaned_data_Pittsburgh'!I$828,0))</f>
        <v>Pittsburgh</v>
      </c>
      <c r="E5945">
        <f>INDEX(cleaned_data_Pittsburgh!AG$2:'cleaned_data_Pittsburgh'!AG$828, MATCH(A5945, cleaned_data_Pittsburgh!I$2:'cleaned_data_Pittsburgh'!I$828,0))</f>
        <v>0</v>
      </c>
      <c r="F5945" t="str">
        <f>INDEX(cleaned_data_Pittsburgh!AK$2:'cleaned_data_Pittsburgh'!AK$828, MATCH(A5945, cleaned_data_Pittsburgh!I$2:'cleaned_data_Pittsburgh'!I$828,0))</f>
        <v>Sub-county</v>
      </c>
      <c r="G5945">
        <f t="shared" si="75"/>
        <v>1</v>
      </c>
    </row>
    <row r="5946" spans="1:7" x14ac:dyDescent="0.2">
      <c r="A5946" t="s">
        <v>3254</v>
      </c>
      <c r="B5946">
        <v>106332202</v>
      </c>
      <c r="C5946" t="s">
        <v>3380</v>
      </c>
      <c r="D5946" t="str">
        <f>INDEX(cleaned_data_Pittsburgh!AF$2:'cleaned_data_Pittsburgh'!AF$828, MATCH(A5946, cleaned_data_Pittsburgh!I$2:'cleaned_data_Pittsburgh'!I$828,0))</f>
        <v>Pittsburgh</v>
      </c>
      <c r="E5946">
        <f>INDEX(cleaned_data_Pittsburgh!AG$2:'cleaned_data_Pittsburgh'!AG$828, MATCH(A5946, cleaned_data_Pittsburgh!I$2:'cleaned_data_Pittsburgh'!I$828,0))</f>
        <v>0</v>
      </c>
      <c r="F5946" t="str">
        <f>INDEX(cleaned_data_Pittsburgh!AK$2:'cleaned_data_Pittsburgh'!AK$828, MATCH(A5946, cleaned_data_Pittsburgh!I$2:'cleaned_data_Pittsburgh'!I$828,0))</f>
        <v>Sub-county</v>
      </c>
      <c r="G5946">
        <f t="shared" si="75"/>
        <v>1</v>
      </c>
    </row>
    <row r="5947" spans="1:7" x14ac:dyDescent="0.2">
      <c r="A5947" t="s">
        <v>3254</v>
      </c>
      <c r="B5947">
        <v>54548102</v>
      </c>
      <c r="C5947" t="s">
        <v>3380</v>
      </c>
      <c r="D5947" t="str">
        <f>INDEX(cleaned_data_Pittsburgh!AF$2:'cleaned_data_Pittsburgh'!AF$828, MATCH(A5947, cleaned_data_Pittsburgh!I$2:'cleaned_data_Pittsburgh'!I$828,0))</f>
        <v>Pittsburgh</v>
      </c>
      <c r="E5947">
        <f>INDEX(cleaned_data_Pittsburgh!AG$2:'cleaned_data_Pittsburgh'!AG$828, MATCH(A5947, cleaned_data_Pittsburgh!I$2:'cleaned_data_Pittsburgh'!I$828,0))</f>
        <v>0</v>
      </c>
      <c r="F5947" t="str">
        <f>INDEX(cleaned_data_Pittsburgh!AK$2:'cleaned_data_Pittsburgh'!AK$828, MATCH(A5947, cleaned_data_Pittsburgh!I$2:'cleaned_data_Pittsburgh'!I$828,0))</f>
        <v>Sub-county</v>
      </c>
      <c r="G5947">
        <f t="shared" si="75"/>
        <v>1</v>
      </c>
    </row>
    <row r="5948" spans="1:7" x14ac:dyDescent="0.2">
      <c r="A5948" t="s">
        <v>3254</v>
      </c>
      <c r="B5948">
        <v>187629078</v>
      </c>
      <c r="C5948" t="s">
        <v>3380</v>
      </c>
      <c r="D5948" t="str">
        <f>INDEX(cleaned_data_Pittsburgh!AF$2:'cleaned_data_Pittsburgh'!AF$828, MATCH(A5948, cleaned_data_Pittsburgh!I$2:'cleaned_data_Pittsburgh'!I$828,0))</f>
        <v>Pittsburgh</v>
      </c>
      <c r="E5948">
        <f>INDEX(cleaned_data_Pittsburgh!AG$2:'cleaned_data_Pittsburgh'!AG$828, MATCH(A5948, cleaned_data_Pittsburgh!I$2:'cleaned_data_Pittsburgh'!I$828,0))</f>
        <v>0</v>
      </c>
      <c r="F5948" t="str">
        <f>INDEX(cleaned_data_Pittsburgh!AK$2:'cleaned_data_Pittsburgh'!AK$828, MATCH(A5948, cleaned_data_Pittsburgh!I$2:'cleaned_data_Pittsburgh'!I$828,0))</f>
        <v>Sub-county</v>
      </c>
      <c r="G5948">
        <f t="shared" si="75"/>
        <v>1</v>
      </c>
    </row>
    <row r="5949" spans="1:7" x14ac:dyDescent="0.2">
      <c r="A5949" t="s">
        <v>3254</v>
      </c>
      <c r="B5949">
        <v>81332292</v>
      </c>
      <c r="C5949" t="s">
        <v>3380</v>
      </c>
      <c r="D5949" t="str">
        <f>INDEX(cleaned_data_Pittsburgh!AF$2:'cleaned_data_Pittsburgh'!AF$828, MATCH(A5949, cleaned_data_Pittsburgh!I$2:'cleaned_data_Pittsburgh'!I$828,0))</f>
        <v>Pittsburgh</v>
      </c>
      <c r="E5949">
        <f>INDEX(cleaned_data_Pittsburgh!AG$2:'cleaned_data_Pittsburgh'!AG$828, MATCH(A5949, cleaned_data_Pittsburgh!I$2:'cleaned_data_Pittsburgh'!I$828,0))</f>
        <v>0</v>
      </c>
      <c r="F5949" t="str">
        <f>INDEX(cleaned_data_Pittsburgh!AK$2:'cleaned_data_Pittsburgh'!AK$828, MATCH(A5949, cleaned_data_Pittsburgh!I$2:'cleaned_data_Pittsburgh'!I$828,0))</f>
        <v>Sub-county</v>
      </c>
      <c r="G5949">
        <f t="shared" si="75"/>
        <v>1</v>
      </c>
    </row>
    <row r="5950" spans="1:7" x14ac:dyDescent="0.2">
      <c r="A5950" t="s">
        <v>3135</v>
      </c>
      <c r="B5950">
        <v>237675</v>
      </c>
      <c r="C5950" t="s">
        <v>3380</v>
      </c>
      <c r="D5950" t="str">
        <f>INDEX(cleaned_data_Pittsburgh!AF$2:'cleaned_data_Pittsburgh'!AF$828, MATCH(A5950, cleaned_data_Pittsburgh!I$2:'cleaned_data_Pittsburgh'!I$828,0))</f>
        <v>Pittsburgh</v>
      </c>
      <c r="E5950">
        <f>INDEX(cleaned_data_Pittsburgh!AG$2:'cleaned_data_Pittsburgh'!AG$828, MATCH(A5950, cleaned_data_Pittsburgh!I$2:'cleaned_data_Pittsburgh'!I$828,0))</f>
        <v>0</v>
      </c>
      <c r="F5950" t="str">
        <f>INDEX(cleaned_data_Pittsburgh!AK$2:'cleaned_data_Pittsburgh'!AK$828, MATCH(A5950, cleaned_data_Pittsburgh!I$2:'cleaned_data_Pittsburgh'!I$828,0))</f>
        <v>Sub-county</v>
      </c>
      <c r="G5950">
        <f t="shared" si="75"/>
        <v>1</v>
      </c>
    </row>
    <row r="5951" spans="1:7" x14ac:dyDescent="0.2">
      <c r="A5951" t="s">
        <v>3135</v>
      </c>
      <c r="B5951">
        <v>13956310</v>
      </c>
      <c r="C5951" t="s">
        <v>3380</v>
      </c>
      <c r="D5951" t="str">
        <f>INDEX(cleaned_data_Pittsburgh!AF$2:'cleaned_data_Pittsburgh'!AF$828, MATCH(A5951, cleaned_data_Pittsburgh!I$2:'cleaned_data_Pittsburgh'!I$828,0))</f>
        <v>Pittsburgh</v>
      </c>
      <c r="E5951">
        <f>INDEX(cleaned_data_Pittsburgh!AG$2:'cleaned_data_Pittsburgh'!AG$828, MATCH(A5951, cleaned_data_Pittsburgh!I$2:'cleaned_data_Pittsburgh'!I$828,0))</f>
        <v>0</v>
      </c>
      <c r="F5951" t="str">
        <f>INDEX(cleaned_data_Pittsburgh!AK$2:'cleaned_data_Pittsburgh'!AK$828, MATCH(A5951, cleaned_data_Pittsburgh!I$2:'cleaned_data_Pittsburgh'!I$828,0))</f>
        <v>Sub-county</v>
      </c>
      <c r="G5951">
        <f t="shared" si="75"/>
        <v>1</v>
      </c>
    </row>
    <row r="5952" spans="1:7" x14ac:dyDescent="0.2">
      <c r="A5952" t="s">
        <v>3135</v>
      </c>
      <c r="B5952">
        <v>158382612</v>
      </c>
      <c r="C5952" t="s">
        <v>3380</v>
      </c>
      <c r="D5952" t="str">
        <f>INDEX(cleaned_data_Pittsburgh!AF$2:'cleaned_data_Pittsburgh'!AF$828, MATCH(A5952, cleaned_data_Pittsburgh!I$2:'cleaned_data_Pittsburgh'!I$828,0))</f>
        <v>Pittsburgh</v>
      </c>
      <c r="E5952">
        <f>INDEX(cleaned_data_Pittsburgh!AG$2:'cleaned_data_Pittsburgh'!AG$828, MATCH(A5952, cleaned_data_Pittsburgh!I$2:'cleaned_data_Pittsburgh'!I$828,0))</f>
        <v>0</v>
      </c>
      <c r="F5952" t="str">
        <f>INDEX(cleaned_data_Pittsburgh!AK$2:'cleaned_data_Pittsburgh'!AK$828, MATCH(A5952, cleaned_data_Pittsburgh!I$2:'cleaned_data_Pittsburgh'!I$828,0))</f>
        <v>Sub-county</v>
      </c>
      <c r="G5952">
        <f t="shared" si="75"/>
        <v>1</v>
      </c>
    </row>
    <row r="5953" spans="1:7" x14ac:dyDescent="0.2">
      <c r="A5953" t="s">
        <v>3139</v>
      </c>
      <c r="B5953">
        <v>182491636</v>
      </c>
      <c r="C5953" t="s">
        <v>3380</v>
      </c>
      <c r="D5953" t="str">
        <f>INDEX(cleaned_data_Pittsburgh!AF$2:'cleaned_data_Pittsburgh'!AF$828, MATCH(A5953, cleaned_data_Pittsburgh!I$2:'cleaned_data_Pittsburgh'!I$828,0))</f>
        <v>Pittsburgh</v>
      </c>
      <c r="E5953">
        <f>INDEX(cleaned_data_Pittsburgh!AG$2:'cleaned_data_Pittsburgh'!AG$828, MATCH(A5953, cleaned_data_Pittsburgh!I$2:'cleaned_data_Pittsburgh'!I$828,0))</f>
        <v>0</v>
      </c>
      <c r="F5953" t="str">
        <f>INDEX(cleaned_data_Pittsburgh!AK$2:'cleaned_data_Pittsburgh'!AK$828, MATCH(A5953, cleaned_data_Pittsburgh!I$2:'cleaned_data_Pittsburgh'!I$828,0))</f>
        <v>Sub-county</v>
      </c>
      <c r="G5953">
        <f t="shared" si="75"/>
        <v>1</v>
      </c>
    </row>
    <row r="5954" spans="1:7" x14ac:dyDescent="0.2">
      <c r="A5954" t="s">
        <v>3139</v>
      </c>
      <c r="B5954">
        <v>237675</v>
      </c>
      <c r="C5954" t="s">
        <v>3380</v>
      </c>
      <c r="D5954" t="str">
        <f>INDEX(cleaned_data_Pittsburgh!AF$2:'cleaned_data_Pittsburgh'!AF$828, MATCH(A5954, cleaned_data_Pittsburgh!I$2:'cleaned_data_Pittsburgh'!I$828,0))</f>
        <v>Pittsburgh</v>
      </c>
      <c r="E5954">
        <f>INDEX(cleaned_data_Pittsburgh!AG$2:'cleaned_data_Pittsburgh'!AG$828, MATCH(A5954, cleaned_data_Pittsburgh!I$2:'cleaned_data_Pittsburgh'!I$828,0))</f>
        <v>0</v>
      </c>
      <c r="F5954" t="str">
        <f>INDEX(cleaned_data_Pittsburgh!AK$2:'cleaned_data_Pittsburgh'!AK$828, MATCH(A5954, cleaned_data_Pittsburgh!I$2:'cleaned_data_Pittsburgh'!I$828,0))</f>
        <v>Sub-county</v>
      </c>
      <c r="G5954">
        <f t="shared" si="75"/>
        <v>1</v>
      </c>
    </row>
    <row r="5955" spans="1:7" x14ac:dyDescent="0.2">
      <c r="A5955" t="s">
        <v>3139</v>
      </c>
      <c r="B5955">
        <v>13956310</v>
      </c>
      <c r="C5955" t="s">
        <v>3380</v>
      </c>
      <c r="D5955" t="str">
        <f>INDEX(cleaned_data_Pittsburgh!AF$2:'cleaned_data_Pittsburgh'!AF$828, MATCH(A5955, cleaned_data_Pittsburgh!I$2:'cleaned_data_Pittsburgh'!I$828,0))</f>
        <v>Pittsburgh</v>
      </c>
      <c r="E5955">
        <f>INDEX(cleaned_data_Pittsburgh!AG$2:'cleaned_data_Pittsburgh'!AG$828, MATCH(A5955, cleaned_data_Pittsburgh!I$2:'cleaned_data_Pittsburgh'!I$828,0))</f>
        <v>0</v>
      </c>
      <c r="F5955" t="str">
        <f>INDEX(cleaned_data_Pittsburgh!AK$2:'cleaned_data_Pittsburgh'!AK$828, MATCH(A5955, cleaned_data_Pittsburgh!I$2:'cleaned_data_Pittsburgh'!I$828,0))</f>
        <v>Sub-county</v>
      </c>
      <c r="G5955">
        <f t="shared" si="75"/>
        <v>1</v>
      </c>
    </row>
    <row r="5956" spans="1:7" x14ac:dyDescent="0.2">
      <c r="A5956" t="s">
        <v>3139</v>
      </c>
      <c r="B5956">
        <v>184948599</v>
      </c>
      <c r="C5956" t="s">
        <v>3380</v>
      </c>
      <c r="D5956" t="str">
        <f>INDEX(cleaned_data_Pittsburgh!AF$2:'cleaned_data_Pittsburgh'!AF$828, MATCH(A5956, cleaned_data_Pittsburgh!I$2:'cleaned_data_Pittsburgh'!I$828,0))</f>
        <v>Pittsburgh</v>
      </c>
      <c r="E5956">
        <f>INDEX(cleaned_data_Pittsburgh!AG$2:'cleaned_data_Pittsburgh'!AG$828, MATCH(A5956, cleaned_data_Pittsburgh!I$2:'cleaned_data_Pittsburgh'!I$828,0))</f>
        <v>0</v>
      </c>
      <c r="F5956" t="str">
        <f>INDEX(cleaned_data_Pittsburgh!AK$2:'cleaned_data_Pittsburgh'!AK$828, MATCH(A5956, cleaned_data_Pittsburgh!I$2:'cleaned_data_Pittsburgh'!I$828,0))</f>
        <v>Sub-county</v>
      </c>
      <c r="G5956">
        <f t="shared" si="75"/>
        <v>1</v>
      </c>
    </row>
    <row r="5957" spans="1:7" x14ac:dyDescent="0.2">
      <c r="A5957" t="s">
        <v>3302</v>
      </c>
      <c r="B5957">
        <v>111059972</v>
      </c>
      <c r="C5957" t="s">
        <v>3380</v>
      </c>
      <c r="D5957" t="str">
        <f>INDEX(cleaned_data_Pittsburgh!AF$2:'cleaned_data_Pittsburgh'!AF$828, MATCH(A5957, cleaned_data_Pittsburgh!I$2:'cleaned_data_Pittsburgh'!I$828,0))</f>
        <v>Pittsburgh</v>
      </c>
      <c r="E5957">
        <f>INDEX(cleaned_data_Pittsburgh!AG$2:'cleaned_data_Pittsburgh'!AG$828, MATCH(A5957, cleaned_data_Pittsburgh!I$2:'cleaned_data_Pittsburgh'!I$828,0))</f>
        <v>0</v>
      </c>
      <c r="F5957" t="str">
        <f>INDEX(cleaned_data_Pittsburgh!AK$2:'cleaned_data_Pittsburgh'!AK$828, MATCH(A5957, cleaned_data_Pittsburgh!I$2:'cleaned_data_Pittsburgh'!I$828,0))</f>
        <v>Sub-county</v>
      </c>
      <c r="G5957">
        <f t="shared" si="75"/>
        <v>1</v>
      </c>
    </row>
    <row r="5958" spans="1:7" x14ac:dyDescent="0.2">
      <c r="A5958" t="s">
        <v>3302</v>
      </c>
      <c r="B5958">
        <v>114799912</v>
      </c>
      <c r="C5958" t="s">
        <v>3380</v>
      </c>
      <c r="D5958" t="str">
        <f>INDEX(cleaned_data_Pittsburgh!AF$2:'cleaned_data_Pittsburgh'!AF$828, MATCH(A5958, cleaned_data_Pittsburgh!I$2:'cleaned_data_Pittsburgh'!I$828,0))</f>
        <v>Pittsburgh</v>
      </c>
      <c r="E5958">
        <f>INDEX(cleaned_data_Pittsburgh!AG$2:'cleaned_data_Pittsburgh'!AG$828, MATCH(A5958, cleaned_data_Pittsburgh!I$2:'cleaned_data_Pittsburgh'!I$828,0))</f>
        <v>0</v>
      </c>
      <c r="F5958" t="str">
        <f>INDEX(cleaned_data_Pittsburgh!AK$2:'cleaned_data_Pittsburgh'!AK$828, MATCH(A5958, cleaned_data_Pittsburgh!I$2:'cleaned_data_Pittsburgh'!I$828,0))</f>
        <v>Sub-county</v>
      </c>
      <c r="G5958">
        <f t="shared" si="75"/>
        <v>1</v>
      </c>
    </row>
    <row r="5959" spans="1:7" x14ac:dyDescent="0.2">
      <c r="A5959" t="s">
        <v>3302</v>
      </c>
      <c r="B5959">
        <v>129227382</v>
      </c>
      <c r="C5959" t="s">
        <v>3380</v>
      </c>
      <c r="D5959" t="str">
        <f>INDEX(cleaned_data_Pittsburgh!AF$2:'cleaned_data_Pittsburgh'!AF$828, MATCH(A5959, cleaned_data_Pittsburgh!I$2:'cleaned_data_Pittsburgh'!I$828,0))</f>
        <v>Pittsburgh</v>
      </c>
      <c r="E5959">
        <f>INDEX(cleaned_data_Pittsburgh!AG$2:'cleaned_data_Pittsburgh'!AG$828, MATCH(A5959, cleaned_data_Pittsburgh!I$2:'cleaned_data_Pittsburgh'!I$828,0))</f>
        <v>0</v>
      </c>
      <c r="F5959" t="str">
        <f>INDEX(cleaned_data_Pittsburgh!AK$2:'cleaned_data_Pittsburgh'!AK$828, MATCH(A5959, cleaned_data_Pittsburgh!I$2:'cleaned_data_Pittsburgh'!I$828,0))</f>
        <v>Sub-county</v>
      </c>
      <c r="G5959">
        <f t="shared" si="75"/>
        <v>1</v>
      </c>
    </row>
    <row r="5960" spans="1:7" x14ac:dyDescent="0.2">
      <c r="A5960" t="s">
        <v>3302</v>
      </c>
      <c r="B5960">
        <v>136841202</v>
      </c>
      <c r="C5960" t="s">
        <v>3380</v>
      </c>
      <c r="D5960" t="str">
        <f>INDEX(cleaned_data_Pittsburgh!AF$2:'cleaned_data_Pittsburgh'!AF$828, MATCH(A5960, cleaned_data_Pittsburgh!I$2:'cleaned_data_Pittsburgh'!I$828,0))</f>
        <v>Pittsburgh</v>
      </c>
      <c r="E5960">
        <f>INDEX(cleaned_data_Pittsburgh!AG$2:'cleaned_data_Pittsburgh'!AG$828, MATCH(A5960, cleaned_data_Pittsburgh!I$2:'cleaned_data_Pittsburgh'!I$828,0))</f>
        <v>0</v>
      </c>
      <c r="F5960" t="str">
        <f>INDEX(cleaned_data_Pittsburgh!AK$2:'cleaned_data_Pittsburgh'!AK$828, MATCH(A5960, cleaned_data_Pittsburgh!I$2:'cleaned_data_Pittsburgh'!I$828,0))</f>
        <v>Sub-county</v>
      </c>
      <c r="G5960">
        <f t="shared" si="75"/>
        <v>1</v>
      </c>
    </row>
    <row r="5961" spans="1:7" x14ac:dyDescent="0.2">
      <c r="A5961" t="s">
        <v>3302</v>
      </c>
      <c r="B5961">
        <v>5592549</v>
      </c>
      <c r="C5961" t="s">
        <v>3380</v>
      </c>
      <c r="D5961" t="str">
        <f>INDEX(cleaned_data_Pittsburgh!AF$2:'cleaned_data_Pittsburgh'!AF$828, MATCH(A5961, cleaned_data_Pittsburgh!I$2:'cleaned_data_Pittsburgh'!I$828,0))</f>
        <v>Pittsburgh</v>
      </c>
      <c r="E5961">
        <f>INDEX(cleaned_data_Pittsburgh!AG$2:'cleaned_data_Pittsburgh'!AG$828, MATCH(A5961, cleaned_data_Pittsburgh!I$2:'cleaned_data_Pittsburgh'!I$828,0))</f>
        <v>0</v>
      </c>
      <c r="F5961" t="str">
        <f>INDEX(cleaned_data_Pittsburgh!AK$2:'cleaned_data_Pittsburgh'!AK$828, MATCH(A5961, cleaned_data_Pittsburgh!I$2:'cleaned_data_Pittsburgh'!I$828,0))</f>
        <v>Sub-county</v>
      </c>
      <c r="G5961">
        <f t="shared" si="75"/>
        <v>1</v>
      </c>
    </row>
    <row r="5962" spans="1:7" x14ac:dyDescent="0.2">
      <c r="A5962" t="s">
        <v>3302</v>
      </c>
      <c r="B5962">
        <v>127600492</v>
      </c>
      <c r="C5962" t="s">
        <v>3380</v>
      </c>
      <c r="D5962" t="str">
        <f>INDEX(cleaned_data_Pittsburgh!AF$2:'cleaned_data_Pittsburgh'!AF$828, MATCH(A5962, cleaned_data_Pittsburgh!I$2:'cleaned_data_Pittsburgh'!I$828,0))</f>
        <v>Pittsburgh</v>
      </c>
      <c r="E5962">
        <f>INDEX(cleaned_data_Pittsburgh!AG$2:'cleaned_data_Pittsburgh'!AG$828, MATCH(A5962, cleaned_data_Pittsburgh!I$2:'cleaned_data_Pittsburgh'!I$828,0))</f>
        <v>0</v>
      </c>
      <c r="F5962" t="str">
        <f>INDEX(cleaned_data_Pittsburgh!AK$2:'cleaned_data_Pittsburgh'!AK$828, MATCH(A5962, cleaned_data_Pittsburgh!I$2:'cleaned_data_Pittsburgh'!I$828,0))</f>
        <v>Sub-county</v>
      </c>
      <c r="G5962">
        <f t="shared" si="75"/>
        <v>1</v>
      </c>
    </row>
    <row r="5963" spans="1:7" x14ac:dyDescent="0.2">
      <c r="A5963" t="s">
        <v>3302</v>
      </c>
      <c r="B5963">
        <v>114947492</v>
      </c>
      <c r="C5963" t="s">
        <v>3380</v>
      </c>
      <c r="D5963" t="str">
        <f>INDEX(cleaned_data_Pittsburgh!AF$2:'cleaned_data_Pittsburgh'!AF$828, MATCH(A5963, cleaned_data_Pittsburgh!I$2:'cleaned_data_Pittsburgh'!I$828,0))</f>
        <v>Pittsburgh</v>
      </c>
      <c r="E5963">
        <f>INDEX(cleaned_data_Pittsburgh!AG$2:'cleaned_data_Pittsburgh'!AG$828, MATCH(A5963, cleaned_data_Pittsburgh!I$2:'cleaned_data_Pittsburgh'!I$828,0))</f>
        <v>0</v>
      </c>
      <c r="F5963" t="str">
        <f>INDEX(cleaned_data_Pittsburgh!AK$2:'cleaned_data_Pittsburgh'!AK$828, MATCH(A5963, cleaned_data_Pittsburgh!I$2:'cleaned_data_Pittsburgh'!I$828,0))</f>
        <v>Sub-county</v>
      </c>
      <c r="G5963">
        <f t="shared" ref="G5963:G6026" si="76">IF(IFERROR(SEARCH(D5963, C5963), 0), 1, 0)</f>
        <v>1</v>
      </c>
    </row>
    <row r="5964" spans="1:7" x14ac:dyDescent="0.2">
      <c r="A5964" t="s">
        <v>3302</v>
      </c>
      <c r="B5964">
        <v>186209616</v>
      </c>
      <c r="C5964" t="s">
        <v>3380</v>
      </c>
      <c r="D5964" t="str">
        <f>INDEX(cleaned_data_Pittsburgh!AF$2:'cleaned_data_Pittsburgh'!AF$828, MATCH(A5964, cleaned_data_Pittsburgh!I$2:'cleaned_data_Pittsburgh'!I$828,0))</f>
        <v>Pittsburgh</v>
      </c>
      <c r="E5964">
        <f>INDEX(cleaned_data_Pittsburgh!AG$2:'cleaned_data_Pittsburgh'!AG$828, MATCH(A5964, cleaned_data_Pittsburgh!I$2:'cleaned_data_Pittsburgh'!I$828,0))</f>
        <v>0</v>
      </c>
      <c r="F5964" t="str">
        <f>INDEX(cleaned_data_Pittsburgh!AK$2:'cleaned_data_Pittsburgh'!AK$828, MATCH(A5964, cleaned_data_Pittsburgh!I$2:'cleaned_data_Pittsburgh'!I$828,0))</f>
        <v>Sub-county</v>
      </c>
      <c r="G5964">
        <f t="shared" si="76"/>
        <v>1</v>
      </c>
    </row>
    <row r="5965" spans="1:7" x14ac:dyDescent="0.2">
      <c r="A5965" t="s">
        <v>3302</v>
      </c>
      <c r="B5965">
        <v>150010532</v>
      </c>
      <c r="C5965" t="s">
        <v>3380</v>
      </c>
      <c r="D5965" t="str">
        <f>INDEX(cleaned_data_Pittsburgh!AF$2:'cleaned_data_Pittsburgh'!AF$828, MATCH(A5965, cleaned_data_Pittsburgh!I$2:'cleaned_data_Pittsburgh'!I$828,0))</f>
        <v>Pittsburgh</v>
      </c>
      <c r="E5965">
        <f>INDEX(cleaned_data_Pittsburgh!AG$2:'cleaned_data_Pittsburgh'!AG$828, MATCH(A5965, cleaned_data_Pittsburgh!I$2:'cleaned_data_Pittsburgh'!I$828,0))</f>
        <v>0</v>
      </c>
      <c r="F5965" t="str">
        <f>INDEX(cleaned_data_Pittsburgh!AK$2:'cleaned_data_Pittsburgh'!AK$828, MATCH(A5965, cleaned_data_Pittsburgh!I$2:'cleaned_data_Pittsburgh'!I$828,0))</f>
        <v>Sub-county</v>
      </c>
      <c r="G5965">
        <f t="shared" si="76"/>
        <v>1</v>
      </c>
    </row>
    <row r="5966" spans="1:7" x14ac:dyDescent="0.2">
      <c r="A5966" t="s">
        <v>3141</v>
      </c>
      <c r="B5966">
        <v>237675</v>
      </c>
      <c r="C5966" t="s">
        <v>3380</v>
      </c>
      <c r="D5966" t="str">
        <f>INDEX(cleaned_data_Pittsburgh!AF$2:'cleaned_data_Pittsburgh'!AF$828, MATCH(A5966, cleaned_data_Pittsburgh!I$2:'cleaned_data_Pittsburgh'!I$828,0))</f>
        <v>Pittsburgh</v>
      </c>
      <c r="E5966">
        <f>INDEX(cleaned_data_Pittsburgh!AG$2:'cleaned_data_Pittsburgh'!AG$828, MATCH(A5966, cleaned_data_Pittsburgh!I$2:'cleaned_data_Pittsburgh'!I$828,0))</f>
        <v>0</v>
      </c>
      <c r="F5966" t="str">
        <f>INDEX(cleaned_data_Pittsburgh!AK$2:'cleaned_data_Pittsburgh'!AK$828, MATCH(A5966, cleaned_data_Pittsburgh!I$2:'cleaned_data_Pittsburgh'!I$828,0))</f>
        <v>Sub-county</v>
      </c>
      <c r="G5966">
        <f t="shared" si="76"/>
        <v>1</v>
      </c>
    </row>
    <row r="5967" spans="1:7" x14ac:dyDescent="0.2">
      <c r="A5967" t="s">
        <v>3141</v>
      </c>
      <c r="B5967">
        <v>23614361</v>
      </c>
      <c r="C5967" t="s">
        <v>3380</v>
      </c>
      <c r="D5967" t="str">
        <f>INDEX(cleaned_data_Pittsburgh!AF$2:'cleaned_data_Pittsburgh'!AF$828, MATCH(A5967, cleaned_data_Pittsburgh!I$2:'cleaned_data_Pittsburgh'!I$828,0))</f>
        <v>Pittsburgh</v>
      </c>
      <c r="E5967">
        <f>INDEX(cleaned_data_Pittsburgh!AG$2:'cleaned_data_Pittsburgh'!AG$828, MATCH(A5967, cleaned_data_Pittsburgh!I$2:'cleaned_data_Pittsburgh'!I$828,0))</f>
        <v>0</v>
      </c>
      <c r="F5967" t="str">
        <f>INDEX(cleaned_data_Pittsburgh!AK$2:'cleaned_data_Pittsburgh'!AK$828, MATCH(A5967, cleaned_data_Pittsburgh!I$2:'cleaned_data_Pittsburgh'!I$828,0))</f>
        <v>Sub-county</v>
      </c>
      <c r="G5967">
        <f t="shared" si="76"/>
        <v>1</v>
      </c>
    </row>
    <row r="5968" spans="1:7" x14ac:dyDescent="0.2">
      <c r="A5968" t="s">
        <v>3261</v>
      </c>
      <c r="B5968">
        <v>34957552</v>
      </c>
      <c r="C5968" t="s">
        <v>3380</v>
      </c>
      <c r="D5968" t="str">
        <f>INDEX(cleaned_data_Pittsburgh!AF$2:'cleaned_data_Pittsburgh'!AF$828, MATCH(A5968, cleaned_data_Pittsburgh!I$2:'cleaned_data_Pittsburgh'!I$828,0))</f>
        <v>Pittsburgh</v>
      </c>
      <c r="E5968">
        <f>INDEX(cleaned_data_Pittsburgh!AG$2:'cleaned_data_Pittsburgh'!AG$828, MATCH(A5968, cleaned_data_Pittsburgh!I$2:'cleaned_data_Pittsburgh'!I$828,0))</f>
        <v>0</v>
      </c>
      <c r="F5968" t="str">
        <f>INDEX(cleaned_data_Pittsburgh!AK$2:'cleaned_data_Pittsburgh'!AK$828, MATCH(A5968, cleaned_data_Pittsburgh!I$2:'cleaned_data_Pittsburgh'!I$828,0))</f>
        <v>Sub-county</v>
      </c>
      <c r="G5968">
        <f t="shared" si="76"/>
        <v>1</v>
      </c>
    </row>
    <row r="5969" spans="1:7" x14ac:dyDescent="0.2">
      <c r="A5969" t="s">
        <v>3261</v>
      </c>
      <c r="B5969">
        <v>166469192</v>
      </c>
      <c r="C5969" t="s">
        <v>3380</v>
      </c>
      <c r="D5969" t="str">
        <f>INDEX(cleaned_data_Pittsburgh!AF$2:'cleaned_data_Pittsburgh'!AF$828, MATCH(A5969, cleaned_data_Pittsburgh!I$2:'cleaned_data_Pittsburgh'!I$828,0))</f>
        <v>Pittsburgh</v>
      </c>
      <c r="E5969">
        <f>INDEX(cleaned_data_Pittsburgh!AG$2:'cleaned_data_Pittsburgh'!AG$828, MATCH(A5969, cleaned_data_Pittsburgh!I$2:'cleaned_data_Pittsburgh'!I$828,0))</f>
        <v>0</v>
      </c>
      <c r="F5969" t="str">
        <f>INDEX(cleaned_data_Pittsburgh!AK$2:'cleaned_data_Pittsburgh'!AK$828, MATCH(A5969, cleaned_data_Pittsburgh!I$2:'cleaned_data_Pittsburgh'!I$828,0))</f>
        <v>Sub-county</v>
      </c>
      <c r="G5969">
        <f t="shared" si="76"/>
        <v>1</v>
      </c>
    </row>
    <row r="5970" spans="1:7" x14ac:dyDescent="0.2">
      <c r="A5970" t="s">
        <v>3187</v>
      </c>
      <c r="B5970">
        <v>3091795</v>
      </c>
      <c r="C5970" t="s">
        <v>3380</v>
      </c>
      <c r="D5970" t="str">
        <f>INDEX(cleaned_data_Pittsburgh!AF$2:'cleaned_data_Pittsburgh'!AF$828, MATCH(A5970, cleaned_data_Pittsburgh!I$2:'cleaned_data_Pittsburgh'!I$828,0))</f>
        <v>Pittsburgh</v>
      </c>
      <c r="E5970">
        <f>INDEX(cleaned_data_Pittsburgh!AG$2:'cleaned_data_Pittsburgh'!AG$828, MATCH(A5970, cleaned_data_Pittsburgh!I$2:'cleaned_data_Pittsburgh'!I$828,0))</f>
        <v>0</v>
      </c>
      <c r="F5970" t="str">
        <f>INDEX(cleaned_data_Pittsburgh!AK$2:'cleaned_data_Pittsburgh'!AK$828, MATCH(A5970, cleaned_data_Pittsburgh!I$2:'cleaned_data_Pittsburgh'!I$828,0))</f>
        <v>Sub-county</v>
      </c>
      <c r="G5970">
        <f t="shared" si="76"/>
        <v>1</v>
      </c>
    </row>
    <row r="5971" spans="1:7" x14ac:dyDescent="0.2">
      <c r="A5971" t="s">
        <v>3187</v>
      </c>
      <c r="B5971">
        <v>5540183</v>
      </c>
      <c r="C5971" t="s">
        <v>3380</v>
      </c>
      <c r="D5971" t="str">
        <f>INDEX(cleaned_data_Pittsburgh!AF$2:'cleaned_data_Pittsburgh'!AF$828, MATCH(A5971, cleaned_data_Pittsburgh!I$2:'cleaned_data_Pittsburgh'!I$828,0))</f>
        <v>Pittsburgh</v>
      </c>
      <c r="E5971">
        <f>INDEX(cleaned_data_Pittsburgh!AG$2:'cleaned_data_Pittsburgh'!AG$828, MATCH(A5971, cleaned_data_Pittsburgh!I$2:'cleaned_data_Pittsburgh'!I$828,0))</f>
        <v>0</v>
      </c>
      <c r="F5971" t="str">
        <f>INDEX(cleaned_data_Pittsburgh!AK$2:'cleaned_data_Pittsburgh'!AK$828, MATCH(A5971, cleaned_data_Pittsburgh!I$2:'cleaned_data_Pittsburgh'!I$828,0))</f>
        <v>Sub-county</v>
      </c>
      <c r="G5971">
        <f t="shared" si="76"/>
        <v>1</v>
      </c>
    </row>
    <row r="5972" spans="1:7" x14ac:dyDescent="0.2">
      <c r="A5972" t="s">
        <v>3187</v>
      </c>
      <c r="B5972">
        <v>128031322</v>
      </c>
      <c r="C5972" t="s">
        <v>3380</v>
      </c>
      <c r="D5972" t="str">
        <f>INDEX(cleaned_data_Pittsburgh!AF$2:'cleaned_data_Pittsburgh'!AF$828, MATCH(A5972, cleaned_data_Pittsburgh!I$2:'cleaned_data_Pittsburgh'!I$828,0))</f>
        <v>Pittsburgh</v>
      </c>
      <c r="E5972">
        <f>INDEX(cleaned_data_Pittsburgh!AG$2:'cleaned_data_Pittsburgh'!AG$828, MATCH(A5972, cleaned_data_Pittsburgh!I$2:'cleaned_data_Pittsburgh'!I$828,0))</f>
        <v>0</v>
      </c>
      <c r="F5972" t="str">
        <f>INDEX(cleaned_data_Pittsburgh!AK$2:'cleaned_data_Pittsburgh'!AK$828, MATCH(A5972, cleaned_data_Pittsburgh!I$2:'cleaned_data_Pittsburgh'!I$828,0))</f>
        <v>Sub-county</v>
      </c>
      <c r="G5972">
        <f t="shared" si="76"/>
        <v>1</v>
      </c>
    </row>
    <row r="5973" spans="1:7" x14ac:dyDescent="0.2">
      <c r="A5973" t="s">
        <v>3187</v>
      </c>
      <c r="B5973">
        <v>6958796</v>
      </c>
      <c r="C5973" t="s">
        <v>3380</v>
      </c>
      <c r="D5973" t="str">
        <f>INDEX(cleaned_data_Pittsburgh!AF$2:'cleaned_data_Pittsburgh'!AF$828, MATCH(A5973, cleaned_data_Pittsburgh!I$2:'cleaned_data_Pittsburgh'!I$828,0))</f>
        <v>Pittsburgh</v>
      </c>
      <c r="E5973">
        <f>INDEX(cleaned_data_Pittsburgh!AG$2:'cleaned_data_Pittsburgh'!AG$828, MATCH(A5973, cleaned_data_Pittsburgh!I$2:'cleaned_data_Pittsburgh'!I$828,0))</f>
        <v>0</v>
      </c>
      <c r="F5973" t="str">
        <f>INDEX(cleaned_data_Pittsburgh!AK$2:'cleaned_data_Pittsburgh'!AK$828, MATCH(A5973, cleaned_data_Pittsburgh!I$2:'cleaned_data_Pittsburgh'!I$828,0))</f>
        <v>Sub-county</v>
      </c>
      <c r="G5973">
        <f t="shared" si="76"/>
        <v>1</v>
      </c>
    </row>
    <row r="5974" spans="1:7" x14ac:dyDescent="0.2">
      <c r="A5974" t="s">
        <v>3331</v>
      </c>
      <c r="B5974">
        <v>136950982</v>
      </c>
      <c r="C5974" t="s">
        <v>3380</v>
      </c>
      <c r="D5974" t="str">
        <f>INDEX(cleaned_data_Pittsburgh!AF$2:'cleaned_data_Pittsburgh'!AF$828, MATCH(A5974, cleaned_data_Pittsburgh!I$2:'cleaned_data_Pittsburgh'!I$828,0))</f>
        <v>Pittsburgh</v>
      </c>
      <c r="E5974">
        <f>INDEX(cleaned_data_Pittsburgh!AG$2:'cleaned_data_Pittsburgh'!AG$828, MATCH(A5974, cleaned_data_Pittsburgh!I$2:'cleaned_data_Pittsburgh'!I$828,0))</f>
        <v>0</v>
      </c>
      <c r="F5974" t="str">
        <f>INDEX(cleaned_data_Pittsburgh!AK$2:'cleaned_data_Pittsburgh'!AK$828, MATCH(A5974, cleaned_data_Pittsburgh!I$2:'cleaned_data_Pittsburgh'!I$828,0))</f>
        <v>Sub-county</v>
      </c>
      <c r="G5974">
        <f t="shared" si="76"/>
        <v>1</v>
      </c>
    </row>
    <row r="5975" spans="1:7" x14ac:dyDescent="0.2">
      <c r="A5975" t="s">
        <v>3331</v>
      </c>
      <c r="B5975">
        <v>107737612</v>
      </c>
      <c r="C5975" t="s">
        <v>3380</v>
      </c>
      <c r="D5975" t="str">
        <f>INDEX(cleaned_data_Pittsburgh!AF$2:'cleaned_data_Pittsburgh'!AF$828, MATCH(A5975, cleaned_data_Pittsburgh!I$2:'cleaned_data_Pittsburgh'!I$828,0))</f>
        <v>Pittsburgh</v>
      </c>
      <c r="E5975">
        <f>INDEX(cleaned_data_Pittsburgh!AG$2:'cleaned_data_Pittsburgh'!AG$828, MATCH(A5975, cleaned_data_Pittsburgh!I$2:'cleaned_data_Pittsburgh'!I$828,0))</f>
        <v>0</v>
      </c>
      <c r="F5975" t="str">
        <f>INDEX(cleaned_data_Pittsburgh!AK$2:'cleaned_data_Pittsburgh'!AK$828, MATCH(A5975, cleaned_data_Pittsburgh!I$2:'cleaned_data_Pittsburgh'!I$828,0))</f>
        <v>Sub-county</v>
      </c>
      <c r="G5975">
        <f t="shared" si="76"/>
        <v>1</v>
      </c>
    </row>
    <row r="5976" spans="1:7" x14ac:dyDescent="0.2">
      <c r="A5976" t="s">
        <v>3331</v>
      </c>
      <c r="B5976">
        <v>138166132</v>
      </c>
      <c r="C5976" t="s">
        <v>3380</v>
      </c>
      <c r="D5976" t="str">
        <f>INDEX(cleaned_data_Pittsburgh!AF$2:'cleaned_data_Pittsburgh'!AF$828, MATCH(A5976, cleaned_data_Pittsburgh!I$2:'cleaned_data_Pittsburgh'!I$828,0))</f>
        <v>Pittsburgh</v>
      </c>
      <c r="E5976">
        <f>INDEX(cleaned_data_Pittsburgh!AG$2:'cleaned_data_Pittsburgh'!AG$828, MATCH(A5976, cleaned_data_Pittsburgh!I$2:'cleaned_data_Pittsburgh'!I$828,0))</f>
        <v>0</v>
      </c>
      <c r="F5976" t="str">
        <f>INDEX(cleaned_data_Pittsburgh!AK$2:'cleaned_data_Pittsburgh'!AK$828, MATCH(A5976, cleaned_data_Pittsburgh!I$2:'cleaned_data_Pittsburgh'!I$828,0))</f>
        <v>Sub-county</v>
      </c>
      <c r="G5976">
        <f t="shared" si="76"/>
        <v>1</v>
      </c>
    </row>
    <row r="5977" spans="1:7" x14ac:dyDescent="0.2">
      <c r="A5977" t="s">
        <v>3331</v>
      </c>
      <c r="B5977">
        <v>78846512</v>
      </c>
      <c r="C5977" t="s">
        <v>3380</v>
      </c>
      <c r="D5977" t="str">
        <f>INDEX(cleaned_data_Pittsburgh!AF$2:'cleaned_data_Pittsburgh'!AF$828, MATCH(A5977, cleaned_data_Pittsburgh!I$2:'cleaned_data_Pittsburgh'!I$828,0))</f>
        <v>Pittsburgh</v>
      </c>
      <c r="E5977">
        <f>INDEX(cleaned_data_Pittsburgh!AG$2:'cleaned_data_Pittsburgh'!AG$828, MATCH(A5977, cleaned_data_Pittsburgh!I$2:'cleaned_data_Pittsburgh'!I$828,0))</f>
        <v>0</v>
      </c>
      <c r="F5977" t="str">
        <f>INDEX(cleaned_data_Pittsburgh!AK$2:'cleaned_data_Pittsburgh'!AK$828, MATCH(A5977, cleaned_data_Pittsburgh!I$2:'cleaned_data_Pittsburgh'!I$828,0))</f>
        <v>Sub-county</v>
      </c>
      <c r="G5977">
        <f t="shared" si="76"/>
        <v>1</v>
      </c>
    </row>
    <row r="5978" spans="1:7" x14ac:dyDescent="0.2">
      <c r="A5978" t="s">
        <v>3331</v>
      </c>
      <c r="B5978">
        <v>137027802</v>
      </c>
      <c r="C5978" t="s">
        <v>3380</v>
      </c>
      <c r="D5978" t="str">
        <f>INDEX(cleaned_data_Pittsburgh!AF$2:'cleaned_data_Pittsburgh'!AF$828, MATCH(A5978, cleaned_data_Pittsburgh!I$2:'cleaned_data_Pittsburgh'!I$828,0))</f>
        <v>Pittsburgh</v>
      </c>
      <c r="E5978">
        <f>INDEX(cleaned_data_Pittsburgh!AG$2:'cleaned_data_Pittsburgh'!AG$828, MATCH(A5978, cleaned_data_Pittsburgh!I$2:'cleaned_data_Pittsburgh'!I$828,0))</f>
        <v>0</v>
      </c>
      <c r="F5978" t="str">
        <f>INDEX(cleaned_data_Pittsburgh!AK$2:'cleaned_data_Pittsburgh'!AK$828, MATCH(A5978, cleaned_data_Pittsburgh!I$2:'cleaned_data_Pittsburgh'!I$828,0))</f>
        <v>Sub-county</v>
      </c>
      <c r="G5978">
        <f t="shared" si="76"/>
        <v>1</v>
      </c>
    </row>
    <row r="5979" spans="1:7" x14ac:dyDescent="0.2">
      <c r="A5979" t="s">
        <v>3142</v>
      </c>
      <c r="B5979">
        <v>237675</v>
      </c>
      <c r="C5979" t="s">
        <v>3380</v>
      </c>
      <c r="D5979" t="str">
        <f>INDEX(cleaned_data_Pittsburgh!AF$2:'cleaned_data_Pittsburgh'!AF$828, MATCH(A5979, cleaned_data_Pittsburgh!I$2:'cleaned_data_Pittsburgh'!I$828,0))</f>
        <v>Pittsburgh</v>
      </c>
      <c r="E5979">
        <f>INDEX(cleaned_data_Pittsburgh!AG$2:'cleaned_data_Pittsburgh'!AG$828, MATCH(A5979, cleaned_data_Pittsburgh!I$2:'cleaned_data_Pittsburgh'!I$828,0))</f>
        <v>0</v>
      </c>
      <c r="F5979" t="str">
        <f>INDEX(cleaned_data_Pittsburgh!AK$2:'cleaned_data_Pittsburgh'!AK$828, MATCH(A5979, cleaned_data_Pittsburgh!I$2:'cleaned_data_Pittsburgh'!I$828,0))</f>
        <v>Sub-county</v>
      </c>
      <c r="G5979">
        <f t="shared" si="76"/>
        <v>1</v>
      </c>
    </row>
    <row r="5980" spans="1:7" x14ac:dyDescent="0.2">
      <c r="A5980" t="s">
        <v>3142</v>
      </c>
      <c r="B5980">
        <v>54778002</v>
      </c>
      <c r="C5980" t="s">
        <v>3380</v>
      </c>
      <c r="D5980" t="str">
        <f>INDEX(cleaned_data_Pittsburgh!AF$2:'cleaned_data_Pittsburgh'!AF$828, MATCH(A5980, cleaned_data_Pittsburgh!I$2:'cleaned_data_Pittsburgh'!I$828,0))</f>
        <v>Pittsburgh</v>
      </c>
      <c r="E5980">
        <f>INDEX(cleaned_data_Pittsburgh!AG$2:'cleaned_data_Pittsburgh'!AG$828, MATCH(A5980, cleaned_data_Pittsburgh!I$2:'cleaned_data_Pittsburgh'!I$828,0))</f>
        <v>0</v>
      </c>
      <c r="F5980" t="str">
        <f>INDEX(cleaned_data_Pittsburgh!AK$2:'cleaned_data_Pittsburgh'!AK$828, MATCH(A5980, cleaned_data_Pittsburgh!I$2:'cleaned_data_Pittsburgh'!I$828,0))</f>
        <v>Sub-county</v>
      </c>
      <c r="G5980">
        <f t="shared" si="76"/>
        <v>1</v>
      </c>
    </row>
    <row r="5981" spans="1:7" x14ac:dyDescent="0.2">
      <c r="A5981" t="s">
        <v>3142</v>
      </c>
      <c r="B5981">
        <v>2130898</v>
      </c>
      <c r="C5981" t="s">
        <v>3380</v>
      </c>
      <c r="D5981" t="str">
        <f>INDEX(cleaned_data_Pittsburgh!AF$2:'cleaned_data_Pittsburgh'!AF$828, MATCH(A5981, cleaned_data_Pittsburgh!I$2:'cleaned_data_Pittsburgh'!I$828,0))</f>
        <v>Pittsburgh</v>
      </c>
      <c r="E5981">
        <f>INDEX(cleaned_data_Pittsburgh!AG$2:'cleaned_data_Pittsburgh'!AG$828, MATCH(A5981, cleaned_data_Pittsburgh!I$2:'cleaned_data_Pittsburgh'!I$828,0))</f>
        <v>0</v>
      </c>
      <c r="F5981" t="str">
        <f>INDEX(cleaned_data_Pittsburgh!AK$2:'cleaned_data_Pittsburgh'!AK$828, MATCH(A5981, cleaned_data_Pittsburgh!I$2:'cleaned_data_Pittsburgh'!I$828,0))</f>
        <v>Sub-county</v>
      </c>
      <c r="G5981">
        <f t="shared" si="76"/>
        <v>1</v>
      </c>
    </row>
    <row r="5982" spans="1:7" x14ac:dyDescent="0.2">
      <c r="A5982" t="s">
        <v>3236</v>
      </c>
      <c r="B5982">
        <v>55069802</v>
      </c>
      <c r="C5982" t="s">
        <v>3380</v>
      </c>
      <c r="D5982" t="str">
        <f>INDEX(cleaned_data_Pittsburgh!AF$2:'cleaned_data_Pittsburgh'!AF$828, MATCH(A5982, cleaned_data_Pittsburgh!I$2:'cleaned_data_Pittsburgh'!I$828,0))</f>
        <v>Pittsburgh</v>
      </c>
      <c r="E5982">
        <f>INDEX(cleaned_data_Pittsburgh!AG$2:'cleaned_data_Pittsburgh'!AG$828, MATCH(A5982, cleaned_data_Pittsburgh!I$2:'cleaned_data_Pittsburgh'!I$828,0))</f>
        <v>0</v>
      </c>
      <c r="F5982" t="str">
        <f>INDEX(cleaned_data_Pittsburgh!AK$2:'cleaned_data_Pittsburgh'!AK$828, MATCH(A5982, cleaned_data_Pittsburgh!I$2:'cleaned_data_Pittsburgh'!I$828,0))</f>
        <v>Sub-county</v>
      </c>
      <c r="G5982">
        <f t="shared" si="76"/>
        <v>1</v>
      </c>
    </row>
    <row r="5983" spans="1:7" x14ac:dyDescent="0.2">
      <c r="A5983" t="s">
        <v>3236</v>
      </c>
      <c r="B5983">
        <v>131457122</v>
      </c>
      <c r="C5983" t="s">
        <v>3380</v>
      </c>
      <c r="D5983" t="str">
        <f>INDEX(cleaned_data_Pittsburgh!AF$2:'cleaned_data_Pittsburgh'!AF$828, MATCH(A5983, cleaned_data_Pittsburgh!I$2:'cleaned_data_Pittsburgh'!I$828,0))</f>
        <v>Pittsburgh</v>
      </c>
      <c r="E5983">
        <f>INDEX(cleaned_data_Pittsburgh!AG$2:'cleaned_data_Pittsburgh'!AG$828, MATCH(A5983, cleaned_data_Pittsburgh!I$2:'cleaned_data_Pittsburgh'!I$828,0))</f>
        <v>0</v>
      </c>
      <c r="F5983" t="str">
        <f>INDEX(cleaned_data_Pittsburgh!AK$2:'cleaned_data_Pittsburgh'!AK$828, MATCH(A5983, cleaned_data_Pittsburgh!I$2:'cleaned_data_Pittsburgh'!I$828,0))</f>
        <v>Sub-county</v>
      </c>
      <c r="G5983">
        <f t="shared" si="76"/>
        <v>1</v>
      </c>
    </row>
    <row r="5984" spans="1:7" x14ac:dyDescent="0.2">
      <c r="A5984" t="s">
        <v>3236</v>
      </c>
      <c r="B5984">
        <v>104685672</v>
      </c>
      <c r="C5984" t="s">
        <v>3380</v>
      </c>
      <c r="D5984" t="str">
        <f>INDEX(cleaned_data_Pittsburgh!AF$2:'cleaned_data_Pittsburgh'!AF$828, MATCH(A5984, cleaned_data_Pittsburgh!I$2:'cleaned_data_Pittsburgh'!I$828,0))</f>
        <v>Pittsburgh</v>
      </c>
      <c r="E5984">
        <f>INDEX(cleaned_data_Pittsburgh!AG$2:'cleaned_data_Pittsburgh'!AG$828, MATCH(A5984, cleaned_data_Pittsburgh!I$2:'cleaned_data_Pittsburgh'!I$828,0))</f>
        <v>0</v>
      </c>
      <c r="F5984" t="str">
        <f>INDEX(cleaned_data_Pittsburgh!AK$2:'cleaned_data_Pittsburgh'!AK$828, MATCH(A5984, cleaned_data_Pittsburgh!I$2:'cleaned_data_Pittsburgh'!I$828,0))</f>
        <v>Sub-county</v>
      </c>
      <c r="G5984">
        <f t="shared" si="76"/>
        <v>1</v>
      </c>
    </row>
    <row r="5985" spans="1:7" x14ac:dyDescent="0.2">
      <c r="A5985" t="s">
        <v>3236</v>
      </c>
      <c r="B5985">
        <v>185979871</v>
      </c>
      <c r="C5985" t="s">
        <v>3380</v>
      </c>
      <c r="D5985" t="str">
        <f>INDEX(cleaned_data_Pittsburgh!AF$2:'cleaned_data_Pittsburgh'!AF$828, MATCH(A5985, cleaned_data_Pittsburgh!I$2:'cleaned_data_Pittsburgh'!I$828,0))</f>
        <v>Pittsburgh</v>
      </c>
      <c r="E5985">
        <f>INDEX(cleaned_data_Pittsburgh!AG$2:'cleaned_data_Pittsburgh'!AG$828, MATCH(A5985, cleaned_data_Pittsburgh!I$2:'cleaned_data_Pittsburgh'!I$828,0))</f>
        <v>0</v>
      </c>
      <c r="F5985" t="str">
        <f>INDEX(cleaned_data_Pittsburgh!AK$2:'cleaned_data_Pittsburgh'!AK$828, MATCH(A5985, cleaned_data_Pittsburgh!I$2:'cleaned_data_Pittsburgh'!I$828,0))</f>
        <v>Sub-county</v>
      </c>
      <c r="G5985">
        <f t="shared" si="76"/>
        <v>1</v>
      </c>
    </row>
    <row r="5986" spans="1:7" x14ac:dyDescent="0.2">
      <c r="A5986" t="s">
        <v>3335</v>
      </c>
      <c r="B5986">
        <v>190366452</v>
      </c>
      <c r="C5986" t="s">
        <v>3380</v>
      </c>
      <c r="D5986" t="str">
        <f>INDEX(cleaned_data_Pittsburgh!AF$2:'cleaned_data_Pittsburgh'!AF$828, MATCH(A5986, cleaned_data_Pittsburgh!I$2:'cleaned_data_Pittsburgh'!I$828,0))</f>
        <v>Pittsburgh</v>
      </c>
      <c r="E5986">
        <f>INDEX(cleaned_data_Pittsburgh!AG$2:'cleaned_data_Pittsburgh'!AG$828, MATCH(A5986, cleaned_data_Pittsburgh!I$2:'cleaned_data_Pittsburgh'!I$828,0))</f>
        <v>0</v>
      </c>
      <c r="F5986" t="str">
        <f>INDEX(cleaned_data_Pittsburgh!AK$2:'cleaned_data_Pittsburgh'!AK$828, MATCH(A5986, cleaned_data_Pittsburgh!I$2:'cleaned_data_Pittsburgh'!I$828,0))</f>
        <v>Sub-county</v>
      </c>
      <c r="G5986">
        <f t="shared" si="76"/>
        <v>1</v>
      </c>
    </row>
    <row r="5987" spans="1:7" x14ac:dyDescent="0.2">
      <c r="A5987" t="s">
        <v>3335</v>
      </c>
      <c r="B5987">
        <v>190542389</v>
      </c>
      <c r="C5987" t="s">
        <v>3380</v>
      </c>
      <c r="D5987" t="str">
        <f>INDEX(cleaned_data_Pittsburgh!AF$2:'cleaned_data_Pittsburgh'!AF$828, MATCH(A5987, cleaned_data_Pittsburgh!I$2:'cleaned_data_Pittsburgh'!I$828,0))</f>
        <v>Pittsburgh</v>
      </c>
      <c r="E5987">
        <f>INDEX(cleaned_data_Pittsburgh!AG$2:'cleaned_data_Pittsburgh'!AG$828, MATCH(A5987, cleaned_data_Pittsburgh!I$2:'cleaned_data_Pittsburgh'!I$828,0))</f>
        <v>0</v>
      </c>
      <c r="F5987" t="str">
        <f>INDEX(cleaned_data_Pittsburgh!AK$2:'cleaned_data_Pittsburgh'!AK$828, MATCH(A5987, cleaned_data_Pittsburgh!I$2:'cleaned_data_Pittsburgh'!I$828,0))</f>
        <v>Sub-county</v>
      </c>
      <c r="G5987">
        <f t="shared" si="76"/>
        <v>1</v>
      </c>
    </row>
    <row r="5988" spans="1:7" x14ac:dyDescent="0.2">
      <c r="A5988" t="s">
        <v>3307</v>
      </c>
      <c r="B5988">
        <v>111059972</v>
      </c>
      <c r="C5988" t="s">
        <v>3380</v>
      </c>
      <c r="D5988" t="str">
        <f>INDEX(cleaned_data_Pittsburgh!AF$2:'cleaned_data_Pittsburgh'!AF$828, MATCH(A5988, cleaned_data_Pittsburgh!I$2:'cleaned_data_Pittsburgh'!I$828,0))</f>
        <v>Pittsburgh</v>
      </c>
      <c r="E5988">
        <f>INDEX(cleaned_data_Pittsburgh!AG$2:'cleaned_data_Pittsburgh'!AG$828, MATCH(A5988, cleaned_data_Pittsburgh!I$2:'cleaned_data_Pittsburgh'!I$828,0))</f>
        <v>0</v>
      </c>
      <c r="F5988" t="str">
        <f>INDEX(cleaned_data_Pittsburgh!AK$2:'cleaned_data_Pittsburgh'!AK$828, MATCH(A5988, cleaned_data_Pittsburgh!I$2:'cleaned_data_Pittsburgh'!I$828,0))</f>
        <v>Sub-county</v>
      </c>
      <c r="G5988">
        <f t="shared" si="76"/>
        <v>1</v>
      </c>
    </row>
    <row r="5989" spans="1:7" x14ac:dyDescent="0.2">
      <c r="A5989" t="s">
        <v>3307</v>
      </c>
      <c r="B5989">
        <v>5592549</v>
      </c>
      <c r="C5989" t="s">
        <v>3380</v>
      </c>
      <c r="D5989" t="str">
        <f>INDEX(cleaned_data_Pittsburgh!AF$2:'cleaned_data_Pittsburgh'!AF$828, MATCH(A5989, cleaned_data_Pittsburgh!I$2:'cleaned_data_Pittsburgh'!I$828,0))</f>
        <v>Pittsburgh</v>
      </c>
      <c r="E5989">
        <f>INDEX(cleaned_data_Pittsburgh!AG$2:'cleaned_data_Pittsburgh'!AG$828, MATCH(A5989, cleaned_data_Pittsburgh!I$2:'cleaned_data_Pittsburgh'!I$828,0))</f>
        <v>0</v>
      </c>
      <c r="F5989" t="str">
        <f>INDEX(cleaned_data_Pittsburgh!AK$2:'cleaned_data_Pittsburgh'!AK$828, MATCH(A5989, cleaned_data_Pittsburgh!I$2:'cleaned_data_Pittsburgh'!I$828,0))</f>
        <v>Sub-county</v>
      </c>
      <c r="G5989">
        <f t="shared" si="76"/>
        <v>1</v>
      </c>
    </row>
    <row r="5990" spans="1:7" x14ac:dyDescent="0.2">
      <c r="A5990" t="s">
        <v>3307</v>
      </c>
      <c r="B5990">
        <v>131766842</v>
      </c>
      <c r="C5990" t="s">
        <v>3380</v>
      </c>
      <c r="D5990" t="str">
        <f>INDEX(cleaned_data_Pittsburgh!AF$2:'cleaned_data_Pittsburgh'!AF$828, MATCH(A5990, cleaned_data_Pittsburgh!I$2:'cleaned_data_Pittsburgh'!I$828,0))</f>
        <v>Pittsburgh</v>
      </c>
      <c r="E5990">
        <f>INDEX(cleaned_data_Pittsburgh!AG$2:'cleaned_data_Pittsburgh'!AG$828, MATCH(A5990, cleaned_data_Pittsburgh!I$2:'cleaned_data_Pittsburgh'!I$828,0))</f>
        <v>0</v>
      </c>
      <c r="F5990" t="str">
        <f>INDEX(cleaned_data_Pittsburgh!AK$2:'cleaned_data_Pittsburgh'!AK$828, MATCH(A5990, cleaned_data_Pittsburgh!I$2:'cleaned_data_Pittsburgh'!I$828,0))</f>
        <v>Sub-county</v>
      </c>
      <c r="G5990">
        <f t="shared" si="76"/>
        <v>1</v>
      </c>
    </row>
    <row r="5991" spans="1:7" x14ac:dyDescent="0.2">
      <c r="A5991" t="s">
        <v>3307</v>
      </c>
      <c r="B5991">
        <v>136841202</v>
      </c>
      <c r="C5991" t="s">
        <v>3380</v>
      </c>
      <c r="D5991" t="str">
        <f>INDEX(cleaned_data_Pittsburgh!AF$2:'cleaned_data_Pittsburgh'!AF$828, MATCH(A5991, cleaned_data_Pittsburgh!I$2:'cleaned_data_Pittsburgh'!I$828,0))</f>
        <v>Pittsburgh</v>
      </c>
      <c r="E5991">
        <f>INDEX(cleaned_data_Pittsburgh!AG$2:'cleaned_data_Pittsburgh'!AG$828, MATCH(A5991, cleaned_data_Pittsburgh!I$2:'cleaned_data_Pittsburgh'!I$828,0))</f>
        <v>0</v>
      </c>
      <c r="F5991" t="str">
        <f>INDEX(cleaned_data_Pittsburgh!AK$2:'cleaned_data_Pittsburgh'!AK$828, MATCH(A5991, cleaned_data_Pittsburgh!I$2:'cleaned_data_Pittsburgh'!I$828,0))</f>
        <v>Sub-county</v>
      </c>
      <c r="G5991">
        <f t="shared" si="76"/>
        <v>1</v>
      </c>
    </row>
    <row r="5992" spans="1:7" x14ac:dyDescent="0.2">
      <c r="A5992" t="s">
        <v>3307</v>
      </c>
      <c r="B5992">
        <v>127600492</v>
      </c>
      <c r="C5992" t="s">
        <v>3380</v>
      </c>
      <c r="D5992" t="str">
        <f>INDEX(cleaned_data_Pittsburgh!AF$2:'cleaned_data_Pittsburgh'!AF$828, MATCH(A5992, cleaned_data_Pittsburgh!I$2:'cleaned_data_Pittsburgh'!I$828,0))</f>
        <v>Pittsburgh</v>
      </c>
      <c r="E5992">
        <f>INDEX(cleaned_data_Pittsburgh!AG$2:'cleaned_data_Pittsburgh'!AG$828, MATCH(A5992, cleaned_data_Pittsburgh!I$2:'cleaned_data_Pittsburgh'!I$828,0))</f>
        <v>0</v>
      </c>
      <c r="F5992" t="str">
        <f>INDEX(cleaned_data_Pittsburgh!AK$2:'cleaned_data_Pittsburgh'!AK$828, MATCH(A5992, cleaned_data_Pittsburgh!I$2:'cleaned_data_Pittsburgh'!I$828,0))</f>
        <v>Sub-county</v>
      </c>
      <c r="G5992">
        <f t="shared" si="76"/>
        <v>1</v>
      </c>
    </row>
    <row r="5993" spans="1:7" x14ac:dyDescent="0.2">
      <c r="A5993" t="s">
        <v>3307</v>
      </c>
      <c r="B5993">
        <v>114947492</v>
      </c>
      <c r="C5993" t="s">
        <v>3380</v>
      </c>
      <c r="D5993" t="str">
        <f>INDEX(cleaned_data_Pittsburgh!AF$2:'cleaned_data_Pittsburgh'!AF$828, MATCH(A5993, cleaned_data_Pittsburgh!I$2:'cleaned_data_Pittsburgh'!I$828,0))</f>
        <v>Pittsburgh</v>
      </c>
      <c r="E5993">
        <f>INDEX(cleaned_data_Pittsburgh!AG$2:'cleaned_data_Pittsburgh'!AG$828, MATCH(A5993, cleaned_data_Pittsburgh!I$2:'cleaned_data_Pittsburgh'!I$828,0))</f>
        <v>0</v>
      </c>
      <c r="F5993" t="str">
        <f>INDEX(cleaned_data_Pittsburgh!AK$2:'cleaned_data_Pittsburgh'!AK$828, MATCH(A5993, cleaned_data_Pittsburgh!I$2:'cleaned_data_Pittsburgh'!I$828,0))</f>
        <v>Sub-county</v>
      </c>
      <c r="G5993">
        <f t="shared" si="76"/>
        <v>1</v>
      </c>
    </row>
    <row r="5994" spans="1:7" x14ac:dyDescent="0.2">
      <c r="A5994" t="s">
        <v>3307</v>
      </c>
      <c r="B5994">
        <v>129227382</v>
      </c>
      <c r="C5994" t="s">
        <v>3380</v>
      </c>
      <c r="D5994" t="str">
        <f>INDEX(cleaned_data_Pittsburgh!AF$2:'cleaned_data_Pittsburgh'!AF$828, MATCH(A5994, cleaned_data_Pittsburgh!I$2:'cleaned_data_Pittsburgh'!I$828,0))</f>
        <v>Pittsburgh</v>
      </c>
      <c r="E5994">
        <f>INDEX(cleaned_data_Pittsburgh!AG$2:'cleaned_data_Pittsburgh'!AG$828, MATCH(A5994, cleaned_data_Pittsburgh!I$2:'cleaned_data_Pittsburgh'!I$828,0))</f>
        <v>0</v>
      </c>
      <c r="F5994" t="str">
        <f>INDEX(cleaned_data_Pittsburgh!AK$2:'cleaned_data_Pittsburgh'!AK$828, MATCH(A5994, cleaned_data_Pittsburgh!I$2:'cleaned_data_Pittsburgh'!I$828,0))</f>
        <v>Sub-county</v>
      </c>
      <c r="G5994">
        <f t="shared" si="76"/>
        <v>1</v>
      </c>
    </row>
    <row r="5995" spans="1:7" x14ac:dyDescent="0.2">
      <c r="A5995" t="s">
        <v>3307</v>
      </c>
      <c r="B5995">
        <v>186209616</v>
      </c>
      <c r="C5995" t="s">
        <v>3380</v>
      </c>
      <c r="D5995" t="str">
        <f>INDEX(cleaned_data_Pittsburgh!AF$2:'cleaned_data_Pittsburgh'!AF$828, MATCH(A5995, cleaned_data_Pittsburgh!I$2:'cleaned_data_Pittsburgh'!I$828,0))</f>
        <v>Pittsburgh</v>
      </c>
      <c r="E5995">
        <f>INDEX(cleaned_data_Pittsburgh!AG$2:'cleaned_data_Pittsburgh'!AG$828, MATCH(A5995, cleaned_data_Pittsburgh!I$2:'cleaned_data_Pittsburgh'!I$828,0))</f>
        <v>0</v>
      </c>
      <c r="F5995" t="str">
        <f>INDEX(cleaned_data_Pittsburgh!AK$2:'cleaned_data_Pittsburgh'!AK$828, MATCH(A5995, cleaned_data_Pittsburgh!I$2:'cleaned_data_Pittsburgh'!I$828,0))</f>
        <v>Sub-county</v>
      </c>
      <c r="G5995">
        <f t="shared" si="76"/>
        <v>1</v>
      </c>
    </row>
    <row r="5996" spans="1:7" x14ac:dyDescent="0.2">
      <c r="A5996" t="s">
        <v>3209</v>
      </c>
      <c r="B5996">
        <v>9283917</v>
      </c>
      <c r="C5996" t="s">
        <v>3380</v>
      </c>
      <c r="D5996" t="str">
        <f>INDEX(cleaned_data_Pittsburgh!AF$2:'cleaned_data_Pittsburgh'!AF$828, MATCH(A5996, cleaned_data_Pittsburgh!I$2:'cleaned_data_Pittsburgh'!I$828,0))</f>
        <v>Pittsburgh</v>
      </c>
      <c r="E5996">
        <f>INDEX(cleaned_data_Pittsburgh!AG$2:'cleaned_data_Pittsburgh'!AG$828, MATCH(A5996, cleaned_data_Pittsburgh!I$2:'cleaned_data_Pittsburgh'!I$828,0))</f>
        <v>0</v>
      </c>
      <c r="F5996" t="str">
        <f>INDEX(cleaned_data_Pittsburgh!AK$2:'cleaned_data_Pittsburgh'!AK$828, MATCH(A5996, cleaned_data_Pittsburgh!I$2:'cleaned_data_Pittsburgh'!I$828,0))</f>
        <v>Sub-county</v>
      </c>
      <c r="G5996">
        <f t="shared" si="76"/>
        <v>1</v>
      </c>
    </row>
    <row r="5997" spans="1:7" x14ac:dyDescent="0.2">
      <c r="A5997" t="s">
        <v>3209</v>
      </c>
      <c r="B5997">
        <v>953538</v>
      </c>
      <c r="C5997" t="s">
        <v>3380</v>
      </c>
      <c r="D5997" t="str">
        <f>INDEX(cleaned_data_Pittsburgh!AF$2:'cleaned_data_Pittsburgh'!AF$828, MATCH(A5997, cleaned_data_Pittsburgh!I$2:'cleaned_data_Pittsburgh'!I$828,0))</f>
        <v>Pittsburgh</v>
      </c>
      <c r="E5997">
        <f>INDEX(cleaned_data_Pittsburgh!AG$2:'cleaned_data_Pittsburgh'!AG$828, MATCH(A5997, cleaned_data_Pittsburgh!I$2:'cleaned_data_Pittsburgh'!I$828,0))</f>
        <v>0</v>
      </c>
      <c r="F5997" t="str">
        <f>INDEX(cleaned_data_Pittsburgh!AK$2:'cleaned_data_Pittsburgh'!AK$828, MATCH(A5997, cleaned_data_Pittsburgh!I$2:'cleaned_data_Pittsburgh'!I$828,0))</f>
        <v>Sub-county</v>
      </c>
      <c r="G5997">
        <f t="shared" si="76"/>
        <v>1</v>
      </c>
    </row>
    <row r="5998" spans="1:7" x14ac:dyDescent="0.2">
      <c r="A5998" t="s">
        <v>3209</v>
      </c>
      <c r="B5998">
        <v>161950062</v>
      </c>
      <c r="C5998" t="s">
        <v>3380</v>
      </c>
      <c r="D5998" t="str">
        <f>INDEX(cleaned_data_Pittsburgh!AF$2:'cleaned_data_Pittsburgh'!AF$828, MATCH(A5998, cleaned_data_Pittsburgh!I$2:'cleaned_data_Pittsburgh'!I$828,0))</f>
        <v>Pittsburgh</v>
      </c>
      <c r="E5998">
        <f>INDEX(cleaned_data_Pittsburgh!AG$2:'cleaned_data_Pittsburgh'!AG$828, MATCH(A5998, cleaned_data_Pittsburgh!I$2:'cleaned_data_Pittsburgh'!I$828,0))</f>
        <v>0</v>
      </c>
      <c r="F5998" t="str">
        <f>INDEX(cleaned_data_Pittsburgh!AK$2:'cleaned_data_Pittsburgh'!AK$828, MATCH(A5998, cleaned_data_Pittsburgh!I$2:'cleaned_data_Pittsburgh'!I$828,0))</f>
        <v>Sub-county</v>
      </c>
      <c r="G5998">
        <f t="shared" si="76"/>
        <v>1</v>
      </c>
    </row>
    <row r="5999" spans="1:7" x14ac:dyDescent="0.2">
      <c r="A5999" t="s">
        <v>3226</v>
      </c>
      <c r="B5999">
        <v>4592887</v>
      </c>
      <c r="C5999" t="s">
        <v>3380</v>
      </c>
      <c r="D5999" t="str">
        <f>INDEX(cleaned_data_Pittsburgh!AF$2:'cleaned_data_Pittsburgh'!AF$828, MATCH(A5999, cleaned_data_Pittsburgh!I$2:'cleaned_data_Pittsburgh'!I$828,0))</f>
        <v>Pittsburgh</v>
      </c>
      <c r="E5999">
        <f>INDEX(cleaned_data_Pittsburgh!AG$2:'cleaned_data_Pittsburgh'!AG$828, MATCH(A5999, cleaned_data_Pittsburgh!I$2:'cleaned_data_Pittsburgh'!I$828,0))</f>
        <v>0</v>
      </c>
      <c r="F5999" t="str">
        <f>INDEX(cleaned_data_Pittsburgh!AK$2:'cleaned_data_Pittsburgh'!AK$828, MATCH(A5999, cleaned_data_Pittsburgh!I$2:'cleaned_data_Pittsburgh'!I$828,0))</f>
        <v>Sub-county</v>
      </c>
      <c r="G5999">
        <f t="shared" si="76"/>
        <v>1</v>
      </c>
    </row>
    <row r="6000" spans="1:7" x14ac:dyDescent="0.2">
      <c r="A6000" t="s">
        <v>3226</v>
      </c>
      <c r="B6000">
        <v>173425042</v>
      </c>
      <c r="C6000" t="s">
        <v>3380</v>
      </c>
      <c r="D6000" t="str">
        <f>INDEX(cleaned_data_Pittsburgh!AF$2:'cleaned_data_Pittsburgh'!AF$828, MATCH(A6000, cleaned_data_Pittsburgh!I$2:'cleaned_data_Pittsburgh'!I$828,0))</f>
        <v>Pittsburgh</v>
      </c>
      <c r="E6000">
        <f>INDEX(cleaned_data_Pittsburgh!AG$2:'cleaned_data_Pittsburgh'!AG$828, MATCH(A6000, cleaned_data_Pittsburgh!I$2:'cleaned_data_Pittsburgh'!I$828,0))</f>
        <v>0</v>
      </c>
      <c r="F6000" t="str">
        <f>INDEX(cleaned_data_Pittsburgh!AK$2:'cleaned_data_Pittsburgh'!AK$828, MATCH(A6000, cleaned_data_Pittsburgh!I$2:'cleaned_data_Pittsburgh'!I$828,0))</f>
        <v>Sub-county</v>
      </c>
      <c r="G6000">
        <f t="shared" si="76"/>
        <v>1</v>
      </c>
    </row>
    <row r="6001" spans="1:7" x14ac:dyDescent="0.2">
      <c r="A6001" t="s">
        <v>3226</v>
      </c>
      <c r="B6001">
        <v>156642862</v>
      </c>
      <c r="C6001" t="s">
        <v>3380</v>
      </c>
      <c r="D6001" t="str">
        <f>INDEX(cleaned_data_Pittsburgh!AF$2:'cleaned_data_Pittsburgh'!AF$828, MATCH(A6001, cleaned_data_Pittsburgh!I$2:'cleaned_data_Pittsburgh'!I$828,0))</f>
        <v>Pittsburgh</v>
      </c>
      <c r="E6001">
        <f>INDEX(cleaned_data_Pittsburgh!AG$2:'cleaned_data_Pittsburgh'!AG$828, MATCH(A6001, cleaned_data_Pittsburgh!I$2:'cleaned_data_Pittsburgh'!I$828,0))</f>
        <v>0</v>
      </c>
      <c r="F6001" t="str">
        <f>INDEX(cleaned_data_Pittsburgh!AK$2:'cleaned_data_Pittsburgh'!AK$828, MATCH(A6001, cleaned_data_Pittsburgh!I$2:'cleaned_data_Pittsburgh'!I$828,0))</f>
        <v>Sub-county</v>
      </c>
      <c r="G6001">
        <f t="shared" si="76"/>
        <v>1</v>
      </c>
    </row>
    <row r="6002" spans="1:7" x14ac:dyDescent="0.2">
      <c r="A6002" t="s">
        <v>3226</v>
      </c>
      <c r="B6002">
        <v>190570778</v>
      </c>
      <c r="C6002" t="s">
        <v>3380</v>
      </c>
      <c r="D6002" t="str">
        <f>INDEX(cleaned_data_Pittsburgh!AF$2:'cleaned_data_Pittsburgh'!AF$828, MATCH(A6002, cleaned_data_Pittsburgh!I$2:'cleaned_data_Pittsburgh'!I$828,0))</f>
        <v>Pittsburgh</v>
      </c>
      <c r="E6002">
        <f>INDEX(cleaned_data_Pittsburgh!AG$2:'cleaned_data_Pittsburgh'!AG$828, MATCH(A6002, cleaned_data_Pittsburgh!I$2:'cleaned_data_Pittsburgh'!I$828,0))</f>
        <v>0</v>
      </c>
      <c r="F6002" t="str">
        <f>INDEX(cleaned_data_Pittsburgh!AK$2:'cleaned_data_Pittsburgh'!AK$828, MATCH(A6002, cleaned_data_Pittsburgh!I$2:'cleaned_data_Pittsburgh'!I$828,0))</f>
        <v>Sub-county</v>
      </c>
      <c r="G6002">
        <f t="shared" si="76"/>
        <v>1</v>
      </c>
    </row>
    <row r="6003" spans="1:7" x14ac:dyDescent="0.2">
      <c r="A6003" t="s">
        <v>3226</v>
      </c>
      <c r="B6003">
        <v>171707152</v>
      </c>
      <c r="C6003" t="s">
        <v>3380</v>
      </c>
      <c r="D6003" t="str">
        <f>INDEX(cleaned_data_Pittsburgh!AF$2:'cleaned_data_Pittsburgh'!AF$828, MATCH(A6003, cleaned_data_Pittsburgh!I$2:'cleaned_data_Pittsburgh'!I$828,0))</f>
        <v>Pittsburgh</v>
      </c>
      <c r="E6003">
        <f>INDEX(cleaned_data_Pittsburgh!AG$2:'cleaned_data_Pittsburgh'!AG$828, MATCH(A6003, cleaned_data_Pittsburgh!I$2:'cleaned_data_Pittsburgh'!I$828,0))</f>
        <v>0</v>
      </c>
      <c r="F6003" t="str">
        <f>INDEX(cleaned_data_Pittsburgh!AK$2:'cleaned_data_Pittsburgh'!AK$828, MATCH(A6003, cleaned_data_Pittsburgh!I$2:'cleaned_data_Pittsburgh'!I$828,0))</f>
        <v>Sub-county</v>
      </c>
      <c r="G6003">
        <f t="shared" si="76"/>
        <v>1</v>
      </c>
    </row>
    <row r="6004" spans="1:7" x14ac:dyDescent="0.2">
      <c r="A6004" t="s">
        <v>3226</v>
      </c>
      <c r="B6004">
        <v>54177702</v>
      </c>
      <c r="C6004" t="s">
        <v>3380</v>
      </c>
      <c r="D6004" t="str">
        <f>INDEX(cleaned_data_Pittsburgh!AF$2:'cleaned_data_Pittsburgh'!AF$828, MATCH(A6004, cleaned_data_Pittsburgh!I$2:'cleaned_data_Pittsburgh'!I$828,0))</f>
        <v>Pittsburgh</v>
      </c>
      <c r="E6004">
        <f>INDEX(cleaned_data_Pittsburgh!AG$2:'cleaned_data_Pittsburgh'!AG$828, MATCH(A6004, cleaned_data_Pittsburgh!I$2:'cleaned_data_Pittsburgh'!I$828,0))</f>
        <v>0</v>
      </c>
      <c r="F6004" t="str">
        <f>INDEX(cleaned_data_Pittsburgh!AK$2:'cleaned_data_Pittsburgh'!AK$828, MATCH(A6004, cleaned_data_Pittsburgh!I$2:'cleaned_data_Pittsburgh'!I$828,0))</f>
        <v>Sub-county</v>
      </c>
      <c r="G6004">
        <f t="shared" si="76"/>
        <v>1</v>
      </c>
    </row>
    <row r="6005" spans="1:7" x14ac:dyDescent="0.2">
      <c r="A6005" t="s">
        <v>3226</v>
      </c>
      <c r="B6005">
        <v>111423072</v>
      </c>
      <c r="C6005" t="s">
        <v>3380</v>
      </c>
      <c r="D6005" t="str">
        <f>INDEX(cleaned_data_Pittsburgh!AF$2:'cleaned_data_Pittsburgh'!AF$828, MATCH(A6005, cleaned_data_Pittsburgh!I$2:'cleaned_data_Pittsburgh'!I$828,0))</f>
        <v>Pittsburgh</v>
      </c>
      <c r="E6005">
        <f>INDEX(cleaned_data_Pittsburgh!AG$2:'cleaned_data_Pittsburgh'!AG$828, MATCH(A6005, cleaned_data_Pittsburgh!I$2:'cleaned_data_Pittsburgh'!I$828,0))</f>
        <v>0</v>
      </c>
      <c r="F6005" t="str">
        <f>INDEX(cleaned_data_Pittsburgh!AK$2:'cleaned_data_Pittsburgh'!AK$828, MATCH(A6005, cleaned_data_Pittsburgh!I$2:'cleaned_data_Pittsburgh'!I$828,0))</f>
        <v>Sub-county</v>
      </c>
      <c r="G6005">
        <f t="shared" si="76"/>
        <v>1</v>
      </c>
    </row>
    <row r="6006" spans="1:7" x14ac:dyDescent="0.2">
      <c r="A6006" t="s">
        <v>3360</v>
      </c>
      <c r="B6006">
        <v>19517451</v>
      </c>
      <c r="C6006" t="s">
        <v>3380</v>
      </c>
      <c r="D6006" t="str">
        <f>INDEX(cleaned_data_Pittsburgh!AF$2:'cleaned_data_Pittsburgh'!AF$828, MATCH(A6006, cleaned_data_Pittsburgh!I$2:'cleaned_data_Pittsburgh'!I$828,0))</f>
        <v>Pittsburgh</v>
      </c>
      <c r="E6006">
        <f>INDEX(cleaned_data_Pittsburgh!AG$2:'cleaned_data_Pittsburgh'!AG$828, MATCH(A6006, cleaned_data_Pittsburgh!I$2:'cleaned_data_Pittsburgh'!I$828,0))</f>
        <v>0</v>
      </c>
      <c r="F6006" t="str">
        <f>INDEX(cleaned_data_Pittsburgh!AK$2:'cleaned_data_Pittsburgh'!AK$828, MATCH(A6006, cleaned_data_Pittsburgh!I$2:'cleaned_data_Pittsburgh'!I$828,0))</f>
        <v>Sub-county</v>
      </c>
      <c r="G6006">
        <f t="shared" si="76"/>
        <v>1</v>
      </c>
    </row>
    <row r="6007" spans="1:7" x14ac:dyDescent="0.2">
      <c r="A6007" t="s">
        <v>3360</v>
      </c>
      <c r="B6007">
        <v>8059244</v>
      </c>
      <c r="C6007" t="s">
        <v>3380</v>
      </c>
      <c r="D6007" t="str">
        <f>INDEX(cleaned_data_Pittsburgh!AF$2:'cleaned_data_Pittsburgh'!AF$828, MATCH(A6007, cleaned_data_Pittsburgh!I$2:'cleaned_data_Pittsburgh'!I$828,0))</f>
        <v>Pittsburgh</v>
      </c>
      <c r="E6007">
        <f>INDEX(cleaned_data_Pittsburgh!AG$2:'cleaned_data_Pittsburgh'!AG$828, MATCH(A6007, cleaned_data_Pittsburgh!I$2:'cleaned_data_Pittsburgh'!I$828,0))</f>
        <v>0</v>
      </c>
      <c r="F6007" t="str">
        <f>INDEX(cleaned_data_Pittsburgh!AK$2:'cleaned_data_Pittsburgh'!AK$828, MATCH(A6007, cleaned_data_Pittsburgh!I$2:'cleaned_data_Pittsburgh'!I$828,0))</f>
        <v>Sub-county</v>
      </c>
      <c r="G6007">
        <f t="shared" si="76"/>
        <v>1</v>
      </c>
    </row>
    <row r="6008" spans="1:7" x14ac:dyDescent="0.2">
      <c r="A6008" t="s">
        <v>3348</v>
      </c>
      <c r="B6008">
        <v>40095402</v>
      </c>
      <c r="C6008" t="s">
        <v>3380</v>
      </c>
      <c r="D6008" t="str">
        <f>INDEX(cleaned_data_Pittsburgh!AF$2:'cleaned_data_Pittsburgh'!AF$828, MATCH(A6008, cleaned_data_Pittsburgh!I$2:'cleaned_data_Pittsburgh'!I$828,0))</f>
        <v>Pittsburgh</v>
      </c>
      <c r="E6008">
        <f>INDEX(cleaned_data_Pittsburgh!AG$2:'cleaned_data_Pittsburgh'!AG$828, MATCH(A6008, cleaned_data_Pittsburgh!I$2:'cleaned_data_Pittsburgh'!I$828,0))</f>
        <v>0</v>
      </c>
      <c r="F6008" t="str">
        <f>INDEX(cleaned_data_Pittsburgh!AK$2:'cleaned_data_Pittsburgh'!AK$828, MATCH(A6008, cleaned_data_Pittsburgh!I$2:'cleaned_data_Pittsburgh'!I$828,0))</f>
        <v>Sub-county</v>
      </c>
      <c r="G6008">
        <f t="shared" si="76"/>
        <v>1</v>
      </c>
    </row>
    <row r="6009" spans="1:7" x14ac:dyDescent="0.2">
      <c r="A6009" t="s">
        <v>3348</v>
      </c>
      <c r="B6009">
        <v>184899165</v>
      </c>
      <c r="C6009" t="s">
        <v>3380</v>
      </c>
      <c r="D6009" t="str">
        <f>INDEX(cleaned_data_Pittsburgh!AF$2:'cleaned_data_Pittsburgh'!AF$828, MATCH(A6009, cleaned_data_Pittsburgh!I$2:'cleaned_data_Pittsburgh'!I$828,0))</f>
        <v>Pittsburgh</v>
      </c>
      <c r="E6009">
        <f>INDEX(cleaned_data_Pittsburgh!AG$2:'cleaned_data_Pittsburgh'!AG$828, MATCH(A6009, cleaned_data_Pittsburgh!I$2:'cleaned_data_Pittsburgh'!I$828,0))</f>
        <v>0</v>
      </c>
      <c r="F6009" t="str">
        <f>INDEX(cleaned_data_Pittsburgh!AK$2:'cleaned_data_Pittsburgh'!AK$828, MATCH(A6009, cleaned_data_Pittsburgh!I$2:'cleaned_data_Pittsburgh'!I$828,0))</f>
        <v>Sub-county</v>
      </c>
      <c r="G6009">
        <f t="shared" si="76"/>
        <v>1</v>
      </c>
    </row>
    <row r="6010" spans="1:7" x14ac:dyDescent="0.2">
      <c r="A6010" t="s">
        <v>3348</v>
      </c>
      <c r="B6010">
        <v>134524082</v>
      </c>
      <c r="C6010" t="s">
        <v>3380</v>
      </c>
      <c r="D6010" t="str">
        <f>INDEX(cleaned_data_Pittsburgh!AF$2:'cleaned_data_Pittsburgh'!AF$828, MATCH(A6010, cleaned_data_Pittsburgh!I$2:'cleaned_data_Pittsburgh'!I$828,0))</f>
        <v>Pittsburgh</v>
      </c>
      <c r="E6010">
        <f>INDEX(cleaned_data_Pittsburgh!AG$2:'cleaned_data_Pittsburgh'!AG$828, MATCH(A6010, cleaned_data_Pittsburgh!I$2:'cleaned_data_Pittsburgh'!I$828,0))</f>
        <v>0</v>
      </c>
      <c r="F6010" t="str">
        <f>INDEX(cleaned_data_Pittsburgh!AK$2:'cleaned_data_Pittsburgh'!AK$828, MATCH(A6010, cleaned_data_Pittsburgh!I$2:'cleaned_data_Pittsburgh'!I$828,0))</f>
        <v>Sub-county</v>
      </c>
      <c r="G6010">
        <f t="shared" si="76"/>
        <v>1</v>
      </c>
    </row>
    <row r="6011" spans="1:7" x14ac:dyDescent="0.2">
      <c r="A6011" t="s">
        <v>3227</v>
      </c>
      <c r="B6011">
        <v>4592887</v>
      </c>
      <c r="C6011" t="s">
        <v>3380</v>
      </c>
      <c r="D6011" t="str">
        <f>INDEX(cleaned_data_Pittsburgh!AF$2:'cleaned_data_Pittsburgh'!AF$828, MATCH(A6011, cleaned_data_Pittsburgh!I$2:'cleaned_data_Pittsburgh'!I$828,0))</f>
        <v>Pittsburgh</v>
      </c>
      <c r="E6011">
        <f>INDEX(cleaned_data_Pittsburgh!AG$2:'cleaned_data_Pittsburgh'!AG$828, MATCH(A6011, cleaned_data_Pittsburgh!I$2:'cleaned_data_Pittsburgh'!I$828,0))</f>
        <v>0</v>
      </c>
      <c r="F6011" t="str">
        <f>INDEX(cleaned_data_Pittsburgh!AK$2:'cleaned_data_Pittsburgh'!AK$828, MATCH(A6011, cleaned_data_Pittsburgh!I$2:'cleaned_data_Pittsburgh'!I$828,0))</f>
        <v>Sub-county</v>
      </c>
      <c r="G6011">
        <f t="shared" si="76"/>
        <v>1</v>
      </c>
    </row>
    <row r="6012" spans="1:7" x14ac:dyDescent="0.2">
      <c r="A6012" t="s">
        <v>3227</v>
      </c>
      <c r="B6012">
        <v>187447588</v>
      </c>
      <c r="C6012" t="s">
        <v>3380</v>
      </c>
      <c r="D6012" t="str">
        <f>INDEX(cleaned_data_Pittsburgh!AF$2:'cleaned_data_Pittsburgh'!AF$828, MATCH(A6012, cleaned_data_Pittsburgh!I$2:'cleaned_data_Pittsburgh'!I$828,0))</f>
        <v>Pittsburgh</v>
      </c>
      <c r="E6012">
        <f>INDEX(cleaned_data_Pittsburgh!AG$2:'cleaned_data_Pittsburgh'!AG$828, MATCH(A6012, cleaned_data_Pittsburgh!I$2:'cleaned_data_Pittsburgh'!I$828,0))</f>
        <v>0</v>
      </c>
      <c r="F6012" t="str">
        <f>INDEX(cleaned_data_Pittsburgh!AK$2:'cleaned_data_Pittsburgh'!AK$828, MATCH(A6012, cleaned_data_Pittsburgh!I$2:'cleaned_data_Pittsburgh'!I$828,0))</f>
        <v>Sub-county</v>
      </c>
      <c r="G6012">
        <f t="shared" si="76"/>
        <v>1</v>
      </c>
    </row>
    <row r="6013" spans="1:7" x14ac:dyDescent="0.2">
      <c r="A6013" t="s">
        <v>3227</v>
      </c>
      <c r="B6013">
        <v>160672852</v>
      </c>
      <c r="C6013" t="s">
        <v>3380</v>
      </c>
      <c r="D6013" t="str">
        <f>INDEX(cleaned_data_Pittsburgh!AF$2:'cleaned_data_Pittsburgh'!AF$828, MATCH(A6013, cleaned_data_Pittsburgh!I$2:'cleaned_data_Pittsburgh'!I$828,0))</f>
        <v>Pittsburgh</v>
      </c>
      <c r="E6013">
        <f>INDEX(cleaned_data_Pittsburgh!AG$2:'cleaned_data_Pittsburgh'!AG$828, MATCH(A6013, cleaned_data_Pittsburgh!I$2:'cleaned_data_Pittsburgh'!I$828,0))</f>
        <v>0</v>
      </c>
      <c r="F6013" t="str">
        <f>INDEX(cleaned_data_Pittsburgh!AK$2:'cleaned_data_Pittsburgh'!AK$828, MATCH(A6013, cleaned_data_Pittsburgh!I$2:'cleaned_data_Pittsburgh'!I$828,0))</f>
        <v>Sub-county</v>
      </c>
      <c r="G6013">
        <f t="shared" si="76"/>
        <v>1</v>
      </c>
    </row>
    <row r="6014" spans="1:7" x14ac:dyDescent="0.2">
      <c r="A6014" t="s">
        <v>3245</v>
      </c>
      <c r="B6014">
        <v>13363447</v>
      </c>
      <c r="C6014" t="s">
        <v>3380</v>
      </c>
      <c r="D6014" t="str">
        <f>INDEX(cleaned_data_Pittsburgh!AF$2:'cleaned_data_Pittsburgh'!AF$828, MATCH(A6014, cleaned_data_Pittsburgh!I$2:'cleaned_data_Pittsburgh'!I$828,0))</f>
        <v>Pittsburgh</v>
      </c>
      <c r="E6014">
        <f>INDEX(cleaned_data_Pittsburgh!AG$2:'cleaned_data_Pittsburgh'!AG$828, MATCH(A6014, cleaned_data_Pittsburgh!I$2:'cleaned_data_Pittsburgh'!I$828,0))</f>
        <v>0</v>
      </c>
      <c r="F6014" t="str">
        <f>INDEX(cleaned_data_Pittsburgh!AK$2:'cleaned_data_Pittsburgh'!AK$828, MATCH(A6014, cleaned_data_Pittsburgh!I$2:'cleaned_data_Pittsburgh'!I$828,0))</f>
        <v>Sub-county</v>
      </c>
      <c r="G6014">
        <f t="shared" si="76"/>
        <v>1</v>
      </c>
    </row>
    <row r="6015" spans="1:7" x14ac:dyDescent="0.2">
      <c r="A6015" t="s">
        <v>3245</v>
      </c>
      <c r="B6015">
        <v>189076910</v>
      </c>
      <c r="C6015" t="s">
        <v>3380</v>
      </c>
      <c r="D6015" t="str">
        <f>INDEX(cleaned_data_Pittsburgh!AF$2:'cleaned_data_Pittsburgh'!AF$828, MATCH(A6015, cleaned_data_Pittsburgh!I$2:'cleaned_data_Pittsburgh'!I$828,0))</f>
        <v>Pittsburgh</v>
      </c>
      <c r="E6015">
        <f>INDEX(cleaned_data_Pittsburgh!AG$2:'cleaned_data_Pittsburgh'!AG$828, MATCH(A6015, cleaned_data_Pittsburgh!I$2:'cleaned_data_Pittsburgh'!I$828,0))</f>
        <v>0</v>
      </c>
      <c r="F6015" t="str">
        <f>INDEX(cleaned_data_Pittsburgh!AK$2:'cleaned_data_Pittsburgh'!AK$828, MATCH(A6015, cleaned_data_Pittsburgh!I$2:'cleaned_data_Pittsburgh'!I$828,0))</f>
        <v>Sub-county</v>
      </c>
      <c r="G6015">
        <f t="shared" si="76"/>
        <v>1</v>
      </c>
    </row>
    <row r="6016" spans="1:7" x14ac:dyDescent="0.2">
      <c r="A6016" t="s">
        <v>3245</v>
      </c>
      <c r="B6016">
        <v>171913772</v>
      </c>
      <c r="C6016" t="s">
        <v>3380</v>
      </c>
      <c r="D6016" t="str">
        <f>INDEX(cleaned_data_Pittsburgh!AF$2:'cleaned_data_Pittsburgh'!AF$828, MATCH(A6016, cleaned_data_Pittsburgh!I$2:'cleaned_data_Pittsburgh'!I$828,0))</f>
        <v>Pittsburgh</v>
      </c>
      <c r="E6016">
        <f>INDEX(cleaned_data_Pittsburgh!AG$2:'cleaned_data_Pittsburgh'!AG$828, MATCH(A6016, cleaned_data_Pittsburgh!I$2:'cleaned_data_Pittsburgh'!I$828,0))</f>
        <v>0</v>
      </c>
      <c r="F6016" t="str">
        <f>INDEX(cleaned_data_Pittsburgh!AK$2:'cleaned_data_Pittsburgh'!AK$828, MATCH(A6016, cleaned_data_Pittsburgh!I$2:'cleaned_data_Pittsburgh'!I$828,0))</f>
        <v>Sub-county</v>
      </c>
      <c r="G6016">
        <f t="shared" si="76"/>
        <v>1</v>
      </c>
    </row>
    <row r="6017" spans="1:7" x14ac:dyDescent="0.2">
      <c r="A6017" t="s">
        <v>3245</v>
      </c>
      <c r="B6017">
        <v>157373152</v>
      </c>
      <c r="C6017" t="s">
        <v>3380</v>
      </c>
      <c r="D6017" t="str">
        <f>INDEX(cleaned_data_Pittsburgh!AF$2:'cleaned_data_Pittsburgh'!AF$828, MATCH(A6017, cleaned_data_Pittsburgh!I$2:'cleaned_data_Pittsburgh'!I$828,0))</f>
        <v>Pittsburgh</v>
      </c>
      <c r="E6017">
        <f>INDEX(cleaned_data_Pittsburgh!AG$2:'cleaned_data_Pittsburgh'!AG$828, MATCH(A6017, cleaned_data_Pittsburgh!I$2:'cleaned_data_Pittsburgh'!I$828,0))</f>
        <v>0</v>
      </c>
      <c r="F6017" t="str">
        <f>INDEX(cleaned_data_Pittsburgh!AK$2:'cleaned_data_Pittsburgh'!AK$828, MATCH(A6017, cleaned_data_Pittsburgh!I$2:'cleaned_data_Pittsburgh'!I$828,0))</f>
        <v>Sub-county</v>
      </c>
      <c r="G6017">
        <f t="shared" si="76"/>
        <v>1</v>
      </c>
    </row>
    <row r="6018" spans="1:7" x14ac:dyDescent="0.2">
      <c r="A6018" t="s">
        <v>3134</v>
      </c>
      <c r="B6018">
        <v>237675</v>
      </c>
      <c r="C6018" t="s">
        <v>3380</v>
      </c>
      <c r="D6018" t="str">
        <f>INDEX(cleaned_data_Pittsburgh!AF$2:'cleaned_data_Pittsburgh'!AF$828, MATCH(A6018, cleaned_data_Pittsburgh!I$2:'cleaned_data_Pittsburgh'!I$828,0))</f>
        <v>Pittsburgh</v>
      </c>
      <c r="E6018">
        <f>INDEX(cleaned_data_Pittsburgh!AG$2:'cleaned_data_Pittsburgh'!AG$828, MATCH(A6018, cleaned_data_Pittsburgh!I$2:'cleaned_data_Pittsburgh'!I$828,0))</f>
        <v>0</v>
      </c>
      <c r="F6018" t="str">
        <f>INDEX(cleaned_data_Pittsburgh!AK$2:'cleaned_data_Pittsburgh'!AK$828, MATCH(A6018, cleaned_data_Pittsburgh!I$2:'cleaned_data_Pittsburgh'!I$828,0))</f>
        <v>Sub-county</v>
      </c>
      <c r="G6018">
        <f t="shared" si="76"/>
        <v>1</v>
      </c>
    </row>
    <row r="6019" spans="1:7" x14ac:dyDescent="0.2">
      <c r="A6019" t="s">
        <v>3134</v>
      </c>
      <c r="B6019">
        <v>11772738</v>
      </c>
      <c r="C6019" t="s">
        <v>3380</v>
      </c>
      <c r="D6019" t="str">
        <f>INDEX(cleaned_data_Pittsburgh!AF$2:'cleaned_data_Pittsburgh'!AF$828, MATCH(A6019, cleaned_data_Pittsburgh!I$2:'cleaned_data_Pittsburgh'!I$828,0))</f>
        <v>Pittsburgh</v>
      </c>
      <c r="E6019">
        <f>INDEX(cleaned_data_Pittsburgh!AG$2:'cleaned_data_Pittsburgh'!AG$828, MATCH(A6019, cleaned_data_Pittsburgh!I$2:'cleaned_data_Pittsburgh'!I$828,0))</f>
        <v>0</v>
      </c>
      <c r="F6019" t="str">
        <f>INDEX(cleaned_data_Pittsburgh!AK$2:'cleaned_data_Pittsburgh'!AK$828, MATCH(A6019, cleaned_data_Pittsburgh!I$2:'cleaned_data_Pittsburgh'!I$828,0))</f>
        <v>Sub-county</v>
      </c>
      <c r="G6019">
        <f t="shared" si="76"/>
        <v>1</v>
      </c>
    </row>
    <row r="6020" spans="1:7" x14ac:dyDescent="0.2">
      <c r="A6020" t="s">
        <v>3134</v>
      </c>
      <c r="B6020">
        <v>13956310</v>
      </c>
      <c r="C6020" t="s">
        <v>3380</v>
      </c>
      <c r="D6020" t="str">
        <f>INDEX(cleaned_data_Pittsburgh!AF$2:'cleaned_data_Pittsburgh'!AF$828, MATCH(A6020, cleaned_data_Pittsburgh!I$2:'cleaned_data_Pittsburgh'!I$828,0))</f>
        <v>Pittsburgh</v>
      </c>
      <c r="E6020">
        <f>INDEX(cleaned_data_Pittsburgh!AG$2:'cleaned_data_Pittsburgh'!AG$828, MATCH(A6020, cleaned_data_Pittsburgh!I$2:'cleaned_data_Pittsburgh'!I$828,0))</f>
        <v>0</v>
      </c>
      <c r="F6020" t="str">
        <f>INDEX(cleaned_data_Pittsburgh!AK$2:'cleaned_data_Pittsburgh'!AK$828, MATCH(A6020, cleaned_data_Pittsburgh!I$2:'cleaned_data_Pittsburgh'!I$828,0))</f>
        <v>Sub-county</v>
      </c>
      <c r="G6020">
        <f t="shared" si="76"/>
        <v>1</v>
      </c>
    </row>
    <row r="6021" spans="1:7" x14ac:dyDescent="0.2">
      <c r="A6021" t="s">
        <v>3134</v>
      </c>
      <c r="B6021">
        <v>188973954</v>
      </c>
      <c r="C6021" t="s">
        <v>3380</v>
      </c>
      <c r="D6021" t="str">
        <f>INDEX(cleaned_data_Pittsburgh!AF$2:'cleaned_data_Pittsburgh'!AF$828, MATCH(A6021, cleaned_data_Pittsburgh!I$2:'cleaned_data_Pittsburgh'!I$828,0))</f>
        <v>Pittsburgh</v>
      </c>
      <c r="E6021">
        <f>INDEX(cleaned_data_Pittsburgh!AG$2:'cleaned_data_Pittsburgh'!AG$828, MATCH(A6021, cleaned_data_Pittsburgh!I$2:'cleaned_data_Pittsburgh'!I$828,0))</f>
        <v>0</v>
      </c>
      <c r="F6021" t="str">
        <f>INDEX(cleaned_data_Pittsburgh!AK$2:'cleaned_data_Pittsburgh'!AK$828, MATCH(A6021, cleaned_data_Pittsburgh!I$2:'cleaned_data_Pittsburgh'!I$828,0))</f>
        <v>Sub-county</v>
      </c>
      <c r="G6021">
        <f t="shared" si="76"/>
        <v>1</v>
      </c>
    </row>
    <row r="6022" spans="1:7" x14ac:dyDescent="0.2">
      <c r="A6022" t="s">
        <v>3134</v>
      </c>
      <c r="B6022">
        <v>184795486</v>
      </c>
      <c r="C6022" t="s">
        <v>3380</v>
      </c>
      <c r="D6022" t="str">
        <f>INDEX(cleaned_data_Pittsburgh!AF$2:'cleaned_data_Pittsburgh'!AF$828, MATCH(A6022, cleaned_data_Pittsburgh!I$2:'cleaned_data_Pittsburgh'!I$828,0))</f>
        <v>Pittsburgh</v>
      </c>
      <c r="E6022">
        <f>INDEX(cleaned_data_Pittsburgh!AG$2:'cleaned_data_Pittsburgh'!AG$828, MATCH(A6022, cleaned_data_Pittsburgh!I$2:'cleaned_data_Pittsburgh'!I$828,0))</f>
        <v>0</v>
      </c>
      <c r="F6022" t="str">
        <f>INDEX(cleaned_data_Pittsburgh!AK$2:'cleaned_data_Pittsburgh'!AK$828, MATCH(A6022, cleaned_data_Pittsburgh!I$2:'cleaned_data_Pittsburgh'!I$828,0))</f>
        <v>Sub-county</v>
      </c>
      <c r="G6022">
        <f t="shared" si="76"/>
        <v>1</v>
      </c>
    </row>
    <row r="6023" spans="1:7" x14ac:dyDescent="0.2">
      <c r="A6023" t="s">
        <v>3134</v>
      </c>
      <c r="B6023">
        <v>158382612</v>
      </c>
      <c r="C6023" t="s">
        <v>3380</v>
      </c>
      <c r="D6023" t="str">
        <f>INDEX(cleaned_data_Pittsburgh!AF$2:'cleaned_data_Pittsburgh'!AF$828, MATCH(A6023, cleaned_data_Pittsburgh!I$2:'cleaned_data_Pittsburgh'!I$828,0))</f>
        <v>Pittsburgh</v>
      </c>
      <c r="E6023">
        <f>INDEX(cleaned_data_Pittsburgh!AG$2:'cleaned_data_Pittsburgh'!AG$828, MATCH(A6023, cleaned_data_Pittsburgh!I$2:'cleaned_data_Pittsburgh'!I$828,0))</f>
        <v>0</v>
      </c>
      <c r="F6023" t="str">
        <f>INDEX(cleaned_data_Pittsburgh!AK$2:'cleaned_data_Pittsburgh'!AK$828, MATCH(A6023, cleaned_data_Pittsburgh!I$2:'cleaned_data_Pittsburgh'!I$828,0))</f>
        <v>Sub-county</v>
      </c>
      <c r="G6023">
        <f t="shared" si="76"/>
        <v>1</v>
      </c>
    </row>
    <row r="6024" spans="1:7" x14ac:dyDescent="0.2">
      <c r="A6024" t="s">
        <v>3134</v>
      </c>
      <c r="B6024">
        <v>2130898</v>
      </c>
      <c r="C6024" t="s">
        <v>3380</v>
      </c>
      <c r="D6024" t="str">
        <f>INDEX(cleaned_data_Pittsburgh!AF$2:'cleaned_data_Pittsburgh'!AF$828, MATCH(A6024, cleaned_data_Pittsburgh!I$2:'cleaned_data_Pittsburgh'!I$828,0))</f>
        <v>Pittsburgh</v>
      </c>
      <c r="E6024">
        <f>INDEX(cleaned_data_Pittsburgh!AG$2:'cleaned_data_Pittsburgh'!AG$828, MATCH(A6024, cleaned_data_Pittsburgh!I$2:'cleaned_data_Pittsburgh'!I$828,0))</f>
        <v>0</v>
      </c>
      <c r="F6024" t="str">
        <f>INDEX(cleaned_data_Pittsburgh!AK$2:'cleaned_data_Pittsburgh'!AK$828, MATCH(A6024, cleaned_data_Pittsburgh!I$2:'cleaned_data_Pittsburgh'!I$828,0))</f>
        <v>Sub-county</v>
      </c>
      <c r="G6024">
        <f t="shared" si="76"/>
        <v>1</v>
      </c>
    </row>
    <row r="6025" spans="1:7" x14ac:dyDescent="0.2">
      <c r="A6025" t="s">
        <v>3134</v>
      </c>
      <c r="B6025">
        <v>189271337</v>
      </c>
      <c r="C6025" t="s">
        <v>3380</v>
      </c>
      <c r="D6025" t="str">
        <f>INDEX(cleaned_data_Pittsburgh!AF$2:'cleaned_data_Pittsburgh'!AF$828, MATCH(A6025, cleaned_data_Pittsburgh!I$2:'cleaned_data_Pittsburgh'!I$828,0))</f>
        <v>Pittsburgh</v>
      </c>
      <c r="E6025">
        <f>INDEX(cleaned_data_Pittsburgh!AG$2:'cleaned_data_Pittsburgh'!AG$828, MATCH(A6025, cleaned_data_Pittsburgh!I$2:'cleaned_data_Pittsburgh'!I$828,0))</f>
        <v>0</v>
      </c>
      <c r="F6025" t="str">
        <f>INDEX(cleaned_data_Pittsburgh!AK$2:'cleaned_data_Pittsburgh'!AK$828, MATCH(A6025, cleaned_data_Pittsburgh!I$2:'cleaned_data_Pittsburgh'!I$828,0))</f>
        <v>Sub-county</v>
      </c>
      <c r="G6025">
        <f t="shared" si="76"/>
        <v>1</v>
      </c>
    </row>
    <row r="6026" spans="1:7" x14ac:dyDescent="0.2">
      <c r="A6026" t="s">
        <v>3266</v>
      </c>
      <c r="B6026">
        <v>39630332</v>
      </c>
      <c r="C6026" t="s">
        <v>3380</v>
      </c>
      <c r="D6026" t="str">
        <f>INDEX(cleaned_data_Pittsburgh!AF$2:'cleaned_data_Pittsburgh'!AF$828, MATCH(A6026, cleaned_data_Pittsburgh!I$2:'cleaned_data_Pittsburgh'!I$828,0))</f>
        <v>Pittsburgh</v>
      </c>
      <c r="E6026">
        <f>INDEX(cleaned_data_Pittsburgh!AG$2:'cleaned_data_Pittsburgh'!AG$828, MATCH(A6026, cleaned_data_Pittsburgh!I$2:'cleaned_data_Pittsburgh'!I$828,0))</f>
        <v>0</v>
      </c>
      <c r="F6026" t="str">
        <f>INDEX(cleaned_data_Pittsburgh!AK$2:'cleaned_data_Pittsburgh'!AK$828, MATCH(A6026, cleaned_data_Pittsburgh!I$2:'cleaned_data_Pittsburgh'!I$828,0))</f>
        <v>Sub-county</v>
      </c>
      <c r="G6026">
        <f t="shared" si="76"/>
        <v>1</v>
      </c>
    </row>
    <row r="6027" spans="1:7" x14ac:dyDescent="0.2">
      <c r="A6027" t="s">
        <v>3266</v>
      </c>
      <c r="B6027">
        <v>74459962</v>
      </c>
      <c r="C6027" t="s">
        <v>3380</v>
      </c>
      <c r="D6027" t="str">
        <f>INDEX(cleaned_data_Pittsburgh!AF$2:'cleaned_data_Pittsburgh'!AF$828, MATCH(A6027, cleaned_data_Pittsburgh!I$2:'cleaned_data_Pittsburgh'!I$828,0))</f>
        <v>Pittsburgh</v>
      </c>
      <c r="E6027">
        <f>INDEX(cleaned_data_Pittsburgh!AG$2:'cleaned_data_Pittsburgh'!AG$828, MATCH(A6027, cleaned_data_Pittsburgh!I$2:'cleaned_data_Pittsburgh'!I$828,0))</f>
        <v>0</v>
      </c>
      <c r="F6027" t="str">
        <f>INDEX(cleaned_data_Pittsburgh!AK$2:'cleaned_data_Pittsburgh'!AK$828, MATCH(A6027, cleaned_data_Pittsburgh!I$2:'cleaned_data_Pittsburgh'!I$828,0))</f>
        <v>Sub-county</v>
      </c>
      <c r="G6027">
        <f t="shared" ref="G6027:G6090" si="77">IF(IFERROR(SEARCH(D6027, C6027), 0), 1, 0)</f>
        <v>1</v>
      </c>
    </row>
    <row r="6028" spans="1:7" x14ac:dyDescent="0.2">
      <c r="A6028" t="s">
        <v>3266</v>
      </c>
      <c r="B6028">
        <v>9668301</v>
      </c>
      <c r="C6028" t="s">
        <v>3380</v>
      </c>
      <c r="D6028" t="str">
        <f>INDEX(cleaned_data_Pittsburgh!AF$2:'cleaned_data_Pittsburgh'!AF$828, MATCH(A6028, cleaned_data_Pittsburgh!I$2:'cleaned_data_Pittsburgh'!I$828,0))</f>
        <v>Pittsburgh</v>
      </c>
      <c r="E6028">
        <f>INDEX(cleaned_data_Pittsburgh!AG$2:'cleaned_data_Pittsburgh'!AG$828, MATCH(A6028, cleaned_data_Pittsburgh!I$2:'cleaned_data_Pittsburgh'!I$828,0))</f>
        <v>0</v>
      </c>
      <c r="F6028" t="str">
        <f>INDEX(cleaned_data_Pittsburgh!AK$2:'cleaned_data_Pittsburgh'!AK$828, MATCH(A6028, cleaned_data_Pittsburgh!I$2:'cleaned_data_Pittsburgh'!I$828,0))</f>
        <v>Sub-county</v>
      </c>
      <c r="G6028">
        <f t="shared" si="77"/>
        <v>1</v>
      </c>
    </row>
    <row r="6029" spans="1:7" x14ac:dyDescent="0.2">
      <c r="A6029" t="s">
        <v>3270</v>
      </c>
      <c r="B6029">
        <v>39630332</v>
      </c>
      <c r="C6029" t="s">
        <v>3380</v>
      </c>
      <c r="D6029" t="str">
        <f>INDEX(cleaned_data_Pittsburgh!AF$2:'cleaned_data_Pittsburgh'!AF$828, MATCH(A6029, cleaned_data_Pittsburgh!I$2:'cleaned_data_Pittsburgh'!I$828,0))</f>
        <v>Pittsburgh</v>
      </c>
      <c r="E6029">
        <f>INDEX(cleaned_data_Pittsburgh!AG$2:'cleaned_data_Pittsburgh'!AG$828, MATCH(A6029, cleaned_data_Pittsburgh!I$2:'cleaned_data_Pittsburgh'!I$828,0))</f>
        <v>0</v>
      </c>
      <c r="F6029" t="str">
        <f>INDEX(cleaned_data_Pittsburgh!AK$2:'cleaned_data_Pittsburgh'!AK$828, MATCH(A6029, cleaned_data_Pittsburgh!I$2:'cleaned_data_Pittsburgh'!I$828,0))</f>
        <v>Sub-county</v>
      </c>
      <c r="G6029">
        <f t="shared" si="77"/>
        <v>1</v>
      </c>
    </row>
    <row r="6030" spans="1:7" x14ac:dyDescent="0.2">
      <c r="A6030" t="s">
        <v>3270</v>
      </c>
      <c r="B6030">
        <v>74459962</v>
      </c>
      <c r="C6030" t="s">
        <v>3380</v>
      </c>
      <c r="D6030" t="str">
        <f>INDEX(cleaned_data_Pittsburgh!AF$2:'cleaned_data_Pittsburgh'!AF$828, MATCH(A6030, cleaned_data_Pittsburgh!I$2:'cleaned_data_Pittsburgh'!I$828,0))</f>
        <v>Pittsburgh</v>
      </c>
      <c r="E6030">
        <f>INDEX(cleaned_data_Pittsburgh!AG$2:'cleaned_data_Pittsburgh'!AG$828, MATCH(A6030, cleaned_data_Pittsburgh!I$2:'cleaned_data_Pittsburgh'!I$828,0))</f>
        <v>0</v>
      </c>
      <c r="F6030" t="str">
        <f>INDEX(cleaned_data_Pittsburgh!AK$2:'cleaned_data_Pittsburgh'!AK$828, MATCH(A6030, cleaned_data_Pittsburgh!I$2:'cleaned_data_Pittsburgh'!I$828,0))</f>
        <v>Sub-county</v>
      </c>
      <c r="G6030">
        <f t="shared" si="77"/>
        <v>1</v>
      </c>
    </row>
    <row r="6031" spans="1:7" x14ac:dyDescent="0.2">
      <c r="A6031" t="s">
        <v>3270</v>
      </c>
      <c r="B6031">
        <v>9668301</v>
      </c>
      <c r="C6031" t="s">
        <v>3380</v>
      </c>
      <c r="D6031" t="str">
        <f>INDEX(cleaned_data_Pittsburgh!AF$2:'cleaned_data_Pittsburgh'!AF$828, MATCH(A6031, cleaned_data_Pittsburgh!I$2:'cleaned_data_Pittsburgh'!I$828,0))</f>
        <v>Pittsburgh</v>
      </c>
      <c r="E6031">
        <f>INDEX(cleaned_data_Pittsburgh!AG$2:'cleaned_data_Pittsburgh'!AG$828, MATCH(A6031, cleaned_data_Pittsburgh!I$2:'cleaned_data_Pittsburgh'!I$828,0))</f>
        <v>0</v>
      </c>
      <c r="F6031" t="str">
        <f>INDEX(cleaned_data_Pittsburgh!AK$2:'cleaned_data_Pittsburgh'!AK$828, MATCH(A6031, cleaned_data_Pittsburgh!I$2:'cleaned_data_Pittsburgh'!I$828,0))</f>
        <v>Sub-county</v>
      </c>
      <c r="G6031">
        <f t="shared" si="77"/>
        <v>1</v>
      </c>
    </row>
    <row r="6032" spans="1:7" x14ac:dyDescent="0.2">
      <c r="A6032" t="s">
        <v>3208</v>
      </c>
      <c r="B6032">
        <v>9283917</v>
      </c>
      <c r="C6032" t="s">
        <v>3380</v>
      </c>
      <c r="D6032" t="str">
        <f>INDEX(cleaned_data_Pittsburgh!AF$2:'cleaned_data_Pittsburgh'!AF$828, MATCH(A6032, cleaned_data_Pittsburgh!I$2:'cleaned_data_Pittsburgh'!I$828,0))</f>
        <v>Pittsburgh</v>
      </c>
      <c r="E6032">
        <f>INDEX(cleaned_data_Pittsburgh!AG$2:'cleaned_data_Pittsburgh'!AG$828, MATCH(A6032, cleaned_data_Pittsburgh!I$2:'cleaned_data_Pittsburgh'!I$828,0))</f>
        <v>0</v>
      </c>
      <c r="F6032" t="str">
        <f>INDEX(cleaned_data_Pittsburgh!AK$2:'cleaned_data_Pittsburgh'!AK$828, MATCH(A6032, cleaned_data_Pittsburgh!I$2:'cleaned_data_Pittsburgh'!I$828,0))</f>
        <v>Sub-county</v>
      </c>
      <c r="G6032">
        <f t="shared" si="77"/>
        <v>1</v>
      </c>
    </row>
    <row r="6033" spans="1:7" x14ac:dyDescent="0.2">
      <c r="A6033" t="s">
        <v>3208</v>
      </c>
      <c r="B6033">
        <v>4635253</v>
      </c>
      <c r="C6033" t="s">
        <v>3380</v>
      </c>
      <c r="D6033" t="str">
        <f>INDEX(cleaned_data_Pittsburgh!AF$2:'cleaned_data_Pittsburgh'!AF$828, MATCH(A6033, cleaned_data_Pittsburgh!I$2:'cleaned_data_Pittsburgh'!I$828,0))</f>
        <v>Pittsburgh</v>
      </c>
      <c r="E6033">
        <f>INDEX(cleaned_data_Pittsburgh!AG$2:'cleaned_data_Pittsburgh'!AG$828, MATCH(A6033, cleaned_data_Pittsburgh!I$2:'cleaned_data_Pittsburgh'!I$828,0))</f>
        <v>0</v>
      </c>
      <c r="F6033" t="str">
        <f>INDEX(cleaned_data_Pittsburgh!AK$2:'cleaned_data_Pittsburgh'!AK$828, MATCH(A6033, cleaned_data_Pittsburgh!I$2:'cleaned_data_Pittsburgh'!I$828,0))</f>
        <v>Sub-county</v>
      </c>
      <c r="G6033">
        <f t="shared" si="77"/>
        <v>1</v>
      </c>
    </row>
    <row r="6034" spans="1:7" x14ac:dyDescent="0.2">
      <c r="A6034" t="s">
        <v>3367</v>
      </c>
      <c r="B6034">
        <v>100837292</v>
      </c>
      <c r="C6034" t="s">
        <v>3380</v>
      </c>
      <c r="D6034" t="str">
        <f>INDEX(cleaned_data_Pittsburgh!AF$2:'cleaned_data_Pittsburgh'!AF$828, MATCH(A6034, cleaned_data_Pittsburgh!I$2:'cleaned_data_Pittsburgh'!I$828,0))</f>
        <v>Pittsburgh</v>
      </c>
      <c r="E6034">
        <f>INDEX(cleaned_data_Pittsburgh!AG$2:'cleaned_data_Pittsburgh'!AG$828, MATCH(A6034, cleaned_data_Pittsburgh!I$2:'cleaned_data_Pittsburgh'!I$828,0))</f>
        <v>0</v>
      </c>
      <c r="F6034" t="str">
        <f>INDEX(cleaned_data_Pittsburgh!AK$2:'cleaned_data_Pittsburgh'!AK$828, MATCH(A6034, cleaned_data_Pittsburgh!I$2:'cleaned_data_Pittsburgh'!I$828,0))</f>
        <v>Sub-county</v>
      </c>
      <c r="G6034">
        <f t="shared" si="77"/>
        <v>1</v>
      </c>
    </row>
    <row r="6035" spans="1:7" x14ac:dyDescent="0.2">
      <c r="A6035" t="s">
        <v>3367</v>
      </c>
      <c r="B6035">
        <v>186823370</v>
      </c>
      <c r="C6035" t="s">
        <v>3380</v>
      </c>
      <c r="D6035" t="str">
        <f>INDEX(cleaned_data_Pittsburgh!AF$2:'cleaned_data_Pittsburgh'!AF$828, MATCH(A6035, cleaned_data_Pittsburgh!I$2:'cleaned_data_Pittsburgh'!I$828,0))</f>
        <v>Pittsburgh</v>
      </c>
      <c r="E6035">
        <f>INDEX(cleaned_data_Pittsburgh!AG$2:'cleaned_data_Pittsburgh'!AG$828, MATCH(A6035, cleaned_data_Pittsburgh!I$2:'cleaned_data_Pittsburgh'!I$828,0))</f>
        <v>0</v>
      </c>
      <c r="F6035" t="str">
        <f>INDEX(cleaned_data_Pittsburgh!AK$2:'cleaned_data_Pittsburgh'!AK$828, MATCH(A6035, cleaned_data_Pittsburgh!I$2:'cleaned_data_Pittsburgh'!I$828,0))</f>
        <v>Sub-county</v>
      </c>
      <c r="G6035">
        <f t="shared" si="77"/>
        <v>1</v>
      </c>
    </row>
    <row r="6036" spans="1:7" x14ac:dyDescent="0.2">
      <c r="A6036" t="s">
        <v>3177</v>
      </c>
      <c r="B6036">
        <v>26099982</v>
      </c>
      <c r="C6036" t="s">
        <v>3380</v>
      </c>
      <c r="D6036" t="str">
        <f>INDEX(cleaned_data_Pittsburgh!AF$2:'cleaned_data_Pittsburgh'!AF$828, MATCH(A6036, cleaned_data_Pittsburgh!I$2:'cleaned_data_Pittsburgh'!I$828,0))</f>
        <v>Pittsburgh</v>
      </c>
      <c r="E6036">
        <f>INDEX(cleaned_data_Pittsburgh!AG$2:'cleaned_data_Pittsburgh'!AG$828, MATCH(A6036, cleaned_data_Pittsburgh!I$2:'cleaned_data_Pittsburgh'!I$828,0))</f>
        <v>0</v>
      </c>
      <c r="F6036" t="str">
        <f>INDEX(cleaned_data_Pittsburgh!AK$2:'cleaned_data_Pittsburgh'!AK$828, MATCH(A6036, cleaned_data_Pittsburgh!I$2:'cleaned_data_Pittsburgh'!I$828,0))</f>
        <v>Sub-county</v>
      </c>
      <c r="G6036">
        <f t="shared" si="77"/>
        <v>1</v>
      </c>
    </row>
    <row r="6037" spans="1:7" x14ac:dyDescent="0.2">
      <c r="A6037" t="s">
        <v>3178</v>
      </c>
      <c r="B6037">
        <v>26099982</v>
      </c>
      <c r="C6037" t="s">
        <v>3380</v>
      </c>
      <c r="D6037" t="str">
        <f>INDEX(cleaned_data_Pittsburgh!AF$2:'cleaned_data_Pittsburgh'!AF$828, MATCH(A6037, cleaned_data_Pittsburgh!I$2:'cleaned_data_Pittsburgh'!I$828,0))</f>
        <v>Pittsburgh</v>
      </c>
      <c r="E6037">
        <f>INDEX(cleaned_data_Pittsburgh!AG$2:'cleaned_data_Pittsburgh'!AG$828, MATCH(A6037, cleaned_data_Pittsburgh!I$2:'cleaned_data_Pittsburgh'!I$828,0))</f>
        <v>0</v>
      </c>
      <c r="F6037" t="str">
        <f>INDEX(cleaned_data_Pittsburgh!AK$2:'cleaned_data_Pittsburgh'!AK$828, MATCH(A6037, cleaned_data_Pittsburgh!I$2:'cleaned_data_Pittsburgh'!I$828,0))</f>
        <v>Sub-county</v>
      </c>
      <c r="G6037">
        <f t="shared" si="77"/>
        <v>1</v>
      </c>
    </row>
    <row r="6038" spans="1:7" x14ac:dyDescent="0.2">
      <c r="A6038" t="s">
        <v>3178</v>
      </c>
      <c r="B6038">
        <v>42450852</v>
      </c>
      <c r="C6038" t="s">
        <v>3380</v>
      </c>
      <c r="D6038" t="str">
        <f>INDEX(cleaned_data_Pittsburgh!AF$2:'cleaned_data_Pittsburgh'!AF$828, MATCH(A6038, cleaned_data_Pittsburgh!I$2:'cleaned_data_Pittsburgh'!I$828,0))</f>
        <v>Pittsburgh</v>
      </c>
      <c r="E6038">
        <f>INDEX(cleaned_data_Pittsburgh!AG$2:'cleaned_data_Pittsburgh'!AG$828, MATCH(A6038, cleaned_data_Pittsburgh!I$2:'cleaned_data_Pittsburgh'!I$828,0))</f>
        <v>0</v>
      </c>
      <c r="F6038" t="str">
        <f>INDEX(cleaned_data_Pittsburgh!AK$2:'cleaned_data_Pittsburgh'!AK$828, MATCH(A6038, cleaned_data_Pittsburgh!I$2:'cleaned_data_Pittsburgh'!I$828,0))</f>
        <v>Sub-county</v>
      </c>
      <c r="G6038">
        <f t="shared" si="77"/>
        <v>1</v>
      </c>
    </row>
    <row r="6039" spans="1:7" x14ac:dyDescent="0.2">
      <c r="A6039" t="s">
        <v>3176</v>
      </c>
      <c r="B6039">
        <v>26099982</v>
      </c>
      <c r="C6039" t="s">
        <v>3380</v>
      </c>
      <c r="D6039" t="str">
        <f>INDEX(cleaned_data_Pittsburgh!AF$2:'cleaned_data_Pittsburgh'!AF$828, MATCH(A6039, cleaned_data_Pittsburgh!I$2:'cleaned_data_Pittsburgh'!I$828,0))</f>
        <v>Pittsburgh</v>
      </c>
      <c r="E6039">
        <f>INDEX(cleaned_data_Pittsburgh!AG$2:'cleaned_data_Pittsburgh'!AG$828, MATCH(A6039, cleaned_data_Pittsburgh!I$2:'cleaned_data_Pittsburgh'!I$828,0))</f>
        <v>0</v>
      </c>
      <c r="F6039" t="str">
        <f>INDEX(cleaned_data_Pittsburgh!AK$2:'cleaned_data_Pittsburgh'!AK$828, MATCH(A6039, cleaned_data_Pittsburgh!I$2:'cleaned_data_Pittsburgh'!I$828,0))</f>
        <v>Sub-county</v>
      </c>
      <c r="G6039">
        <f t="shared" si="77"/>
        <v>1</v>
      </c>
    </row>
    <row r="6040" spans="1:7" x14ac:dyDescent="0.2">
      <c r="A6040" t="s">
        <v>3176</v>
      </c>
      <c r="B6040">
        <v>42450852</v>
      </c>
      <c r="C6040" t="s">
        <v>3380</v>
      </c>
      <c r="D6040" t="str">
        <f>INDEX(cleaned_data_Pittsburgh!AF$2:'cleaned_data_Pittsburgh'!AF$828, MATCH(A6040, cleaned_data_Pittsburgh!I$2:'cleaned_data_Pittsburgh'!I$828,0))</f>
        <v>Pittsburgh</v>
      </c>
      <c r="E6040">
        <f>INDEX(cleaned_data_Pittsburgh!AG$2:'cleaned_data_Pittsburgh'!AG$828, MATCH(A6040, cleaned_data_Pittsburgh!I$2:'cleaned_data_Pittsburgh'!I$828,0))</f>
        <v>0</v>
      </c>
      <c r="F6040" t="str">
        <f>INDEX(cleaned_data_Pittsburgh!AK$2:'cleaned_data_Pittsburgh'!AK$828, MATCH(A6040, cleaned_data_Pittsburgh!I$2:'cleaned_data_Pittsburgh'!I$828,0))</f>
        <v>Sub-county</v>
      </c>
      <c r="G6040">
        <f t="shared" si="77"/>
        <v>1</v>
      </c>
    </row>
    <row r="6041" spans="1:7" x14ac:dyDescent="0.2">
      <c r="A6041" t="s">
        <v>3269</v>
      </c>
      <c r="B6041">
        <v>39630332</v>
      </c>
      <c r="C6041" t="s">
        <v>3380</v>
      </c>
      <c r="D6041" t="str">
        <f>INDEX(cleaned_data_Pittsburgh!AF$2:'cleaned_data_Pittsburgh'!AF$828, MATCH(A6041, cleaned_data_Pittsburgh!I$2:'cleaned_data_Pittsburgh'!I$828,0))</f>
        <v>Pittsburgh</v>
      </c>
      <c r="E6041">
        <f>INDEX(cleaned_data_Pittsburgh!AG$2:'cleaned_data_Pittsburgh'!AG$828, MATCH(A6041, cleaned_data_Pittsburgh!I$2:'cleaned_data_Pittsburgh'!I$828,0))</f>
        <v>0</v>
      </c>
      <c r="F6041" t="str">
        <f>INDEX(cleaned_data_Pittsburgh!AK$2:'cleaned_data_Pittsburgh'!AK$828, MATCH(A6041, cleaned_data_Pittsburgh!I$2:'cleaned_data_Pittsburgh'!I$828,0))</f>
        <v>Sub-county</v>
      </c>
      <c r="G6041">
        <f t="shared" si="77"/>
        <v>1</v>
      </c>
    </row>
    <row r="6042" spans="1:7" x14ac:dyDescent="0.2">
      <c r="A6042" t="s">
        <v>3269</v>
      </c>
      <c r="B6042">
        <v>9668301</v>
      </c>
      <c r="C6042" t="s">
        <v>3380</v>
      </c>
      <c r="D6042" t="str">
        <f>INDEX(cleaned_data_Pittsburgh!AF$2:'cleaned_data_Pittsburgh'!AF$828, MATCH(A6042, cleaned_data_Pittsburgh!I$2:'cleaned_data_Pittsburgh'!I$828,0))</f>
        <v>Pittsburgh</v>
      </c>
      <c r="E6042">
        <f>INDEX(cleaned_data_Pittsburgh!AG$2:'cleaned_data_Pittsburgh'!AG$828, MATCH(A6042, cleaned_data_Pittsburgh!I$2:'cleaned_data_Pittsburgh'!I$828,0))</f>
        <v>0</v>
      </c>
      <c r="F6042" t="str">
        <f>INDEX(cleaned_data_Pittsburgh!AK$2:'cleaned_data_Pittsburgh'!AK$828, MATCH(A6042, cleaned_data_Pittsburgh!I$2:'cleaned_data_Pittsburgh'!I$828,0))</f>
        <v>Sub-county</v>
      </c>
      <c r="G6042">
        <f t="shared" si="77"/>
        <v>1</v>
      </c>
    </row>
    <row r="6043" spans="1:7" x14ac:dyDescent="0.2">
      <c r="A6043" t="s">
        <v>3234</v>
      </c>
      <c r="B6043">
        <v>13363447</v>
      </c>
      <c r="C6043" t="s">
        <v>3380</v>
      </c>
      <c r="D6043" t="str">
        <f>INDEX(cleaned_data_Pittsburgh!AF$2:'cleaned_data_Pittsburgh'!AF$828, MATCH(A6043, cleaned_data_Pittsburgh!I$2:'cleaned_data_Pittsburgh'!I$828,0))</f>
        <v>Pittsburgh</v>
      </c>
      <c r="E6043">
        <f>INDEX(cleaned_data_Pittsburgh!AG$2:'cleaned_data_Pittsburgh'!AG$828, MATCH(A6043, cleaned_data_Pittsburgh!I$2:'cleaned_data_Pittsburgh'!I$828,0))</f>
        <v>0</v>
      </c>
      <c r="F6043" t="str">
        <f>INDEX(cleaned_data_Pittsburgh!AK$2:'cleaned_data_Pittsburgh'!AK$828, MATCH(A6043, cleaned_data_Pittsburgh!I$2:'cleaned_data_Pittsburgh'!I$828,0))</f>
        <v>Sub-county</v>
      </c>
      <c r="G6043">
        <f t="shared" si="77"/>
        <v>1</v>
      </c>
    </row>
    <row r="6044" spans="1:7" x14ac:dyDescent="0.2">
      <c r="A6044" t="s">
        <v>3234</v>
      </c>
      <c r="B6044">
        <v>55069802</v>
      </c>
      <c r="C6044" t="s">
        <v>3380</v>
      </c>
      <c r="D6044" t="str">
        <f>INDEX(cleaned_data_Pittsburgh!AF$2:'cleaned_data_Pittsburgh'!AF$828, MATCH(A6044, cleaned_data_Pittsburgh!I$2:'cleaned_data_Pittsburgh'!I$828,0))</f>
        <v>Pittsburgh</v>
      </c>
      <c r="E6044">
        <f>INDEX(cleaned_data_Pittsburgh!AG$2:'cleaned_data_Pittsburgh'!AG$828, MATCH(A6044, cleaned_data_Pittsburgh!I$2:'cleaned_data_Pittsburgh'!I$828,0))</f>
        <v>0</v>
      </c>
      <c r="F6044" t="str">
        <f>INDEX(cleaned_data_Pittsburgh!AK$2:'cleaned_data_Pittsburgh'!AK$828, MATCH(A6044, cleaned_data_Pittsburgh!I$2:'cleaned_data_Pittsburgh'!I$828,0))</f>
        <v>Sub-county</v>
      </c>
      <c r="G6044">
        <f t="shared" si="77"/>
        <v>1</v>
      </c>
    </row>
    <row r="6045" spans="1:7" x14ac:dyDescent="0.2">
      <c r="A6045" t="s">
        <v>3234</v>
      </c>
      <c r="B6045">
        <v>65807692</v>
      </c>
      <c r="C6045" t="s">
        <v>3380</v>
      </c>
      <c r="D6045" t="str">
        <f>INDEX(cleaned_data_Pittsburgh!AF$2:'cleaned_data_Pittsburgh'!AF$828, MATCH(A6045, cleaned_data_Pittsburgh!I$2:'cleaned_data_Pittsburgh'!I$828,0))</f>
        <v>Pittsburgh</v>
      </c>
      <c r="E6045">
        <f>INDEX(cleaned_data_Pittsburgh!AG$2:'cleaned_data_Pittsburgh'!AG$828, MATCH(A6045, cleaned_data_Pittsburgh!I$2:'cleaned_data_Pittsburgh'!I$828,0))</f>
        <v>0</v>
      </c>
      <c r="F6045" t="str">
        <f>INDEX(cleaned_data_Pittsburgh!AK$2:'cleaned_data_Pittsburgh'!AK$828, MATCH(A6045, cleaned_data_Pittsburgh!I$2:'cleaned_data_Pittsburgh'!I$828,0))</f>
        <v>Sub-county</v>
      </c>
      <c r="G6045">
        <f t="shared" si="77"/>
        <v>1</v>
      </c>
    </row>
    <row r="6046" spans="1:7" x14ac:dyDescent="0.2">
      <c r="A6046">
        <v>224091986</v>
      </c>
      <c r="B6046">
        <v>191086245</v>
      </c>
      <c r="C6046" t="s">
        <v>3519</v>
      </c>
      <c r="D6046" t="str">
        <f>INDEX(cleaned_data_Pittsburgh!AF$2:'cleaned_data_Pittsburgh'!AF$828, MATCH(A6046, cleaned_data_Pittsburgh!I$2:'cleaned_data_Pittsburgh'!I$828,0))</f>
        <v>Pittsburgh</v>
      </c>
      <c r="E6046">
        <f>INDEX(cleaned_data_Pittsburgh!AG$2:'cleaned_data_Pittsburgh'!AG$828, MATCH(A6046, cleaned_data_Pittsburgh!I$2:'cleaned_data_Pittsburgh'!I$828,0))</f>
        <v>0</v>
      </c>
      <c r="F6046" t="str">
        <f>INDEX(cleaned_data_Pittsburgh!AK$2:'cleaned_data_Pittsburgh'!AK$828, MATCH(A6046, cleaned_data_Pittsburgh!I$2:'cleaned_data_Pittsburgh'!I$828,0))</f>
        <v>Sub-county</v>
      </c>
      <c r="G6046">
        <f t="shared" si="77"/>
        <v>0</v>
      </c>
    </row>
    <row r="6047" spans="1:7" x14ac:dyDescent="0.2">
      <c r="A6047">
        <v>224390455</v>
      </c>
      <c r="B6047">
        <v>191086245</v>
      </c>
      <c r="C6047" t="s">
        <v>3519</v>
      </c>
      <c r="D6047" t="str">
        <f>INDEX(cleaned_data_Pittsburgh!AF$2:'cleaned_data_Pittsburgh'!AF$828, MATCH(A6047, cleaned_data_Pittsburgh!I$2:'cleaned_data_Pittsburgh'!I$828,0))</f>
        <v>Pittsburgh</v>
      </c>
      <c r="E6047">
        <f>INDEX(cleaned_data_Pittsburgh!AG$2:'cleaned_data_Pittsburgh'!AG$828, MATCH(A6047, cleaned_data_Pittsburgh!I$2:'cleaned_data_Pittsburgh'!I$828,0))</f>
        <v>0</v>
      </c>
      <c r="F6047" t="str">
        <f>INDEX(cleaned_data_Pittsburgh!AK$2:'cleaned_data_Pittsburgh'!AK$828, MATCH(A6047, cleaned_data_Pittsburgh!I$2:'cleaned_data_Pittsburgh'!I$828,0))</f>
        <v>Sub-county</v>
      </c>
      <c r="G6047">
        <f t="shared" si="77"/>
        <v>0</v>
      </c>
    </row>
    <row r="6048" spans="1:7" x14ac:dyDescent="0.2">
      <c r="A6048">
        <v>224392030</v>
      </c>
      <c r="B6048">
        <v>144706212</v>
      </c>
      <c r="C6048" t="s">
        <v>3550</v>
      </c>
      <c r="D6048" t="str">
        <f>INDEX(cleaned_data_Pittsburgh!AF$2:'cleaned_data_Pittsburgh'!AF$828, MATCH(A6048, cleaned_data_Pittsburgh!I$2:'cleaned_data_Pittsburgh'!I$828,0))</f>
        <v>Pittsburgh</v>
      </c>
      <c r="E6048">
        <f>INDEX(cleaned_data_Pittsburgh!AG$2:'cleaned_data_Pittsburgh'!AG$828, MATCH(A6048, cleaned_data_Pittsburgh!I$2:'cleaned_data_Pittsburgh'!I$828,0))</f>
        <v>0</v>
      </c>
      <c r="F6048" t="str">
        <f>INDEX(cleaned_data_Pittsburgh!AK$2:'cleaned_data_Pittsburgh'!AK$828, MATCH(A6048, cleaned_data_Pittsburgh!I$2:'cleaned_data_Pittsburgh'!I$828,0))</f>
        <v>Sub-county</v>
      </c>
      <c r="G6048">
        <f t="shared" si="77"/>
        <v>0</v>
      </c>
    </row>
    <row r="6049" spans="1:7" x14ac:dyDescent="0.2">
      <c r="A6049">
        <v>224709559</v>
      </c>
      <c r="B6049">
        <v>144706212</v>
      </c>
      <c r="C6049" t="s">
        <v>3550</v>
      </c>
      <c r="D6049" t="str">
        <f>INDEX(cleaned_data_Pittsburgh!AF$2:'cleaned_data_Pittsburgh'!AF$828, MATCH(A6049, cleaned_data_Pittsburgh!I$2:'cleaned_data_Pittsburgh'!I$828,0))</f>
        <v>Pittsburgh</v>
      </c>
      <c r="E6049">
        <f>INDEX(cleaned_data_Pittsburgh!AG$2:'cleaned_data_Pittsburgh'!AG$828, MATCH(A6049, cleaned_data_Pittsburgh!I$2:'cleaned_data_Pittsburgh'!I$828,0))</f>
        <v>0</v>
      </c>
      <c r="F6049" t="str">
        <f>INDEX(cleaned_data_Pittsburgh!AK$2:'cleaned_data_Pittsburgh'!AK$828, MATCH(A6049, cleaned_data_Pittsburgh!I$2:'cleaned_data_Pittsburgh'!I$828,0))</f>
        <v>Sub-county</v>
      </c>
      <c r="G6049">
        <f t="shared" si="77"/>
        <v>0</v>
      </c>
    </row>
    <row r="6050" spans="1:7" x14ac:dyDescent="0.2">
      <c r="A6050">
        <v>223036629</v>
      </c>
      <c r="B6050">
        <v>157779812</v>
      </c>
      <c r="C6050" t="s">
        <v>3450</v>
      </c>
      <c r="D6050" t="str">
        <f>INDEX(cleaned_data_Pittsburgh!AF$2:'cleaned_data_Pittsburgh'!AF$828, MATCH(A6050, cleaned_data_Pittsburgh!I$2:'cleaned_data_Pittsburgh'!I$828,0))</f>
        <v>Pittsburgh</v>
      </c>
      <c r="E6050">
        <f>INDEX(cleaned_data_Pittsburgh!AG$2:'cleaned_data_Pittsburgh'!AG$828, MATCH(A6050, cleaned_data_Pittsburgh!I$2:'cleaned_data_Pittsburgh'!I$828,0))</f>
        <v>0</v>
      </c>
      <c r="F6050" t="str">
        <f>INDEX(cleaned_data_Pittsburgh!AK$2:'cleaned_data_Pittsburgh'!AK$828, MATCH(A6050, cleaned_data_Pittsburgh!I$2:'cleaned_data_Pittsburgh'!I$828,0))</f>
        <v>Sub-county</v>
      </c>
      <c r="G6050">
        <f t="shared" si="77"/>
        <v>0</v>
      </c>
    </row>
    <row r="6051" spans="1:7" x14ac:dyDescent="0.2">
      <c r="A6051">
        <v>224150584</v>
      </c>
      <c r="B6051">
        <v>17978551</v>
      </c>
      <c r="C6051" t="s">
        <v>3450</v>
      </c>
      <c r="D6051" t="str">
        <f>INDEX(cleaned_data_Pittsburgh!AF$2:'cleaned_data_Pittsburgh'!AF$828, MATCH(A6051, cleaned_data_Pittsburgh!I$2:'cleaned_data_Pittsburgh'!I$828,0))</f>
        <v>Pittsburgh</v>
      </c>
      <c r="E6051">
        <f>INDEX(cleaned_data_Pittsburgh!AG$2:'cleaned_data_Pittsburgh'!AG$828, MATCH(A6051, cleaned_data_Pittsburgh!I$2:'cleaned_data_Pittsburgh'!I$828,0))</f>
        <v>0</v>
      </c>
      <c r="F6051" t="str">
        <f>INDEX(cleaned_data_Pittsburgh!AK$2:'cleaned_data_Pittsburgh'!AK$828, MATCH(A6051, cleaned_data_Pittsburgh!I$2:'cleaned_data_Pittsburgh'!I$828,0))</f>
        <v>Sub-county</v>
      </c>
      <c r="G6051">
        <f t="shared" si="77"/>
        <v>0</v>
      </c>
    </row>
    <row r="6052" spans="1:7" x14ac:dyDescent="0.2">
      <c r="A6052">
        <v>224618264</v>
      </c>
      <c r="B6052">
        <v>17978551</v>
      </c>
      <c r="C6052" t="s">
        <v>3450</v>
      </c>
      <c r="D6052" t="str">
        <f>INDEX(cleaned_data_Pittsburgh!AF$2:'cleaned_data_Pittsburgh'!AF$828, MATCH(A6052, cleaned_data_Pittsburgh!I$2:'cleaned_data_Pittsburgh'!I$828,0))</f>
        <v>Pittsburgh</v>
      </c>
      <c r="E6052">
        <f>INDEX(cleaned_data_Pittsburgh!AG$2:'cleaned_data_Pittsburgh'!AG$828, MATCH(A6052, cleaned_data_Pittsburgh!I$2:'cleaned_data_Pittsburgh'!I$828,0))</f>
        <v>0</v>
      </c>
      <c r="F6052" t="str">
        <f>INDEX(cleaned_data_Pittsburgh!AK$2:'cleaned_data_Pittsburgh'!AK$828, MATCH(A6052, cleaned_data_Pittsburgh!I$2:'cleaned_data_Pittsburgh'!I$828,0))</f>
        <v>Sub-county</v>
      </c>
      <c r="G6052">
        <f t="shared" si="77"/>
        <v>0</v>
      </c>
    </row>
    <row r="6053" spans="1:7" x14ac:dyDescent="0.2">
      <c r="A6053">
        <v>224885386</v>
      </c>
      <c r="B6053">
        <v>17978551</v>
      </c>
      <c r="C6053" t="s">
        <v>3450</v>
      </c>
      <c r="D6053" t="str">
        <f>INDEX(cleaned_data_Pittsburgh!AF$2:'cleaned_data_Pittsburgh'!AF$828, MATCH(A6053, cleaned_data_Pittsburgh!I$2:'cleaned_data_Pittsburgh'!I$828,0))</f>
        <v>Pittsburgh</v>
      </c>
      <c r="E6053">
        <f>INDEX(cleaned_data_Pittsburgh!AG$2:'cleaned_data_Pittsburgh'!AG$828, MATCH(A6053, cleaned_data_Pittsburgh!I$2:'cleaned_data_Pittsburgh'!I$828,0))</f>
        <v>0</v>
      </c>
      <c r="F6053" t="str">
        <f>INDEX(cleaned_data_Pittsburgh!AK$2:'cleaned_data_Pittsburgh'!AK$828, MATCH(A6053, cleaned_data_Pittsburgh!I$2:'cleaned_data_Pittsburgh'!I$828,0))</f>
        <v>Sub-county</v>
      </c>
      <c r="G6053">
        <f t="shared" si="77"/>
        <v>0</v>
      </c>
    </row>
    <row r="6054" spans="1:7" x14ac:dyDescent="0.2">
      <c r="A6054">
        <v>223344751</v>
      </c>
      <c r="B6054">
        <v>191814320</v>
      </c>
      <c r="C6054" t="s">
        <v>3473</v>
      </c>
      <c r="D6054" t="str">
        <f>INDEX(cleaned_data_Pittsburgh!AF$2:'cleaned_data_Pittsburgh'!AF$828, MATCH(A6054, cleaned_data_Pittsburgh!I$2:'cleaned_data_Pittsburgh'!I$828,0))</f>
        <v>Pittsburgh</v>
      </c>
      <c r="E6054">
        <f>INDEX(cleaned_data_Pittsburgh!AG$2:'cleaned_data_Pittsburgh'!AG$828, MATCH(A6054, cleaned_data_Pittsburgh!I$2:'cleaned_data_Pittsburgh'!I$828,0))</f>
        <v>0</v>
      </c>
      <c r="F6054" t="str">
        <f>INDEX(cleaned_data_Pittsburgh!AK$2:'cleaned_data_Pittsburgh'!AK$828, MATCH(A6054, cleaned_data_Pittsburgh!I$2:'cleaned_data_Pittsburgh'!I$828,0))</f>
        <v>Sub-county</v>
      </c>
      <c r="G6054">
        <f t="shared" si="77"/>
        <v>0</v>
      </c>
    </row>
    <row r="6055" spans="1:7" x14ac:dyDescent="0.2">
      <c r="A6055">
        <v>222532852</v>
      </c>
      <c r="B6055">
        <v>79506002</v>
      </c>
      <c r="C6055" t="s">
        <v>3429</v>
      </c>
      <c r="D6055" t="str">
        <f>INDEX(cleaned_data_Pittsburgh!AF$2:'cleaned_data_Pittsburgh'!AF$828, MATCH(A6055, cleaned_data_Pittsburgh!I$2:'cleaned_data_Pittsburgh'!I$828,0))</f>
        <v>Pittsburgh</v>
      </c>
      <c r="E6055">
        <f>INDEX(cleaned_data_Pittsburgh!AG$2:'cleaned_data_Pittsburgh'!AG$828, MATCH(A6055, cleaned_data_Pittsburgh!I$2:'cleaned_data_Pittsburgh'!I$828,0))</f>
        <v>0</v>
      </c>
      <c r="F6055" t="str">
        <f>INDEX(cleaned_data_Pittsburgh!AK$2:'cleaned_data_Pittsburgh'!AK$828, MATCH(A6055, cleaned_data_Pittsburgh!I$2:'cleaned_data_Pittsburgh'!I$828,0))</f>
        <v>Sub-county</v>
      </c>
      <c r="G6055">
        <f t="shared" si="77"/>
        <v>0</v>
      </c>
    </row>
    <row r="6056" spans="1:7" x14ac:dyDescent="0.2">
      <c r="A6056" t="s">
        <v>3263</v>
      </c>
      <c r="B6056">
        <v>134026962</v>
      </c>
      <c r="C6056" t="s">
        <v>3590</v>
      </c>
      <c r="D6056" t="str">
        <f>INDEX(cleaned_data_Pittsburgh!AF$2:'cleaned_data_Pittsburgh'!AF$828, MATCH(A6056, cleaned_data_Pittsburgh!I$2:'cleaned_data_Pittsburgh'!I$828,0))</f>
        <v>Pittsburgh</v>
      </c>
      <c r="E6056">
        <f>INDEX(cleaned_data_Pittsburgh!AG$2:'cleaned_data_Pittsburgh'!AG$828, MATCH(A6056, cleaned_data_Pittsburgh!I$2:'cleaned_data_Pittsburgh'!I$828,0))</f>
        <v>0</v>
      </c>
      <c r="F6056" t="str">
        <f>INDEX(cleaned_data_Pittsburgh!AK$2:'cleaned_data_Pittsburgh'!AK$828, MATCH(A6056, cleaned_data_Pittsburgh!I$2:'cleaned_data_Pittsburgh'!I$828,0))</f>
        <v>Sub-county</v>
      </c>
      <c r="G6056">
        <f t="shared" si="77"/>
        <v>0</v>
      </c>
    </row>
    <row r="6057" spans="1:7" x14ac:dyDescent="0.2">
      <c r="A6057" t="s">
        <v>3366</v>
      </c>
      <c r="B6057">
        <v>29844362</v>
      </c>
      <c r="C6057" t="s">
        <v>3595</v>
      </c>
      <c r="D6057" t="str">
        <f>INDEX(cleaned_data_Pittsburgh!AF$2:'cleaned_data_Pittsburgh'!AF$828, MATCH(A6057, cleaned_data_Pittsburgh!I$2:'cleaned_data_Pittsburgh'!I$828,0))</f>
        <v>Pittsburgh</v>
      </c>
      <c r="E6057">
        <f>INDEX(cleaned_data_Pittsburgh!AG$2:'cleaned_data_Pittsburgh'!AG$828, MATCH(A6057, cleaned_data_Pittsburgh!I$2:'cleaned_data_Pittsburgh'!I$828,0))</f>
        <v>0</v>
      </c>
      <c r="F6057" t="str">
        <f>INDEX(cleaned_data_Pittsburgh!AK$2:'cleaned_data_Pittsburgh'!AK$828, MATCH(A6057, cleaned_data_Pittsburgh!I$2:'cleaned_data_Pittsburgh'!I$828,0))</f>
        <v>Sub-county</v>
      </c>
      <c r="G6057">
        <f t="shared" si="77"/>
        <v>0</v>
      </c>
    </row>
    <row r="6058" spans="1:7" x14ac:dyDescent="0.2">
      <c r="A6058">
        <v>224696961</v>
      </c>
      <c r="B6058">
        <v>103019582</v>
      </c>
      <c r="C6058" t="s">
        <v>3503</v>
      </c>
      <c r="D6058" t="str">
        <f>INDEX(cleaned_data_Pittsburgh!AF$2:'cleaned_data_Pittsburgh'!AF$828, MATCH(A6058, cleaned_data_Pittsburgh!I$2:'cleaned_data_Pittsburgh'!I$828,0))</f>
        <v>Pittsburgh</v>
      </c>
      <c r="E6058">
        <f>INDEX(cleaned_data_Pittsburgh!AG$2:'cleaned_data_Pittsburgh'!AG$828, MATCH(A6058, cleaned_data_Pittsburgh!I$2:'cleaned_data_Pittsburgh'!I$828,0))</f>
        <v>0</v>
      </c>
      <c r="F6058" t="str">
        <f>INDEX(cleaned_data_Pittsburgh!AK$2:'cleaned_data_Pittsburgh'!AK$828, MATCH(A6058, cleaned_data_Pittsburgh!I$2:'cleaned_data_Pittsburgh'!I$828,0))</f>
        <v>Sub-county</v>
      </c>
      <c r="G6058">
        <f t="shared" si="77"/>
        <v>0</v>
      </c>
    </row>
    <row r="6059" spans="1:7" x14ac:dyDescent="0.2">
      <c r="A6059">
        <v>223141331</v>
      </c>
      <c r="B6059">
        <v>189912449</v>
      </c>
      <c r="C6059" t="s">
        <v>3453</v>
      </c>
      <c r="D6059" t="str">
        <f>INDEX(cleaned_data_Pittsburgh!AF$2:'cleaned_data_Pittsburgh'!AF$828, MATCH(A6059, cleaned_data_Pittsburgh!I$2:'cleaned_data_Pittsburgh'!I$828,0))</f>
        <v>Pittsburgh</v>
      </c>
      <c r="E6059">
        <f>INDEX(cleaned_data_Pittsburgh!AG$2:'cleaned_data_Pittsburgh'!AG$828, MATCH(A6059, cleaned_data_Pittsburgh!I$2:'cleaned_data_Pittsburgh'!I$828,0))</f>
        <v>0</v>
      </c>
      <c r="F6059" t="str">
        <f>INDEX(cleaned_data_Pittsburgh!AK$2:'cleaned_data_Pittsburgh'!AK$828, MATCH(A6059, cleaned_data_Pittsburgh!I$2:'cleaned_data_Pittsburgh'!I$828,0))</f>
        <v>Sub-county</v>
      </c>
      <c r="G6059">
        <f t="shared" si="77"/>
        <v>0</v>
      </c>
    </row>
    <row r="6060" spans="1:7" x14ac:dyDescent="0.2">
      <c r="A6060">
        <v>224348286</v>
      </c>
      <c r="B6060">
        <v>159070522</v>
      </c>
      <c r="C6060" t="s">
        <v>3453</v>
      </c>
      <c r="D6060" t="str">
        <f>INDEX(cleaned_data_Pittsburgh!AF$2:'cleaned_data_Pittsburgh'!AF$828, MATCH(A6060, cleaned_data_Pittsburgh!I$2:'cleaned_data_Pittsburgh'!I$828,0))</f>
        <v>Pittsburgh</v>
      </c>
      <c r="E6060">
        <f>INDEX(cleaned_data_Pittsburgh!AG$2:'cleaned_data_Pittsburgh'!AG$828, MATCH(A6060, cleaned_data_Pittsburgh!I$2:'cleaned_data_Pittsburgh'!I$828,0))</f>
        <v>0</v>
      </c>
      <c r="F6060" t="str">
        <f>INDEX(cleaned_data_Pittsburgh!AK$2:'cleaned_data_Pittsburgh'!AK$828, MATCH(A6060, cleaned_data_Pittsburgh!I$2:'cleaned_data_Pittsburgh'!I$828,0))</f>
        <v>Sub-county</v>
      </c>
      <c r="G6060">
        <f t="shared" si="77"/>
        <v>0</v>
      </c>
    </row>
    <row r="6061" spans="1:7" x14ac:dyDescent="0.2">
      <c r="A6061">
        <v>224584838</v>
      </c>
      <c r="B6061">
        <v>159070522</v>
      </c>
      <c r="C6061" t="s">
        <v>3453</v>
      </c>
      <c r="D6061" t="str">
        <f>INDEX(cleaned_data_Pittsburgh!AF$2:'cleaned_data_Pittsburgh'!AF$828, MATCH(A6061, cleaned_data_Pittsburgh!I$2:'cleaned_data_Pittsburgh'!I$828,0))</f>
        <v>Pittsburgh</v>
      </c>
      <c r="E6061">
        <f>INDEX(cleaned_data_Pittsburgh!AG$2:'cleaned_data_Pittsburgh'!AG$828, MATCH(A6061, cleaned_data_Pittsburgh!I$2:'cleaned_data_Pittsburgh'!I$828,0))</f>
        <v>0</v>
      </c>
      <c r="F6061" t="str">
        <f>INDEX(cleaned_data_Pittsburgh!AK$2:'cleaned_data_Pittsburgh'!AK$828, MATCH(A6061, cleaned_data_Pittsburgh!I$2:'cleaned_data_Pittsburgh'!I$828,0))</f>
        <v>Sub-county</v>
      </c>
      <c r="G6061">
        <f t="shared" si="77"/>
        <v>0</v>
      </c>
    </row>
    <row r="6062" spans="1:7" x14ac:dyDescent="0.2">
      <c r="A6062">
        <v>224374919</v>
      </c>
      <c r="B6062">
        <v>7968126</v>
      </c>
      <c r="C6062" t="s">
        <v>3549</v>
      </c>
      <c r="D6062" t="str">
        <f>INDEX(cleaned_data_Pittsburgh!AF$2:'cleaned_data_Pittsburgh'!AF$828, MATCH(A6062, cleaned_data_Pittsburgh!I$2:'cleaned_data_Pittsburgh'!I$828,0))</f>
        <v>Pittsburgh</v>
      </c>
      <c r="E6062">
        <f>INDEX(cleaned_data_Pittsburgh!AG$2:'cleaned_data_Pittsburgh'!AG$828, MATCH(A6062, cleaned_data_Pittsburgh!I$2:'cleaned_data_Pittsburgh'!I$828,0))</f>
        <v>0</v>
      </c>
      <c r="F6062" t="str">
        <f>INDEX(cleaned_data_Pittsburgh!AK$2:'cleaned_data_Pittsburgh'!AK$828, MATCH(A6062, cleaned_data_Pittsburgh!I$2:'cleaned_data_Pittsburgh'!I$828,0))</f>
        <v>Sub-county</v>
      </c>
      <c r="G6062">
        <f t="shared" si="77"/>
        <v>0</v>
      </c>
    </row>
    <row r="6063" spans="1:7" x14ac:dyDescent="0.2">
      <c r="A6063">
        <v>223036629</v>
      </c>
      <c r="B6063">
        <v>37748782</v>
      </c>
      <c r="C6063" t="s">
        <v>3451</v>
      </c>
      <c r="D6063" t="str">
        <f>INDEX(cleaned_data_Pittsburgh!AF$2:'cleaned_data_Pittsburgh'!AF$828, MATCH(A6063, cleaned_data_Pittsburgh!I$2:'cleaned_data_Pittsburgh'!I$828,0))</f>
        <v>Pittsburgh</v>
      </c>
      <c r="E6063">
        <f>INDEX(cleaned_data_Pittsburgh!AG$2:'cleaned_data_Pittsburgh'!AG$828, MATCH(A6063, cleaned_data_Pittsburgh!I$2:'cleaned_data_Pittsburgh'!I$828,0))</f>
        <v>0</v>
      </c>
      <c r="F6063" t="str">
        <f>INDEX(cleaned_data_Pittsburgh!AK$2:'cleaned_data_Pittsburgh'!AK$828, MATCH(A6063, cleaned_data_Pittsburgh!I$2:'cleaned_data_Pittsburgh'!I$828,0))</f>
        <v>Sub-county</v>
      </c>
      <c r="G6063">
        <f t="shared" si="77"/>
        <v>0</v>
      </c>
    </row>
    <row r="6064" spans="1:7" x14ac:dyDescent="0.2">
      <c r="A6064">
        <v>223651693</v>
      </c>
      <c r="B6064">
        <v>102379022</v>
      </c>
      <c r="C6064" t="s">
        <v>3451</v>
      </c>
      <c r="D6064" t="str">
        <f>INDEX(cleaned_data_Pittsburgh!AF$2:'cleaned_data_Pittsburgh'!AF$828, MATCH(A6064, cleaned_data_Pittsburgh!I$2:'cleaned_data_Pittsburgh'!I$828,0))</f>
        <v>Pittsburgh</v>
      </c>
      <c r="E6064">
        <f>INDEX(cleaned_data_Pittsburgh!AG$2:'cleaned_data_Pittsburgh'!AG$828, MATCH(A6064, cleaned_data_Pittsburgh!I$2:'cleaned_data_Pittsburgh'!I$828,0))</f>
        <v>0</v>
      </c>
      <c r="F6064" t="str">
        <f>INDEX(cleaned_data_Pittsburgh!AK$2:'cleaned_data_Pittsburgh'!AK$828, MATCH(A6064, cleaned_data_Pittsburgh!I$2:'cleaned_data_Pittsburgh'!I$828,0))</f>
        <v>Sub-county</v>
      </c>
      <c r="G6064">
        <f t="shared" si="77"/>
        <v>0</v>
      </c>
    </row>
    <row r="6065" spans="1:7" x14ac:dyDescent="0.2">
      <c r="A6065">
        <v>223738597</v>
      </c>
      <c r="B6065">
        <v>150797922</v>
      </c>
      <c r="C6065" t="s">
        <v>3451</v>
      </c>
      <c r="D6065" t="str">
        <f>INDEX(cleaned_data_Pittsburgh!AF$2:'cleaned_data_Pittsburgh'!AF$828, MATCH(A6065, cleaned_data_Pittsburgh!I$2:'cleaned_data_Pittsburgh'!I$828,0))</f>
        <v>Pittsburgh</v>
      </c>
      <c r="E6065">
        <f>INDEX(cleaned_data_Pittsburgh!AG$2:'cleaned_data_Pittsburgh'!AG$828, MATCH(A6065, cleaned_data_Pittsburgh!I$2:'cleaned_data_Pittsburgh'!I$828,0))</f>
        <v>0</v>
      </c>
      <c r="F6065" t="str">
        <f>INDEX(cleaned_data_Pittsburgh!AK$2:'cleaned_data_Pittsburgh'!AK$828, MATCH(A6065, cleaned_data_Pittsburgh!I$2:'cleaned_data_Pittsburgh'!I$828,0))</f>
        <v>Sub-county</v>
      </c>
      <c r="G6065">
        <f t="shared" si="77"/>
        <v>0</v>
      </c>
    </row>
    <row r="6066" spans="1:7" x14ac:dyDescent="0.2">
      <c r="A6066">
        <v>223744728</v>
      </c>
      <c r="B6066">
        <v>102379022</v>
      </c>
      <c r="C6066" t="s">
        <v>3451</v>
      </c>
      <c r="D6066" t="str">
        <f>INDEX(cleaned_data_Pittsburgh!AF$2:'cleaned_data_Pittsburgh'!AF$828, MATCH(A6066, cleaned_data_Pittsburgh!I$2:'cleaned_data_Pittsburgh'!I$828,0))</f>
        <v>Pittsburgh</v>
      </c>
      <c r="E6066">
        <f>INDEX(cleaned_data_Pittsburgh!AG$2:'cleaned_data_Pittsburgh'!AG$828, MATCH(A6066, cleaned_data_Pittsburgh!I$2:'cleaned_data_Pittsburgh'!I$828,0))</f>
        <v>0</v>
      </c>
      <c r="F6066" t="str">
        <f>INDEX(cleaned_data_Pittsburgh!AK$2:'cleaned_data_Pittsburgh'!AK$828, MATCH(A6066, cleaned_data_Pittsburgh!I$2:'cleaned_data_Pittsburgh'!I$828,0))</f>
        <v>Sub-county</v>
      </c>
      <c r="G6066">
        <f t="shared" si="77"/>
        <v>0</v>
      </c>
    </row>
    <row r="6067" spans="1:7" x14ac:dyDescent="0.2">
      <c r="A6067">
        <v>224520456</v>
      </c>
      <c r="B6067">
        <v>27875202</v>
      </c>
      <c r="C6067" t="s">
        <v>3451</v>
      </c>
      <c r="D6067" t="str">
        <f>INDEX(cleaned_data_Pittsburgh!AF$2:'cleaned_data_Pittsburgh'!AF$828, MATCH(A6067, cleaned_data_Pittsburgh!I$2:'cleaned_data_Pittsburgh'!I$828,0))</f>
        <v>Pittsburgh</v>
      </c>
      <c r="E6067">
        <f>INDEX(cleaned_data_Pittsburgh!AG$2:'cleaned_data_Pittsburgh'!AG$828, MATCH(A6067, cleaned_data_Pittsburgh!I$2:'cleaned_data_Pittsburgh'!I$828,0))</f>
        <v>0</v>
      </c>
      <c r="F6067" t="str">
        <f>INDEX(cleaned_data_Pittsburgh!AK$2:'cleaned_data_Pittsburgh'!AK$828, MATCH(A6067, cleaned_data_Pittsburgh!I$2:'cleaned_data_Pittsburgh'!I$828,0))</f>
        <v>Sub-county</v>
      </c>
      <c r="G6067">
        <f t="shared" si="77"/>
        <v>0</v>
      </c>
    </row>
    <row r="6068" spans="1:7" x14ac:dyDescent="0.2">
      <c r="A6068" t="s">
        <v>3347</v>
      </c>
      <c r="B6068">
        <v>189004086</v>
      </c>
      <c r="C6068" t="s">
        <v>3451</v>
      </c>
      <c r="D6068" t="str">
        <f>INDEX(cleaned_data_Pittsburgh!AF$2:'cleaned_data_Pittsburgh'!AF$828, MATCH(A6068, cleaned_data_Pittsburgh!I$2:'cleaned_data_Pittsburgh'!I$828,0))</f>
        <v>Pittsburgh</v>
      </c>
      <c r="E6068">
        <f>INDEX(cleaned_data_Pittsburgh!AG$2:'cleaned_data_Pittsburgh'!AG$828, MATCH(A6068, cleaned_data_Pittsburgh!I$2:'cleaned_data_Pittsburgh'!I$828,0))</f>
        <v>0</v>
      </c>
      <c r="F6068" t="str">
        <f>INDEX(cleaned_data_Pittsburgh!AK$2:'cleaned_data_Pittsburgh'!AK$828, MATCH(A6068, cleaned_data_Pittsburgh!I$2:'cleaned_data_Pittsburgh'!I$828,0))</f>
        <v>Sub-county</v>
      </c>
      <c r="G6068">
        <f t="shared" si="77"/>
        <v>0</v>
      </c>
    </row>
    <row r="6069" spans="1:7" x14ac:dyDescent="0.2">
      <c r="A6069" t="s">
        <v>3197</v>
      </c>
      <c r="B6069">
        <v>189004086</v>
      </c>
      <c r="C6069" t="s">
        <v>3451</v>
      </c>
      <c r="D6069" t="str">
        <f>INDEX(cleaned_data_Pittsburgh!AF$2:'cleaned_data_Pittsburgh'!AF$828, MATCH(A6069, cleaned_data_Pittsburgh!I$2:'cleaned_data_Pittsburgh'!I$828,0))</f>
        <v>Pittsburgh</v>
      </c>
      <c r="E6069">
        <f>INDEX(cleaned_data_Pittsburgh!AG$2:'cleaned_data_Pittsburgh'!AG$828, MATCH(A6069, cleaned_data_Pittsburgh!I$2:'cleaned_data_Pittsburgh'!I$828,0))</f>
        <v>0</v>
      </c>
      <c r="F6069" t="str">
        <f>INDEX(cleaned_data_Pittsburgh!AK$2:'cleaned_data_Pittsburgh'!AK$828, MATCH(A6069, cleaned_data_Pittsburgh!I$2:'cleaned_data_Pittsburgh'!I$828,0))</f>
        <v>Sub-county</v>
      </c>
      <c r="G6069">
        <f t="shared" si="77"/>
        <v>0</v>
      </c>
    </row>
    <row r="6070" spans="1:7" x14ac:dyDescent="0.2">
      <c r="A6070">
        <v>223141331</v>
      </c>
      <c r="B6070">
        <v>94749692</v>
      </c>
      <c r="C6070" t="s">
        <v>3462</v>
      </c>
      <c r="D6070" t="str">
        <f>INDEX(cleaned_data_Pittsburgh!AF$2:'cleaned_data_Pittsburgh'!AF$828, MATCH(A6070, cleaned_data_Pittsburgh!I$2:'cleaned_data_Pittsburgh'!I$828,0))</f>
        <v>Pittsburgh</v>
      </c>
      <c r="E6070">
        <f>INDEX(cleaned_data_Pittsburgh!AG$2:'cleaned_data_Pittsburgh'!AG$828, MATCH(A6070, cleaned_data_Pittsburgh!I$2:'cleaned_data_Pittsburgh'!I$828,0))</f>
        <v>0</v>
      </c>
      <c r="F6070" t="str">
        <f>INDEX(cleaned_data_Pittsburgh!AK$2:'cleaned_data_Pittsburgh'!AK$828, MATCH(A6070, cleaned_data_Pittsburgh!I$2:'cleaned_data_Pittsburgh'!I$828,0))</f>
        <v>Sub-county</v>
      </c>
      <c r="G6070">
        <f t="shared" si="77"/>
        <v>0</v>
      </c>
    </row>
    <row r="6071" spans="1:7" x14ac:dyDescent="0.2">
      <c r="A6071">
        <v>224091986</v>
      </c>
      <c r="B6071">
        <v>131795612</v>
      </c>
      <c r="C6071" t="s">
        <v>3518</v>
      </c>
      <c r="D6071" t="str">
        <f>INDEX(cleaned_data_Pittsburgh!AF$2:'cleaned_data_Pittsburgh'!AF$828, MATCH(A6071, cleaned_data_Pittsburgh!I$2:'cleaned_data_Pittsburgh'!I$828,0))</f>
        <v>Pittsburgh</v>
      </c>
      <c r="E6071">
        <f>INDEX(cleaned_data_Pittsburgh!AG$2:'cleaned_data_Pittsburgh'!AG$828, MATCH(A6071, cleaned_data_Pittsburgh!I$2:'cleaned_data_Pittsburgh'!I$828,0))</f>
        <v>0</v>
      </c>
      <c r="F6071" t="str">
        <f>INDEX(cleaned_data_Pittsburgh!AK$2:'cleaned_data_Pittsburgh'!AK$828, MATCH(A6071, cleaned_data_Pittsburgh!I$2:'cleaned_data_Pittsburgh'!I$828,0))</f>
        <v>Sub-county</v>
      </c>
      <c r="G6071">
        <f t="shared" si="77"/>
        <v>0</v>
      </c>
    </row>
    <row r="6072" spans="1:7" x14ac:dyDescent="0.2">
      <c r="A6072">
        <v>224358273</v>
      </c>
      <c r="B6072">
        <v>86218302</v>
      </c>
      <c r="C6072" t="s">
        <v>3494</v>
      </c>
      <c r="D6072" t="str">
        <f>INDEX(cleaned_data_Pittsburgh!AF$2:'cleaned_data_Pittsburgh'!AF$828, MATCH(A6072, cleaned_data_Pittsburgh!I$2:'cleaned_data_Pittsburgh'!I$828,0))</f>
        <v>Pittsburgh</v>
      </c>
      <c r="E6072">
        <f>INDEX(cleaned_data_Pittsburgh!AG$2:'cleaned_data_Pittsburgh'!AG$828, MATCH(A6072, cleaned_data_Pittsburgh!I$2:'cleaned_data_Pittsburgh'!I$828,0))</f>
        <v>0</v>
      </c>
      <c r="F6072" t="str">
        <f>INDEX(cleaned_data_Pittsburgh!AK$2:'cleaned_data_Pittsburgh'!AK$828, MATCH(A6072, cleaned_data_Pittsburgh!I$2:'cleaned_data_Pittsburgh'!I$828,0))</f>
        <v>Sub-county</v>
      </c>
      <c r="G6072">
        <f t="shared" si="77"/>
        <v>0</v>
      </c>
    </row>
    <row r="6073" spans="1:7" x14ac:dyDescent="0.2">
      <c r="A6073">
        <v>224433652</v>
      </c>
      <c r="B6073">
        <v>9631892</v>
      </c>
      <c r="C6073" t="s">
        <v>3494</v>
      </c>
      <c r="D6073" t="str">
        <f>INDEX(cleaned_data_Pittsburgh!AF$2:'cleaned_data_Pittsburgh'!AF$828, MATCH(A6073, cleaned_data_Pittsburgh!I$2:'cleaned_data_Pittsburgh'!I$828,0))</f>
        <v>Pittsburgh</v>
      </c>
      <c r="E6073">
        <f>INDEX(cleaned_data_Pittsburgh!AG$2:'cleaned_data_Pittsburgh'!AG$828, MATCH(A6073, cleaned_data_Pittsburgh!I$2:'cleaned_data_Pittsburgh'!I$828,0))</f>
        <v>0</v>
      </c>
      <c r="F6073" t="str">
        <f>INDEX(cleaned_data_Pittsburgh!AK$2:'cleaned_data_Pittsburgh'!AK$828, MATCH(A6073, cleaned_data_Pittsburgh!I$2:'cleaned_data_Pittsburgh'!I$828,0))</f>
        <v>Sub-county</v>
      </c>
      <c r="G6073">
        <f t="shared" si="77"/>
        <v>0</v>
      </c>
    </row>
    <row r="6074" spans="1:7" x14ac:dyDescent="0.2">
      <c r="A6074">
        <v>224673376</v>
      </c>
      <c r="B6074">
        <v>182616264</v>
      </c>
      <c r="C6074" t="s">
        <v>3572</v>
      </c>
      <c r="D6074" t="str">
        <f>INDEX(cleaned_data_Pittsburgh!AF$2:'cleaned_data_Pittsburgh'!AF$828, MATCH(A6074, cleaned_data_Pittsburgh!I$2:'cleaned_data_Pittsburgh'!I$828,0))</f>
        <v>Cranberry Twp</v>
      </c>
      <c r="E6074">
        <f>INDEX(cleaned_data_Pittsburgh!AG$2:'cleaned_data_Pittsburgh'!AG$828, MATCH(A6074, cleaned_data_Pittsburgh!I$2:'cleaned_data_Pittsburgh'!I$828,0))</f>
        <v>0</v>
      </c>
      <c r="F6074" t="str">
        <f>INDEX(cleaned_data_Pittsburgh!AK$2:'cleaned_data_Pittsburgh'!AK$828, MATCH(A6074, cleaned_data_Pittsburgh!I$2:'cleaned_data_Pittsburgh'!I$828,0))</f>
        <v>Sub-county</v>
      </c>
      <c r="G6074">
        <f t="shared" si="77"/>
        <v>0</v>
      </c>
    </row>
    <row r="6075" spans="1:7" x14ac:dyDescent="0.2">
      <c r="A6075">
        <v>224673412</v>
      </c>
      <c r="B6075">
        <v>182616264</v>
      </c>
      <c r="C6075" t="s">
        <v>3572</v>
      </c>
      <c r="D6075" t="str">
        <f>INDEX(cleaned_data_Pittsburgh!AF$2:'cleaned_data_Pittsburgh'!AF$828, MATCH(A6075, cleaned_data_Pittsburgh!I$2:'cleaned_data_Pittsburgh'!I$828,0))</f>
        <v>Cranberry Twp</v>
      </c>
      <c r="E6075">
        <f>INDEX(cleaned_data_Pittsburgh!AG$2:'cleaned_data_Pittsburgh'!AG$828, MATCH(A6075, cleaned_data_Pittsburgh!I$2:'cleaned_data_Pittsburgh'!I$828,0))</f>
        <v>0</v>
      </c>
      <c r="F6075" t="str">
        <f>INDEX(cleaned_data_Pittsburgh!AK$2:'cleaned_data_Pittsburgh'!AK$828, MATCH(A6075, cleaned_data_Pittsburgh!I$2:'cleaned_data_Pittsburgh'!I$828,0))</f>
        <v>Sub-county</v>
      </c>
      <c r="G6075">
        <f t="shared" si="77"/>
        <v>0</v>
      </c>
    </row>
    <row r="6076" spans="1:7" x14ac:dyDescent="0.2">
      <c r="A6076">
        <v>224810471</v>
      </c>
      <c r="B6076">
        <v>182616264</v>
      </c>
      <c r="C6076" t="s">
        <v>3572</v>
      </c>
      <c r="D6076" t="str">
        <f>INDEX(cleaned_data_Pittsburgh!AF$2:'cleaned_data_Pittsburgh'!AF$828, MATCH(A6076, cleaned_data_Pittsburgh!I$2:'cleaned_data_Pittsburgh'!I$828,0))</f>
        <v>Cranberry Twp</v>
      </c>
      <c r="E6076">
        <f>INDEX(cleaned_data_Pittsburgh!AG$2:'cleaned_data_Pittsburgh'!AG$828, MATCH(A6076, cleaned_data_Pittsburgh!I$2:'cleaned_data_Pittsburgh'!I$828,0))</f>
        <v>0</v>
      </c>
      <c r="F6076" t="str">
        <f>INDEX(cleaned_data_Pittsburgh!AK$2:'cleaned_data_Pittsburgh'!AK$828, MATCH(A6076, cleaned_data_Pittsburgh!I$2:'cleaned_data_Pittsburgh'!I$828,0))</f>
        <v>Sub-county</v>
      </c>
      <c r="G6076">
        <f t="shared" si="77"/>
        <v>0</v>
      </c>
    </row>
    <row r="6077" spans="1:7" x14ac:dyDescent="0.2">
      <c r="A6077">
        <v>224810550</v>
      </c>
      <c r="B6077">
        <v>182616264</v>
      </c>
      <c r="C6077" t="s">
        <v>3572</v>
      </c>
      <c r="D6077" t="str">
        <f>INDEX(cleaned_data_Pittsburgh!AF$2:'cleaned_data_Pittsburgh'!AF$828, MATCH(A6077, cleaned_data_Pittsburgh!I$2:'cleaned_data_Pittsburgh'!I$828,0))</f>
        <v>Cranberry Twp</v>
      </c>
      <c r="E6077">
        <f>INDEX(cleaned_data_Pittsburgh!AG$2:'cleaned_data_Pittsburgh'!AG$828, MATCH(A6077, cleaned_data_Pittsburgh!I$2:'cleaned_data_Pittsburgh'!I$828,0))</f>
        <v>0</v>
      </c>
      <c r="F6077" t="str">
        <f>INDEX(cleaned_data_Pittsburgh!AK$2:'cleaned_data_Pittsburgh'!AK$828, MATCH(A6077, cleaned_data_Pittsburgh!I$2:'cleaned_data_Pittsburgh'!I$828,0))</f>
        <v>Sub-county</v>
      </c>
      <c r="G6077">
        <f t="shared" si="77"/>
        <v>0</v>
      </c>
    </row>
    <row r="6078" spans="1:7" x14ac:dyDescent="0.2">
      <c r="A6078">
        <v>223973539</v>
      </c>
      <c r="B6078">
        <v>122026282</v>
      </c>
      <c r="C6078" t="s">
        <v>3509</v>
      </c>
      <c r="D6078" t="str">
        <f>INDEX(cleaned_data_Pittsburgh!AF$2:'cleaned_data_Pittsburgh'!AF$828, MATCH(A6078, cleaned_data_Pittsburgh!I$2:'cleaned_data_Pittsburgh'!I$828,0))</f>
        <v>Pittsburgh</v>
      </c>
      <c r="E6078">
        <f>INDEX(cleaned_data_Pittsburgh!AG$2:'cleaned_data_Pittsburgh'!AG$828, MATCH(A6078, cleaned_data_Pittsburgh!I$2:'cleaned_data_Pittsburgh'!I$828,0))</f>
        <v>1</v>
      </c>
      <c r="F6078" t="str">
        <f>INDEX(cleaned_data_Pittsburgh!AK$2:'cleaned_data_Pittsburgh'!AK$828, MATCH(A6078, cleaned_data_Pittsburgh!I$2:'cleaned_data_Pittsburgh'!I$828,0))</f>
        <v>Sub-county</v>
      </c>
      <c r="G6078">
        <f t="shared" si="77"/>
        <v>0</v>
      </c>
    </row>
    <row r="6079" spans="1:7" x14ac:dyDescent="0.2">
      <c r="A6079">
        <v>222380729</v>
      </c>
      <c r="B6079">
        <v>165794972</v>
      </c>
      <c r="C6079" t="s">
        <v>3405</v>
      </c>
      <c r="D6079" t="str">
        <f>INDEX(cleaned_data_Pittsburgh!AF$2:'cleaned_data_Pittsburgh'!AF$828, MATCH(A6079, cleaned_data_Pittsburgh!I$2:'cleaned_data_Pittsburgh'!I$828,0))</f>
        <v>Pittsburgh</v>
      </c>
      <c r="E6079">
        <f>INDEX(cleaned_data_Pittsburgh!AG$2:'cleaned_data_Pittsburgh'!AG$828, MATCH(A6079, cleaned_data_Pittsburgh!I$2:'cleaned_data_Pittsburgh'!I$828,0))</f>
        <v>0</v>
      </c>
      <c r="F6079" t="str">
        <f>INDEX(cleaned_data_Pittsburgh!AK$2:'cleaned_data_Pittsburgh'!AK$828, MATCH(A6079, cleaned_data_Pittsburgh!I$2:'cleaned_data_Pittsburgh'!I$828,0))</f>
        <v>Sub-county</v>
      </c>
      <c r="G6079">
        <f t="shared" si="77"/>
        <v>0</v>
      </c>
    </row>
    <row r="6080" spans="1:7" x14ac:dyDescent="0.2">
      <c r="A6080">
        <v>222465225</v>
      </c>
      <c r="B6080">
        <v>190079944</v>
      </c>
      <c r="C6080" t="s">
        <v>3405</v>
      </c>
      <c r="D6080" t="str">
        <f>INDEX(cleaned_data_Pittsburgh!AF$2:'cleaned_data_Pittsburgh'!AF$828, MATCH(A6080, cleaned_data_Pittsburgh!I$2:'cleaned_data_Pittsburgh'!I$828,0))</f>
        <v>Pittsburgh</v>
      </c>
      <c r="E6080">
        <f>INDEX(cleaned_data_Pittsburgh!AG$2:'cleaned_data_Pittsburgh'!AG$828, MATCH(A6080, cleaned_data_Pittsburgh!I$2:'cleaned_data_Pittsburgh'!I$828,0))</f>
        <v>0</v>
      </c>
      <c r="F6080" t="str">
        <f>INDEX(cleaned_data_Pittsburgh!AK$2:'cleaned_data_Pittsburgh'!AK$828, MATCH(A6080, cleaned_data_Pittsburgh!I$2:'cleaned_data_Pittsburgh'!I$828,0))</f>
        <v>Sub-county</v>
      </c>
      <c r="G6080">
        <f t="shared" si="77"/>
        <v>0</v>
      </c>
    </row>
    <row r="6081" spans="1:7" x14ac:dyDescent="0.2">
      <c r="A6081">
        <v>222481729</v>
      </c>
      <c r="B6081">
        <v>190445947</v>
      </c>
      <c r="C6081" t="s">
        <v>3405</v>
      </c>
      <c r="D6081" t="str">
        <f>INDEX(cleaned_data_Pittsburgh!AF$2:'cleaned_data_Pittsburgh'!AF$828, MATCH(A6081, cleaned_data_Pittsburgh!I$2:'cleaned_data_Pittsburgh'!I$828,0))</f>
        <v>Pittsburgh</v>
      </c>
      <c r="E6081">
        <f>INDEX(cleaned_data_Pittsburgh!AG$2:'cleaned_data_Pittsburgh'!AG$828, MATCH(A6081, cleaned_data_Pittsburgh!I$2:'cleaned_data_Pittsburgh'!I$828,0))</f>
        <v>0</v>
      </c>
      <c r="F6081" t="str">
        <f>INDEX(cleaned_data_Pittsburgh!AK$2:'cleaned_data_Pittsburgh'!AK$828, MATCH(A6081, cleaned_data_Pittsburgh!I$2:'cleaned_data_Pittsburgh'!I$828,0))</f>
        <v>Sub-county</v>
      </c>
      <c r="G6081">
        <f t="shared" si="77"/>
        <v>0</v>
      </c>
    </row>
    <row r="6082" spans="1:7" x14ac:dyDescent="0.2">
      <c r="A6082">
        <v>222816099</v>
      </c>
      <c r="B6082">
        <v>186627401</v>
      </c>
      <c r="C6082" t="s">
        <v>3405</v>
      </c>
      <c r="D6082" t="str">
        <f>INDEX(cleaned_data_Pittsburgh!AF$2:'cleaned_data_Pittsburgh'!AF$828, MATCH(A6082, cleaned_data_Pittsburgh!I$2:'cleaned_data_Pittsburgh'!I$828,0))</f>
        <v>Pittsburgh</v>
      </c>
      <c r="E6082">
        <f>INDEX(cleaned_data_Pittsburgh!AG$2:'cleaned_data_Pittsburgh'!AG$828, MATCH(A6082, cleaned_data_Pittsburgh!I$2:'cleaned_data_Pittsburgh'!I$828,0))</f>
        <v>0</v>
      </c>
      <c r="F6082" t="str">
        <f>INDEX(cleaned_data_Pittsburgh!AK$2:'cleaned_data_Pittsburgh'!AK$828, MATCH(A6082, cleaned_data_Pittsburgh!I$2:'cleaned_data_Pittsburgh'!I$828,0))</f>
        <v>Sub-county</v>
      </c>
      <c r="G6082">
        <f t="shared" si="77"/>
        <v>0</v>
      </c>
    </row>
    <row r="6083" spans="1:7" x14ac:dyDescent="0.2">
      <c r="A6083">
        <v>222989948</v>
      </c>
      <c r="B6083">
        <v>191456961</v>
      </c>
      <c r="C6083" t="s">
        <v>3405</v>
      </c>
      <c r="D6083" t="str">
        <f>INDEX(cleaned_data_Pittsburgh!AF$2:'cleaned_data_Pittsburgh'!AF$828, MATCH(A6083, cleaned_data_Pittsburgh!I$2:'cleaned_data_Pittsburgh'!I$828,0))</f>
        <v>Pittsburgh</v>
      </c>
      <c r="E6083">
        <f>INDEX(cleaned_data_Pittsburgh!AG$2:'cleaned_data_Pittsburgh'!AG$828, MATCH(A6083, cleaned_data_Pittsburgh!I$2:'cleaned_data_Pittsburgh'!I$828,0))</f>
        <v>0</v>
      </c>
      <c r="F6083" t="str">
        <f>INDEX(cleaned_data_Pittsburgh!AK$2:'cleaned_data_Pittsburgh'!AK$828, MATCH(A6083, cleaned_data_Pittsburgh!I$2:'cleaned_data_Pittsburgh'!I$828,0))</f>
        <v>Sub-county</v>
      </c>
      <c r="G6083">
        <f t="shared" si="77"/>
        <v>0</v>
      </c>
    </row>
    <row r="6084" spans="1:7" x14ac:dyDescent="0.2">
      <c r="A6084">
        <v>222989948</v>
      </c>
      <c r="B6084">
        <v>190445947</v>
      </c>
      <c r="C6084" t="s">
        <v>3405</v>
      </c>
      <c r="D6084" t="str">
        <f>INDEX(cleaned_data_Pittsburgh!AF$2:'cleaned_data_Pittsburgh'!AF$828, MATCH(A6084, cleaned_data_Pittsburgh!I$2:'cleaned_data_Pittsburgh'!I$828,0))</f>
        <v>Pittsburgh</v>
      </c>
      <c r="E6084">
        <f>INDEX(cleaned_data_Pittsburgh!AG$2:'cleaned_data_Pittsburgh'!AG$828, MATCH(A6084, cleaned_data_Pittsburgh!I$2:'cleaned_data_Pittsburgh'!I$828,0))</f>
        <v>0</v>
      </c>
      <c r="F6084" t="str">
        <f>INDEX(cleaned_data_Pittsburgh!AK$2:'cleaned_data_Pittsburgh'!AK$828, MATCH(A6084, cleaned_data_Pittsburgh!I$2:'cleaned_data_Pittsburgh'!I$828,0))</f>
        <v>Sub-county</v>
      </c>
      <c r="G6084">
        <f t="shared" si="77"/>
        <v>0</v>
      </c>
    </row>
    <row r="6085" spans="1:7" x14ac:dyDescent="0.2">
      <c r="A6085">
        <v>223344751</v>
      </c>
      <c r="B6085">
        <v>11653868</v>
      </c>
      <c r="C6085" t="s">
        <v>3405</v>
      </c>
      <c r="D6085" t="str">
        <f>INDEX(cleaned_data_Pittsburgh!AF$2:'cleaned_data_Pittsburgh'!AF$828, MATCH(A6085, cleaned_data_Pittsburgh!I$2:'cleaned_data_Pittsburgh'!I$828,0))</f>
        <v>Pittsburgh</v>
      </c>
      <c r="E6085">
        <f>INDEX(cleaned_data_Pittsburgh!AG$2:'cleaned_data_Pittsburgh'!AG$828, MATCH(A6085, cleaned_data_Pittsburgh!I$2:'cleaned_data_Pittsburgh'!I$828,0))</f>
        <v>0</v>
      </c>
      <c r="F6085" t="str">
        <f>INDEX(cleaned_data_Pittsburgh!AK$2:'cleaned_data_Pittsburgh'!AK$828, MATCH(A6085, cleaned_data_Pittsburgh!I$2:'cleaned_data_Pittsburgh'!I$828,0))</f>
        <v>Sub-county</v>
      </c>
      <c r="G6085">
        <f t="shared" si="77"/>
        <v>0</v>
      </c>
    </row>
    <row r="6086" spans="1:7" x14ac:dyDescent="0.2">
      <c r="A6086">
        <v>223344751</v>
      </c>
      <c r="B6086">
        <v>190445947</v>
      </c>
      <c r="C6086" t="s">
        <v>3405</v>
      </c>
      <c r="D6086" t="str">
        <f>INDEX(cleaned_data_Pittsburgh!AF$2:'cleaned_data_Pittsburgh'!AF$828, MATCH(A6086, cleaned_data_Pittsburgh!I$2:'cleaned_data_Pittsburgh'!I$828,0))</f>
        <v>Pittsburgh</v>
      </c>
      <c r="E6086">
        <f>INDEX(cleaned_data_Pittsburgh!AG$2:'cleaned_data_Pittsburgh'!AG$828, MATCH(A6086, cleaned_data_Pittsburgh!I$2:'cleaned_data_Pittsburgh'!I$828,0))</f>
        <v>0</v>
      </c>
      <c r="F6086" t="str">
        <f>INDEX(cleaned_data_Pittsburgh!AK$2:'cleaned_data_Pittsburgh'!AK$828, MATCH(A6086, cleaned_data_Pittsburgh!I$2:'cleaned_data_Pittsburgh'!I$828,0))</f>
        <v>Sub-county</v>
      </c>
      <c r="G6086">
        <f t="shared" si="77"/>
        <v>0</v>
      </c>
    </row>
    <row r="6087" spans="1:7" x14ac:dyDescent="0.2">
      <c r="A6087">
        <v>223573755</v>
      </c>
      <c r="B6087">
        <v>183376538</v>
      </c>
      <c r="C6087" t="s">
        <v>3405</v>
      </c>
      <c r="D6087" t="str">
        <f>INDEX(cleaned_data_Pittsburgh!AF$2:'cleaned_data_Pittsburgh'!AF$828, MATCH(A6087, cleaned_data_Pittsburgh!I$2:'cleaned_data_Pittsburgh'!I$828,0))</f>
        <v>Pittsburgh</v>
      </c>
      <c r="E6087">
        <f>INDEX(cleaned_data_Pittsburgh!AG$2:'cleaned_data_Pittsburgh'!AG$828, MATCH(A6087, cleaned_data_Pittsburgh!I$2:'cleaned_data_Pittsburgh'!I$828,0))</f>
        <v>0</v>
      </c>
      <c r="F6087" t="str">
        <f>INDEX(cleaned_data_Pittsburgh!AK$2:'cleaned_data_Pittsburgh'!AK$828, MATCH(A6087, cleaned_data_Pittsburgh!I$2:'cleaned_data_Pittsburgh'!I$828,0))</f>
        <v>Sub-county</v>
      </c>
      <c r="G6087">
        <f t="shared" si="77"/>
        <v>0</v>
      </c>
    </row>
    <row r="6088" spans="1:7" x14ac:dyDescent="0.2">
      <c r="A6088">
        <v>223839628</v>
      </c>
      <c r="B6088">
        <v>190445947</v>
      </c>
      <c r="C6088" t="s">
        <v>3405</v>
      </c>
      <c r="D6088" t="str">
        <f>INDEX(cleaned_data_Pittsburgh!AF$2:'cleaned_data_Pittsburgh'!AF$828, MATCH(A6088, cleaned_data_Pittsburgh!I$2:'cleaned_data_Pittsburgh'!I$828,0))</f>
        <v>Pittsburgh</v>
      </c>
      <c r="E6088">
        <f>INDEX(cleaned_data_Pittsburgh!AG$2:'cleaned_data_Pittsburgh'!AG$828, MATCH(A6088, cleaned_data_Pittsburgh!I$2:'cleaned_data_Pittsburgh'!I$828,0))</f>
        <v>0</v>
      </c>
      <c r="F6088" t="str">
        <f>INDEX(cleaned_data_Pittsburgh!AK$2:'cleaned_data_Pittsburgh'!AK$828, MATCH(A6088, cleaned_data_Pittsburgh!I$2:'cleaned_data_Pittsburgh'!I$828,0))</f>
        <v>Sub-county</v>
      </c>
      <c r="G6088">
        <f t="shared" si="77"/>
        <v>0</v>
      </c>
    </row>
    <row r="6089" spans="1:7" x14ac:dyDescent="0.2">
      <c r="A6089">
        <v>224017162</v>
      </c>
      <c r="B6089">
        <v>13856609</v>
      </c>
      <c r="C6089" t="s">
        <v>3405</v>
      </c>
      <c r="D6089" t="str">
        <f>INDEX(cleaned_data_Pittsburgh!AF$2:'cleaned_data_Pittsburgh'!AF$828, MATCH(A6089, cleaned_data_Pittsburgh!I$2:'cleaned_data_Pittsburgh'!I$828,0))</f>
        <v>Pittsburgh</v>
      </c>
      <c r="E6089">
        <f>INDEX(cleaned_data_Pittsburgh!AG$2:'cleaned_data_Pittsburgh'!AG$828, MATCH(A6089, cleaned_data_Pittsburgh!I$2:'cleaned_data_Pittsburgh'!I$828,0))</f>
        <v>0</v>
      </c>
      <c r="F6089" t="str">
        <f>INDEX(cleaned_data_Pittsburgh!AK$2:'cleaned_data_Pittsburgh'!AK$828, MATCH(A6089, cleaned_data_Pittsburgh!I$2:'cleaned_data_Pittsburgh'!I$828,0))</f>
        <v>Sub-county</v>
      </c>
      <c r="G6089">
        <f t="shared" si="77"/>
        <v>0</v>
      </c>
    </row>
    <row r="6090" spans="1:7" x14ac:dyDescent="0.2">
      <c r="A6090">
        <v>224073587</v>
      </c>
      <c r="B6090">
        <v>143469422</v>
      </c>
      <c r="C6090" t="s">
        <v>3405</v>
      </c>
      <c r="D6090" t="str">
        <f>INDEX(cleaned_data_Pittsburgh!AF$2:'cleaned_data_Pittsburgh'!AF$828, MATCH(A6090, cleaned_data_Pittsburgh!I$2:'cleaned_data_Pittsburgh'!I$828,0))</f>
        <v>Pittsburgh</v>
      </c>
      <c r="E6090">
        <f>INDEX(cleaned_data_Pittsburgh!AG$2:'cleaned_data_Pittsburgh'!AG$828, MATCH(A6090, cleaned_data_Pittsburgh!I$2:'cleaned_data_Pittsburgh'!I$828,0))</f>
        <v>0</v>
      </c>
      <c r="F6090" t="str">
        <f>INDEX(cleaned_data_Pittsburgh!AK$2:'cleaned_data_Pittsburgh'!AK$828, MATCH(A6090, cleaned_data_Pittsburgh!I$2:'cleaned_data_Pittsburgh'!I$828,0))</f>
        <v>Sub-county</v>
      </c>
      <c r="G6090">
        <f t="shared" si="77"/>
        <v>0</v>
      </c>
    </row>
    <row r="6091" spans="1:7" x14ac:dyDescent="0.2">
      <c r="A6091">
        <v>224223436</v>
      </c>
      <c r="B6091">
        <v>163715032</v>
      </c>
      <c r="C6091" t="s">
        <v>3405</v>
      </c>
      <c r="D6091" t="str">
        <f>INDEX(cleaned_data_Pittsburgh!AF$2:'cleaned_data_Pittsburgh'!AF$828, MATCH(A6091, cleaned_data_Pittsburgh!I$2:'cleaned_data_Pittsburgh'!I$828,0))</f>
        <v>Pittsburgh</v>
      </c>
      <c r="E6091">
        <f>INDEX(cleaned_data_Pittsburgh!AG$2:'cleaned_data_Pittsburgh'!AG$828, MATCH(A6091, cleaned_data_Pittsburgh!I$2:'cleaned_data_Pittsburgh'!I$828,0))</f>
        <v>0</v>
      </c>
      <c r="F6091" t="str">
        <f>INDEX(cleaned_data_Pittsburgh!AK$2:'cleaned_data_Pittsburgh'!AK$828, MATCH(A6091, cleaned_data_Pittsburgh!I$2:'cleaned_data_Pittsburgh'!I$828,0))</f>
        <v>Sub-county</v>
      </c>
      <c r="G6091">
        <f t="shared" ref="G6091:G6154" si="78">IF(IFERROR(SEARCH(D6091, C6091), 0), 1, 0)</f>
        <v>0</v>
      </c>
    </row>
    <row r="6092" spans="1:7" x14ac:dyDescent="0.2">
      <c r="A6092">
        <v>224223457</v>
      </c>
      <c r="B6092">
        <v>187878183</v>
      </c>
      <c r="C6092" t="s">
        <v>3405</v>
      </c>
      <c r="D6092" t="str">
        <f>INDEX(cleaned_data_Pittsburgh!AF$2:'cleaned_data_Pittsburgh'!AF$828, MATCH(A6092, cleaned_data_Pittsburgh!I$2:'cleaned_data_Pittsburgh'!I$828,0))</f>
        <v>Pittsburgh</v>
      </c>
      <c r="E6092">
        <f>INDEX(cleaned_data_Pittsburgh!AG$2:'cleaned_data_Pittsburgh'!AG$828, MATCH(A6092, cleaned_data_Pittsburgh!I$2:'cleaned_data_Pittsburgh'!I$828,0))</f>
        <v>0</v>
      </c>
      <c r="F6092" t="str">
        <f>INDEX(cleaned_data_Pittsburgh!AK$2:'cleaned_data_Pittsburgh'!AK$828, MATCH(A6092, cleaned_data_Pittsburgh!I$2:'cleaned_data_Pittsburgh'!I$828,0))</f>
        <v>Sub-county</v>
      </c>
      <c r="G6092">
        <f t="shared" si="78"/>
        <v>0</v>
      </c>
    </row>
    <row r="6093" spans="1:7" x14ac:dyDescent="0.2">
      <c r="A6093">
        <v>224269782</v>
      </c>
      <c r="B6093">
        <v>114216792</v>
      </c>
      <c r="C6093" t="s">
        <v>3405</v>
      </c>
      <c r="D6093" t="str">
        <f>INDEX(cleaned_data_Pittsburgh!AF$2:'cleaned_data_Pittsburgh'!AF$828, MATCH(A6093, cleaned_data_Pittsburgh!I$2:'cleaned_data_Pittsburgh'!I$828,0))</f>
        <v>Pittsburgh</v>
      </c>
      <c r="E6093">
        <f>INDEX(cleaned_data_Pittsburgh!AG$2:'cleaned_data_Pittsburgh'!AG$828, MATCH(A6093, cleaned_data_Pittsburgh!I$2:'cleaned_data_Pittsburgh'!I$828,0))</f>
        <v>0</v>
      </c>
      <c r="F6093" t="str">
        <f>INDEX(cleaned_data_Pittsburgh!AK$2:'cleaned_data_Pittsburgh'!AK$828, MATCH(A6093, cleaned_data_Pittsburgh!I$2:'cleaned_data_Pittsburgh'!I$828,0))</f>
        <v>Sub-county</v>
      </c>
      <c r="G6093">
        <f t="shared" si="78"/>
        <v>0</v>
      </c>
    </row>
    <row r="6094" spans="1:7" x14ac:dyDescent="0.2">
      <c r="A6094">
        <v>224269949</v>
      </c>
      <c r="B6094">
        <v>114216792</v>
      </c>
      <c r="C6094" t="s">
        <v>3405</v>
      </c>
      <c r="D6094" t="str">
        <f>INDEX(cleaned_data_Pittsburgh!AF$2:'cleaned_data_Pittsburgh'!AF$828, MATCH(A6094, cleaned_data_Pittsburgh!I$2:'cleaned_data_Pittsburgh'!I$828,0))</f>
        <v>Pittsburgh</v>
      </c>
      <c r="E6094">
        <f>INDEX(cleaned_data_Pittsburgh!AG$2:'cleaned_data_Pittsburgh'!AG$828, MATCH(A6094, cleaned_data_Pittsburgh!I$2:'cleaned_data_Pittsburgh'!I$828,0))</f>
        <v>0</v>
      </c>
      <c r="F6094" t="str">
        <f>INDEX(cleaned_data_Pittsburgh!AK$2:'cleaned_data_Pittsburgh'!AK$828, MATCH(A6094, cleaned_data_Pittsburgh!I$2:'cleaned_data_Pittsburgh'!I$828,0))</f>
        <v>Sub-county</v>
      </c>
      <c r="G6094">
        <f t="shared" si="78"/>
        <v>0</v>
      </c>
    </row>
    <row r="6095" spans="1:7" x14ac:dyDescent="0.2">
      <c r="A6095">
        <v>224270298</v>
      </c>
      <c r="B6095">
        <v>114216792</v>
      </c>
      <c r="C6095" t="s">
        <v>3405</v>
      </c>
      <c r="D6095" t="str">
        <f>INDEX(cleaned_data_Pittsburgh!AF$2:'cleaned_data_Pittsburgh'!AF$828, MATCH(A6095, cleaned_data_Pittsburgh!I$2:'cleaned_data_Pittsburgh'!I$828,0))</f>
        <v>Pittsburgh</v>
      </c>
      <c r="E6095">
        <f>INDEX(cleaned_data_Pittsburgh!AG$2:'cleaned_data_Pittsburgh'!AG$828, MATCH(A6095, cleaned_data_Pittsburgh!I$2:'cleaned_data_Pittsburgh'!I$828,0))</f>
        <v>0</v>
      </c>
      <c r="F6095" t="str">
        <f>INDEX(cleaned_data_Pittsburgh!AK$2:'cleaned_data_Pittsburgh'!AK$828, MATCH(A6095, cleaned_data_Pittsburgh!I$2:'cleaned_data_Pittsburgh'!I$828,0))</f>
        <v>Sub-county</v>
      </c>
      <c r="G6095">
        <f t="shared" si="78"/>
        <v>0</v>
      </c>
    </row>
    <row r="6096" spans="1:7" x14ac:dyDescent="0.2">
      <c r="A6096">
        <v>224375631</v>
      </c>
      <c r="B6096">
        <v>191208263</v>
      </c>
      <c r="C6096" t="s">
        <v>3405</v>
      </c>
      <c r="D6096" t="str">
        <f>INDEX(cleaned_data_Pittsburgh!AF$2:'cleaned_data_Pittsburgh'!AF$828, MATCH(A6096, cleaned_data_Pittsburgh!I$2:'cleaned_data_Pittsburgh'!I$828,0))</f>
        <v>Pittsburgh</v>
      </c>
      <c r="E6096">
        <f>INDEX(cleaned_data_Pittsburgh!AG$2:'cleaned_data_Pittsburgh'!AG$828, MATCH(A6096, cleaned_data_Pittsburgh!I$2:'cleaned_data_Pittsburgh'!I$828,0))</f>
        <v>0</v>
      </c>
      <c r="F6096" t="str">
        <f>INDEX(cleaned_data_Pittsburgh!AK$2:'cleaned_data_Pittsburgh'!AK$828, MATCH(A6096, cleaned_data_Pittsburgh!I$2:'cleaned_data_Pittsburgh'!I$828,0))</f>
        <v>Sub-county</v>
      </c>
      <c r="G6096">
        <f t="shared" si="78"/>
        <v>0</v>
      </c>
    </row>
    <row r="6097" spans="1:7" x14ac:dyDescent="0.2">
      <c r="A6097">
        <v>224378735</v>
      </c>
      <c r="B6097">
        <v>2407689</v>
      </c>
      <c r="C6097" t="s">
        <v>3405</v>
      </c>
      <c r="D6097" t="str">
        <f>INDEX(cleaned_data_Pittsburgh!AF$2:'cleaned_data_Pittsburgh'!AF$828, MATCH(A6097, cleaned_data_Pittsburgh!I$2:'cleaned_data_Pittsburgh'!I$828,0))</f>
        <v>Pittsburgh</v>
      </c>
      <c r="E6097">
        <f>INDEX(cleaned_data_Pittsburgh!AG$2:'cleaned_data_Pittsburgh'!AG$828, MATCH(A6097, cleaned_data_Pittsburgh!I$2:'cleaned_data_Pittsburgh'!I$828,0))</f>
        <v>0</v>
      </c>
      <c r="F6097" t="str">
        <f>INDEX(cleaned_data_Pittsburgh!AK$2:'cleaned_data_Pittsburgh'!AK$828, MATCH(A6097, cleaned_data_Pittsburgh!I$2:'cleaned_data_Pittsburgh'!I$828,0))</f>
        <v>Sub-county</v>
      </c>
      <c r="G6097">
        <f t="shared" si="78"/>
        <v>0</v>
      </c>
    </row>
    <row r="6098" spans="1:7" x14ac:dyDescent="0.2">
      <c r="A6098">
        <v>224448821</v>
      </c>
      <c r="B6098">
        <v>188134544</v>
      </c>
      <c r="C6098" t="s">
        <v>3405</v>
      </c>
      <c r="D6098" t="str">
        <f>INDEX(cleaned_data_Pittsburgh!AF$2:'cleaned_data_Pittsburgh'!AF$828, MATCH(A6098, cleaned_data_Pittsburgh!I$2:'cleaned_data_Pittsburgh'!I$828,0))</f>
        <v>Pittsburgh</v>
      </c>
      <c r="E6098">
        <f>INDEX(cleaned_data_Pittsburgh!AG$2:'cleaned_data_Pittsburgh'!AG$828, MATCH(A6098, cleaned_data_Pittsburgh!I$2:'cleaned_data_Pittsburgh'!I$828,0))</f>
        <v>0</v>
      </c>
      <c r="F6098" t="str">
        <f>INDEX(cleaned_data_Pittsburgh!AK$2:'cleaned_data_Pittsburgh'!AK$828, MATCH(A6098, cleaned_data_Pittsburgh!I$2:'cleaned_data_Pittsburgh'!I$828,0))</f>
        <v>Sub-county</v>
      </c>
      <c r="G6098">
        <f t="shared" si="78"/>
        <v>0</v>
      </c>
    </row>
    <row r="6099" spans="1:7" x14ac:dyDescent="0.2">
      <c r="A6099">
        <v>224548991</v>
      </c>
      <c r="B6099">
        <v>12269824</v>
      </c>
      <c r="C6099" t="s">
        <v>3405</v>
      </c>
      <c r="D6099" t="str">
        <f>INDEX(cleaned_data_Pittsburgh!AF$2:'cleaned_data_Pittsburgh'!AF$828, MATCH(A6099, cleaned_data_Pittsburgh!I$2:'cleaned_data_Pittsburgh'!I$828,0))</f>
        <v>Cranberry Twp</v>
      </c>
      <c r="E6099">
        <f>INDEX(cleaned_data_Pittsburgh!AG$2:'cleaned_data_Pittsburgh'!AG$828, MATCH(A6099, cleaned_data_Pittsburgh!I$2:'cleaned_data_Pittsburgh'!I$828,0))</f>
        <v>0</v>
      </c>
      <c r="F6099" t="str">
        <f>INDEX(cleaned_data_Pittsburgh!AK$2:'cleaned_data_Pittsburgh'!AK$828, MATCH(A6099, cleaned_data_Pittsburgh!I$2:'cleaned_data_Pittsburgh'!I$828,0))</f>
        <v>Sub-county</v>
      </c>
      <c r="G6099">
        <f t="shared" si="78"/>
        <v>0</v>
      </c>
    </row>
    <row r="6100" spans="1:7" x14ac:dyDescent="0.2">
      <c r="A6100">
        <v>224596961</v>
      </c>
      <c r="B6100">
        <v>191208263</v>
      </c>
      <c r="C6100" t="s">
        <v>3405</v>
      </c>
      <c r="D6100" t="str">
        <f>INDEX(cleaned_data_Pittsburgh!AF$2:'cleaned_data_Pittsburgh'!AF$828, MATCH(A6100, cleaned_data_Pittsburgh!I$2:'cleaned_data_Pittsburgh'!I$828,0))</f>
        <v>Pittsburgh</v>
      </c>
      <c r="E6100">
        <f>INDEX(cleaned_data_Pittsburgh!AG$2:'cleaned_data_Pittsburgh'!AG$828, MATCH(A6100, cleaned_data_Pittsburgh!I$2:'cleaned_data_Pittsburgh'!I$828,0))</f>
        <v>0</v>
      </c>
      <c r="F6100" t="str">
        <f>INDEX(cleaned_data_Pittsburgh!AK$2:'cleaned_data_Pittsburgh'!AK$828, MATCH(A6100, cleaned_data_Pittsburgh!I$2:'cleaned_data_Pittsburgh'!I$828,0))</f>
        <v>Sub-county</v>
      </c>
      <c r="G6100">
        <f t="shared" si="78"/>
        <v>0</v>
      </c>
    </row>
    <row r="6101" spans="1:7" x14ac:dyDescent="0.2">
      <c r="A6101">
        <v>224599580</v>
      </c>
      <c r="B6101">
        <v>114216792</v>
      </c>
      <c r="C6101" t="s">
        <v>3405</v>
      </c>
      <c r="D6101" t="str">
        <f>INDEX(cleaned_data_Pittsburgh!AF$2:'cleaned_data_Pittsburgh'!AF$828, MATCH(A6101, cleaned_data_Pittsburgh!I$2:'cleaned_data_Pittsburgh'!I$828,0))</f>
        <v>Pittsburgh</v>
      </c>
      <c r="E6101">
        <f>INDEX(cleaned_data_Pittsburgh!AG$2:'cleaned_data_Pittsburgh'!AG$828, MATCH(A6101, cleaned_data_Pittsburgh!I$2:'cleaned_data_Pittsburgh'!I$828,0))</f>
        <v>0</v>
      </c>
      <c r="F6101" t="str">
        <f>INDEX(cleaned_data_Pittsburgh!AK$2:'cleaned_data_Pittsburgh'!AK$828, MATCH(A6101, cleaned_data_Pittsburgh!I$2:'cleaned_data_Pittsburgh'!I$828,0))</f>
        <v>Sub-county</v>
      </c>
      <c r="G6101">
        <f t="shared" si="78"/>
        <v>0</v>
      </c>
    </row>
    <row r="6102" spans="1:7" x14ac:dyDescent="0.2">
      <c r="A6102">
        <v>224709559</v>
      </c>
      <c r="B6102">
        <v>12269824</v>
      </c>
      <c r="C6102" t="s">
        <v>3405</v>
      </c>
      <c r="D6102" t="str">
        <f>INDEX(cleaned_data_Pittsburgh!AF$2:'cleaned_data_Pittsburgh'!AF$828, MATCH(A6102, cleaned_data_Pittsburgh!I$2:'cleaned_data_Pittsburgh'!I$828,0))</f>
        <v>Pittsburgh</v>
      </c>
      <c r="E6102">
        <f>INDEX(cleaned_data_Pittsburgh!AG$2:'cleaned_data_Pittsburgh'!AG$828, MATCH(A6102, cleaned_data_Pittsburgh!I$2:'cleaned_data_Pittsburgh'!I$828,0))</f>
        <v>0</v>
      </c>
      <c r="F6102" t="str">
        <f>INDEX(cleaned_data_Pittsburgh!AK$2:'cleaned_data_Pittsburgh'!AK$828, MATCH(A6102, cleaned_data_Pittsburgh!I$2:'cleaned_data_Pittsburgh'!I$828,0))</f>
        <v>Sub-county</v>
      </c>
      <c r="G6102">
        <f t="shared" si="78"/>
        <v>0</v>
      </c>
    </row>
    <row r="6103" spans="1:7" x14ac:dyDescent="0.2">
      <c r="A6103">
        <v>224791840</v>
      </c>
      <c r="B6103">
        <v>27048392</v>
      </c>
      <c r="C6103" t="s">
        <v>3405</v>
      </c>
      <c r="D6103" t="str">
        <f>INDEX(cleaned_data_Pittsburgh!AF$2:'cleaned_data_Pittsburgh'!AF$828, MATCH(A6103, cleaned_data_Pittsburgh!I$2:'cleaned_data_Pittsburgh'!I$828,0))</f>
        <v>Pittsburgh</v>
      </c>
      <c r="E6103">
        <f>INDEX(cleaned_data_Pittsburgh!AG$2:'cleaned_data_Pittsburgh'!AG$828, MATCH(A6103, cleaned_data_Pittsburgh!I$2:'cleaned_data_Pittsburgh'!I$828,0))</f>
        <v>0</v>
      </c>
      <c r="F6103" t="str">
        <f>INDEX(cleaned_data_Pittsburgh!AK$2:'cleaned_data_Pittsburgh'!AK$828, MATCH(A6103, cleaned_data_Pittsburgh!I$2:'cleaned_data_Pittsburgh'!I$828,0))</f>
        <v>Sub-county</v>
      </c>
      <c r="G6103">
        <f t="shared" si="78"/>
        <v>0</v>
      </c>
    </row>
    <row r="6104" spans="1:7" x14ac:dyDescent="0.2">
      <c r="A6104" t="s">
        <v>3343</v>
      </c>
      <c r="B6104">
        <v>27048392</v>
      </c>
      <c r="C6104" t="s">
        <v>3405</v>
      </c>
      <c r="D6104" t="str">
        <f>INDEX(cleaned_data_Pittsburgh!AF$2:'cleaned_data_Pittsburgh'!AF$828, MATCH(A6104, cleaned_data_Pittsburgh!I$2:'cleaned_data_Pittsburgh'!I$828,0))</f>
        <v>Pittsburgh</v>
      </c>
      <c r="E6104">
        <f>INDEX(cleaned_data_Pittsburgh!AG$2:'cleaned_data_Pittsburgh'!AG$828, MATCH(A6104, cleaned_data_Pittsburgh!I$2:'cleaned_data_Pittsburgh'!I$828,0))</f>
        <v>0</v>
      </c>
      <c r="F6104" t="str">
        <f>INDEX(cleaned_data_Pittsburgh!AK$2:'cleaned_data_Pittsburgh'!AK$828, MATCH(A6104, cleaned_data_Pittsburgh!I$2:'cleaned_data_Pittsburgh'!I$828,0))</f>
        <v>Sub-county</v>
      </c>
      <c r="G6104">
        <f t="shared" si="78"/>
        <v>0</v>
      </c>
    </row>
    <row r="6105" spans="1:7" x14ac:dyDescent="0.2">
      <c r="A6105" t="s">
        <v>3225</v>
      </c>
      <c r="B6105">
        <v>190079944</v>
      </c>
      <c r="C6105" t="s">
        <v>3405</v>
      </c>
      <c r="D6105" t="str">
        <f>INDEX(cleaned_data_Pittsburgh!AF$2:'cleaned_data_Pittsburgh'!AF$828, MATCH(A6105, cleaned_data_Pittsburgh!I$2:'cleaned_data_Pittsburgh'!I$828,0))</f>
        <v>Pittsburgh</v>
      </c>
      <c r="E6105">
        <f>INDEX(cleaned_data_Pittsburgh!AG$2:'cleaned_data_Pittsburgh'!AG$828, MATCH(A6105, cleaned_data_Pittsburgh!I$2:'cleaned_data_Pittsburgh'!I$828,0))</f>
        <v>0</v>
      </c>
      <c r="F6105" t="str">
        <f>INDEX(cleaned_data_Pittsburgh!AK$2:'cleaned_data_Pittsburgh'!AK$828, MATCH(A6105, cleaned_data_Pittsburgh!I$2:'cleaned_data_Pittsburgh'!I$828,0))</f>
        <v>Sub-county</v>
      </c>
      <c r="G6105">
        <f t="shared" si="78"/>
        <v>0</v>
      </c>
    </row>
    <row r="6106" spans="1:7" x14ac:dyDescent="0.2">
      <c r="A6106" t="s">
        <v>3316</v>
      </c>
      <c r="B6106">
        <v>191190514</v>
      </c>
      <c r="C6106" t="s">
        <v>3405</v>
      </c>
      <c r="D6106" t="str">
        <f>INDEX(cleaned_data_Pittsburgh!AF$2:'cleaned_data_Pittsburgh'!AF$828, MATCH(A6106, cleaned_data_Pittsburgh!I$2:'cleaned_data_Pittsburgh'!I$828,0))</f>
        <v>Pittsburgh</v>
      </c>
      <c r="E6106">
        <f>INDEX(cleaned_data_Pittsburgh!AG$2:'cleaned_data_Pittsburgh'!AG$828, MATCH(A6106, cleaned_data_Pittsburgh!I$2:'cleaned_data_Pittsburgh'!I$828,0))</f>
        <v>0</v>
      </c>
      <c r="F6106" t="str">
        <f>INDEX(cleaned_data_Pittsburgh!AK$2:'cleaned_data_Pittsburgh'!AK$828, MATCH(A6106, cleaned_data_Pittsburgh!I$2:'cleaned_data_Pittsburgh'!I$828,0))</f>
        <v>Sub-county</v>
      </c>
      <c r="G6106">
        <f t="shared" si="78"/>
        <v>0</v>
      </c>
    </row>
    <row r="6107" spans="1:7" x14ac:dyDescent="0.2">
      <c r="A6107" t="s">
        <v>3373</v>
      </c>
      <c r="B6107">
        <v>186627401</v>
      </c>
      <c r="C6107" t="s">
        <v>3405</v>
      </c>
      <c r="D6107" t="str">
        <f>INDEX(cleaned_data_Pittsburgh!AF$2:'cleaned_data_Pittsburgh'!AF$828, MATCH(A6107, cleaned_data_Pittsburgh!I$2:'cleaned_data_Pittsburgh'!I$828,0))</f>
        <v>Pittsburgh</v>
      </c>
      <c r="E6107">
        <f>INDEX(cleaned_data_Pittsburgh!AG$2:'cleaned_data_Pittsburgh'!AG$828, MATCH(A6107, cleaned_data_Pittsburgh!I$2:'cleaned_data_Pittsburgh'!I$828,0))</f>
        <v>0</v>
      </c>
      <c r="F6107" t="str">
        <f>INDEX(cleaned_data_Pittsburgh!AK$2:'cleaned_data_Pittsburgh'!AK$828, MATCH(A6107, cleaned_data_Pittsburgh!I$2:'cleaned_data_Pittsburgh'!I$828,0))</f>
        <v>Sub-county</v>
      </c>
      <c r="G6107">
        <f t="shared" si="78"/>
        <v>0</v>
      </c>
    </row>
    <row r="6108" spans="1:7" x14ac:dyDescent="0.2">
      <c r="A6108" t="s">
        <v>3355</v>
      </c>
      <c r="B6108">
        <v>191140068</v>
      </c>
      <c r="C6108" t="s">
        <v>3405</v>
      </c>
      <c r="D6108" t="str">
        <f>INDEX(cleaned_data_Pittsburgh!AF$2:'cleaned_data_Pittsburgh'!AF$828, MATCH(A6108, cleaned_data_Pittsburgh!I$2:'cleaned_data_Pittsburgh'!I$828,0))</f>
        <v>Pittsburgh</v>
      </c>
      <c r="E6108">
        <f>INDEX(cleaned_data_Pittsburgh!AG$2:'cleaned_data_Pittsburgh'!AG$828, MATCH(A6108, cleaned_data_Pittsburgh!I$2:'cleaned_data_Pittsburgh'!I$828,0))</f>
        <v>0</v>
      </c>
      <c r="F6108" t="str">
        <f>INDEX(cleaned_data_Pittsburgh!AK$2:'cleaned_data_Pittsburgh'!AK$828, MATCH(A6108, cleaned_data_Pittsburgh!I$2:'cleaned_data_Pittsburgh'!I$828,0))</f>
        <v>Sub-county</v>
      </c>
      <c r="G6108">
        <f t="shared" si="78"/>
        <v>0</v>
      </c>
    </row>
    <row r="6109" spans="1:7" x14ac:dyDescent="0.2">
      <c r="A6109" t="s">
        <v>3317</v>
      </c>
      <c r="B6109">
        <v>191190514</v>
      </c>
      <c r="C6109" t="s">
        <v>3405</v>
      </c>
      <c r="D6109" t="str">
        <f>INDEX(cleaned_data_Pittsburgh!AF$2:'cleaned_data_Pittsburgh'!AF$828, MATCH(A6109, cleaned_data_Pittsburgh!I$2:'cleaned_data_Pittsburgh'!I$828,0))</f>
        <v>Pittsburgh</v>
      </c>
      <c r="E6109">
        <f>INDEX(cleaned_data_Pittsburgh!AG$2:'cleaned_data_Pittsburgh'!AG$828, MATCH(A6109, cleaned_data_Pittsburgh!I$2:'cleaned_data_Pittsburgh'!I$828,0))</f>
        <v>0</v>
      </c>
      <c r="F6109" t="str">
        <f>INDEX(cleaned_data_Pittsburgh!AK$2:'cleaned_data_Pittsburgh'!AK$828, MATCH(A6109, cleaned_data_Pittsburgh!I$2:'cleaned_data_Pittsburgh'!I$828,0))</f>
        <v>Sub-county</v>
      </c>
      <c r="G6109">
        <f t="shared" si="78"/>
        <v>0</v>
      </c>
    </row>
    <row r="6110" spans="1:7" x14ac:dyDescent="0.2">
      <c r="A6110">
        <v>224095996</v>
      </c>
      <c r="B6110">
        <v>129477922</v>
      </c>
      <c r="C6110" t="s">
        <v>3520</v>
      </c>
      <c r="D6110" t="str">
        <f>INDEX(cleaned_data_Pittsburgh!AF$2:'cleaned_data_Pittsburgh'!AF$828, MATCH(A6110, cleaned_data_Pittsburgh!I$2:'cleaned_data_Pittsburgh'!I$828,0))</f>
        <v>Pittsburgh</v>
      </c>
      <c r="E6110">
        <f>INDEX(cleaned_data_Pittsburgh!AG$2:'cleaned_data_Pittsburgh'!AG$828, MATCH(A6110, cleaned_data_Pittsburgh!I$2:'cleaned_data_Pittsburgh'!I$828,0))</f>
        <v>1</v>
      </c>
      <c r="F6110" t="str">
        <f>INDEX(cleaned_data_Pittsburgh!AK$2:'cleaned_data_Pittsburgh'!AK$828, MATCH(A6110, cleaned_data_Pittsburgh!I$2:'cleaned_data_Pittsburgh'!I$828,0))</f>
        <v>Sub-county</v>
      </c>
      <c r="G6110">
        <f t="shared" si="78"/>
        <v>0</v>
      </c>
    </row>
    <row r="6111" spans="1:7" x14ac:dyDescent="0.2">
      <c r="A6111">
        <v>223612341</v>
      </c>
      <c r="B6111">
        <v>96439162</v>
      </c>
      <c r="C6111" t="s">
        <v>3485</v>
      </c>
      <c r="D6111" t="str">
        <f>INDEX(cleaned_data_Pittsburgh!AF$2:'cleaned_data_Pittsburgh'!AF$828, MATCH(A6111, cleaned_data_Pittsburgh!I$2:'cleaned_data_Pittsburgh'!I$828,0))</f>
        <v>Pittsburgh</v>
      </c>
      <c r="E6111">
        <f>INDEX(cleaned_data_Pittsburgh!AG$2:'cleaned_data_Pittsburgh'!AG$828, MATCH(A6111, cleaned_data_Pittsburgh!I$2:'cleaned_data_Pittsburgh'!I$828,0))</f>
        <v>0</v>
      </c>
      <c r="F6111" t="str">
        <f>INDEX(cleaned_data_Pittsburgh!AK$2:'cleaned_data_Pittsburgh'!AK$828, MATCH(A6111, cleaned_data_Pittsburgh!I$2:'cleaned_data_Pittsburgh'!I$828,0))</f>
        <v>Sub-county</v>
      </c>
      <c r="G6111">
        <f t="shared" si="78"/>
        <v>0</v>
      </c>
    </row>
    <row r="6112" spans="1:7" x14ac:dyDescent="0.2">
      <c r="A6112">
        <v>224525450</v>
      </c>
      <c r="B6112">
        <v>20068531</v>
      </c>
      <c r="C6112" t="s">
        <v>3556</v>
      </c>
      <c r="D6112" t="str">
        <f>INDEX(cleaned_data_Pittsburgh!AF$2:'cleaned_data_Pittsburgh'!AF$828, MATCH(A6112, cleaned_data_Pittsburgh!I$2:'cleaned_data_Pittsburgh'!I$828,0))</f>
        <v>Pittsburgh</v>
      </c>
      <c r="E6112">
        <f>INDEX(cleaned_data_Pittsburgh!AG$2:'cleaned_data_Pittsburgh'!AG$828, MATCH(A6112, cleaned_data_Pittsburgh!I$2:'cleaned_data_Pittsburgh'!I$828,0))</f>
        <v>0</v>
      </c>
      <c r="F6112" t="str">
        <f>INDEX(cleaned_data_Pittsburgh!AK$2:'cleaned_data_Pittsburgh'!AK$828, MATCH(A6112, cleaned_data_Pittsburgh!I$2:'cleaned_data_Pittsburgh'!I$828,0))</f>
        <v>Sub-county</v>
      </c>
      <c r="G6112">
        <f t="shared" si="78"/>
        <v>0</v>
      </c>
    </row>
    <row r="6113" spans="1:7" x14ac:dyDescent="0.2">
      <c r="A6113">
        <v>224623243</v>
      </c>
      <c r="B6113">
        <v>20068531</v>
      </c>
      <c r="C6113" t="s">
        <v>3556</v>
      </c>
      <c r="D6113" t="str">
        <f>INDEX(cleaned_data_Pittsburgh!AF$2:'cleaned_data_Pittsburgh'!AF$828, MATCH(A6113, cleaned_data_Pittsburgh!I$2:'cleaned_data_Pittsburgh'!I$828,0))</f>
        <v>Pittsburgh</v>
      </c>
      <c r="E6113">
        <f>INDEX(cleaned_data_Pittsburgh!AG$2:'cleaned_data_Pittsburgh'!AG$828, MATCH(A6113, cleaned_data_Pittsburgh!I$2:'cleaned_data_Pittsburgh'!I$828,0))</f>
        <v>0</v>
      </c>
      <c r="F6113" t="str">
        <f>INDEX(cleaned_data_Pittsburgh!AK$2:'cleaned_data_Pittsburgh'!AK$828, MATCH(A6113, cleaned_data_Pittsburgh!I$2:'cleaned_data_Pittsburgh'!I$828,0))</f>
        <v>Sub-county</v>
      </c>
      <c r="G6113">
        <f t="shared" si="78"/>
        <v>0</v>
      </c>
    </row>
    <row r="6114" spans="1:7" x14ac:dyDescent="0.2">
      <c r="A6114">
        <v>224867356</v>
      </c>
      <c r="B6114">
        <v>20068531</v>
      </c>
      <c r="C6114" t="s">
        <v>3556</v>
      </c>
      <c r="D6114" t="str">
        <f>INDEX(cleaned_data_Pittsburgh!AF$2:'cleaned_data_Pittsburgh'!AF$828, MATCH(A6114, cleaned_data_Pittsburgh!I$2:'cleaned_data_Pittsburgh'!I$828,0))</f>
        <v>Pittsburgh</v>
      </c>
      <c r="E6114">
        <f>INDEX(cleaned_data_Pittsburgh!AG$2:'cleaned_data_Pittsburgh'!AG$828, MATCH(A6114, cleaned_data_Pittsburgh!I$2:'cleaned_data_Pittsburgh'!I$828,0))</f>
        <v>0</v>
      </c>
      <c r="F6114" t="str">
        <f>INDEX(cleaned_data_Pittsburgh!AK$2:'cleaned_data_Pittsburgh'!AK$828, MATCH(A6114, cleaned_data_Pittsburgh!I$2:'cleaned_data_Pittsburgh'!I$828,0))</f>
        <v>Sub-county</v>
      </c>
      <c r="G6114">
        <f t="shared" si="78"/>
        <v>0</v>
      </c>
    </row>
    <row r="6115" spans="1:7" x14ac:dyDescent="0.2">
      <c r="A6115" t="s">
        <v>3123</v>
      </c>
      <c r="B6115">
        <v>20068531</v>
      </c>
      <c r="C6115" t="s">
        <v>3556</v>
      </c>
      <c r="D6115" t="str">
        <f>INDEX(cleaned_data_Pittsburgh!AF$2:'cleaned_data_Pittsburgh'!AF$828, MATCH(A6115, cleaned_data_Pittsburgh!I$2:'cleaned_data_Pittsburgh'!I$828,0))</f>
        <v>Pittsburgh</v>
      </c>
      <c r="E6115">
        <f>INDEX(cleaned_data_Pittsburgh!AG$2:'cleaned_data_Pittsburgh'!AG$828, MATCH(A6115, cleaned_data_Pittsburgh!I$2:'cleaned_data_Pittsburgh'!I$828,0))</f>
        <v>0</v>
      </c>
      <c r="F6115" t="str">
        <f>INDEX(cleaned_data_Pittsburgh!AK$2:'cleaned_data_Pittsburgh'!AK$828, MATCH(A6115, cleaned_data_Pittsburgh!I$2:'cleaned_data_Pittsburgh'!I$828,0))</f>
        <v>Sub-county</v>
      </c>
      <c r="G6115">
        <f t="shared" si="78"/>
        <v>0</v>
      </c>
    </row>
    <row r="6116" spans="1:7" x14ac:dyDescent="0.2">
      <c r="A6116" t="s">
        <v>3277</v>
      </c>
      <c r="B6116">
        <v>20068531</v>
      </c>
      <c r="C6116" t="s">
        <v>3556</v>
      </c>
      <c r="D6116" t="str">
        <f>INDEX(cleaned_data_Pittsburgh!AF$2:'cleaned_data_Pittsburgh'!AF$828, MATCH(A6116, cleaned_data_Pittsburgh!I$2:'cleaned_data_Pittsburgh'!I$828,0))</f>
        <v>Pittsburgh</v>
      </c>
      <c r="E6116">
        <f>INDEX(cleaned_data_Pittsburgh!AG$2:'cleaned_data_Pittsburgh'!AG$828, MATCH(A6116, cleaned_data_Pittsburgh!I$2:'cleaned_data_Pittsburgh'!I$828,0))</f>
        <v>0</v>
      </c>
      <c r="F6116" t="str">
        <f>INDEX(cleaned_data_Pittsburgh!AK$2:'cleaned_data_Pittsburgh'!AK$828, MATCH(A6116, cleaned_data_Pittsburgh!I$2:'cleaned_data_Pittsburgh'!I$828,0))</f>
        <v>Sub-county</v>
      </c>
      <c r="G6116">
        <f t="shared" si="78"/>
        <v>0</v>
      </c>
    </row>
    <row r="6117" spans="1:7" x14ac:dyDescent="0.2">
      <c r="A6117">
        <v>223344751</v>
      </c>
      <c r="B6117">
        <v>36212772</v>
      </c>
      <c r="C6117" t="s">
        <v>3474</v>
      </c>
      <c r="D6117" t="str">
        <f>INDEX(cleaned_data_Pittsburgh!AF$2:'cleaned_data_Pittsburgh'!AF$828, MATCH(A6117, cleaned_data_Pittsburgh!I$2:'cleaned_data_Pittsburgh'!I$828,0))</f>
        <v>Pittsburgh</v>
      </c>
      <c r="E6117">
        <f>INDEX(cleaned_data_Pittsburgh!AG$2:'cleaned_data_Pittsburgh'!AG$828, MATCH(A6117, cleaned_data_Pittsburgh!I$2:'cleaned_data_Pittsburgh'!I$828,0))</f>
        <v>0</v>
      </c>
      <c r="F6117" t="str">
        <f>INDEX(cleaned_data_Pittsburgh!AK$2:'cleaned_data_Pittsburgh'!AK$828, MATCH(A6117, cleaned_data_Pittsburgh!I$2:'cleaned_data_Pittsburgh'!I$828,0))</f>
        <v>Sub-county</v>
      </c>
      <c r="G6117">
        <f t="shared" si="78"/>
        <v>0</v>
      </c>
    </row>
    <row r="6118" spans="1:7" x14ac:dyDescent="0.2">
      <c r="A6118">
        <v>224266735</v>
      </c>
      <c r="B6118">
        <v>189388545</v>
      </c>
      <c r="C6118" t="s">
        <v>3541</v>
      </c>
      <c r="D6118" t="str">
        <f>INDEX(cleaned_data_Pittsburgh!AF$2:'cleaned_data_Pittsburgh'!AF$828, MATCH(A6118, cleaned_data_Pittsburgh!I$2:'cleaned_data_Pittsburgh'!I$828,0))</f>
        <v>Cranberry Twp</v>
      </c>
      <c r="E6118">
        <f>INDEX(cleaned_data_Pittsburgh!AG$2:'cleaned_data_Pittsburgh'!AG$828, MATCH(A6118, cleaned_data_Pittsburgh!I$2:'cleaned_data_Pittsburgh'!I$828,0))</f>
        <v>0</v>
      </c>
      <c r="F6118" t="str">
        <f>INDEX(cleaned_data_Pittsburgh!AK$2:'cleaned_data_Pittsburgh'!AK$828, MATCH(A6118, cleaned_data_Pittsburgh!I$2:'cleaned_data_Pittsburgh'!I$828,0))</f>
        <v>Sub-county</v>
      </c>
      <c r="G6118">
        <f t="shared" si="78"/>
        <v>0</v>
      </c>
    </row>
    <row r="6119" spans="1:7" x14ac:dyDescent="0.2">
      <c r="A6119">
        <v>224532897</v>
      </c>
      <c r="B6119">
        <v>189388545</v>
      </c>
      <c r="C6119" t="s">
        <v>3541</v>
      </c>
      <c r="D6119" t="str">
        <f>INDEX(cleaned_data_Pittsburgh!AF$2:'cleaned_data_Pittsburgh'!AF$828, MATCH(A6119, cleaned_data_Pittsburgh!I$2:'cleaned_data_Pittsburgh'!I$828,0))</f>
        <v>Cranberry Twp</v>
      </c>
      <c r="E6119">
        <f>INDEX(cleaned_data_Pittsburgh!AG$2:'cleaned_data_Pittsburgh'!AG$828, MATCH(A6119, cleaned_data_Pittsburgh!I$2:'cleaned_data_Pittsburgh'!I$828,0))</f>
        <v>0</v>
      </c>
      <c r="F6119" t="str">
        <f>INDEX(cleaned_data_Pittsburgh!AK$2:'cleaned_data_Pittsburgh'!AK$828, MATCH(A6119, cleaned_data_Pittsburgh!I$2:'cleaned_data_Pittsburgh'!I$828,0))</f>
        <v>Sub-county</v>
      </c>
      <c r="G6119">
        <f t="shared" si="78"/>
        <v>0</v>
      </c>
    </row>
    <row r="6120" spans="1:7" x14ac:dyDescent="0.2">
      <c r="A6120">
        <v>224673357</v>
      </c>
      <c r="B6120">
        <v>189388545</v>
      </c>
      <c r="C6120" t="s">
        <v>3541</v>
      </c>
      <c r="D6120" t="str">
        <f>INDEX(cleaned_data_Pittsburgh!AF$2:'cleaned_data_Pittsburgh'!AF$828, MATCH(A6120, cleaned_data_Pittsburgh!I$2:'cleaned_data_Pittsburgh'!I$828,0))</f>
        <v>Cranberry Twp</v>
      </c>
      <c r="E6120">
        <f>INDEX(cleaned_data_Pittsburgh!AG$2:'cleaned_data_Pittsburgh'!AG$828, MATCH(A6120, cleaned_data_Pittsburgh!I$2:'cleaned_data_Pittsburgh'!I$828,0))</f>
        <v>0</v>
      </c>
      <c r="F6120" t="str">
        <f>INDEX(cleaned_data_Pittsburgh!AK$2:'cleaned_data_Pittsburgh'!AK$828, MATCH(A6120, cleaned_data_Pittsburgh!I$2:'cleaned_data_Pittsburgh'!I$828,0))</f>
        <v>Sub-county</v>
      </c>
      <c r="G6120">
        <f t="shared" si="78"/>
        <v>0</v>
      </c>
    </row>
    <row r="6121" spans="1:7" x14ac:dyDescent="0.2">
      <c r="A6121">
        <v>224672445</v>
      </c>
      <c r="B6121">
        <v>179173102</v>
      </c>
      <c r="C6121" t="s">
        <v>3570</v>
      </c>
      <c r="D6121" t="str">
        <f>INDEX(cleaned_data_Pittsburgh!AF$2:'cleaned_data_Pittsburgh'!AF$828, MATCH(A6121, cleaned_data_Pittsburgh!I$2:'cleaned_data_Pittsburgh'!I$828,0))</f>
        <v>Pittsburgh</v>
      </c>
      <c r="E6121">
        <f>INDEX(cleaned_data_Pittsburgh!AG$2:'cleaned_data_Pittsburgh'!AG$828, MATCH(A6121, cleaned_data_Pittsburgh!I$2:'cleaned_data_Pittsburgh'!I$828,0))</f>
        <v>0</v>
      </c>
      <c r="F6121" t="str">
        <f>INDEX(cleaned_data_Pittsburgh!AK$2:'cleaned_data_Pittsburgh'!AK$828, MATCH(A6121, cleaned_data_Pittsburgh!I$2:'cleaned_data_Pittsburgh'!I$828,0))</f>
        <v>Sub-county</v>
      </c>
      <c r="G6121">
        <f t="shared" si="78"/>
        <v>0</v>
      </c>
    </row>
    <row r="6122" spans="1:7" x14ac:dyDescent="0.2">
      <c r="A6122">
        <v>219537970</v>
      </c>
      <c r="B6122">
        <v>8491195</v>
      </c>
      <c r="C6122" t="s">
        <v>3382</v>
      </c>
      <c r="D6122" t="str">
        <f>INDEX(cleaned_data_Pittsburgh!AF$2:'cleaned_data_Pittsburgh'!AF$828, MATCH(A6122, cleaned_data_Pittsburgh!I$2:'cleaned_data_Pittsburgh'!I$828,0))</f>
        <v>Pittsburgh</v>
      </c>
      <c r="E6122">
        <f>INDEX(cleaned_data_Pittsburgh!AG$2:'cleaned_data_Pittsburgh'!AG$828, MATCH(A6122, cleaned_data_Pittsburgh!I$2:'cleaned_data_Pittsburgh'!I$828,0))</f>
        <v>0</v>
      </c>
      <c r="F6122" t="str">
        <f>INDEX(cleaned_data_Pittsburgh!AK$2:'cleaned_data_Pittsburgh'!AK$828, MATCH(A6122, cleaned_data_Pittsburgh!I$2:'cleaned_data_Pittsburgh'!I$828,0))</f>
        <v>Sub-county</v>
      </c>
      <c r="G6122">
        <f t="shared" si="78"/>
        <v>0</v>
      </c>
    </row>
    <row r="6123" spans="1:7" x14ac:dyDescent="0.2">
      <c r="A6123">
        <v>221461720</v>
      </c>
      <c r="B6123">
        <v>8491195</v>
      </c>
      <c r="C6123" t="s">
        <v>3382</v>
      </c>
      <c r="D6123" t="str">
        <f>INDEX(cleaned_data_Pittsburgh!AF$2:'cleaned_data_Pittsburgh'!AF$828, MATCH(A6123, cleaned_data_Pittsburgh!I$2:'cleaned_data_Pittsburgh'!I$828,0))</f>
        <v>Pittsburgh</v>
      </c>
      <c r="E6123">
        <f>INDEX(cleaned_data_Pittsburgh!AG$2:'cleaned_data_Pittsburgh'!AG$828, MATCH(A6123, cleaned_data_Pittsburgh!I$2:'cleaned_data_Pittsburgh'!I$828,0))</f>
        <v>0</v>
      </c>
      <c r="F6123" t="str">
        <f>INDEX(cleaned_data_Pittsburgh!AK$2:'cleaned_data_Pittsburgh'!AK$828, MATCH(A6123, cleaned_data_Pittsburgh!I$2:'cleaned_data_Pittsburgh'!I$828,0))</f>
        <v>Sub-county</v>
      </c>
      <c r="G6123">
        <f t="shared" si="78"/>
        <v>0</v>
      </c>
    </row>
    <row r="6124" spans="1:7" x14ac:dyDescent="0.2">
      <c r="A6124">
        <v>223193650</v>
      </c>
      <c r="B6124">
        <v>8491195</v>
      </c>
      <c r="C6124" t="s">
        <v>3382</v>
      </c>
      <c r="D6124" t="str">
        <f>INDEX(cleaned_data_Pittsburgh!AF$2:'cleaned_data_Pittsburgh'!AF$828, MATCH(A6124, cleaned_data_Pittsburgh!I$2:'cleaned_data_Pittsburgh'!I$828,0))</f>
        <v>Pittsburgh</v>
      </c>
      <c r="E6124">
        <f>INDEX(cleaned_data_Pittsburgh!AG$2:'cleaned_data_Pittsburgh'!AG$828, MATCH(A6124, cleaned_data_Pittsburgh!I$2:'cleaned_data_Pittsburgh'!I$828,0))</f>
        <v>0</v>
      </c>
      <c r="F6124" t="str">
        <f>INDEX(cleaned_data_Pittsburgh!AK$2:'cleaned_data_Pittsburgh'!AK$828, MATCH(A6124, cleaned_data_Pittsburgh!I$2:'cleaned_data_Pittsburgh'!I$828,0))</f>
        <v>Sub-county</v>
      </c>
      <c r="G6124">
        <f t="shared" si="78"/>
        <v>0</v>
      </c>
    </row>
    <row r="6125" spans="1:7" x14ac:dyDescent="0.2">
      <c r="A6125">
        <v>223273978</v>
      </c>
      <c r="B6125">
        <v>8491195</v>
      </c>
      <c r="C6125" t="s">
        <v>3382</v>
      </c>
      <c r="D6125" t="str">
        <f>INDEX(cleaned_data_Pittsburgh!AF$2:'cleaned_data_Pittsburgh'!AF$828, MATCH(A6125, cleaned_data_Pittsburgh!I$2:'cleaned_data_Pittsburgh'!I$828,0))</f>
        <v>Pittsburgh</v>
      </c>
      <c r="E6125">
        <f>INDEX(cleaned_data_Pittsburgh!AG$2:'cleaned_data_Pittsburgh'!AG$828, MATCH(A6125, cleaned_data_Pittsburgh!I$2:'cleaned_data_Pittsburgh'!I$828,0))</f>
        <v>0</v>
      </c>
      <c r="F6125" t="str">
        <f>INDEX(cleaned_data_Pittsburgh!AK$2:'cleaned_data_Pittsburgh'!AK$828, MATCH(A6125, cleaned_data_Pittsburgh!I$2:'cleaned_data_Pittsburgh'!I$828,0))</f>
        <v>Sub-county</v>
      </c>
      <c r="G6125">
        <f t="shared" si="78"/>
        <v>0</v>
      </c>
    </row>
    <row r="6126" spans="1:7" x14ac:dyDescent="0.2">
      <c r="A6126">
        <v>223688319</v>
      </c>
      <c r="B6126">
        <v>86699342</v>
      </c>
      <c r="C6126" t="s">
        <v>3382</v>
      </c>
      <c r="D6126" t="str">
        <f>INDEX(cleaned_data_Pittsburgh!AF$2:'cleaned_data_Pittsburgh'!AF$828, MATCH(A6126, cleaned_data_Pittsburgh!I$2:'cleaned_data_Pittsburgh'!I$828,0))</f>
        <v>Pittsburgh</v>
      </c>
      <c r="E6126">
        <f>INDEX(cleaned_data_Pittsburgh!AG$2:'cleaned_data_Pittsburgh'!AG$828, MATCH(A6126, cleaned_data_Pittsburgh!I$2:'cleaned_data_Pittsburgh'!I$828,0))</f>
        <v>1</v>
      </c>
      <c r="F6126" t="str">
        <f>INDEX(cleaned_data_Pittsburgh!AK$2:'cleaned_data_Pittsburgh'!AK$828, MATCH(A6126, cleaned_data_Pittsburgh!I$2:'cleaned_data_Pittsburgh'!I$828,0))</f>
        <v>Sub-county</v>
      </c>
      <c r="G6126">
        <f t="shared" si="78"/>
        <v>0</v>
      </c>
    </row>
    <row r="6127" spans="1:7" x14ac:dyDescent="0.2">
      <c r="A6127">
        <v>223973539</v>
      </c>
      <c r="B6127">
        <v>86699342</v>
      </c>
      <c r="C6127" t="s">
        <v>3382</v>
      </c>
      <c r="D6127" t="str">
        <f>INDEX(cleaned_data_Pittsburgh!AF$2:'cleaned_data_Pittsburgh'!AF$828, MATCH(A6127, cleaned_data_Pittsburgh!I$2:'cleaned_data_Pittsburgh'!I$828,0))</f>
        <v>Pittsburgh</v>
      </c>
      <c r="E6127">
        <f>INDEX(cleaned_data_Pittsburgh!AG$2:'cleaned_data_Pittsburgh'!AG$828, MATCH(A6127, cleaned_data_Pittsburgh!I$2:'cleaned_data_Pittsburgh'!I$828,0))</f>
        <v>1</v>
      </c>
      <c r="F6127" t="str">
        <f>INDEX(cleaned_data_Pittsburgh!AK$2:'cleaned_data_Pittsburgh'!AK$828, MATCH(A6127, cleaned_data_Pittsburgh!I$2:'cleaned_data_Pittsburgh'!I$828,0))</f>
        <v>Sub-county</v>
      </c>
      <c r="G6127">
        <f t="shared" si="78"/>
        <v>0</v>
      </c>
    </row>
    <row r="6128" spans="1:7" x14ac:dyDescent="0.2">
      <c r="A6128">
        <v>224047412</v>
      </c>
      <c r="B6128">
        <v>8491195</v>
      </c>
      <c r="C6128" t="s">
        <v>3382</v>
      </c>
      <c r="D6128" t="str">
        <f>INDEX(cleaned_data_Pittsburgh!AF$2:'cleaned_data_Pittsburgh'!AF$828, MATCH(A6128, cleaned_data_Pittsburgh!I$2:'cleaned_data_Pittsburgh'!I$828,0))</f>
        <v>Pittsburgh</v>
      </c>
      <c r="E6128">
        <f>INDEX(cleaned_data_Pittsburgh!AG$2:'cleaned_data_Pittsburgh'!AG$828, MATCH(A6128, cleaned_data_Pittsburgh!I$2:'cleaned_data_Pittsburgh'!I$828,0))</f>
        <v>0</v>
      </c>
      <c r="F6128" t="str">
        <f>INDEX(cleaned_data_Pittsburgh!AK$2:'cleaned_data_Pittsburgh'!AK$828, MATCH(A6128, cleaned_data_Pittsburgh!I$2:'cleaned_data_Pittsburgh'!I$828,0))</f>
        <v>Sub-county</v>
      </c>
      <c r="G6128">
        <f t="shared" si="78"/>
        <v>0</v>
      </c>
    </row>
    <row r="6129" spans="1:7" x14ac:dyDescent="0.2">
      <c r="A6129">
        <v>224133624</v>
      </c>
      <c r="B6129">
        <v>187956095</v>
      </c>
      <c r="C6129" t="s">
        <v>3382</v>
      </c>
      <c r="D6129" t="str">
        <f>INDEX(cleaned_data_Pittsburgh!AF$2:'cleaned_data_Pittsburgh'!AF$828, MATCH(A6129, cleaned_data_Pittsburgh!I$2:'cleaned_data_Pittsburgh'!I$828,0))</f>
        <v>Pittsburgh</v>
      </c>
      <c r="E6129">
        <f>INDEX(cleaned_data_Pittsburgh!AG$2:'cleaned_data_Pittsburgh'!AG$828, MATCH(A6129, cleaned_data_Pittsburgh!I$2:'cleaned_data_Pittsburgh'!I$828,0))</f>
        <v>0</v>
      </c>
      <c r="F6129" t="str">
        <f>INDEX(cleaned_data_Pittsburgh!AK$2:'cleaned_data_Pittsburgh'!AK$828, MATCH(A6129, cleaned_data_Pittsburgh!I$2:'cleaned_data_Pittsburgh'!I$828,0))</f>
        <v>Sub-county</v>
      </c>
      <c r="G6129">
        <f t="shared" si="78"/>
        <v>0</v>
      </c>
    </row>
    <row r="6130" spans="1:7" x14ac:dyDescent="0.2">
      <c r="A6130">
        <v>224167603</v>
      </c>
      <c r="B6130">
        <v>8491195</v>
      </c>
      <c r="C6130" t="s">
        <v>3382</v>
      </c>
      <c r="D6130" t="str">
        <f>INDEX(cleaned_data_Pittsburgh!AF$2:'cleaned_data_Pittsburgh'!AF$828, MATCH(A6130, cleaned_data_Pittsburgh!I$2:'cleaned_data_Pittsburgh'!I$828,0))</f>
        <v>Pittsburgh</v>
      </c>
      <c r="E6130">
        <f>INDEX(cleaned_data_Pittsburgh!AG$2:'cleaned_data_Pittsburgh'!AG$828, MATCH(A6130, cleaned_data_Pittsburgh!I$2:'cleaned_data_Pittsburgh'!I$828,0))</f>
        <v>0</v>
      </c>
      <c r="F6130" t="str">
        <f>INDEX(cleaned_data_Pittsburgh!AK$2:'cleaned_data_Pittsburgh'!AK$828, MATCH(A6130, cleaned_data_Pittsburgh!I$2:'cleaned_data_Pittsburgh'!I$828,0))</f>
        <v>Sub-county</v>
      </c>
      <c r="G6130">
        <f t="shared" si="78"/>
        <v>0</v>
      </c>
    </row>
    <row r="6131" spans="1:7" x14ac:dyDescent="0.2">
      <c r="A6131">
        <v>224213045</v>
      </c>
      <c r="B6131">
        <v>8631392</v>
      </c>
      <c r="C6131" t="s">
        <v>3382</v>
      </c>
      <c r="D6131" t="str">
        <f>INDEX(cleaned_data_Pittsburgh!AF$2:'cleaned_data_Pittsburgh'!AF$828, MATCH(A6131, cleaned_data_Pittsburgh!I$2:'cleaned_data_Pittsburgh'!I$828,0))</f>
        <v>Pittsburgh</v>
      </c>
      <c r="E6131">
        <f>INDEX(cleaned_data_Pittsburgh!AG$2:'cleaned_data_Pittsburgh'!AG$828, MATCH(A6131, cleaned_data_Pittsburgh!I$2:'cleaned_data_Pittsburgh'!I$828,0))</f>
        <v>0</v>
      </c>
      <c r="F6131" t="str">
        <f>INDEX(cleaned_data_Pittsburgh!AK$2:'cleaned_data_Pittsburgh'!AK$828, MATCH(A6131, cleaned_data_Pittsburgh!I$2:'cleaned_data_Pittsburgh'!I$828,0))</f>
        <v>Sub-county</v>
      </c>
      <c r="G6131">
        <f t="shared" si="78"/>
        <v>0</v>
      </c>
    </row>
    <row r="6132" spans="1:7" x14ac:dyDescent="0.2">
      <c r="A6132">
        <v>224223381</v>
      </c>
      <c r="B6132">
        <v>8630789</v>
      </c>
      <c r="C6132" t="s">
        <v>3382</v>
      </c>
      <c r="D6132" t="str">
        <f>INDEX(cleaned_data_Pittsburgh!AF$2:'cleaned_data_Pittsburgh'!AF$828, MATCH(A6132, cleaned_data_Pittsburgh!I$2:'cleaned_data_Pittsburgh'!I$828,0))</f>
        <v>Pittsburgh</v>
      </c>
      <c r="E6132">
        <f>INDEX(cleaned_data_Pittsburgh!AG$2:'cleaned_data_Pittsburgh'!AG$828, MATCH(A6132, cleaned_data_Pittsburgh!I$2:'cleaned_data_Pittsburgh'!I$828,0))</f>
        <v>0</v>
      </c>
      <c r="F6132" t="str">
        <f>INDEX(cleaned_data_Pittsburgh!AK$2:'cleaned_data_Pittsburgh'!AK$828, MATCH(A6132, cleaned_data_Pittsburgh!I$2:'cleaned_data_Pittsburgh'!I$828,0))</f>
        <v>Sub-county</v>
      </c>
      <c r="G6132">
        <f t="shared" si="78"/>
        <v>0</v>
      </c>
    </row>
    <row r="6133" spans="1:7" x14ac:dyDescent="0.2">
      <c r="A6133">
        <v>224595296</v>
      </c>
      <c r="B6133">
        <v>191231577</v>
      </c>
      <c r="C6133" t="s">
        <v>3382</v>
      </c>
      <c r="D6133" t="str">
        <f>INDEX(cleaned_data_Pittsburgh!AF$2:'cleaned_data_Pittsburgh'!AF$828, MATCH(A6133, cleaned_data_Pittsburgh!I$2:'cleaned_data_Pittsburgh'!I$828,0))</f>
        <v>Pittsburgh</v>
      </c>
      <c r="E6133">
        <f>INDEX(cleaned_data_Pittsburgh!AG$2:'cleaned_data_Pittsburgh'!AG$828, MATCH(A6133, cleaned_data_Pittsburgh!I$2:'cleaned_data_Pittsburgh'!I$828,0))</f>
        <v>0</v>
      </c>
      <c r="F6133" t="str">
        <f>INDEX(cleaned_data_Pittsburgh!AK$2:'cleaned_data_Pittsburgh'!AK$828, MATCH(A6133, cleaned_data_Pittsburgh!I$2:'cleaned_data_Pittsburgh'!I$828,0))</f>
        <v>Sub-county</v>
      </c>
      <c r="G6133">
        <f t="shared" si="78"/>
        <v>0</v>
      </c>
    </row>
    <row r="6134" spans="1:7" x14ac:dyDescent="0.2">
      <c r="A6134">
        <v>224610040</v>
      </c>
      <c r="B6134">
        <v>187956095</v>
      </c>
      <c r="C6134" t="s">
        <v>3382</v>
      </c>
      <c r="D6134" t="str">
        <f>INDEX(cleaned_data_Pittsburgh!AF$2:'cleaned_data_Pittsburgh'!AF$828, MATCH(A6134, cleaned_data_Pittsburgh!I$2:'cleaned_data_Pittsburgh'!I$828,0))</f>
        <v>Pittsburgh</v>
      </c>
      <c r="E6134">
        <f>INDEX(cleaned_data_Pittsburgh!AG$2:'cleaned_data_Pittsburgh'!AG$828, MATCH(A6134, cleaned_data_Pittsburgh!I$2:'cleaned_data_Pittsburgh'!I$828,0))</f>
        <v>0</v>
      </c>
      <c r="F6134" t="str">
        <f>INDEX(cleaned_data_Pittsburgh!AK$2:'cleaned_data_Pittsburgh'!AK$828, MATCH(A6134, cleaned_data_Pittsburgh!I$2:'cleaned_data_Pittsburgh'!I$828,0))</f>
        <v>Sub-county</v>
      </c>
      <c r="G6134">
        <f t="shared" si="78"/>
        <v>0</v>
      </c>
    </row>
    <row r="6135" spans="1:7" x14ac:dyDescent="0.2">
      <c r="A6135">
        <v>224648306</v>
      </c>
      <c r="B6135">
        <v>8491195</v>
      </c>
      <c r="C6135" t="s">
        <v>3382</v>
      </c>
      <c r="D6135" t="str">
        <f>INDEX(cleaned_data_Pittsburgh!AF$2:'cleaned_data_Pittsburgh'!AF$828, MATCH(A6135, cleaned_data_Pittsburgh!I$2:'cleaned_data_Pittsburgh'!I$828,0))</f>
        <v>Pittsburgh</v>
      </c>
      <c r="E6135">
        <f>INDEX(cleaned_data_Pittsburgh!AG$2:'cleaned_data_Pittsburgh'!AG$828, MATCH(A6135, cleaned_data_Pittsburgh!I$2:'cleaned_data_Pittsburgh'!I$828,0))</f>
        <v>0</v>
      </c>
      <c r="F6135" t="str">
        <f>INDEX(cleaned_data_Pittsburgh!AK$2:'cleaned_data_Pittsburgh'!AK$828, MATCH(A6135, cleaned_data_Pittsburgh!I$2:'cleaned_data_Pittsburgh'!I$828,0))</f>
        <v>Sub-county</v>
      </c>
      <c r="G6135">
        <f t="shared" si="78"/>
        <v>0</v>
      </c>
    </row>
    <row r="6136" spans="1:7" x14ac:dyDescent="0.2">
      <c r="A6136" t="s">
        <v>3315</v>
      </c>
      <c r="B6136">
        <v>2034683</v>
      </c>
      <c r="C6136" t="s">
        <v>3382</v>
      </c>
      <c r="D6136" t="str">
        <f>INDEX(cleaned_data_Pittsburgh!AF$2:'cleaned_data_Pittsburgh'!AF$828, MATCH(A6136, cleaned_data_Pittsburgh!I$2:'cleaned_data_Pittsburgh'!I$828,0))</f>
        <v>Pittsburgh</v>
      </c>
      <c r="E6136">
        <f>INDEX(cleaned_data_Pittsburgh!AG$2:'cleaned_data_Pittsburgh'!AG$828, MATCH(A6136, cleaned_data_Pittsburgh!I$2:'cleaned_data_Pittsburgh'!I$828,0))</f>
        <v>0</v>
      </c>
      <c r="F6136" t="str">
        <f>INDEX(cleaned_data_Pittsburgh!AK$2:'cleaned_data_Pittsburgh'!AK$828, MATCH(A6136, cleaned_data_Pittsburgh!I$2:'cleaned_data_Pittsburgh'!I$828,0))</f>
        <v>Sub-county</v>
      </c>
      <c r="G6136">
        <f t="shared" si="78"/>
        <v>0</v>
      </c>
    </row>
    <row r="6137" spans="1:7" x14ac:dyDescent="0.2">
      <c r="A6137" t="s">
        <v>3322</v>
      </c>
      <c r="B6137">
        <v>2034683</v>
      </c>
      <c r="C6137" t="s">
        <v>3382</v>
      </c>
      <c r="D6137" t="str">
        <f>INDEX(cleaned_data_Pittsburgh!AF$2:'cleaned_data_Pittsburgh'!AF$828, MATCH(A6137, cleaned_data_Pittsburgh!I$2:'cleaned_data_Pittsburgh'!I$828,0))</f>
        <v>Pittsburgh</v>
      </c>
      <c r="E6137">
        <f>INDEX(cleaned_data_Pittsburgh!AG$2:'cleaned_data_Pittsburgh'!AG$828, MATCH(A6137, cleaned_data_Pittsburgh!I$2:'cleaned_data_Pittsburgh'!I$828,0))</f>
        <v>0</v>
      </c>
      <c r="F6137" t="str">
        <f>INDEX(cleaned_data_Pittsburgh!AK$2:'cleaned_data_Pittsburgh'!AK$828, MATCH(A6137, cleaned_data_Pittsburgh!I$2:'cleaned_data_Pittsburgh'!I$828,0))</f>
        <v>Sub-county</v>
      </c>
      <c r="G6137">
        <f t="shared" si="78"/>
        <v>0</v>
      </c>
    </row>
    <row r="6138" spans="1:7" x14ac:dyDescent="0.2">
      <c r="A6138" t="s">
        <v>3313</v>
      </c>
      <c r="B6138">
        <v>2034683</v>
      </c>
      <c r="C6138" t="s">
        <v>3382</v>
      </c>
      <c r="D6138" t="str">
        <f>INDEX(cleaned_data_Pittsburgh!AF$2:'cleaned_data_Pittsburgh'!AF$828, MATCH(A6138, cleaned_data_Pittsburgh!I$2:'cleaned_data_Pittsburgh'!I$828,0))</f>
        <v>Pittsburgh</v>
      </c>
      <c r="E6138">
        <f>INDEX(cleaned_data_Pittsburgh!AG$2:'cleaned_data_Pittsburgh'!AG$828, MATCH(A6138, cleaned_data_Pittsburgh!I$2:'cleaned_data_Pittsburgh'!I$828,0))</f>
        <v>0</v>
      </c>
      <c r="F6138" t="str">
        <f>INDEX(cleaned_data_Pittsburgh!AK$2:'cleaned_data_Pittsburgh'!AK$828, MATCH(A6138, cleaned_data_Pittsburgh!I$2:'cleaned_data_Pittsburgh'!I$828,0))</f>
        <v>Sub-county</v>
      </c>
      <c r="G6138">
        <f t="shared" si="78"/>
        <v>0</v>
      </c>
    </row>
    <row r="6139" spans="1:7" x14ac:dyDescent="0.2">
      <c r="A6139" t="s">
        <v>3312</v>
      </c>
      <c r="B6139">
        <v>2034683</v>
      </c>
      <c r="C6139" t="s">
        <v>3382</v>
      </c>
      <c r="D6139" t="str">
        <f>INDEX(cleaned_data_Pittsburgh!AF$2:'cleaned_data_Pittsburgh'!AF$828, MATCH(A6139, cleaned_data_Pittsburgh!I$2:'cleaned_data_Pittsburgh'!I$828,0))</f>
        <v>Pittsburgh</v>
      </c>
      <c r="E6139">
        <f>INDEX(cleaned_data_Pittsburgh!AG$2:'cleaned_data_Pittsburgh'!AG$828, MATCH(A6139, cleaned_data_Pittsburgh!I$2:'cleaned_data_Pittsburgh'!I$828,0))</f>
        <v>0</v>
      </c>
      <c r="F6139" t="str">
        <f>INDEX(cleaned_data_Pittsburgh!AK$2:'cleaned_data_Pittsburgh'!AK$828, MATCH(A6139, cleaned_data_Pittsburgh!I$2:'cleaned_data_Pittsburgh'!I$828,0))</f>
        <v>Sub-county</v>
      </c>
      <c r="G6139">
        <f t="shared" si="78"/>
        <v>0</v>
      </c>
    </row>
    <row r="6140" spans="1:7" x14ac:dyDescent="0.2">
      <c r="A6140" t="s">
        <v>3319</v>
      </c>
      <c r="B6140">
        <v>2034683</v>
      </c>
      <c r="C6140" t="s">
        <v>3382</v>
      </c>
      <c r="D6140" t="str">
        <f>INDEX(cleaned_data_Pittsburgh!AF$2:'cleaned_data_Pittsburgh'!AF$828, MATCH(A6140, cleaned_data_Pittsburgh!I$2:'cleaned_data_Pittsburgh'!I$828,0))</f>
        <v>Pittsburgh</v>
      </c>
      <c r="E6140">
        <f>INDEX(cleaned_data_Pittsburgh!AG$2:'cleaned_data_Pittsburgh'!AG$828, MATCH(A6140, cleaned_data_Pittsburgh!I$2:'cleaned_data_Pittsburgh'!I$828,0))</f>
        <v>0</v>
      </c>
      <c r="F6140" t="str">
        <f>INDEX(cleaned_data_Pittsburgh!AK$2:'cleaned_data_Pittsburgh'!AK$828, MATCH(A6140, cleaned_data_Pittsburgh!I$2:'cleaned_data_Pittsburgh'!I$828,0))</f>
        <v>Sub-county</v>
      </c>
      <c r="G6140">
        <f t="shared" si="78"/>
        <v>0</v>
      </c>
    </row>
    <row r="6141" spans="1:7" x14ac:dyDescent="0.2">
      <c r="A6141">
        <v>224016992</v>
      </c>
      <c r="B6141">
        <v>142730992</v>
      </c>
      <c r="C6141" t="s">
        <v>3511</v>
      </c>
      <c r="D6141" t="str">
        <f>INDEX(cleaned_data_Pittsburgh!AF$2:'cleaned_data_Pittsburgh'!AF$828, MATCH(A6141, cleaned_data_Pittsburgh!I$2:'cleaned_data_Pittsburgh'!I$828,0))</f>
        <v>Pittsburgh</v>
      </c>
      <c r="E6141">
        <f>INDEX(cleaned_data_Pittsburgh!AG$2:'cleaned_data_Pittsburgh'!AG$828, MATCH(A6141, cleaned_data_Pittsburgh!I$2:'cleaned_data_Pittsburgh'!I$828,0))</f>
        <v>0</v>
      </c>
      <c r="F6141" t="str">
        <f>INDEX(cleaned_data_Pittsburgh!AK$2:'cleaned_data_Pittsburgh'!AK$828, MATCH(A6141, cleaned_data_Pittsburgh!I$2:'cleaned_data_Pittsburgh'!I$828,0))</f>
        <v>Sub-county</v>
      </c>
      <c r="G6141">
        <f t="shared" si="78"/>
        <v>0</v>
      </c>
    </row>
    <row r="6142" spans="1:7" x14ac:dyDescent="0.2">
      <c r="A6142">
        <v>224017162</v>
      </c>
      <c r="B6142">
        <v>142730992</v>
      </c>
      <c r="C6142" t="s">
        <v>3511</v>
      </c>
      <c r="D6142" t="str">
        <f>INDEX(cleaned_data_Pittsburgh!AF$2:'cleaned_data_Pittsburgh'!AF$828, MATCH(A6142, cleaned_data_Pittsburgh!I$2:'cleaned_data_Pittsburgh'!I$828,0))</f>
        <v>Pittsburgh</v>
      </c>
      <c r="E6142">
        <f>INDEX(cleaned_data_Pittsburgh!AG$2:'cleaned_data_Pittsburgh'!AG$828, MATCH(A6142, cleaned_data_Pittsburgh!I$2:'cleaned_data_Pittsburgh'!I$828,0))</f>
        <v>0</v>
      </c>
      <c r="F6142" t="str">
        <f>INDEX(cleaned_data_Pittsburgh!AK$2:'cleaned_data_Pittsburgh'!AK$828, MATCH(A6142, cleaned_data_Pittsburgh!I$2:'cleaned_data_Pittsburgh'!I$828,0))</f>
        <v>Sub-county</v>
      </c>
      <c r="G6142">
        <f t="shared" si="78"/>
        <v>0</v>
      </c>
    </row>
    <row r="6143" spans="1:7" x14ac:dyDescent="0.2">
      <c r="A6143">
        <v>224017162</v>
      </c>
      <c r="B6143">
        <v>62881552</v>
      </c>
      <c r="C6143" t="s">
        <v>3511</v>
      </c>
      <c r="D6143" t="str">
        <f>INDEX(cleaned_data_Pittsburgh!AF$2:'cleaned_data_Pittsburgh'!AF$828, MATCH(A6143, cleaned_data_Pittsburgh!I$2:'cleaned_data_Pittsburgh'!I$828,0))</f>
        <v>Pittsburgh</v>
      </c>
      <c r="E6143">
        <f>INDEX(cleaned_data_Pittsburgh!AG$2:'cleaned_data_Pittsburgh'!AG$828, MATCH(A6143, cleaned_data_Pittsburgh!I$2:'cleaned_data_Pittsburgh'!I$828,0))</f>
        <v>0</v>
      </c>
      <c r="F6143" t="str">
        <f>INDEX(cleaned_data_Pittsburgh!AK$2:'cleaned_data_Pittsburgh'!AK$828, MATCH(A6143, cleaned_data_Pittsburgh!I$2:'cleaned_data_Pittsburgh'!I$828,0))</f>
        <v>Sub-county</v>
      </c>
      <c r="G6143">
        <f t="shared" si="78"/>
        <v>0</v>
      </c>
    </row>
    <row r="6144" spans="1:7" x14ac:dyDescent="0.2">
      <c r="A6144">
        <v>224017195</v>
      </c>
      <c r="B6144">
        <v>142730992</v>
      </c>
      <c r="C6144" t="s">
        <v>3511</v>
      </c>
      <c r="D6144" t="str">
        <f>INDEX(cleaned_data_Pittsburgh!AF$2:'cleaned_data_Pittsburgh'!AF$828, MATCH(A6144, cleaned_data_Pittsburgh!I$2:'cleaned_data_Pittsburgh'!I$828,0))</f>
        <v>Pittsburgh</v>
      </c>
      <c r="E6144">
        <f>INDEX(cleaned_data_Pittsburgh!AG$2:'cleaned_data_Pittsburgh'!AG$828, MATCH(A6144, cleaned_data_Pittsburgh!I$2:'cleaned_data_Pittsburgh'!I$828,0))</f>
        <v>0</v>
      </c>
      <c r="F6144" t="str">
        <f>INDEX(cleaned_data_Pittsburgh!AK$2:'cleaned_data_Pittsburgh'!AK$828, MATCH(A6144, cleaned_data_Pittsburgh!I$2:'cleaned_data_Pittsburgh'!I$828,0))</f>
        <v>Sub-county</v>
      </c>
      <c r="G6144">
        <f t="shared" si="78"/>
        <v>0</v>
      </c>
    </row>
    <row r="6145" spans="1:7" x14ac:dyDescent="0.2">
      <c r="A6145">
        <v>224682746</v>
      </c>
      <c r="B6145">
        <v>190586453</v>
      </c>
      <c r="C6145" t="s">
        <v>3511</v>
      </c>
      <c r="D6145" t="str">
        <f>INDEX(cleaned_data_Pittsburgh!AF$2:'cleaned_data_Pittsburgh'!AF$828, MATCH(A6145, cleaned_data_Pittsburgh!I$2:'cleaned_data_Pittsburgh'!I$828,0))</f>
        <v>Pittsburgh</v>
      </c>
      <c r="E6145">
        <f>INDEX(cleaned_data_Pittsburgh!AG$2:'cleaned_data_Pittsburgh'!AG$828, MATCH(A6145, cleaned_data_Pittsburgh!I$2:'cleaned_data_Pittsburgh'!I$828,0))</f>
        <v>0</v>
      </c>
      <c r="F6145" t="str">
        <f>INDEX(cleaned_data_Pittsburgh!AK$2:'cleaned_data_Pittsburgh'!AK$828, MATCH(A6145, cleaned_data_Pittsburgh!I$2:'cleaned_data_Pittsburgh'!I$828,0))</f>
        <v>Sub-county</v>
      </c>
      <c r="G6145">
        <f t="shared" si="78"/>
        <v>0</v>
      </c>
    </row>
    <row r="6146" spans="1:7" x14ac:dyDescent="0.2">
      <c r="A6146" t="s">
        <v>3122</v>
      </c>
      <c r="B6146">
        <v>190940354</v>
      </c>
      <c r="C6146" t="s">
        <v>3511</v>
      </c>
      <c r="D6146" t="str">
        <f>INDEX(cleaned_data_Pittsburgh!AF$2:'cleaned_data_Pittsburgh'!AF$828, MATCH(A6146, cleaned_data_Pittsburgh!I$2:'cleaned_data_Pittsburgh'!I$828,0))</f>
        <v>Pittsburgh</v>
      </c>
      <c r="E6146">
        <f>INDEX(cleaned_data_Pittsburgh!AG$2:'cleaned_data_Pittsburgh'!AG$828, MATCH(A6146, cleaned_data_Pittsburgh!I$2:'cleaned_data_Pittsburgh'!I$828,0))</f>
        <v>0</v>
      </c>
      <c r="F6146" t="str">
        <f>INDEX(cleaned_data_Pittsburgh!AK$2:'cleaned_data_Pittsburgh'!AK$828, MATCH(A6146, cleaned_data_Pittsburgh!I$2:'cleaned_data_Pittsburgh'!I$828,0))</f>
        <v>Sub-county</v>
      </c>
      <c r="G6146">
        <f t="shared" si="78"/>
        <v>0</v>
      </c>
    </row>
    <row r="6147" spans="1:7" x14ac:dyDescent="0.2">
      <c r="A6147">
        <v>224595296</v>
      </c>
      <c r="B6147">
        <v>106505022</v>
      </c>
      <c r="C6147" t="s">
        <v>3563</v>
      </c>
      <c r="D6147" t="str">
        <f>INDEX(cleaned_data_Pittsburgh!AF$2:'cleaned_data_Pittsburgh'!AF$828, MATCH(A6147, cleaned_data_Pittsburgh!I$2:'cleaned_data_Pittsburgh'!I$828,0))</f>
        <v>Pittsburgh</v>
      </c>
      <c r="E6147">
        <f>INDEX(cleaned_data_Pittsburgh!AG$2:'cleaned_data_Pittsburgh'!AG$828, MATCH(A6147, cleaned_data_Pittsburgh!I$2:'cleaned_data_Pittsburgh'!I$828,0))</f>
        <v>0</v>
      </c>
      <c r="F6147" t="str">
        <f>INDEX(cleaned_data_Pittsburgh!AK$2:'cleaned_data_Pittsburgh'!AK$828, MATCH(A6147, cleaned_data_Pittsburgh!I$2:'cleaned_data_Pittsburgh'!I$828,0))</f>
        <v>Sub-county</v>
      </c>
      <c r="G6147">
        <f t="shared" si="78"/>
        <v>0</v>
      </c>
    </row>
    <row r="6148" spans="1:7" x14ac:dyDescent="0.2">
      <c r="A6148">
        <v>223141331</v>
      </c>
      <c r="B6148">
        <v>188713821</v>
      </c>
      <c r="C6148" t="s">
        <v>3461</v>
      </c>
      <c r="D6148" t="str">
        <f>INDEX(cleaned_data_Pittsburgh!AF$2:'cleaned_data_Pittsburgh'!AF$828, MATCH(A6148, cleaned_data_Pittsburgh!I$2:'cleaned_data_Pittsburgh'!I$828,0))</f>
        <v>Pittsburgh</v>
      </c>
      <c r="E6148">
        <f>INDEX(cleaned_data_Pittsburgh!AG$2:'cleaned_data_Pittsburgh'!AG$828, MATCH(A6148, cleaned_data_Pittsburgh!I$2:'cleaned_data_Pittsburgh'!I$828,0))</f>
        <v>0</v>
      </c>
      <c r="F6148" t="str">
        <f>INDEX(cleaned_data_Pittsburgh!AK$2:'cleaned_data_Pittsburgh'!AK$828, MATCH(A6148, cleaned_data_Pittsburgh!I$2:'cleaned_data_Pittsburgh'!I$828,0))</f>
        <v>Sub-county</v>
      </c>
      <c r="G6148">
        <f t="shared" si="78"/>
        <v>0</v>
      </c>
    </row>
    <row r="6149" spans="1:7" x14ac:dyDescent="0.2">
      <c r="A6149">
        <v>223573755</v>
      </c>
      <c r="B6149">
        <v>188713821</v>
      </c>
      <c r="C6149" t="s">
        <v>3461</v>
      </c>
      <c r="D6149" t="str">
        <f>INDEX(cleaned_data_Pittsburgh!AF$2:'cleaned_data_Pittsburgh'!AF$828, MATCH(A6149, cleaned_data_Pittsburgh!I$2:'cleaned_data_Pittsburgh'!I$828,0))</f>
        <v>Pittsburgh</v>
      </c>
      <c r="E6149">
        <f>INDEX(cleaned_data_Pittsburgh!AG$2:'cleaned_data_Pittsburgh'!AG$828, MATCH(A6149, cleaned_data_Pittsburgh!I$2:'cleaned_data_Pittsburgh'!I$828,0))</f>
        <v>0</v>
      </c>
      <c r="F6149" t="str">
        <f>INDEX(cleaned_data_Pittsburgh!AK$2:'cleaned_data_Pittsburgh'!AK$828, MATCH(A6149, cleaned_data_Pittsburgh!I$2:'cleaned_data_Pittsburgh'!I$828,0))</f>
        <v>Sub-county</v>
      </c>
      <c r="G6149">
        <f t="shared" si="78"/>
        <v>0</v>
      </c>
    </row>
    <row r="6150" spans="1:7" x14ac:dyDescent="0.2">
      <c r="A6150">
        <v>223973539</v>
      </c>
      <c r="B6150">
        <v>189727446</v>
      </c>
      <c r="C6150" t="s">
        <v>3461</v>
      </c>
      <c r="D6150" t="str">
        <f>INDEX(cleaned_data_Pittsburgh!AF$2:'cleaned_data_Pittsburgh'!AF$828, MATCH(A6150, cleaned_data_Pittsburgh!I$2:'cleaned_data_Pittsburgh'!I$828,0))</f>
        <v>Pittsburgh</v>
      </c>
      <c r="E6150">
        <f>INDEX(cleaned_data_Pittsburgh!AG$2:'cleaned_data_Pittsburgh'!AG$828, MATCH(A6150, cleaned_data_Pittsburgh!I$2:'cleaned_data_Pittsburgh'!I$828,0))</f>
        <v>1</v>
      </c>
      <c r="F6150" t="str">
        <f>INDEX(cleaned_data_Pittsburgh!AK$2:'cleaned_data_Pittsburgh'!AK$828, MATCH(A6150, cleaned_data_Pittsburgh!I$2:'cleaned_data_Pittsburgh'!I$828,0))</f>
        <v>Sub-county</v>
      </c>
      <c r="G6150">
        <f t="shared" si="78"/>
        <v>0</v>
      </c>
    </row>
    <row r="6151" spans="1:7" x14ac:dyDescent="0.2">
      <c r="A6151">
        <v>224228582</v>
      </c>
      <c r="B6151">
        <v>14255599</v>
      </c>
      <c r="C6151" t="s">
        <v>3461</v>
      </c>
      <c r="D6151" t="str">
        <f>INDEX(cleaned_data_Pittsburgh!AF$2:'cleaned_data_Pittsburgh'!AF$828, MATCH(A6151, cleaned_data_Pittsburgh!I$2:'cleaned_data_Pittsburgh'!I$828,0))</f>
        <v>Pittsburgh</v>
      </c>
      <c r="E6151">
        <f>INDEX(cleaned_data_Pittsburgh!AG$2:'cleaned_data_Pittsburgh'!AG$828, MATCH(A6151, cleaned_data_Pittsburgh!I$2:'cleaned_data_Pittsburgh'!I$828,0))</f>
        <v>0</v>
      </c>
      <c r="F6151" t="str">
        <f>INDEX(cleaned_data_Pittsburgh!AK$2:'cleaned_data_Pittsburgh'!AK$828, MATCH(A6151, cleaned_data_Pittsburgh!I$2:'cleaned_data_Pittsburgh'!I$828,0))</f>
        <v>Sub-county</v>
      </c>
      <c r="G6151">
        <f t="shared" si="78"/>
        <v>0</v>
      </c>
    </row>
    <row r="6152" spans="1:7" x14ac:dyDescent="0.2">
      <c r="A6152" t="s">
        <v>3122</v>
      </c>
      <c r="B6152">
        <v>188713821</v>
      </c>
      <c r="C6152" t="s">
        <v>3461</v>
      </c>
      <c r="D6152" t="str">
        <f>INDEX(cleaned_data_Pittsburgh!AF$2:'cleaned_data_Pittsburgh'!AF$828, MATCH(A6152, cleaned_data_Pittsburgh!I$2:'cleaned_data_Pittsburgh'!I$828,0))</f>
        <v>Pittsburgh</v>
      </c>
      <c r="E6152">
        <f>INDEX(cleaned_data_Pittsburgh!AG$2:'cleaned_data_Pittsburgh'!AG$828, MATCH(A6152, cleaned_data_Pittsburgh!I$2:'cleaned_data_Pittsburgh'!I$828,0))</f>
        <v>0</v>
      </c>
      <c r="F6152" t="str">
        <f>INDEX(cleaned_data_Pittsburgh!AK$2:'cleaned_data_Pittsburgh'!AK$828, MATCH(A6152, cleaned_data_Pittsburgh!I$2:'cleaned_data_Pittsburgh'!I$828,0))</f>
        <v>Sub-county</v>
      </c>
      <c r="G6152">
        <f t="shared" si="78"/>
        <v>0</v>
      </c>
    </row>
    <row r="6153" spans="1:7" x14ac:dyDescent="0.2">
      <c r="A6153">
        <v>222989948</v>
      </c>
      <c r="B6153">
        <v>105475342</v>
      </c>
      <c r="C6153" t="s">
        <v>3445</v>
      </c>
      <c r="D6153" t="str">
        <f>INDEX(cleaned_data_Pittsburgh!AF$2:'cleaned_data_Pittsburgh'!AF$828, MATCH(A6153, cleaned_data_Pittsburgh!I$2:'cleaned_data_Pittsburgh'!I$828,0))</f>
        <v>Pittsburgh</v>
      </c>
      <c r="E6153">
        <f>INDEX(cleaned_data_Pittsburgh!AG$2:'cleaned_data_Pittsburgh'!AG$828, MATCH(A6153, cleaned_data_Pittsburgh!I$2:'cleaned_data_Pittsburgh'!I$828,0))</f>
        <v>0</v>
      </c>
      <c r="F6153" t="str">
        <f>INDEX(cleaned_data_Pittsburgh!AK$2:'cleaned_data_Pittsburgh'!AK$828, MATCH(A6153, cleaned_data_Pittsburgh!I$2:'cleaned_data_Pittsburgh'!I$828,0))</f>
        <v>Sub-county</v>
      </c>
      <c r="G6153">
        <f t="shared" si="78"/>
        <v>0</v>
      </c>
    </row>
    <row r="6154" spans="1:7" x14ac:dyDescent="0.2">
      <c r="A6154">
        <v>221461720</v>
      </c>
      <c r="B6154">
        <v>76086152</v>
      </c>
      <c r="C6154" t="s">
        <v>3395</v>
      </c>
      <c r="D6154" t="str">
        <f>INDEX(cleaned_data_Pittsburgh!AF$2:'cleaned_data_Pittsburgh'!AF$828, MATCH(A6154, cleaned_data_Pittsburgh!I$2:'cleaned_data_Pittsburgh'!I$828,0))</f>
        <v>Pittsburgh</v>
      </c>
      <c r="E6154">
        <f>INDEX(cleaned_data_Pittsburgh!AG$2:'cleaned_data_Pittsburgh'!AG$828, MATCH(A6154, cleaned_data_Pittsburgh!I$2:'cleaned_data_Pittsburgh'!I$828,0))</f>
        <v>0</v>
      </c>
      <c r="F6154" t="str">
        <f>INDEX(cleaned_data_Pittsburgh!AK$2:'cleaned_data_Pittsburgh'!AK$828, MATCH(A6154, cleaned_data_Pittsburgh!I$2:'cleaned_data_Pittsburgh'!I$828,0))</f>
        <v>Sub-county</v>
      </c>
      <c r="G6154">
        <f t="shared" si="78"/>
        <v>0</v>
      </c>
    </row>
    <row r="6155" spans="1:7" x14ac:dyDescent="0.2">
      <c r="A6155">
        <v>223744728</v>
      </c>
      <c r="B6155">
        <v>190061891</v>
      </c>
      <c r="C6155" t="s">
        <v>3395</v>
      </c>
      <c r="D6155" t="str">
        <f>INDEX(cleaned_data_Pittsburgh!AF$2:'cleaned_data_Pittsburgh'!AF$828, MATCH(A6155, cleaned_data_Pittsburgh!I$2:'cleaned_data_Pittsburgh'!I$828,0))</f>
        <v>Pittsburgh</v>
      </c>
      <c r="E6155">
        <f>INDEX(cleaned_data_Pittsburgh!AG$2:'cleaned_data_Pittsburgh'!AG$828, MATCH(A6155, cleaned_data_Pittsburgh!I$2:'cleaned_data_Pittsburgh'!I$828,0))</f>
        <v>0</v>
      </c>
      <c r="F6155" t="str">
        <f>INDEX(cleaned_data_Pittsburgh!AK$2:'cleaned_data_Pittsburgh'!AK$828, MATCH(A6155, cleaned_data_Pittsburgh!I$2:'cleaned_data_Pittsburgh'!I$828,0))</f>
        <v>Sub-county</v>
      </c>
      <c r="G6155">
        <f t="shared" ref="G6155:G6218" si="79">IF(IFERROR(SEARCH(D6155, C6155), 0), 1, 0)</f>
        <v>0</v>
      </c>
    </row>
    <row r="6156" spans="1:7" x14ac:dyDescent="0.2">
      <c r="A6156">
        <v>224106146</v>
      </c>
      <c r="B6156">
        <v>25864122</v>
      </c>
      <c r="C6156" t="s">
        <v>3395</v>
      </c>
      <c r="D6156" t="str">
        <f>INDEX(cleaned_data_Pittsburgh!AF$2:'cleaned_data_Pittsburgh'!AF$828, MATCH(A6156, cleaned_data_Pittsburgh!I$2:'cleaned_data_Pittsburgh'!I$828,0))</f>
        <v>Pittsburgh</v>
      </c>
      <c r="E6156">
        <f>INDEX(cleaned_data_Pittsburgh!AG$2:'cleaned_data_Pittsburgh'!AG$828, MATCH(A6156, cleaned_data_Pittsburgh!I$2:'cleaned_data_Pittsburgh'!I$828,0))</f>
        <v>0</v>
      </c>
      <c r="F6156" t="str">
        <f>INDEX(cleaned_data_Pittsburgh!AK$2:'cleaned_data_Pittsburgh'!AK$828, MATCH(A6156, cleaned_data_Pittsburgh!I$2:'cleaned_data_Pittsburgh'!I$828,0))</f>
        <v>Sub-county</v>
      </c>
      <c r="G6156">
        <f t="shared" si="79"/>
        <v>0</v>
      </c>
    </row>
    <row r="6157" spans="1:7" x14ac:dyDescent="0.2">
      <c r="A6157" t="s">
        <v>3365</v>
      </c>
      <c r="B6157">
        <v>6194978</v>
      </c>
      <c r="C6157" t="s">
        <v>3395</v>
      </c>
      <c r="D6157" t="str">
        <f>INDEX(cleaned_data_Pittsburgh!AF$2:'cleaned_data_Pittsburgh'!AF$828, MATCH(A6157, cleaned_data_Pittsburgh!I$2:'cleaned_data_Pittsburgh'!I$828,0))</f>
        <v>Pittsburgh</v>
      </c>
      <c r="E6157">
        <f>INDEX(cleaned_data_Pittsburgh!AG$2:'cleaned_data_Pittsburgh'!AG$828, MATCH(A6157, cleaned_data_Pittsburgh!I$2:'cleaned_data_Pittsburgh'!I$828,0))</f>
        <v>0</v>
      </c>
      <c r="F6157" t="str">
        <f>INDEX(cleaned_data_Pittsburgh!AK$2:'cleaned_data_Pittsburgh'!AK$828, MATCH(A6157, cleaned_data_Pittsburgh!I$2:'cleaned_data_Pittsburgh'!I$828,0))</f>
        <v>Sub-county</v>
      </c>
      <c r="G6157">
        <f t="shared" si="79"/>
        <v>0</v>
      </c>
    </row>
    <row r="6158" spans="1:7" x14ac:dyDescent="0.2">
      <c r="A6158" t="s">
        <v>3134</v>
      </c>
      <c r="B6158">
        <v>140026492</v>
      </c>
      <c r="C6158" t="s">
        <v>3602</v>
      </c>
      <c r="D6158" t="str">
        <f>INDEX(cleaned_data_Pittsburgh!AF$2:'cleaned_data_Pittsburgh'!AF$828, MATCH(A6158, cleaned_data_Pittsburgh!I$2:'cleaned_data_Pittsburgh'!I$828,0))</f>
        <v>Pittsburgh</v>
      </c>
      <c r="E6158">
        <f>INDEX(cleaned_data_Pittsburgh!AG$2:'cleaned_data_Pittsburgh'!AG$828, MATCH(A6158, cleaned_data_Pittsburgh!I$2:'cleaned_data_Pittsburgh'!I$828,0))</f>
        <v>0</v>
      </c>
      <c r="F6158" t="str">
        <f>INDEX(cleaned_data_Pittsburgh!AK$2:'cleaned_data_Pittsburgh'!AK$828, MATCH(A6158, cleaned_data_Pittsburgh!I$2:'cleaned_data_Pittsburgh'!I$828,0))</f>
        <v>Sub-county</v>
      </c>
      <c r="G6158">
        <f t="shared" si="79"/>
        <v>0</v>
      </c>
    </row>
    <row r="6159" spans="1:7" x14ac:dyDescent="0.2">
      <c r="A6159">
        <v>223680883</v>
      </c>
      <c r="B6159">
        <v>190145515</v>
      </c>
      <c r="C6159" t="s">
        <v>3489</v>
      </c>
      <c r="D6159" t="str">
        <f>INDEX(cleaned_data_Pittsburgh!AF$2:'cleaned_data_Pittsburgh'!AF$828, MATCH(A6159, cleaned_data_Pittsburgh!I$2:'cleaned_data_Pittsburgh'!I$828,0))</f>
        <v>Pittsburgh</v>
      </c>
      <c r="E6159">
        <f>INDEX(cleaned_data_Pittsburgh!AG$2:'cleaned_data_Pittsburgh'!AG$828, MATCH(A6159, cleaned_data_Pittsburgh!I$2:'cleaned_data_Pittsburgh'!I$828,0))</f>
        <v>0</v>
      </c>
      <c r="F6159" t="str">
        <f>INDEX(cleaned_data_Pittsburgh!AK$2:'cleaned_data_Pittsburgh'!AK$828, MATCH(A6159, cleaned_data_Pittsburgh!I$2:'cleaned_data_Pittsburgh'!I$828,0))</f>
        <v>Sub-county</v>
      </c>
      <c r="G6159">
        <f t="shared" si="79"/>
        <v>0</v>
      </c>
    </row>
    <row r="6160" spans="1:7" x14ac:dyDescent="0.2">
      <c r="A6160">
        <v>223973539</v>
      </c>
      <c r="B6160">
        <v>65427322</v>
      </c>
      <c r="C6160" t="s">
        <v>3489</v>
      </c>
      <c r="D6160" t="str">
        <f>INDEX(cleaned_data_Pittsburgh!AF$2:'cleaned_data_Pittsburgh'!AF$828, MATCH(A6160, cleaned_data_Pittsburgh!I$2:'cleaned_data_Pittsburgh'!I$828,0))</f>
        <v>Pittsburgh</v>
      </c>
      <c r="E6160">
        <f>INDEX(cleaned_data_Pittsburgh!AG$2:'cleaned_data_Pittsburgh'!AG$828, MATCH(A6160, cleaned_data_Pittsburgh!I$2:'cleaned_data_Pittsburgh'!I$828,0))</f>
        <v>1</v>
      </c>
      <c r="F6160" t="str">
        <f>INDEX(cleaned_data_Pittsburgh!AK$2:'cleaned_data_Pittsburgh'!AK$828, MATCH(A6160, cleaned_data_Pittsburgh!I$2:'cleaned_data_Pittsburgh'!I$828,0))</f>
        <v>Sub-county</v>
      </c>
      <c r="G6160">
        <f t="shared" si="79"/>
        <v>0</v>
      </c>
    </row>
    <row r="6161" spans="1:7" x14ac:dyDescent="0.2">
      <c r="A6161">
        <v>224133624</v>
      </c>
      <c r="B6161">
        <v>125025792</v>
      </c>
      <c r="C6161" t="s">
        <v>3489</v>
      </c>
      <c r="D6161" t="str">
        <f>INDEX(cleaned_data_Pittsburgh!AF$2:'cleaned_data_Pittsburgh'!AF$828, MATCH(A6161, cleaned_data_Pittsburgh!I$2:'cleaned_data_Pittsburgh'!I$828,0))</f>
        <v>Pittsburgh</v>
      </c>
      <c r="E6161">
        <f>INDEX(cleaned_data_Pittsburgh!AG$2:'cleaned_data_Pittsburgh'!AG$828, MATCH(A6161, cleaned_data_Pittsburgh!I$2:'cleaned_data_Pittsburgh'!I$828,0))</f>
        <v>0</v>
      </c>
      <c r="F6161" t="str">
        <f>INDEX(cleaned_data_Pittsburgh!AK$2:'cleaned_data_Pittsburgh'!AK$828, MATCH(A6161, cleaned_data_Pittsburgh!I$2:'cleaned_data_Pittsburgh'!I$828,0))</f>
        <v>Sub-county</v>
      </c>
      <c r="G6161">
        <f t="shared" si="79"/>
        <v>0</v>
      </c>
    </row>
    <row r="6162" spans="1:7" x14ac:dyDescent="0.2">
      <c r="A6162">
        <v>224248573</v>
      </c>
      <c r="B6162">
        <v>186582353</v>
      </c>
      <c r="C6162" t="s">
        <v>3489</v>
      </c>
      <c r="D6162" t="str">
        <f>INDEX(cleaned_data_Pittsburgh!AF$2:'cleaned_data_Pittsburgh'!AF$828, MATCH(A6162, cleaned_data_Pittsburgh!I$2:'cleaned_data_Pittsburgh'!I$828,0))</f>
        <v>Pittsburgh</v>
      </c>
      <c r="E6162">
        <f>INDEX(cleaned_data_Pittsburgh!AG$2:'cleaned_data_Pittsburgh'!AG$828, MATCH(A6162, cleaned_data_Pittsburgh!I$2:'cleaned_data_Pittsburgh'!I$828,0))</f>
        <v>0</v>
      </c>
      <c r="F6162" t="str">
        <f>INDEX(cleaned_data_Pittsburgh!AK$2:'cleaned_data_Pittsburgh'!AK$828, MATCH(A6162, cleaned_data_Pittsburgh!I$2:'cleaned_data_Pittsburgh'!I$828,0))</f>
        <v>Sub-county</v>
      </c>
      <c r="G6162">
        <f t="shared" si="79"/>
        <v>0</v>
      </c>
    </row>
    <row r="6163" spans="1:7" x14ac:dyDescent="0.2">
      <c r="A6163">
        <v>224440352</v>
      </c>
      <c r="B6163">
        <v>186582353</v>
      </c>
      <c r="C6163" t="s">
        <v>3489</v>
      </c>
      <c r="D6163" t="str">
        <f>INDEX(cleaned_data_Pittsburgh!AF$2:'cleaned_data_Pittsburgh'!AF$828, MATCH(A6163, cleaned_data_Pittsburgh!I$2:'cleaned_data_Pittsburgh'!I$828,0))</f>
        <v>Pittsburgh</v>
      </c>
      <c r="E6163">
        <f>INDEX(cleaned_data_Pittsburgh!AG$2:'cleaned_data_Pittsburgh'!AG$828, MATCH(A6163, cleaned_data_Pittsburgh!I$2:'cleaned_data_Pittsburgh'!I$828,0))</f>
        <v>0</v>
      </c>
      <c r="F6163" t="str">
        <f>INDEX(cleaned_data_Pittsburgh!AK$2:'cleaned_data_Pittsburgh'!AK$828, MATCH(A6163, cleaned_data_Pittsburgh!I$2:'cleaned_data_Pittsburgh'!I$828,0))</f>
        <v>Sub-county</v>
      </c>
      <c r="G6163">
        <f t="shared" si="79"/>
        <v>0</v>
      </c>
    </row>
    <row r="6164" spans="1:7" x14ac:dyDescent="0.2">
      <c r="A6164">
        <v>224441342</v>
      </c>
      <c r="B6164">
        <v>186582353</v>
      </c>
      <c r="C6164" t="s">
        <v>3489</v>
      </c>
      <c r="D6164" t="str">
        <f>INDEX(cleaned_data_Pittsburgh!AF$2:'cleaned_data_Pittsburgh'!AF$828, MATCH(A6164, cleaned_data_Pittsburgh!I$2:'cleaned_data_Pittsburgh'!I$828,0))</f>
        <v>Pittsburgh</v>
      </c>
      <c r="E6164">
        <f>INDEX(cleaned_data_Pittsburgh!AG$2:'cleaned_data_Pittsburgh'!AG$828, MATCH(A6164, cleaned_data_Pittsburgh!I$2:'cleaned_data_Pittsburgh'!I$828,0))</f>
        <v>0</v>
      </c>
      <c r="F6164" t="str">
        <f>INDEX(cleaned_data_Pittsburgh!AK$2:'cleaned_data_Pittsburgh'!AK$828, MATCH(A6164, cleaned_data_Pittsburgh!I$2:'cleaned_data_Pittsburgh'!I$828,0))</f>
        <v>Sub-county</v>
      </c>
      <c r="G6164">
        <f t="shared" si="79"/>
        <v>0</v>
      </c>
    </row>
    <row r="6165" spans="1:7" x14ac:dyDescent="0.2">
      <c r="A6165">
        <v>224441838</v>
      </c>
      <c r="B6165">
        <v>186582353</v>
      </c>
      <c r="C6165" t="s">
        <v>3489</v>
      </c>
      <c r="D6165" t="str">
        <f>INDEX(cleaned_data_Pittsburgh!AF$2:'cleaned_data_Pittsburgh'!AF$828, MATCH(A6165, cleaned_data_Pittsburgh!I$2:'cleaned_data_Pittsburgh'!I$828,0))</f>
        <v>Pittsburgh</v>
      </c>
      <c r="E6165">
        <f>INDEX(cleaned_data_Pittsburgh!AG$2:'cleaned_data_Pittsburgh'!AG$828, MATCH(A6165, cleaned_data_Pittsburgh!I$2:'cleaned_data_Pittsburgh'!I$828,0))</f>
        <v>0</v>
      </c>
      <c r="F6165" t="str">
        <f>INDEX(cleaned_data_Pittsburgh!AK$2:'cleaned_data_Pittsburgh'!AK$828, MATCH(A6165, cleaned_data_Pittsburgh!I$2:'cleaned_data_Pittsburgh'!I$828,0))</f>
        <v>Sub-county</v>
      </c>
      <c r="G6165">
        <f t="shared" si="79"/>
        <v>0</v>
      </c>
    </row>
    <row r="6166" spans="1:7" x14ac:dyDescent="0.2">
      <c r="A6166">
        <v>224610040</v>
      </c>
      <c r="B6166">
        <v>123115712</v>
      </c>
      <c r="C6166" t="s">
        <v>3489</v>
      </c>
      <c r="D6166" t="str">
        <f>INDEX(cleaned_data_Pittsburgh!AF$2:'cleaned_data_Pittsburgh'!AF$828, MATCH(A6166, cleaned_data_Pittsburgh!I$2:'cleaned_data_Pittsburgh'!I$828,0))</f>
        <v>Pittsburgh</v>
      </c>
      <c r="E6166">
        <f>INDEX(cleaned_data_Pittsburgh!AG$2:'cleaned_data_Pittsburgh'!AG$828, MATCH(A6166, cleaned_data_Pittsburgh!I$2:'cleaned_data_Pittsburgh'!I$828,0))</f>
        <v>0</v>
      </c>
      <c r="F6166" t="str">
        <f>INDEX(cleaned_data_Pittsburgh!AK$2:'cleaned_data_Pittsburgh'!AK$828, MATCH(A6166, cleaned_data_Pittsburgh!I$2:'cleaned_data_Pittsburgh'!I$828,0))</f>
        <v>Sub-county</v>
      </c>
      <c r="G6166">
        <f t="shared" si="79"/>
        <v>0</v>
      </c>
    </row>
    <row r="6167" spans="1:7" x14ac:dyDescent="0.2">
      <c r="A6167">
        <v>224633879</v>
      </c>
      <c r="B6167">
        <v>41430682</v>
      </c>
      <c r="C6167" t="s">
        <v>3489</v>
      </c>
      <c r="D6167" t="str">
        <f>INDEX(cleaned_data_Pittsburgh!AF$2:'cleaned_data_Pittsburgh'!AF$828, MATCH(A6167, cleaned_data_Pittsburgh!I$2:'cleaned_data_Pittsburgh'!I$828,0))</f>
        <v>Pittsburgh</v>
      </c>
      <c r="E6167">
        <f>INDEX(cleaned_data_Pittsburgh!AG$2:'cleaned_data_Pittsburgh'!AG$828, MATCH(A6167, cleaned_data_Pittsburgh!I$2:'cleaned_data_Pittsburgh'!I$828,0))</f>
        <v>0</v>
      </c>
      <c r="F6167" t="str">
        <f>INDEX(cleaned_data_Pittsburgh!AK$2:'cleaned_data_Pittsburgh'!AK$828, MATCH(A6167, cleaned_data_Pittsburgh!I$2:'cleaned_data_Pittsburgh'!I$828,0))</f>
        <v>Sub-county</v>
      </c>
      <c r="G6167">
        <f t="shared" si="79"/>
        <v>0</v>
      </c>
    </row>
    <row r="6168" spans="1:7" x14ac:dyDescent="0.2">
      <c r="A6168" t="s">
        <v>3337</v>
      </c>
      <c r="B6168">
        <v>143627062</v>
      </c>
      <c r="C6168" t="s">
        <v>3489</v>
      </c>
      <c r="D6168" t="str">
        <f>INDEX(cleaned_data_Pittsburgh!AF$2:'cleaned_data_Pittsburgh'!AF$828, MATCH(A6168, cleaned_data_Pittsburgh!I$2:'cleaned_data_Pittsburgh'!I$828,0))</f>
        <v>Pittsburgh</v>
      </c>
      <c r="E6168">
        <f>INDEX(cleaned_data_Pittsburgh!AG$2:'cleaned_data_Pittsburgh'!AG$828, MATCH(A6168, cleaned_data_Pittsburgh!I$2:'cleaned_data_Pittsburgh'!I$828,0))</f>
        <v>0</v>
      </c>
      <c r="F6168" t="str">
        <f>INDEX(cleaned_data_Pittsburgh!AK$2:'cleaned_data_Pittsburgh'!AK$828, MATCH(A6168, cleaned_data_Pittsburgh!I$2:'cleaned_data_Pittsburgh'!I$828,0))</f>
        <v>Sub-county</v>
      </c>
      <c r="G6168">
        <f t="shared" si="79"/>
        <v>0</v>
      </c>
    </row>
    <row r="6169" spans="1:7" x14ac:dyDescent="0.2">
      <c r="A6169" t="s">
        <v>3336</v>
      </c>
      <c r="B6169">
        <v>143627062</v>
      </c>
      <c r="C6169" t="s">
        <v>3489</v>
      </c>
      <c r="D6169" t="str">
        <f>INDEX(cleaned_data_Pittsburgh!AF$2:'cleaned_data_Pittsburgh'!AF$828, MATCH(A6169, cleaned_data_Pittsburgh!I$2:'cleaned_data_Pittsburgh'!I$828,0))</f>
        <v>Pittsburgh</v>
      </c>
      <c r="E6169">
        <f>INDEX(cleaned_data_Pittsburgh!AG$2:'cleaned_data_Pittsburgh'!AG$828, MATCH(A6169, cleaned_data_Pittsburgh!I$2:'cleaned_data_Pittsburgh'!I$828,0))</f>
        <v>0</v>
      </c>
      <c r="F6169" t="str">
        <f>INDEX(cleaned_data_Pittsburgh!AK$2:'cleaned_data_Pittsburgh'!AK$828, MATCH(A6169, cleaned_data_Pittsburgh!I$2:'cleaned_data_Pittsburgh'!I$828,0))</f>
        <v>Sub-county</v>
      </c>
      <c r="G6169">
        <f t="shared" si="79"/>
        <v>0</v>
      </c>
    </row>
    <row r="6170" spans="1:7" x14ac:dyDescent="0.2">
      <c r="A6170">
        <v>224754315</v>
      </c>
      <c r="B6170">
        <v>186582353</v>
      </c>
      <c r="C6170" t="s">
        <v>3489</v>
      </c>
      <c r="D6170" t="str">
        <f>INDEX(cleaned_data_Pittsburgh!AF$2:'cleaned_data_Pittsburgh'!AF$828, MATCH(A6170, cleaned_data_Pittsburgh!I$2:'cleaned_data_Pittsburgh'!I$828,0))</f>
        <v>Pittsburgh</v>
      </c>
      <c r="E6170">
        <f>INDEX(cleaned_data_Pittsburgh!AG$2:'cleaned_data_Pittsburgh'!AG$828, MATCH(A6170, cleaned_data_Pittsburgh!I$2:'cleaned_data_Pittsburgh'!I$828,0))</f>
        <v>0</v>
      </c>
      <c r="F6170" t="str">
        <f>INDEX(cleaned_data_Pittsburgh!AK$2:'cleaned_data_Pittsburgh'!AK$828, MATCH(A6170, cleaned_data_Pittsburgh!I$2:'cleaned_data_Pittsburgh'!I$828,0))</f>
        <v>Sub-county</v>
      </c>
      <c r="G6170">
        <f t="shared" si="79"/>
        <v>0</v>
      </c>
    </row>
    <row r="6171" spans="1:7" x14ac:dyDescent="0.2">
      <c r="A6171">
        <v>222989948</v>
      </c>
      <c r="B6171">
        <v>117670762</v>
      </c>
      <c r="C6171" t="s">
        <v>3444</v>
      </c>
      <c r="D6171" t="str">
        <f>INDEX(cleaned_data_Pittsburgh!AF$2:'cleaned_data_Pittsburgh'!AF$828, MATCH(A6171, cleaned_data_Pittsburgh!I$2:'cleaned_data_Pittsburgh'!I$828,0))</f>
        <v>Pittsburgh</v>
      </c>
      <c r="E6171">
        <f>INDEX(cleaned_data_Pittsburgh!AG$2:'cleaned_data_Pittsburgh'!AG$828, MATCH(A6171, cleaned_data_Pittsburgh!I$2:'cleaned_data_Pittsburgh'!I$828,0))</f>
        <v>0</v>
      </c>
      <c r="F6171" t="str">
        <f>INDEX(cleaned_data_Pittsburgh!AK$2:'cleaned_data_Pittsburgh'!AK$828, MATCH(A6171, cleaned_data_Pittsburgh!I$2:'cleaned_data_Pittsburgh'!I$828,0))</f>
        <v>Sub-county</v>
      </c>
      <c r="G6171">
        <f t="shared" si="79"/>
        <v>0</v>
      </c>
    </row>
    <row r="6172" spans="1:7" x14ac:dyDescent="0.2">
      <c r="A6172">
        <v>223770928</v>
      </c>
      <c r="B6172">
        <v>33002142</v>
      </c>
      <c r="C6172" t="s">
        <v>3444</v>
      </c>
      <c r="D6172" t="str">
        <f>INDEX(cleaned_data_Pittsburgh!AF$2:'cleaned_data_Pittsburgh'!AF$828, MATCH(A6172, cleaned_data_Pittsburgh!I$2:'cleaned_data_Pittsburgh'!I$828,0))</f>
        <v>Pittsburgh</v>
      </c>
      <c r="E6172">
        <f>INDEX(cleaned_data_Pittsburgh!AG$2:'cleaned_data_Pittsburgh'!AG$828, MATCH(A6172, cleaned_data_Pittsburgh!I$2:'cleaned_data_Pittsburgh'!I$828,0))</f>
        <v>0</v>
      </c>
      <c r="F6172" t="str">
        <f>INDEX(cleaned_data_Pittsburgh!AK$2:'cleaned_data_Pittsburgh'!AK$828, MATCH(A6172, cleaned_data_Pittsburgh!I$2:'cleaned_data_Pittsburgh'!I$828,0))</f>
        <v>Sub-county</v>
      </c>
      <c r="G6172">
        <f t="shared" si="79"/>
        <v>0</v>
      </c>
    </row>
    <row r="6173" spans="1:7" x14ac:dyDescent="0.2">
      <c r="A6173">
        <v>224175620</v>
      </c>
      <c r="B6173">
        <v>117670762</v>
      </c>
      <c r="C6173" t="s">
        <v>3444</v>
      </c>
      <c r="D6173" t="str">
        <f>INDEX(cleaned_data_Pittsburgh!AF$2:'cleaned_data_Pittsburgh'!AF$828, MATCH(A6173, cleaned_data_Pittsburgh!I$2:'cleaned_data_Pittsburgh'!I$828,0))</f>
        <v>Pittsburgh</v>
      </c>
      <c r="E6173">
        <f>INDEX(cleaned_data_Pittsburgh!AG$2:'cleaned_data_Pittsburgh'!AG$828, MATCH(A6173, cleaned_data_Pittsburgh!I$2:'cleaned_data_Pittsburgh'!I$828,0))</f>
        <v>0</v>
      </c>
      <c r="F6173" t="str">
        <f>INDEX(cleaned_data_Pittsburgh!AK$2:'cleaned_data_Pittsburgh'!AK$828, MATCH(A6173, cleaned_data_Pittsburgh!I$2:'cleaned_data_Pittsburgh'!I$828,0))</f>
        <v>Sub-county</v>
      </c>
      <c r="G6173">
        <f t="shared" si="79"/>
        <v>0</v>
      </c>
    </row>
    <row r="6174" spans="1:7" x14ac:dyDescent="0.2">
      <c r="A6174">
        <v>224134620</v>
      </c>
      <c r="B6174">
        <v>7796522</v>
      </c>
      <c r="C6174" t="s">
        <v>3528</v>
      </c>
      <c r="D6174" t="str">
        <f>INDEX(cleaned_data_Pittsburgh!AF$2:'cleaned_data_Pittsburgh'!AF$828, MATCH(A6174, cleaned_data_Pittsburgh!I$2:'cleaned_data_Pittsburgh'!I$828,0))</f>
        <v>Pittsburgh</v>
      </c>
      <c r="E6174">
        <f>INDEX(cleaned_data_Pittsburgh!AG$2:'cleaned_data_Pittsburgh'!AG$828, MATCH(A6174, cleaned_data_Pittsburgh!I$2:'cleaned_data_Pittsburgh'!I$828,0))</f>
        <v>0</v>
      </c>
      <c r="F6174" t="str">
        <f>INDEX(cleaned_data_Pittsburgh!AK$2:'cleaned_data_Pittsburgh'!AK$828, MATCH(A6174, cleaned_data_Pittsburgh!I$2:'cleaned_data_Pittsburgh'!I$828,0))</f>
        <v>Sub-county</v>
      </c>
      <c r="G6174">
        <f t="shared" si="79"/>
        <v>0</v>
      </c>
    </row>
    <row r="6175" spans="1:7" x14ac:dyDescent="0.2">
      <c r="A6175">
        <v>224492089</v>
      </c>
      <c r="B6175">
        <v>190411509</v>
      </c>
      <c r="C6175" t="s">
        <v>3528</v>
      </c>
      <c r="D6175" t="str">
        <f>INDEX(cleaned_data_Pittsburgh!AF$2:'cleaned_data_Pittsburgh'!AF$828, MATCH(A6175, cleaned_data_Pittsburgh!I$2:'cleaned_data_Pittsburgh'!I$828,0))</f>
        <v>Pittsburgh</v>
      </c>
      <c r="E6175">
        <f>INDEX(cleaned_data_Pittsburgh!AG$2:'cleaned_data_Pittsburgh'!AG$828, MATCH(A6175, cleaned_data_Pittsburgh!I$2:'cleaned_data_Pittsburgh'!I$828,0))</f>
        <v>0</v>
      </c>
      <c r="F6175" t="str">
        <f>INDEX(cleaned_data_Pittsburgh!AK$2:'cleaned_data_Pittsburgh'!AK$828, MATCH(A6175, cleaned_data_Pittsburgh!I$2:'cleaned_data_Pittsburgh'!I$828,0))</f>
        <v>Sub-county</v>
      </c>
      <c r="G6175">
        <f t="shared" si="79"/>
        <v>0</v>
      </c>
    </row>
    <row r="6176" spans="1:7" x14ac:dyDescent="0.2">
      <c r="A6176">
        <v>223770928</v>
      </c>
      <c r="B6176">
        <v>8211443</v>
      </c>
      <c r="C6176" t="s">
        <v>3402</v>
      </c>
      <c r="D6176" t="str">
        <f>INDEX(cleaned_data_Pittsburgh!AF$2:'cleaned_data_Pittsburgh'!AF$828, MATCH(A6176, cleaned_data_Pittsburgh!I$2:'cleaned_data_Pittsburgh'!I$828,0))</f>
        <v>Pittsburgh</v>
      </c>
      <c r="E6176">
        <f>INDEX(cleaned_data_Pittsburgh!AG$2:'cleaned_data_Pittsburgh'!AG$828, MATCH(A6176, cleaned_data_Pittsburgh!I$2:'cleaned_data_Pittsburgh'!I$828,0))</f>
        <v>0</v>
      </c>
      <c r="F6176" t="str">
        <f>INDEX(cleaned_data_Pittsburgh!AK$2:'cleaned_data_Pittsburgh'!AK$828, MATCH(A6176, cleaned_data_Pittsburgh!I$2:'cleaned_data_Pittsburgh'!I$828,0))</f>
        <v>Sub-county</v>
      </c>
      <c r="G6176">
        <f t="shared" si="79"/>
        <v>0</v>
      </c>
    </row>
    <row r="6177" spans="1:7" x14ac:dyDescent="0.2">
      <c r="A6177">
        <v>224119569</v>
      </c>
      <c r="B6177">
        <v>91029162</v>
      </c>
      <c r="C6177" t="s">
        <v>3402</v>
      </c>
      <c r="D6177" t="str">
        <f>INDEX(cleaned_data_Pittsburgh!AF$2:'cleaned_data_Pittsburgh'!AF$828, MATCH(A6177, cleaned_data_Pittsburgh!I$2:'cleaned_data_Pittsburgh'!I$828,0))</f>
        <v>Pittsburgh</v>
      </c>
      <c r="E6177">
        <f>INDEX(cleaned_data_Pittsburgh!AG$2:'cleaned_data_Pittsburgh'!AG$828, MATCH(A6177, cleaned_data_Pittsburgh!I$2:'cleaned_data_Pittsburgh'!I$828,0))</f>
        <v>0</v>
      </c>
      <c r="F6177" t="str">
        <f>INDEX(cleaned_data_Pittsburgh!AK$2:'cleaned_data_Pittsburgh'!AK$828, MATCH(A6177, cleaned_data_Pittsburgh!I$2:'cleaned_data_Pittsburgh'!I$828,0))</f>
        <v>Sub-county</v>
      </c>
      <c r="G6177">
        <f t="shared" si="79"/>
        <v>0</v>
      </c>
    </row>
    <row r="6178" spans="1:7" x14ac:dyDescent="0.2">
      <c r="A6178">
        <v>224761689</v>
      </c>
      <c r="B6178">
        <v>149439222</v>
      </c>
      <c r="C6178" t="s">
        <v>3402</v>
      </c>
      <c r="D6178" t="str">
        <f>INDEX(cleaned_data_Pittsburgh!AF$2:'cleaned_data_Pittsburgh'!AF$828, MATCH(A6178, cleaned_data_Pittsburgh!I$2:'cleaned_data_Pittsburgh'!I$828,0))</f>
        <v>Pittsburgh</v>
      </c>
      <c r="E6178">
        <f>INDEX(cleaned_data_Pittsburgh!AG$2:'cleaned_data_Pittsburgh'!AG$828, MATCH(A6178, cleaned_data_Pittsburgh!I$2:'cleaned_data_Pittsburgh'!I$828,0))</f>
        <v>0</v>
      </c>
      <c r="F6178" t="str">
        <f>INDEX(cleaned_data_Pittsburgh!AK$2:'cleaned_data_Pittsburgh'!AK$828, MATCH(A6178, cleaned_data_Pittsburgh!I$2:'cleaned_data_Pittsburgh'!I$828,0))</f>
        <v>Sub-county</v>
      </c>
      <c r="G6178">
        <f t="shared" si="79"/>
        <v>0</v>
      </c>
    </row>
    <row r="6179" spans="1:7" x14ac:dyDescent="0.2">
      <c r="A6179">
        <v>222994406</v>
      </c>
      <c r="B6179">
        <v>186744032</v>
      </c>
      <c r="C6179" t="s">
        <v>3447</v>
      </c>
      <c r="D6179" t="str">
        <f>INDEX(cleaned_data_Pittsburgh!AF$2:'cleaned_data_Pittsburgh'!AF$828, MATCH(A6179, cleaned_data_Pittsburgh!I$2:'cleaned_data_Pittsburgh'!I$828,0))</f>
        <v>Pittsburgh</v>
      </c>
      <c r="E6179">
        <f>INDEX(cleaned_data_Pittsburgh!AG$2:'cleaned_data_Pittsburgh'!AG$828, MATCH(A6179, cleaned_data_Pittsburgh!I$2:'cleaned_data_Pittsburgh'!I$828,0))</f>
        <v>0</v>
      </c>
      <c r="F6179" t="str">
        <f>INDEX(cleaned_data_Pittsburgh!AK$2:'cleaned_data_Pittsburgh'!AK$828, MATCH(A6179, cleaned_data_Pittsburgh!I$2:'cleaned_data_Pittsburgh'!I$828,0))</f>
        <v>Sub-county</v>
      </c>
      <c r="G6179">
        <f t="shared" si="79"/>
        <v>0</v>
      </c>
    </row>
    <row r="6180" spans="1:7" x14ac:dyDescent="0.2">
      <c r="A6180">
        <v>223992811</v>
      </c>
      <c r="B6180">
        <v>26125002</v>
      </c>
      <c r="C6180" t="s">
        <v>3447</v>
      </c>
      <c r="D6180" t="str">
        <f>INDEX(cleaned_data_Pittsburgh!AF$2:'cleaned_data_Pittsburgh'!AF$828, MATCH(A6180, cleaned_data_Pittsburgh!I$2:'cleaned_data_Pittsburgh'!I$828,0))</f>
        <v>Pittsburgh</v>
      </c>
      <c r="E6180">
        <f>INDEX(cleaned_data_Pittsburgh!AG$2:'cleaned_data_Pittsburgh'!AG$828, MATCH(A6180, cleaned_data_Pittsburgh!I$2:'cleaned_data_Pittsburgh'!I$828,0))</f>
        <v>0</v>
      </c>
      <c r="F6180" t="str">
        <f>INDEX(cleaned_data_Pittsburgh!AK$2:'cleaned_data_Pittsburgh'!AK$828, MATCH(A6180, cleaned_data_Pittsburgh!I$2:'cleaned_data_Pittsburgh'!I$828,0))</f>
        <v>Sub-county</v>
      </c>
      <c r="G6180">
        <f t="shared" si="79"/>
        <v>0</v>
      </c>
    </row>
    <row r="6181" spans="1:7" x14ac:dyDescent="0.2">
      <c r="A6181">
        <v>224027233</v>
      </c>
      <c r="B6181">
        <v>11786246</v>
      </c>
      <c r="C6181" t="s">
        <v>3447</v>
      </c>
      <c r="D6181" t="str">
        <f>INDEX(cleaned_data_Pittsburgh!AF$2:'cleaned_data_Pittsburgh'!AF$828, MATCH(A6181, cleaned_data_Pittsburgh!I$2:'cleaned_data_Pittsburgh'!I$828,0))</f>
        <v>Pittsburgh</v>
      </c>
      <c r="E6181">
        <f>INDEX(cleaned_data_Pittsburgh!AG$2:'cleaned_data_Pittsburgh'!AG$828, MATCH(A6181, cleaned_data_Pittsburgh!I$2:'cleaned_data_Pittsburgh'!I$828,0))</f>
        <v>0</v>
      </c>
      <c r="F6181" t="str">
        <f>INDEX(cleaned_data_Pittsburgh!AK$2:'cleaned_data_Pittsburgh'!AK$828, MATCH(A6181, cleaned_data_Pittsburgh!I$2:'cleaned_data_Pittsburgh'!I$828,0))</f>
        <v>Sub-county</v>
      </c>
      <c r="G6181">
        <f t="shared" si="79"/>
        <v>0</v>
      </c>
    </row>
    <row r="6182" spans="1:7" x14ac:dyDescent="0.2">
      <c r="A6182">
        <v>224348794</v>
      </c>
      <c r="B6182">
        <v>26125002</v>
      </c>
      <c r="C6182" t="s">
        <v>3447</v>
      </c>
      <c r="D6182" t="str">
        <f>INDEX(cleaned_data_Pittsburgh!AF$2:'cleaned_data_Pittsburgh'!AF$828, MATCH(A6182, cleaned_data_Pittsburgh!I$2:'cleaned_data_Pittsburgh'!I$828,0))</f>
        <v>Pittsburgh</v>
      </c>
      <c r="E6182">
        <f>INDEX(cleaned_data_Pittsburgh!AG$2:'cleaned_data_Pittsburgh'!AG$828, MATCH(A6182, cleaned_data_Pittsburgh!I$2:'cleaned_data_Pittsburgh'!I$828,0))</f>
        <v>0</v>
      </c>
      <c r="F6182" t="str">
        <f>INDEX(cleaned_data_Pittsburgh!AK$2:'cleaned_data_Pittsburgh'!AK$828, MATCH(A6182, cleaned_data_Pittsburgh!I$2:'cleaned_data_Pittsburgh'!I$828,0))</f>
        <v>Sub-county</v>
      </c>
      <c r="G6182">
        <f t="shared" si="79"/>
        <v>0</v>
      </c>
    </row>
    <row r="6183" spans="1:7" x14ac:dyDescent="0.2">
      <c r="A6183">
        <v>224467382</v>
      </c>
      <c r="B6183">
        <v>17281521</v>
      </c>
      <c r="C6183" t="s">
        <v>3447</v>
      </c>
      <c r="D6183" t="str">
        <f>INDEX(cleaned_data_Pittsburgh!AF$2:'cleaned_data_Pittsburgh'!AF$828, MATCH(A6183, cleaned_data_Pittsburgh!I$2:'cleaned_data_Pittsburgh'!I$828,0))</f>
        <v>Pittsburgh</v>
      </c>
      <c r="E6183">
        <f>INDEX(cleaned_data_Pittsburgh!AG$2:'cleaned_data_Pittsburgh'!AG$828, MATCH(A6183, cleaned_data_Pittsburgh!I$2:'cleaned_data_Pittsburgh'!I$828,0))</f>
        <v>0</v>
      </c>
      <c r="F6183" t="str">
        <f>INDEX(cleaned_data_Pittsburgh!AK$2:'cleaned_data_Pittsburgh'!AK$828, MATCH(A6183, cleaned_data_Pittsburgh!I$2:'cleaned_data_Pittsburgh'!I$828,0))</f>
        <v>Sub-county</v>
      </c>
      <c r="G6183">
        <f t="shared" si="79"/>
        <v>0</v>
      </c>
    </row>
    <row r="6184" spans="1:7" x14ac:dyDescent="0.2">
      <c r="A6184">
        <v>224596961</v>
      </c>
      <c r="B6184">
        <v>57221262</v>
      </c>
      <c r="C6184" t="s">
        <v>3447</v>
      </c>
      <c r="D6184" t="str">
        <f>INDEX(cleaned_data_Pittsburgh!AF$2:'cleaned_data_Pittsburgh'!AF$828, MATCH(A6184, cleaned_data_Pittsburgh!I$2:'cleaned_data_Pittsburgh'!I$828,0))</f>
        <v>Pittsburgh</v>
      </c>
      <c r="E6184">
        <f>INDEX(cleaned_data_Pittsburgh!AG$2:'cleaned_data_Pittsburgh'!AG$828, MATCH(A6184, cleaned_data_Pittsburgh!I$2:'cleaned_data_Pittsburgh'!I$828,0))</f>
        <v>0</v>
      </c>
      <c r="F6184" t="str">
        <f>INDEX(cleaned_data_Pittsburgh!AK$2:'cleaned_data_Pittsburgh'!AK$828, MATCH(A6184, cleaned_data_Pittsburgh!I$2:'cleaned_data_Pittsburgh'!I$828,0))</f>
        <v>Sub-county</v>
      </c>
      <c r="G6184">
        <f t="shared" si="79"/>
        <v>0</v>
      </c>
    </row>
    <row r="6185" spans="1:7" x14ac:dyDescent="0.2">
      <c r="A6185">
        <v>224757259</v>
      </c>
      <c r="B6185">
        <v>26125002</v>
      </c>
      <c r="C6185" t="s">
        <v>3447</v>
      </c>
      <c r="D6185" t="str">
        <f>INDEX(cleaned_data_Pittsburgh!AF$2:'cleaned_data_Pittsburgh'!AF$828, MATCH(A6185, cleaned_data_Pittsburgh!I$2:'cleaned_data_Pittsburgh'!I$828,0))</f>
        <v>Pittsburgh</v>
      </c>
      <c r="E6185">
        <f>INDEX(cleaned_data_Pittsburgh!AG$2:'cleaned_data_Pittsburgh'!AG$828, MATCH(A6185, cleaned_data_Pittsburgh!I$2:'cleaned_data_Pittsburgh'!I$828,0))</f>
        <v>0</v>
      </c>
      <c r="F6185" t="str">
        <f>INDEX(cleaned_data_Pittsburgh!AK$2:'cleaned_data_Pittsburgh'!AK$828, MATCH(A6185, cleaned_data_Pittsburgh!I$2:'cleaned_data_Pittsburgh'!I$828,0))</f>
        <v>Sub-county</v>
      </c>
      <c r="G6185">
        <f t="shared" si="79"/>
        <v>0</v>
      </c>
    </row>
    <row r="6186" spans="1:7" x14ac:dyDescent="0.2">
      <c r="A6186" t="s">
        <v>3166</v>
      </c>
      <c r="B6186">
        <v>10921424</v>
      </c>
      <c r="C6186" t="s">
        <v>3447</v>
      </c>
      <c r="D6186" t="str">
        <f>INDEX(cleaned_data_Pittsburgh!AF$2:'cleaned_data_Pittsburgh'!AF$828, MATCH(A6186, cleaned_data_Pittsburgh!I$2:'cleaned_data_Pittsburgh'!I$828,0))</f>
        <v>Pittsburgh</v>
      </c>
      <c r="E6186">
        <f>INDEX(cleaned_data_Pittsburgh!AG$2:'cleaned_data_Pittsburgh'!AG$828, MATCH(A6186, cleaned_data_Pittsburgh!I$2:'cleaned_data_Pittsburgh'!I$828,0))</f>
        <v>0</v>
      </c>
      <c r="F6186" t="str">
        <f>INDEX(cleaned_data_Pittsburgh!AK$2:'cleaned_data_Pittsburgh'!AK$828, MATCH(A6186, cleaned_data_Pittsburgh!I$2:'cleaned_data_Pittsburgh'!I$828,0))</f>
        <v>Sub-county</v>
      </c>
      <c r="G6186">
        <f t="shared" si="79"/>
        <v>0</v>
      </c>
    </row>
    <row r="6187" spans="1:7" x14ac:dyDescent="0.2">
      <c r="A6187" t="s">
        <v>3167</v>
      </c>
      <c r="B6187">
        <v>10921424</v>
      </c>
      <c r="C6187" t="s">
        <v>3447</v>
      </c>
      <c r="D6187" t="str">
        <f>INDEX(cleaned_data_Pittsburgh!AF$2:'cleaned_data_Pittsburgh'!AF$828, MATCH(A6187, cleaned_data_Pittsburgh!I$2:'cleaned_data_Pittsburgh'!I$828,0))</f>
        <v>Pittsburgh</v>
      </c>
      <c r="E6187">
        <f>INDEX(cleaned_data_Pittsburgh!AG$2:'cleaned_data_Pittsburgh'!AG$828, MATCH(A6187, cleaned_data_Pittsburgh!I$2:'cleaned_data_Pittsburgh'!I$828,0))</f>
        <v>0</v>
      </c>
      <c r="F6187" t="str">
        <f>INDEX(cleaned_data_Pittsburgh!AK$2:'cleaned_data_Pittsburgh'!AK$828, MATCH(A6187, cleaned_data_Pittsburgh!I$2:'cleaned_data_Pittsburgh'!I$828,0))</f>
        <v>Sub-county</v>
      </c>
      <c r="G6187">
        <f t="shared" si="79"/>
        <v>0</v>
      </c>
    </row>
    <row r="6188" spans="1:7" x14ac:dyDescent="0.2">
      <c r="A6188">
        <v>224492089</v>
      </c>
      <c r="B6188">
        <v>4208858</v>
      </c>
      <c r="C6188" t="s">
        <v>3555</v>
      </c>
      <c r="D6188" t="str">
        <f>INDEX(cleaned_data_Pittsburgh!AF$2:'cleaned_data_Pittsburgh'!AF$828, MATCH(A6188, cleaned_data_Pittsburgh!I$2:'cleaned_data_Pittsburgh'!I$828,0))</f>
        <v>Pittsburgh</v>
      </c>
      <c r="E6188">
        <f>INDEX(cleaned_data_Pittsburgh!AG$2:'cleaned_data_Pittsburgh'!AG$828, MATCH(A6188, cleaned_data_Pittsburgh!I$2:'cleaned_data_Pittsburgh'!I$828,0))</f>
        <v>0</v>
      </c>
      <c r="F6188" t="str">
        <f>INDEX(cleaned_data_Pittsburgh!AK$2:'cleaned_data_Pittsburgh'!AK$828, MATCH(A6188, cleaned_data_Pittsburgh!I$2:'cleaned_data_Pittsburgh'!I$828,0))</f>
        <v>Sub-county</v>
      </c>
      <c r="G6188">
        <f t="shared" si="79"/>
        <v>0</v>
      </c>
    </row>
    <row r="6189" spans="1:7" x14ac:dyDescent="0.2">
      <c r="A6189">
        <v>223251565</v>
      </c>
      <c r="B6189">
        <v>3823597</v>
      </c>
      <c r="C6189" t="s">
        <v>3465</v>
      </c>
      <c r="D6189" t="str">
        <f>INDEX(cleaned_data_Pittsburgh!AF$2:'cleaned_data_Pittsburgh'!AF$828, MATCH(A6189, cleaned_data_Pittsburgh!I$2:'cleaned_data_Pittsburgh'!I$828,0))</f>
        <v>Pittsburgh</v>
      </c>
      <c r="E6189">
        <f>INDEX(cleaned_data_Pittsburgh!AG$2:'cleaned_data_Pittsburgh'!AG$828, MATCH(A6189, cleaned_data_Pittsburgh!I$2:'cleaned_data_Pittsburgh'!I$828,0))</f>
        <v>0</v>
      </c>
      <c r="F6189" t="str">
        <f>INDEX(cleaned_data_Pittsburgh!AK$2:'cleaned_data_Pittsburgh'!AK$828, MATCH(A6189, cleaned_data_Pittsburgh!I$2:'cleaned_data_Pittsburgh'!I$828,0))</f>
        <v>Sub-county</v>
      </c>
      <c r="G6189">
        <f t="shared" si="79"/>
        <v>0</v>
      </c>
    </row>
    <row r="6190" spans="1:7" x14ac:dyDescent="0.2">
      <c r="A6190">
        <v>223344751</v>
      </c>
      <c r="B6190">
        <v>182176122</v>
      </c>
      <c r="C6190" t="s">
        <v>3465</v>
      </c>
      <c r="D6190" t="str">
        <f>INDEX(cleaned_data_Pittsburgh!AF$2:'cleaned_data_Pittsburgh'!AF$828, MATCH(A6190, cleaned_data_Pittsburgh!I$2:'cleaned_data_Pittsburgh'!I$828,0))</f>
        <v>Pittsburgh</v>
      </c>
      <c r="E6190">
        <f>INDEX(cleaned_data_Pittsburgh!AG$2:'cleaned_data_Pittsburgh'!AG$828, MATCH(A6190, cleaned_data_Pittsburgh!I$2:'cleaned_data_Pittsburgh'!I$828,0))</f>
        <v>0</v>
      </c>
      <c r="F6190" t="str">
        <f>INDEX(cleaned_data_Pittsburgh!AK$2:'cleaned_data_Pittsburgh'!AK$828, MATCH(A6190, cleaned_data_Pittsburgh!I$2:'cleaned_data_Pittsburgh'!I$828,0))</f>
        <v>Sub-county</v>
      </c>
      <c r="G6190">
        <f t="shared" si="79"/>
        <v>0</v>
      </c>
    </row>
    <row r="6191" spans="1:7" x14ac:dyDescent="0.2">
      <c r="A6191">
        <v>223890951</v>
      </c>
      <c r="B6191">
        <v>13660759</v>
      </c>
      <c r="C6191" t="s">
        <v>3465</v>
      </c>
      <c r="D6191" t="str">
        <f>INDEX(cleaned_data_Pittsburgh!AF$2:'cleaned_data_Pittsburgh'!AF$828, MATCH(A6191, cleaned_data_Pittsburgh!I$2:'cleaned_data_Pittsburgh'!I$828,0))</f>
        <v>Pittsburgh</v>
      </c>
      <c r="E6191">
        <f>INDEX(cleaned_data_Pittsburgh!AG$2:'cleaned_data_Pittsburgh'!AG$828, MATCH(A6191, cleaned_data_Pittsburgh!I$2:'cleaned_data_Pittsburgh'!I$828,0))</f>
        <v>0</v>
      </c>
      <c r="F6191" t="str">
        <f>INDEX(cleaned_data_Pittsburgh!AK$2:'cleaned_data_Pittsburgh'!AK$828, MATCH(A6191, cleaned_data_Pittsburgh!I$2:'cleaned_data_Pittsburgh'!I$828,0))</f>
        <v>Sub-county</v>
      </c>
      <c r="G6191">
        <f t="shared" si="79"/>
        <v>0</v>
      </c>
    </row>
    <row r="6192" spans="1:7" x14ac:dyDescent="0.2">
      <c r="A6192">
        <v>224905370</v>
      </c>
      <c r="B6192">
        <v>105905642</v>
      </c>
      <c r="C6192" t="s">
        <v>3465</v>
      </c>
      <c r="D6192" t="str">
        <f>INDEX(cleaned_data_Pittsburgh!AF$2:'cleaned_data_Pittsburgh'!AF$828, MATCH(A6192, cleaned_data_Pittsburgh!I$2:'cleaned_data_Pittsburgh'!I$828,0))</f>
        <v>Pittsburgh</v>
      </c>
      <c r="E6192">
        <f>INDEX(cleaned_data_Pittsburgh!AG$2:'cleaned_data_Pittsburgh'!AG$828, MATCH(A6192, cleaned_data_Pittsburgh!I$2:'cleaned_data_Pittsburgh'!I$828,0))</f>
        <v>0</v>
      </c>
      <c r="F6192" t="str">
        <f>INDEX(cleaned_data_Pittsburgh!AK$2:'cleaned_data_Pittsburgh'!AK$828, MATCH(A6192, cleaned_data_Pittsburgh!I$2:'cleaned_data_Pittsburgh'!I$828,0))</f>
        <v>Sub-county</v>
      </c>
      <c r="G6192">
        <f t="shared" si="79"/>
        <v>0</v>
      </c>
    </row>
    <row r="6193" spans="1:7" x14ac:dyDescent="0.2">
      <c r="A6193" t="s">
        <v>3354</v>
      </c>
      <c r="B6193">
        <v>7282742</v>
      </c>
      <c r="C6193" t="s">
        <v>3465</v>
      </c>
      <c r="D6193" t="str">
        <f>INDEX(cleaned_data_Pittsburgh!AF$2:'cleaned_data_Pittsburgh'!AF$828, MATCH(A6193, cleaned_data_Pittsburgh!I$2:'cleaned_data_Pittsburgh'!I$828,0))</f>
        <v>Pittsburgh</v>
      </c>
      <c r="E6193">
        <f>INDEX(cleaned_data_Pittsburgh!AG$2:'cleaned_data_Pittsburgh'!AG$828, MATCH(A6193, cleaned_data_Pittsburgh!I$2:'cleaned_data_Pittsburgh'!I$828,0))</f>
        <v>0</v>
      </c>
      <c r="F6193" t="str">
        <f>INDEX(cleaned_data_Pittsburgh!AK$2:'cleaned_data_Pittsburgh'!AK$828, MATCH(A6193, cleaned_data_Pittsburgh!I$2:'cleaned_data_Pittsburgh'!I$828,0))</f>
        <v>Sub-county</v>
      </c>
      <c r="G6193">
        <f t="shared" si="79"/>
        <v>0</v>
      </c>
    </row>
    <row r="6194" spans="1:7" x14ac:dyDescent="0.2">
      <c r="A6194">
        <v>223651693</v>
      </c>
      <c r="B6194">
        <v>63593112</v>
      </c>
      <c r="C6194" t="s">
        <v>2835</v>
      </c>
      <c r="D6194" t="str">
        <f>INDEX(cleaned_data_Pittsburgh!AF$2:'cleaned_data_Pittsburgh'!AF$828, MATCH(A6194, cleaned_data_Pittsburgh!I$2:'cleaned_data_Pittsburgh'!I$828,0))</f>
        <v>Pittsburgh</v>
      </c>
      <c r="E6194">
        <f>INDEX(cleaned_data_Pittsburgh!AG$2:'cleaned_data_Pittsburgh'!AG$828, MATCH(A6194, cleaned_data_Pittsburgh!I$2:'cleaned_data_Pittsburgh'!I$828,0))</f>
        <v>0</v>
      </c>
      <c r="F6194" t="str">
        <f>INDEX(cleaned_data_Pittsburgh!AK$2:'cleaned_data_Pittsburgh'!AK$828, MATCH(A6194, cleaned_data_Pittsburgh!I$2:'cleaned_data_Pittsburgh'!I$828,0))</f>
        <v>Sub-county</v>
      </c>
      <c r="G6194">
        <f t="shared" si="79"/>
        <v>0</v>
      </c>
    </row>
    <row r="6195" spans="1:7" x14ac:dyDescent="0.2">
      <c r="A6195">
        <v>224008671</v>
      </c>
      <c r="B6195">
        <v>186487341</v>
      </c>
      <c r="C6195" t="s">
        <v>2835</v>
      </c>
      <c r="D6195" t="str">
        <f>INDEX(cleaned_data_Pittsburgh!AF$2:'cleaned_data_Pittsburgh'!AF$828, MATCH(A6195, cleaned_data_Pittsburgh!I$2:'cleaned_data_Pittsburgh'!I$828,0))</f>
        <v>Pittsburgh</v>
      </c>
      <c r="E6195">
        <f>INDEX(cleaned_data_Pittsburgh!AG$2:'cleaned_data_Pittsburgh'!AG$828, MATCH(A6195, cleaned_data_Pittsburgh!I$2:'cleaned_data_Pittsburgh'!I$828,0))</f>
        <v>0</v>
      </c>
      <c r="F6195" t="str">
        <f>INDEX(cleaned_data_Pittsburgh!AK$2:'cleaned_data_Pittsburgh'!AK$828, MATCH(A6195, cleaned_data_Pittsburgh!I$2:'cleaned_data_Pittsburgh'!I$828,0))</f>
        <v>Sub-county</v>
      </c>
      <c r="G6195">
        <f t="shared" si="79"/>
        <v>0</v>
      </c>
    </row>
    <row r="6196" spans="1:7" x14ac:dyDescent="0.2">
      <c r="A6196">
        <v>224008991</v>
      </c>
      <c r="B6196">
        <v>186487341</v>
      </c>
      <c r="C6196" t="s">
        <v>2835</v>
      </c>
      <c r="D6196" t="str">
        <f>INDEX(cleaned_data_Pittsburgh!AF$2:'cleaned_data_Pittsburgh'!AF$828, MATCH(A6196, cleaned_data_Pittsburgh!I$2:'cleaned_data_Pittsburgh'!I$828,0))</f>
        <v>Pittsburgh</v>
      </c>
      <c r="E6196">
        <f>INDEX(cleaned_data_Pittsburgh!AG$2:'cleaned_data_Pittsburgh'!AG$828, MATCH(A6196, cleaned_data_Pittsburgh!I$2:'cleaned_data_Pittsburgh'!I$828,0))</f>
        <v>0</v>
      </c>
      <c r="F6196" t="str">
        <f>INDEX(cleaned_data_Pittsburgh!AK$2:'cleaned_data_Pittsburgh'!AK$828, MATCH(A6196, cleaned_data_Pittsburgh!I$2:'cleaned_data_Pittsburgh'!I$828,0))</f>
        <v>Sub-county</v>
      </c>
      <c r="G6196">
        <f t="shared" si="79"/>
        <v>0</v>
      </c>
    </row>
    <row r="6197" spans="1:7" x14ac:dyDescent="0.2">
      <c r="A6197">
        <v>224064004</v>
      </c>
      <c r="B6197">
        <v>186487341</v>
      </c>
      <c r="C6197" t="s">
        <v>2835</v>
      </c>
      <c r="D6197" t="str">
        <f>INDEX(cleaned_data_Pittsburgh!AF$2:'cleaned_data_Pittsburgh'!AF$828, MATCH(A6197, cleaned_data_Pittsburgh!I$2:'cleaned_data_Pittsburgh'!I$828,0))</f>
        <v>Pittsburgh</v>
      </c>
      <c r="E6197">
        <f>INDEX(cleaned_data_Pittsburgh!AG$2:'cleaned_data_Pittsburgh'!AG$828, MATCH(A6197, cleaned_data_Pittsburgh!I$2:'cleaned_data_Pittsburgh'!I$828,0))</f>
        <v>0</v>
      </c>
      <c r="F6197" t="str">
        <f>INDEX(cleaned_data_Pittsburgh!AK$2:'cleaned_data_Pittsburgh'!AK$828, MATCH(A6197, cleaned_data_Pittsburgh!I$2:'cleaned_data_Pittsburgh'!I$828,0))</f>
        <v>Sub-county</v>
      </c>
      <c r="G6197">
        <f t="shared" si="79"/>
        <v>0</v>
      </c>
    </row>
    <row r="6198" spans="1:7" x14ac:dyDescent="0.2">
      <c r="A6198">
        <v>224101770</v>
      </c>
      <c r="B6198">
        <v>58588062</v>
      </c>
      <c r="C6198" t="s">
        <v>2835</v>
      </c>
      <c r="D6198" t="str">
        <f>INDEX(cleaned_data_Pittsburgh!AF$2:'cleaned_data_Pittsburgh'!AF$828, MATCH(A6198, cleaned_data_Pittsburgh!I$2:'cleaned_data_Pittsburgh'!I$828,0))</f>
        <v>Pittsburgh</v>
      </c>
      <c r="E6198">
        <f>INDEX(cleaned_data_Pittsburgh!AG$2:'cleaned_data_Pittsburgh'!AG$828, MATCH(A6198, cleaned_data_Pittsburgh!I$2:'cleaned_data_Pittsburgh'!I$828,0))</f>
        <v>0</v>
      </c>
      <c r="F6198" t="str">
        <f>INDEX(cleaned_data_Pittsburgh!AK$2:'cleaned_data_Pittsburgh'!AK$828, MATCH(A6198, cleaned_data_Pittsburgh!I$2:'cleaned_data_Pittsburgh'!I$828,0))</f>
        <v>Sub-county</v>
      </c>
      <c r="G6198">
        <f t="shared" si="79"/>
        <v>0</v>
      </c>
    </row>
    <row r="6199" spans="1:7" x14ac:dyDescent="0.2">
      <c r="A6199">
        <v>224119569</v>
      </c>
      <c r="B6199">
        <v>189975187</v>
      </c>
      <c r="C6199" t="s">
        <v>2835</v>
      </c>
      <c r="D6199" t="str">
        <f>INDEX(cleaned_data_Pittsburgh!AF$2:'cleaned_data_Pittsburgh'!AF$828, MATCH(A6199, cleaned_data_Pittsburgh!I$2:'cleaned_data_Pittsburgh'!I$828,0))</f>
        <v>Pittsburgh</v>
      </c>
      <c r="E6199">
        <f>INDEX(cleaned_data_Pittsburgh!AG$2:'cleaned_data_Pittsburgh'!AG$828, MATCH(A6199, cleaned_data_Pittsburgh!I$2:'cleaned_data_Pittsburgh'!I$828,0))</f>
        <v>0</v>
      </c>
      <c r="F6199" t="str">
        <f>INDEX(cleaned_data_Pittsburgh!AK$2:'cleaned_data_Pittsburgh'!AK$828, MATCH(A6199, cleaned_data_Pittsburgh!I$2:'cleaned_data_Pittsburgh'!I$828,0))</f>
        <v>Sub-county</v>
      </c>
      <c r="G6199">
        <f t="shared" si="79"/>
        <v>0</v>
      </c>
    </row>
    <row r="6200" spans="1:7" x14ac:dyDescent="0.2">
      <c r="A6200">
        <v>224165813</v>
      </c>
      <c r="B6200">
        <v>186487341</v>
      </c>
      <c r="C6200" t="s">
        <v>2835</v>
      </c>
      <c r="D6200" t="str">
        <f>INDEX(cleaned_data_Pittsburgh!AF$2:'cleaned_data_Pittsburgh'!AF$828, MATCH(A6200, cleaned_data_Pittsburgh!I$2:'cleaned_data_Pittsburgh'!I$828,0))</f>
        <v>Pittsburgh</v>
      </c>
      <c r="E6200">
        <f>INDEX(cleaned_data_Pittsburgh!AG$2:'cleaned_data_Pittsburgh'!AG$828, MATCH(A6200, cleaned_data_Pittsburgh!I$2:'cleaned_data_Pittsburgh'!I$828,0))</f>
        <v>0</v>
      </c>
      <c r="F6200" t="str">
        <f>INDEX(cleaned_data_Pittsburgh!AK$2:'cleaned_data_Pittsburgh'!AK$828, MATCH(A6200, cleaned_data_Pittsburgh!I$2:'cleaned_data_Pittsburgh'!I$828,0))</f>
        <v>Sub-county</v>
      </c>
      <c r="G6200">
        <f t="shared" si="79"/>
        <v>0</v>
      </c>
    </row>
    <row r="6201" spans="1:7" x14ac:dyDescent="0.2">
      <c r="A6201">
        <v>224360666</v>
      </c>
      <c r="B6201">
        <v>55629712</v>
      </c>
      <c r="C6201" t="s">
        <v>2835</v>
      </c>
      <c r="D6201" t="str">
        <f>INDEX(cleaned_data_Pittsburgh!AF$2:'cleaned_data_Pittsburgh'!AF$828, MATCH(A6201, cleaned_data_Pittsburgh!I$2:'cleaned_data_Pittsburgh'!I$828,0))</f>
        <v>Pittsburgh</v>
      </c>
      <c r="E6201">
        <f>INDEX(cleaned_data_Pittsburgh!AG$2:'cleaned_data_Pittsburgh'!AG$828, MATCH(A6201, cleaned_data_Pittsburgh!I$2:'cleaned_data_Pittsburgh'!I$828,0))</f>
        <v>0</v>
      </c>
      <c r="F6201" t="str">
        <f>INDEX(cleaned_data_Pittsburgh!AK$2:'cleaned_data_Pittsburgh'!AK$828, MATCH(A6201, cleaned_data_Pittsburgh!I$2:'cleaned_data_Pittsburgh'!I$828,0))</f>
        <v>Sub-county</v>
      </c>
      <c r="G6201">
        <f t="shared" si="79"/>
        <v>0</v>
      </c>
    </row>
    <row r="6202" spans="1:7" x14ac:dyDescent="0.2">
      <c r="A6202">
        <v>224520456</v>
      </c>
      <c r="B6202">
        <v>93673132</v>
      </c>
      <c r="C6202" t="s">
        <v>2835</v>
      </c>
      <c r="D6202" t="str">
        <f>INDEX(cleaned_data_Pittsburgh!AF$2:'cleaned_data_Pittsburgh'!AF$828, MATCH(A6202, cleaned_data_Pittsburgh!I$2:'cleaned_data_Pittsburgh'!I$828,0))</f>
        <v>Pittsburgh</v>
      </c>
      <c r="E6202">
        <f>INDEX(cleaned_data_Pittsburgh!AG$2:'cleaned_data_Pittsburgh'!AG$828, MATCH(A6202, cleaned_data_Pittsburgh!I$2:'cleaned_data_Pittsburgh'!I$828,0))</f>
        <v>0</v>
      </c>
      <c r="F6202" t="str">
        <f>INDEX(cleaned_data_Pittsburgh!AK$2:'cleaned_data_Pittsburgh'!AK$828, MATCH(A6202, cleaned_data_Pittsburgh!I$2:'cleaned_data_Pittsburgh'!I$828,0))</f>
        <v>Sub-county</v>
      </c>
      <c r="G6202">
        <f t="shared" si="79"/>
        <v>0</v>
      </c>
    </row>
    <row r="6203" spans="1:7" x14ac:dyDescent="0.2">
      <c r="A6203">
        <v>224559734</v>
      </c>
      <c r="B6203">
        <v>93673132</v>
      </c>
      <c r="C6203" t="s">
        <v>2835</v>
      </c>
      <c r="D6203" t="str">
        <f>INDEX(cleaned_data_Pittsburgh!AF$2:'cleaned_data_Pittsburgh'!AF$828, MATCH(A6203, cleaned_data_Pittsburgh!I$2:'cleaned_data_Pittsburgh'!I$828,0))</f>
        <v>Pittsburgh</v>
      </c>
      <c r="E6203">
        <f>INDEX(cleaned_data_Pittsburgh!AG$2:'cleaned_data_Pittsburgh'!AG$828, MATCH(A6203, cleaned_data_Pittsburgh!I$2:'cleaned_data_Pittsburgh'!I$828,0))</f>
        <v>0</v>
      </c>
      <c r="F6203" t="str">
        <f>INDEX(cleaned_data_Pittsburgh!AK$2:'cleaned_data_Pittsburgh'!AK$828, MATCH(A6203, cleaned_data_Pittsburgh!I$2:'cleaned_data_Pittsburgh'!I$828,0))</f>
        <v>Sub-county</v>
      </c>
      <c r="G6203">
        <f t="shared" si="79"/>
        <v>0</v>
      </c>
    </row>
    <row r="6204" spans="1:7" x14ac:dyDescent="0.2">
      <c r="A6204">
        <v>224567871</v>
      </c>
      <c r="B6204">
        <v>117910482</v>
      </c>
      <c r="C6204" t="s">
        <v>2835</v>
      </c>
      <c r="D6204" t="str">
        <f>INDEX(cleaned_data_Pittsburgh!AF$2:'cleaned_data_Pittsburgh'!AF$828, MATCH(A6204, cleaned_data_Pittsburgh!I$2:'cleaned_data_Pittsburgh'!I$828,0))</f>
        <v>Pittsburgh</v>
      </c>
      <c r="E6204">
        <f>INDEX(cleaned_data_Pittsburgh!AG$2:'cleaned_data_Pittsburgh'!AG$828, MATCH(A6204, cleaned_data_Pittsburgh!I$2:'cleaned_data_Pittsburgh'!I$828,0))</f>
        <v>0</v>
      </c>
      <c r="F6204" t="str">
        <f>INDEX(cleaned_data_Pittsburgh!AK$2:'cleaned_data_Pittsburgh'!AK$828, MATCH(A6204, cleaned_data_Pittsburgh!I$2:'cleaned_data_Pittsburgh'!I$828,0))</f>
        <v>Sub-county</v>
      </c>
      <c r="G6204">
        <f t="shared" si="79"/>
        <v>0</v>
      </c>
    </row>
    <row r="6205" spans="1:7" x14ac:dyDescent="0.2">
      <c r="A6205">
        <v>223973539</v>
      </c>
      <c r="B6205">
        <v>187652280</v>
      </c>
      <c r="C6205" t="s">
        <v>3506</v>
      </c>
      <c r="D6205" t="str">
        <f>INDEX(cleaned_data_Pittsburgh!AF$2:'cleaned_data_Pittsburgh'!AF$828, MATCH(A6205, cleaned_data_Pittsburgh!I$2:'cleaned_data_Pittsburgh'!I$828,0))</f>
        <v>Pittsburgh</v>
      </c>
      <c r="E6205">
        <f>INDEX(cleaned_data_Pittsburgh!AG$2:'cleaned_data_Pittsburgh'!AG$828, MATCH(A6205, cleaned_data_Pittsburgh!I$2:'cleaned_data_Pittsburgh'!I$828,0))</f>
        <v>1</v>
      </c>
      <c r="F6205" t="str">
        <f>INDEX(cleaned_data_Pittsburgh!AK$2:'cleaned_data_Pittsburgh'!AK$828, MATCH(A6205, cleaned_data_Pittsburgh!I$2:'cleaned_data_Pittsburgh'!I$828,0))</f>
        <v>Sub-county</v>
      </c>
      <c r="G6205">
        <f t="shared" si="79"/>
        <v>0</v>
      </c>
    </row>
    <row r="6206" spans="1:7" x14ac:dyDescent="0.2">
      <c r="A6206">
        <v>224095996</v>
      </c>
      <c r="B6206">
        <v>189110548</v>
      </c>
      <c r="C6206" t="s">
        <v>3506</v>
      </c>
      <c r="D6206" t="str">
        <f>INDEX(cleaned_data_Pittsburgh!AF$2:'cleaned_data_Pittsburgh'!AF$828, MATCH(A6206, cleaned_data_Pittsburgh!I$2:'cleaned_data_Pittsburgh'!I$828,0))</f>
        <v>Pittsburgh</v>
      </c>
      <c r="E6206">
        <f>INDEX(cleaned_data_Pittsburgh!AG$2:'cleaned_data_Pittsburgh'!AG$828, MATCH(A6206, cleaned_data_Pittsburgh!I$2:'cleaned_data_Pittsburgh'!I$828,0))</f>
        <v>1</v>
      </c>
      <c r="F6206" t="str">
        <f>INDEX(cleaned_data_Pittsburgh!AK$2:'cleaned_data_Pittsburgh'!AK$828, MATCH(A6206, cleaned_data_Pittsburgh!I$2:'cleaned_data_Pittsburgh'!I$828,0))</f>
        <v>Sub-county</v>
      </c>
      <c r="G6206">
        <f t="shared" si="79"/>
        <v>0</v>
      </c>
    </row>
    <row r="6207" spans="1:7" x14ac:dyDescent="0.2">
      <c r="A6207">
        <v>224667019</v>
      </c>
      <c r="B6207">
        <v>6606662</v>
      </c>
      <c r="C6207" t="s">
        <v>3569</v>
      </c>
      <c r="D6207" t="str">
        <f>INDEX(cleaned_data_Pittsburgh!AF$2:'cleaned_data_Pittsburgh'!AF$828, MATCH(A6207, cleaned_data_Pittsburgh!I$2:'cleaned_data_Pittsburgh'!I$828,0))</f>
        <v>Pittsburgh</v>
      </c>
      <c r="E6207">
        <f>INDEX(cleaned_data_Pittsburgh!AG$2:'cleaned_data_Pittsburgh'!AG$828, MATCH(A6207, cleaned_data_Pittsburgh!I$2:'cleaned_data_Pittsburgh'!I$828,0))</f>
        <v>0</v>
      </c>
      <c r="F6207" t="str">
        <f>INDEX(cleaned_data_Pittsburgh!AK$2:'cleaned_data_Pittsburgh'!AK$828, MATCH(A6207, cleaned_data_Pittsburgh!I$2:'cleaned_data_Pittsburgh'!I$828,0))</f>
        <v>Sub-county</v>
      </c>
      <c r="G6207">
        <f t="shared" si="79"/>
        <v>0</v>
      </c>
    </row>
    <row r="6208" spans="1:7" x14ac:dyDescent="0.2">
      <c r="A6208" t="s">
        <v>3314</v>
      </c>
      <c r="B6208">
        <v>174586562</v>
      </c>
      <c r="C6208" t="s">
        <v>3569</v>
      </c>
      <c r="D6208" t="str">
        <f>INDEX(cleaned_data_Pittsburgh!AF$2:'cleaned_data_Pittsburgh'!AF$828, MATCH(A6208, cleaned_data_Pittsburgh!I$2:'cleaned_data_Pittsburgh'!I$828,0))</f>
        <v>Pittsburgh</v>
      </c>
      <c r="E6208">
        <f>INDEX(cleaned_data_Pittsburgh!AG$2:'cleaned_data_Pittsburgh'!AG$828, MATCH(A6208, cleaned_data_Pittsburgh!I$2:'cleaned_data_Pittsburgh'!I$828,0))</f>
        <v>0</v>
      </c>
      <c r="F6208" t="str">
        <f>INDEX(cleaned_data_Pittsburgh!AK$2:'cleaned_data_Pittsburgh'!AK$828, MATCH(A6208, cleaned_data_Pittsburgh!I$2:'cleaned_data_Pittsburgh'!I$828,0))</f>
        <v>Sub-county</v>
      </c>
      <c r="G6208">
        <f t="shared" si="79"/>
        <v>0</v>
      </c>
    </row>
    <row r="6209" spans="1:7" x14ac:dyDescent="0.2">
      <c r="A6209" t="s">
        <v>3315</v>
      </c>
      <c r="B6209">
        <v>174586562</v>
      </c>
      <c r="C6209" t="s">
        <v>3569</v>
      </c>
      <c r="D6209" t="str">
        <f>INDEX(cleaned_data_Pittsburgh!AF$2:'cleaned_data_Pittsburgh'!AF$828, MATCH(A6209, cleaned_data_Pittsburgh!I$2:'cleaned_data_Pittsburgh'!I$828,0))</f>
        <v>Pittsburgh</v>
      </c>
      <c r="E6209">
        <f>INDEX(cleaned_data_Pittsburgh!AG$2:'cleaned_data_Pittsburgh'!AG$828, MATCH(A6209, cleaned_data_Pittsburgh!I$2:'cleaned_data_Pittsburgh'!I$828,0))</f>
        <v>0</v>
      </c>
      <c r="F6209" t="str">
        <f>INDEX(cleaned_data_Pittsburgh!AK$2:'cleaned_data_Pittsburgh'!AK$828, MATCH(A6209, cleaned_data_Pittsburgh!I$2:'cleaned_data_Pittsburgh'!I$828,0))</f>
        <v>Sub-county</v>
      </c>
      <c r="G6209">
        <f t="shared" si="79"/>
        <v>0</v>
      </c>
    </row>
    <row r="6210" spans="1:7" x14ac:dyDescent="0.2">
      <c r="A6210" t="s">
        <v>3321</v>
      </c>
      <c r="B6210">
        <v>174586562</v>
      </c>
      <c r="C6210" t="s">
        <v>3569</v>
      </c>
      <c r="D6210" t="str">
        <f>INDEX(cleaned_data_Pittsburgh!AF$2:'cleaned_data_Pittsburgh'!AF$828, MATCH(A6210, cleaned_data_Pittsburgh!I$2:'cleaned_data_Pittsburgh'!I$828,0))</f>
        <v>Pittsburgh</v>
      </c>
      <c r="E6210">
        <f>INDEX(cleaned_data_Pittsburgh!AG$2:'cleaned_data_Pittsburgh'!AG$828, MATCH(A6210, cleaned_data_Pittsburgh!I$2:'cleaned_data_Pittsburgh'!I$828,0))</f>
        <v>0</v>
      </c>
      <c r="F6210" t="str">
        <f>INDEX(cleaned_data_Pittsburgh!AK$2:'cleaned_data_Pittsburgh'!AK$828, MATCH(A6210, cleaned_data_Pittsburgh!I$2:'cleaned_data_Pittsburgh'!I$828,0))</f>
        <v>Sub-county</v>
      </c>
      <c r="G6210">
        <f t="shared" si="79"/>
        <v>0</v>
      </c>
    </row>
    <row r="6211" spans="1:7" x14ac:dyDescent="0.2">
      <c r="A6211" t="s">
        <v>3322</v>
      </c>
      <c r="B6211">
        <v>174586562</v>
      </c>
      <c r="C6211" t="s">
        <v>3569</v>
      </c>
      <c r="D6211" t="str">
        <f>INDEX(cleaned_data_Pittsburgh!AF$2:'cleaned_data_Pittsburgh'!AF$828, MATCH(A6211, cleaned_data_Pittsburgh!I$2:'cleaned_data_Pittsburgh'!I$828,0))</f>
        <v>Pittsburgh</v>
      </c>
      <c r="E6211">
        <f>INDEX(cleaned_data_Pittsburgh!AG$2:'cleaned_data_Pittsburgh'!AG$828, MATCH(A6211, cleaned_data_Pittsburgh!I$2:'cleaned_data_Pittsburgh'!I$828,0))</f>
        <v>0</v>
      </c>
      <c r="F6211" t="str">
        <f>INDEX(cleaned_data_Pittsburgh!AK$2:'cleaned_data_Pittsburgh'!AK$828, MATCH(A6211, cleaned_data_Pittsburgh!I$2:'cleaned_data_Pittsburgh'!I$828,0))</f>
        <v>Sub-county</v>
      </c>
      <c r="G6211">
        <f t="shared" si="79"/>
        <v>0</v>
      </c>
    </row>
    <row r="6212" spans="1:7" x14ac:dyDescent="0.2">
      <c r="A6212" t="s">
        <v>3313</v>
      </c>
      <c r="B6212">
        <v>174586562</v>
      </c>
      <c r="C6212" t="s">
        <v>3569</v>
      </c>
      <c r="D6212" t="str">
        <f>INDEX(cleaned_data_Pittsburgh!AF$2:'cleaned_data_Pittsburgh'!AF$828, MATCH(A6212, cleaned_data_Pittsburgh!I$2:'cleaned_data_Pittsburgh'!I$828,0))</f>
        <v>Pittsburgh</v>
      </c>
      <c r="E6212">
        <f>INDEX(cleaned_data_Pittsburgh!AG$2:'cleaned_data_Pittsburgh'!AG$828, MATCH(A6212, cleaned_data_Pittsburgh!I$2:'cleaned_data_Pittsburgh'!I$828,0))</f>
        <v>0</v>
      </c>
      <c r="F6212" t="str">
        <f>INDEX(cleaned_data_Pittsburgh!AK$2:'cleaned_data_Pittsburgh'!AK$828, MATCH(A6212, cleaned_data_Pittsburgh!I$2:'cleaned_data_Pittsburgh'!I$828,0))</f>
        <v>Sub-county</v>
      </c>
      <c r="G6212">
        <f t="shared" si="79"/>
        <v>0</v>
      </c>
    </row>
    <row r="6213" spans="1:7" x14ac:dyDescent="0.2">
      <c r="A6213">
        <v>224101770</v>
      </c>
      <c r="B6213">
        <v>26665622</v>
      </c>
      <c r="C6213" t="s">
        <v>3523</v>
      </c>
      <c r="D6213" t="str">
        <f>INDEX(cleaned_data_Pittsburgh!AF$2:'cleaned_data_Pittsburgh'!AF$828, MATCH(A6213, cleaned_data_Pittsburgh!I$2:'cleaned_data_Pittsburgh'!I$828,0))</f>
        <v>Pittsburgh</v>
      </c>
      <c r="E6213">
        <f>INDEX(cleaned_data_Pittsburgh!AG$2:'cleaned_data_Pittsburgh'!AG$828, MATCH(A6213, cleaned_data_Pittsburgh!I$2:'cleaned_data_Pittsburgh'!I$828,0))</f>
        <v>0</v>
      </c>
      <c r="F6213" t="str">
        <f>INDEX(cleaned_data_Pittsburgh!AK$2:'cleaned_data_Pittsburgh'!AK$828, MATCH(A6213, cleaned_data_Pittsburgh!I$2:'cleaned_data_Pittsburgh'!I$828,0))</f>
        <v>Sub-county</v>
      </c>
      <c r="G6213">
        <f t="shared" si="79"/>
        <v>0</v>
      </c>
    </row>
    <row r="6214" spans="1:7" x14ac:dyDescent="0.2">
      <c r="A6214">
        <v>223344751</v>
      </c>
      <c r="B6214">
        <v>47809512</v>
      </c>
      <c r="C6214" t="s">
        <v>3415</v>
      </c>
      <c r="D6214" t="str">
        <f>INDEX(cleaned_data_Pittsburgh!AF$2:'cleaned_data_Pittsburgh'!AF$828, MATCH(A6214, cleaned_data_Pittsburgh!I$2:'cleaned_data_Pittsburgh'!I$828,0))</f>
        <v>Pittsburgh</v>
      </c>
      <c r="E6214">
        <f>INDEX(cleaned_data_Pittsburgh!AG$2:'cleaned_data_Pittsburgh'!AG$828, MATCH(A6214, cleaned_data_Pittsburgh!I$2:'cleaned_data_Pittsburgh'!I$828,0))</f>
        <v>0</v>
      </c>
      <c r="F6214" t="str">
        <f>INDEX(cleaned_data_Pittsburgh!AK$2:'cleaned_data_Pittsburgh'!AK$828, MATCH(A6214, cleaned_data_Pittsburgh!I$2:'cleaned_data_Pittsburgh'!I$828,0))</f>
        <v>Sub-county</v>
      </c>
      <c r="G6214">
        <f t="shared" si="79"/>
        <v>0</v>
      </c>
    </row>
    <row r="6215" spans="1:7" x14ac:dyDescent="0.2">
      <c r="A6215">
        <v>224215941</v>
      </c>
      <c r="B6215">
        <v>155628722</v>
      </c>
      <c r="C6215" t="s">
        <v>3415</v>
      </c>
      <c r="D6215" t="str">
        <f>INDEX(cleaned_data_Pittsburgh!AF$2:'cleaned_data_Pittsburgh'!AF$828, MATCH(A6215, cleaned_data_Pittsburgh!I$2:'cleaned_data_Pittsburgh'!I$828,0))</f>
        <v>Pittsburgh</v>
      </c>
      <c r="E6215">
        <f>INDEX(cleaned_data_Pittsburgh!AG$2:'cleaned_data_Pittsburgh'!AG$828, MATCH(A6215, cleaned_data_Pittsburgh!I$2:'cleaned_data_Pittsburgh'!I$828,0))</f>
        <v>0</v>
      </c>
      <c r="F6215" t="str">
        <f>INDEX(cleaned_data_Pittsburgh!AK$2:'cleaned_data_Pittsburgh'!AK$828, MATCH(A6215, cleaned_data_Pittsburgh!I$2:'cleaned_data_Pittsburgh'!I$828,0))</f>
        <v>Sub-county</v>
      </c>
      <c r="G6215">
        <f t="shared" si="79"/>
        <v>0</v>
      </c>
    </row>
    <row r="6216" spans="1:7" x14ac:dyDescent="0.2">
      <c r="A6216">
        <v>224240843</v>
      </c>
      <c r="B6216">
        <v>190619210</v>
      </c>
      <c r="C6216" t="s">
        <v>3415</v>
      </c>
      <c r="D6216" t="str">
        <f>INDEX(cleaned_data_Pittsburgh!AF$2:'cleaned_data_Pittsburgh'!AF$828, MATCH(A6216, cleaned_data_Pittsburgh!I$2:'cleaned_data_Pittsburgh'!I$828,0))</f>
        <v>Pittsburgh</v>
      </c>
      <c r="E6216">
        <f>INDEX(cleaned_data_Pittsburgh!AG$2:'cleaned_data_Pittsburgh'!AG$828, MATCH(A6216, cleaned_data_Pittsburgh!I$2:'cleaned_data_Pittsburgh'!I$828,0))</f>
        <v>0</v>
      </c>
      <c r="F6216" t="str">
        <f>INDEX(cleaned_data_Pittsburgh!AK$2:'cleaned_data_Pittsburgh'!AK$828, MATCH(A6216, cleaned_data_Pittsburgh!I$2:'cleaned_data_Pittsburgh'!I$828,0))</f>
        <v>Sub-county</v>
      </c>
      <c r="G6216">
        <f t="shared" si="79"/>
        <v>0</v>
      </c>
    </row>
    <row r="6217" spans="1:7" x14ac:dyDescent="0.2">
      <c r="A6217" t="s">
        <v>3122</v>
      </c>
      <c r="B6217">
        <v>47809512</v>
      </c>
      <c r="C6217" t="s">
        <v>3415</v>
      </c>
      <c r="D6217" t="str">
        <f>INDEX(cleaned_data_Pittsburgh!AF$2:'cleaned_data_Pittsburgh'!AF$828, MATCH(A6217, cleaned_data_Pittsburgh!I$2:'cleaned_data_Pittsburgh'!I$828,0))</f>
        <v>Pittsburgh</v>
      </c>
      <c r="E6217">
        <f>INDEX(cleaned_data_Pittsburgh!AG$2:'cleaned_data_Pittsburgh'!AG$828, MATCH(A6217, cleaned_data_Pittsburgh!I$2:'cleaned_data_Pittsburgh'!I$828,0))</f>
        <v>0</v>
      </c>
      <c r="F6217" t="str">
        <f>INDEX(cleaned_data_Pittsburgh!AK$2:'cleaned_data_Pittsburgh'!AK$828, MATCH(A6217, cleaned_data_Pittsburgh!I$2:'cleaned_data_Pittsburgh'!I$828,0))</f>
        <v>Sub-county</v>
      </c>
      <c r="G6217">
        <f t="shared" si="79"/>
        <v>0</v>
      </c>
    </row>
    <row r="6218" spans="1:7" x14ac:dyDescent="0.2">
      <c r="A6218" t="s">
        <v>3180</v>
      </c>
      <c r="B6218">
        <v>189954283</v>
      </c>
      <c r="C6218" t="s">
        <v>3415</v>
      </c>
      <c r="D6218" t="str">
        <f>INDEX(cleaned_data_Pittsburgh!AF$2:'cleaned_data_Pittsburgh'!AF$828, MATCH(A6218, cleaned_data_Pittsburgh!I$2:'cleaned_data_Pittsburgh'!I$828,0))</f>
        <v>Pittsburgh</v>
      </c>
      <c r="E6218">
        <f>INDEX(cleaned_data_Pittsburgh!AG$2:'cleaned_data_Pittsburgh'!AG$828, MATCH(A6218, cleaned_data_Pittsburgh!I$2:'cleaned_data_Pittsburgh'!I$828,0))</f>
        <v>0</v>
      </c>
      <c r="F6218" t="str">
        <f>INDEX(cleaned_data_Pittsburgh!AK$2:'cleaned_data_Pittsburgh'!AK$828, MATCH(A6218, cleaned_data_Pittsburgh!I$2:'cleaned_data_Pittsburgh'!I$828,0))</f>
        <v>Sub-county</v>
      </c>
      <c r="G6218">
        <f t="shared" si="79"/>
        <v>0</v>
      </c>
    </row>
    <row r="6219" spans="1:7" x14ac:dyDescent="0.2">
      <c r="A6219" t="s">
        <v>3197</v>
      </c>
      <c r="B6219">
        <v>187789229</v>
      </c>
      <c r="C6219" t="s">
        <v>3415</v>
      </c>
      <c r="D6219" t="str">
        <f>INDEX(cleaned_data_Pittsburgh!AF$2:'cleaned_data_Pittsburgh'!AF$828, MATCH(A6219, cleaned_data_Pittsburgh!I$2:'cleaned_data_Pittsburgh'!I$828,0))</f>
        <v>Pittsburgh</v>
      </c>
      <c r="E6219">
        <f>INDEX(cleaned_data_Pittsburgh!AG$2:'cleaned_data_Pittsburgh'!AG$828, MATCH(A6219, cleaned_data_Pittsburgh!I$2:'cleaned_data_Pittsburgh'!I$828,0))</f>
        <v>0</v>
      </c>
      <c r="F6219" t="str">
        <f>INDEX(cleaned_data_Pittsburgh!AK$2:'cleaned_data_Pittsburgh'!AK$828, MATCH(A6219, cleaned_data_Pittsburgh!I$2:'cleaned_data_Pittsburgh'!I$828,0))</f>
        <v>Sub-county</v>
      </c>
      <c r="G6219">
        <f t="shared" ref="G6219:G6224" si="80">IF(IFERROR(SEARCH(D6219, C6219), 0), 1, 0)</f>
        <v>0</v>
      </c>
    </row>
    <row r="6220" spans="1:7" x14ac:dyDescent="0.2">
      <c r="A6220">
        <v>224184237</v>
      </c>
      <c r="B6220">
        <v>190835352</v>
      </c>
      <c r="C6220" t="s">
        <v>3531</v>
      </c>
      <c r="D6220" t="str">
        <f>INDEX(cleaned_data_Pittsburgh!AF$2:'cleaned_data_Pittsburgh'!AF$828, MATCH(A6220, cleaned_data_Pittsburgh!I$2:'cleaned_data_Pittsburgh'!I$828,0))</f>
        <v>Pittsburgh</v>
      </c>
      <c r="E6220">
        <f>INDEX(cleaned_data_Pittsburgh!AG$2:'cleaned_data_Pittsburgh'!AG$828, MATCH(A6220, cleaned_data_Pittsburgh!I$2:'cleaned_data_Pittsburgh'!I$828,0))</f>
        <v>0</v>
      </c>
      <c r="F6220" t="str">
        <f>INDEX(cleaned_data_Pittsburgh!AK$2:'cleaned_data_Pittsburgh'!AK$828, MATCH(A6220, cleaned_data_Pittsburgh!I$2:'cleaned_data_Pittsburgh'!I$828,0))</f>
        <v>Sub-county</v>
      </c>
      <c r="G6220">
        <f t="shared" si="80"/>
        <v>0</v>
      </c>
    </row>
    <row r="6221" spans="1:7" x14ac:dyDescent="0.2">
      <c r="A6221">
        <v>224693238</v>
      </c>
      <c r="B6221">
        <v>38773402</v>
      </c>
      <c r="C6221" t="s">
        <v>3574</v>
      </c>
      <c r="D6221" t="str">
        <f>INDEX(cleaned_data_Pittsburgh!AF$2:'cleaned_data_Pittsburgh'!AF$828, MATCH(A6221, cleaned_data_Pittsburgh!I$2:'cleaned_data_Pittsburgh'!I$828,0))</f>
        <v>Pittsburgh</v>
      </c>
      <c r="E6221">
        <f>INDEX(cleaned_data_Pittsburgh!AG$2:'cleaned_data_Pittsburgh'!AG$828, MATCH(A6221, cleaned_data_Pittsburgh!I$2:'cleaned_data_Pittsburgh'!I$828,0))</f>
        <v>0</v>
      </c>
      <c r="F6221" t="str">
        <f>INDEX(cleaned_data_Pittsburgh!AK$2:'cleaned_data_Pittsburgh'!AK$828, MATCH(A6221, cleaned_data_Pittsburgh!I$2:'cleaned_data_Pittsburgh'!I$828,0))</f>
        <v>Sub-county</v>
      </c>
      <c r="G6221">
        <f t="shared" si="80"/>
        <v>0</v>
      </c>
    </row>
    <row r="6222" spans="1:7" x14ac:dyDescent="0.2">
      <c r="A6222">
        <v>223344751</v>
      </c>
      <c r="B6222">
        <v>192075920</v>
      </c>
      <c r="C6222" t="s">
        <v>3475</v>
      </c>
      <c r="D6222" t="str">
        <f>INDEX(cleaned_data_Pittsburgh!AF$2:'cleaned_data_Pittsburgh'!AF$828, MATCH(A6222, cleaned_data_Pittsburgh!I$2:'cleaned_data_Pittsburgh'!I$828,0))</f>
        <v>Pittsburgh</v>
      </c>
      <c r="E6222">
        <f>INDEX(cleaned_data_Pittsburgh!AG$2:'cleaned_data_Pittsburgh'!AG$828, MATCH(A6222, cleaned_data_Pittsburgh!I$2:'cleaned_data_Pittsburgh'!I$828,0))</f>
        <v>0</v>
      </c>
      <c r="F6222" t="str">
        <f>INDEX(cleaned_data_Pittsburgh!AK$2:'cleaned_data_Pittsburgh'!AK$828, MATCH(A6222, cleaned_data_Pittsburgh!I$2:'cleaned_data_Pittsburgh'!I$828,0))</f>
        <v>Sub-county</v>
      </c>
      <c r="G6222">
        <f t="shared" si="80"/>
        <v>0</v>
      </c>
    </row>
    <row r="6223" spans="1:7" x14ac:dyDescent="0.2">
      <c r="A6223">
        <v>223688319</v>
      </c>
      <c r="B6223">
        <v>190464064</v>
      </c>
      <c r="C6223" t="s">
        <v>3475</v>
      </c>
      <c r="D6223" t="str">
        <f>INDEX(cleaned_data_Pittsburgh!AF$2:'cleaned_data_Pittsburgh'!AF$828, MATCH(A6223, cleaned_data_Pittsburgh!I$2:'cleaned_data_Pittsburgh'!I$828,0))</f>
        <v>Pittsburgh</v>
      </c>
      <c r="E6223">
        <f>INDEX(cleaned_data_Pittsburgh!AG$2:'cleaned_data_Pittsburgh'!AG$828, MATCH(A6223, cleaned_data_Pittsburgh!I$2:'cleaned_data_Pittsburgh'!I$828,0))</f>
        <v>1</v>
      </c>
      <c r="F6223" t="str">
        <f>INDEX(cleaned_data_Pittsburgh!AK$2:'cleaned_data_Pittsburgh'!AK$828, MATCH(A6223, cleaned_data_Pittsburgh!I$2:'cleaned_data_Pittsburgh'!I$828,0))</f>
        <v>Sub-county</v>
      </c>
      <c r="G6223">
        <f t="shared" si="80"/>
        <v>0</v>
      </c>
    </row>
    <row r="6224" spans="1:7" x14ac:dyDescent="0.2">
      <c r="A6224">
        <v>223688319</v>
      </c>
      <c r="B6224">
        <v>189280383</v>
      </c>
      <c r="C6224" t="s">
        <v>3475</v>
      </c>
      <c r="D6224" t="str">
        <f>INDEX(cleaned_data_Pittsburgh!AF$2:'cleaned_data_Pittsburgh'!AF$828, MATCH(A6224, cleaned_data_Pittsburgh!I$2:'cleaned_data_Pittsburgh'!I$828,0))</f>
        <v>Pittsburgh</v>
      </c>
      <c r="E6224">
        <f>INDEX(cleaned_data_Pittsburgh!AG$2:'cleaned_data_Pittsburgh'!AG$828, MATCH(A6224, cleaned_data_Pittsburgh!I$2:'cleaned_data_Pittsburgh'!I$828,0))</f>
        <v>1</v>
      </c>
      <c r="F6224" t="str">
        <f>INDEX(cleaned_data_Pittsburgh!AK$2:'cleaned_data_Pittsburgh'!AK$828, MATCH(A6224, cleaned_data_Pittsburgh!I$2:'cleaned_data_Pittsburgh'!I$828,0))</f>
        <v>Sub-county</v>
      </c>
      <c r="G6224">
        <f t="shared" si="80"/>
        <v>0</v>
      </c>
    </row>
    <row r="6225" spans="1:7" x14ac:dyDescent="0.2">
      <c r="A6225">
        <v>223773333</v>
      </c>
      <c r="B6225">
        <v>2550476</v>
      </c>
      <c r="C6225" t="s">
        <v>3475</v>
      </c>
      <c r="D6225" t="str">
        <f>INDEX(cleaned_data_Pittsburgh!AF$2:'cleaned_data_Pittsburgh'!AF$828, MATCH(A6225, cleaned_data_Pittsburgh!I$2:'cleaned_data_Pittsburgh'!I$828,0))</f>
        <v xml:space="preserve"> Wexford</v>
      </c>
      <c r="E6225">
        <f>INDEX(cleaned_data_Pittsburgh!AG$2:'cleaned_data_Pittsburgh'!AG$828, MATCH(A6225, cleaned_data_Pittsburgh!I$2:'cleaned_data_Pittsburgh'!I$828,0))</f>
        <v>0</v>
      </c>
      <c r="F6225" t="str">
        <f>INDEX(cleaned_data_Pittsburgh!AK$2:'cleaned_data_Pittsburgh'!AK$828, MATCH(A6225, cleaned_data_Pittsburgh!I$2:'cleaned_data_Pittsburgh'!I$828,0))</f>
        <v>Sub-county</v>
      </c>
      <c r="G6225">
        <v>1</v>
      </c>
    </row>
    <row r="6226" spans="1:7" x14ac:dyDescent="0.2">
      <c r="A6226">
        <v>223898098</v>
      </c>
      <c r="B6226">
        <v>173917912</v>
      </c>
      <c r="C6226" t="s">
        <v>3475</v>
      </c>
      <c r="D6226" t="str">
        <f>INDEX(cleaned_data_Pittsburgh!AF$2:'cleaned_data_Pittsburgh'!AF$828, MATCH(A6226, cleaned_data_Pittsburgh!I$2:'cleaned_data_Pittsburgh'!I$828,0))</f>
        <v>Pittsburgh</v>
      </c>
      <c r="E6226">
        <f>INDEX(cleaned_data_Pittsburgh!AG$2:'cleaned_data_Pittsburgh'!AG$828, MATCH(A6226, cleaned_data_Pittsburgh!I$2:'cleaned_data_Pittsburgh'!I$828,0))</f>
        <v>0</v>
      </c>
      <c r="F6226" t="str">
        <f>INDEX(cleaned_data_Pittsburgh!AK$2:'cleaned_data_Pittsburgh'!AK$828, MATCH(A6226, cleaned_data_Pittsburgh!I$2:'cleaned_data_Pittsburgh'!I$828,0))</f>
        <v>Sub-county</v>
      </c>
      <c r="G6226">
        <f t="shared" ref="G6226:G6257" si="81">IF(IFERROR(SEARCH(D6226, C6226), 0), 1, 0)</f>
        <v>0</v>
      </c>
    </row>
    <row r="6227" spans="1:7" x14ac:dyDescent="0.2">
      <c r="A6227">
        <v>223973539</v>
      </c>
      <c r="B6227">
        <v>4307238</v>
      </c>
      <c r="C6227" t="s">
        <v>3475</v>
      </c>
      <c r="D6227" t="str">
        <f>INDEX(cleaned_data_Pittsburgh!AF$2:'cleaned_data_Pittsburgh'!AF$828, MATCH(A6227, cleaned_data_Pittsburgh!I$2:'cleaned_data_Pittsburgh'!I$828,0))</f>
        <v>Pittsburgh</v>
      </c>
      <c r="E6227">
        <f>INDEX(cleaned_data_Pittsburgh!AG$2:'cleaned_data_Pittsburgh'!AG$828, MATCH(A6227, cleaned_data_Pittsburgh!I$2:'cleaned_data_Pittsburgh'!I$828,0))</f>
        <v>1</v>
      </c>
      <c r="F6227" t="str">
        <f>INDEX(cleaned_data_Pittsburgh!AK$2:'cleaned_data_Pittsburgh'!AK$828, MATCH(A6227, cleaned_data_Pittsburgh!I$2:'cleaned_data_Pittsburgh'!I$828,0))</f>
        <v>Sub-county</v>
      </c>
      <c r="G6227">
        <f t="shared" si="81"/>
        <v>0</v>
      </c>
    </row>
    <row r="6228" spans="1:7" x14ac:dyDescent="0.2">
      <c r="A6228">
        <v>224022349</v>
      </c>
      <c r="B6228">
        <v>37694302</v>
      </c>
      <c r="C6228" t="s">
        <v>3475</v>
      </c>
      <c r="D6228" t="str">
        <f>INDEX(cleaned_data_Pittsburgh!AF$2:'cleaned_data_Pittsburgh'!AF$828, MATCH(A6228, cleaned_data_Pittsburgh!I$2:'cleaned_data_Pittsburgh'!I$828,0))</f>
        <v>Pittsburgh</v>
      </c>
      <c r="E6228">
        <f>INDEX(cleaned_data_Pittsburgh!AG$2:'cleaned_data_Pittsburgh'!AG$828, MATCH(A6228, cleaned_data_Pittsburgh!I$2:'cleaned_data_Pittsburgh'!I$828,0))</f>
        <v>0</v>
      </c>
      <c r="F6228" t="str">
        <f>INDEX(cleaned_data_Pittsburgh!AK$2:'cleaned_data_Pittsburgh'!AK$828, MATCH(A6228, cleaned_data_Pittsburgh!I$2:'cleaned_data_Pittsburgh'!I$828,0))</f>
        <v>Sub-county</v>
      </c>
      <c r="G6228">
        <f t="shared" si="81"/>
        <v>0</v>
      </c>
    </row>
    <row r="6229" spans="1:7" x14ac:dyDescent="0.2">
      <c r="A6229">
        <v>224044602</v>
      </c>
      <c r="B6229">
        <v>191636784</v>
      </c>
      <c r="C6229" t="s">
        <v>3475</v>
      </c>
      <c r="D6229" t="str">
        <f>INDEX(cleaned_data_Pittsburgh!AF$2:'cleaned_data_Pittsburgh'!AF$828, MATCH(A6229, cleaned_data_Pittsburgh!I$2:'cleaned_data_Pittsburgh'!I$828,0))</f>
        <v>Pittsburgh</v>
      </c>
      <c r="E6229">
        <f>INDEX(cleaned_data_Pittsburgh!AG$2:'cleaned_data_Pittsburgh'!AG$828, MATCH(A6229, cleaned_data_Pittsburgh!I$2:'cleaned_data_Pittsburgh'!I$828,0))</f>
        <v>0</v>
      </c>
      <c r="F6229" t="str">
        <f>INDEX(cleaned_data_Pittsburgh!AK$2:'cleaned_data_Pittsburgh'!AK$828, MATCH(A6229, cleaned_data_Pittsburgh!I$2:'cleaned_data_Pittsburgh'!I$828,0))</f>
        <v>Sub-county</v>
      </c>
      <c r="G6229">
        <f t="shared" si="81"/>
        <v>0</v>
      </c>
    </row>
    <row r="6230" spans="1:7" x14ac:dyDescent="0.2">
      <c r="A6230">
        <v>224055007</v>
      </c>
      <c r="B6230">
        <v>190871684</v>
      </c>
      <c r="C6230" t="s">
        <v>3475</v>
      </c>
      <c r="D6230" t="str">
        <f>INDEX(cleaned_data_Pittsburgh!AF$2:'cleaned_data_Pittsburgh'!AF$828, MATCH(A6230, cleaned_data_Pittsburgh!I$2:'cleaned_data_Pittsburgh'!I$828,0))</f>
        <v>Pittsburgh</v>
      </c>
      <c r="E6230">
        <f>INDEX(cleaned_data_Pittsburgh!AG$2:'cleaned_data_Pittsburgh'!AG$828, MATCH(A6230, cleaned_data_Pittsburgh!I$2:'cleaned_data_Pittsburgh'!I$828,0))</f>
        <v>0</v>
      </c>
      <c r="F6230" t="str">
        <f>INDEX(cleaned_data_Pittsburgh!AK$2:'cleaned_data_Pittsburgh'!AK$828, MATCH(A6230, cleaned_data_Pittsburgh!I$2:'cleaned_data_Pittsburgh'!I$828,0))</f>
        <v>Sub-county</v>
      </c>
      <c r="G6230">
        <f t="shared" si="81"/>
        <v>0</v>
      </c>
    </row>
    <row r="6231" spans="1:7" x14ac:dyDescent="0.2">
      <c r="A6231">
        <v>224100799</v>
      </c>
      <c r="B6231">
        <v>191636784</v>
      </c>
      <c r="C6231" t="s">
        <v>3475</v>
      </c>
      <c r="D6231" t="str">
        <f>INDEX(cleaned_data_Pittsburgh!AF$2:'cleaned_data_Pittsburgh'!AF$828, MATCH(A6231, cleaned_data_Pittsburgh!I$2:'cleaned_data_Pittsburgh'!I$828,0))</f>
        <v>Pittsburgh</v>
      </c>
      <c r="E6231">
        <f>INDEX(cleaned_data_Pittsburgh!AG$2:'cleaned_data_Pittsburgh'!AG$828, MATCH(A6231, cleaned_data_Pittsburgh!I$2:'cleaned_data_Pittsburgh'!I$828,0))</f>
        <v>0</v>
      </c>
      <c r="F6231" t="str">
        <f>INDEX(cleaned_data_Pittsburgh!AK$2:'cleaned_data_Pittsburgh'!AK$828, MATCH(A6231, cleaned_data_Pittsburgh!I$2:'cleaned_data_Pittsburgh'!I$828,0))</f>
        <v>Sub-county</v>
      </c>
      <c r="G6231">
        <f t="shared" si="81"/>
        <v>0</v>
      </c>
    </row>
    <row r="6232" spans="1:7" x14ac:dyDescent="0.2">
      <c r="A6232">
        <v>224101770</v>
      </c>
      <c r="B6232">
        <v>71630852</v>
      </c>
      <c r="C6232" t="s">
        <v>3475</v>
      </c>
      <c r="D6232" t="str">
        <f>INDEX(cleaned_data_Pittsburgh!AF$2:'cleaned_data_Pittsburgh'!AF$828, MATCH(A6232, cleaned_data_Pittsburgh!I$2:'cleaned_data_Pittsburgh'!I$828,0))</f>
        <v>Pittsburgh</v>
      </c>
      <c r="E6232">
        <f>INDEX(cleaned_data_Pittsburgh!AG$2:'cleaned_data_Pittsburgh'!AG$828, MATCH(A6232, cleaned_data_Pittsburgh!I$2:'cleaned_data_Pittsburgh'!I$828,0))</f>
        <v>0</v>
      </c>
      <c r="F6232" t="str">
        <f>INDEX(cleaned_data_Pittsburgh!AK$2:'cleaned_data_Pittsburgh'!AK$828, MATCH(A6232, cleaned_data_Pittsburgh!I$2:'cleaned_data_Pittsburgh'!I$828,0))</f>
        <v>Sub-county</v>
      </c>
      <c r="G6232">
        <f t="shared" si="81"/>
        <v>0</v>
      </c>
    </row>
    <row r="6233" spans="1:7" x14ac:dyDescent="0.2">
      <c r="A6233">
        <v>224109760</v>
      </c>
      <c r="B6233">
        <v>13173615</v>
      </c>
      <c r="C6233" t="s">
        <v>3475</v>
      </c>
      <c r="D6233" t="str">
        <f>INDEX(cleaned_data_Pittsburgh!AF$2:'cleaned_data_Pittsburgh'!AF$828, MATCH(A6233, cleaned_data_Pittsburgh!I$2:'cleaned_data_Pittsburgh'!I$828,0))</f>
        <v>Cranberry Twp</v>
      </c>
      <c r="E6233">
        <f>INDEX(cleaned_data_Pittsburgh!AG$2:'cleaned_data_Pittsburgh'!AG$828, MATCH(A6233, cleaned_data_Pittsburgh!I$2:'cleaned_data_Pittsburgh'!I$828,0))</f>
        <v>0</v>
      </c>
      <c r="F6233" t="str">
        <f>INDEX(cleaned_data_Pittsburgh!AK$2:'cleaned_data_Pittsburgh'!AK$828, MATCH(A6233, cleaned_data_Pittsburgh!I$2:'cleaned_data_Pittsburgh'!I$828,0))</f>
        <v>Sub-county</v>
      </c>
      <c r="G6233">
        <f t="shared" si="81"/>
        <v>0</v>
      </c>
    </row>
    <row r="6234" spans="1:7" x14ac:dyDescent="0.2">
      <c r="A6234">
        <v>224109760</v>
      </c>
      <c r="B6234">
        <v>10851208</v>
      </c>
      <c r="C6234" t="s">
        <v>3475</v>
      </c>
      <c r="D6234" t="str">
        <f>INDEX(cleaned_data_Pittsburgh!AF$2:'cleaned_data_Pittsburgh'!AF$828, MATCH(A6234, cleaned_data_Pittsburgh!I$2:'cleaned_data_Pittsburgh'!I$828,0))</f>
        <v>Cranberry Twp</v>
      </c>
      <c r="E6234">
        <f>INDEX(cleaned_data_Pittsburgh!AG$2:'cleaned_data_Pittsburgh'!AG$828, MATCH(A6234, cleaned_data_Pittsburgh!I$2:'cleaned_data_Pittsburgh'!I$828,0))</f>
        <v>0</v>
      </c>
      <c r="F6234" t="str">
        <f>INDEX(cleaned_data_Pittsburgh!AK$2:'cleaned_data_Pittsburgh'!AK$828, MATCH(A6234, cleaned_data_Pittsburgh!I$2:'cleaned_data_Pittsburgh'!I$828,0))</f>
        <v>Sub-county</v>
      </c>
      <c r="G6234">
        <f t="shared" si="81"/>
        <v>0</v>
      </c>
    </row>
    <row r="6235" spans="1:7" x14ac:dyDescent="0.2">
      <c r="A6235">
        <v>224109760</v>
      </c>
      <c r="B6235">
        <v>126399872</v>
      </c>
      <c r="C6235" t="s">
        <v>3475</v>
      </c>
      <c r="D6235" t="str">
        <f>INDEX(cleaned_data_Pittsburgh!AF$2:'cleaned_data_Pittsburgh'!AF$828, MATCH(A6235, cleaned_data_Pittsburgh!I$2:'cleaned_data_Pittsburgh'!I$828,0))</f>
        <v>Cranberry Twp</v>
      </c>
      <c r="E6235">
        <f>INDEX(cleaned_data_Pittsburgh!AG$2:'cleaned_data_Pittsburgh'!AG$828, MATCH(A6235, cleaned_data_Pittsburgh!I$2:'cleaned_data_Pittsburgh'!I$828,0))</f>
        <v>0</v>
      </c>
      <c r="F6235" t="str">
        <f>INDEX(cleaned_data_Pittsburgh!AK$2:'cleaned_data_Pittsburgh'!AK$828, MATCH(A6235, cleaned_data_Pittsburgh!I$2:'cleaned_data_Pittsburgh'!I$828,0))</f>
        <v>Sub-county</v>
      </c>
      <c r="G6235">
        <f t="shared" si="81"/>
        <v>0</v>
      </c>
    </row>
    <row r="6236" spans="1:7" x14ac:dyDescent="0.2">
      <c r="A6236">
        <v>224169313</v>
      </c>
      <c r="B6236">
        <v>13315275</v>
      </c>
      <c r="C6236" t="s">
        <v>3475</v>
      </c>
      <c r="D6236" t="str">
        <f>INDEX(cleaned_data_Pittsburgh!AF$2:'cleaned_data_Pittsburgh'!AF$828, MATCH(A6236, cleaned_data_Pittsburgh!I$2:'cleaned_data_Pittsburgh'!I$828,0))</f>
        <v>Pittsburgh</v>
      </c>
      <c r="E6236">
        <f>INDEX(cleaned_data_Pittsburgh!AG$2:'cleaned_data_Pittsburgh'!AG$828, MATCH(A6236, cleaned_data_Pittsburgh!I$2:'cleaned_data_Pittsburgh'!I$828,0))</f>
        <v>0</v>
      </c>
      <c r="F6236" t="str">
        <f>INDEX(cleaned_data_Pittsburgh!AK$2:'cleaned_data_Pittsburgh'!AK$828, MATCH(A6236, cleaned_data_Pittsburgh!I$2:'cleaned_data_Pittsburgh'!I$828,0))</f>
        <v>Sub-county</v>
      </c>
      <c r="G6236">
        <f t="shared" si="81"/>
        <v>0</v>
      </c>
    </row>
    <row r="6237" spans="1:7" x14ac:dyDescent="0.2">
      <c r="A6237">
        <v>224170688</v>
      </c>
      <c r="B6237">
        <v>2728600</v>
      </c>
      <c r="C6237" t="s">
        <v>3475</v>
      </c>
      <c r="D6237" t="str">
        <f>INDEX(cleaned_data_Pittsburgh!AF$2:'cleaned_data_Pittsburgh'!AF$828, MATCH(A6237, cleaned_data_Pittsburgh!I$2:'cleaned_data_Pittsburgh'!I$828,0))</f>
        <v>Pittsburgh</v>
      </c>
      <c r="E6237">
        <f>INDEX(cleaned_data_Pittsburgh!AG$2:'cleaned_data_Pittsburgh'!AG$828, MATCH(A6237, cleaned_data_Pittsburgh!I$2:'cleaned_data_Pittsburgh'!I$828,0))</f>
        <v>0</v>
      </c>
      <c r="F6237" t="str">
        <f>INDEX(cleaned_data_Pittsburgh!AK$2:'cleaned_data_Pittsburgh'!AK$828, MATCH(A6237, cleaned_data_Pittsburgh!I$2:'cleaned_data_Pittsburgh'!I$828,0))</f>
        <v>Sub-county</v>
      </c>
      <c r="G6237">
        <f t="shared" si="81"/>
        <v>0</v>
      </c>
    </row>
    <row r="6238" spans="1:7" x14ac:dyDescent="0.2">
      <c r="A6238">
        <v>224192667</v>
      </c>
      <c r="B6238">
        <v>2550476</v>
      </c>
      <c r="C6238" t="s">
        <v>3475</v>
      </c>
      <c r="D6238" t="str">
        <f>INDEX(cleaned_data_Pittsburgh!AF$2:'cleaned_data_Pittsburgh'!AF$828, MATCH(A6238, cleaned_data_Pittsburgh!I$2:'cleaned_data_Pittsburgh'!I$828,0))</f>
        <v>Pittsburgh</v>
      </c>
      <c r="E6238">
        <f>INDEX(cleaned_data_Pittsburgh!AG$2:'cleaned_data_Pittsburgh'!AG$828, MATCH(A6238, cleaned_data_Pittsburgh!I$2:'cleaned_data_Pittsburgh'!I$828,0))</f>
        <v>0</v>
      </c>
      <c r="F6238" t="str">
        <f>INDEX(cleaned_data_Pittsburgh!AK$2:'cleaned_data_Pittsburgh'!AK$828, MATCH(A6238, cleaned_data_Pittsburgh!I$2:'cleaned_data_Pittsburgh'!I$828,0))</f>
        <v>Sub-county</v>
      </c>
      <c r="G6238">
        <f t="shared" si="81"/>
        <v>0</v>
      </c>
    </row>
    <row r="6239" spans="1:7" x14ac:dyDescent="0.2">
      <c r="A6239">
        <v>224197955</v>
      </c>
      <c r="B6239">
        <v>2550476</v>
      </c>
      <c r="C6239" t="s">
        <v>3475</v>
      </c>
      <c r="D6239" t="str">
        <f>INDEX(cleaned_data_Pittsburgh!AF$2:'cleaned_data_Pittsburgh'!AF$828, MATCH(A6239, cleaned_data_Pittsburgh!I$2:'cleaned_data_Pittsburgh'!I$828,0))</f>
        <v>Pittsburgh</v>
      </c>
      <c r="E6239">
        <f>INDEX(cleaned_data_Pittsburgh!AG$2:'cleaned_data_Pittsburgh'!AG$828, MATCH(A6239, cleaned_data_Pittsburgh!I$2:'cleaned_data_Pittsburgh'!I$828,0))</f>
        <v>0</v>
      </c>
      <c r="F6239" t="str">
        <f>INDEX(cleaned_data_Pittsburgh!AK$2:'cleaned_data_Pittsburgh'!AK$828, MATCH(A6239, cleaned_data_Pittsburgh!I$2:'cleaned_data_Pittsburgh'!I$828,0))</f>
        <v>Sub-county</v>
      </c>
      <c r="G6239">
        <f t="shared" si="81"/>
        <v>0</v>
      </c>
    </row>
    <row r="6240" spans="1:7" x14ac:dyDescent="0.2">
      <c r="A6240">
        <v>224223381</v>
      </c>
      <c r="B6240">
        <v>190203067</v>
      </c>
      <c r="C6240" t="s">
        <v>3475</v>
      </c>
      <c r="D6240" t="str">
        <f>INDEX(cleaned_data_Pittsburgh!AF$2:'cleaned_data_Pittsburgh'!AF$828, MATCH(A6240, cleaned_data_Pittsburgh!I$2:'cleaned_data_Pittsburgh'!I$828,0))</f>
        <v>Pittsburgh</v>
      </c>
      <c r="E6240">
        <f>INDEX(cleaned_data_Pittsburgh!AG$2:'cleaned_data_Pittsburgh'!AG$828, MATCH(A6240, cleaned_data_Pittsburgh!I$2:'cleaned_data_Pittsburgh'!I$828,0))</f>
        <v>0</v>
      </c>
      <c r="F6240" t="str">
        <f>INDEX(cleaned_data_Pittsburgh!AK$2:'cleaned_data_Pittsburgh'!AK$828, MATCH(A6240, cleaned_data_Pittsburgh!I$2:'cleaned_data_Pittsburgh'!I$828,0))</f>
        <v>Sub-county</v>
      </c>
      <c r="G6240">
        <f t="shared" si="81"/>
        <v>0</v>
      </c>
    </row>
    <row r="6241" spans="1:7" x14ac:dyDescent="0.2">
      <c r="A6241">
        <v>224223381</v>
      </c>
      <c r="B6241">
        <v>185804183</v>
      </c>
      <c r="C6241" t="s">
        <v>3475</v>
      </c>
      <c r="D6241" t="str">
        <f>INDEX(cleaned_data_Pittsburgh!AF$2:'cleaned_data_Pittsburgh'!AF$828, MATCH(A6241, cleaned_data_Pittsburgh!I$2:'cleaned_data_Pittsburgh'!I$828,0))</f>
        <v>Pittsburgh</v>
      </c>
      <c r="E6241">
        <f>INDEX(cleaned_data_Pittsburgh!AG$2:'cleaned_data_Pittsburgh'!AG$828, MATCH(A6241, cleaned_data_Pittsburgh!I$2:'cleaned_data_Pittsburgh'!I$828,0))</f>
        <v>0</v>
      </c>
      <c r="F6241" t="str">
        <f>INDEX(cleaned_data_Pittsburgh!AK$2:'cleaned_data_Pittsburgh'!AK$828, MATCH(A6241, cleaned_data_Pittsburgh!I$2:'cleaned_data_Pittsburgh'!I$828,0))</f>
        <v>Sub-county</v>
      </c>
      <c r="G6241">
        <f t="shared" si="81"/>
        <v>0</v>
      </c>
    </row>
    <row r="6242" spans="1:7" x14ac:dyDescent="0.2">
      <c r="A6242">
        <v>224223457</v>
      </c>
      <c r="B6242">
        <v>188507258</v>
      </c>
      <c r="C6242" t="s">
        <v>3475</v>
      </c>
      <c r="D6242" t="str">
        <f>INDEX(cleaned_data_Pittsburgh!AF$2:'cleaned_data_Pittsburgh'!AF$828, MATCH(A6242, cleaned_data_Pittsburgh!I$2:'cleaned_data_Pittsburgh'!I$828,0))</f>
        <v>Pittsburgh</v>
      </c>
      <c r="E6242">
        <f>INDEX(cleaned_data_Pittsburgh!AG$2:'cleaned_data_Pittsburgh'!AG$828, MATCH(A6242, cleaned_data_Pittsburgh!I$2:'cleaned_data_Pittsburgh'!I$828,0))</f>
        <v>0</v>
      </c>
      <c r="F6242" t="str">
        <f>INDEX(cleaned_data_Pittsburgh!AK$2:'cleaned_data_Pittsburgh'!AK$828, MATCH(A6242, cleaned_data_Pittsburgh!I$2:'cleaned_data_Pittsburgh'!I$828,0))</f>
        <v>Sub-county</v>
      </c>
      <c r="G6242">
        <f t="shared" si="81"/>
        <v>0</v>
      </c>
    </row>
    <row r="6243" spans="1:7" x14ac:dyDescent="0.2">
      <c r="A6243">
        <v>224245303</v>
      </c>
      <c r="B6243">
        <v>2550476</v>
      </c>
      <c r="C6243" t="s">
        <v>3475</v>
      </c>
      <c r="D6243" t="str">
        <f>INDEX(cleaned_data_Pittsburgh!AF$2:'cleaned_data_Pittsburgh'!AF$828, MATCH(A6243, cleaned_data_Pittsburgh!I$2:'cleaned_data_Pittsburgh'!I$828,0))</f>
        <v>Pittsburgh</v>
      </c>
      <c r="E6243">
        <f>INDEX(cleaned_data_Pittsburgh!AG$2:'cleaned_data_Pittsburgh'!AG$828, MATCH(A6243, cleaned_data_Pittsburgh!I$2:'cleaned_data_Pittsburgh'!I$828,0))</f>
        <v>0</v>
      </c>
      <c r="F6243" t="str">
        <f>INDEX(cleaned_data_Pittsburgh!AK$2:'cleaned_data_Pittsburgh'!AK$828, MATCH(A6243, cleaned_data_Pittsburgh!I$2:'cleaned_data_Pittsburgh'!I$828,0))</f>
        <v>Sub-county</v>
      </c>
      <c r="G6243">
        <f t="shared" si="81"/>
        <v>0</v>
      </c>
    </row>
    <row r="6244" spans="1:7" x14ac:dyDescent="0.2">
      <c r="A6244">
        <v>224266735</v>
      </c>
      <c r="B6244">
        <v>126399872</v>
      </c>
      <c r="C6244" t="s">
        <v>3475</v>
      </c>
      <c r="D6244" t="str">
        <f>INDEX(cleaned_data_Pittsburgh!AF$2:'cleaned_data_Pittsburgh'!AF$828, MATCH(A6244, cleaned_data_Pittsburgh!I$2:'cleaned_data_Pittsburgh'!I$828,0))</f>
        <v>Cranberry Twp</v>
      </c>
      <c r="E6244">
        <f>INDEX(cleaned_data_Pittsburgh!AG$2:'cleaned_data_Pittsburgh'!AG$828, MATCH(A6244, cleaned_data_Pittsburgh!I$2:'cleaned_data_Pittsburgh'!I$828,0))</f>
        <v>0</v>
      </c>
      <c r="F6244" t="str">
        <f>INDEX(cleaned_data_Pittsburgh!AK$2:'cleaned_data_Pittsburgh'!AK$828, MATCH(A6244, cleaned_data_Pittsburgh!I$2:'cleaned_data_Pittsburgh'!I$828,0))</f>
        <v>Sub-county</v>
      </c>
      <c r="G6244">
        <f t="shared" si="81"/>
        <v>0</v>
      </c>
    </row>
    <row r="6245" spans="1:7" x14ac:dyDescent="0.2">
      <c r="A6245">
        <v>224269949</v>
      </c>
      <c r="B6245">
        <v>184832116</v>
      </c>
      <c r="C6245" t="s">
        <v>3475</v>
      </c>
      <c r="D6245" t="str">
        <f>INDEX(cleaned_data_Pittsburgh!AF$2:'cleaned_data_Pittsburgh'!AF$828, MATCH(A6245, cleaned_data_Pittsburgh!I$2:'cleaned_data_Pittsburgh'!I$828,0))</f>
        <v>Pittsburgh</v>
      </c>
      <c r="E6245">
        <f>INDEX(cleaned_data_Pittsburgh!AG$2:'cleaned_data_Pittsburgh'!AG$828, MATCH(A6245, cleaned_data_Pittsburgh!I$2:'cleaned_data_Pittsburgh'!I$828,0))</f>
        <v>0</v>
      </c>
      <c r="F6245" t="str">
        <f>INDEX(cleaned_data_Pittsburgh!AK$2:'cleaned_data_Pittsburgh'!AK$828, MATCH(A6245, cleaned_data_Pittsburgh!I$2:'cleaned_data_Pittsburgh'!I$828,0))</f>
        <v>Sub-county</v>
      </c>
      <c r="G6245">
        <f t="shared" si="81"/>
        <v>0</v>
      </c>
    </row>
    <row r="6246" spans="1:7" x14ac:dyDescent="0.2">
      <c r="A6246">
        <v>224276238</v>
      </c>
      <c r="B6246">
        <v>2550476</v>
      </c>
      <c r="C6246" t="s">
        <v>3475</v>
      </c>
      <c r="D6246" t="str">
        <f>INDEX(cleaned_data_Pittsburgh!AF$2:'cleaned_data_Pittsburgh'!AF$828, MATCH(A6246, cleaned_data_Pittsburgh!I$2:'cleaned_data_Pittsburgh'!I$828,0))</f>
        <v>Pittsburgh</v>
      </c>
      <c r="E6246">
        <f>INDEX(cleaned_data_Pittsburgh!AG$2:'cleaned_data_Pittsburgh'!AG$828, MATCH(A6246, cleaned_data_Pittsburgh!I$2:'cleaned_data_Pittsburgh'!I$828,0))</f>
        <v>0</v>
      </c>
      <c r="F6246" t="str">
        <f>INDEX(cleaned_data_Pittsburgh!AK$2:'cleaned_data_Pittsburgh'!AK$828, MATCH(A6246, cleaned_data_Pittsburgh!I$2:'cleaned_data_Pittsburgh'!I$828,0))</f>
        <v>Sub-county</v>
      </c>
      <c r="G6246">
        <f t="shared" si="81"/>
        <v>0</v>
      </c>
    </row>
    <row r="6247" spans="1:7" x14ac:dyDescent="0.2">
      <c r="A6247">
        <v>224286462</v>
      </c>
      <c r="B6247">
        <v>2550476</v>
      </c>
      <c r="C6247" t="s">
        <v>3475</v>
      </c>
      <c r="D6247" t="str">
        <f>INDEX(cleaned_data_Pittsburgh!AF$2:'cleaned_data_Pittsburgh'!AF$828, MATCH(A6247, cleaned_data_Pittsburgh!I$2:'cleaned_data_Pittsburgh'!I$828,0))</f>
        <v>Pittsburgh</v>
      </c>
      <c r="E6247">
        <f>INDEX(cleaned_data_Pittsburgh!AG$2:'cleaned_data_Pittsburgh'!AG$828, MATCH(A6247, cleaned_data_Pittsburgh!I$2:'cleaned_data_Pittsburgh'!I$828,0))</f>
        <v>0</v>
      </c>
      <c r="F6247" t="str">
        <f>INDEX(cleaned_data_Pittsburgh!AK$2:'cleaned_data_Pittsburgh'!AK$828, MATCH(A6247, cleaned_data_Pittsburgh!I$2:'cleaned_data_Pittsburgh'!I$828,0))</f>
        <v>Sub-county</v>
      </c>
      <c r="G6247">
        <f t="shared" si="81"/>
        <v>0</v>
      </c>
    </row>
    <row r="6248" spans="1:7" x14ac:dyDescent="0.2">
      <c r="A6248">
        <v>224287265</v>
      </c>
      <c r="B6248">
        <v>10851208</v>
      </c>
      <c r="C6248" t="s">
        <v>3475</v>
      </c>
      <c r="D6248" t="str">
        <f>INDEX(cleaned_data_Pittsburgh!AF$2:'cleaned_data_Pittsburgh'!AF$828, MATCH(A6248, cleaned_data_Pittsburgh!I$2:'cleaned_data_Pittsburgh'!I$828,0))</f>
        <v>Cranberry Twp</v>
      </c>
      <c r="E6248">
        <f>INDEX(cleaned_data_Pittsburgh!AG$2:'cleaned_data_Pittsburgh'!AG$828, MATCH(A6248, cleaned_data_Pittsburgh!I$2:'cleaned_data_Pittsburgh'!I$828,0))</f>
        <v>0</v>
      </c>
      <c r="F6248" t="str">
        <f>INDEX(cleaned_data_Pittsburgh!AK$2:'cleaned_data_Pittsburgh'!AK$828, MATCH(A6248, cleaned_data_Pittsburgh!I$2:'cleaned_data_Pittsburgh'!I$828,0))</f>
        <v>Sub-county</v>
      </c>
      <c r="G6248">
        <f t="shared" si="81"/>
        <v>0</v>
      </c>
    </row>
    <row r="6249" spans="1:7" x14ac:dyDescent="0.2">
      <c r="A6249">
        <v>224287265</v>
      </c>
      <c r="B6249">
        <v>126399872</v>
      </c>
      <c r="C6249" t="s">
        <v>3475</v>
      </c>
      <c r="D6249" t="str">
        <f>INDEX(cleaned_data_Pittsburgh!AF$2:'cleaned_data_Pittsburgh'!AF$828, MATCH(A6249, cleaned_data_Pittsburgh!I$2:'cleaned_data_Pittsburgh'!I$828,0))</f>
        <v>Cranberry Twp</v>
      </c>
      <c r="E6249">
        <f>INDEX(cleaned_data_Pittsburgh!AG$2:'cleaned_data_Pittsburgh'!AG$828, MATCH(A6249, cleaned_data_Pittsburgh!I$2:'cleaned_data_Pittsburgh'!I$828,0))</f>
        <v>0</v>
      </c>
      <c r="F6249" t="str">
        <f>INDEX(cleaned_data_Pittsburgh!AK$2:'cleaned_data_Pittsburgh'!AK$828, MATCH(A6249, cleaned_data_Pittsburgh!I$2:'cleaned_data_Pittsburgh'!I$828,0))</f>
        <v>Sub-county</v>
      </c>
      <c r="G6249">
        <f t="shared" si="81"/>
        <v>0</v>
      </c>
    </row>
    <row r="6250" spans="1:7" x14ac:dyDescent="0.2">
      <c r="A6250">
        <v>224309244</v>
      </c>
      <c r="B6250">
        <v>187272797</v>
      </c>
      <c r="C6250" t="s">
        <v>3475</v>
      </c>
      <c r="D6250" t="str">
        <f>INDEX(cleaned_data_Pittsburgh!AF$2:'cleaned_data_Pittsburgh'!AF$828, MATCH(A6250, cleaned_data_Pittsburgh!I$2:'cleaned_data_Pittsburgh'!I$828,0))</f>
        <v>Pittsburgh</v>
      </c>
      <c r="E6250">
        <f>INDEX(cleaned_data_Pittsburgh!AG$2:'cleaned_data_Pittsburgh'!AG$828, MATCH(A6250, cleaned_data_Pittsburgh!I$2:'cleaned_data_Pittsburgh'!I$828,0))</f>
        <v>0</v>
      </c>
      <c r="F6250" t="str">
        <f>INDEX(cleaned_data_Pittsburgh!AK$2:'cleaned_data_Pittsburgh'!AK$828, MATCH(A6250, cleaned_data_Pittsburgh!I$2:'cleaned_data_Pittsburgh'!I$828,0))</f>
        <v>Sub-county</v>
      </c>
      <c r="G6250">
        <f t="shared" si="81"/>
        <v>0</v>
      </c>
    </row>
    <row r="6251" spans="1:7" x14ac:dyDescent="0.2">
      <c r="A6251">
        <v>224323147</v>
      </c>
      <c r="B6251">
        <v>2550476</v>
      </c>
      <c r="C6251" t="s">
        <v>3475</v>
      </c>
      <c r="D6251" t="str">
        <f>INDEX(cleaned_data_Pittsburgh!AF$2:'cleaned_data_Pittsburgh'!AF$828, MATCH(A6251, cleaned_data_Pittsburgh!I$2:'cleaned_data_Pittsburgh'!I$828,0))</f>
        <v>Pittsburgh</v>
      </c>
      <c r="E6251">
        <f>INDEX(cleaned_data_Pittsburgh!AG$2:'cleaned_data_Pittsburgh'!AG$828, MATCH(A6251, cleaned_data_Pittsburgh!I$2:'cleaned_data_Pittsburgh'!I$828,0))</f>
        <v>0</v>
      </c>
      <c r="F6251" t="str">
        <f>INDEX(cleaned_data_Pittsburgh!AK$2:'cleaned_data_Pittsburgh'!AK$828, MATCH(A6251, cleaned_data_Pittsburgh!I$2:'cleaned_data_Pittsburgh'!I$828,0))</f>
        <v>Sub-county</v>
      </c>
      <c r="G6251">
        <f t="shared" si="81"/>
        <v>0</v>
      </c>
    </row>
    <row r="6252" spans="1:7" x14ac:dyDescent="0.2">
      <c r="A6252">
        <v>224356838</v>
      </c>
      <c r="B6252">
        <v>2550476</v>
      </c>
      <c r="C6252" t="s">
        <v>3475</v>
      </c>
      <c r="D6252" t="str">
        <f>INDEX(cleaned_data_Pittsburgh!AF$2:'cleaned_data_Pittsburgh'!AF$828, MATCH(A6252, cleaned_data_Pittsburgh!I$2:'cleaned_data_Pittsburgh'!I$828,0))</f>
        <v>Pittsburgh</v>
      </c>
      <c r="E6252">
        <f>INDEX(cleaned_data_Pittsburgh!AG$2:'cleaned_data_Pittsburgh'!AG$828, MATCH(A6252, cleaned_data_Pittsburgh!I$2:'cleaned_data_Pittsburgh'!I$828,0))</f>
        <v>0</v>
      </c>
      <c r="F6252" t="str">
        <f>INDEX(cleaned_data_Pittsburgh!AK$2:'cleaned_data_Pittsburgh'!AK$828, MATCH(A6252, cleaned_data_Pittsburgh!I$2:'cleaned_data_Pittsburgh'!I$828,0))</f>
        <v>Sub-county</v>
      </c>
      <c r="G6252">
        <f t="shared" si="81"/>
        <v>0</v>
      </c>
    </row>
    <row r="6253" spans="1:7" x14ac:dyDescent="0.2">
      <c r="A6253">
        <v>224358273</v>
      </c>
      <c r="B6253">
        <v>173917912</v>
      </c>
      <c r="C6253" t="s">
        <v>3475</v>
      </c>
      <c r="D6253" t="str">
        <f>INDEX(cleaned_data_Pittsburgh!AF$2:'cleaned_data_Pittsburgh'!AF$828, MATCH(A6253, cleaned_data_Pittsburgh!I$2:'cleaned_data_Pittsburgh'!I$828,0))</f>
        <v>Pittsburgh</v>
      </c>
      <c r="E6253">
        <f>INDEX(cleaned_data_Pittsburgh!AG$2:'cleaned_data_Pittsburgh'!AG$828, MATCH(A6253, cleaned_data_Pittsburgh!I$2:'cleaned_data_Pittsburgh'!I$828,0))</f>
        <v>0</v>
      </c>
      <c r="F6253" t="str">
        <f>INDEX(cleaned_data_Pittsburgh!AK$2:'cleaned_data_Pittsburgh'!AK$828, MATCH(A6253, cleaned_data_Pittsburgh!I$2:'cleaned_data_Pittsburgh'!I$828,0))</f>
        <v>Sub-county</v>
      </c>
      <c r="G6253">
        <f t="shared" si="81"/>
        <v>0</v>
      </c>
    </row>
    <row r="6254" spans="1:7" x14ac:dyDescent="0.2">
      <c r="A6254">
        <v>224391412</v>
      </c>
      <c r="B6254">
        <v>185804183</v>
      </c>
      <c r="C6254" t="s">
        <v>3475</v>
      </c>
      <c r="D6254" t="str">
        <f>INDEX(cleaned_data_Pittsburgh!AF$2:'cleaned_data_Pittsburgh'!AF$828, MATCH(A6254, cleaned_data_Pittsburgh!I$2:'cleaned_data_Pittsburgh'!I$828,0))</f>
        <v>Pittsburgh</v>
      </c>
      <c r="E6254">
        <f>INDEX(cleaned_data_Pittsburgh!AG$2:'cleaned_data_Pittsburgh'!AG$828, MATCH(A6254, cleaned_data_Pittsburgh!I$2:'cleaned_data_Pittsburgh'!I$828,0))</f>
        <v>0</v>
      </c>
      <c r="F6254" t="str">
        <f>INDEX(cleaned_data_Pittsburgh!AK$2:'cleaned_data_Pittsburgh'!AK$828, MATCH(A6254, cleaned_data_Pittsburgh!I$2:'cleaned_data_Pittsburgh'!I$828,0))</f>
        <v>Sub-county</v>
      </c>
      <c r="G6254">
        <f t="shared" si="81"/>
        <v>0</v>
      </c>
    </row>
    <row r="6255" spans="1:7" x14ac:dyDescent="0.2">
      <c r="A6255">
        <v>224405082</v>
      </c>
      <c r="B6255">
        <v>2550476</v>
      </c>
      <c r="C6255" t="s">
        <v>3475</v>
      </c>
      <c r="D6255" t="str">
        <f>INDEX(cleaned_data_Pittsburgh!AF$2:'cleaned_data_Pittsburgh'!AF$828, MATCH(A6255, cleaned_data_Pittsburgh!I$2:'cleaned_data_Pittsburgh'!I$828,0))</f>
        <v>Pittsburgh</v>
      </c>
      <c r="E6255">
        <f>INDEX(cleaned_data_Pittsburgh!AG$2:'cleaned_data_Pittsburgh'!AG$828, MATCH(A6255, cleaned_data_Pittsburgh!I$2:'cleaned_data_Pittsburgh'!I$828,0))</f>
        <v>0</v>
      </c>
      <c r="F6255" t="str">
        <f>INDEX(cleaned_data_Pittsburgh!AK$2:'cleaned_data_Pittsburgh'!AK$828, MATCH(A6255, cleaned_data_Pittsburgh!I$2:'cleaned_data_Pittsburgh'!I$828,0))</f>
        <v>Sub-county</v>
      </c>
      <c r="G6255">
        <f t="shared" si="81"/>
        <v>0</v>
      </c>
    </row>
    <row r="6256" spans="1:7" x14ac:dyDescent="0.2">
      <c r="A6256">
        <v>224422929</v>
      </c>
      <c r="B6256">
        <v>2550476</v>
      </c>
      <c r="C6256" t="s">
        <v>3475</v>
      </c>
      <c r="D6256" t="str">
        <f>INDEX(cleaned_data_Pittsburgh!AF$2:'cleaned_data_Pittsburgh'!AF$828, MATCH(A6256, cleaned_data_Pittsburgh!I$2:'cleaned_data_Pittsburgh'!I$828,0))</f>
        <v>Pittsburgh</v>
      </c>
      <c r="E6256">
        <f>INDEX(cleaned_data_Pittsburgh!AG$2:'cleaned_data_Pittsburgh'!AG$828, MATCH(A6256, cleaned_data_Pittsburgh!I$2:'cleaned_data_Pittsburgh'!I$828,0))</f>
        <v>0</v>
      </c>
      <c r="F6256" t="str">
        <f>INDEX(cleaned_data_Pittsburgh!AK$2:'cleaned_data_Pittsburgh'!AK$828, MATCH(A6256, cleaned_data_Pittsburgh!I$2:'cleaned_data_Pittsburgh'!I$828,0))</f>
        <v>Sub-county</v>
      </c>
      <c r="G6256">
        <f t="shared" si="81"/>
        <v>0</v>
      </c>
    </row>
    <row r="6257" spans="1:7" x14ac:dyDescent="0.2">
      <c r="A6257">
        <v>224426448</v>
      </c>
      <c r="B6257">
        <v>182499377</v>
      </c>
      <c r="C6257" t="s">
        <v>3475</v>
      </c>
      <c r="D6257" t="str">
        <f>INDEX(cleaned_data_Pittsburgh!AF$2:'cleaned_data_Pittsburgh'!AF$828, MATCH(A6257, cleaned_data_Pittsburgh!I$2:'cleaned_data_Pittsburgh'!I$828,0))</f>
        <v>Pittsburgh</v>
      </c>
      <c r="E6257">
        <f>INDEX(cleaned_data_Pittsburgh!AG$2:'cleaned_data_Pittsburgh'!AG$828, MATCH(A6257, cleaned_data_Pittsburgh!I$2:'cleaned_data_Pittsburgh'!I$828,0))</f>
        <v>0</v>
      </c>
      <c r="F6257" t="str">
        <f>INDEX(cleaned_data_Pittsburgh!AK$2:'cleaned_data_Pittsburgh'!AK$828, MATCH(A6257, cleaned_data_Pittsburgh!I$2:'cleaned_data_Pittsburgh'!I$828,0))</f>
        <v>Sub-county</v>
      </c>
      <c r="G6257">
        <f t="shared" si="81"/>
        <v>0</v>
      </c>
    </row>
    <row r="6258" spans="1:7" x14ac:dyDescent="0.2">
      <c r="A6258">
        <v>224521263</v>
      </c>
      <c r="B6258">
        <v>10851208</v>
      </c>
      <c r="C6258" t="s">
        <v>3475</v>
      </c>
      <c r="D6258" t="str">
        <f>INDEX(cleaned_data_Pittsburgh!AF$2:'cleaned_data_Pittsburgh'!AF$828, MATCH(A6258, cleaned_data_Pittsburgh!I$2:'cleaned_data_Pittsburgh'!I$828,0))</f>
        <v>Cranberry Twp</v>
      </c>
      <c r="E6258">
        <f>INDEX(cleaned_data_Pittsburgh!AG$2:'cleaned_data_Pittsburgh'!AG$828, MATCH(A6258, cleaned_data_Pittsburgh!I$2:'cleaned_data_Pittsburgh'!I$828,0))</f>
        <v>0</v>
      </c>
      <c r="F6258" t="str">
        <f>INDEX(cleaned_data_Pittsburgh!AK$2:'cleaned_data_Pittsburgh'!AK$828, MATCH(A6258, cleaned_data_Pittsburgh!I$2:'cleaned_data_Pittsburgh'!I$828,0))</f>
        <v>Sub-county</v>
      </c>
      <c r="G6258">
        <f t="shared" ref="G6258:G6289" si="82">IF(IFERROR(SEARCH(D6258, C6258), 0), 1, 0)</f>
        <v>0</v>
      </c>
    </row>
    <row r="6259" spans="1:7" x14ac:dyDescent="0.2">
      <c r="A6259">
        <v>224532897</v>
      </c>
      <c r="B6259">
        <v>126399872</v>
      </c>
      <c r="C6259" t="s">
        <v>3475</v>
      </c>
      <c r="D6259" t="str">
        <f>INDEX(cleaned_data_Pittsburgh!AF$2:'cleaned_data_Pittsburgh'!AF$828, MATCH(A6259, cleaned_data_Pittsburgh!I$2:'cleaned_data_Pittsburgh'!I$828,0))</f>
        <v>Cranberry Twp</v>
      </c>
      <c r="E6259">
        <f>INDEX(cleaned_data_Pittsburgh!AG$2:'cleaned_data_Pittsburgh'!AG$828, MATCH(A6259, cleaned_data_Pittsburgh!I$2:'cleaned_data_Pittsburgh'!I$828,0))</f>
        <v>0</v>
      </c>
      <c r="F6259" t="str">
        <f>INDEX(cleaned_data_Pittsburgh!AK$2:'cleaned_data_Pittsburgh'!AK$828, MATCH(A6259, cleaned_data_Pittsburgh!I$2:'cleaned_data_Pittsburgh'!I$828,0))</f>
        <v>Sub-county</v>
      </c>
      <c r="G6259">
        <f t="shared" si="82"/>
        <v>0</v>
      </c>
    </row>
    <row r="6260" spans="1:7" x14ac:dyDescent="0.2">
      <c r="A6260">
        <v>224538641</v>
      </c>
      <c r="B6260">
        <v>10851208</v>
      </c>
      <c r="C6260" t="s">
        <v>3475</v>
      </c>
      <c r="D6260" t="str">
        <f>INDEX(cleaned_data_Pittsburgh!AF$2:'cleaned_data_Pittsburgh'!AF$828, MATCH(A6260, cleaned_data_Pittsburgh!I$2:'cleaned_data_Pittsburgh'!I$828,0))</f>
        <v>Cranberry Twp</v>
      </c>
      <c r="E6260">
        <f>INDEX(cleaned_data_Pittsburgh!AG$2:'cleaned_data_Pittsburgh'!AG$828, MATCH(A6260, cleaned_data_Pittsburgh!I$2:'cleaned_data_Pittsburgh'!I$828,0))</f>
        <v>0</v>
      </c>
      <c r="F6260" t="str">
        <f>INDEX(cleaned_data_Pittsburgh!AK$2:'cleaned_data_Pittsburgh'!AK$828, MATCH(A6260, cleaned_data_Pittsburgh!I$2:'cleaned_data_Pittsburgh'!I$828,0))</f>
        <v>Sub-county</v>
      </c>
      <c r="G6260">
        <f t="shared" si="82"/>
        <v>0</v>
      </c>
    </row>
    <row r="6261" spans="1:7" x14ac:dyDescent="0.2">
      <c r="A6261">
        <v>224538641</v>
      </c>
      <c r="B6261">
        <v>126399872</v>
      </c>
      <c r="C6261" t="s">
        <v>3475</v>
      </c>
      <c r="D6261" t="str">
        <f>INDEX(cleaned_data_Pittsburgh!AF$2:'cleaned_data_Pittsburgh'!AF$828, MATCH(A6261, cleaned_data_Pittsburgh!I$2:'cleaned_data_Pittsburgh'!I$828,0))</f>
        <v>Cranberry Twp</v>
      </c>
      <c r="E6261">
        <f>INDEX(cleaned_data_Pittsburgh!AG$2:'cleaned_data_Pittsburgh'!AG$828, MATCH(A6261, cleaned_data_Pittsburgh!I$2:'cleaned_data_Pittsburgh'!I$828,0))</f>
        <v>0</v>
      </c>
      <c r="F6261" t="str">
        <f>INDEX(cleaned_data_Pittsburgh!AK$2:'cleaned_data_Pittsburgh'!AK$828, MATCH(A6261, cleaned_data_Pittsburgh!I$2:'cleaned_data_Pittsburgh'!I$828,0))</f>
        <v>Sub-county</v>
      </c>
      <c r="G6261">
        <f t="shared" si="82"/>
        <v>0</v>
      </c>
    </row>
    <row r="6262" spans="1:7" x14ac:dyDescent="0.2">
      <c r="A6262">
        <v>224548991</v>
      </c>
      <c r="B6262">
        <v>98197942</v>
      </c>
      <c r="C6262" t="s">
        <v>3475</v>
      </c>
      <c r="D6262" t="str">
        <f>INDEX(cleaned_data_Pittsburgh!AF$2:'cleaned_data_Pittsburgh'!AF$828, MATCH(A6262, cleaned_data_Pittsburgh!I$2:'cleaned_data_Pittsburgh'!I$828,0))</f>
        <v>Cranberry Twp</v>
      </c>
      <c r="E6262">
        <f>INDEX(cleaned_data_Pittsburgh!AG$2:'cleaned_data_Pittsburgh'!AG$828, MATCH(A6262, cleaned_data_Pittsburgh!I$2:'cleaned_data_Pittsburgh'!I$828,0))</f>
        <v>0</v>
      </c>
      <c r="F6262" t="str">
        <f>INDEX(cleaned_data_Pittsburgh!AK$2:'cleaned_data_Pittsburgh'!AK$828, MATCH(A6262, cleaned_data_Pittsburgh!I$2:'cleaned_data_Pittsburgh'!I$828,0))</f>
        <v>Sub-county</v>
      </c>
      <c r="G6262">
        <f t="shared" si="82"/>
        <v>0</v>
      </c>
    </row>
    <row r="6263" spans="1:7" x14ac:dyDescent="0.2">
      <c r="A6263">
        <v>224598242</v>
      </c>
      <c r="B6263">
        <v>10851208</v>
      </c>
      <c r="C6263" t="s">
        <v>3475</v>
      </c>
      <c r="D6263" t="str">
        <f>INDEX(cleaned_data_Pittsburgh!AF$2:'cleaned_data_Pittsburgh'!AF$828, MATCH(A6263, cleaned_data_Pittsburgh!I$2:'cleaned_data_Pittsburgh'!I$828,0))</f>
        <v>Cranberry Twp</v>
      </c>
      <c r="E6263">
        <f>INDEX(cleaned_data_Pittsburgh!AG$2:'cleaned_data_Pittsburgh'!AG$828, MATCH(A6263, cleaned_data_Pittsburgh!I$2:'cleaned_data_Pittsburgh'!I$828,0))</f>
        <v>0</v>
      </c>
      <c r="F6263" t="str">
        <f>INDEX(cleaned_data_Pittsburgh!AK$2:'cleaned_data_Pittsburgh'!AK$828, MATCH(A6263, cleaned_data_Pittsburgh!I$2:'cleaned_data_Pittsburgh'!I$828,0))</f>
        <v>Sub-county</v>
      </c>
      <c r="G6263">
        <f t="shared" si="82"/>
        <v>0</v>
      </c>
    </row>
    <row r="6264" spans="1:7" x14ac:dyDescent="0.2">
      <c r="A6264">
        <v>224598242</v>
      </c>
      <c r="B6264">
        <v>13173615</v>
      </c>
      <c r="C6264" t="s">
        <v>3475</v>
      </c>
      <c r="D6264" t="str">
        <f>INDEX(cleaned_data_Pittsburgh!AF$2:'cleaned_data_Pittsburgh'!AF$828, MATCH(A6264, cleaned_data_Pittsburgh!I$2:'cleaned_data_Pittsburgh'!I$828,0))</f>
        <v>Cranberry Twp</v>
      </c>
      <c r="E6264">
        <f>INDEX(cleaned_data_Pittsburgh!AG$2:'cleaned_data_Pittsburgh'!AG$828, MATCH(A6264, cleaned_data_Pittsburgh!I$2:'cleaned_data_Pittsburgh'!I$828,0))</f>
        <v>0</v>
      </c>
      <c r="F6264" t="str">
        <f>INDEX(cleaned_data_Pittsburgh!AK$2:'cleaned_data_Pittsburgh'!AK$828, MATCH(A6264, cleaned_data_Pittsburgh!I$2:'cleaned_data_Pittsburgh'!I$828,0))</f>
        <v>Sub-county</v>
      </c>
      <c r="G6264">
        <f t="shared" si="82"/>
        <v>0</v>
      </c>
    </row>
    <row r="6265" spans="1:7" x14ac:dyDescent="0.2">
      <c r="A6265">
        <v>224598242</v>
      </c>
      <c r="B6265">
        <v>188207814</v>
      </c>
      <c r="C6265" t="s">
        <v>3475</v>
      </c>
      <c r="D6265" t="str">
        <f>INDEX(cleaned_data_Pittsburgh!AF$2:'cleaned_data_Pittsburgh'!AF$828, MATCH(A6265, cleaned_data_Pittsburgh!I$2:'cleaned_data_Pittsburgh'!I$828,0))</f>
        <v>Cranberry Twp</v>
      </c>
      <c r="E6265">
        <f>INDEX(cleaned_data_Pittsburgh!AG$2:'cleaned_data_Pittsburgh'!AG$828, MATCH(A6265, cleaned_data_Pittsburgh!I$2:'cleaned_data_Pittsburgh'!I$828,0))</f>
        <v>0</v>
      </c>
      <c r="F6265" t="str">
        <f>INDEX(cleaned_data_Pittsburgh!AK$2:'cleaned_data_Pittsburgh'!AK$828, MATCH(A6265, cleaned_data_Pittsburgh!I$2:'cleaned_data_Pittsburgh'!I$828,0))</f>
        <v>Sub-county</v>
      </c>
      <c r="G6265">
        <f t="shared" si="82"/>
        <v>0</v>
      </c>
    </row>
    <row r="6266" spans="1:7" x14ac:dyDescent="0.2">
      <c r="A6266">
        <v>224606195</v>
      </c>
      <c r="B6266">
        <v>159442982</v>
      </c>
      <c r="C6266" t="s">
        <v>3475</v>
      </c>
      <c r="D6266" t="str">
        <f>INDEX(cleaned_data_Pittsburgh!AF$2:'cleaned_data_Pittsburgh'!AF$828, MATCH(A6266, cleaned_data_Pittsburgh!I$2:'cleaned_data_Pittsburgh'!I$828,0))</f>
        <v>Pittsburgh</v>
      </c>
      <c r="E6266">
        <f>INDEX(cleaned_data_Pittsburgh!AG$2:'cleaned_data_Pittsburgh'!AG$828, MATCH(A6266, cleaned_data_Pittsburgh!I$2:'cleaned_data_Pittsburgh'!I$828,0))</f>
        <v>0</v>
      </c>
      <c r="F6266" t="str">
        <f>INDEX(cleaned_data_Pittsburgh!AK$2:'cleaned_data_Pittsburgh'!AK$828, MATCH(A6266, cleaned_data_Pittsburgh!I$2:'cleaned_data_Pittsburgh'!I$828,0))</f>
        <v>Sub-county</v>
      </c>
      <c r="G6266">
        <f t="shared" si="82"/>
        <v>0</v>
      </c>
    </row>
    <row r="6267" spans="1:7" x14ac:dyDescent="0.2">
      <c r="A6267">
        <v>224610040</v>
      </c>
      <c r="B6267">
        <v>182483760</v>
      </c>
      <c r="C6267" t="s">
        <v>3475</v>
      </c>
      <c r="D6267" t="str">
        <f>INDEX(cleaned_data_Pittsburgh!AF$2:'cleaned_data_Pittsburgh'!AF$828, MATCH(A6267, cleaned_data_Pittsburgh!I$2:'cleaned_data_Pittsburgh'!I$828,0))</f>
        <v>Pittsburgh</v>
      </c>
      <c r="E6267">
        <f>INDEX(cleaned_data_Pittsburgh!AG$2:'cleaned_data_Pittsburgh'!AG$828, MATCH(A6267, cleaned_data_Pittsburgh!I$2:'cleaned_data_Pittsburgh'!I$828,0))</f>
        <v>0</v>
      </c>
      <c r="F6267" t="str">
        <f>INDEX(cleaned_data_Pittsburgh!AK$2:'cleaned_data_Pittsburgh'!AK$828, MATCH(A6267, cleaned_data_Pittsburgh!I$2:'cleaned_data_Pittsburgh'!I$828,0))</f>
        <v>Sub-county</v>
      </c>
      <c r="G6267">
        <f t="shared" si="82"/>
        <v>0</v>
      </c>
    </row>
    <row r="6268" spans="1:7" x14ac:dyDescent="0.2">
      <c r="A6268">
        <v>224639169</v>
      </c>
      <c r="B6268">
        <v>2550476</v>
      </c>
      <c r="C6268" t="s">
        <v>3475</v>
      </c>
      <c r="D6268" t="str">
        <f>INDEX(cleaned_data_Pittsburgh!AF$2:'cleaned_data_Pittsburgh'!AF$828, MATCH(A6268, cleaned_data_Pittsburgh!I$2:'cleaned_data_Pittsburgh'!I$828,0))</f>
        <v>Pittsburgh</v>
      </c>
      <c r="E6268">
        <f>INDEX(cleaned_data_Pittsburgh!AG$2:'cleaned_data_Pittsburgh'!AG$828, MATCH(A6268, cleaned_data_Pittsburgh!I$2:'cleaned_data_Pittsburgh'!I$828,0))</f>
        <v>0</v>
      </c>
      <c r="F6268" t="str">
        <f>INDEX(cleaned_data_Pittsburgh!AK$2:'cleaned_data_Pittsburgh'!AK$828, MATCH(A6268, cleaned_data_Pittsburgh!I$2:'cleaned_data_Pittsburgh'!I$828,0))</f>
        <v>Sub-county</v>
      </c>
      <c r="G6268">
        <f t="shared" si="82"/>
        <v>0</v>
      </c>
    </row>
    <row r="6269" spans="1:7" x14ac:dyDescent="0.2">
      <c r="A6269">
        <v>224673357</v>
      </c>
      <c r="B6269">
        <v>126399872</v>
      </c>
      <c r="C6269" t="s">
        <v>3475</v>
      </c>
      <c r="D6269" t="str">
        <f>INDEX(cleaned_data_Pittsburgh!AF$2:'cleaned_data_Pittsburgh'!AF$828, MATCH(A6269, cleaned_data_Pittsburgh!I$2:'cleaned_data_Pittsburgh'!I$828,0))</f>
        <v>Cranberry Twp</v>
      </c>
      <c r="E6269">
        <f>INDEX(cleaned_data_Pittsburgh!AG$2:'cleaned_data_Pittsburgh'!AG$828, MATCH(A6269, cleaned_data_Pittsburgh!I$2:'cleaned_data_Pittsburgh'!I$828,0))</f>
        <v>0</v>
      </c>
      <c r="F6269" t="str">
        <f>INDEX(cleaned_data_Pittsburgh!AK$2:'cleaned_data_Pittsburgh'!AK$828, MATCH(A6269, cleaned_data_Pittsburgh!I$2:'cleaned_data_Pittsburgh'!I$828,0))</f>
        <v>Sub-county</v>
      </c>
      <c r="G6269">
        <f t="shared" si="82"/>
        <v>0</v>
      </c>
    </row>
    <row r="6270" spans="1:7" x14ac:dyDescent="0.2">
      <c r="A6270">
        <v>224673376</v>
      </c>
      <c r="B6270">
        <v>98197942</v>
      </c>
      <c r="C6270" t="s">
        <v>3475</v>
      </c>
      <c r="D6270" t="str">
        <f>INDEX(cleaned_data_Pittsburgh!AF$2:'cleaned_data_Pittsburgh'!AF$828, MATCH(A6270, cleaned_data_Pittsburgh!I$2:'cleaned_data_Pittsburgh'!I$828,0))</f>
        <v>Cranberry Twp</v>
      </c>
      <c r="E6270">
        <f>INDEX(cleaned_data_Pittsburgh!AG$2:'cleaned_data_Pittsburgh'!AG$828, MATCH(A6270, cleaned_data_Pittsburgh!I$2:'cleaned_data_Pittsburgh'!I$828,0))</f>
        <v>0</v>
      </c>
      <c r="F6270" t="str">
        <f>INDEX(cleaned_data_Pittsburgh!AK$2:'cleaned_data_Pittsburgh'!AK$828, MATCH(A6270, cleaned_data_Pittsburgh!I$2:'cleaned_data_Pittsburgh'!I$828,0))</f>
        <v>Sub-county</v>
      </c>
      <c r="G6270">
        <f t="shared" si="82"/>
        <v>0</v>
      </c>
    </row>
    <row r="6271" spans="1:7" x14ac:dyDescent="0.2">
      <c r="A6271">
        <v>224696961</v>
      </c>
      <c r="B6271">
        <v>188907979</v>
      </c>
      <c r="C6271" t="s">
        <v>3475</v>
      </c>
      <c r="D6271" t="str">
        <f>INDEX(cleaned_data_Pittsburgh!AF$2:'cleaned_data_Pittsburgh'!AF$828, MATCH(A6271, cleaned_data_Pittsburgh!I$2:'cleaned_data_Pittsburgh'!I$828,0))</f>
        <v>Pittsburgh</v>
      </c>
      <c r="E6271">
        <f>INDEX(cleaned_data_Pittsburgh!AG$2:'cleaned_data_Pittsburgh'!AG$828, MATCH(A6271, cleaned_data_Pittsburgh!I$2:'cleaned_data_Pittsburgh'!I$828,0))</f>
        <v>0</v>
      </c>
      <c r="F6271" t="str">
        <f>INDEX(cleaned_data_Pittsburgh!AK$2:'cleaned_data_Pittsburgh'!AK$828, MATCH(A6271, cleaned_data_Pittsburgh!I$2:'cleaned_data_Pittsburgh'!I$828,0))</f>
        <v>Sub-county</v>
      </c>
      <c r="G6271">
        <f t="shared" si="82"/>
        <v>0</v>
      </c>
    </row>
    <row r="6272" spans="1:7" x14ac:dyDescent="0.2">
      <c r="A6272">
        <v>224720912</v>
      </c>
      <c r="B6272">
        <v>10851208</v>
      </c>
      <c r="C6272" t="s">
        <v>3475</v>
      </c>
      <c r="D6272" t="str">
        <f>INDEX(cleaned_data_Pittsburgh!AF$2:'cleaned_data_Pittsburgh'!AF$828, MATCH(A6272, cleaned_data_Pittsburgh!I$2:'cleaned_data_Pittsburgh'!I$828,0))</f>
        <v>Cranberry Twp</v>
      </c>
      <c r="E6272">
        <f>INDEX(cleaned_data_Pittsburgh!AG$2:'cleaned_data_Pittsburgh'!AG$828, MATCH(A6272, cleaned_data_Pittsburgh!I$2:'cleaned_data_Pittsburgh'!I$828,0))</f>
        <v>0</v>
      </c>
      <c r="F6272" t="str">
        <f>INDEX(cleaned_data_Pittsburgh!AK$2:'cleaned_data_Pittsburgh'!AK$828, MATCH(A6272, cleaned_data_Pittsburgh!I$2:'cleaned_data_Pittsburgh'!I$828,0))</f>
        <v>Sub-county</v>
      </c>
      <c r="G6272">
        <f t="shared" si="82"/>
        <v>0</v>
      </c>
    </row>
    <row r="6273" spans="1:7" x14ac:dyDescent="0.2">
      <c r="A6273">
        <v>224755361</v>
      </c>
      <c r="B6273">
        <v>2550476</v>
      </c>
      <c r="C6273" t="s">
        <v>3475</v>
      </c>
      <c r="D6273" t="str">
        <f>INDEX(cleaned_data_Pittsburgh!AF$2:'cleaned_data_Pittsburgh'!AF$828, MATCH(A6273, cleaned_data_Pittsburgh!I$2:'cleaned_data_Pittsburgh'!I$828,0))</f>
        <v>Pittsburgh</v>
      </c>
      <c r="E6273">
        <f>INDEX(cleaned_data_Pittsburgh!AG$2:'cleaned_data_Pittsburgh'!AG$828, MATCH(A6273, cleaned_data_Pittsburgh!I$2:'cleaned_data_Pittsburgh'!I$828,0))</f>
        <v>0</v>
      </c>
      <c r="F6273" t="str">
        <f>INDEX(cleaned_data_Pittsburgh!AK$2:'cleaned_data_Pittsburgh'!AK$828, MATCH(A6273, cleaned_data_Pittsburgh!I$2:'cleaned_data_Pittsburgh'!I$828,0))</f>
        <v>Sub-county</v>
      </c>
      <c r="G6273">
        <f t="shared" si="82"/>
        <v>0</v>
      </c>
    </row>
    <row r="6274" spans="1:7" x14ac:dyDescent="0.2">
      <c r="A6274">
        <v>224757259</v>
      </c>
      <c r="B6274">
        <v>2550476</v>
      </c>
      <c r="C6274" t="s">
        <v>3475</v>
      </c>
      <c r="D6274" t="str">
        <f>INDEX(cleaned_data_Pittsburgh!AF$2:'cleaned_data_Pittsburgh'!AF$828, MATCH(A6274, cleaned_data_Pittsburgh!I$2:'cleaned_data_Pittsburgh'!I$828,0))</f>
        <v>Pittsburgh</v>
      </c>
      <c r="E6274">
        <f>INDEX(cleaned_data_Pittsburgh!AG$2:'cleaned_data_Pittsburgh'!AG$828, MATCH(A6274, cleaned_data_Pittsburgh!I$2:'cleaned_data_Pittsburgh'!I$828,0))</f>
        <v>0</v>
      </c>
      <c r="F6274" t="str">
        <f>INDEX(cleaned_data_Pittsburgh!AK$2:'cleaned_data_Pittsburgh'!AK$828, MATCH(A6274, cleaned_data_Pittsburgh!I$2:'cleaned_data_Pittsburgh'!I$828,0))</f>
        <v>Sub-county</v>
      </c>
      <c r="G6274">
        <f t="shared" si="82"/>
        <v>0</v>
      </c>
    </row>
    <row r="6275" spans="1:7" x14ac:dyDescent="0.2">
      <c r="A6275">
        <v>224767860</v>
      </c>
      <c r="B6275">
        <v>2550476</v>
      </c>
      <c r="C6275" t="s">
        <v>3475</v>
      </c>
      <c r="D6275" t="str">
        <f>INDEX(cleaned_data_Pittsburgh!AF$2:'cleaned_data_Pittsburgh'!AF$828, MATCH(A6275, cleaned_data_Pittsburgh!I$2:'cleaned_data_Pittsburgh'!I$828,0))</f>
        <v>Pittsburgh</v>
      </c>
      <c r="E6275">
        <f>INDEX(cleaned_data_Pittsburgh!AG$2:'cleaned_data_Pittsburgh'!AG$828, MATCH(A6275, cleaned_data_Pittsburgh!I$2:'cleaned_data_Pittsburgh'!I$828,0))</f>
        <v>0</v>
      </c>
      <c r="F6275" t="str">
        <f>INDEX(cleaned_data_Pittsburgh!AK$2:'cleaned_data_Pittsburgh'!AK$828, MATCH(A6275, cleaned_data_Pittsburgh!I$2:'cleaned_data_Pittsburgh'!I$828,0))</f>
        <v>Sub-county</v>
      </c>
      <c r="G6275">
        <f t="shared" si="82"/>
        <v>0</v>
      </c>
    </row>
    <row r="6276" spans="1:7" x14ac:dyDescent="0.2">
      <c r="A6276">
        <v>224769182</v>
      </c>
      <c r="B6276">
        <v>10851208</v>
      </c>
      <c r="C6276" t="s">
        <v>3475</v>
      </c>
      <c r="D6276" t="str">
        <f>INDEX(cleaned_data_Pittsburgh!AF$2:'cleaned_data_Pittsburgh'!AF$828, MATCH(A6276, cleaned_data_Pittsburgh!I$2:'cleaned_data_Pittsburgh'!I$828,0))</f>
        <v>Cranberry Twp</v>
      </c>
      <c r="E6276">
        <f>INDEX(cleaned_data_Pittsburgh!AG$2:'cleaned_data_Pittsburgh'!AG$828, MATCH(A6276, cleaned_data_Pittsburgh!I$2:'cleaned_data_Pittsburgh'!I$828,0))</f>
        <v>0</v>
      </c>
      <c r="F6276" t="str">
        <f>INDEX(cleaned_data_Pittsburgh!AK$2:'cleaned_data_Pittsburgh'!AK$828, MATCH(A6276, cleaned_data_Pittsburgh!I$2:'cleaned_data_Pittsburgh'!I$828,0))</f>
        <v>Sub-county</v>
      </c>
      <c r="G6276">
        <f t="shared" si="82"/>
        <v>0</v>
      </c>
    </row>
    <row r="6277" spans="1:7" x14ac:dyDescent="0.2">
      <c r="A6277">
        <v>224769182</v>
      </c>
      <c r="B6277">
        <v>126399872</v>
      </c>
      <c r="C6277" t="s">
        <v>3475</v>
      </c>
      <c r="D6277" t="str">
        <f>INDEX(cleaned_data_Pittsburgh!AF$2:'cleaned_data_Pittsburgh'!AF$828, MATCH(A6277, cleaned_data_Pittsburgh!I$2:'cleaned_data_Pittsburgh'!I$828,0))</f>
        <v>Cranberry Twp</v>
      </c>
      <c r="E6277">
        <f>INDEX(cleaned_data_Pittsburgh!AG$2:'cleaned_data_Pittsburgh'!AG$828, MATCH(A6277, cleaned_data_Pittsburgh!I$2:'cleaned_data_Pittsburgh'!I$828,0))</f>
        <v>0</v>
      </c>
      <c r="F6277" t="str">
        <f>INDEX(cleaned_data_Pittsburgh!AK$2:'cleaned_data_Pittsburgh'!AK$828, MATCH(A6277, cleaned_data_Pittsburgh!I$2:'cleaned_data_Pittsburgh'!I$828,0))</f>
        <v>Sub-county</v>
      </c>
      <c r="G6277">
        <f t="shared" si="82"/>
        <v>0</v>
      </c>
    </row>
    <row r="6278" spans="1:7" x14ac:dyDescent="0.2">
      <c r="A6278">
        <v>224810389</v>
      </c>
      <c r="B6278">
        <v>9203975</v>
      </c>
      <c r="C6278" t="s">
        <v>3475</v>
      </c>
      <c r="D6278" t="str">
        <f>INDEX(cleaned_data_Pittsburgh!AF$2:'cleaned_data_Pittsburgh'!AF$828, MATCH(A6278, cleaned_data_Pittsburgh!I$2:'cleaned_data_Pittsburgh'!I$828,0))</f>
        <v>Coraopolis</v>
      </c>
      <c r="E6278">
        <f>INDEX(cleaned_data_Pittsburgh!AG$2:'cleaned_data_Pittsburgh'!AG$828, MATCH(A6278, cleaned_data_Pittsburgh!I$2:'cleaned_data_Pittsburgh'!I$828,0))</f>
        <v>0</v>
      </c>
      <c r="F6278" t="str">
        <f>INDEX(cleaned_data_Pittsburgh!AK$2:'cleaned_data_Pittsburgh'!AK$828, MATCH(A6278, cleaned_data_Pittsburgh!I$2:'cleaned_data_Pittsburgh'!I$828,0))</f>
        <v>Sub-county</v>
      </c>
      <c r="G6278">
        <f t="shared" si="82"/>
        <v>0</v>
      </c>
    </row>
    <row r="6279" spans="1:7" x14ac:dyDescent="0.2">
      <c r="A6279">
        <v>224810471</v>
      </c>
      <c r="B6279">
        <v>126399872</v>
      </c>
      <c r="C6279" t="s">
        <v>3475</v>
      </c>
      <c r="D6279" t="str">
        <f>INDEX(cleaned_data_Pittsburgh!AF$2:'cleaned_data_Pittsburgh'!AF$828, MATCH(A6279, cleaned_data_Pittsburgh!I$2:'cleaned_data_Pittsburgh'!I$828,0))</f>
        <v>Cranberry Twp</v>
      </c>
      <c r="E6279">
        <f>INDEX(cleaned_data_Pittsburgh!AG$2:'cleaned_data_Pittsburgh'!AG$828, MATCH(A6279, cleaned_data_Pittsburgh!I$2:'cleaned_data_Pittsburgh'!I$828,0))</f>
        <v>0</v>
      </c>
      <c r="F6279" t="str">
        <f>INDEX(cleaned_data_Pittsburgh!AK$2:'cleaned_data_Pittsburgh'!AK$828, MATCH(A6279, cleaned_data_Pittsburgh!I$2:'cleaned_data_Pittsburgh'!I$828,0))</f>
        <v>Sub-county</v>
      </c>
      <c r="G6279">
        <f t="shared" si="82"/>
        <v>0</v>
      </c>
    </row>
    <row r="6280" spans="1:7" x14ac:dyDescent="0.2">
      <c r="A6280">
        <v>224810550</v>
      </c>
      <c r="B6280">
        <v>98197942</v>
      </c>
      <c r="C6280" t="s">
        <v>3475</v>
      </c>
      <c r="D6280" t="str">
        <f>INDEX(cleaned_data_Pittsburgh!AF$2:'cleaned_data_Pittsburgh'!AF$828, MATCH(A6280, cleaned_data_Pittsburgh!I$2:'cleaned_data_Pittsburgh'!I$828,0))</f>
        <v>Cranberry Twp</v>
      </c>
      <c r="E6280">
        <f>INDEX(cleaned_data_Pittsburgh!AG$2:'cleaned_data_Pittsburgh'!AG$828, MATCH(A6280, cleaned_data_Pittsburgh!I$2:'cleaned_data_Pittsburgh'!I$828,0))</f>
        <v>0</v>
      </c>
      <c r="F6280" t="str">
        <f>INDEX(cleaned_data_Pittsburgh!AK$2:'cleaned_data_Pittsburgh'!AK$828, MATCH(A6280, cleaned_data_Pittsburgh!I$2:'cleaned_data_Pittsburgh'!I$828,0))</f>
        <v>Sub-county</v>
      </c>
      <c r="G6280">
        <f t="shared" si="82"/>
        <v>0</v>
      </c>
    </row>
    <row r="6281" spans="1:7" x14ac:dyDescent="0.2">
      <c r="A6281">
        <v>224867341</v>
      </c>
      <c r="B6281">
        <v>2550476</v>
      </c>
      <c r="C6281" t="s">
        <v>3475</v>
      </c>
      <c r="D6281" t="str">
        <f>INDEX(cleaned_data_Pittsburgh!AF$2:'cleaned_data_Pittsburgh'!AF$828, MATCH(A6281, cleaned_data_Pittsburgh!I$2:'cleaned_data_Pittsburgh'!I$828,0))</f>
        <v>Pittsburgh</v>
      </c>
      <c r="E6281">
        <f>INDEX(cleaned_data_Pittsburgh!AG$2:'cleaned_data_Pittsburgh'!AG$828, MATCH(A6281, cleaned_data_Pittsburgh!I$2:'cleaned_data_Pittsburgh'!I$828,0))</f>
        <v>0</v>
      </c>
      <c r="F6281" t="str">
        <f>INDEX(cleaned_data_Pittsburgh!AK$2:'cleaned_data_Pittsburgh'!AK$828, MATCH(A6281, cleaned_data_Pittsburgh!I$2:'cleaned_data_Pittsburgh'!I$828,0))</f>
        <v>Sub-county</v>
      </c>
      <c r="G6281">
        <f t="shared" si="82"/>
        <v>0</v>
      </c>
    </row>
    <row r="6282" spans="1:7" x14ac:dyDescent="0.2">
      <c r="A6282">
        <v>224867356</v>
      </c>
      <c r="B6282">
        <v>2550476</v>
      </c>
      <c r="C6282" t="s">
        <v>3475</v>
      </c>
      <c r="D6282" t="str">
        <f>INDEX(cleaned_data_Pittsburgh!AF$2:'cleaned_data_Pittsburgh'!AF$828, MATCH(A6282, cleaned_data_Pittsburgh!I$2:'cleaned_data_Pittsburgh'!I$828,0))</f>
        <v>Pittsburgh</v>
      </c>
      <c r="E6282">
        <f>INDEX(cleaned_data_Pittsburgh!AG$2:'cleaned_data_Pittsburgh'!AG$828, MATCH(A6282, cleaned_data_Pittsburgh!I$2:'cleaned_data_Pittsburgh'!I$828,0))</f>
        <v>0</v>
      </c>
      <c r="F6282" t="str">
        <f>INDEX(cleaned_data_Pittsburgh!AK$2:'cleaned_data_Pittsburgh'!AK$828, MATCH(A6282, cleaned_data_Pittsburgh!I$2:'cleaned_data_Pittsburgh'!I$828,0))</f>
        <v>Sub-county</v>
      </c>
      <c r="G6282">
        <f t="shared" si="82"/>
        <v>0</v>
      </c>
    </row>
    <row r="6283" spans="1:7" x14ac:dyDescent="0.2">
      <c r="A6283">
        <v>224908870</v>
      </c>
      <c r="B6283">
        <v>10851208</v>
      </c>
      <c r="C6283" t="s">
        <v>3475</v>
      </c>
      <c r="D6283" t="str">
        <f>INDEX(cleaned_data_Pittsburgh!AF$2:'cleaned_data_Pittsburgh'!AF$828, MATCH(A6283, cleaned_data_Pittsburgh!I$2:'cleaned_data_Pittsburgh'!I$828,0))</f>
        <v>Cranberry Twp</v>
      </c>
      <c r="E6283">
        <f>INDEX(cleaned_data_Pittsburgh!AG$2:'cleaned_data_Pittsburgh'!AG$828, MATCH(A6283, cleaned_data_Pittsburgh!I$2:'cleaned_data_Pittsburgh'!I$828,0))</f>
        <v>0</v>
      </c>
      <c r="F6283" t="str">
        <f>INDEX(cleaned_data_Pittsburgh!AK$2:'cleaned_data_Pittsburgh'!AK$828, MATCH(A6283, cleaned_data_Pittsburgh!I$2:'cleaned_data_Pittsburgh'!I$828,0))</f>
        <v>Sub-county</v>
      </c>
      <c r="G6283">
        <f t="shared" si="82"/>
        <v>0</v>
      </c>
    </row>
    <row r="6284" spans="1:7" x14ac:dyDescent="0.2">
      <c r="A6284">
        <v>224908870</v>
      </c>
      <c r="B6284">
        <v>188207814</v>
      </c>
      <c r="C6284" t="s">
        <v>3475</v>
      </c>
      <c r="D6284" t="str">
        <f>INDEX(cleaned_data_Pittsburgh!AF$2:'cleaned_data_Pittsburgh'!AF$828, MATCH(A6284, cleaned_data_Pittsburgh!I$2:'cleaned_data_Pittsburgh'!I$828,0))</f>
        <v>Cranberry Twp</v>
      </c>
      <c r="E6284">
        <f>INDEX(cleaned_data_Pittsburgh!AG$2:'cleaned_data_Pittsburgh'!AG$828, MATCH(A6284, cleaned_data_Pittsburgh!I$2:'cleaned_data_Pittsburgh'!I$828,0))</f>
        <v>0</v>
      </c>
      <c r="F6284" t="str">
        <f>INDEX(cleaned_data_Pittsburgh!AK$2:'cleaned_data_Pittsburgh'!AK$828, MATCH(A6284, cleaned_data_Pittsburgh!I$2:'cleaned_data_Pittsburgh'!I$828,0))</f>
        <v>Sub-county</v>
      </c>
      <c r="G6284">
        <f t="shared" si="82"/>
        <v>0</v>
      </c>
    </row>
    <row r="6285" spans="1:7" x14ac:dyDescent="0.2">
      <c r="A6285" t="s">
        <v>3242</v>
      </c>
      <c r="B6285">
        <v>2550476</v>
      </c>
      <c r="C6285" t="s">
        <v>3475</v>
      </c>
      <c r="D6285" t="str">
        <f>INDEX(cleaned_data_Pittsburgh!AF$2:'cleaned_data_Pittsburgh'!AF$828, MATCH(A6285, cleaned_data_Pittsburgh!I$2:'cleaned_data_Pittsburgh'!I$828,0))</f>
        <v>Pittsburgh</v>
      </c>
      <c r="E6285">
        <f>INDEX(cleaned_data_Pittsburgh!AG$2:'cleaned_data_Pittsburgh'!AG$828, MATCH(A6285, cleaned_data_Pittsburgh!I$2:'cleaned_data_Pittsburgh'!I$828,0))</f>
        <v>0</v>
      </c>
      <c r="F6285" t="str">
        <f>INDEX(cleaned_data_Pittsburgh!AK$2:'cleaned_data_Pittsburgh'!AK$828, MATCH(A6285, cleaned_data_Pittsburgh!I$2:'cleaned_data_Pittsburgh'!I$828,0))</f>
        <v>Sub-county</v>
      </c>
      <c r="G6285">
        <f t="shared" si="82"/>
        <v>0</v>
      </c>
    </row>
    <row r="6286" spans="1:7" x14ac:dyDescent="0.2">
      <c r="A6286" t="s">
        <v>3123</v>
      </c>
      <c r="B6286">
        <v>190449479</v>
      </c>
      <c r="C6286" t="s">
        <v>3475</v>
      </c>
      <c r="D6286" t="str">
        <f>INDEX(cleaned_data_Pittsburgh!AF$2:'cleaned_data_Pittsburgh'!AF$828, MATCH(A6286, cleaned_data_Pittsburgh!I$2:'cleaned_data_Pittsburgh'!I$828,0))</f>
        <v>Pittsburgh</v>
      </c>
      <c r="E6286">
        <f>INDEX(cleaned_data_Pittsburgh!AG$2:'cleaned_data_Pittsburgh'!AG$828, MATCH(A6286, cleaned_data_Pittsburgh!I$2:'cleaned_data_Pittsburgh'!I$828,0))</f>
        <v>0</v>
      </c>
      <c r="F6286" t="str">
        <f>INDEX(cleaned_data_Pittsburgh!AK$2:'cleaned_data_Pittsburgh'!AK$828, MATCH(A6286, cleaned_data_Pittsburgh!I$2:'cleaned_data_Pittsburgh'!I$828,0))</f>
        <v>Sub-county</v>
      </c>
      <c r="G6286">
        <f t="shared" si="82"/>
        <v>0</v>
      </c>
    </row>
    <row r="6287" spans="1:7" x14ac:dyDescent="0.2">
      <c r="A6287" t="s">
        <v>3210</v>
      </c>
      <c r="B6287">
        <v>7273486</v>
      </c>
      <c r="C6287" t="s">
        <v>3475</v>
      </c>
      <c r="D6287" t="str">
        <f>INDEX(cleaned_data_Pittsburgh!AF$2:'cleaned_data_Pittsburgh'!AF$828, MATCH(A6287, cleaned_data_Pittsburgh!I$2:'cleaned_data_Pittsburgh'!I$828,0))</f>
        <v>Pittsburgh</v>
      </c>
      <c r="E6287">
        <f>INDEX(cleaned_data_Pittsburgh!AG$2:'cleaned_data_Pittsburgh'!AG$828, MATCH(A6287, cleaned_data_Pittsburgh!I$2:'cleaned_data_Pittsburgh'!I$828,0))</f>
        <v>0</v>
      </c>
      <c r="F6287" t="str">
        <f>INDEX(cleaned_data_Pittsburgh!AK$2:'cleaned_data_Pittsburgh'!AK$828, MATCH(A6287, cleaned_data_Pittsburgh!I$2:'cleaned_data_Pittsburgh'!I$828,0))</f>
        <v>Sub-county</v>
      </c>
      <c r="G6287">
        <f t="shared" si="82"/>
        <v>0</v>
      </c>
    </row>
    <row r="6288" spans="1:7" x14ac:dyDescent="0.2">
      <c r="A6288" t="s">
        <v>3249</v>
      </c>
      <c r="B6288">
        <v>2550476</v>
      </c>
      <c r="C6288" t="s">
        <v>3475</v>
      </c>
      <c r="D6288" t="str">
        <f>INDEX(cleaned_data_Pittsburgh!AF$2:'cleaned_data_Pittsburgh'!AF$828, MATCH(A6288, cleaned_data_Pittsburgh!I$2:'cleaned_data_Pittsburgh'!I$828,0))</f>
        <v>Pittsburgh</v>
      </c>
      <c r="E6288">
        <f>INDEX(cleaned_data_Pittsburgh!AG$2:'cleaned_data_Pittsburgh'!AG$828, MATCH(A6288, cleaned_data_Pittsburgh!I$2:'cleaned_data_Pittsburgh'!I$828,0))</f>
        <v>0</v>
      </c>
      <c r="F6288" t="str">
        <f>INDEX(cleaned_data_Pittsburgh!AK$2:'cleaned_data_Pittsburgh'!AK$828, MATCH(A6288, cleaned_data_Pittsburgh!I$2:'cleaned_data_Pittsburgh'!I$828,0))</f>
        <v>Sub-county</v>
      </c>
      <c r="G6288">
        <f t="shared" si="82"/>
        <v>0</v>
      </c>
    </row>
    <row r="6289" spans="1:7" x14ac:dyDescent="0.2">
      <c r="A6289" t="s">
        <v>3181</v>
      </c>
      <c r="B6289">
        <v>7932741</v>
      </c>
      <c r="C6289" t="s">
        <v>3475</v>
      </c>
      <c r="D6289" t="str">
        <f>INDEX(cleaned_data_Pittsburgh!AF$2:'cleaned_data_Pittsburgh'!AF$828, MATCH(A6289, cleaned_data_Pittsburgh!I$2:'cleaned_data_Pittsburgh'!I$828,0))</f>
        <v>Cranberry Twp</v>
      </c>
      <c r="E6289">
        <f>INDEX(cleaned_data_Pittsburgh!AG$2:'cleaned_data_Pittsburgh'!AG$828, MATCH(A6289, cleaned_data_Pittsburgh!I$2:'cleaned_data_Pittsburgh'!I$828,0))</f>
        <v>0</v>
      </c>
      <c r="F6289" t="str">
        <f>INDEX(cleaned_data_Pittsburgh!AK$2:'cleaned_data_Pittsburgh'!AK$828, MATCH(A6289, cleaned_data_Pittsburgh!I$2:'cleaned_data_Pittsburgh'!I$828,0))</f>
        <v>Sub-county</v>
      </c>
      <c r="G6289">
        <f t="shared" si="82"/>
        <v>0</v>
      </c>
    </row>
    <row r="6290" spans="1:7" x14ac:dyDescent="0.2">
      <c r="A6290" t="s">
        <v>3238</v>
      </c>
      <c r="B6290">
        <v>2550476</v>
      </c>
      <c r="C6290" t="s">
        <v>3475</v>
      </c>
      <c r="D6290" t="str">
        <f>INDEX(cleaned_data_Pittsburgh!AF$2:'cleaned_data_Pittsburgh'!AF$828, MATCH(A6290, cleaned_data_Pittsburgh!I$2:'cleaned_data_Pittsburgh'!I$828,0))</f>
        <v>Pittsburgh</v>
      </c>
      <c r="E6290">
        <f>INDEX(cleaned_data_Pittsburgh!AG$2:'cleaned_data_Pittsburgh'!AG$828, MATCH(A6290, cleaned_data_Pittsburgh!I$2:'cleaned_data_Pittsburgh'!I$828,0))</f>
        <v>0</v>
      </c>
      <c r="F6290" t="str">
        <f>INDEX(cleaned_data_Pittsburgh!AK$2:'cleaned_data_Pittsburgh'!AK$828, MATCH(A6290, cleaned_data_Pittsburgh!I$2:'cleaned_data_Pittsburgh'!I$828,0))</f>
        <v>Sub-county</v>
      </c>
      <c r="G6290">
        <v>1</v>
      </c>
    </row>
    <row r="6291" spans="1:7" x14ac:dyDescent="0.2">
      <c r="A6291" t="s">
        <v>3234</v>
      </c>
      <c r="B6291">
        <v>2550476</v>
      </c>
      <c r="C6291" t="s">
        <v>3475</v>
      </c>
      <c r="D6291" t="str">
        <f>INDEX(cleaned_data_Pittsburgh!AF$2:'cleaned_data_Pittsburgh'!AF$828, MATCH(A6291, cleaned_data_Pittsburgh!I$2:'cleaned_data_Pittsburgh'!I$828,0))</f>
        <v>Pittsburgh</v>
      </c>
      <c r="E6291">
        <f>INDEX(cleaned_data_Pittsburgh!AG$2:'cleaned_data_Pittsburgh'!AG$828, MATCH(A6291, cleaned_data_Pittsburgh!I$2:'cleaned_data_Pittsburgh'!I$828,0))</f>
        <v>0</v>
      </c>
      <c r="F6291" t="str">
        <f>INDEX(cleaned_data_Pittsburgh!AK$2:'cleaned_data_Pittsburgh'!AK$828, MATCH(A6291, cleaned_data_Pittsburgh!I$2:'cleaned_data_Pittsburgh'!I$828,0))</f>
        <v>Sub-county</v>
      </c>
      <c r="G6291">
        <v>1</v>
      </c>
    </row>
    <row r="6292" spans="1:7" x14ac:dyDescent="0.2">
      <c r="A6292">
        <v>223688319</v>
      </c>
      <c r="B6292">
        <v>190353518</v>
      </c>
      <c r="C6292" t="s">
        <v>3490</v>
      </c>
      <c r="D6292" t="str">
        <f>INDEX(cleaned_data_Pittsburgh!AF$2:'cleaned_data_Pittsburgh'!AF$828, MATCH(A6292, cleaned_data_Pittsburgh!I$2:'cleaned_data_Pittsburgh'!I$828,0))</f>
        <v>Pittsburgh</v>
      </c>
      <c r="E6292">
        <f>INDEX(cleaned_data_Pittsburgh!AG$2:'cleaned_data_Pittsburgh'!AG$828, MATCH(A6292, cleaned_data_Pittsburgh!I$2:'cleaned_data_Pittsburgh'!I$828,0))</f>
        <v>1</v>
      </c>
      <c r="F6292" t="str">
        <f>INDEX(cleaned_data_Pittsburgh!AK$2:'cleaned_data_Pittsburgh'!AK$828, MATCH(A6292, cleaned_data_Pittsburgh!I$2:'cleaned_data_Pittsburgh'!I$828,0))</f>
        <v>Sub-county</v>
      </c>
      <c r="G6292">
        <v>1</v>
      </c>
    </row>
    <row r="6293" spans="1:7" x14ac:dyDescent="0.2">
      <c r="A6293">
        <v>224044602</v>
      </c>
      <c r="B6293">
        <v>126225452</v>
      </c>
      <c r="C6293" t="s">
        <v>3490</v>
      </c>
      <c r="D6293" t="str">
        <f>INDEX(cleaned_data_Pittsburgh!AF$2:'cleaned_data_Pittsburgh'!AF$828, MATCH(A6293, cleaned_data_Pittsburgh!I$2:'cleaned_data_Pittsburgh'!I$828,0))</f>
        <v>Pittsburgh</v>
      </c>
      <c r="E6293">
        <f>INDEX(cleaned_data_Pittsburgh!AG$2:'cleaned_data_Pittsburgh'!AG$828, MATCH(A6293, cleaned_data_Pittsburgh!I$2:'cleaned_data_Pittsburgh'!I$828,0))</f>
        <v>0</v>
      </c>
      <c r="F6293" t="str">
        <f>INDEX(cleaned_data_Pittsburgh!AK$2:'cleaned_data_Pittsburgh'!AK$828, MATCH(A6293, cleaned_data_Pittsburgh!I$2:'cleaned_data_Pittsburgh'!I$828,0))</f>
        <v>Sub-county</v>
      </c>
      <c r="G6293">
        <v>1</v>
      </c>
    </row>
    <row r="6294" spans="1:7" x14ac:dyDescent="0.2">
      <c r="A6294">
        <v>224095996</v>
      </c>
      <c r="B6294">
        <v>190353518</v>
      </c>
      <c r="C6294" t="s">
        <v>3490</v>
      </c>
      <c r="D6294" t="str">
        <f>INDEX(cleaned_data_Pittsburgh!AF$2:'cleaned_data_Pittsburgh'!AF$828, MATCH(A6294, cleaned_data_Pittsburgh!I$2:'cleaned_data_Pittsburgh'!I$828,0))</f>
        <v>Pittsburgh</v>
      </c>
      <c r="E6294">
        <f>INDEX(cleaned_data_Pittsburgh!AG$2:'cleaned_data_Pittsburgh'!AG$828, MATCH(A6294, cleaned_data_Pittsburgh!I$2:'cleaned_data_Pittsburgh'!I$828,0))</f>
        <v>1</v>
      </c>
      <c r="F6294" t="str">
        <f>INDEX(cleaned_data_Pittsburgh!AK$2:'cleaned_data_Pittsburgh'!AK$828, MATCH(A6294, cleaned_data_Pittsburgh!I$2:'cleaned_data_Pittsburgh'!I$828,0))</f>
        <v>Sub-county</v>
      </c>
      <c r="G6294">
        <v>1</v>
      </c>
    </row>
    <row r="6295" spans="1:7" x14ac:dyDescent="0.2">
      <c r="A6295">
        <v>224179476</v>
      </c>
      <c r="B6295">
        <v>190353518</v>
      </c>
      <c r="C6295" t="s">
        <v>3490</v>
      </c>
      <c r="D6295" t="str">
        <f>INDEX(cleaned_data_Pittsburgh!AF$2:'cleaned_data_Pittsburgh'!AF$828, MATCH(A6295, cleaned_data_Pittsburgh!I$2:'cleaned_data_Pittsburgh'!I$828,0))</f>
        <v>Pittsburgh</v>
      </c>
      <c r="E6295">
        <f>INDEX(cleaned_data_Pittsburgh!AG$2:'cleaned_data_Pittsburgh'!AG$828, MATCH(A6295, cleaned_data_Pittsburgh!I$2:'cleaned_data_Pittsburgh'!I$828,0))</f>
        <v>1</v>
      </c>
      <c r="F6295" t="str">
        <f>INDEX(cleaned_data_Pittsburgh!AK$2:'cleaned_data_Pittsburgh'!AK$828, MATCH(A6295, cleaned_data_Pittsburgh!I$2:'cleaned_data_Pittsburgh'!I$828,0))</f>
        <v>Sub-county</v>
      </c>
      <c r="G6295">
        <v>1</v>
      </c>
    </row>
    <row r="6296" spans="1:7" x14ac:dyDescent="0.2">
      <c r="A6296">
        <v>224179488</v>
      </c>
      <c r="B6296">
        <v>190353518</v>
      </c>
      <c r="C6296" t="s">
        <v>3490</v>
      </c>
      <c r="D6296" t="str">
        <f>INDEX(cleaned_data_Pittsburgh!AF$2:'cleaned_data_Pittsburgh'!AF$828, MATCH(A6296, cleaned_data_Pittsburgh!I$2:'cleaned_data_Pittsburgh'!I$828,0))</f>
        <v>Pittsburgh</v>
      </c>
      <c r="E6296">
        <f>INDEX(cleaned_data_Pittsburgh!AG$2:'cleaned_data_Pittsburgh'!AG$828, MATCH(A6296, cleaned_data_Pittsburgh!I$2:'cleaned_data_Pittsburgh'!I$828,0))</f>
        <v>1</v>
      </c>
      <c r="F6296" t="str">
        <f>INDEX(cleaned_data_Pittsburgh!AK$2:'cleaned_data_Pittsburgh'!AK$828, MATCH(A6296, cleaned_data_Pittsburgh!I$2:'cleaned_data_Pittsburgh'!I$828,0))</f>
        <v>Sub-county</v>
      </c>
      <c r="G6296">
        <v>1</v>
      </c>
    </row>
    <row r="6297" spans="1:7" x14ac:dyDescent="0.2">
      <c r="A6297">
        <v>223141331</v>
      </c>
      <c r="B6297">
        <v>144027452</v>
      </c>
      <c r="C6297" t="s">
        <v>3460</v>
      </c>
      <c r="D6297" t="str">
        <f>INDEX(cleaned_data_Pittsburgh!AF$2:'cleaned_data_Pittsburgh'!AF$828, MATCH(A6297, cleaned_data_Pittsburgh!I$2:'cleaned_data_Pittsburgh'!I$828,0))</f>
        <v>Pittsburgh</v>
      </c>
      <c r="E6297">
        <f>INDEX(cleaned_data_Pittsburgh!AG$2:'cleaned_data_Pittsburgh'!AG$828, MATCH(A6297, cleaned_data_Pittsburgh!I$2:'cleaned_data_Pittsburgh'!I$828,0))</f>
        <v>0</v>
      </c>
      <c r="F6297" t="str">
        <f>INDEX(cleaned_data_Pittsburgh!AK$2:'cleaned_data_Pittsburgh'!AK$828, MATCH(A6297, cleaned_data_Pittsburgh!I$2:'cleaned_data_Pittsburgh'!I$828,0))</f>
        <v>Sub-county</v>
      </c>
      <c r="G6297">
        <f>IF(IFERROR(SEARCH(D6297, C6297), 0), 1, 0)</f>
        <v>0</v>
      </c>
    </row>
    <row r="6298" spans="1:7" x14ac:dyDescent="0.2">
      <c r="A6298">
        <v>223251565</v>
      </c>
      <c r="B6298">
        <v>160520752</v>
      </c>
      <c r="C6298" t="s">
        <v>3407</v>
      </c>
      <c r="D6298" t="str">
        <f>INDEX(cleaned_data_Pittsburgh!AF$2:'cleaned_data_Pittsburgh'!AF$828, MATCH(A6298, cleaned_data_Pittsburgh!I$2:'cleaned_data_Pittsburgh'!I$828,0))</f>
        <v>Pittsburgh</v>
      </c>
      <c r="E6298">
        <f>INDEX(cleaned_data_Pittsburgh!AG$2:'cleaned_data_Pittsburgh'!AG$828, MATCH(A6298, cleaned_data_Pittsburgh!I$2:'cleaned_data_Pittsburgh'!I$828,0))</f>
        <v>0</v>
      </c>
      <c r="F6298" t="str">
        <f>INDEX(cleaned_data_Pittsburgh!AK$2:'cleaned_data_Pittsburgh'!AK$828, MATCH(A6298, cleaned_data_Pittsburgh!I$2:'cleaned_data_Pittsburgh'!I$828,0))</f>
        <v>Sub-county</v>
      </c>
      <c r="G6298">
        <v>1</v>
      </c>
    </row>
    <row r="6299" spans="1:7" x14ac:dyDescent="0.2">
      <c r="A6299">
        <v>224269782</v>
      </c>
      <c r="B6299">
        <v>189175017</v>
      </c>
      <c r="C6299" t="s">
        <v>3407</v>
      </c>
      <c r="D6299" t="str">
        <f>INDEX(cleaned_data_Pittsburgh!AF$2:'cleaned_data_Pittsburgh'!AF$828, MATCH(A6299, cleaned_data_Pittsburgh!I$2:'cleaned_data_Pittsburgh'!I$828,0))</f>
        <v>Pittsburgh</v>
      </c>
      <c r="E6299">
        <f>INDEX(cleaned_data_Pittsburgh!AG$2:'cleaned_data_Pittsburgh'!AG$828, MATCH(A6299, cleaned_data_Pittsburgh!I$2:'cleaned_data_Pittsburgh'!I$828,0))</f>
        <v>0</v>
      </c>
      <c r="F6299" t="str">
        <f>INDEX(cleaned_data_Pittsburgh!AK$2:'cleaned_data_Pittsburgh'!AK$828, MATCH(A6299, cleaned_data_Pittsburgh!I$2:'cleaned_data_Pittsburgh'!I$828,0))</f>
        <v>Sub-county</v>
      </c>
      <c r="G6299">
        <v>1</v>
      </c>
    </row>
    <row r="6300" spans="1:7" x14ac:dyDescent="0.2">
      <c r="A6300">
        <v>224336392</v>
      </c>
      <c r="B6300">
        <v>14189441</v>
      </c>
      <c r="C6300" t="s">
        <v>3407</v>
      </c>
      <c r="D6300" t="str">
        <f>INDEX(cleaned_data_Pittsburgh!AF$2:'cleaned_data_Pittsburgh'!AF$828, MATCH(A6300, cleaned_data_Pittsburgh!I$2:'cleaned_data_Pittsburgh'!I$828,0))</f>
        <v>Pittsburgh</v>
      </c>
      <c r="E6300">
        <f>INDEX(cleaned_data_Pittsburgh!AG$2:'cleaned_data_Pittsburgh'!AG$828, MATCH(A6300, cleaned_data_Pittsburgh!I$2:'cleaned_data_Pittsburgh'!I$828,0))</f>
        <v>0</v>
      </c>
      <c r="F6300" t="str">
        <f>INDEX(cleaned_data_Pittsburgh!AK$2:'cleaned_data_Pittsburgh'!AK$828, MATCH(A6300, cleaned_data_Pittsburgh!I$2:'cleaned_data_Pittsburgh'!I$828,0))</f>
        <v>Sub-county</v>
      </c>
      <c r="G6300">
        <v>1</v>
      </c>
    </row>
    <row r="6301" spans="1:7" x14ac:dyDescent="0.2">
      <c r="A6301">
        <v>224336392</v>
      </c>
      <c r="B6301">
        <v>182887729</v>
      </c>
      <c r="C6301" t="s">
        <v>3407</v>
      </c>
      <c r="D6301" t="str">
        <f>INDEX(cleaned_data_Pittsburgh!AF$2:'cleaned_data_Pittsburgh'!AF$828, MATCH(A6301, cleaned_data_Pittsburgh!I$2:'cleaned_data_Pittsburgh'!I$828,0))</f>
        <v>Pittsburgh</v>
      </c>
      <c r="E6301">
        <f>INDEX(cleaned_data_Pittsburgh!AG$2:'cleaned_data_Pittsburgh'!AG$828, MATCH(A6301, cleaned_data_Pittsburgh!I$2:'cleaned_data_Pittsburgh'!I$828,0))</f>
        <v>0</v>
      </c>
      <c r="F6301" t="str">
        <f>INDEX(cleaned_data_Pittsburgh!AK$2:'cleaned_data_Pittsburgh'!AK$828, MATCH(A6301, cleaned_data_Pittsburgh!I$2:'cleaned_data_Pittsburgh'!I$828,0))</f>
        <v>Sub-county</v>
      </c>
      <c r="G6301">
        <v>1</v>
      </c>
    </row>
    <row r="6302" spans="1:7" x14ac:dyDescent="0.2">
      <c r="A6302">
        <v>224337591</v>
      </c>
      <c r="B6302">
        <v>14189441</v>
      </c>
      <c r="C6302" t="s">
        <v>3407</v>
      </c>
      <c r="D6302" t="str">
        <f>INDEX(cleaned_data_Pittsburgh!AF$2:'cleaned_data_Pittsburgh'!AF$828, MATCH(A6302, cleaned_data_Pittsburgh!I$2:'cleaned_data_Pittsburgh'!I$828,0))</f>
        <v>Pittsburgh</v>
      </c>
      <c r="E6302">
        <f>INDEX(cleaned_data_Pittsburgh!AG$2:'cleaned_data_Pittsburgh'!AG$828, MATCH(A6302, cleaned_data_Pittsburgh!I$2:'cleaned_data_Pittsburgh'!I$828,0))</f>
        <v>0</v>
      </c>
      <c r="F6302" t="str">
        <f>INDEX(cleaned_data_Pittsburgh!AK$2:'cleaned_data_Pittsburgh'!AK$828, MATCH(A6302, cleaned_data_Pittsburgh!I$2:'cleaned_data_Pittsburgh'!I$828,0))</f>
        <v>Sub-county</v>
      </c>
      <c r="G6302">
        <v>1</v>
      </c>
    </row>
    <row r="6303" spans="1:7" x14ac:dyDescent="0.2">
      <c r="A6303">
        <v>224337591</v>
      </c>
      <c r="B6303">
        <v>182887729</v>
      </c>
      <c r="C6303" t="s">
        <v>3407</v>
      </c>
      <c r="D6303" t="str">
        <f>INDEX(cleaned_data_Pittsburgh!AF$2:'cleaned_data_Pittsburgh'!AF$828, MATCH(A6303, cleaned_data_Pittsburgh!I$2:'cleaned_data_Pittsburgh'!I$828,0))</f>
        <v>Pittsburgh</v>
      </c>
      <c r="E6303">
        <f>INDEX(cleaned_data_Pittsburgh!AG$2:'cleaned_data_Pittsburgh'!AG$828, MATCH(A6303, cleaned_data_Pittsburgh!I$2:'cleaned_data_Pittsburgh'!I$828,0))</f>
        <v>0</v>
      </c>
      <c r="F6303" t="str">
        <f>INDEX(cleaned_data_Pittsburgh!AK$2:'cleaned_data_Pittsburgh'!AK$828, MATCH(A6303, cleaned_data_Pittsburgh!I$2:'cleaned_data_Pittsburgh'!I$828,0))</f>
        <v>Sub-county</v>
      </c>
      <c r="G6303">
        <v>1</v>
      </c>
    </row>
    <row r="6304" spans="1:7" x14ac:dyDescent="0.2">
      <c r="A6304">
        <v>224433652</v>
      </c>
      <c r="B6304">
        <v>14189441</v>
      </c>
      <c r="C6304" t="s">
        <v>3407</v>
      </c>
      <c r="D6304" t="str">
        <f>INDEX(cleaned_data_Pittsburgh!AF$2:'cleaned_data_Pittsburgh'!AF$828, MATCH(A6304, cleaned_data_Pittsburgh!I$2:'cleaned_data_Pittsburgh'!I$828,0))</f>
        <v>Pittsburgh</v>
      </c>
      <c r="E6304">
        <f>INDEX(cleaned_data_Pittsburgh!AG$2:'cleaned_data_Pittsburgh'!AG$828, MATCH(A6304, cleaned_data_Pittsburgh!I$2:'cleaned_data_Pittsburgh'!I$828,0))</f>
        <v>0</v>
      </c>
      <c r="F6304" t="str">
        <f>INDEX(cleaned_data_Pittsburgh!AK$2:'cleaned_data_Pittsburgh'!AK$828, MATCH(A6304, cleaned_data_Pittsburgh!I$2:'cleaned_data_Pittsburgh'!I$828,0))</f>
        <v>Sub-county</v>
      </c>
      <c r="G6304">
        <v>1</v>
      </c>
    </row>
    <row r="6305" spans="1:7" x14ac:dyDescent="0.2">
      <c r="A6305">
        <v>224433652</v>
      </c>
      <c r="B6305">
        <v>182887729</v>
      </c>
      <c r="C6305" t="s">
        <v>3407</v>
      </c>
      <c r="D6305" t="str">
        <f>INDEX(cleaned_data_Pittsburgh!AF$2:'cleaned_data_Pittsburgh'!AF$828, MATCH(A6305, cleaned_data_Pittsburgh!I$2:'cleaned_data_Pittsburgh'!I$828,0))</f>
        <v>Pittsburgh</v>
      </c>
      <c r="E6305">
        <f>INDEX(cleaned_data_Pittsburgh!AG$2:'cleaned_data_Pittsburgh'!AG$828, MATCH(A6305, cleaned_data_Pittsburgh!I$2:'cleaned_data_Pittsburgh'!I$828,0))</f>
        <v>0</v>
      </c>
      <c r="F6305" t="str">
        <f>INDEX(cleaned_data_Pittsburgh!AK$2:'cleaned_data_Pittsburgh'!AK$828, MATCH(A6305, cleaned_data_Pittsburgh!I$2:'cleaned_data_Pittsburgh'!I$828,0))</f>
        <v>Sub-county</v>
      </c>
      <c r="G6305">
        <v>1</v>
      </c>
    </row>
    <row r="6306" spans="1:7" x14ac:dyDescent="0.2">
      <c r="A6306">
        <v>224465418</v>
      </c>
      <c r="B6306">
        <v>184417836</v>
      </c>
      <c r="C6306" t="s">
        <v>3407</v>
      </c>
      <c r="D6306" t="str">
        <f>INDEX(cleaned_data_Pittsburgh!AF$2:'cleaned_data_Pittsburgh'!AF$828, MATCH(A6306, cleaned_data_Pittsburgh!I$2:'cleaned_data_Pittsburgh'!I$828,0))</f>
        <v>Pittsburgh</v>
      </c>
      <c r="E6306">
        <f>INDEX(cleaned_data_Pittsburgh!AG$2:'cleaned_data_Pittsburgh'!AG$828, MATCH(A6306, cleaned_data_Pittsburgh!I$2:'cleaned_data_Pittsburgh'!I$828,0))</f>
        <v>0</v>
      </c>
      <c r="F6306" t="str">
        <f>INDEX(cleaned_data_Pittsburgh!AK$2:'cleaned_data_Pittsburgh'!AK$828, MATCH(A6306, cleaned_data_Pittsburgh!I$2:'cleaned_data_Pittsburgh'!I$828,0))</f>
        <v>Sub-county</v>
      </c>
      <c r="G6306">
        <v>1</v>
      </c>
    </row>
    <row r="6307" spans="1:7" x14ac:dyDescent="0.2">
      <c r="A6307">
        <v>224538641</v>
      </c>
      <c r="B6307">
        <v>122888992</v>
      </c>
      <c r="C6307" t="s">
        <v>3407</v>
      </c>
      <c r="D6307" t="str">
        <f>INDEX(cleaned_data_Pittsburgh!AF$2:'cleaned_data_Pittsburgh'!AF$828, MATCH(A6307, cleaned_data_Pittsburgh!I$2:'cleaned_data_Pittsburgh'!I$828,0))</f>
        <v>Cranberry Twp</v>
      </c>
      <c r="E6307">
        <f>INDEX(cleaned_data_Pittsburgh!AG$2:'cleaned_data_Pittsburgh'!AG$828, MATCH(A6307, cleaned_data_Pittsburgh!I$2:'cleaned_data_Pittsburgh'!I$828,0))</f>
        <v>0</v>
      </c>
      <c r="F6307" t="str">
        <f>INDEX(cleaned_data_Pittsburgh!AK$2:'cleaned_data_Pittsburgh'!AK$828, MATCH(A6307, cleaned_data_Pittsburgh!I$2:'cleaned_data_Pittsburgh'!I$828,0))</f>
        <v>Sub-county</v>
      </c>
      <c r="G6307">
        <v>1</v>
      </c>
    </row>
    <row r="6308" spans="1:7" x14ac:dyDescent="0.2">
      <c r="A6308">
        <v>224769182</v>
      </c>
      <c r="B6308">
        <v>122888992</v>
      </c>
      <c r="C6308" t="s">
        <v>3407</v>
      </c>
      <c r="D6308" t="str">
        <f>INDEX(cleaned_data_Pittsburgh!AF$2:'cleaned_data_Pittsburgh'!AF$828, MATCH(A6308, cleaned_data_Pittsburgh!I$2:'cleaned_data_Pittsburgh'!I$828,0))</f>
        <v>Cranberry Twp</v>
      </c>
      <c r="E6308">
        <f>INDEX(cleaned_data_Pittsburgh!AG$2:'cleaned_data_Pittsburgh'!AG$828, MATCH(A6308, cleaned_data_Pittsburgh!I$2:'cleaned_data_Pittsburgh'!I$828,0))</f>
        <v>0</v>
      </c>
      <c r="F6308" t="str">
        <f>INDEX(cleaned_data_Pittsburgh!AK$2:'cleaned_data_Pittsburgh'!AK$828, MATCH(A6308, cleaned_data_Pittsburgh!I$2:'cleaned_data_Pittsburgh'!I$828,0))</f>
        <v>Sub-county</v>
      </c>
      <c r="G6308">
        <v>1</v>
      </c>
    </row>
    <row r="6309" spans="1:7" x14ac:dyDescent="0.2">
      <c r="A6309" t="s">
        <v>3338</v>
      </c>
      <c r="B6309">
        <v>185914447</v>
      </c>
      <c r="C6309" t="s">
        <v>3407</v>
      </c>
      <c r="D6309" t="str">
        <f>INDEX(cleaned_data_Pittsburgh!AF$2:'cleaned_data_Pittsburgh'!AF$828, MATCH(A6309, cleaned_data_Pittsburgh!I$2:'cleaned_data_Pittsburgh'!I$828,0))</f>
        <v>Pittsburgh</v>
      </c>
      <c r="E6309">
        <f>INDEX(cleaned_data_Pittsburgh!AG$2:'cleaned_data_Pittsburgh'!AG$828, MATCH(A6309, cleaned_data_Pittsburgh!I$2:'cleaned_data_Pittsburgh'!I$828,0))</f>
        <v>0</v>
      </c>
      <c r="F6309" t="str">
        <f>INDEX(cleaned_data_Pittsburgh!AK$2:'cleaned_data_Pittsburgh'!AK$828, MATCH(A6309, cleaned_data_Pittsburgh!I$2:'cleaned_data_Pittsburgh'!I$828,0))</f>
        <v>Sub-county</v>
      </c>
      <c r="G6309">
        <v>1</v>
      </c>
    </row>
    <row r="6310" spans="1:7" x14ac:dyDescent="0.2">
      <c r="A6310" t="s">
        <v>3339</v>
      </c>
      <c r="B6310">
        <v>185914447</v>
      </c>
      <c r="C6310" t="s">
        <v>3407</v>
      </c>
      <c r="D6310" t="str">
        <f>INDEX(cleaned_data_Pittsburgh!AF$2:'cleaned_data_Pittsburgh'!AF$828, MATCH(A6310, cleaned_data_Pittsburgh!I$2:'cleaned_data_Pittsburgh'!I$828,0))</f>
        <v>Pittsburgh</v>
      </c>
      <c r="E6310">
        <f>INDEX(cleaned_data_Pittsburgh!AG$2:'cleaned_data_Pittsburgh'!AG$828, MATCH(A6310, cleaned_data_Pittsburgh!I$2:'cleaned_data_Pittsburgh'!I$828,0))</f>
        <v>0</v>
      </c>
      <c r="F6310" t="str">
        <f>INDEX(cleaned_data_Pittsburgh!AK$2:'cleaned_data_Pittsburgh'!AK$828, MATCH(A6310, cleaned_data_Pittsburgh!I$2:'cleaned_data_Pittsburgh'!I$828,0))</f>
        <v>Sub-county</v>
      </c>
      <c r="G6310">
        <v>1</v>
      </c>
    </row>
    <row r="6311" spans="1:7" x14ac:dyDescent="0.2">
      <c r="A6311">
        <v>222994406</v>
      </c>
      <c r="B6311">
        <v>74890012</v>
      </c>
      <c r="C6311" t="s">
        <v>3446</v>
      </c>
      <c r="D6311" t="str">
        <f>INDEX(cleaned_data_Pittsburgh!AF$2:'cleaned_data_Pittsburgh'!AF$828, MATCH(A6311, cleaned_data_Pittsburgh!I$2:'cleaned_data_Pittsburgh'!I$828,0))</f>
        <v>Pittsburgh</v>
      </c>
      <c r="E6311">
        <f>INDEX(cleaned_data_Pittsburgh!AG$2:'cleaned_data_Pittsburgh'!AG$828, MATCH(A6311, cleaned_data_Pittsburgh!I$2:'cleaned_data_Pittsburgh'!I$828,0))</f>
        <v>0</v>
      </c>
      <c r="F6311" t="str">
        <f>INDEX(cleaned_data_Pittsburgh!AK$2:'cleaned_data_Pittsburgh'!AK$828, MATCH(A6311, cleaned_data_Pittsburgh!I$2:'cleaned_data_Pittsburgh'!I$828,0))</f>
        <v>Sub-county</v>
      </c>
      <c r="G6311">
        <v>1</v>
      </c>
    </row>
    <row r="6312" spans="1:7" x14ac:dyDescent="0.2">
      <c r="A6312">
        <v>223973539</v>
      </c>
      <c r="B6312">
        <v>4024788</v>
      </c>
      <c r="C6312" t="s">
        <v>3446</v>
      </c>
      <c r="D6312" t="str">
        <f>INDEX(cleaned_data_Pittsburgh!AF$2:'cleaned_data_Pittsburgh'!AF$828, MATCH(A6312, cleaned_data_Pittsburgh!I$2:'cleaned_data_Pittsburgh'!I$828,0))</f>
        <v>Pittsburgh</v>
      </c>
      <c r="E6312">
        <f>INDEX(cleaned_data_Pittsburgh!AG$2:'cleaned_data_Pittsburgh'!AG$828, MATCH(A6312, cleaned_data_Pittsburgh!I$2:'cleaned_data_Pittsburgh'!I$828,0))</f>
        <v>1</v>
      </c>
      <c r="F6312" t="str">
        <f>INDEX(cleaned_data_Pittsburgh!AK$2:'cleaned_data_Pittsburgh'!AK$828, MATCH(A6312, cleaned_data_Pittsburgh!I$2:'cleaned_data_Pittsburgh'!I$828,0))</f>
        <v>Sub-county</v>
      </c>
      <c r="G6312">
        <v>1</v>
      </c>
    </row>
    <row r="6313" spans="1:7" x14ac:dyDescent="0.2">
      <c r="A6313">
        <v>224187298</v>
      </c>
      <c r="B6313">
        <v>4024788</v>
      </c>
      <c r="C6313" t="s">
        <v>3446</v>
      </c>
      <c r="D6313" t="str">
        <f>INDEX(cleaned_data_Pittsburgh!AF$2:'cleaned_data_Pittsburgh'!AF$828, MATCH(A6313, cleaned_data_Pittsburgh!I$2:'cleaned_data_Pittsburgh'!I$828,0))</f>
        <v>Pittsburgh</v>
      </c>
      <c r="E6313">
        <f>INDEX(cleaned_data_Pittsburgh!AG$2:'cleaned_data_Pittsburgh'!AG$828, MATCH(A6313, cleaned_data_Pittsburgh!I$2:'cleaned_data_Pittsburgh'!I$828,0))</f>
        <v>0</v>
      </c>
      <c r="F6313" t="str">
        <f>INDEX(cleaned_data_Pittsburgh!AK$2:'cleaned_data_Pittsburgh'!AK$828, MATCH(A6313, cleaned_data_Pittsburgh!I$2:'cleaned_data_Pittsburgh'!I$828,0))</f>
        <v>Sub-county</v>
      </c>
      <c r="G6313">
        <v>1</v>
      </c>
    </row>
    <row r="6314" spans="1:7" x14ac:dyDescent="0.2">
      <c r="A6314" t="s">
        <v>3290</v>
      </c>
      <c r="B6314">
        <v>15654351</v>
      </c>
      <c r="C6314" t="s">
        <v>3477</v>
      </c>
      <c r="D6314" t="str">
        <f>INDEX(cleaned_data_Pittsburgh!AF$2:'cleaned_data_Pittsburgh'!AF$828, MATCH(A6314, cleaned_data_Pittsburgh!I$2:'cleaned_data_Pittsburgh'!I$828,0))</f>
        <v>all (international)</v>
      </c>
      <c r="E6314">
        <f>INDEX(cleaned_data_Pittsburgh!AG$2:'cleaned_data_Pittsburgh'!AG$828, MATCH(A6314, cleaned_data_Pittsburgh!I$2:'cleaned_data_Pittsburgh'!I$828,0))</f>
        <v>1</v>
      </c>
      <c r="F6314" t="str">
        <f>INDEX(cleaned_data_Pittsburgh!AK$2:'cleaned_data_Pittsburgh'!AK$828, MATCH(A6314, cleaned_data_Pittsburgh!I$2:'cleaned_data_Pittsburgh'!I$828,0))</f>
        <v>World</v>
      </c>
      <c r="G6314">
        <v>1</v>
      </c>
    </row>
    <row r="6315" spans="1:7" x14ac:dyDescent="0.2">
      <c r="A6315" t="s">
        <v>3376</v>
      </c>
      <c r="B6315">
        <v>191574140</v>
      </c>
      <c r="C6315" t="s">
        <v>3387</v>
      </c>
      <c r="D6315" t="str">
        <f>INDEX(cleaned_data_Pittsburgh!AF$2:'cleaned_data_Pittsburgh'!AF$828, MATCH(A6315, cleaned_data_Pittsburgh!I$2:'cleaned_data_Pittsburgh'!I$828,0))</f>
        <v>all</v>
      </c>
      <c r="E6315">
        <f>INDEX(cleaned_data_Pittsburgh!AG$2:'cleaned_data_Pittsburgh'!AG$828, MATCH(A6315, cleaned_data_Pittsburgh!I$2:'cleaned_data_Pittsburgh'!I$828,0))</f>
        <v>1</v>
      </c>
      <c r="F6315" t="str">
        <f>INDEX(cleaned_data_Pittsburgh!AK$2:'cleaned_data_Pittsburgh'!AK$828, MATCH(A6315, cleaned_data_Pittsburgh!I$2:'cleaned_data_Pittsburgh'!I$828,0))</f>
        <v>World</v>
      </c>
      <c r="G6315">
        <v>1</v>
      </c>
    </row>
    <row r="6316" spans="1:7" x14ac:dyDescent="0.2">
      <c r="A6316" t="s">
        <v>3377</v>
      </c>
      <c r="B6316">
        <v>191574140</v>
      </c>
      <c r="C6316" t="s">
        <v>3387</v>
      </c>
      <c r="D6316" t="str">
        <f>INDEX(cleaned_data_Pittsburgh!AF$2:'cleaned_data_Pittsburgh'!AF$828, MATCH(A6316, cleaned_data_Pittsburgh!I$2:'cleaned_data_Pittsburgh'!I$828,0))</f>
        <v>all</v>
      </c>
      <c r="E6316">
        <f>INDEX(cleaned_data_Pittsburgh!AG$2:'cleaned_data_Pittsburgh'!AG$828, MATCH(A6316, cleaned_data_Pittsburgh!I$2:'cleaned_data_Pittsburgh'!I$828,0))</f>
        <v>1</v>
      </c>
      <c r="F6316" t="str">
        <f>INDEX(cleaned_data_Pittsburgh!AK$2:'cleaned_data_Pittsburgh'!AK$828, MATCH(A6316, cleaned_data_Pittsburgh!I$2:'cleaned_data_Pittsburgh'!I$828,0))</f>
        <v>World</v>
      </c>
      <c r="G6316">
        <v>1</v>
      </c>
    </row>
    <row r="6317" spans="1:7" x14ac:dyDescent="0.2">
      <c r="A6317" t="s">
        <v>3377</v>
      </c>
      <c r="B6317">
        <v>191767188</v>
      </c>
      <c r="C6317" t="s">
        <v>3387</v>
      </c>
      <c r="D6317" t="str">
        <f>INDEX(cleaned_data_Pittsburgh!AF$2:'cleaned_data_Pittsburgh'!AF$828, MATCH(A6317, cleaned_data_Pittsburgh!I$2:'cleaned_data_Pittsburgh'!I$828,0))</f>
        <v>all</v>
      </c>
      <c r="E6317">
        <f>INDEX(cleaned_data_Pittsburgh!AG$2:'cleaned_data_Pittsburgh'!AG$828, MATCH(A6317, cleaned_data_Pittsburgh!I$2:'cleaned_data_Pittsburgh'!I$828,0))</f>
        <v>1</v>
      </c>
      <c r="F6317" t="str">
        <f>INDEX(cleaned_data_Pittsburgh!AK$2:'cleaned_data_Pittsburgh'!AK$828, MATCH(A6317, cleaned_data_Pittsburgh!I$2:'cleaned_data_Pittsburgh'!I$828,0))</f>
        <v>World</v>
      </c>
      <c r="G6317">
        <v>1</v>
      </c>
    </row>
    <row r="6318" spans="1:7" x14ac:dyDescent="0.2">
      <c r="A6318" t="s">
        <v>3377</v>
      </c>
      <c r="B6318">
        <v>191760861</v>
      </c>
      <c r="C6318" t="s">
        <v>3387</v>
      </c>
      <c r="D6318" t="str">
        <f>INDEX(cleaned_data_Pittsburgh!AF$2:'cleaned_data_Pittsburgh'!AF$828, MATCH(A6318, cleaned_data_Pittsburgh!I$2:'cleaned_data_Pittsburgh'!I$828,0))</f>
        <v>all</v>
      </c>
      <c r="E6318">
        <f>INDEX(cleaned_data_Pittsburgh!AG$2:'cleaned_data_Pittsburgh'!AG$828, MATCH(A6318, cleaned_data_Pittsburgh!I$2:'cleaned_data_Pittsburgh'!I$828,0))</f>
        <v>1</v>
      </c>
      <c r="F6318" t="str">
        <f>INDEX(cleaned_data_Pittsburgh!AK$2:'cleaned_data_Pittsburgh'!AK$828, MATCH(A6318, cleaned_data_Pittsburgh!I$2:'cleaned_data_Pittsburgh'!I$828,0))</f>
        <v>World</v>
      </c>
      <c r="G6318">
        <v>1</v>
      </c>
    </row>
    <row r="6319" spans="1:7" x14ac:dyDescent="0.2">
      <c r="A6319" t="s">
        <v>3377</v>
      </c>
      <c r="B6319">
        <v>9472186</v>
      </c>
      <c r="C6319" t="s">
        <v>3381</v>
      </c>
      <c r="D6319" t="str">
        <f>INDEX(cleaned_data_Pittsburgh!AF$2:'cleaned_data_Pittsburgh'!AF$828, MATCH(A6319, cleaned_data_Pittsburgh!I$2:'cleaned_data_Pittsburgh'!I$828,0))</f>
        <v>all</v>
      </c>
      <c r="E6319">
        <f>INDEX(cleaned_data_Pittsburgh!AG$2:'cleaned_data_Pittsburgh'!AG$828, MATCH(A6319, cleaned_data_Pittsburgh!I$2:'cleaned_data_Pittsburgh'!I$828,0))</f>
        <v>1</v>
      </c>
      <c r="F6319" t="str">
        <f>INDEX(cleaned_data_Pittsburgh!AK$2:'cleaned_data_Pittsburgh'!AK$828, MATCH(A6319, cleaned_data_Pittsburgh!I$2:'cleaned_data_Pittsburgh'!I$828,0))</f>
        <v>World</v>
      </c>
      <c r="G6319">
        <v>1</v>
      </c>
    </row>
    <row r="6320" spans="1:7" x14ac:dyDescent="0.2">
      <c r="A6320" t="s">
        <v>3376</v>
      </c>
      <c r="B6320">
        <v>191761241</v>
      </c>
      <c r="C6320" t="s">
        <v>3393</v>
      </c>
      <c r="D6320" t="str">
        <f>INDEX(cleaned_data_Pittsburgh!AF$2:'cleaned_data_Pittsburgh'!AF$828, MATCH(A6320, cleaned_data_Pittsburgh!I$2:'cleaned_data_Pittsburgh'!I$828,0))</f>
        <v>all</v>
      </c>
      <c r="E6320">
        <f>INDEX(cleaned_data_Pittsburgh!AG$2:'cleaned_data_Pittsburgh'!AG$828, MATCH(A6320, cleaned_data_Pittsburgh!I$2:'cleaned_data_Pittsburgh'!I$828,0))</f>
        <v>1</v>
      </c>
      <c r="F6320" t="str">
        <f>INDEX(cleaned_data_Pittsburgh!AK$2:'cleaned_data_Pittsburgh'!AK$828, MATCH(A6320, cleaned_data_Pittsburgh!I$2:'cleaned_data_Pittsburgh'!I$828,0))</f>
        <v>World</v>
      </c>
      <c r="G6320">
        <v>1</v>
      </c>
    </row>
    <row r="6321" spans="1:7" x14ac:dyDescent="0.2">
      <c r="A6321">
        <v>224009461</v>
      </c>
      <c r="B6321">
        <v>190087832</v>
      </c>
      <c r="C6321" t="s">
        <v>3389</v>
      </c>
      <c r="D6321" t="str">
        <f>INDEX(cleaned_data_Pittsburgh!AF$2:'cleaned_data_Pittsburgh'!AF$828, MATCH(A6321, cleaned_data_Pittsburgh!I$2:'cleaned_data_Pittsburgh'!I$828,0))</f>
        <v>all</v>
      </c>
      <c r="E6321">
        <f>INDEX(cleaned_data_Pittsburgh!AG$2:'cleaned_data_Pittsburgh'!AG$828, MATCH(A6321, cleaned_data_Pittsburgh!I$2:'cleaned_data_Pittsburgh'!I$828,0))</f>
        <v>1</v>
      </c>
      <c r="F6321" t="str">
        <f>INDEX(cleaned_data_Pittsburgh!AK$2:'cleaned_data_Pittsburgh'!AK$828, MATCH(A6321, cleaned_data_Pittsburgh!I$2:'cleaned_data_Pittsburgh'!I$828,0))</f>
        <v>World</v>
      </c>
      <c r="G6321">
        <v>1</v>
      </c>
    </row>
    <row r="6322" spans="1:7" x14ac:dyDescent="0.2">
      <c r="A6322" t="s">
        <v>3377</v>
      </c>
      <c r="B6322">
        <v>191887307</v>
      </c>
      <c r="C6322" t="s">
        <v>3493</v>
      </c>
      <c r="D6322" t="str">
        <f>INDEX(cleaned_data_Pittsburgh!AF$2:'cleaned_data_Pittsburgh'!AF$828, MATCH(A6322, cleaned_data_Pittsburgh!I$2:'cleaned_data_Pittsburgh'!I$828,0))</f>
        <v>all</v>
      </c>
      <c r="E6322">
        <f>INDEX(cleaned_data_Pittsburgh!AG$2:'cleaned_data_Pittsburgh'!AG$828, MATCH(A6322, cleaned_data_Pittsburgh!I$2:'cleaned_data_Pittsburgh'!I$828,0))</f>
        <v>1</v>
      </c>
      <c r="F6322" t="str">
        <f>INDEX(cleaned_data_Pittsburgh!AK$2:'cleaned_data_Pittsburgh'!AK$828, MATCH(A6322, cleaned_data_Pittsburgh!I$2:'cleaned_data_Pittsburgh'!I$828,0))</f>
        <v>World</v>
      </c>
      <c r="G6322">
        <v>1</v>
      </c>
    </row>
    <row r="6323" spans="1:7" x14ac:dyDescent="0.2">
      <c r="A6323">
        <v>223762436</v>
      </c>
      <c r="B6323">
        <v>160589762</v>
      </c>
      <c r="C6323" t="s">
        <v>3498</v>
      </c>
      <c r="D6323" t="str">
        <f>INDEX(cleaned_data_Pittsburgh!AF$2:'cleaned_data_Pittsburgh'!AF$828, MATCH(A6323, cleaned_data_Pittsburgh!I$2:'cleaned_data_Pittsburgh'!I$828,0))</f>
        <v>all</v>
      </c>
      <c r="E6323">
        <f>INDEX(cleaned_data_Pittsburgh!AG$2:'cleaned_data_Pittsburgh'!AG$828, MATCH(A6323, cleaned_data_Pittsburgh!I$2:'cleaned_data_Pittsburgh'!I$828,0))</f>
        <v>1</v>
      </c>
      <c r="F6323" t="str">
        <f>INDEX(cleaned_data_Pittsburgh!AK$2:'cleaned_data_Pittsburgh'!AK$828, MATCH(A6323, cleaned_data_Pittsburgh!I$2:'cleaned_data_Pittsburgh'!I$828,0))</f>
        <v>World</v>
      </c>
      <c r="G6323">
        <v>1</v>
      </c>
    </row>
    <row r="6324" spans="1:7" x14ac:dyDescent="0.2">
      <c r="A6324" t="s">
        <v>3290</v>
      </c>
      <c r="B6324">
        <v>13266517</v>
      </c>
      <c r="C6324" t="s">
        <v>3512</v>
      </c>
      <c r="D6324" t="str">
        <f>INDEX(cleaned_data_Pittsburgh!AF$2:'cleaned_data_Pittsburgh'!AF$828, MATCH(A6324, cleaned_data_Pittsburgh!I$2:'cleaned_data_Pittsburgh'!I$828,0))</f>
        <v>all (international)</v>
      </c>
      <c r="E6324">
        <f>INDEX(cleaned_data_Pittsburgh!AG$2:'cleaned_data_Pittsburgh'!AG$828, MATCH(A6324, cleaned_data_Pittsburgh!I$2:'cleaned_data_Pittsburgh'!I$828,0))</f>
        <v>1</v>
      </c>
      <c r="F6324" t="str">
        <f>INDEX(cleaned_data_Pittsburgh!AK$2:'cleaned_data_Pittsburgh'!AK$828, MATCH(A6324, cleaned_data_Pittsburgh!I$2:'cleaned_data_Pittsburgh'!I$828,0))</f>
        <v>World</v>
      </c>
      <c r="G6324">
        <v>1</v>
      </c>
    </row>
    <row r="6325" spans="1:7" x14ac:dyDescent="0.2">
      <c r="A6325">
        <v>224326115</v>
      </c>
      <c r="B6325">
        <v>188911380</v>
      </c>
      <c r="C6325" t="s">
        <v>3516</v>
      </c>
      <c r="D6325" t="str">
        <f>INDEX(cleaned_data_Pittsburgh!AF$2:'cleaned_data_Pittsburgh'!AF$828, MATCH(A6325, cleaned_data_Pittsburgh!I$2:'cleaned_data_Pittsburgh'!I$828,0))</f>
        <v>all</v>
      </c>
      <c r="E6325">
        <f>INDEX(cleaned_data_Pittsburgh!AG$2:'cleaned_data_Pittsburgh'!AG$828, MATCH(A6325, cleaned_data_Pittsburgh!I$2:'cleaned_data_Pittsburgh'!I$828,0))</f>
        <v>1</v>
      </c>
      <c r="F6325" t="str">
        <f>INDEX(cleaned_data_Pittsburgh!AK$2:'cleaned_data_Pittsburgh'!AK$828, MATCH(A6325, cleaned_data_Pittsburgh!I$2:'cleaned_data_Pittsburgh'!I$828,0))</f>
        <v>World</v>
      </c>
      <c r="G6325">
        <v>1</v>
      </c>
    </row>
    <row r="6326" spans="1:7" x14ac:dyDescent="0.2">
      <c r="A6326">
        <v>224326122</v>
      </c>
      <c r="B6326">
        <v>188911380</v>
      </c>
      <c r="C6326" t="s">
        <v>3516</v>
      </c>
      <c r="D6326" t="str">
        <f>INDEX(cleaned_data_Pittsburgh!AF$2:'cleaned_data_Pittsburgh'!AF$828, MATCH(A6326, cleaned_data_Pittsburgh!I$2:'cleaned_data_Pittsburgh'!I$828,0))</f>
        <v>all</v>
      </c>
      <c r="E6326">
        <f>INDEX(cleaned_data_Pittsburgh!AG$2:'cleaned_data_Pittsburgh'!AG$828, MATCH(A6326, cleaned_data_Pittsburgh!I$2:'cleaned_data_Pittsburgh'!I$828,0))</f>
        <v>1</v>
      </c>
      <c r="F6326" t="str">
        <f>INDEX(cleaned_data_Pittsburgh!AK$2:'cleaned_data_Pittsburgh'!AK$828, MATCH(A6326, cleaned_data_Pittsburgh!I$2:'cleaned_data_Pittsburgh'!I$828,0))</f>
        <v>World</v>
      </c>
      <c r="G6326">
        <v>1</v>
      </c>
    </row>
    <row r="6327" spans="1:7" x14ac:dyDescent="0.2">
      <c r="A6327">
        <v>224326139</v>
      </c>
      <c r="B6327">
        <v>188911380</v>
      </c>
      <c r="C6327" t="s">
        <v>3516</v>
      </c>
      <c r="D6327" t="str">
        <f>INDEX(cleaned_data_Pittsburgh!AF$2:'cleaned_data_Pittsburgh'!AF$828, MATCH(A6327, cleaned_data_Pittsburgh!I$2:'cleaned_data_Pittsburgh'!I$828,0))</f>
        <v>all</v>
      </c>
      <c r="E6327">
        <f>INDEX(cleaned_data_Pittsburgh!AG$2:'cleaned_data_Pittsburgh'!AG$828, MATCH(A6327, cleaned_data_Pittsburgh!I$2:'cleaned_data_Pittsburgh'!I$828,0))</f>
        <v>1</v>
      </c>
      <c r="F6327" t="str">
        <f>INDEX(cleaned_data_Pittsburgh!AK$2:'cleaned_data_Pittsburgh'!AK$828, MATCH(A6327, cleaned_data_Pittsburgh!I$2:'cleaned_data_Pittsburgh'!I$828,0))</f>
        <v>World</v>
      </c>
      <c r="G6327">
        <v>1</v>
      </c>
    </row>
    <row r="6328" spans="1:7" x14ac:dyDescent="0.2">
      <c r="A6328">
        <v>224009461</v>
      </c>
      <c r="B6328">
        <v>183382961</v>
      </c>
      <c r="C6328" t="s">
        <v>3400</v>
      </c>
      <c r="D6328" t="str">
        <f>INDEX(cleaned_data_Pittsburgh!AF$2:'cleaned_data_Pittsburgh'!AF$828, MATCH(A6328, cleaned_data_Pittsburgh!I$2:'cleaned_data_Pittsburgh'!I$828,0))</f>
        <v>all</v>
      </c>
      <c r="E6328">
        <f>INDEX(cleaned_data_Pittsburgh!AG$2:'cleaned_data_Pittsburgh'!AG$828, MATCH(A6328, cleaned_data_Pittsburgh!I$2:'cleaned_data_Pittsburgh'!I$828,0))</f>
        <v>1</v>
      </c>
      <c r="F6328" t="str">
        <f>INDEX(cleaned_data_Pittsburgh!AK$2:'cleaned_data_Pittsburgh'!AK$828, MATCH(A6328, cleaned_data_Pittsburgh!I$2:'cleaned_data_Pittsburgh'!I$828,0))</f>
        <v>World</v>
      </c>
      <c r="G6328">
        <v>1</v>
      </c>
    </row>
    <row r="6329" spans="1:7" x14ac:dyDescent="0.2">
      <c r="A6329">
        <v>224009461</v>
      </c>
      <c r="B6329">
        <v>188489787</v>
      </c>
      <c r="C6329" t="s">
        <v>3400</v>
      </c>
      <c r="D6329" t="str">
        <f>INDEX(cleaned_data_Pittsburgh!AF$2:'cleaned_data_Pittsburgh'!AF$828, MATCH(A6329, cleaned_data_Pittsburgh!I$2:'cleaned_data_Pittsburgh'!I$828,0))</f>
        <v>all</v>
      </c>
      <c r="E6329">
        <f>INDEX(cleaned_data_Pittsburgh!AG$2:'cleaned_data_Pittsburgh'!AG$828, MATCH(A6329, cleaned_data_Pittsburgh!I$2:'cleaned_data_Pittsburgh'!I$828,0))</f>
        <v>1</v>
      </c>
      <c r="F6329" t="str">
        <f>INDEX(cleaned_data_Pittsburgh!AK$2:'cleaned_data_Pittsburgh'!AK$828, MATCH(A6329, cleaned_data_Pittsburgh!I$2:'cleaned_data_Pittsburgh'!I$828,0))</f>
        <v>World</v>
      </c>
      <c r="G6329">
        <v>1</v>
      </c>
    </row>
    <row r="6330" spans="1:7" x14ac:dyDescent="0.2">
      <c r="A6330">
        <v>224009461</v>
      </c>
      <c r="B6330">
        <v>188607516</v>
      </c>
      <c r="C6330" t="s">
        <v>3400</v>
      </c>
      <c r="D6330" t="str">
        <f>INDEX(cleaned_data_Pittsburgh!AF$2:'cleaned_data_Pittsburgh'!AF$828, MATCH(A6330, cleaned_data_Pittsburgh!I$2:'cleaned_data_Pittsburgh'!I$828,0))</f>
        <v>all</v>
      </c>
      <c r="E6330">
        <f>INDEX(cleaned_data_Pittsburgh!AG$2:'cleaned_data_Pittsburgh'!AG$828, MATCH(A6330, cleaned_data_Pittsburgh!I$2:'cleaned_data_Pittsburgh'!I$828,0))</f>
        <v>1</v>
      </c>
      <c r="F6330" t="str">
        <f>INDEX(cleaned_data_Pittsburgh!AK$2:'cleaned_data_Pittsburgh'!AK$828, MATCH(A6330, cleaned_data_Pittsburgh!I$2:'cleaned_data_Pittsburgh'!I$828,0))</f>
        <v>World</v>
      </c>
      <c r="G6330">
        <v>1</v>
      </c>
    </row>
    <row r="6331" spans="1:7" x14ac:dyDescent="0.2">
      <c r="A6331">
        <v>224009461</v>
      </c>
      <c r="B6331">
        <v>189199899</v>
      </c>
      <c r="C6331" t="s">
        <v>3400</v>
      </c>
      <c r="D6331" t="str">
        <f>INDEX(cleaned_data_Pittsburgh!AF$2:'cleaned_data_Pittsburgh'!AF$828, MATCH(A6331, cleaned_data_Pittsburgh!I$2:'cleaned_data_Pittsburgh'!I$828,0))</f>
        <v>all</v>
      </c>
      <c r="E6331">
        <f>INDEX(cleaned_data_Pittsburgh!AG$2:'cleaned_data_Pittsburgh'!AG$828, MATCH(A6331, cleaned_data_Pittsburgh!I$2:'cleaned_data_Pittsburgh'!I$828,0))</f>
        <v>1</v>
      </c>
      <c r="F6331" t="str">
        <f>INDEX(cleaned_data_Pittsburgh!AK$2:'cleaned_data_Pittsburgh'!AK$828, MATCH(A6331, cleaned_data_Pittsburgh!I$2:'cleaned_data_Pittsburgh'!I$828,0))</f>
        <v>World</v>
      </c>
      <c r="G6331">
        <v>1</v>
      </c>
    </row>
    <row r="6332" spans="1:7" x14ac:dyDescent="0.2">
      <c r="A6332">
        <v>224635075</v>
      </c>
      <c r="B6332">
        <v>183382961</v>
      </c>
      <c r="C6332" t="s">
        <v>3400</v>
      </c>
      <c r="D6332" t="str">
        <f>INDEX(cleaned_data_Pittsburgh!AF$2:'cleaned_data_Pittsburgh'!AF$828, MATCH(A6332, cleaned_data_Pittsburgh!I$2:'cleaned_data_Pittsburgh'!I$828,0))</f>
        <v>all</v>
      </c>
      <c r="E6332">
        <f>INDEX(cleaned_data_Pittsburgh!AG$2:'cleaned_data_Pittsburgh'!AG$828, MATCH(A6332, cleaned_data_Pittsburgh!I$2:'cleaned_data_Pittsburgh'!I$828,0))</f>
        <v>1</v>
      </c>
      <c r="F6332" t="str">
        <f>INDEX(cleaned_data_Pittsburgh!AK$2:'cleaned_data_Pittsburgh'!AK$828, MATCH(A6332, cleaned_data_Pittsburgh!I$2:'cleaned_data_Pittsburgh'!I$828,0))</f>
        <v>World</v>
      </c>
      <c r="G6332">
        <v>1</v>
      </c>
    </row>
    <row r="6333" spans="1:7" x14ac:dyDescent="0.2">
      <c r="A6333">
        <v>224635075</v>
      </c>
      <c r="B6333">
        <v>188489787</v>
      </c>
      <c r="C6333" t="s">
        <v>3400</v>
      </c>
      <c r="D6333" t="str">
        <f>INDEX(cleaned_data_Pittsburgh!AF$2:'cleaned_data_Pittsburgh'!AF$828, MATCH(A6333, cleaned_data_Pittsburgh!I$2:'cleaned_data_Pittsburgh'!I$828,0))</f>
        <v>all</v>
      </c>
      <c r="E6333">
        <f>INDEX(cleaned_data_Pittsburgh!AG$2:'cleaned_data_Pittsburgh'!AG$828, MATCH(A6333, cleaned_data_Pittsburgh!I$2:'cleaned_data_Pittsburgh'!I$828,0))</f>
        <v>1</v>
      </c>
      <c r="F6333" t="str">
        <f>INDEX(cleaned_data_Pittsburgh!AK$2:'cleaned_data_Pittsburgh'!AK$828, MATCH(A6333, cleaned_data_Pittsburgh!I$2:'cleaned_data_Pittsburgh'!I$828,0))</f>
        <v>World</v>
      </c>
      <c r="G6333">
        <v>1</v>
      </c>
    </row>
    <row r="6334" spans="1:7" x14ac:dyDescent="0.2">
      <c r="A6334" t="s">
        <v>3290</v>
      </c>
      <c r="B6334">
        <v>12377519</v>
      </c>
      <c r="C6334" t="s">
        <v>3386</v>
      </c>
      <c r="D6334" t="str">
        <f>INDEX(cleaned_data_Pittsburgh!AF$2:'cleaned_data_Pittsburgh'!AF$828, MATCH(A6334, cleaned_data_Pittsburgh!I$2:'cleaned_data_Pittsburgh'!I$828,0))</f>
        <v>all (international)</v>
      </c>
      <c r="E6334">
        <f>INDEX(cleaned_data_Pittsburgh!AG$2:'cleaned_data_Pittsburgh'!AG$828, MATCH(A6334, cleaned_data_Pittsburgh!I$2:'cleaned_data_Pittsburgh'!I$828,0))</f>
        <v>1</v>
      </c>
      <c r="F6334" t="str">
        <f>INDEX(cleaned_data_Pittsburgh!AK$2:'cleaned_data_Pittsburgh'!AK$828, MATCH(A6334, cleaned_data_Pittsburgh!I$2:'cleaned_data_Pittsburgh'!I$828,0))</f>
        <v>World</v>
      </c>
      <c r="G6334">
        <v>1</v>
      </c>
    </row>
    <row r="6335" spans="1:7" x14ac:dyDescent="0.2">
      <c r="A6335">
        <v>223465348</v>
      </c>
      <c r="B6335">
        <v>67857012</v>
      </c>
      <c r="C6335" t="s">
        <v>3380</v>
      </c>
      <c r="D6335" t="str">
        <f>INDEX(cleaned_data_Pittsburgh!AF$2:'cleaned_data_Pittsburgh'!AF$828, MATCH(A6335, cleaned_data_Pittsburgh!I$2:'cleaned_data_Pittsburgh'!I$828,0))</f>
        <v>all</v>
      </c>
      <c r="E6335">
        <f>INDEX(cleaned_data_Pittsburgh!AG$2:'cleaned_data_Pittsburgh'!AG$828, MATCH(A6335, cleaned_data_Pittsburgh!I$2:'cleaned_data_Pittsburgh'!I$828,0))</f>
        <v>1</v>
      </c>
      <c r="F6335" t="str">
        <f>INDEX(cleaned_data_Pittsburgh!AK$2:'cleaned_data_Pittsburgh'!AK$828, MATCH(A6335, cleaned_data_Pittsburgh!I$2:'cleaned_data_Pittsburgh'!I$828,0))</f>
        <v>World</v>
      </c>
      <c r="G6335">
        <v>1</v>
      </c>
    </row>
    <row r="6336" spans="1:7" x14ac:dyDescent="0.2">
      <c r="A6336">
        <v>223465348</v>
      </c>
      <c r="B6336">
        <v>3530073</v>
      </c>
      <c r="C6336" t="s">
        <v>3380</v>
      </c>
      <c r="D6336" t="str">
        <f>INDEX(cleaned_data_Pittsburgh!AF$2:'cleaned_data_Pittsburgh'!AF$828, MATCH(A6336, cleaned_data_Pittsburgh!I$2:'cleaned_data_Pittsburgh'!I$828,0))</f>
        <v>all</v>
      </c>
      <c r="E6336">
        <f>INDEX(cleaned_data_Pittsburgh!AG$2:'cleaned_data_Pittsburgh'!AG$828, MATCH(A6336, cleaned_data_Pittsburgh!I$2:'cleaned_data_Pittsburgh'!I$828,0))</f>
        <v>1</v>
      </c>
      <c r="F6336" t="str">
        <f>INDEX(cleaned_data_Pittsburgh!AK$2:'cleaned_data_Pittsburgh'!AK$828, MATCH(A6336, cleaned_data_Pittsburgh!I$2:'cleaned_data_Pittsburgh'!I$828,0))</f>
        <v>World</v>
      </c>
      <c r="G6336">
        <v>1</v>
      </c>
    </row>
    <row r="6337" spans="1:7" x14ac:dyDescent="0.2">
      <c r="A6337">
        <v>223465348</v>
      </c>
      <c r="B6337">
        <v>78263202</v>
      </c>
      <c r="C6337" t="s">
        <v>3380</v>
      </c>
      <c r="D6337" t="str">
        <f>INDEX(cleaned_data_Pittsburgh!AF$2:'cleaned_data_Pittsburgh'!AF$828, MATCH(A6337, cleaned_data_Pittsburgh!I$2:'cleaned_data_Pittsburgh'!I$828,0))</f>
        <v>all</v>
      </c>
      <c r="E6337">
        <f>INDEX(cleaned_data_Pittsburgh!AG$2:'cleaned_data_Pittsburgh'!AG$828, MATCH(A6337, cleaned_data_Pittsburgh!I$2:'cleaned_data_Pittsburgh'!I$828,0))</f>
        <v>1</v>
      </c>
      <c r="F6337" t="str">
        <f>INDEX(cleaned_data_Pittsburgh!AK$2:'cleaned_data_Pittsburgh'!AK$828, MATCH(A6337, cleaned_data_Pittsburgh!I$2:'cleaned_data_Pittsburgh'!I$828,0))</f>
        <v>World</v>
      </c>
      <c r="G6337">
        <v>1</v>
      </c>
    </row>
    <row r="6338" spans="1:7" x14ac:dyDescent="0.2">
      <c r="A6338">
        <v>223465348</v>
      </c>
      <c r="B6338">
        <v>7127857</v>
      </c>
      <c r="C6338" t="s">
        <v>3380</v>
      </c>
      <c r="D6338" t="str">
        <f>INDEX(cleaned_data_Pittsburgh!AF$2:'cleaned_data_Pittsburgh'!AF$828, MATCH(A6338, cleaned_data_Pittsburgh!I$2:'cleaned_data_Pittsburgh'!I$828,0))</f>
        <v>all</v>
      </c>
      <c r="E6338">
        <f>INDEX(cleaned_data_Pittsburgh!AG$2:'cleaned_data_Pittsburgh'!AG$828, MATCH(A6338, cleaned_data_Pittsburgh!I$2:'cleaned_data_Pittsburgh'!I$828,0))</f>
        <v>1</v>
      </c>
      <c r="F6338" t="str">
        <f>INDEX(cleaned_data_Pittsburgh!AK$2:'cleaned_data_Pittsburgh'!AK$828, MATCH(A6338, cleaned_data_Pittsburgh!I$2:'cleaned_data_Pittsburgh'!I$828,0))</f>
        <v>World</v>
      </c>
      <c r="G6338">
        <v>1</v>
      </c>
    </row>
    <row r="6339" spans="1:7" x14ac:dyDescent="0.2">
      <c r="A6339">
        <v>223465348</v>
      </c>
      <c r="B6339">
        <v>140888732</v>
      </c>
      <c r="C6339" t="s">
        <v>3380</v>
      </c>
      <c r="D6339" t="str">
        <f>INDEX(cleaned_data_Pittsburgh!AF$2:'cleaned_data_Pittsburgh'!AF$828, MATCH(A6339, cleaned_data_Pittsburgh!I$2:'cleaned_data_Pittsburgh'!I$828,0))</f>
        <v>all</v>
      </c>
      <c r="E6339">
        <f>INDEX(cleaned_data_Pittsburgh!AG$2:'cleaned_data_Pittsburgh'!AG$828, MATCH(A6339, cleaned_data_Pittsburgh!I$2:'cleaned_data_Pittsburgh'!I$828,0))</f>
        <v>1</v>
      </c>
      <c r="F6339" t="str">
        <f>INDEX(cleaned_data_Pittsburgh!AK$2:'cleaned_data_Pittsburgh'!AK$828, MATCH(A6339, cleaned_data_Pittsburgh!I$2:'cleaned_data_Pittsburgh'!I$828,0))</f>
        <v>World</v>
      </c>
      <c r="G6339">
        <v>1</v>
      </c>
    </row>
    <row r="6340" spans="1:7" x14ac:dyDescent="0.2">
      <c r="A6340">
        <v>223465348</v>
      </c>
      <c r="B6340">
        <v>14344080</v>
      </c>
      <c r="C6340" t="s">
        <v>3380</v>
      </c>
      <c r="D6340" t="str">
        <f>INDEX(cleaned_data_Pittsburgh!AF$2:'cleaned_data_Pittsburgh'!AF$828, MATCH(A6340, cleaned_data_Pittsburgh!I$2:'cleaned_data_Pittsburgh'!I$828,0))</f>
        <v>all</v>
      </c>
      <c r="E6340">
        <f>INDEX(cleaned_data_Pittsburgh!AG$2:'cleaned_data_Pittsburgh'!AG$828, MATCH(A6340, cleaned_data_Pittsburgh!I$2:'cleaned_data_Pittsburgh'!I$828,0))</f>
        <v>1</v>
      </c>
      <c r="F6340" t="str">
        <f>INDEX(cleaned_data_Pittsburgh!AK$2:'cleaned_data_Pittsburgh'!AK$828, MATCH(A6340, cleaned_data_Pittsburgh!I$2:'cleaned_data_Pittsburgh'!I$828,0))</f>
        <v>World</v>
      </c>
      <c r="G6340">
        <v>1</v>
      </c>
    </row>
    <row r="6341" spans="1:7" x14ac:dyDescent="0.2">
      <c r="A6341">
        <v>223762436</v>
      </c>
      <c r="B6341">
        <v>67857012</v>
      </c>
      <c r="C6341" t="s">
        <v>3380</v>
      </c>
      <c r="D6341" t="str">
        <f>INDEX(cleaned_data_Pittsburgh!AF$2:'cleaned_data_Pittsburgh'!AF$828, MATCH(A6341, cleaned_data_Pittsburgh!I$2:'cleaned_data_Pittsburgh'!I$828,0))</f>
        <v>all</v>
      </c>
      <c r="E6341">
        <f>INDEX(cleaned_data_Pittsburgh!AG$2:'cleaned_data_Pittsburgh'!AG$828, MATCH(A6341, cleaned_data_Pittsburgh!I$2:'cleaned_data_Pittsburgh'!I$828,0))</f>
        <v>1</v>
      </c>
      <c r="F6341" t="str">
        <f>INDEX(cleaned_data_Pittsburgh!AK$2:'cleaned_data_Pittsburgh'!AK$828, MATCH(A6341, cleaned_data_Pittsburgh!I$2:'cleaned_data_Pittsburgh'!I$828,0))</f>
        <v>World</v>
      </c>
      <c r="G6341">
        <v>1</v>
      </c>
    </row>
    <row r="6342" spans="1:7" x14ac:dyDescent="0.2">
      <c r="A6342">
        <v>223762436</v>
      </c>
      <c r="B6342">
        <v>65488192</v>
      </c>
      <c r="C6342" t="s">
        <v>3380</v>
      </c>
      <c r="D6342" t="str">
        <f>INDEX(cleaned_data_Pittsburgh!AF$2:'cleaned_data_Pittsburgh'!AF$828, MATCH(A6342, cleaned_data_Pittsburgh!I$2:'cleaned_data_Pittsburgh'!I$828,0))</f>
        <v>all</v>
      </c>
      <c r="E6342">
        <f>INDEX(cleaned_data_Pittsburgh!AG$2:'cleaned_data_Pittsburgh'!AG$828, MATCH(A6342, cleaned_data_Pittsburgh!I$2:'cleaned_data_Pittsburgh'!I$828,0))</f>
        <v>1</v>
      </c>
      <c r="F6342" t="str">
        <f>INDEX(cleaned_data_Pittsburgh!AK$2:'cleaned_data_Pittsburgh'!AK$828, MATCH(A6342, cleaned_data_Pittsburgh!I$2:'cleaned_data_Pittsburgh'!I$828,0))</f>
        <v>World</v>
      </c>
      <c r="G6342">
        <v>1</v>
      </c>
    </row>
    <row r="6343" spans="1:7" x14ac:dyDescent="0.2">
      <c r="A6343">
        <v>223762436</v>
      </c>
      <c r="B6343">
        <v>14484149</v>
      </c>
      <c r="C6343" t="s">
        <v>3380</v>
      </c>
      <c r="D6343" t="str">
        <f>INDEX(cleaned_data_Pittsburgh!AF$2:'cleaned_data_Pittsburgh'!AF$828, MATCH(A6343, cleaned_data_Pittsburgh!I$2:'cleaned_data_Pittsburgh'!I$828,0))</f>
        <v>all</v>
      </c>
      <c r="E6343">
        <f>INDEX(cleaned_data_Pittsburgh!AG$2:'cleaned_data_Pittsburgh'!AG$828, MATCH(A6343, cleaned_data_Pittsburgh!I$2:'cleaned_data_Pittsburgh'!I$828,0))</f>
        <v>1</v>
      </c>
      <c r="F6343" t="str">
        <f>INDEX(cleaned_data_Pittsburgh!AK$2:'cleaned_data_Pittsburgh'!AK$828, MATCH(A6343, cleaned_data_Pittsburgh!I$2:'cleaned_data_Pittsburgh'!I$828,0))</f>
        <v>World</v>
      </c>
      <c r="G6343">
        <v>1</v>
      </c>
    </row>
    <row r="6344" spans="1:7" x14ac:dyDescent="0.2">
      <c r="A6344">
        <v>223762436</v>
      </c>
      <c r="B6344">
        <v>7127857</v>
      </c>
      <c r="C6344" t="s">
        <v>3380</v>
      </c>
      <c r="D6344" t="str">
        <f>INDEX(cleaned_data_Pittsburgh!AF$2:'cleaned_data_Pittsburgh'!AF$828, MATCH(A6344, cleaned_data_Pittsburgh!I$2:'cleaned_data_Pittsburgh'!I$828,0))</f>
        <v>all</v>
      </c>
      <c r="E6344">
        <f>INDEX(cleaned_data_Pittsburgh!AG$2:'cleaned_data_Pittsburgh'!AG$828, MATCH(A6344, cleaned_data_Pittsburgh!I$2:'cleaned_data_Pittsburgh'!I$828,0))</f>
        <v>1</v>
      </c>
      <c r="F6344" t="str">
        <f>INDEX(cleaned_data_Pittsburgh!AK$2:'cleaned_data_Pittsburgh'!AK$828, MATCH(A6344, cleaned_data_Pittsburgh!I$2:'cleaned_data_Pittsburgh'!I$828,0))</f>
        <v>World</v>
      </c>
      <c r="G6344">
        <v>1</v>
      </c>
    </row>
    <row r="6345" spans="1:7" x14ac:dyDescent="0.2">
      <c r="A6345">
        <v>223762436</v>
      </c>
      <c r="B6345">
        <v>129655832</v>
      </c>
      <c r="C6345" t="s">
        <v>3380</v>
      </c>
      <c r="D6345" t="str">
        <f>INDEX(cleaned_data_Pittsburgh!AF$2:'cleaned_data_Pittsburgh'!AF$828, MATCH(A6345, cleaned_data_Pittsburgh!I$2:'cleaned_data_Pittsburgh'!I$828,0))</f>
        <v>all</v>
      </c>
      <c r="E6345">
        <f>INDEX(cleaned_data_Pittsburgh!AG$2:'cleaned_data_Pittsburgh'!AG$828, MATCH(A6345, cleaned_data_Pittsburgh!I$2:'cleaned_data_Pittsburgh'!I$828,0))</f>
        <v>1</v>
      </c>
      <c r="F6345" t="str">
        <f>INDEX(cleaned_data_Pittsburgh!AK$2:'cleaned_data_Pittsburgh'!AK$828, MATCH(A6345, cleaned_data_Pittsburgh!I$2:'cleaned_data_Pittsburgh'!I$828,0))</f>
        <v>World</v>
      </c>
      <c r="G6345">
        <v>1</v>
      </c>
    </row>
    <row r="6346" spans="1:7" x14ac:dyDescent="0.2">
      <c r="A6346">
        <v>223762436</v>
      </c>
      <c r="B6346">
        <v>14344080</v>
      </c>
      <c r="C6346" t="s">
        <v>3380</v>
      </c>
      <c r="D6346" t="str">
        <f>INDEX(cleaned_data_Pittsburgh!AF$2:'cleaned_data_Pittsburgh'!AF$828, MATCH(A6346, cleaned_data_Pittsburgh!I$2:'cleaned_data_Pittsburgh'!I$828,0))</f>
        <v>all</v>
      </c>
      <c r="E6346">
        <f>INDEX(cleaned_data_Pittsburgh!AG$2:'cleaned_data_Pittsburgh'!AG$828, MATCH(A6346, cleaned_data_Pittsburgh!I$2:'cleaned_data_Pittsburgh'!I$828,0))</f>
        <v>1</v>
      </c>
      <c r="F6346" t="str">
        <f>INDEX(cleaned_data_Pittsburgh!AK$2:'cleaned_data_Pittsburgh'!AK$828, MATCH(A6346, cleaned_data_Pittsburgh!I$2:'cleaned_data_Pittsburgh'!I$828,0))</f>
        <v>World</v>
      </c>
      <c r="G6346">
        <v>1</v>
      </c>
    </row>
    <row r="6347" spans="1:7" x14ac:dyDescent="0.2">
      <c r="A6347">
        <v>223762436</v>
      </c>
      <c r="B6347">
        <v>14080684</v>
      </c>
      <c r="C6347" t="s">
        <v>3380</v>
      </c>
      <c r="D6347" t="str">
        <f>INDEX(cleaned_data_Pittsburgh!AF$2:'cleaned_data_Pittsburgh'!AF$828, MATCH(A6347, cleaned_data_Pittsburgh!I$2:'cleaned_data_Pittsburgh'!I$828,0))</f>
        <v>all</v>
      </c>
      <c r="E6347">
        <f>INDEX(cleaned_data_Pittsburgh!AG$2:'cleaned_data_Pittsburgh'!AG$828, MATCH(A6347, cleaned_data_Pittsburgh!I$2:'cleaned_data_Pittsburgh'!I$828,0))</f>
        <v>1</v>
      </c>
      <c r="F6347" t="str">
        <f>INDEX(cleaned_data_Pittsburgh!AK$2:'cleaned_data_Pittsburgh'!AK$828, MATCH(A6347, cleaned_data_Pittsburgh!I$2:'cleaned_data_Pittsburgh'!I$828,0))</f>
        <v>World</v>
      </c>
      <c r="G6347">
        <v>1</v>
      </c>
    </row>
    <row r="6348" spans="1:7" x14ac:dyDescent="0.2">
      <c r="A6348">
        <v>224009461</v>
      </c>
      <c r="B6348">
        <v>176060752</v>
      </c>
      <c r="C6348" t="s">
        <v>3380</v>
      </c>
      <c r="D6348" t="str">
        <f>INDEX(cleaned_data_Pittsburgh!AF$2:'cleaned_data_Pittsburgh'!AF$828, MATCH(A6348, cleaned_data_Pittsburgh!I$2:'cleaned_data_Pittsburgh'!I$828,0))</f>
        <v>all</v>
      </c>
      <c r="E6348">
        <f>INDEX(cleaned_data_Pittsburgh!AG$2:'cleaned_data_Pittsburgh'!AG$828, MATCH(A6348, cleaned_data_Pittsburgh!I$2:'cleaned_data_Pittsburgh'!I$828,0))</f>
        <v>1</v>
      </c>
      <c r="F6348" t="str">
        <f>INDEX(cleaned_data_Pittsburgh!AK$2:'cleaned_data_Pittsburgh'!AK$828, MATCH(A6348, cleaned_data_Pittsburgh!I$2:'cleaned_data_Pittsburgh'!I$828,0))</f>
        <v>World</v>
      </c>
      <c r="G6348">
        <v>1</v>
      </c>
    </row>
    <row r="6349" spans="1:7" x14ac:dyDescent="0.2">
      <c r="A6349">
        <v>224326115</v>
      </c>
      <c r="B6349">
        <v>189117817</v>
      </c>
      <c r="C6349" t="s">
        <v>3380</v>
      </c>
      <c r="D6349" t="str">
        <f>INDEX(cleaned_data_Pittsburgh!AF$2:'cleaned_data_Pittsburgh'!AF$828, MATCH(A6349, cleaned_data_Pittsburgh!I$2:'cleaned_data_Pittsburgh'!I$828,0))</f>
        <v>all</v>
      </c>
      <c r="E6349">
        <f>INDEX(cleaned_data_Pittsburgh!AG$2:'cleaned_data_Pittsburgh'!AG$828, MATCH(A6349, cleaned_data_Pittsburgh!I$2:'cleaned_data_Pittsburgh'!I$828,0))</f>
        <v>1</v>
      </c>
      <c r="F6349" t="str">
        <f>INDEX(cleaned_data_Pittsburgh!AK$2:'cleaned_data_Pittsburgh'!AK$828, MATCH(A6349, cleaned_data_Pittsburgh!I$2:'cleaned_data_Pittsburgh'!I$828,0))</f>
        <v>World</v>
      </c>
      <c r="G6349">
        <v>1</v>
      </c>
    </row>
    <row r="6350" spans="1:7" x14ac:dyDescent="0.2">
      <c r="A6350">
        <v>224326115</v>
      </c>
      <c r="B6350">
        <v>171732852</v>
      </c>
      <c r="C6350" t="s">
        <v>3380</v>
      </c>
      <c r="D6350" t="str">
        <f>INDEX(cleaned_data_Pittsburgh!AF$2:'cleaned_data_Pittsburgh'!AF$828, MATCH(A6350, cleaned_data_Pittsburgh!I$2:'cleaned_data_Pittsburgh'!I$828,0))</f>
        <v>all</v>
      </c>
      <c r="E6350">
        <f>INDEX(cleaned_data_Pittsburgh!AG$2:'cleaned_data_Pittsburgh'!AG$828, MATCH(A6350, cleaned_data_Pittsburgh!I$2:'cleaned_data_Pittsburgh'!I$828,0))</f>
        <v>1</v>
      </c>
      <c r="F6350" t="str">
        <f>INDEX(cleaned_data_Pittsburgh!AK$2:'cleaned_data_Pittsburgh'!AK$828, MATCH(A6350, cleaned_data_Pittsburgh!I$2:'cleaned_data_Pittsburgh'!I$828,0))</f>
        <v>World</v>
      </c>
      <c r="G6350">
        <v>1</v>
      </c>
    </row>
    <row r="6351" spans="1:7" x14ac:dyDescent="0.2">
      <c r="A6351">
        <v>224326122</v>
      </c>
      <c r="B6351">
        <v>189117817</v>
      </c>
      <c r="C6351" t="s">
        <v>3380</v>
      </c>
      <c r="D6351" t="str">
        <f>INDEX(cleaned_data_Pittsburgh!AF$2:'cleaned_data_Pittsburgh'!AF$828, MATCH(A6351, cleaned_data_Pittsburgh!I$2:'cleaned_data_Pittsburgh'!I$828,0))</f>
        <v>all</v>
      </c>
      <c r="E6351">
        <f>INDEX(cleaned_data_Pittsburgh!AG$2:'cleaned_data_Pittsburgh'!AG$828, MATCH(A6351, cleaned_data_Pittsburgh!I$2:'cleaned_data_Pittsburgh'!I$828,0))</f>
        <v>1</v>
      </c>
      <c r="F6351" t="str">
        <f>INDEX(cleaned_data_Pittsburgh!AK$2:'cleaned_data_Pittsburgh'!AK$828, MATCH(A6351, cleaned_data_Pittsburgh!I$2:'cleaned_data_Pittsburgh'!I$828,0))</f>
        <v>World</v>
      </c>
      <c r="G6351">
        <v>1</v>
      </c>
    </row>
    <row r="6352" spans="1:7" x14ac:dyDescent="0.2">
      <c r="A6352">
        <v>224326122</v>
      </c>
      <c r="B6352">
        <v>189579646</v>
      </c>
      <c r="C6352" t="s">
        <v>3380</v>
      </c>
      <c r="D6352" t="str">
        <f>INDEX(cleaned_data_Pittsburgh!AF$2:'cleaned_data_Pittsburgh'!AF$828, MATCH(A6352, cleaned_data_Pittsburgh!I$2:'cleaned_data_Pittsburgh'!I$828,0))</f>
        <v>all</v>
      </c>
      <c r="E6352">
        <f>INDEX(cleaned_data_Pittsburgh!AG$2:'cleaned_data_Pittsburgh'!AG$828, MATCH(A6352, cleaned_data_Pittsburgh!I$2:'cleaned_data_Pittsburgh'!I$828,0))</f>
        <v>1</v>
      </c>
      <c r="F6352" t="str">
        <f>INDEX(cleaned_data_Pittsburgh!AK$2:'cleaned_data_Pittsburgh'!AK$828, MATCH(A6352, cleaned_data_Pittsburgh!I$2:'cleaned_data_Pittsburgh'!I$828,0))</f>
        <v>World</v>
      </c>
      <c r="G6352">
        <v>1</v>
      </c>
    </row>
    <row r="6353" spans="1:7" x14ac:dyDescent="0.2">
      <c r="A6353">
        <v>224326139</v>
      </c>
      <c r="B6353">
        <v>189579646</v>
      </c>
      <c r="C6353" t="s">
        <v>3380</v>
      </c>
      <c r="D6353" t="str">
        <f>INDEX(cleaned_data_Pittsburgh!AF$2:'cleaned_data_Pittsburgh'!AF$828, MATCH(A6353, cleaned_data_Pittsburgh!I$2:'cleaned_data_Pittsburgh'!I$828,0))</f>
        <v>all</v>
      </c>
      <c r="E6353">
        <f>INDEX(cleaned_data_Pittsburgh!AG$2:'cleaned_data_Pittsburgh'!AG$828, MATCH(A6353, cleaned_data_Pittsburgh!I$2:'cleaned_data_Pittsburgh'!I$828,0))</f>
        <v>1</v>
      </c>
      <c r="F6353" t="str">
        <f>INDEX(cleaned_data_Pittsburgh!AK$2:'cleaned_data_Pittsburgh'!AK$828, MATCH(A6353, cleaned_data_Pittsburgh!I$2:'cleaned_data_Pittsburgh'!I$828,0))</f>
        <v>World</v>
      </c>
      <c r="G6353">
        <v>1</v>
      </c>
    </row>
    <row r="6354" spans="1:7" x14ac:dyDescent="0.2">
      <c r="A6354">
        <v>224326139</v>
      </c>
      <c r="B6354">
        <v>191399729</v>
      </c>
      <c r="C6354" t="s">
        <v>3380</v>
      </c>
      <c r="D6354" t="str">
        <f>INDEX(cleaned_data_Pittsburgh!AF$2:'cleaned_data_Pittsburgh'!AF$828, MATCH(A6354, cleaned_data_Pittsburgh!I$2:'cleaned_data_Pittsburgh'!I$828,0))</f>
        <v>all</v>
      </c>
      <c r="E6354">
        <f>INDEX(cleaned_data_Pittsburgh!AG$2:'cleaned_data_Pittsburgh'!AG$828, MATCH(A6354, cleaned_data_Pittsburgh!I$2:'cleaned_data_Pittsburgh'!I$828,0))</f>
        <v>1</v>
      </c>
      <c r="F6354" t="str">
        <f>INDEX(cleaned_data_Pittsburgh!AK$2:'cleaned_data_Pittsburgh'!AK$828, MATCH(A6354, cleaned_data_Pittsburgh!I$2:'cleaned_data_Pittsburgh'!I$828,0))</f>
        <v>World</v>
      </c>
      <c r="G6354">
        <v>1</v>
      </c>
    </row>
    <row r="6355" spans="1:7" x14ac:dyDescent="0.2">
      <c r="A6355">
        <v>224635075</v>
      </c>
      <c r="B6355">
        <v>176060752</v>
      </c>
      <c r="C6355" t="s">
        <v>3380</v>
      </c>
      <c r="D6355" t="str">
        <f>INDEX(cleaned_data_Pittsburgh!AF$2:'cleaned_data_Pittsburgh'!AF$828, MATCH(A6355, cleaned_data_Pittsburgh!I$2:'cleaned_data_Pittsburgh'!I$828,0))</f>
        <v>all</v>
      </c>
      <c r="E6355">
        <f>INDEX(cleaned_data_Pittsburgh!AG$2:'cleaned_data_Pittsburgh'!AG$828, MATCH(A6355, cleaned_data_Pittsburgh!I$2:'cleaned_data_Pittsburgh'!I$828,0))</f>
        <v>1</v>
      </c>
      <c r="F6355" t="str">
        <f>INDEX(cleaned_data_Pittsburgh!AK$2:'cleaned_data_Pittsburgh'!AK$828, MATCH(A6355, cleaned_data_Pittsburgh!I$2:'cleaned_data_Pittsburgh'!I$828,0))</f>
        <v>World</v>
      </c>
      <c r="G6355">
        <v>1</v>
      </c>
    </row>
    <row r="6356" spans="1:7" x14ac:dyDescent="0.2">
      <c r="A6356" t="s">
        <v>3290</v>
      </c>
      <c r="B6356">
        <v>13998863</v>
      </c>
      <c r="C6356" t="s">
        <v>3380</v>
      </c>
      <c r="D6356" t="str">
        <f>INDEX(cleaned_data_Pittsburgh!AF$2:'cleaned_data_Pittsburgh'!AF$828, MATCH(A6356, cleaned_data_Pittsburgh!I$2:'cleaned_data_Pittsburgh'!I$828,0))</f>
        <v>all (international)</v>
      </c>
      <c r="E6356">
        <f>INDEX(cleaned_data_Pittsburgh!AG$2:'cleaned_data_Pittsburgh'!AG$828, MATCH(A6356, cleaned_data_Pittsburgh!I$2:'cleaned_data_Pittsburgh'!I$828,0))</f>
        <v>1</v>
      </c>
      <c r="F6356" t="str">
        <f>INDEX(cleaned_data_Pittsburgh!AK$2:'cleaned_data_Pittsburgh'!AK$828, MATCH(A6356, cleaned_data_Pittsburgh!I$2:'cleaned_data_Pittsburgh'!I$828,0))</f>
        <v>World</v>
      </c>
      <c r="G6356">
        <v>1</v>
      </c>
    </row>
    <row r="6357" spans="1:7" x14ac:dyDescent="0.2">
      <c r="A6357" t="s">
        <v>3377</v>
      </c>
      <c r="B6357">
        <v>191845045</v>
      </c>
      <c r="C6357" t="s">
        <v>3380</v>
      </c>
      <c r="D6357" t="str">
        <f>INDEX(cleaned_data_Pittsburgh!AF$2:'cleaned_data_Pittsburgh'!AF$828, MATCH(A6357, cleaned_data_Pittsburgh!I$2:'cleaned_data_Pittsburgh'!I$828,0))</f>
        <v>all</v>
      </c>
      <c r="E6357">
        <f>INDEX(cleaned_data_Pittsburgh!AG$2:'cleaned_data_Pittsburgh'!AG$828, MATCH(A6357, cleaned_data_Pittsburgh!I$2:'cleaned_data_Pittsburgh'!I$828,0))</f>
        <v>1</v>
      </c>
      <c r="F6357" t="str">
        <f>INDEX(cleaned_data_Pittsburgh!AK$2:'cleaned_data_Pittsburgh'!AK$828, MATCH(A6357, cleaned_data_Pittsburgh!I$2:'cleaned_data_Pittsburgh'!I$828,0))</f>
        <v>World</v>
      </c>
      <c r="G6357">
        <v>1</v>
      </c>
    </row>
    <row r="6358" spans="1:7" x14ac:dyDescent="0.2">
      <c r="A6358" t="s">
        <v>3377</v>
      </c>
      <c r="B6358">
        <v>191759392</v>
      </c>
      <c r="C6358" t="s">
        <v>3380</v>
      </c>
      <c r="D6358" t="str">
        <f>INDEX(cleaned_data_Pittsburgh!AF$2:'cleaned_data_Pittsburgh'!AF$828, MATCH(A6358, cleaned_data_Pittsburgh!I$2:'cleaned_data_Pittsburgh'!I$828,0))</f>
        <v>all</v>
      </c>
      <c r="E6358">
        <f>INDEX(cleaned_data_Pittsburgh!AG$2:'cleaned_data_Pittsburgh'!AG$828, MATCH(A6358, cleaned_data_Pittsburgh!I$2:'cleaned_data_Pittsburgh'!I$828,0))</f>
        <v>1</v>
      </c>
      <c r="F6358" t="str">
        <f>INDEX(cleaned_data_Pittsburgh!AK$2:'cleaned_data_Pittsburgh'!AK$828, MATCH(A6358, cleaned_data_Pittsburgh!I$2:'cleaned_data_Pittsburgh'!I$828,0))</f>
        <v>World</v>
      </c>
      <c r="G6358">
        <v>1</v>
      </c>
    </row>
    <row r="6359" spans="1:7" x14ac:dyDescent="0.2">
      <c r="A6359" t="s">
        <v>3377</v>
      </c>
      <c r="B6359">
        <v>191894583</v>
      </c>
      <c r="C6359" t="s">
        <v>3380</v>
      </c>
      <c r="D6359" t="str">
        <f>INDEX(cleaned_data_Pittsburgh!AF$2:'cleaned_data_Pittsburgh'!AF$828, MATCH(A6359, cleaned_data_Pittsburgh!I$2:'cleaned_data_Pittsburgh'!I$828,0))</f>
        <v>all</v>
      </c>
      <c r="E6359">
        <f>INDEX(cleaned_data_Pittsburgh!AG$2:'cleaned_data_Pittsburgh'!AG$828, MATCH(A6359, cleaned_data_Pittsburgh!I$2:'cleaned_data_Pittsburgh'!I$828,0))</f>
        <v>1</v>
      </c>
      <c r="F6359" t="str">
        <f>INDEX(cleaned_data_Pittsburgh!AK$2:'cleaned_data_Pittsburgh'!AK$828, MATCH(A6359, cleaned_data_Pittsburgh!I$2:'cleaned_data_Pittsburgh'!I$828,0))</f>
        <v>World</v>
      </c>
      <c r="G6359">
        <v>1</v>
      </c>
    </row>
    <row r="6360" spans="1:7" x14ac:dyDescent="0.2">
      <c r="A6360" t="s">
        <v>3290</v>
      </c>
      <c r="B6360">
        <v>20330391</v>
      </c>
      <c r="C6360" t="s">
        <v>3579</v>
      </c>
      <c r="D6360" t="str">
        <f>INDEX(cleaned_data_Pittsburgh!AF$2:'cleaned_data_Pittsburgh'!AF$828, MATCH(A6360, cleaned_data_Pittsburgh!I$2:'cleaned_data_Pittsburgh'!I$828,0))</f>
        <v>all (international)</v>
      </c>
      <c r="E6360">
        <f>INDEX(cleaned_data_Pittsburgh!AG$2:'cleaned_data_Pittsburgh'!AG$828, MATCH(A6360, cleaned_data_Pittsburgh!I$2:'cleaned_data_Pittsburgh'!I$828,0))</f>
        <v>1</v>
      </c>
      <c r="F6360" t="str">
        <f>INDEX(cleaned_data_Pittsburgh!AK$2:'cleaned_data_Pittsburgh'!AK$828, MATCH(A6360, cleaned_data_Pittsburgh!I$2:'cleaned_data_Pittsburgh'!I$828,0))</f>
        <v>World</v>
      </c>
      <c r="G6360">
        <v>1</v>
      </c>
    </row>
    <row r="6361" spans="1:7" x14ac:dyDescent="0.2">
      <c r="A6361">
        <v>224635075</v>
      </c>
      <c r="B6361">
        <v>92878202</v>
      </c>
      <c r="C6361" t="s">
        <v>3489</v>
      </c>
      <c r="D6361" t="str">
        <f>INDEX(cleaned_data_Pittsburgh!AF$2:'cleaned_data_Pittsburgh'!AF$828, MATCH(A6361, cleaned_data_Pittsburgh!I$2:'cleaned_data_Pittsburgh'!I$828,0))</f>
        <v>all</v>
      </c>
      <c r="E6361">
        <f>INDEX(cleaned_data_Pittsburgh!AG$2:'cleaned_data_Pittsburgh'!AG$828, MATCH(A6361, cleaned_data_Pittsburgh!I$2:'cleaned_data_Pittsburgh'!I$828,0))</f>
        <v>1</v>
      </c>
      <c r="F6361" t="str">
        <f>INDEX(cleaned_data_Pittsburgh!AK$2:'cleaned_data_Pittsburgh'!AK$828, MATCH(A6361, cleaned_data_Pittsburgh!I$2:'cleaned_data_Pittsburgh'!I$828,0))</f>
        <v>World</v>
      </c>
      <c r="G6361">
        <v>1</v>
      </c>
    </row>
    <row r="6362" spans="1:7" x14ac:dyDescent="0.2">
      <c r="A6362" t="s">
        <v>3376</v>
      </c>
      <c r="B6362">
        <v>190203067</v>
      </c>
      <c r="C6362" t="s">
        <v>3475</v>
      </c>
      <c r="D6362" t="str">
        <f>INDEX(cleaned_data_Pittsburgh!AF$2:'cleaned_data_Pittsburgh'!AF$828, MATCH(A6362, cleaned_data_Pittsburgh!I$2:'cleaned_data_Pittsburgh'!I$828,0))</f>
        <v>all</v>
      </c>
      <c r="E6362">
        <f>INDEX(cleaned_data_Pittsburgh!AG$2:'cleaned_data_Pittsburgh'!AG$828, MATCH(A6362, cleaned_data_Pittsburgh!I$2:'cleaned_data_Pittsburgh'!I$828,0))</f>
        <v>1</v>
      </c>
      <c r="F6362" t="str">
        <f>INDEX(cleaned_data_Pittsburgh!AK$2:'cleaned_data_Pittsburgh'!AK$828, MATCH(A6362, cleaned_data_Pittsburgh!I$2:'cleaned_data_Pittsburgh'!I$828,0))</f>
        <v>World</v>
      </c>
      <c r="G6362">
        <v>1</v>
      </c>
    </row>
    <row r="6363" spans="1:7" x14ac:dyDescent="0.2">
      <c r="A6363" t="s">
        <v>3376</v>
      </c>
      <c r="B6363">
        <v>191800940</v>
      </c>
      <c r="C6363" t="s">
        <v>3475</v>
      </c>
      <c r="D6363" t="str">
        <f>INDEX(cleaned_data_Pittsburgh!AF$2:'cleaned_data_Pittsburgh'!AF$828, MATCH(A6363, cleaned_data_Pittsburgh!I$2:'cleaned_data_Pittsburgh'!I$828,0))</f>
        <v>all</v>
      </c>
      <c r="E6363">
        <f>INDEX(cleaned_data_Pittsburgh!AG$2:'cleaned_data_Pittsburgh'!AG$828, MATCH(A6363, cleaned_data_Pittsburgh!I$2:'cleaned_data_Pittsburgh'!I$828,0))</f>
        <v>1</v>
      </c>
      <c r="F6363" t="str">
        <f>INDEX(cleaned_data_Pittsburgh!AK$2:'cleaned_data_Pittsburgh'!AK$828, MATCH(A6363, cleaned_data_Pittsburgh!I$2:'cleaned_data_Pittsburgh'!I$828,0))</f>
        <v>World</v>
      </c>
      <c r="G6363">
        <v>1</v>
      </c>
    </row>
    <row r="6364" spans="1:7" x14ac:dyDescent="0.2">
      <c r="A6364">
        <v>224326122</v>
      </c>
      <c r="B6364">
        <v>58946022</v>
      </c>
      <c r="C6364" t="s">
        <v>3543</v>
      </c>
      <c r="D6364" t="str">
        <f>INDEX(cleaned_data_Pittsburgh!AF$2:'cleaned_data_Pittsburgh'!AF$828, MATCH(A6364, cleaned_data_Pittsburgh!I$2:'cleaned_data_Pittsburgh'!I$828,0))</f>
        <v>all</v>
      </c>
      <c r="E6364">
        <f>INDEX(cleaned_data_Pittsburgh!AG$2:'cleaned_data_Pittsburgh'!AG$828, MATCH(A6364, cleaned_data_Pittsburgh!I$2:'cleaned_data_Pittsburgh'!I$828,0))</f>
        <v>1</v>
      </c>
      <c r="F6364" t="str">
        <f>INDEX(cleaned_data_Pittsburgh!AK$2:'cleaned_data_Pittsburgh'!AK$828, MATCH(A6364, cleaned_data_Pittsburgh!I$2:'cleaned_data_Pittsburgh'!I$828,0))</f>
        <v>World</v>
      </c>
      <c r="G6364">
        <v>1</v>
      </c>
    </row>
  </sheetData>
  <autoFilter ref="A1:G6364">
    <sortState ref="A2:G6364">
      <sortCondition ref="F1:F6364"/>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6"/>
  <sheetViews>
    <sheetView tabSelected="1" topLeftCell="R72" workbookViewId="0">
      <selection activeCell="AI40" sqref="AI40:AI54"/>
    </sheetView>
  </sheetViews>
  <sheetFormatPr baseColWidth="10" defaultRowHeight="16" x14ac:dyDescent="0.2"/>
  <cols>
    <col min="1" max="1" width="22.6640625" customWidth="1"/>
    <col min="2" max="2" width="12.1640625" customWidth="1"/>
    <col min="9" max="9" width="17.83203125" customWidth="1"/>
  </cols>
  <sheetData>
    <row r="1" spans="1:31" x14ac:dyDescent="0.2">
      <c r="B1" t="s">
        <v>3047</v>
      </c>
      <c r="C1" t="s">
        <v>3058</v>
      </c>
      <c r="D1" t="s">
        <v>3059</v>
      </c>
      <c r="E1" t="s">
        <v>3056</v>
      </c>
      <c r="F1" t="s">
        <v>3057</v>
      </c>
      <c r="G1" t="s">
        <v>3048</v>
      </c>
      <c r="H1" t="s">
        <v>3050</v>
      </c>
      <c r="I1" t="s">
        <v>3049</v>
      </c>
      <c r="J1" t="s">
        <v>3051</v>
      </c>
      <c r="M1" t="s">
        <v>3052</v>
      </c>
      <c r="O1" t="s">
        <v>3112</v>
      </c>
      <c r="P1" t="s">
        <v>3113</v>
      </c>
    </row>
    <row r="2" spans="1:31" x14ac:dyDescent="0.2">
      <c r="A2" t="s">
        <v>3032</v>
      </c>
      <c r="B2">
        <v>615</v>
      </c>
      <c r="C2">
        <f>B2-D2</f>
        <v>231</v>
      </c>
      <c r="D2" s="13">
        <v>384</v>
      </c>
      <c r="E2">
        <v>147</v>
      </c>
      <c r="F2">
        <f>B2/E2</f>
        <v>4.1836734693877551</v>
      </c>
      <c r="G2">
        <v>556</v>
      </c>
      <c r="H2">
        <v>0</v>
      </c>
      <c r="I2" s="13">
        <v>384</v>
      </c>
      <c r="J2">
        <v>0</v>
      </c>
      <c r="M2">
        <v>0</v>
      </c>
      <c r="O2">
        <f>B2/$B$8</f>
        <v>0.86987270155586982</v>
      </c>
      <c r="P2">
        <f>E2/$E$8</f>
        <v>0.65625</v>
      </c>
    </row>
    <row r="3" spans="1:31" x14ac:dyDescent="0.2">
      <c r="A3" t="s">
        <v>3045</v>
      </c>
      <c r="B3">
        <v>117</v>
      </c>
      <c r="C3">
        <f t="shared" ref="C3:C7" si="0">B3-D3</f>
        <v>0</v>
      </c>
      <c r="D3">
        <v>117</v>
      </c>
      <c r="E3">
        <v>34</v>
      </c>
      <c r="F3">
        <f t="shared" ref="F3:F7" si="1">B3/E3</f>
        <v>3.4411764705882355</v>
      </c>
      <c r="G3">
        <v>79</v>
      </c>
      <c r="H3">
        <v>0</v>
      </c>
      <c r="I3">
        <v>44</v>
      </c>
      <c r="J3">
        <v>0</v>
      </c>
      <c r="M3">
        <v>0</v>
      </c>
      <c r="O3">
        <f t="shared" ref="O3:O7" si="2">B3/$B$8</f>
        <v>0.16548797736916548</v>
      </c>
      <c r="P3">
        <f t="shared" ref="P3:P7" si="3">E3/$E$8</f>
        <v>0.15178571428571427</v>
      </c>
    </row>
    <row r="4" spans="1:31" x14ac:dyDescent="0.2">
      <c r="A4" t="s">
        <v>3055</v>
      </c>
      <c r="B4">
        <v>42</v>
      </c>
      <c r="C4">
        <f t="shared" si="0"/>
        <v>28</v>
      </c>
      <c r="D4" s="13">
        <v>14</v>
      </c>
      <c r="E4">
        <v>16</v>
      </c>
      <c r="F4">
        <f t="shared" si="1"/>
        <v>2.625</v>
      </c>
      <c r="G4">
        <v>36</v>
      </c>
      <c r="H4" s="13">
        <v>14</v>
      </c>
      <c r="I4">
        <v>6</v>
      </c>
      <c r="J4">
        <v>0</v>
      </c>
      <c r="M4">
        <v>0</v>
      </c>
      <c r="O4">
        <f t="shared" si="2"/>
        <v>5.9405940594059403E-2</v>
      </c>
      <c r="P4">
        <f t="shared" si="3"/>
        <v>7.1428571428571425E-2</v>
      </c>
    </row>
    <row r="5" spans="1:31" x14ac:dyDescent="0.2">
      <c r="A5" t="s">
        <v>2798</v>
      </c>
      <c r="B5">
        <v>27</v>
      </c>
      <c r="C5">
        <f t="shared" si="0"/>
        <v>3</v>
      </c>
      <c r="D5" s="13">
        <v>24</v>
      </c>
      <c r="E5">
        <v>16</v>
      </c>
      <c r="F5">
        <f t="shared" si="1"/>
        <v>1.6875</v>
      </c>
      <c r="G5">
        <v>26</v>
      </c>
      <c r="H5">
        <v>0</v>
      </c>
      <c r="I5">
        <v>18</v>
      </c>
      <c r="J5">
        <v>0</v>
      </c>
      <c r="M5" s="13">
        <v>24</v>
      </c>
      <c r="O5">
        <f t="shared" si="2"/>
        <v>3.818953323903819E-2</v>
      </c>
      <c r="P5">
        <f t="shared" si="3"/>
        <v>7.1428571428571425E-2</v>
      </c>
    </row>
    <row r="6" spans="1:31" x14ac:dyDescent="0.2">
      <c r="A6" t="s">
        <v>3054</v>
      </c>
      <c r="B6">
        <v>17</v>
      </c>
      <c r="C6">
        <f t="shared" si="0"/>
        <v>2</v>
      </c>
      <c r="D6" s="13">
        <v>15</v>
      </c>
      <c r="E6">
        <v>9</v>
      </c>
      <c r="F6">
        <f t="shared" si="1"/>
        <v>1.8888888888888888</v>
      </c>
      <c r="G6" s="13">
        <v>15</v>
      </c>
      <c r="H6">
        <v>0</v>
      </c>
      <c r="I6">
        <v>3</v>
      </c>
      <c r="J6">
        <v>0</v>
      </c>
      <c r="M6">
        <v>0</v>
      </c>
      <c r="O6">
        <f t="shared" si="2"/>
        <v>2.4045261669024046E-2</v>
      </c>
      <c r="P6">
        <f t="shared" si="3"/>
        <v>4.0178571428571432E-2</v>
      </c>
      <c r="AD6" s="11" t="s">
        <v>3067</v>
      </c>
      <c r="AE6" t="s">
        <v>3120</v>
      </c>
    </row>
    <row r="7" spans="1:31" x14ac:dyDescent="0.2">
      <c r="A7" t="s">
        <v>3053</v>
      </c>
      <c r="B7">
        <v>6</v>
      </c>
      <c r="C7">
        <f t="shared" si="0"/>
        <v>5</v>
      </c>
      <c r="D7" s="13">
        <v>1</v>
      </c>
      <c r="E7">
        <v>2</v>
      </c>
      <c r="F7">
        <f t="shared" si="1"/>
        <v>3</v>
      </c>
      <c r="G7">
        <v>1</v>
      </c>
      <c r="H7">
        <v>0</v>
      </c>
      <c r="I7">
        <v>1</v>
      </c>
      <c r="J7" s="13">
        <v>1</v>
      </c>
      <c r="K7" s="13"/>
      <c r="L7" s="13"/>
      <c r="M7">
        <v>0</v>
      </c>
      <c r="O7">
        <f t="shared" si="2"/>
        <v>8.4865629420084864E-3</v>
      </c>
      <c r="P7">
        <f t="shared" si="3"/>
        <v>8.9285714285714281E-3</v>
      </c>
      <c r="AD7" t="s">
        <v>3080</v>
      </c>
      <c r="AE7" s="18">
        <v>0.95</v>
      </c>
    </row>
    <row r="8" spans="1:31" x14ac:dyDescent="0.2">
      <c r="B8">
        <f>SUM(B2:B7)-117</f>
        <v>707</v>
      </c>
      <c r="D8">
        <f>SUM(D2:D7)-117</f>
        <v>438</v>
      </c>
      <c r="E8">
        <f>SUM(E2:E7)</f>
        <v>224</v>
      </c>
      <c r="AD8" t="s">
        <v>3090</v>
      </c>
      <c r="AE8" s="18">
        <v>0.83333333333333337</v>
      </c>
    </row>
    <row r="9" spans="1:31" x14ac:dyDescent="0.2">
      <c r="D9" s="18">
        <f>D8/B8</f>
        <v>0.61951909476661948</v>
      </c>
      <c r="AD9" t="s">
        <v>3086</v>
      </c>
      <c r="AE9" s="18">
        <v>0.7857142857142857</v>
      </c>
    </row>
    <row r="10" spans="1:31" x14ac:dyDescent="0.2">
      <c r="C10" s="12"/>
      <c r="D10" s="12"/>
      <c r="E10" s="12"/>
      <c r="F10" s="12"/>
      <c r="AD10" t="s">
        <v>3075</v>
      </c>
      <c r="AE10" s="18">
        <v>0.76470588235294112</v>
      </c>
    </row>
    <row r="11" spans="1:31" x14ac:dyDescent="0.2">
      <c r="C11" s="12"/>
      <c r="D11" s="12"/>
      <c r="E11" s="12"/>
      <c r="F11" s="12"/>
      <c r="AD11" t="s">
        <v>3076</v>
      </c>
      <c r="AE11" s="18">
        <v>0.75757575757575757</v>
      </c>
    </row>
    <row r="12" spans="1:31" x14ac:dyDescent="0.2">
      <c r="C12" s="12"/>
      <c r="D12" s="12"/>
      <c r="E12" s="12"/>
      <c r="F12" s="12"/>
      <c r="AD12" t="s">
        <v>3073</v>
      </c>
      <c r="AE12" s="18">
        <v>0.72093023255813948</v>
      </c>
    </row>
    <row r="13" spans="1:31" x14ac:dyDescent="0.2">
      <c r="C13" s="12"/>
      <c r="D13" s="12"/>
      <c r="E13" s="12"/>
      <c r="F13" s="12"/>
      <c r="AD13" t="s">
        <v>3077</v>
      </c>
      <c r="AE13" s="18">
        <v>0.72</v>
      </c>
    </row>
    <row r="14" spans="1:31" x14ac:dyDescent="0.2">
      <c r="C14" s="12"/>
      <c r="D14" s="12"/>
      <c r="E14" s="12"/>
      <c r="F14" s="12"/>
      <c r="AD14" t="s">
        <v>3092</v>
      </c>
      <c r="AE14" s="18">
        <v>0.66666666666666663</v>
      </c>
    </row>
    <row r="15" spans="1:31" x14ac:dyDescent="0.2">
      <c r="A15" t="s">
        <v>3061</v>
      </c>
      <c r="E15" t="s">
        <v>3109</v>
      </c>
      <c r="AD15" t="s">
        <v>3071</v>
      </c>
      <c r="AE15" s="18">
        <v>0.66666666666666663</v>
      </c>
    </row>
    <row r="16" spans="1:31" x14ac:dyDescent="0.2">
      <c r="B16" t="s">
        <v>2773</v>
      </c>
      <c r="C16" t="s">
        <v>3060</v>
      </c>
      <c r="E16" t="s">
        <v>2773</v>
      </c>
      <c r="AD16" t="s">
        <v>3087</v>
      </c>
      <c r="AE16" s="18">
        <v>0.61538461538461542</v>
      </c>
    </row>
    <row r="17" spans="1:31" x14ac:dyDescent="0.2">
      <c r="A17" t="s">
        <v>3062</v>
      </c>
      <c r="B17">
        <f>D5/B5</f>
        <v>0.88888888888888884</v>
      </c>
      <c r="AD17" t="s">
        <v>3068</v>
      </c>
      <c r="AE17" s="18">
        <v>0.59183673469387754</v>
      </c>
    </row>
    <row r="18" spans="1:31" x14ac:dyDescent="0.2">
      <c r="A18" t="s">
        <v>3063</v>
      </c>
      <c r="B18">
        <f t="shared" ref="B18" si="4">D6/B6</f>
        <v>0.88235294117647056</v>
      </c>
      <c r="E18" s="18">
        <f>G2/B2</f>
        <v>0.90406504065040649</v>
      </c>
      <c r="AD18" t="s">
        <v>3069</v>
      </c>
      <c r="AE18" s="18">
        <v>0.58227848101265822</v>
      </c>
    </row>
    <row r="19" spans="1:31" x14ac:dyDescent="0.2">
      <c r="A19" t="s">
        <v>3064</v>
      </c>
      <c r="B19">
        <f>D2/B2</f>
        <v>0.62439024390243902</v>
      </c>
      <c r="AD19" t="s">
        <v>3079</v>
      </c>
      <c r="AE19" s="18">
        <v>0.47619047619047616</v>
      </c>
    </row>
    <row r="20" spans="1:31" x14ac:dyDescent="0.2">
      <c r="A20" t="s">
        <v>3065</v>
      </c>
      <c r="B20">
        <f>D4/B4</f>
        <v>0.33333333333333331</v>
      </c>
      <c r="AD20" t="s">
        <v>3070</v>
      </c>
      <c r="AE20" s="18">
        <v>0.44642857142857145</v>
      </c>
    </row>
    <row r="21" spans="1:31" x14ac:dyDescent="0.2">
      <c r="A21" t="s">
        <v>3066</v>
      </c>
      <c r="B21">
        <f>D7/B7</f>
        <v>0.16666666666666666</v>
      </c>
      <c r="AD21" t="s">
        <v>3088</v>
      </c>
      <c r="AE21" s="18">
        <v>0.44444444444444442</v>
      </c>
    </row>
    <row r="22" spans="1:31" x14ac:dyDescent="0.2">
      <c r="AD22" t="s">
        <v>3091</v>
      </c>
      <c r="AE22" s="18">
        <v>0.33333333333333331</v>
      </c>
    </row>
    <row r="23" spans="1:31" x14ac:dyDescent="0.2">
      <c r="AD23" t="s">
        <v>3084</v>
      </c>
      <c r="AE23" s="18">
        <v>0.33333333333333331</v>
      </c>
    </row>
    <row r="24" spans="1:31" x14ac:dyDescent="0.2">
      <c r="AD24" t="s">
        <v>3072</v>
      </c>
      <c r="AE24" s="18">
        <v>0.31914893617021278</v>
      </c>
    </row>
    <row r="25" spans="1:31" x14ac:dyDescent="0.2">
      <c r="AD25" t="s">
        <v>3074</v>
      </c>
      <c r="AE25" s="18">
        <v>0.29268292682926828</v>
      </c>
    </row>
    <row r="26" spans="1:31" x14ac:dyDescent="0.2">
      <c r="AD26" t="s">
        <v>3078</v>
      </c>
      <c r="AE26" s="18">
        <v>0.28000000000000003</v>
      </c>
    </row>
    <row r="27" spans="1:31" x14ac:dyDescent="0.2">
      <c r="AD27" t="s">
        <v>3081</v>
      </c>
      <c r="AE27" s="18">
        <v>0.25</v>
      </c>
    </row>
    <row r="28" spans="1:31" x14ac:dyDescent="0.2">
      <c r="AD28" t="s">
        <v>3085</v>
      </c>
      <c r="AE28" s="18">
        <v>0.21428571428571427</v>
      </c>
    </row>
    <row r="29" spans="1:31" x14ac:dyDescent="0.2">
      <c r="AD29" t="s">
        <v>3082</v>
      </c>
      <c r="AE29" s="18">
        <v>0.21052631578947367</v>
      </c>
    </row>
    <row r="30" spans="1:31" x14ac:dyDescent="0.2">
      <c r="AD30" t="s">
        <v>3083</v>
      </c>
      <c r="AE30" s="18">
        <v>6.25E-2</v>
      </c>
    </row>
    <row r="31" spans="1:31" x14ac:dyDescent="0.2">
      <c r="AD31" t="s">
        <v>3093</v>
      </c>
      <c r="AE31" s="18">
        <v>0</v>
      </c>
    </row>
    <row r="32" spans="1:31" x14ac:dyDescent="0.2">
      <c r="AD32" t="s">
        <v>3095</v>
      </c>
      <c r="AE32" s="18">
        <v>0</v>
      </c>
    </row>
    <row r="33" spans="1:39" x14ac:dyDescent="0.2">
      <c r="AD33" t="s">
        <v>3089</v>
      </c>
      <c r="AE33" s="18">
        <v>0</v>
      </c>
    </row>
    <row r="34" spans="1:39" x14ac:dyDescent="0.2">
      <c r="AD34" t="s">
        <v>3096</v>
      </c>
      <c r="AE34" s="18"/>
    </row>
    <row r="35" spans="1:39" x14ac:dyDescent="0.2">
      <c r="AD35" t="s">
        <v>3094</v>
      </c>
      <c r="AE35" s="18"/>
    </row>
    <row r="36" spans="1:39" x14ac:dyDescent="0.2">
      <c r="AD36" t="s">
        <v>3097</v>
      </c>
      <c r="AE36" s="18"/>
    </row>
    <row r="37" spans="1:39" x14ac:dyDescent="0.2">
      <c r="AD37" t="s">
        <v>3098</v>
      </c>
      <c r="AE37" s="18"/>
    </row>
    <row r="38" spans="1:39" x14ac:dyDescent="0.2">
      <c r="AD38" t="s">
        <v>3099</v>
      </c>
      <c r="AE38" s="18"/>
    </row>
    <row r="40" spans="1:39" x14ac:dyDescent="0.2">
      <c r="C40" t="s">
        <v>3106</v>
      </c>
      <c r="M40" t="s">
        <v>3105</v>
      </c>
      <c r="T40" t="s">
        <v>3107</v>
      </c>
      <c r="AH40" t="s">
        <v>3110</v>
      </c>
    </row>
    <row r="41" spans="1:39" x14ac:dyDescent="0.2">
      <c r="A41" s="11" t="s">
        <v>3067</v>
      </c>
      <c r="B41" s="11" t="s">
        <v>3116</v>
      </c>
      <c r="C41" s="11" t="s">
        <v>2831</v>
      </c>
      <c r="D41" s="11" t="s">
        <v>3046</v>
      </c>
      <c r="E41" s="17" t="s">
        <v>3054</v>
      </c>
      <c r="F41" s="17" t="s">
        <v>3055</v>
      </c>
      <c r="G41" s="17" t="s">
        <v>3032</v>
      </c>
      <c r="H41" s="17" t="s">
        <v>3044</v>
      </c>
      <c r="I41" s="17" t="s">
        <v>2798</v>
      </c>
      <c r="J41" s="17" t="s">
        <v>3108</v>
      </c>
      <c r="K41" s="17" t="s">
        <v>3114</v>
      </c>
      <c r="L41" s="17" t="s">
        <v>3115</v>
      </c>
      <c r="M41" s="11" t="s">
        <v>3048</v>
      </c>
      <c r="N41" s="11" t="s">
        <v>3102</v>
      </c>
      <c r="O41" s="11" t="s">
        <v>3104</v>
      </c>
      <c r="P41" s="11" t="s">
        <v>3103</v>
      </c>
      <c r="Q41" s="11" t="s">
        <v>3051</v>
      </c>
      <c r="R41" s="11" t="s">
        <v>3052</v>
      </c>
      <c r="S41" s="11" t="s">
        <v>3028</v>
      </c>
      <c r="T41" s="10" t="s">
        <v>2788</v>
      </c>
      <c r="U41" s="10" t="s">
        <v>2809</v>
      </c>
      <c r="V41" s="10" t="s">
        <v>3032</v>
      </c>
      <c r="W41" s="10" t="s">
        <v>2785</v>
      </c>
      <c r="X41" s="10" t="s">
        <v>2798</v>
      </c>
      <c r="Y41" s="17" t="s">
        <v>3054</v>
      </c>
      <c r="Z41" s="17" t="s">
        <v>3055</v>
      </c>
      <c r="AA41" s="17" t="s">
        <v>3032</v>
      </c>
      <c r="AB41" s="17" t="s">
        <v>3053</v>
      </c>
      <c r="AC41" s="17" t="s">
        <v>2798</v>
      </c>
      <c r="AD41" s="17" t="s">
        <v>3108</v>
      </c>
      <c r="AE41" t="s">
        <v>3120</v>
      </c>
      <c r="AG41" s="11" t="s">
        <v>3067</v>
      </c>
      <c r="AH41" t="s">
        <v>3117</v>
      </c>
      <c r="AI41" s="11" t="s">
        <v>3119</v>
      </c>
      <c r="AJ41" t="s">
        <v>3118</v>
      </c>
      <c r="AL41" t="s">
        <v>3032</v>
      </c>
      <c r="AM41" t="s">
        <v>3032</v>
      </c>
    </row>
    <row r="42" spans="1:39" x14ac:dyDescent="0.2">
      <c r="A42" t="s">
        <v>3068</v>
      </c>
      <c r="C42">
        <v>1</v>
      </c>
      <c r="D42">
        <v>36</v>
      </c>
      <c r="E42">
        <v>0</v>
      </c>
      <c r="F42">
        <v>1</v>
      </c>
      <c r="G42">
        <v>158</v>
      </c>
      <c r="H42">
        <v>0</v>
      </c>
      <c r="I42">
        <v>0</v>
      </c>
      <c r="J42">
        <f>SUM(C42:I42)</f>
        <v>196</v>
      </c>
      <c r="K42" s="12">
        <f>D42/J42</f>
        <v>0.18367346938775511</v>
      </c>
      <c r="L42" s="12">
        <f>F42/J42</f>
        <v>5.1020408163265302E-3</v>
      </c>
      <c r="M42">
        <v>180</v>
      </c>
      <c r="N42">
        <v>1</v>
      </c>
      <c r="O42">
        <v>115</v>
      </c>
      <c r="P42">
        <v>21</v>
      </c>
      <c r="Q42">
        <v>0</v>
      </c>
      <c r="R42">
        <v>0</v>
      </c>
      <c r="S42">
        <v>136</v>
      </c>
      <c r="T42">
        <v>0</v>
      </c>
      <c r="U42">
        <v>1</v>
      </c>
      <c r="V42">
        <v>115</v>
      </c>
      <c r="W42">
        <v>0</v>
      </c>
      <c r="X42">
        <v>0</v>
      </c>
      <c r="Y42" s="12"/>
      <c r="Z42" s="12">
        <f>U42/$F42</f>
        <v>1</v>
      </c>
      <c r="AA42" s="12">
        <f>V42/$G42</f>
        <v>0.72784810126582278</v>
      </c>
      <c r="AB42" s="12"/>
      <c r="AC42" s="12"/>
      <c r="AD42" s="12">
        <f>SUM(Y42:AC42)</f>
        <v>1.7278481012658227</v>
      </c>
      <c r="AE42" s="18">
        <f>SUM(T42:X42)/J42</f>
        <v>0.59183673469387754</v>
      </c>
      <c r="AG42" t="s">
        <v>3087</v>
      </c>
      <c r="AH42" s="18">
        <v>0.8</v>
      </c>
      <c r="AI42" s="12">
        <f>AJ42-AH42</f>
        <v>0.19999999999999996</v>
      </c>
      <c r="AJ42" s="12">
        <f t="shared" ref="AJ42:AJ68" si="5">AM42/AL42</f>
        <v>1</v>
      </c>
      <c r="AK42" s="18"/>
      <c r="AL42">
        <v>10</v>
      </c>
      <c r="AM42">
        <v>10</v>
      </c>
    </row>
    <row r="43" spans="1:39" x14ac:dyDescent="0.2">
      <c r="A43" t="s">
        <v>3069</v>
      </c>
      <c r="C43">
        <v>0</v>
      </c>
      <c r="D43">
        <v>0</v>
      </c>
      <c r="E43">
        <v>0</v>
      </c>
      <c r="F43">
        <v>1</v>
      </c>
      <c r="G43">
        <v>78</v>
      </c>
      <c r="H43">
        <v>0</v>
      </c>
      <c r="I43">
        <v>0</v>
      </c>
      <c r="J43">
        <f>SUM(C43:I43)</f>
        <v>79</v>
      </c>
      <c r="K43" s="12">
        <f>D43/J43</f>
        <v>0</v>
      </c>
      <c r="L43" s="12">
        <f>F43/J43</f>
        <v>1.2658227848101266E-2</v>
      </c>
      <c r="M43">
        <v>70</v>
      </c>
      <c r="N43">
        <v>1</v>
      </c>
      <c r="O43">
        <v>45</v>
      </c>
      <c r="P43">
        <v>1</v>
      </c>
      <c r="Q43">
        <v>0</v>
      </c>
      <c r="R43">
        <v>0</v>
      </c>
      <c r="S43">
        <v>46</v>
      </c>
      <c r="T43">
        <v>0</v>
      </c>
      <c r="U43">
        <v>1</v>
      </c>
      <c r="V43">
        <v>45</v>
      </c>
      <c r="W43">
        <v>0</v>
      </c>
      <c r="X43">
        <v>0</v>
      </c>
      <c r="Y43" s="12"/>
      <c r="Z43" s="12">
        <f>U43/$F43</f>
        <v>1</v>
      </c>
      <c r="AA43" s="12">
        <f>V43/$G43</f>
        <v>0.57692307692307687</v>
      </c>
      <c r="AB43" s="12"/>
      <c r="AC43" s="12"/>
      <c r="AD43" s="12">
        <f>SUM(Y43:AC43)</f>
        <v>1.5769230769230769</v>
      </c>
      <c r="AE43" s="18">
        <f>SUM(T43:X43)/J43</f>
        <v>0.58227848101265822</v>
      </c>
      <c r="AG43" t="s">
        <v>3076</v>
      </c>
      <c r="AH43" s="18">
        <v>0.76</v>
      </c>
      <c r="AI43" s="12">
        <f t="shared" ref="AI43:AI68" si="6">AJ43-AH43</f>
        <v>0.24</v>
      </c>
      <c r="AJ43" s="12">
        <f t="shared" si="5"/>
        <v>1</v>
      </c>
      <c r="AK43" s="18"/>
      <c r="AL43">
        <v>25</v>
      </c>
      <c r="AM43">
        <v>25</v>
      </c>
    </row>
    <row r="44" spans="1:39" x14ac:dyDescent="0.2">
      <c r="A44" t="s">
        <v>3070</v>
      </c>
      <c r="C44">
        <v>0</v>
      </c>
      <c r="D44">
        <v>26</v>
      </c>
      <c r="E44">
        <v>0</v>
      </c>
      <c r="F44">
        <v>2</v>
      </c>
      <c r="G44">
        <v>23</v>
      </c>
      <c r="H44">
        <v>0</v>
      </c>
      <c r="I44" s="10">
        <v>5</v>
      </c>
      <c r="J44">
        <f>SUM(C44:I44)</f>
        <v>56</v>
      </c>
      <c r="K44" s="12">
        <f>D44/J44</f>
        <v>0.4642857142857143</v>
      </c>
      <c r="L44" s="12">
        <f>F44/J44</f>
        <v>3.5714285714285712E-2</v>
      </c>
      <c r="M44">
        <v>33</v>
      </c>
      <c r="N44">
        <v>2</v>
      </c>
      <c r="O44">
        <v>21</v>
      </c>
      <c r="P44">
        <v>4</v>
      </c>
      <c r="Q44">
        <v>0</v>
      </c>
      <c r="R44">
        <v>4</v>
      </c>
      <c r="S44">
        <v>25</v>
      </c>
      <c r="T44">
        <v>0</v>
      </c>
      <c r="U44">
        <v>2</v>
      </c>
      <c r="V44">
        <v>19</v>
      </c>
      <c r="W44">
        <v>0</v>
      </c>
      <c r="X44">
        <v>4</v>
      </c>
      <c r="Y44" s="12"/>
      <c r="Z44" s="12">
        <f>U44/$F44</f>
        <v>1</v>
      </c>
      <c r="AA44" s="12">
        <f>V44/$G44</f>
        <v>0.82608695652173914</v>
      </c>
      <c r="AB44" s="12"/>
      <c r="AC44" s="12">
        <f>X44/$I44</f>
        <v>0.8</v>
      </c>
      <c r="AD44" s="12">
        <f>SUM(Y44:AC44)</f>
        <v>2.6260869565217391</v>
      </c>
      <c r="AE44" s="18">
        <f>SUM(T44:X44)/J44</f>
        <v>0.44642857142857145</v>
      </c>
      <c r="AG44" t="s">
        <v>3095</v>
      </c>
      <c r="AH44" s="18">
        <v>0</v>
      </c>
      <c r="AI44" s="12">
        <f t="shared" si="6"/>
        <v>1</v>
      </c>
      <c r="AJ44" s="12">
        <f t="shared" si="5"/>
        <v>1</v>
      </c>
      <c r="AK44" s="18"/>
      <c r="AL44">
        <v>1</v>
      </c>
      <c r="AM44">
        <v>1</v>
      </c>
    </row>
    <row r="45" spans="1:39" x14ac:dyDescent="0.2">
      <c r="A45" t="s">
        <v>3071</v>
      </c>
      <c r="C45">
        <v>0</v>
      </c>
      <c r="D45">
        <v>1</v>
      </c>
      <c r="E45">
        <v>13</v>
      </c>
      <c r="F45">
        <v>9</v>
      </c>
      <c r="G45">
        <v>25</v>
      </c>
      <c r="H45">
        <v>1</v>
      </c>
      <c r="I45" s="10">
        <v>5</v>
      </c>
      <c r="J45">
        <f>SUM(C45:I45)</f>
        <v>54</v>
      </c>
      <c r="K45" s="12">
        <f>D45/J45</f>
        <v>1.8518518518518517E-2</v>
      </c>
      <c r="L45" s="12">
        <f>F45/J45</f>
        <v>0.16666666666666666</v>
      </c>
      <c r="M45">
        <v>50</v>
      </c>
      <c r="N45">
        <v>6</v>
      </c>
      <c r="O45">
        <v>17</v>
      </c>
      <c r="P45">
        <v>9</v>
      </c>
      <c r="Q45">
        <v>1</v>
      </c>
      <c r="R45">
        <v>4</v>
      </c>
      <c r="S45">
        <v>26</v>
      </c>
      <c r="T45">
        <v>12</v>
      </c>
      <c r="U45">
        <v>6</v>
      </c>
      <c r="V45">
        <v>13</v>
      </c>
      <c r="W45">
        <v>1</v>
      </c>
      <c r="X45">
        <v>4</v>
      </c>
      <c r="Y45" s="12">
        <f>T45/$E45</f>
        <v>0.92307692307692313</v>
      </c>
      <c r="Z45" s="12">
        <f>U45/$F45</f>
        <v>0.66666666666666663</v>
      </c>
      <c r="AA45" s="12">
        <f>V45/$G45</f>
        <v>0.52</v>
      </c>
      <c r="AB45" s="12">
        <f>W45/$H45</f>
        <v>1</v>
      </c>
      <c r="AC45" s="12">
        <f>X45/$I45</f>
        <v>0.8</v>
      </c>
      <c r="AD45" s="12">
        <f>SUM(Y45:AC45)</f>
        <v>3.9097435897435897</v>
      </c>
      <c r="AE45" s="18">
        <f>SUM(T45:X45)/J45</f>
        <v>0.66666666666666663</v>
      </c>
      <c r="AG45" t="s">
        <v>3090</v>
      </c>
      <c r="AH45" s="18">
        <v>0.83333333333333337</v>
      </c>
      <c r="AI45" s="12">
        <f t="shared" si="6"/>
        <v>0.16666666666666663</v>
      </c>
      <c r="AJ45" s="12">
        <f t="shared" si="5"/>
        <v>1</v>
      </c>
      <c r="AK45" s="18"/>
      <c r="AL45">
        <v>6</v>
      </c>
      <c r="AM45">
        <v>6</v>
      </c>
    </row>
    <row r="46" spans="1:39" x14ac:dyDescent="0.2">
      <c r="A46" t="s">
        <v>3072</v>
      </c>
      <c r="C46">
        <v>0</v>
      </c>
      <c r="D46">
        <v>8</v>
      </c>
      <c r="E46">
        <v>0</v>
      </c>
      <c r="F46">
        <v>0</v>
      </c>
      <c r="G46">
        <v>39</v>
      </c>
      <c r="H46">
        <v>0</v>
      </c>
      <c r="I46">
        <v>0</v>
      </c>
      <c r="J46">
        <f>SUM(C46:I46)</f>
        <v>47</v>
      </c>
      <c r="K46" s="12">
        <f>D46/J46</f>
        <v>0.1702127659574468</v>
      </c>
      <c r="L46" s="12">
        <f>F46/J46</f>
        <v>0</v>
      </c>
      <c r="M46">
        <v>45</v>
      </c>
      <c r="N46">
        <v>0</v>
      </c>
      <c r="O46">
        <v>15</v>
      </c>
      <c r="P46">
        <v>7</v>
      </c>
      <c r="Q46">
        <v>0</v>
      </c>
      <c r="R46">
        <v>0</v>
      </c>
      <c r="S46">
        <v>22</v>
      </c>
      <c r="T46">
        <v>0</v>
      </c>
      <c r="U46">
        <v>0</v>
      </c>
      <c r="V46">
        <v>15</v>
      </c>
      <c r="W46">
        <v>0</v>
      </c>
      <c r="X46">
        <v>0</v>
      </c>
      <c r="Y46" s="12"/>
      <c r="Z46" s="12"/>
      <c r="AA46" s="12">
        <f>V46/$G46</f>
        <v>0.38461538461538464</v>
      </c>
      <c r="AB46" s="12"/>
      <c r="AC46" s="12"/>
      <c r="AD46" s="12">
        <f>SUM(Y46:AC46)</f>
        <v>0.38461538461538464</v>
      </c>
      <c r="AE46" s="18">
        <f>SUM(T46:X46)/J46</f>
        <v>0.31914893617021278</v>
      </c>
      <c r="AG46" t="s">
        <v>3092</v>
      </c>
      <c r="AH46" s="18">
        <v>0.8</v>
      </c>
      <c r="AI46" s="12">
        <f t="shared" si="6"/>
        <v>0.19999999999999996</v>
      </c>
      <c r="AJ46" s="12">
        <f t="shared" si="5"/>
        <v>1</v>
      </c>
      <c r="AK46" s="18"/>
      <c r="AL46">
        <v>5</v>
      </c>
      <c r="AM46">
        <v>5</v>
      </c>
    </row>
    <row r="47" spans="1:39" x14ac:dyDescent="0.2">
      <c r="A47" t="s">
        <v>3073</v>
      </c>
      <c r="C47">
        <v>0</v>
      </c>
      <c r="D47">
        <v>4</v>
      </c>
      <c r="E47">
        <v>0</v>
      </c>
      <c r="F47">
        <v>0</v>
      </c>
      <c r="G47">
        <v>38</v>
      </c>
      <c r="H47">
        <v>0</v>
      </c>
      <c r="I47">
        <v>1</v>
      </c>
      <c r="J47">
        <f>SUM(C47:I47)</f>
        <v>43</v>
      </c>
      <c r="K47" s="12">
        <f>D47/J47</f>
        <v>9.3023255813953487E-2</v>
      </c>
      <c r="L47" s="12">
        <f>F47/J47</f>
        <v>0</v>
      </c>
      <c r="M47">
        <v>37</v>
      </c>
      <c r="N47">
        <v>0</v>
      </c>
      <c r="O47">
        <v>31</v>
      </c>
      <c r="P47">
        <v>2</v>
      </c>
      <c r="Q47">
        <v>0</v>
      </c>
      <c r="R47">
        <v>1</v>
      </c>
      <c r="S47">
        <v>33</v>
      </c>
      <c r="T47">
        <v>0</v>
      </c>
      <c r="U47">
        <v>0</v>
      </c>
      <c r="V47">
        <v>30</v>
      </c>
      <c r="W47">
        <v>0</v>
      </c>
      <c r="X47">
        <v>1</v>
      </c>
      <c r="Y47" s="12"/>
      <c r="Z47" s="12"/>
      <c r="AA47" s="12">
        <f>V47/$G47</f>
        <v>0.78947368421052633</v>
      </c>
      <c r="AB47" s="12"/>
      <c r="AC47" s="12">
        <f>X47/$I47</f>
        <v>1</v>
      </c>
      <c r="AD47" s="12">
        <f>SUM(Y47:AC47)</f>
        <v>1.7894736842105263</v>
      </c>
      <c r="AE47" s="18">
        <f>SUM(T47:X47)/J47</f>
        <v>0.72093023255813948</v>
      </c>
      <c r="AG47" t="s">
        <v>3084</v>
      </c>
      <c r="AH47" s="18">
        <v>0.18181818181818182</v>
      </c>
      <c r="AI47" s="12">
        <f t="shared" si="6"/>
        <v>0.81818181818181812</v>
      </c>
      <c r="AJ47" s="12">
        <f t="shared" si="5"/>
        <v>1</v>
      </c>
      <c r="AK47" s="18"/>
      <c r="AL47">
        <v>11</v>
      </c>
      <c r="AM47">
        <v>11</v>
      </c>
    </row>
    <row r="48" spans="1:39" x14ac:dyDescent="0.2">
      <c r="A48" t="s">
        <v>3074</v>
      </c>
      <c r="C48">
        <v>2</v>
      </c>
      <c r="D48">
        <v>7</v>
      </c>
      <c r="E48">
        <v>2</v>
      </c>
      <c r="F48">
        <v>0</v>
      </c>
      <c r="G48">
        <v>30</v>
      </c>
      <c r="H48">
        <v>0</v>
      </c>
      <c r="I48">
        <v>0</v>
      </c>
      <c r="J48">
        <f>SUM(C48:I48)</f>
        <v>41</v>
      </c>
      <c r="K48" s="12">
        <f>D48/J48</f>
        <v>0.17073170731707318</v>
      </c>
      <c r="L48" s="12">
        <f>F48/J48</f>
        <v>0</v>
      </c>
      <c r="M48">
        <v>33</v>
      </c>
      <c r="N48">
        <v>0</v>
      </c>
      <c r="O48">
        <v>10</v>
      </c>
      <c r="P48">
        <v>0</v>
      </c>
      <c r="Q48">
        <v>0</v>
      </c>
      <c r="R48">
        <v>0</v>
      </c>
      <c r="S48">
        <v>10</v>
      </c>
      <c r="T48">
        <v>2</v>
      </c>
      <c r="U48">
        <v>0</v>
      </c>
      <c r="V48">
        <v>10</v>
      </c>
      <c r="W48">
        <v>0</v>
      </c>
      <c r="X48">
        <v>0</v>
      </c>
      <c r="Y48" s="12">
        <f>T48/$E48</f>
        <v>1</v>
      </c>
      <c r="Z48" s="12"/>
      <c r="AA48" s="12">
        <f>V48/$G48</f>
        <v>0.33333333333333331</v>
      </c>
      <c r="AB48" s="12"/>
      <c r="AC48" s="12"/>
      <c r="AD48" s="12">
        <f>SUM(Y48:AC48)</f>
        <v>1.3333333333333333</v>
      </c>
      <c r="AE48" s="18">
        <f>SUM(T48:X48)/J48</f>
        <v>0.29268292682926828</v>
      </c>
      <c r="AG48" t="s">
        <v>3085</v>
      </c>
      <c r="AH48" s="18">
        <v>0.66666666666666663</v>
      </c>
      <c r="AI48" s="12">
        <f t="shared" si="6"/>
        <v>0.33333333333333337</v>
      </c>
      <c r="AJ48" s="12">
        <f t="shared" si="5"/>
        <v>1</v>
      </c>
      <c r="AK48" s="18"/>
      <c r="AL48">
        <v>3</v>
      </c>
      <c r="AM48">
        <v>3</v>
      </c>
    </row>
    <row r="49" spans="1:39" x14ac:dyDescent="0.2">
      <c r="A49" t="s">
        <v>3075</v>
      </c>
      <c r="C49">
        <v>0</v>
      </c>
      <c r="D49">
        <v>0</v>
      </c>
      <c r="E49">
        <v>0</v>
      </c>
      <c r="F49" s="10">
        <v>1</v>
      </c>
      <c r="G49">
        <v>33</v>
      </c>
      <c r="H49">
        <v>0</v>
      </c>
      <c r="I49">
        <v>0</v>
      </c>
      <c r="J49">
        <f>SUM(C49:I49)</f>
        <v>34</v>
      </c>
      <c r="K49" s="12">
        <f>D49/J49</f>
        <v>0</v>
      </c>
      <c r="L49" s="12">
        <f>F49/J49</f>
        <v>2.9411764705882353E-2</v>
      </c>
      <c r="M49">
        <v>30</v>
      </c>
      <c r="N49">
        <v>0</v>
      </c>
      <c r="O49">
        <v>26</v>
      </c>
      <c r="P49">
        <v>0</v>
      </c>
      <c r="Q49">
        <v>0</v>
      </c>
      <c r="R49">
        <v>0</v>
      </c>
      <c r="S49">
        <v>26</v>
      </c>
      <c r="T49">
        <v>0</v>
      </c>
      <c r="U49">
        <v>0</v>
      </c>
      <c r="V49">
        <v>26</v>
      </c>
      <c r="W49">
        <v>0</v>
      </c>
      <c r="X49">
        <v>0</v>
      </c>
      <c r="Y49" s="12"/>
      <c r="Z49" s="12">
        <f>U49/$F49</f>
        <v>0</v>
      </c>
      <c r="AA49" s="12">
        <f>V49/$G49</f>
        <v>0.78787878787878785</v>
      </c>
      <c r="AB49" s="12"/>
      <c r="AC49" s="12"/>
      <c r="AD49" s="12">
        <f>SUM(Y49:AC49)</f>
        <v>0.78787878787878785</v>
      </c>
      <c r="AE49" s="18">
        <f>SUM(T49:X49)/J49</f>
        <v>0.76470588235294112</v>
      </c>
      <c r="AG49" t="s">
        <v>3072</v>
      </c>
      <c r="AH49" s="18">
        <v>0.38461538461538464</v>
      </c>
      <c r="AI49" s="12">
        <f t="shared" si="6"/>
        <v>0.58974358974358965</v>
      </c>
      <c r="AJ49" s="12">
        <f t="shared" si="5"/>
        <v>0.97435897435897434</v>
      </c>
      <c r="AK49" s="18"/>
      <c r="AL49">
        <v>39</v>
      </c>
      <c r="AM49">
        <v>38</v>
      </c>
    </row>
    <row r="50" spans="1:39" x14ac:dyDescent="0.2">
      <c r="A50" t="s">
        <v>3076</v>
      </c>
      <c r="C50">
        <v>0</v>
      </c>
      <c r="D50">
        <v>2</v>
      </c>
      <c r="E50">
        <v>0</v>
      </c>
      <c r="F50">
        <v>0</v>
      </c>
      <c r="G50">
        <v>25</v>
      </c>
      <c r="H50">
        <v>0</v>
      </c>
      <c r="I50" s="10">
        <v>6</v>
      </c>
      <c r="J50">
        <f>SUM(C50:I50)</f>
        <v>33</v>
      </c>
      <c r="K50" s="12">
        <f>D50/J50</f>
        <v>6.0606060606060608E-2</v>
      </c>
      <c r="L50" s="12">
        <f>F50/J50</f>
        <v>0</v>
      </c>
      <c r="M50">
        <v>31</v>
      </c>
      <c r="N50">
        <v>0</v>
      </c>
      <c r="O50">
        <v>21</v>
      </c>
      <c r="P50">
        <v>0</v>
      </c>
      <c r="Q50">
        <v>0</v>
      </c>
      <c r="R50">
        <v>6</v>
      </c>
      <c r="S50">
        <v>21</v>
      </c>
      <c r="T50">
        <v>0</v>
      </c>
      <c r="U50">
        <v>0</v>
      </c>
      <c r="V50">
        <v>19</v>
      </c>
      <c r="W50">
        <v>0</v>
      </c>
      <c r="X50">
        <v>6</v>
      </c>
      <c r="Y50" s="12"/>
      <c r="Z50" s="12"/>
      <c r="AA50" s="12">
        <f>V50/$G50</f>
        <v>0.76</v>
      </c>
      <c r="AB50" s="12"/>
      <c r="AC50" s="12">
        <f>X50/$I50</f>
        <v>1</v>
      </c>
      <c r="AD50" s="12">
        <f>SUM(Y50:AC50)</f>
        <v>1.76</v>
      </c>
      <c r="AE50" s="18">
        <f>SUM(T50:X50)/J50</f>
        <v>0.75757575757575757</v>
      </c>
      <c r="AG50" t="s">
        <v>3070</v>
      </c>
      <c r="AH50" s="18">
        <v>0.82608695652173914</v>
      </c>
      <c r="AI50" s="12">
        <f t="shared" si="6"/>
        <v>0.13043478260869568</v>
      </c>
      <c r="AJ50" s="12">
        <f t="shared" si="5"/>
        <v>0.95652173913043481</v>
      </c>
      <c r="AK50" s="18"/>
      <c r="AL50">
        <v>23</v>
      </c>
      <c r="AM50">
        <v>22</v>
      </c>
    </row>
    <row r="51" spans="1:39" x14ac:dyDescent="0.2">
      <c r="A51" t="s">
        <v>3077</v>
      </c>
      <c r="C51">
        <v>0</v>
      </c>
      <c r="D51">
        <v>3</v>
      </c>
      <c r="E51">
        <v>0</v>
      </c>
      <c r="F51">
        <v>0</v>
      </c>
      <c r="G51">
        <v>22</v>
      </c>
      <c r="H51">
        <v>0</v>
      </c>
      <c r="I51">
        <v>0</v>
      </c>
      <c r="J51">
        <f>SUM(C51:I51)</f>
        <v>25</v>
      </c>
      <c r="K51" s="12">
        <f>D51/J51</f>
        <v>0.12</v>
      </c>
      <c r="L51" s="12">
        <f>F51/J51</f>
        <v>0</v>
      </c>
      <c r="M51">
        <v>22</v>
      </c>
      <c r="N51">
        <v>0</v>
      </c>
      <c r="O51">
        <v>18</v>
      </c>
      <c r="P51">
        <v>2</v>
      </c>
      <c r="Q51">
        <v>0</v>
      </c>
      <c r="R51">
        <v>0</v>
      </c>
      <c r="S51">
        <v>20</v>
      </c>
      <c r="T51">
        <v>0</v>
      </c>
      <c r="U51">
        <v>0</v>
      </c>
      <c r="V51">
        <v>18</v>
      </c>
      <c r="W51">
        <v>0</v>
      </c>
      <c r="X51">
        <v>0</v>
      </c>
      <c r="Y51" s="12"/>
      <c r="Z51" s="12"/>
      <c r="AA51" s="12">
        <f>V51/$G51</f>
        <v>0.81818181818181823</v>
      </c>
      <c r="AB51" s="12"/>
      <c r="AC51" s="12"/>
      <c r="AD51" s="12">
        <f>SUM(Y51:AC51)</f>
        <v>0.81818181818181823</v>
      </c>
      <c r="AE51" s="18">
        <f>SUM(T51:X51)/J51</f>
        <v>0.72</v>
      </c>
      <c r="AG51" t="s">
        <v>3080</v>
      </c>
      <c r="AH51" s="18">
        <v>0.95</v>
      </c>
      <c r="AI51" s="12">
        <f t="shared" si="6"/>
        <v>0</v>
      </c>
      <c r="AJ51" s="12">
        <f t="shared" si="5"/>
        <v>0.95</v>
      </c>
      <c r="AK51" s="18"/>
      <c r="AL51">
        <v>20</v>
      </c>
      <c r="AM51">
        <v>19</v>
      </c>
    </row>
    <row r="52" spans="1:39" x14ac:dyDescent="0.2">
      <c r="A52" t="s">
        <v>3078</v>
      </c>
      <c r="C52">
        <v>0</v>
      </c>
      <c r="D52">
        <v>2</v>
      </c>
      <c r="E52">
        <v>2</v>
      </c>
      <c r="F52">
        <v>0</v>
      </c>
      <c r="G52">
        <v>20</v>
      </c>
      <c r="H52">
        <v>0</v>
      </c>
      <c r="I52">
        <v>1</v>
      </c>
      <c r="J52">
        <f>SUM(C52:I52)</f>
        <v>25</v>
      </c>
      <c r="K52" s="12">
        <f>D52/J52</f>
        <v>0.08</v>
      </c>
      <c r="L52" s="12">
        <f>F52/J52</f>
        <v>0</v>
      </c>
      <c r="M52">
        <v>18</v>
      </c>
      <c r="N52">
        <v>0</v>
      </c>
      <c r="O52">
        <v>6</v>
      </c>
      <c r="P52">
        <v>1</v>
      </c>
      <c r="Q52">
        <v>0</v>
      </c>
      <c r="R52">
        <v>1</v>
      </c>
      <c r="S52">
        <v>7</v>
      </c>
      <c r="T52">
        <v>1</v>
      </c>
      <c r="U52">
        <v>0</v>
      </c>
      <c r="V52">
        <v>5</v>
      </c>
      <c r="W52">
        <v>0</v>
      </c>
      <c r="X52">
        <v>1</v>
      </c>
      <c r="Y52" s="12">
        <f>T52/$E52</f>
        <v>0.5</v>
      </c>
      <c r="Z52" s="12"/>
      <c r="AA52" s="12">
        <f>V52/$G52</f>
        <v>0.25</v>
      </c>
      <c r="AB52" s="12"/>
      <c r="AC52" s="12">
        <f>X52/$I52</f>
        <v>1</v>
      </c>
      <c r="AD52" s="12">
        <f>SUM(Y52:AC52)</f>
        <v>1.75</v>
      </c>
      <c r="AE52" s="18">
        <f>SUM(T52:X52)/J52</f>
        <v>0.28000000000000003</v>
      </c>
      <c r="AG52" t="s">
        <v>3074</v>
      </c>
      <c r="AH52" s="18">
        <v>0.33333333333333331</v>
      </c>
      <c r="AI52" s="12">
        <f t="shared" si="6"/>
        <v>0.60000000000000009</v>
      </c>
      <c r="AJ52" s="12">
        <f t="shared" si="5"/>
        <v>0.93333333333333335</v>
      </c>
      <c r="AK52" s="18"/>
      <c r="AL52">
        <v>30</v>
      </c>
      <c r="AM52">
        <v>28</v>
      </c>
    </row>
    <row r="53" spans="1:39" x14ac:dyDescent="0.2">
      <c r="A53" t="s">
        <v>3079</v>
      </c>
      <c r="C53">
        <v>0</v>
      </c>
      <c r="D53">
        <v>0</v>
      </c>
      <c r="E53">
        <v>0</v>
      </c>
      <c r="F53" s="10">
        <v>1</v>
      </c>
      <c r="G53">
        <v>11</v>
      </c>
      <c r="H53">
        <v>5</v>
      </c>
      <c r="I53">
        <v>4</v>
      </c>
      <c r="J53">
        <f>SUM(C53:I53)</f>
        <v>21</v>
      </c>
      <c r="K53" s="12">
        <f>D53/J53</f>
        <v>0</v>
      </c>
      <c r="L53" s="12">
        <f>F53/J53</f>
        <v>4.7619047619047616E-2</v>
      </c>
      <c r="M53">
        <v>13</v>
      </c>
      <c r="N53">
        <v>0</v>
      </c>
      <c r="O53">
        <v>10</v>
      </c>
      <c r="P53">
        <v>1</v>
      </c>
      <c r="Q53">
        <v>0</v>
      </c>
      <c r="R53">
        <v>3</v>
      </c>
      <c r="S53">
        <v>11</v>
      </c>
      <c r="T53">
        <v>0</v>
      </c>
      <c r="U53">
        <v>0</v>
      </c>
      <c r="V53">
        <v>7</v>
      </c>
      <c r="W53">
        <v>0</v>
      </c>
      <c r="X53">
        <v>3</v>
      </c>
      <c r="Y53" s="12"/>
      <c r="Z53" s="12">
        <f>U53/$F53</f>
        <v>0</v>
      </c>
      <c r="AA53" s="12">
        <f>V53/$G53</f>
        <v>0.63636363636363635</v>
      </c>
      <c r="AB53" s="12">
        <f>W53/$H53</f>
        <v>0</v>
      </c>
      <c r="AC53" s="12">
        <f>X53/$I53</f>
        <v>0.75</v>
      </c>
      <c r="AD53" s="12">
        <f>SUM(Y53:AC53)</f>
        <v>1.3863636363636362</v>
      </c>
      <c r="AE53" s="18">
        <f>SUM(T53:X53)/J53</f>
        <v>0.47619047619047616</v>
      </c>
      <c r="AG53" t="s">
        <v>3068</v>
      </c>
      <c r="AH53" s="18">
        <v>0.72784810126582278</v>
      </c>
      <c r="AI53" s="12">
        <f t="shared" si="6"/>
        <v>0.20253164556962022</v>
      </c>
      <c r="AJ53" s="12">
        <f t="shared" si="5"/>
        <v>0.930379746835443</v>
      </c>
      <c r="AK53" s="18"/>
      <c r="AL53">
        <v>158</v>
      </c>
      <c r="AM53">
        <v>147</v>
      </c>
    </row>
    <row r="54" spans="1:39" x14ac:dyDescent="0.2">
      <c r="A54" t="s">
        <v>3080</v>
      </c>
      <c r="C54">
        <v>0</v>
      </c>
      <c r="D54">
        <v>0</v>
      </c>
      <c r="E54">
        <v>0</v>
      </c>
      <c r="F54">
        <v>0</v>
      </c>
      <c r="G54">
        <v>20</v>
      </c>
      <c r="H54">
        <v>0</v>
      </c>
      <c r="I54">
        <v>0</v>
      </c>
      <c r="J54">
        <f>SUM(C54:I54)</f>
        <v>20</v>
      </c>
      <c r="K54" s="12">
        <f>D54/J54</f>
        <v>0</v>
      </c>
      <c r="L54" s="12">
        <f>F54/J54</f>
        <v>0</v>
      </c>
      <c r="M54">
        <v>19</v>
      </c>
      <c r="N54">
        <v>0</v>
      </c>
      <c r="O54">
        <v>19</v>
      </c>
      <c r="P54">
        <v>0</v>
      </c>
      <c r="Q54">
        <v>0</v>
      </c>
      <c r="R54">
        <v>0</v>
      </c>
      <c r="S54">
        <v>19</v>
      </c>
      <c r="T54">
        <v>0</v>
      </c>
      <c r="U54">
        <v>0</v>
      </c>
      <c r="V54">
        <v>19</v>
      </c>
      <c r="W54">
        <v>0</v>
      </c>
      <c r="X54">
        <v>0</v>
      </c>
      <c r="Y54" s="12"/>
      <c r="Z54" s="12"/>
      <c r="AA54" s="12">
        <f>V54/$G54</f>
        <v>0.95</v>
      </c>
      <c r="AB54" s="12"/>
      <c r="AC54" s="12"/>
      <c r="AD54" s="12">
        <f>SUM(Y54:AC54)</f>
        <v>0.95</v>
      </c>
      <c r="AE54" s="18">
        <f>SUM(T54:X54)/J54</f>
        <v>0.95</v>
      </c>
      <c r="AG54" t="s">
        <v>3071</v>
      </c>
      <c r="AH54" s="18">
        <v>0.52</v>
      </c>
      <c r="AI54" s="12">
        <f t="shared" si="6"/>
        <v>0.4</v>
      </c>
      <c r="AJ54" s="12">
        <f t="shared" si="5"/>
        <v>0.92</v>
      </c>
      <c r="AK54" s="18"/>
      <c r="AL54">
        <v>25</v>
      </c>
      <c r="AM54">
        <v>23</v>
      </c>
    </row>
    <row r="55" spans="1:39" x14ac:dyDescent="0.2">
      <c r="A55" t="s">
        <v>3081</v>
      </c>
      <c r="C55">
        <v>0</v>
      </c>
      <c r="D55">
        <v>5</v>
      </c>
      <c r="E55">
        <v>0</v>
      </c>
      <c r="F55" s="10">
        <v>3</v>
      </c>
      <c r="G55">
        <v>12</v>
      </c>
      <c r="H55">
        <v>0</v>
      </c>
      <c r="I55">
        <v>0</v>
      </c>
      <c r="J55">
        <f>SUM(C55:I55)</f>
        <v>20</v>
      </c>
      <c r="K55" s="12">
        <f>D55/J55</f>
        <v>0.25</v>
      </c>
      <c r="L55" s="12">
        <f>F55/J55</f>
        <v>0.15</v>
      </c>
      <c r="M55">
        <v>17</v>
      </c>
      <c r="N55">
        <v>0</v>
      </c>
      <c r="O55">
        <v>5</v>
      </c>
      <c r="P55">
        <v>0</v>
      </c>
      <c r="Q55">
        <v>0</v>
      </c>
      <c r="R55">
        <v>0</v>
      </c>
      <c r="S55">
        <v>5</v>
      </c>
      <c r="T55">
        <v>0</v>
      </c>
      <c r="U55">
        <v>0</v>
      </c>
      <c r="V55">
        <v>5</v>
      </c>
      <c r="W55">
        <v>0</v>
      </c>
      <c r="X55">
        <v>0</v>
      </c>
      <c r="Y55" s="12"/>
      <c r="Z55" s="12">
        <f>U55/$F55</f>
        <v>0</v>
      </c>
      <c r="AA55" s="12">
        <f>V55/$G55</f>
        <v>0.41666666666666669</v>
      </c>
      <c r="AB55" s="12"/>
      <c r="AC55" s="12"/>
      <c r="AD55" s="12">
        <f>SUM(Y55:AC55)</f>
        <v>0.41666666666666669</v>
      </c>
      <c r="AE55" s="18">
        <f>SUM(T55:X55)/J55</f>
        <v>0.25</v>
      </c>
      <c r="AG55" t="s">
        <v>3081</v>
      </c>
      <c r="AH55" s="18">
        <v>0.41666666666666669</v>
      </c>
      <c r="AI55" s="12">
        <f t="shared" si="6"/>
        <v>0.49999999999999994</v>
      </c>
      <c r="AJ55" s="12">
        <f t="shared" si="5"/>
        <v>0.91666666666666663</v>
      </c>
      <c r="AK55" s="18"/>
      <c r="AL55">
        <v>12</v>
      </c>
      <c r="AM55">
        <v>11</v>
      </c>
    </row>
    <row r="56" spans="1:39" x14ac:dyDescent="0.2">
      <c r="A56" t="s">
        <v>3082</v>
      </c>
      <c r="C56">
        <v>0</v>
      </c>
      <c r="D56">
        <v>13</v>
      </c>
      <c r="E56">
        <v>0</v>
      </c>
      <c r="F56">
        <v>0</v>
      </c>
      <c r="G56">
        <v>3</v>
      </c>
      <c r="H56">
        <v>0</v>
      </c>
      <c r="I56">
        <v>3</v>
      </c>
      <c r="J56">
        <f>SUM(C56:I56)</f>
        <v>19</v>
      </c>
      <c r="K56" s="12">
        <f>D56/J56</f>
        <v>0.68421052631578949</v>
      </c>
      <c r="L56" s="12">
        <f>F56/J56</f>
        <v>0</v>
      </c>
      <c r="M56">
        <v>16</v>
      </c>
      <c r="N56">
        <v>0</v>
      </c>
      <c r="O56">
        <v>4</v>
      </c>
      <c r="P56">
        <v>2</v>
      </c>
      <c r="Q56">
        <v>0</v>
      </c>
      <c r="R56">
        <v>3</v>
      </c>
      <c r="S56">
        <v>6</v>
      </c>
      <c r="T56">
        <v>0</v>
      </c>
      <c r="U56">
        <v>0</v>
      </c>
      <c r="V56">
        <v>1</v>
      </c>
      <c r="W56">
        <v>0</v>
      </c>
      <c r="X56">
        <v>3</v>
      </c>
      <c r="Y56" s="12"/>
      <c r="Z56" s="12"/>
      <c r="AA56" s="12">
        <f>V56/$G56</f>
        <v>0.33333333333333331</v>
      </c>
      <c r="AB56" s="12"/>
      <c r="AC56" s="12">
        <f>X56/$I56</f>
        <v>1</v>
      </c>
      <c r="AD56" s="12">
        <f>SUM(Y56:AC56)</f>
        <v>1.3333333333333333</v>
      </c>
      <c r="AE56" s="18">
        <f>SUM(T56:X56)/J56</f>
        <v>0.21052631578947367</v>
      </c>
      <c r="AG56" t="s">
        <v>3069</v>
      </c>
      <c r="AH56" s="18">
        <v>0.57692307692307687</v>
      </c>
      <c r="AI56" s="12">
        <f t="shared" si="6"/>
        <v>0.30769230769230771</v>
      </c>
      <c r="AJ56" s="12">
        <f t="shared" si="5"/>
        <v>0.88461538461538458</v>
      </c>
      <c r="AK56" s="18"/>
      <c r="AL56">
        <v>78</v>
      </c>
      <c r="AM56">
        <v>69</v>
      </c>
    </row>
    <row r="57" spans="1:39" x14ac:dyDescent="0.2">
      <c r="A57" t="s">
        <v>3083</v>
      </c>
      <c r="C57">
        <v>0</v>
      </c>
      <c r="D57">
        <v>0</v>
      </c>
      <c r="E57">
        <v>0</v>
      </c>
      <c r="F57" s="10">
        <v>9</v>
      </c>
      <c r="G57">
        <v>7</v>
      </c>
      <c r="H57">
        <v>0</v>
      </c>
      <c r="I57">
        <v>0</v>
      </c>
      <c r="J57">
        <f>SUM(C57:I57)</f>
        <v>16</v>
      </c>
      <c r="K57" s="12">
        <f>D57/J57</f>
        <v>0</v>
      </c>
      <c r="L57" s="12">
        <f>F57/J57</f>
        <v>0.5625</v>
      </c>
      <c r="M57">
        <v>15</v>
      </c>
      <c r="N57">
        <v>0</v>
      </c>
      <c r="O57">
        <v>1</v>
      </c>
      <c r="P57">
        <v>0</v>
      </c>
      <c r="Q57">
        <v>0</v>
      </c>
      <c r="R57">
        <v>0</v>
      </c>
      <c r="S57">
        <v>1</v>
      </c>
      <c r="T57">
        <v>0</v>
      </c>
      <c r="U57">
        <v>0</v>
      </c>
      <c r="V57">
        <v>1</v>
      </c>
      <c r="W57">
        <v>0</v>
      </c>
      <c r="X57">
        <v>0</v>
      </c>
      <c r="Y57" s="12"/>
      <c r="Z57" s="12">
        <f>U57/$F57</f>
        <v>0</v>
      </c>
      <c r="AA57" s="12">
        <f>V57/$G57</f>
        <v>0.14285714285714285</v>
      </c>
      <c r="AB57" s="12"/>
      <c r="AC57" s="12"/>
      <c r="AD57" s="12">
        <f>SUM(Y57:AC57)</f>
        <v>0.14285714285714285</v>
      </c>
      <c r="AE57" s="18">
        <f>SUM(T57:X57)/J57</f>
        <v>6.25E-2</v>
      </c>
      <c r="AG57" t="s">
        <v>3075</v>
      </c>
      <c r="AH57" s="18">
        <v>0.78787878787878785</v>
      </c>
      <c r="AI57" s="12">
        <f t="shared" si="6"/>
        <v>9.0909090909090939E-2</v>
      </c>
      <c r="AJ57" s="12">
        <f t="shared" si="5"/>
        <v>0.87878787878787878</v>
      </c>
      <c r="AK57" s="18"/>
      <c r="AL57">
        <v>33</v>
      </c>
      <c r="AM57">
        <v>29</v>
      </c>
    </row>
    <row r="58" spans="1:39" x14ac:dyDescent="0.2">
      <c r="A58" t="s">
        <v>3084</v>
      </c>
      <c r="C58">
        <v>0</v>
      </c>
      <c r="D58">
        <v>0</v>
      </c>
      <c r="E58">
        <v>0</v>
      </c>
      <c r="F58">
        <v>4</v>
      </c>
      <c r="G58">
        <v>11</v>
      </c>
      <c r="H58">
        <v>0</v>
      </c>
      <c r="I58">
        <v>0</v>
      </c>
      <c r="J58">
        <f>SUM(C58:I58)</f>
        <v>15</v>
      </c>
      <c r="K58" s="12">
        <f>D58/J58</f>
        <v>0</v>
      </c>
      <c r="L58" s="12">
        <f>F58/J58</f>
        <v>0.26666666666666666</v>
      </c>
      <c r="M58">
        <v>14</v>
      </c>
      <c r="N58">
        <v>3</v>
      </c>
      <c r="O58">
        <v>2</v>
      </c>
      <c r="P58">
        <v>0</v>
      </c>
      <c r="Q58">
        <v>0</v>
      </c>
      <c r="R58">
        <v>0</v>
      </c>
      <c r="S58">
        <v>2</v>
      </c>
      <c r="T58">
        <v>0</v>
      </c>
      <c r="U58">
        <v>3</v>
      </c>
      <c r="V58">
        <v>2</v>
      </c>
      <c r="W58">
        <v>0</v>
      </c>
      <c r="X58">
        <v>0</v>
      </c>
      <c r="Y58" s="12"/>
      <c r="Z58" s="12">
        <f>U58/$F58</f>
        <v>0.75</v>
      </c>
      <c r="AA58" s="12">
        <f>V58/$G58</f>
        <v>0.18181818181818182</v>
      </c>
      <c r="AB58" s="12"/>
      <c r="AC58" s="12"/>
      <c r="AD58" s="12">
        <f>SUM(Y58:AC58)</f>
        <v>0.93181818181818188</v>
      </c>
      <c r="AE58" s="18">
        <f>SUM(T58:X58)/J58</f>
        <v>0.33333333333333331</v>
      </c>
      <c r="AG58" t="s">
        <v>3073</v>
      </c>
      <c r="AH58" s="18">
        <v>0.78947368421052633</v>
      </c>
      <c r="AI58" s="12">
        <f t="shared" si="6"/>
        <v>7.8947368421052655E-2</v>
      </c>
      <c r="AJ58" s="12">
        <f t="shared" si="5"/>
        <v>0.86842105263157898</v>
      </c>
      <c r="AK58" s="18"/>
      <c r="AL58">
        <v>38</v>
      </c>
      <c r="AM58">
        <v>33</v>
      </c>
    </row>
    <row r="59" spans="1:39" x14ac:dyDescent="0.2">
      <c r="A59" t="s">
        <v>3086</v>
      </c>
      <c r="C59">
        <v>0</v>
      </c>
      <c r="D59">
        <v>0</v>
      </c>
      <c r="E59">
        <v>0</v>
      </c>
      <c r="F59">
        <v>0</v>
      </c>
      <c r="G59">
        <v>13</v>
      </c>
      <c r="H59">
        <v>0</v>
      </c>
      <c r="I59">
        <v>1</v>
      </c>
      <c r="J59">
        <f>SUM(C59:I59)</f>
        <v>14</v>
      </c>
      <c r="K59" s="12">
        <f>D59/J59</f>
        <v>0</v>
      </c>
      <c r="L59" s="12">
        <f>F59/J59</f>
        <v>0</v>
      </c>
      <c r="M59">
        <v>12</v>
      </c>
      <c r="N59">
        <v>0</v>
      </c>
      <c r="O59">
        <v>11</v>
      </c>
      <c r="P59">
        <v>0</v>
      </c>
      <c r="Q59">
        <v>0</v>
      </c>
      <c r="R59">
        <v>1</v>
      </c>
      <c r="S59">
        <v>11</v>
      </c>
      <c r="T59">
        <v>0</v>
      </c>
      <c r="U59">
        <v>0</v>
      </c>
      <c r="V59">
        <v>10</v>
      </c>
      <c r="W59">
        <v>0</v>
      </c>
      <c r="X59">
        <v>1</v>
      </c>
      <c r="Y59" s="12"/>
      <c r="Z59" s="12"/>
      <c r="AA59" s="12">
        <f>V59/$G59</f>
        <v>0.76923076923076927</v>
      </c>
      <c r="AB59" s="12"/>
      <c r="AC59" s="12">
        <f>X59/$I59</f>
        <v>1</v>
      </c>
      <c r="AD59" s="12">
        <f>SUM(Y59:AC59)</f>
        <v>1.7692307692307692</v>
      </c>
      <c r="AE59" s="18">
        <f>SUM(T59:X59)/J59</f>
        <v>0.7857142857142857</v>
      </c>
      <c r="AG59" t="s">
        <v>3077</v>
      </c>
      <c r="AH59" s="18">
        <v>0.81818181818181823</v>
      </c>
      <c r="AI59" s="12">
        <f t="shared" si="6"/>
        <v>4.5454545454545414E-2</v>
      </c>
      <c r="AJ59" s="12">
        <f t="shared" si="5"/>
        <v>0.86363636363636365</v>
      </c>
      <c r="AK59" s="18"/>
      <c r="AL59">
        <v>22</v>
      </c>
      <c r="AM59">
        <v>19</v>
      </c>
    </row>
    <row r="60" spans="1:39" x14ac:dyDescent="0.2">
      <c r="A60" t="s">
        <v>3085</v>
      </c>
      <c r="C60">
        <v>0</v>
      </c>
      <c r="D60">
        <v>0</v>
      </c>
      <c r="E60">
        <v>0</v>
      </c>
      <c r="F60" s="10">
        <v>11</v>
      </c>
      <c r="G60">
        <v>3</v>
      </c>
      <c r="H60">
        <v>0</v>
      </c>
      <c r="I60">
        <v>0</v>
      </c>
      <c r="J60">
        <f>SUM(C60:I60)</f>
        <v>14</v>
      </c>
      <c r="K60" s="12">
        <f>D60/J60</f>
        <v>0</v>
      </c>
      <c r="L60" s="12">
        <f>F60/J60</f>
        <v>0.7857142857142857</v>
      </c>
      <c r="M60">
        <v>14</v>
      </c>
      <c r="N60">
        <v>1</v>
      </c>
      <c r="O60">
        <v>2</v>
      </c>
      <c r="P60">
        <v>0</v>
      </c>
      <c r="Q60">
        <v>0</v>
      </c>
      <c r="R60">
        <v>0</v>
      </c>
      <c r="S60">
        <v>2</v>
      </c>
      <c r="T60">
        <v>0</v>
      </c>
      <c r="U60">
        <v>1</v>
      </c>
      <c r="V60">
        <v>2</v>
      </c>
      <c r="W60">
        <v>0</v>
      </c>
      <c r="X60">
        <v>0</v>
      </c>
      <c r="Y60" s="12"/>
      <c r="Z60" s="12">
        <f>U60/$F60</f>
        <v>9.0909090909090912E-2</v>
      </c>
      <c r="AA60" s="12">
        <f>V60/$G60</f>
        <v>0.66666666666666663</v>
      </c>
      <c r="AB60" s="12"/>
      <c r="AC60" s="12"/>
      <c r="AD60" s="12">
        <f>SUM(Y60:AC60)</f>
        <v>0.75757575757575757</v>
      </c>
      <c r="AE60" s="18">
        <f>SUM(T60:X60)/J60</f>
        <v>0.21428571428571427</v>
      </c>
      <c r="AG60" t="s">
        <v>3083</v>
      </c>
      <c r="AH60" s="18">
        <v>0.14285714285714285</v>
      </c>
      <c r="AI60" s="12">
        <f t="shared" si="6"/>
        <v>0.71428571428571419</v>
      </c>
      <c r="AJ60" s="12">
        <f t="shared" si="5"/>
        <v>0.8571428571428571</v>
      </c>
      <c r="AK60" s="18"/>
      <c r="AL60">
        <v>7</v>
      </c>
      <c r="AM60">
        <v>6</v>
      </c>
    </row>
    <row r="61" spans="1:39" x14ac:dyDescent="0.2">
      <c r="A61" t="s">
        <v>3087</v>
      </c>
      <c r="C61">
        <v>0</v>
      </c>
      <c r="D61">
        <v>3</v>
      </c>
      <c r="E61">
        <v>0</v>
      </c>
      <c r="F61">
        <v>0</v>
      </c>
      <c r="G61">
        <v>10</v>
      </c>
      <c r="H61">
        <v>0</v>
      </c>
      <c r="I61">
        <v>0</v>
      </c>
      <c r="J61">
        <f>SUM(C61:I61)</f>
        <v>13</v>
      </c>
      <c r="K61" s="12">
        <f>D61/J61</f>
        <v>0.23076923076923078</v>
      </c>
      <c r="L61" s="12">
        <f>F61/J61</f>
        <v>0</v>
      </c>
      <c r="M61">
        <v>12</v>
      </c>
      <c r="N61">
        <v>0</v>
      </c>
      <c r="O61">
        <v>8</v>
      </c>
      <c r="P61">
        <v>2</v>
      </c>
      <c r="Q61">
        <v>0</v>
      </c>
      <c r="R61">
        <v>0</v>
      </c>
      <c r="S61">
        <v>10</v>
      </c>
      <c r="T61">
        <v>0</v>
      </c>
      <c r="U61">
        <v>0</v>
      </c>
      <c r="V61">
        <v>8</v>
      </c>
      <c r="W61">
        <v>0</v>
      </c>
      <c r="X61">
        <v>0</v>
      </c>
      <c r="Y61" s="12"/>
      <c r="Z61" s="12"/>
      <c r="AA61" s="12">
        <f>V61/$G61</f>
        <v>0.8</v>
      </c>
      <c r="AB61" s="12"/>
      <c r="AC61" s="12"/>
      <c r="AD61" s="12">
        <f>SUM(Y61:AC61)</f>
        <v>0.8</v>
      </c>
      <c r="AE61" s="18">
        <f>SUM(T61:X61)/J61</f>
        <v>0.61538461538461542</v>
      </c>
      <c r="AG61" t="s">
        <v>3086</v>
      </c>
      <c r="AH61" s="18">
        <v>0.76923076923076927</v>
      </c>
      <c r="AI61" s="12">
        <f t="shared" si="6"/>
        <v>7.6923076923076872E-2</v>
      </c>
      <c r="AJ61" s="12">
        <f t="shared" si="5"/>
        <v>0.84615384615384615</v>
      </c>
      <c r="AK61" s="18"/>
      <c r="AL61">
        <v>13</v>
      </c>
      <c r="AM61">
        <v>11</v>
      </c>
    </row>
    <row r="62" spans="1:39" x14ac:dyDescent="0.2">
      <c r="A62" t="s">
        <v>3088</v>
      </c>
      <c r="C62">
        <v>0</v>
      </c>
      <c r="D62">
        <v>0</v>
      </c>
      <c r="E62">
        <v>0</v>
      </c>
      <c r="F62">
        <v>0</v>
      </c>
      <c r="G62">
        <v>9</v>
      </c>
      <c r="H62">
        <v>0</v>
      </c>
      <c r="I62">
        <v>0</v>
      </c>
      <c r="J62">
        <f>SUM(C62:I62)</f>
        <v>9</v>
      </c>
      <c r="K62" s="12">
        <f>D62/J62</f>
        <v>0</v>
      </c>
      <c r="L62" s="12">
        <f>F62/J62</f>
        <v>0</v>
      </c>
      <c r="M62">
        <v>6</v>
      </c>
      <c r="N62">
        <v>0</v>
      </c>
      <c r="O62">
        <v>4</v>
      </c>
      <c r="P62">
        <v>0</v>
      </c>
      <c r="Q62">
        <v>0</v>
      </c>
      <c r="R62">
        <v>0</v>
      </c>
      <c r="S62">
        <v>4</v>
      </c>
      <c r="T62">
        <v>0</v>
      </c>
      <c r="U62">
        <v>0</v>
      </c>
      <c r="V62">
        <v>4</v>
      </c>
      <c r="W62">
        <v>0</v>
      </c>
      <c r="X62">
        <v>0</v>
      </c>
      <c r="Y62" s="12"/>
      <c r="Z62" s="12"/>
      <c r="AA62" s="12">
        <f>V62/$G62</f>
        <v>0.44444444444444442</v>
      </c>
      <c r="AB62" s="12"/>
      <c r="AC62" s="12"/>
      <c r="AD62" s="12">
        <f>SUM(Y62:AC62)</f>
        <v>0.44444444444444442</v>
      </c>
      <c r="AE62" s="18">
        <f>SUM(T62:X62)/J62</f>
        <v>0.44444444444444442</v>
      </c>
      <c r="AG62" t="s">
        <v>3079</v>
      </c>
      <c r="AH62" s="18">
        <v>0.63636363636363635</v>
      </c>
      <c r="AI62" s="12">
        <f t="shared" si="6"/>
        <v>0.18181818181818188</v>
      </c>
      <c r="AJ62" s="12">
        <f t="shared" si="5"/>
        <v>0.81818181818181823</v>
      </c>
      <c r="AK62" s="18"/>
      <c r="AL62">
        <v>11</v>
      </c>
      <c r="AM62">
        <v>9</v>
      </c>
    </row>
    <row r="63" spans="1:39" x14ac:dyDescent="0.2">
      <c r="A63" t="s">
        <v>3089</v>
      </c>
      <c r="C63">
        <v>0</v>
      </c>
      <c r="D63">
        <v>0</v>
      </c>
      <c r="E63">
        <v>0</v>
      </c>
      <c r="F63">
        <v>0</v>
      </c>
      <c r="G63">
        <v>8</v>
      </c>
      <c r="H63">
        <v>0</v>
      </c>
      <c r="I63">
        <v>0</v>
      </c>
      <c r="J63">
        <f>SUM(C63:I63)</f>
        <v>8</v>
      </c>
      <c r="K63" s="12">
        <f>D63/J63</f>
        <v>0</v>
      </c>
      <c r="L63" s="12">
        <f>F63/J63</f>
        <v>0</v>
      </c>
      <c r="M63">
        <v>5</v>
      </c>
      <c r="N63">
        <v>0</v>
      </c>
      <c r="O63">
        <v>0</v>
      </c>
      <c r="P63">
        <v>0</v>
      </c>
      <c r="Q63">
        <v>0</v>
      </c>
      <c r="R63">
        <v>0</v>
      </c>
      <c r="S63">
        <v>0</v>
      </c>
      <c r="T63">
        <v>0</v>
      </c>
      <c r="U63">
        <v>0</v>
      </c>
      <c r="V63">
        <v>0</v>
      </c>
      <c r="W63">
        <v>0</v>
      </c>
      <c r="X63">
        <v>0</v>
      </c>
      <c r="Y63" s="12"/>
      <c r="Z63" s="12"/>
      <c r="AA63" s="12">
        <f>V63/$G63</f>
        <v>0</v>
      </c>
      <c r="AB63" s="12"/>
      <c r="AC63" s="12"/>
      <c r="AD63" s="12">
        <f>SUM(Y63:AC63)</f>
        <v>0</v>
      </c>
      <c r="AE63" s="18">
        <f>SUM(T63:X63)/J63</f>
        <v>0</v>
      </c>
      <c r="AG63" t="s">
        <v>3078</v>
      </c>
      <c r="AH63" s="18">
        <v>0.25</v>
      </c>
      <c r="AI63" s="12">
        <f t="shared" si="6"/>
        <v>0.5</v>
      </c>
      <c r="AJ63" s="12">
        <f t="shared" si="5"/>
        <v>0.75</v>
      </c>
      <c r="AK63" s="18"/>
      <c r="AL63">
        <v>20</v>
      </c>
      <c r="AM63">
        <v>15</v>
      </c>
    </row>
    <row r="64" spans="1:39" x14ac:dyDescent="0.2">
      <c r="A64" t="s">
        <v>3090</v>
      </c>
      <c r="C64">
        <v>0</v>
      </c>
      <c r="D64">
        <v>0</v>
      </c>
      <c r="E64">
        <v>0</v>
      </c>
      <c r="F64">
        <v>0</v>
      </c>
      <c r="G64">
        <v>6</v>
      </c>
      <c r="H64">
        <v>0</v>
      </c>
      <c r="I64">
        <v>0</v>
      </c>
      <c r="J64">
        <f>SUM(C64:I64)</f>
        <v>6</v>
      </c>
      <c r="K64" s="12">
        <f>D64/J64</f>
        <v>0</v>
      </c>
      <c r="L64" s="12">
        <f>F64/J64</f>
        <v>0</v>
      </c>
      <c r="M64">
        <v>6</v>
      </c>
      <c r="N64">
        <v>0</v>
      </c>
      <c r="O64">
        <v>5</v>
      </c>
      <c r="P64">
        <v>0</v>
      </c>
      <c r="Q64">
        <v>0</v>
      </c>
      <c r="R64">
        <v>0</v>
      </c>
      <c r="S64">
        <v>5</v>
      </c>
      <c r="T64">
        <v>0</v>
      </c>
      <c r="U64">
        <v>0</v>
      </c>
      <c r="V64">
        <v>5</v>
      </c>
      <c r="W64">
        <v>0</v>
      </c>
      <c r="X64">
        <v>0</v>
      </c>
      <c r="Y64" s="12"/>
      <c r="Z64" s="12"/>
      <c r="AA64" s="12">
        <f>V64/$G64</f>
        <v>0.83333333333333337</v>
      </c>
      <c r="AB64" s="12"/>
      <c r="AC64" s="12"/>
      <c r="AD64" s="12">
        <f>SUM(Y64:AC64)</f>
        <v>0.83333333333333337</v>
      </c>
      <c r="AE64" s="18">
        <f>SUM(T64:X64)/J64</f>
        <v>0.83333333333333337</v>
      </c>
      <c r="AG64" t="s">
        <v>3091</v>
      </c>
      <c r="AH64" s="18">
        <v>0.33333333333333331</v>
      </c>
      <c r="AI64" s="12">
        <f t="shared" si="6"/>
        <v>0.33333333333333331</v>
      </c>
      <c r="AJ64" s="12">
        <f t="shared" si="5"/>
        <v>0.66666666666666663</v>
      </c>
      <c r="AK64" s="18"/>
      <c r="AL64">
        <v>3</v>
      </c>
      <c r="AM64">
        <v>2</v>
      </c>
    </row>
    <row r="65" spans="1:39" x14ac:dyDescent="0.2">
      <c r="A65" t="s">
        <v>3092</v>
      </c>
      <c r="C65">
        <v>0</v>
      </c>
      <c r="D65">
        <v>1</v>
      </c>
      <c r="E65">
        <v>0</v>
      </c>
      <c r="F65">
        <v>0</v>
      </c>
      <c r="G65">
        <v>5</v>
      </c>
      <c r="H65">
        <v>0</v>
      </c>
      <c r="I65">
        <v>0</v>
      </c>
      <c r="J65">
        <f>SUM(C65:I65)</f>
        <v>6</v>
      </c>
      <c r="K65" s="12">
        <f>D65/J65</f>
        <v>0.16666666666666666</v>
      </c>
      <c r="L65" s="12">
        <f>F65/J65</f>
        <v>0</v>
      </c>
      <c r="M65">
        <v>6</v>
      </c>
      <c r="N65">
        <v>0</v>
      </c>
      <c r="O65">
        <v>4</v>
      </c>
      <c r="P65">
        <v>1</v>
      </c>
      <c r="Q65">
        <v>0</v>
      </c>
      <c r="R65">
        <v>0</v>
      </c>
      <c r="S65">
        <v>5</v>
      </c>
      <c r="T65">
        <v>0</v>
      </c>
      <c r="U65">
        <v>0</v>
      </c>
      <c r="V65">
        <v>4</v>
      </c>
      <c r="W65">
        <v>0</v>
      </c>
      <c r="X65">
        <v>0</v>
      </c>
      <c r="Y65" s="12"/>
      <c r="Z65" s="12"/>
      <c r="AA65" s="12">
        <f>V65/$G65</f>
        <v>0.8</v>
      </c>
      <c r="AB65" s="12"/>
      <c r="AC65" s="12"/>
      <c r="AD65" s="12">
        <f>SUM(Y65:AC65)</f>
        <v>0.8</v>
      </c>
      <c r="AE65" s="18">
        <f>SUM(T65:X65)/J65</f>
        <v>0.66666666666666663</v>
      </c>
      <c r="AG65" t="s">
        <v>3082</v>
      </c>
      <c r="AH65" s="18">
        <v>0.33333333333333331</v>
      </c>
      <c r="AI65" s="12">
        <f t="shared" si="6"/>
        <v>0.33333333333333331</v>
      </c>
      <c r="AJ65" s="12">
        <f t="shared" si="5"/>
        <v>0.66666666666666663</v>
      </c>
      <c r="AK65" s="18"/>
      <c r="AL65">
        <v>3</v>
      </c>
      <c r="AM65">
        <v>2</v>
      </c>
    </row>
    <row r="66" spans="1:39" x14ac:dyDescent="0.2">
      <c r="A66" t="s">
        <v>3091</v>
      </c>
      <c r="C66">
        <v>0</v>
      </c>
      <c r="D66">
        <v>2</v>
      </c>
      <c r="E66">
        <v>0</v>
      </c>
      <c r="F66">
        <v>0</v>
      </c>
      <c r="G66">
        <v>3</v>
      </c>
      <c r="H66">
        <v>0</v>
      </c>
      <c r="I66">
        <v>1</v>
      </c>
      <c r="J66">
        <f>SUM(C66:I66)</f>
        <v>6</v>
      </c>
      <c r="K66" s="12">
        <f>D66/J66</f>
        <v>0.33333333333333331</v>
      </c>
      <c r="L66" s="12">
        <f>F66/J66</f>
        <v>0</v>
      </c>
      <c r="M66">
        <v>4</v>
      </c>
      <c r="N66">
        <v>0</v>
      </c>
      <c r="O66">
        <v>2</v>
      </c>
      <c r="P66">
        <v>0</v>
      </c>
      <c r="Q66">
        <v>0</v>
      </c>
      <c r="R66">
        <v>1</v>
      </c>
      <c r="S66">
        <v>2</v>
      </c>
      <c r="T66">
        <v>0</v>
      </c>
      <c r="U66">
        <v>0</v>
      </c>
      <c r="V66">
        <v>1</v>
      </c>
      <c r="W66">
        <v>0</v>
      </c>
      <c r="X66">
        <v>1</v>
      </c>
      <c r="Y66" s="12"/>
      <c r="Z66" s="12"/>
      <c r="AA66" s="12">
        <f>V66/$G66</f>
        <v>0.33333333333333331</v>
      </c>
      <c r="AB66" s="12"/>
      <c r="AC66" s="12">
        <f>X66/$I66</f>
        <v>1</v>
      </c>
      <c r="AD66" s="12">
        <f>SUM(Y66:AC66)</f>
        <v>1.3333333333333333</v>
      </c>
      <c r="AE66" s="18">
        <f>SUM(T66:X66)/J66</f>
        <v>0.33333333333333331</v>
      </c>
      <c r="AG66" t="s">
        <v>3088</v>
      </c>
      <c r="AH66" s="18">
        <v>0.44444444444444442</v>
      </c>
      <c r="AI66" s="12">
        <f t="shared" si="6"/>
        <v>0.22222222222222221</v>
      </c>
      <c r="AJ66" s="12">
        <f t="shared" si="5"/>
        <v>0.66666666666666663</v>
      </c>
      <c r="AK66" s="18"/>
      <c r="AL66">
        <v>9</v>
      </c>
      <c r="AM66">
        <v>6</v>
      </c>
    </row>
    <row r="67" spans="1:39" x14ac:dyDescent="0.2">
      <c r="A67" t="s">
        <v>3093</v>
      </c>
      <c r="C67">
        <v>0</v>
      </c>
      <c r="D67">
        <v>1</v>
      </c>
      <c r="E67">
        <v>0</v>
      </c>
      <c r="F67">
        <v>0</v>
      </c>
      <c r="G67">
        <v>2</v>
      </c>
      <c r="H67">
        <v>0</v>
      </c>
      <c r="I67">
        <v>0</v>
      </c>
      <c r="J67">
        <f>SUM(C67:I67)</f>
        <v>3</v>
      </c>
      <c r="K67" s="12">
        <f>D67/J67</f>
        <v>0.33333333333333331</v>
      </c>
      <c r="L67" s="12">
        <f>F67/J67</f>
        <v>0</v>
      </c>
      <c r="M67">
        <v>1</v>
      </c>
      <c r="N67">
        <v>0</v>
      </c>
      <c r="O67">
        <v>0</v>
      </c>
      <c r="P67">
        <v>0</v>
      </c>
      <c r="Q67">
        <v>0</v>
      </c>
      <c r="R67">
        <v>0</v>
      </c>
      <c r="S67">
        <v>0</v>
      </c>
      <c r="T67">
        <v>0</v>
      </c>
      <c r="U67">
        <v>0</v>
      </c>
      <c r="V67">
        <v>0</v>
      </c>
      <c r="W67">
        <v>0</v>
      </c>
      <c r="X67">
        <v>0</v>
      </c>
      <c r="Y67" s="12"/>
      <c r="Z67" s="12"/>
      <c r="AA67" s="12">
        <f>V67/$G67</f>
        <v>0</v>
      </c>
      <c r="AB67" s="12"/>
      <c r="AC67" s="12"/>
      <c r="AD67" s="12">
        <f>SUM(Y67:AC67)</f>
        <v>0</v>
      </c>
      <c r="AE67" s="18">
        <f>SUM(T67:X67)/J67</f>
        <v>0</v>
      </c>
      <c r="AG67" t="s">
        <v>3089</v>
      </c>
      <c r="AH67" s="18">
        <v>0</v>
      </c>
      <c r="AI67" s="12">
        <f t="shared" si="6"/>
        <v>0.625</v>
      </c>
      <c r="AJ67" s="12">
        <f t="shared" si="5"/>
        <v>0.625</v>
      </c>
      <c r="AK67" s="18"/>
      <c r="AL67">
        <v>8</v>
      </c>
      <c r="AM67">
        <v>5</v>
      </c>
    </row>
    <row r="68" spans="1:39" x14ac:dyDescent="0.2">
      <c r="A68" t="s">
        <v>3094</v>
      </c>
      <c r="C68">
        <v>0</v>
      </c>
      <c r="D68">
        <v>2</v>
      </c>
      <c r="E68">
        <v>0</v>
      </c>
      <c r="F68">
        <v>0</v>
      </c>
      <c r="G68">
        <v>0</v>
      </c>
      <c r="H68">
        <v>0</v>
      </c>
      <c r="I68">
        <v>0</v>
      </c>
      <c r="J68">
        <f>SUM(C68:I68)</f>
        <v>2</v>
      </c>
      <c r="K68" s="12">
        <f>D68/J68</f>
        <v>1</v>
      </c>
      <c r="L68" s="12">
        <f>F68/J68</f>
        <v>0</v>
      </c>
      <c r="M68">
        <v>2</v>
      </c>
      <c r="N68">
        <v>0</v>
      </c>
      <c r="O68">
        <v>0</v>
      </c>
      <c r="P68">
        <v>1</v>
      </c>
      <c r="Q68">
        <v>0</v>
      </c>
      <c r="R68">
        <v>0</v>
      </c>
      <c r="S68">
        <v>1</v>
      </c>
      <c r="T68">
        <v>0</v>
      </c>
      <c r="U68">
        <v>0</v>
      </c>
      <c r="V68">
        <v>0</v>
      </c>
      <c r="W68">
        <v>0</v>
      </c>
      <c r="X68">
        <v>0</v>
      </c>
      <c r="Y68" s="12"/>
      <c r="Z68" s="12"/>
      <c r="AA68" s="12"/>
      <c r="AB68" s="12"/>
      <c r="AC68" s="12"/>
      <c r="AD68" s="12">
        <f>SUM(Y68:AC68)</f>
        <v>0</v>
      </c>
      <c r="AE68">
        <f>SUM(T68:X68)/J68</f>
        <v>0</v>
      </c>
      <c r="AG68" t="s">
        <v>3093</v>
      </c>
      <c r="AH68" s="18">
        <v>0</v>
      </c>
      <c r="AI68" s="12">
        <f t="shared" si="6"/>
        <v>0.5</v>
      </c>
      <c r="AJ68" s="12">
        <f t="shared" si="5"/>
        <v>0.5</v>
      </c>
      <c r="AK68" s="18"/>
      <c r="AL68">
        <v>2</v>
      </c>
      <c r="AM68">
        <v>1</v>
      </c>
    </row>
    <row r="69" spans="1:39" x14ac:dyDescent="0.2">
      <c r="A69" t="s">
        <v>3095</v>
      </c>
      <c r="C69">
        <v>0</v>
      </c>
      <c r="D69">
        <v>0</v>
      </c>
      <c r="E69">
        <v>0</v>
      </c>
      <c r="F69">
        <v>0</v>
      </c>
      <c r="G69">
        <v>1</v>
      </c>
      <c r="H69">
        <v>0</v>
      </c>
      <c r="I69">
        <v>0</v>
      </c>
      <c r="J69">
        <f>SUM(C69:I69)</f>
        <v>1</v>
      </c>
      <c r="K69" s="12">
        <f>D69/J69</f>
        <v>0</v>
      </c>
      <c r="L69" s="12">
        <f>F69/J69</f>
        <v>0</v>
      </c>
      <c r="M69">
        <v>1</v>
      </c>
      <c r="N69">
        <v>0</v>
      </c>
      <c r="O69">
        <v>0</v>
      </c>
      <c r="P69">
        <v>0</v>
      </c>
      <c r="Q69">
        <v>0</v>
      </c>
      <c r="R69">
        <v>0</v>
      </c>
      <c r="S69">
        <v>0</v>
      </c>
      <c r="T69">
        <v>0</v>
      </c>
      <c r="U69">
        <v>0</v>
      </c>
      <c r="V69">
        <v>0</v>
      </c>
      <c r="W69">
        <v>0</v>
      </c>
      <c r="X69">
        <v>0</v>
      </c>
      <c r="Y69" s="12"/>
      <c r="Z69" s="12"/>
      <c r="AA69" s="12">
        <f>V69/$G69</f>
        <v>0</v>
      </c>
      <c r="AB69" s="12"/>
      <c r="AC69" s="12"/>
      <c r="AD69" s="12">
        <f>SUM(Y69:AC69)</f>
        <v>0</v>
      </c>
      <c r="AE69" s="18">
        <f>SUM(T69:X69)/J69</f>
        <v>0</v>
      </c>
      <c r="AG69" t="s">
        <v>3096</v>
      </c>
      <c r="AI69" s="12"/>
      <c r="AJ69" s="12"/>
      <c r="AL69">
        <v>0</v>
      </c>
      <c r="AM69">
        <v>0</v>
      </c>
    </row>
    <row r="70" spans="1:39" x14ac:dyDescent="0.2">
      <c r="A70" t="s">
        <v>3096</v>
      </c>
      <c r="C70">
        <v>0</v>
      </c>
      <c r="D70">
        <v>1</v>
      </c>
      <c r="E70">
        <v>0</v>
      </c>
      <c r="F70">
        <v>0</v>
      </c>
      <c r="G70">
        <v>0</v>
      </c>
      <c r="H70">
        <v>0</v>
      </c>
      <c r="I70">
        <v>0</v>
      </c>
      <c r="J70">
        <f>SUM(C70:I70)</f>
        <v>1</v>
      </c>
      <c r="K70" s="12">
        <f>D70/J70</f>
        <v>1</v>
      </c>
      <c r="L70" s="12">
        <f>F70/J70</f>
        <v>0</v>
      </c>
      <c r="M70">
        <v>1</v>
      </c>
      <c r="N70">
        <v>0</v>
      </c>
      <c r="O70">
        <v>0</v>
      </c>
      <c r="P70">
        <v>0</v>
      </c>
      <c r="Q70">
        <v>0</v>
      </c>
      <c r="R70">
        <v>0</v>
      </c>
      <c r="S70">
        <v>0</v>
      </c>
      <c r="T70">
        <v>0</v>
      </c>
      <c r="U70">
        <v>0</v>
      </c>
      <c r="V70">
        <v>0</v>
      </c>
      <c r="W70">
        <v>0</v>
      </c>
      <c r="X70">
        <v>0</v>
      </c>
      <c r="Y70" s="12"/>
      <c r="Z70" s="12"/>
      <c r="AA70" s="12"/>
      <c r="AB70" s="12"/>
      <c r="AC70" s="12"/>
      <c r="AD70" s="12"/>
      <c r="AE70" s="18">
        <f>SUM(T70:X70)/J70</f>
        <v>0</v>
      </c>
      <c r="AG70" t="s">
        <v>3097</v>
      </c>
      <c r="AI70" s="12"/>
      <c r="AJ70" s="12"/>
      <c r="AL70">
        <v>0</v>
      </c>
      <c r="AM70">
        <v>0</v>
      </c>
    </row>
    <row r="71" spans="1:39" x14ac:dyDescent="0.2">
      <c r="A71" t="s">
        <v>3097</v>
      </c>
      <c r="C71">
        <v>0</v>
      </c>
      <c r="D71">
        <v>0</v>
      </c>
      <c r="E71">
        <v>0</v>
      </c>
      <c r="F71">
        <v>0</v>
      </c>
      <c r="G71">
        <v>0</v>
      </c>
      <c r="H71">
        <v>0</v>
      </c>
      <c r="I71">
        <v>0</v>
      </c>
      <c r="J71">
        <f>SUM(C71:I71)</f>
        <v>0</v>
      </c>
      <c r="K71" s="12" t="e">
        <f>D71/J71</f>
        <v>#DIV/0!</v>
      </c>
      <c r="L71" s="12" t="e">
        <f>F71/J71</f>
        <v>#DIV/0!</v>
      </c>
      <c r="M71">
        <v>0</v>
      </c>
      <c r="N71">
        <v>0</v>
      </c>
      <c r="O71">
        <v>0</v>
      </c>
      <c r="P71">
        <v>0</v>
      </c>
      <c r="Q71">
        <v>0</v>
      </c>
      <c r="R71">
        <v>0</v>
      </c>
      <c r="S71">
        <v>0</v>
      </c>
      <c r="T71">
        <v>0</v>
      </c>
      <c r="U71">
        <v>0</v>
      </c>
      <c r="V71">
        <v>0</v>
      </c>
      <c r="W71">
        <v>0</v>
      </c>
      <c r="X71">
        <v>0</v>
      </c>
      <c r="Y71" s="12"/>
      <c r="Z71" s="12"/>
      <c r="AA71" s="12"/>
      <c r="AB71" s="12"/>
      <c r="AC71" s="12"/>
      <c r="AG71" t="s">
        <v>3098</v>
      </c>
      <c r="AI71" s="12"/>
      <c r="AJ71" s="12"/>
      <c r="AL71">
        <v>0</v>
      </c>
      <c r="AM71">
        <v>0</v>
      </c>
    </row>
    <row r="72" spans="1:39" x14ac:dyDescent="0.2">
      <c r="A72" t="s">
        <v>3098</v>
      </c>
      <c r="C72">
        <v>0</v>
      </c>
      <c r="D72">
        <v>0</v>
      </c>
      <c r="E72">
        <v>0</v>
      </c>
      <c r="F72">
        <v>0</v>
      </c>
      <c r="G72">
        <v>0</v>
      </c>
      <c r="H72">
        <v>0</v>
      </c>
      <c r="I72">
        <v>0</v>
      </c>
      <c r="J72">
        <f>SUM(C72:I72)</f>
        <v>0</v>
      </c>
      <c r="K72" s="12" t="e">
        <f>D72/J72</f>
        <v>#DIV/0!</v>
      </c>
      <c r="L72" s="12" t="e">
        <f>F72/J72</f>
        <v>#DIV/0!</v>
      </c>
      <c r="M72">
        <v>0</v>
      </c>
      <c r="N72">
        <v>0</v>
      </c>
      <c r="O72">
        <v>0</v>
      </c>
      <c r="P72">
        <v>0</v>
      </c>
      <c r="Q72">
        <v>0</v>
      </c>
      <c r="R72">
        <v>0</v>
      </c>
      <c r="S72">
        <v>0</v>
      </c>
      <c r="T72">
        <v>0</v>
      </c>
      <c r="U72">
        <v>0</v>
      </c>
      <c r="V72">
        <v>0</v>
      </c>
      <c r="W72">
        <v>0</v>
      </c>
      <c r="X72">
        <v>0</v>
      </c>
      <c r="Y72" s="12"/>
      <c r="Z72" s="12"/>
      <c r="AA72" s="12"/>
      <c r="AB72" s="12"/>
      <c r="AC72" s="12"/>
      <c r="AG72" t="s">
        <v>3099</v>
      </c>
      <c r="AI72" s="12"/>
      <c r="AJ72" s="12"/>
      <c r="AL72">
        <v>0</v>
      </c>
      <c r="AM72">
        <v>0</v>
      </c>
    </row>
    <row r="73" spans="1:39" x14ac:dyDescent="0.2">
      <c r="A73" t="s">
        <v>3099</v>
      </c>
      <c r="C73">
        <v>0</v>
      </c>
      <c r="D73">
        <v>0</v>
      </c>
      <c r="E73">
        <v>0</v>
      </c>
      <c r="F73">
        <v>0</v>
      </c>
      <c r="G73">
        <v>0</v>
      </c>
      <c r="H73">
        <v>0</v>
      </c>
      <c r="I73">
        <v>0</v>
      </c>
      <c r="J73">
        <f>SUM(C73:I73)</f>
        <v>0</v>
      </c>
      <c r="K73" s="12" t="e">
        <f>D73/J73</f>
        <v>#DIV/0!</v>
      </c>
      <c r="L73" s="12" t="e">
        <f>F73/J73</f>
        <v>#DIV/0!</v>
      </c>
      <c r="M73">
        <v>0</v>
      </c>
      <c r="N73">
        <v>0</v>
      </c>
      <c r="O73">
        <v>0</v>
      </c>
      <c r="P73">
        <v>0</v>
      </c>
      <c r="Q73">
        <v>0</v>
      </c>
      <c r="R73">
        <v>0</v>
      </c>
      <c r="S73">
        <v>0</v>
      </c>
      <c r="T73">
        <v>0</v>
      </c>
      <c r="U73">
        <v>0</v>
      </c>
      <c r="V73">
        <v>0</v>
      </c>
      <c r="W73">
        <v>0</v>
      </c>
      <c r="X73">
        <v>0</v>
      </c>
      <c r="Y73" s="12"/>
      <c r="Z73" s="12"/>
      <c r="AA73" s="12"/>
      <c r="AB73" s="12"/>
      <c r="AC73" s="12"/>
      <c r="AG73" t="s">
        <v>3094</v>
      </c>
      <c r="AI73" s="12"/>
      <c r="AJ73" s="12"/>
      <c r="AL73">
        <v>0</v>
      </c>
      <c r="AM73">
        <v>0</v>
      </c>
    </row>
    <row r="75" spans="1:39" x14ac:dyDescent="0.2">
      <c r="Y75" s="12">
        <f>AVERAGE(Y42:Y73)</f>
        <v>0.80769230769230782</v>
      </c>
      <c r="Z75" s="12">
        <f>AVERAGE(Z42:Z73)</f>
        <v>0.45075757575757569</v>
      </c>
      <c r="AA75" s="12">
        <f>AVERAGE(AA42:AA73)</f>
        <v>0.5215699500362222</v>
      </c>
      <c r="AB75" s="12">
        <f>AVERAGE(AB42:AB73)</f>
        <v>0.5</v>
      </c>
      <c r="AC75" s="12">
        <f>AVERAGE(AC42:AC73)</f>
        <v>0.9277777777777777</v>
      </c>
    </row>
    <row r="76" spans="1:39" x14ac:dyDescent="0.2">
      <c r="Y76" s="18">
        <f>_xlfn.STDEV.S(Y42:Y73)</f>
        <v>0.26923076923076855</v>
      </c>
      <c r="Z76" s="18">
        <f>_xlfn.STDEV.S(Z42:Z73)</f>
        <v>0.4694423389306242</v>
      </c>
      <c r="AA76" s="18">
        <f>_xlfn.STDEV.S(AA42:AA73)</f>
        <v>0.29404009669315584</v>
      </c>
      <c r="AB76" s="18">
        <f>_xlfn.STDEV.S(AB42:AB73)</f>
        <v>0.70710678118654757</v>
      </c>
      <c r="AC76" s="18">
        <f>_xlfn.STDEV.S(AC42:AC73)</f>
        <v>0.10929064207170043</v>
      </c>
    </row>
  </sheetData>
  <autoFilter ref="A41:AE73">
    <sortState ref="A42:AE73">
      <sortCondition descending="1" ref="J41:J73"/>
    </sortState>
  </autoFilter>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topLeftCell="A31" workbookViewId="0">
      <selection activeCell="L36" sqref="L36"/>
    </sheetView>
  </sheetViews>
  <sheetFormatPr baseColWidth="10" defaultRowHeight="16" x14ac:dyDescent="0.2"/>
  <sheetData>
    <row r="2" spans="1:8" x14ac:dyDescent="0.2">
      <c r="B2" t="s">
        <v>3614</v>
      </c>
    </row>
    <row r="3" spans="1:8" x14ac:dyDescent="0.2">
      <c r="A3" s="8" t="s">
        <v>3067</v>
      </c>
      <c r="B3" s="8" t="s">
        <v>3615</v>
      </c>
      <c r="C3" s="8" t="s">
        <v>3617</v>
      </c>
      <c r="D3" s="8" t="s">
        <v>3618</v>
      </c>
      <c r="E3" s="8" t="s">
        <v>3112</v>
      </c>
      <c r="F3" s="8" t="s">
        <v>3056</v>
      </c>
      <c r="G3" s="8" t="s">
        <v>3620</v>
      </c>
      <c r="H3" s="8" t="s">
        <v>3621</v>
      </c>
    </row>
    <row r="4" spans="1:8" x14ac:dyDescent="0.2">
      <c r="A4" t="s">
        <v>3080</v>
      </c>
      <c r="B4">
        <v>100</v>
      </c>
      <c r="C4">
        <v>88</v>
      </c>
      <c r="D4">
        <f t="shared" ref="D4:D35" si="0">B4-C4</f>
        <v>12</v>
      </c>
      <c r="E4" s="18">
        <v>0.88</v>
      </c>
      <c r="F4">
        <v>1</v>
      </c>
      <c r="G4">
        <f t="shared" ref="G4:G32" si="1">B4/F4</f>
        <v>100</v>
      </c>
      <c r="H4">
        <f t="shared" ref="H4:H32" si="2">C4/F4</f>
        <v>88</v>
      </c>
    </row>
    <row r="5" spans="1:8" x14ac:dyDescent="0.2">
      <c r="A5" t="s">
        <v>3068</v>
      </c>
      <c r="B5">
        <v>1403</v>
      </c>
      <c r="C5">
        <v>1159</v>
      </c>
      <c r="D5">
        <f t="shared" si="0"/>
        <v>244</v>
      </c>
      <c r="E5" s="18">
        <v>0.82608695652173914</v>
      </c>
      <c r="F5">
        <v>15</v>
      </c>
      <c r="G5">
        <f t="shared" si="1"/>
        <v>93.533333333333331</v>
      </c>
      <c r="H5">
        <f t="shared" si="2"/>
        <v>77.266666666666666</v>
      </c>
    </row>
    <row r="6" spans="1:8" x14ac:dyDescent="0.2">
      <c r="A6" t="s">
        <v>3088</v>
      </c>
      <c r="B6">
        <v>62</v>
      </c>
      <c r="C6">
        <v>42</v>
      </c>
      <c r="D6">
        <f t="shared" si="0"/>
        <v>20</v>
      </c>
      <c r="E6" s="18">
        <v>0.67741935483870963</v>
      </c>
      <c r="F6">
        <v>1</v>
      </c>
      <c r="G6">
        <f t="shared" si="1"/>
        <v>62</v>
      </c>
      <c r="H6">
        <f t="shared" si="2"/>
        <v>42</v>
      </c>
    </row>
    <row r="7" spans="1:8" x14ac:dyDescent="0.2">
      <c r="A7" t="s">
        <v>3069</v>
      </c>
      <c r="B7">
        <v>523</v>
      </c>
      <c r="C7">
        <v>390</v>
      </c>
      <c r="D7">
        <f t="shared" si="0"/>
        <v>133</v>
      </c>
      <c r="E7" s="18">
        <v>0.74569789674952203</v>
      </c>
      <c r="F7">
        <v>11</v>
      </c>
      <c r="G7">
        <f t="shared" si="1"/>
        <v>47.545454545454547</v>
      </c>
      <c r="H7">
        <f t="shared" si="2"/>
        <v>35.454545454545453</v>
      </c>
    </row>
    <row r="8" spans="1:8" x14ac:dyDescent="0.2">
      <c r="A8" t="s">
        <v>3082</v>
      </c>
      <c r="B8">
        <v>232</v>
      </c>
      <c r="C8">
        <v>228</v>
      </c>
      <c r="D8">
        <f t="shared" si="0"/>
        <v>4</v>
      </c>
      <c r="E8" s="18">
        <v>0.98275862068965514</v>
      </c>
      <c r="F8">
        <v>5</v>
      </c>
      <c r="G8">
        <f t="shared" si="1"/>
        <v>46.4</v>
      </c>
      <c r="H8">
        <f t="shared" si="2"/>
        <v>45.6</v>
      </c>
    </row>
    <row r="9" spans="1:8" x14ac:dyDescent="0.2">
      <c r="A9" t="s">
        <v>3087</v>
      </c>
      <c r="B9">
        <v>135</v>
      </c>
      <c r="C9">
        <v>104</v>
      </c>
      <c r="D9">
        <f t="shared" si="0"/>
        <v>31</v>
      </c>
      <c r="E9" s="18">
        <v>0.77037037037037037</v>
      </c>
      <c r="F9">
        <v>3</v>
      </c>
      <c r="G9">
        <f t="shared" si="1"/>
        <v>45</v>
      </c>
      <c r="H9">
        <f t="shared" si="2"/>
        <v>34.666666666666664</v>
      </c>
    </row>
    <row r="10" spans="1:8" x14ac:dyDescent="0.2">
      <c r="A10" t="s">
        <v>3081</v>
      </c>
      <c r="B10">
        <v>143</v>
      </c>
      <c r="C10">
        <v>124</v>
      </c>
      <c r="D10">
        <f t="shared" si="0"/>
        <v>19</v>
      </c>
      <c r="E10" s="18">
        <v>0.86713286713286708</v>
      </c>
      <c r="F10">
        <v>4</v>
      </c>
      <c r="G10">
        <f t="shared" si="1"/>
        <v>35.75</v>
      </c>
      <c r="H10">
        <f t="shared" si="2"/>
        <v>31</v>
      </c>
    </row>
    <row r="11" spans="1:8" x14ac:dyDescent="0.2">
      <c r="A11" t="s">
        <v>3070</v>
      </c>
      <c r="B11">
        <v>340</v>
      </c>
      <c r="C11">
        <v>312</v>
      </c>
      <c r="D11">
        <f t="shared" si="0"/>
        <v>28</v>
      </c>
      <c r="E11" s="18">
        <v>0.91764705882352937</v>
      </c>
      <c r="F11">
        <v>10</v>
      </c>
      <c r="G11">
        <f t="shared" si="1"/>
        <v>34</v>
      </c>
      <c r="H11">
        <f t="shared" si="2"/>
        <v>31.2</v>
      </c>
    </row>
    <row r="12" spans="1:8" x14ac:dyDescent="0.2">
      <c r="A12" t="s">
        <v>3073</v>
      </c>
      <c r="B12">
        <v>806</v>
      </c>
      <c r="C12">
        <v>688</v>
      </c>
      <c r="D12">
        <f t="shared" si="0"/>
        <v>118</v>
      </c>
      <c r="E12" s="18">
        <v>0.85359801488833742</v>
      </c>
      <c r="F12">
        <v>28</v>
      </c>
      <c r="G12">
        <f t="shared" si="1"/>
        <v>28.785714285714285</v>
      </c>
      <c r="H12">
        <f t="shared" si="2"/>
        <v>24.571428571428573</v>
      </c>
    </row>
    <row r="13" spans="1:8" x14ac:dyDescent="0.2">
      <c r="A13" t="s">
        <v>3077</v>
      </c>
      <c r="B13">
        <v>277</v>
      </c>
      <c r="C13">
        <v>204</v>
      </c>
      <c r="D13">
        <f t="shared" si="0"/>
        <v>73</v>
      </c>
      <c r="E13" s="18">
        <v>0.73646209386281591</v>
      </c>
      <c r="F13">
        <v>10</v>
      </c>
      <c r="G13">
        <f t="shared" si="1"/>
        <v>27.7</v>
      </c>
      <c r="H13">
        <f t="shared" si="2"/>
        <v>20.399999999999999</v>
      </c>
    </row>
    <row r="14" spans="1:8" x14ac:dyDescent="0.2">
      <c r="A14" t="s">
        <v>3090</v>
      </c>
      <c r="B14">
        <v>54</v>
      </c>
      <c r="C14">
        <v>42</v>
      </c>
      <c r="D14">
        <f t="shared" si="0"/>
        <v>12</v>
      </c>
      <c r="E14" s="18">
        <v>0.77777777777777779</v>
      </c>
      <c r="F14">
        <v>2</v>
      </c>
      <c r="G14">
        <f t="shared" si="1"/>
        <v>27</v>
      </c>
      <c r="H14">
        <f t="shared" si="2"/>
        <v>21</v>
      </c>
    </row>
    <row r="15" spans="1:8" x14ac:dyDescent="0.2">
      <c r="A15" t="s">
        <v>3089</v>
      </c>
      <c r="B15">
        <v>53</v>
      </c>
      <c r="C15">
        <v>29</v>
      </c>
      <c r="D15">
        <f t="shared" si="0"/>
        <v>24</v>
      </c>
      <c r="E15" s="18">
        <v>0.54716981132075471</v>
      </c>
      <c r="F15">
        <v>2</v>
      </c>
      <c r="G15">
        <f t="shared" si="1"/>
        <v>26.5</v>
      </c>
      <c r="H15">
        <f t="shared" si="2"/>
        <v>14.5</v>
      </c>
    </row>
    <row r="16" spans="1:8" x14ac:dyDescent="0.2">
      <c r="A16" t="s">
        <v>3072</v>
      </c>
      <c r="B16">
        <v>304</v>
      </c>
      <c r="C16">
        <v>253</v>
      </c>
      <c r="D16">
        <f t="shared" si="0"/>
        <v>51</v>
      </c>
      <c r="E16" s="18">
        <v>0.83223684210526316</v>
      </c>
      <c r="F16">
        <v>13</v>
      </c>
      <c r="G16">
        <f t="shared" si="1"/>
        <v>23.384615384615383</v>
      </c>
      <c r="H16">
        <f t="shared" si="2"/>
        <v>19.46153846153846</v>
      </c>
    </row>
    <row r="17" spans="1:8" x14ac:dyDescent="0.2">
      <c r="A17" t="s">
        <v>3084</v>
      </c>
      <c r="B17">
        <v>115</v>
      </c>
      <c r="C17">
        <v>85</v>
      </c>
      <c r="D17">
        <f t="shared" si="0"/>
        <v>30</v>
      </c>
      <c r="E17" s="18">
        <v>0.73913043478260865</v>
      </c>
      <c r="F17">
        <v>5</v>
      </c>
      <c r="G17">
        <f t="shared" si="1"/>
        <v>23</v>
      </c>
      <c r="H17">
        <f t="shared" si="2"/>
        <v>17</v>
      </c>
    </row>
    <row r="18" spans="1:8" x14ac:dyDescent="0.2">
      <c r="A18" t="s">
        <v>3083</v>
      </c>
      <c r="B18">
        <v>109</v>
      </c>
      <c r="C18">
        <v>83</v>
      </c>
      <c r="D18">
        <f t="shared" si="0"/>
        <v>26</v>
      </c>
      <c r="E18" s="18">
        <v>0.76146788990825687</v>
      </c>
      <c r="F18">
        <v>5</v>
      </c>
      <c r="G18">
        <f t="shared" si="1"/>
        <v>21.8</v>
      </c>
      <c r="H18">
        <f t="shared" si="2"/>
        <v>16.600000000000001</v>
      </c>
    </row>
    <row r="19" spans="1:8" x14ac:dyDescent="0.2">
      <c r="A19" t="s">
        <v>3076</v>
      </c>
      <c r="B19">
        <v>260</v>
      </c>
      <c r="C19">
        <v>166</v>
      </c>
      <c r="D19">
        <f t="shared" si="0"/>
        <v>94</v>
      </c>
      <c r="E19" s="18">
        <v>0.63846153846153841</v>
      </c>
      <c r="F19">
        <v>12</v>
      </c>
      <c r="G19">
        <f t="shared" si="1"/>
        <v>21.666666666666668</v>
      </c>
      <c r="H19">
        <f t="shared" si="2"/>
        <v>13.833333333333334</v>
      </c>
    </row>
    <row r="20" spans="1:8" x14ac:dyDescent="0.2">
      <c r="A20" t="s">
        <v>3085</v>
      </c>
      <c r="B20">
        <v>63</v>
      </c>
      <c r="C20">
        <v>49</v>
      </c>
      <c r="D20">
        <f t="shared" si="0"/>
        <v>14</v>
      </c>
      <c r="E20" s="18">
        <v>0.77777777777777779</v>
      </c>
      <c r="F20">
        <v>3</v>
      </c>
      <c r="G20">
        <f t="shared" si="1"/>
        <v>21</v>
      </c>
      <c r="H20">
        <f t="shared" si="2"/>
        <v>16.333333333333332</v>
      </c>
    </row>
    <row r="21" spans="1:8" x14ac:dyDescent="0.2">
      <c r="A21" t="s">
        <v>3096</v>
      </c>
      <c r="B21">
        <v>20</v>
      </c>
      <c r="C21">
        <v>20</v>
      </c>
      <c r="D21">
        <f t="shared" si="0"/>
        <v>0</v>
      </c>
      <c r="E21" s="18">
        <v>1</v>
      </c>
      <c r="F21">
        <v>1</v>
      </c>
      <c r="G21">
        <f t="shared" si="1"/>
        <v>20</v>
      </c>
      <c r="H21">
        <f t="shared" si="2"/>
        <v>20</v>
      </c>
    </row>
    <row r="22" spans="1:8" x14ac:dyDescent="0.2">
      <c r="A22" t="s">
        <v>3086</v>
      </c>
      <c r="B22">
        <v>113</v>
      </c>
      <c r="C22">
        <v>75</v>
      </c>
      <c r="D22">
        <f t="shared" si="0"/>
        <v>38</v>
      </c>
      <c r="E22" s="18">
        <v>0.66371681415929207</v>
      </c>
      <c r="F22">
        <v>6</v>
      </c>
      <c r="G22">
        <f t="shared" si="1"/>
        <v>18.833333333333332</v>
      </c>
      <c r="H22">
        <f t="shared" si="2"/>
        <v>12.5</v>
      </c>
    </row>
    <row r="23" spans="1:8" x14ac:dyDescent="0.2">
      <c r="A23" t="s">
        <v>3075</v>
      </c>
      <c r="B23">
        <v>163</v>
      </c>
      <c r="C23">
        <v>88</v>
      </c>
      <c r="D23">
        <f t="shared" si="0"/>
        <v>75</v>
      </c>
      <c r="E23" s="18">
        <v>0.53987730061349692</v>
      </c>
      <c r="F23">
        <v>9</v>
      </c>
      <c r="G23">
        <f t="shared" si="1"/>
        <v>18.111111111111111</v>
      </c>
      <c r="H23">
        <f t="shared" si="2"/>
        <v>9.7777777777777786</v>
      </c>
    </row>
    <row r="24" spans="1:8" x14ac:dyDescent="0.2">
      <c r="A24" t="s">
        <v>3074</v>
      </c>
      <c r="B24">
        <v>206</v>
      </c>
      <c r="C24">
        <v>155</v>
      </c>
      <c r="D24">
        <f t="shared" si="0"/>
        <v>51</v>
      </c>
      <c r="E24" s="18">
        <v>0.75242718446601942</v>
      </c>
      <c r="F24">
        <v>12</v>
      </c>
      <c r="G24">
        <f t="shared" si="1"/>
        <v>17.166666666666668</v>
      </c>
      <c r="H24">
        <f t="shared" si="2"/>
        <v>12.916666666666666</v>
      </c>
    </row>
    <row r="25" spans="1:8" x14ac:dyDescent="0.2">
      <c r="A25" t="s">
        <v>3071</v>
      </c>
      <c r="B25">
        <v>477</v>
      </c>
      <c r="C25">
        <v>363</v>
      </c>
      <c r="D25">
        <f t="shared" si="0"/>
        <v>114</v>
      </c>
      <c r="E25" s="18">
        <v>0.76100628930817615</v>
      </c>
      <c r="F25">
        <v>29</v>
      </c>
      <c r="G25">
        <f t="shared" si="1"/>
        <v>16.448275862068964</v>
      </c>
      <c r="H25">
        <f t="shared" si="2"/>
        <v>12.517241379310345</v>
      </c>
    </row>
    <row r="26" spans="1:8" x14ac:dyDescent="0.2">
      <c r="A26" t="s">
        <v>3091</v>
      </c>
      <c r="B26">
        <v>64</v>
      </c>
      <c r="C26">
        <v>58</v>
      </c>
      <c r="D26">
        <f t="shared" si="0"/>
        <v>6</v>
      </c>
      <c r="E26" s="18">
        <v>0.90625</v>
      </c>
      <c r="F26">
        <v>4</v>
      </c>
      <c r="G26">
        <f t="shared" si="1"/>
        <v>16</v>
      </c>
      <c r="H26">
        <f t="shared" si="2"/>
        <v>14.5</v>
      </c>
    </row>
    <row r="27" spans="1:8" x14ac:dyDescent="0.2">
      <c r="A27" t="s">
        <v>3079</v>
      </c>
      <c r="B27">
        <v>155</v>
      </c>
      <c r="C27">
        <v>138</v>
      </c>
      <c r="D27">
        <f t="shared" si="0"/>
        <v>17</v>
      </c>
      <c r="E27" s="18">
        <v>0.89032258064516134</v>
      </c>
      <c r="F27">
        <v>12</v>
      </c>
      <c r="G27">
        <f t="shared" si="1"/>
        <v>12.916666666666666</v>
      </c>
      <c r="H27">
        <f t="shared" si="2"/>
        <v>11.5</v>
      </c>
    </row>
    <row r="28" spans="1:8" x14ac:dyDescent="0.2">
      <c r="A28" t="s">
        <v>3078</v>
      </c>
      <c r="B28">
        <v>128</v>
      </c>
      <c r="C28">
        <v>89</v>
      </c>
      <c r="D28">
        <f t="shared" si="0"/>
        <v>39</v>
      </c>
      <c r="E28" s="18">
        <v>0.6953125</v>
      </c>
      <c r="F28">
        <v>14</v>
      </c>
      <c r="G28">
        <f t="shared" si="1"/>
        <v>9.1428571428571423</v>
      </c>
      <c r="H28">
        <f t="shared" si="2"/>
        <v>6.3571428571428568</v>
      </c>
    </row>
    <row r="29" spans="1:8" x14ac:dyDescent="0.2">
      <c r="A29" t="s">
        <v>3094</v>
      </c>
      <c r="B29">
        <v>8</v>
      </c>
      <c r="C29">
        <v>8</v>
      </c>
      <c r="D29">
        <f t="shared" si="0"/>
        <v>0</v>
      </c>
      <c r="E29" s="18">
        <v>1</v>
      </c>
      <c r="F29">
        <v>1</v>
      </c>
      <c r="G29">
        <f t="shared" si="1"/>
        <v>8</v>
      </c>
      <c r="H29">
        <f t="shared" si="2"/>
        <v>8</v>
      </c>
    </row>
    <row r="30" spans="1:8" x14ac:dyDescent="0.2">
      <c r="A30" t="s">
        <v>3092</v>
      </c>
      <c r="B30">
        <v>35</v>
      </c>
      <c r="C30">
        <v>19</v>
      </c>
      <c r="D30">
        <f t="shared" si="0"/>
        <v>16</v>
      </c>
      <c r="E30" s="18">
        <v>0.54285714285714282</v>
      </c>
      <c r="F30">
        <v>5</v>
      </c>
      <c r="G30">
        <f t="shared" si="1"/>
        <v>7</v>
      </c>
      <c r="H30">
        <f t="shared" si="2"/>
        <v>3.8</v>
      </c>
    </row>
    <row r="31" spans="1:8" x14ac:dyDescent="0.2">
      <c r="A31" t="s">
        <v>3093</v>
      </c>
      <c r="B31">
        <v>12</v>
      </c>
      <c r="C31">
        <v>7</v>
      </c>
      <c r="D31">
        <f t="shared" si="0"/>
        <v>5</v>
      </c>
      <c r="E31" s="18">
        <v>0.58333333333333337</v>
      </c>
      <c r="F31">
        <v>3</v>
      </c>
      <c r="G31">
        <f t="shared" si="1"/>
        <v>4</v>
      </c>
      <c r="H31">
        <f t="shared" si="2"/>
        <v>2.3333333333333335</v>
      </c>
    </row>
    <row r="32" spans="1:8" x14ac:dyDescent="0.2">
      <c r="A32" t="s">
        <v>3095</v>
      </c>
      <c r="B32">
        <v>3</v>
      </c>
      <c r="C32">
        <v>3</v>
      </c>
      <c r="D32">
        <f t="shared" si="0"/>
        <v>0</v>
      </c>
      <c r="E32" s="18">
        <v>1</v>
      </c>
      <c r="F32">
        <v>1</v>
      </c>
      <c r="G32">
        <f t="shared" si="1"/>
        <v>3</v>
      </c>
      <c r="H32">
        <f t="shared" si="2"/>
        <v>3</v>
      </c>
    </row>
    <row r="33" spans="1:6" x14ac:dyDescent="0.2">
      <c r="A33" t="s">
        <v>3097</v>
      </c>
      <c r="B33">
        <v>0</v>
      </c>
      <c r="C33">
        <v>0</v>
      </c>
      <c r="D33">
        <f t="shared" si="0"/>
        <v>0</v>
      </c>
      <c r="E33" s="18"/>
      <c r="F33">
        <v>0</v>
      </c>
    </row>
    <row r="34" spans="1:6" x14ac:dyDescent="0.2">
      <c r="A34" t="s">
        <v>3098</v>
      </c>
      <c r="B34">
        <v>0</v>
      </c>
      <c r="C34">
        <v>0</v>
      </c>
      <c r="D34">
        <f t="shared" si="0"/>
        <v>0</v>
      </c>
      <c r="E34" s="18"/>
      <c r="F34">
        <v>0</v>
      </c>
    </row>
    <row r="35" spans="1:6" x14ac:dyDescent="0.2">
      <c r="A35" t="s">
        <v>3099</v>
      </c>
      <c r="B35">
        <v>0</v>
      </c>
      <c r="C35">
        <v>0</v>
      </c>
      <c r="D35">
        <f t="shared" si="0"/>
        <v>0</v>
      </c>
      <c r="E35" s="18"/>
      <c r="F35">
        <v>0</v>
      </c>
    </row>
    <row r="37" spans="1:6" x14ac:dyDescent="0.2">
      <c r="D37">
        <f>5069/6363</f>
        <v>0.79663680653779667</v>
      </c>
    </row>
  </sheetData>
  <autoFilter ref="A3:H35">
    <sortState ref="A4:H35">
      <sortCondition descending="1" ref="G3:G35"/>
    </sortState>
  </autoFilter>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7"/>
  <sheetViews>
    <sheetView topLeftCell="A69" workbookViewId="0">
      <selection activeCell="B79" sqref="B79"/>
    </sheetView>
  </sheetViews>
  <sheetFormatPr baseColWidth="10" defaultRowHeight="16" x14ac:dyDescent="0.2"/>
  <sheetData>
    <row r="1" spans="1:4" x14ac:dyDescent="0.2">
      <c r="A1">
        <v>1756412</v>
      </c>
      <c r="B1">
        <v>128</v>
      </c>
      <c r="C1" t="s">
        <v>0</v>
      </c>
      <c r="D1" t="s">
        <v>2532</v>
      </c>
    </row>
    <row r="2" spans="1:4" x14ac:dyDescent="0.2">
      <c r="A2">
        <v>3170512</v>
      </c>
      <c r="B2">
        <v>31</v>
      </c>
      <c r="C2" t="s">
        <v>377</v>
      </c>
      <c r="D2" t="s">
        <v>2533</v>
      </c>
    </row>
    <row r="3" spans="1:4" x14ac:dyDescent="0.2">
      <c r="A3">
        <v>276071</v>
      </c>
      <c r="B3">
        <v>24</v>
      </c>
      <c r="C3" t="s">
        <v>422</v>
      </c>
      <c r="D3" t="s">
        <v>2534</v>
      </c>
    </row>
    <row r="4" spans="1:4" x14ac:dyDescent="0.2">
      <c r="A4">
        <v>1782914</v>
      </c>
      <c r="B4">
        <v>20</v>
      </c>
      <c r="C4" t="s">
        <v>437</v>
      </c>
      <c r="D4" t="s">
        <v>2535</v>
      </c>
    </row>
    <row r="5" spans="1:4" x14ac:dyDescent="0.2">
      <c r="A5">
        <v>1248801</v>
      </c>
      <c r="B5">
        <v>19</v>
      </c>
      <c r="C5" t="s">
        <v>462</v>
      </c>
      <c r="D5" t="s">
        <v>2536</v>
      </c>
    </row>
    <row r="6" spans="1:4" x14ac:dyDescent="0.2">
      <c r="A6">
        <v>1773927</v>
      </c>
      <c r="B6">
        <v>18</v>
      </c>
      <c r="C6" t="s">
        <v>495</v>
      </c>
      <c r="D6" t="s">
        <v>2537</v>
      </c>
    </row>
    <row r="7" spans="1:4" x14ac:dyDescent="0.2">
      <c r="A7">
        <v>11064482</v>
      </c>
      <c r="B7">
        <v>16</v>
      </c>
      <c r="C7" t="s">
        <v>555</v>
      </c>
      <c r="D7" t="s">
        <v>2538</v>
      </c>
    </row>
    <row r="8" spans="1:4" x14ac:dyDescent="0.2">
      <c r="A8">
        <v>85432</v>
      </c>
      <c r="B8">
        <v>15</v>
      </c>
      <c r="C8" t="s">
        <v>584</v>
      </c>
      <c r="D8" t="s">
        <v>2539</v>
      </c>
    </row>
    <row r="9" spans="1:4" x14ac:dyDescent="0.2">
      <c r="A9">
        <v>3349842</v>
      </c>
      <c r="B9">
        <v>13</v>
      </c>
      <c r="C9" t="s">
        <v>604</v>
      </c>
      <c r="D9" t="s">
        <v>2540</v>
      </c>
    </row>
    <row r="10" spans="1:4" x14ac:dyDescent="0.2">
      <c r="A10">
        <v>6060022</v>
      </c>
      <c r="B10">
        <v>13</v>
      </c>
      <c r="C10" t="s">
        <v>632</v>
      </c>
      <c r="D10" t="s">
        <v>2541</v>
      </c>
    </row>
    <row r="11" spans="1:4" x14ac:dyDescent="0.2">
      <c r="A11">
        <v>12039332</v>
      </c>
      <c r="B11">
        <v>11</v>
      </c>
      <c r="C11" t="s">
        <v>673</v>
      </c>
      <c r="D11" t="s">
        <v>2542</v>
      </c>
    </row>
    <row r="12" spans="1:4" x14ac:dyDescent="0.2">
      <c r="A12">
        <v>1318900</v>
      </c>
      <c r="B12">
        <v>10</v>
      </c>
      <c r="C12" t="s">
        <v>683</v>
      </c>
      <c r="D12" t="s">
        <v>2543</v>
      </c>
    </row>
    <row r="13" spans="1:4" x14ac:dyDescent="0.2">
      <c r="A13">
        <v>17359182</v>
      </c>
      <c r="B13">
        <v>10</v>
      </c>
      <c r="C13" t="s">
        <v>716</v>
      </c>
      <c r="D13" t="s">
        <v>2544</v>
      </c>
    </row>
    <row r="14" spans="1:4" x14ac:dyDescent="0.2">
      <c r="A14">
        <v>1791087</v>
      </c>
      <c r="B14">
        <v>10</v>
      </c>
      <c r="C14" t="s">
        <v>750</v>
      </c>
      <c r="D14" t="s">
        <v>2545</v>
      </c>
    </row>
    <row r="15" spans="1:4" x14ac:dyDescent="0.2">
      <c r="A15">
        <v>1718733</v>
      </c>
      <c r="B15">
        <v>9</v>
      </c>
      <c r="C15" t="s">
        <v>760</v>
      </c>
      <c r="D15" t="s">
        <v>2546</v>
      </c>
    </row>
    <row r="16" spans="1:4" x14ac:dyDescent="0.2">
      <c r="A16">
        <v>17099012</v>
      </c>
      <c r="B16">
        <v>9</v>
      </c>
      <c r="C16" t="s">
        <v>780</v>
      </c>
      <c r="D16" t="s">
        <v>2547</v>
      </c>
    </row>
    <row r="17" spans="1:4" x14ac:dyDescent="0.2">
      <c r="A17">
        <v>1141992</v>
      </c>
      <c r="B17">
        <v>9</v>
      </c>
      <c r="C17" t="s">
        <v>811</v>
      </c>
      <c r="D17" t="s">
        <v>2548</v>
      </c>
    </row>
    <row r="18" spans="1:4" x14ac:dyDescent="0.2">
      <c r="A18">
        <v>1349042</v>
      </c>
      <c r="B18">
        <v>8</v>
      </c>
      <c r="C18" t="s">
        <v>840</v>
      </c>
      <c r="D18" t="s">
        <v>2549</v>
      </c>
    </row>
    <row r="19" spans="1:4" x14ac:dyDescent="0.2">
      <c r="A19">
        <v>882584</v>
      </c>
      <c r="B19">
        <v>8</v>
      </c>
      <c r="C19" t="s">
        <v>2550</v>
      </c>
      <c r="D19" t="s">
        <v>2551</v>
      </c>
    </row>
    <row r="20" spans="1:4" x14ac:dyDescent="0.2">
      <c r="A20">
        <v>16377642</v>
      </c>
      <c r="B20">
        <v>8</v>
      </c>
      <c r="C20" t="s">
        <v>890</v>
      </c>
      <c r="D20" t="s">
        <v>2552</v>
      </c>
    </row>
    <row r="21" spans="1:4" x14ac:dyDescent="0.2">
      <c r="A21">
        <v>13452572</v>
      </c>
      <c r="B21">
        <v>8</v>
      </c>
      <c r="C21" t="s">
        <v>909</v>
      </c>
      <c r="D21" t="s">
        <v>2553</v>
      </c>
    </row>
    <row r="22" spans="1:4" x14ac:dyDescent="0.2">
      <c r="A22">
        <v>1581334</v>
      </c>
      <c r="B22">
        <v>8</v>
      </c>
      <c r="C22" t="s">
        <v>937</v>
      </c>
      <c r="D22" t="s">
        <v>2554</v>
      </c>
    </row>
    <row r="23" spans="1:4" x14ac:dyDescent="0.2">
      <c r="A23">
        <v>10241662</v>
      </c>
      <c r="B23">
        <v>8</v>
      </c>
      <c r="C23" t="s">
        <v>944</v>
      </c>
      <c r="D23" t="s">
        <v>2555</v>
      </c>
    </row>
    <row r="24" spans="1:4" x14ac:dyDescent="0.2">
      <c r="A24">
        <v>1530362</v>
      </c>
      <c r="B24">
        <v>7</v>
      </c>
      <c r="C24" t="s">
        <v>962</v>
      </c>
      <c r="D24" t="s">
        <v>2556</v>
      </c>
    </row>
    <row r="25" spans="1:4" x14ac:dyDescent="0.2">
      <c r="A25">
        <v>371591</v>
      </c>
      <c r="B25">
        <v>7</v>
      </c>
      <c r="C25" t="s">
        <v>981</v>
      </c>
      <c r="D25" t="s">
        <v>2557</v>
      </c>
    </row>
    <row r="26" spans="1:4" x14ac:dyDescent="0.2">
      <c r="A26">
        <v>9903332</v>
      </c>
      <c r="B26">
        <v>7</v>
      </c>
      <c r="C26" t="s">
        <v>2558</v>
      </c>
      <c r="D26" t="s">
        <v>2559</v>
      </c>
    </row>
    <row r="27" spans="1:4" x14ac:dyDescent="0.2">
      <c r="A27">
        <v>635921</v>
      </c>
      <c r="B27">
        <v>7</v>
      </c>
      <c r="C27" t="s">
        <v>1013</v>
      </c>
      <c r="D27" t="s">
        <v>2560</v>
      </c>
    </row>
    <row r="28" spans="1:4" x14ac:dyDescent="0.2">
      <c r="A28">
        <v>741891</v>
      </c>
      <c r="B28">
        <v>7</v>
      </c>
      <c r="C28" t="s">
        <v>1046</v>
      </c>
      <c r="D28" t="s">
        <v>2561</v>
      </c>
    </row>
    <row r="29" spans="1:4" x14ac:dyDescent="0.2">
      <c r="A29">
        <v>1519036</v>
      </c>
      <c r="B29">
        <v>6</v>
      </c>
      <c r="C29" t="s">
        <v>1075</v>
      </c>
      <c r="D29" t="s">
        <v>2562</v>
      </c>
    </row>
    <row r="30" spans="1:4" x14ac:dyDescent="0.2">
      <c r="A30">
        <v>4695962</v>
      </c>
      <c r="B30">
        <v>6</v>
      </c>
      <c r="C30" t="s">
        <v>2563</v>
      </c>
      <c r="D30" t="s">
        <v>2564</v>
      </c>
    </row>
    <row r="31" spans="1:4" x14ac:dyDescent="0.2">
      <c r="A31">
        <v>63868</v>
      </c>
      <c r="B31">
        <v>6</v>
      </c>
      <c r="C31" t="s">
        <v>1105</v>
      </c>
      <c r="D31" t="s">
        <v>2565</v>
      </c>
    </row>
    <row r="32" spans="1:4" x14ac:dyDescent="0.2">
      <c r="A32">
        <v>18228877</v>
      </c>
      <c r="B32">
        <v>6</v>
      </c>
      <c r="C32" t="s">
        <v>1114</v>
      </c>
      <c r="D32" t="s">
        <v>2566</v>
      </c>
    </row>
    <row r="33" spans="1:4" x14ac:dyDescent="0.2">
      <c r="A33">
        <v>16942182</v>
      </c>
      <c r="B33">
        <v>6</v>
      </c>
      <c r="C33" t="s">
        <v>1123</v>
      </c>
      <c r="D33" t="s">
        <v>2567</v>
      </c>
    </row>
    <row r="34" spans="1:4" x14ac:dyDescent="0.2">
      <c r="A34">
        <v>507383</v>
      </c>
      <c r="B34">
        <v>5</v>
      </c>
      <c r="C34" t="s">
        <v>1146</v>
      </c>
      <c r="D34" t="s">
        <v>2568</v>
      </c>
    </row>
    <row r="35" spans="1:4" x14ac:dyDescent="0.2">
      <c r="A35">
        <v>12580092</v>
      </c>
      <c r="B35">
        <v>5</v>
      </c>
      <c r="C35" t="s">
        <v>2569</v>
      </c>
      <c r="D35" t="s">
        <v>2570</v>
      </c>
    </row>
    <row r="36" spans="1:4" x14ac:dyDescent="0.2">
      <c r="A36">
        <v>18302864</v>
      </c>
      <c r="B36">
        <v>5</v>
      </c>
      <c r="C36" t="s">
        <v>1170</v>
      </c>
      <c r="D36" t="s">
        <v>2571</v>
      </c>
    </row>
    <row r="37" spans="1:4" x14ac:dyDescent="0.2">
      <c r="A37">
        <v>12338002</v>
      </c>
      <c r="B37">
        <v>5</v>
      </c>
      <c r="C37" t="s">
        <v>1178</v>
      </c>
      <c r="D37" t="s">
        <v>2572</v>
      </c>
    </row>
    <row r="38" spans="1:4" x14ac:dyDescent="0.2">
      <c r="A38">
        <v>145964</v>
      </c>
      <c r="B38">
        <v>5</v>
      </c>
      <c r="C38" t="s">
        <v>1194</v>
      </c>
      <c r="D38" t="s">
        <v>2573</v>
      </c>
    </row>
    <row r="39" spans="1:4" x14ac:dyDescent="0.2">
      <c r="A39">
        <v>8642702</v>
      </c>
      <c r="B39">
        <v>5</v>
      </c>
      <c r="C39" t="s">
        <v>1208</v>
      </c>
      <c r="D39" t="s">
        <v>2574</v>
      </c>
    </row>
    <row r="40" spans="1:4" x14ac:dyDescent="0.2">
      <c r="A40">
        <v>18363436</v>
      </c>
      <c r="B40">
        <v>5</v>
      </c>
      <c r="C40" t="s">
        <v>2575</v>
      </c>
      <c r="D40" t="s">
        <v>2576</v>
      </c>
    </row>
    <row r="41" spans="1:4" x14ac:dyDescent="0.2">
      <c r="A41">
        <v>18801661</v>
      </c>
      <c r="B41">
        <v>4</v>
      </c>
      <c r="C41" t="s">
        <v>1241</v>
      </c>
      <c r="D41" t="s">
        <v>2577</v>
      </c>
    </row>
    <row r="42" spans="1:4" x14ac:dyDescent="0.2">
      <c r="A42">
        <v>126428</v>
      </c>
      <c r="B42">
        <v>4</v>
      </c>
      <c r="C42" t="s">
        <v>1249</v>
      </c>
      <c r="D42" t="s">
        <v>2578</v>
      </c>
    </row>
    <row r="43" spans="1:4" x14ac:dyDescent="0.2">
      <c r="A43">
        <v>3849892</v>
      </c>
      <c r="B43">
        <v>4</v>
      </c>
      <c r="C43" t="s">
        <v>1266</v>
      </c>
      <c r="D43" t="s">
        <v>2579</v>
      </c>
    </row>
    <row r="44" spans="1:4" x14ac:dyDescent="0.2">
      <c r="A44">
        <v>1769932</v>
      </c>
      <c r="B44">
        <v>4</v>
      </c>
      <c r="C44" t="s">
        <v>1284</v>
      </c>
      <c r="D44" t="s">
        <v>2580</v>
      </c>
    </row>
    <row r="45" spans="1:4" x14ac:dyDescent="0.2">
      <c r="A45">
        <v>8404922</v>
      </c>
      <c r="B45">
        <v>4</v>
      </c>
      <c r="C45" t="s">
        <v>1300</v>
      </c>
      <c r="D45" t="s">
        <v>2581</v>
      </c>
    </row>
    <row r="46" spans="1:4" x14ac:dyDescent="0.2">
      <c r="A46">
        <v>2949832</v>
      </c>
      <c r="B46">
        <v>4</v>
      </c>
      <c r="C46" t="s">
        <v>1313</v>
      </c>
      <c r="D46" t="s">
        <v>2582</v>
      </c>
    </row>
    <row r="47" spans="1:4" x14ac:dyDescent="0.2">
      <c r="A47">
        <v>4232582</v>
      </c>
      <c r="B47">
        <v>4</v>
      </c>
      <c r="C47" t="s">
        <v>1321</v>
      </c>
      <c r="D47" t="s">
        <v>2583</v>
      </c>
    </row>
    <row r="48" spans="1:4" x14ac:dyDescent="0.2">
      <c r="A48">
        <v>13734632</v>
      </c>
      <c r="B48">
        <v>4</v>
      </c>
      <c r="C48" t="s">
        <v>1327</v>
      </c>
      <c r="D48" t="s">
        <v>2584</v>
      </c>
    </row>
    <row r="49" spans="1:4" x14ac:dyDescent="0.2">
      <c r="A49">
        <v>54637</v>
      </c>
      <c r="B49">
        <v>4</v>
      </c>
      <c r="C49" t="s">
        <v>1338</v>
      </c>
      <c r="D49" t="s">
        <v>465</v>
      </c>
    </row>
    <row r="50" spans="1:4" x14ac:dyDescent="0.2">
      <c r="A50">
        <v>1331994</v>
      </c>
      <c r="B50">
        <v>4</v>
      </c>
      <c r="C50" t="s">
        <v>1347</v>
      </c>
      <c r="D50" t="s">
        <v>2585</v>
      </c>
    </row>
    <row r="51" spans="1:4" x14ac:dyDescent="0.2">
      <c r="A51">
        <v>16355082</v>
      </c>
      <c r="B51">
        <v>4</v>
      </c>
      <c r="C51" t="s">
        <v>1358</v>
      </c>
      <c r="D51" t="s">
        <v>2586</v>
      </c>
    </row>
    <row r="52" spans="1:4" x14ac:dyDescent="0.2">
      <c r="A52">
        <v>10366</v>
      </c>
      <c r="B52">
        <v>4</v>
      </c>
      <c r="C52" t="s">
        <v>1372</v>
      </c>
      <c r="D52" t="s">
        <v>2587</v>
      </c>
    </row>
    <row r="53" spans="1:4" x14ac:dyDescent="0.2">
      <c r="A53">
        <v>6297692</v>
      </c>
      <c r="B53">
        <v>4</v>
      </c>
      <c r="C53" t="s">
        <v>1382</v>
      </c>
      <c r="D53" t="s">
        <v>2588</v>
      </c>
    </row>
    <row r="54" spans="1:4" x14ac:dyDescent="0.2">
      <c r="A54">
        <v>7047252</v>
      </c>
      <c r="B54">
        <v>4</v>
      </c>
      <c r="C54" t="s">
        <v>1385</v>
      </c>
      <c r="D54" t="s">
        <v>2589</v>
      </c>
    </row>
    <row r="55" spans="1:4" x14ac:dyDescent="0.2">
      <c r="A55">
        <v>3544832</v>
      </c>
      <c r="B55">
        <v>4</v>
      </c>
      <c r="C55" t="s">
        <v>1399</v>
      </c>
      <c r="D55" t="s">
        <v>2590</v>
      </c>
    </row>
    <row r="56" spans="1:4" x14ac:dyDescent="0.2">
      <c r="A56">
        <v>14815192</v>
      </c>
      <c r="B56">
        <v>3</v>
      </c>
      <c r="C56" t="s">
        <v>1405</v>
      </c>
      <c r="D56" t="s">
        <v>2591</v>
      </c>
    </row>
    <row r="57" spans="1:4" x14ac:dyDescent="0.2">
      <c r="A57">
        <v>18602928</v>
      </c>
      <c r="B57">
        <v>3</v>
      </c>
      <c r="C57" t="s">
        <v>1417</v>
      </c>
      <c r="D57" t="s">
        <v>2592</v>
      </c>
    </row>
    <row r="58" spans="1:4" x14ac:dyDescent="0.2">
      <c r="A58">
        <v>18687399</v>
      </c>
      <c r="B58">
        <v>3</v>
      </c>
      <c r="C58" t="s">
        <v>1429</v>
      </c>
      <c r="D58" t="s">
        <v>2593</v>
      </c>
    </row>
    <row r="59" spans="1:4" x14ac:dyDescent="0.2">
      <c r="A59">
        <v>18449276</v>
      </c>
      <c r="B59">
        <v>3</v>
      </c>
      <c r="C59" t="s">
        <v>1438</v>
      </c>
      <c r="D59" t="s">
        <v>2594</v>
      </c>
    </row>
    <row r="60" spans="1:4" x14ac:dyDescent="0.2">
      <c r="A60">
        <v>18701716</v>
      </c>
      <c r="B60">
        <v>3</v>
      </c>
      <c r="C60" t="s">
        <v>1448</v>
      </c>
      <c r="D60" t="s">
        <v>2595</v>
      </c>
    </row>
    <row r="61" spans="1:4" x14ac:dyDescent="0.2">
      <c r="A61">
        <v>4729692</v>
      </c>
      <c r="B61">
        <v>3</v>
      </c>
      <c r="C61" t="s">
        <v>1462</v>
      </c>
      <c r="D61" t="s">
        <v>2596</v>
      </c>
    </row>
    <row r="62" spans="1:4" x14ac:dyDescent="0.2">
      <c r="A62">
        <v>781619</v>
      </c>
      <c r="B62">
        <v>3</v>
      </c>
      <c r="C62" t="s">
        <v>1473</v>
      </c>
      <c r="D62" t="s">
        <v>2597</v>
      </c>
    </row>
    <row r="63" spans="1:4" x14ac:dyDescent="0.2">
      <c r="A63">
        <v>18674476</v>
      </c>
      <c r="B63">
        <v>3</v>
      </c>
      <c r="C63" t="s">
        <v>1478</v>
      </c>
      <c r="D63" t="s">
        <v>2598</v>
      </c>
    </row>
    <row r="64" spans="1:4" x14ac:dyDescent="0.2">
      <c r="A64">
        <v>18289411</v>
      </c>
      <c r="B64">
        <v>3</v>
      </c>
      <c r="C64" t="s">
        <v>1493</v>
      </c>
      <c r="D64" t="s">
        <v>2599</v>
      </c>
    </row>
    <row r="65" spans="1:4" x14ac:dyDescent="0.2">
      <c r="A65">
        <v>4076772</v>
      </c>
      <c r="B65">
        <v>3</v>
      </c>
      <c r="C65" t="s">
        <v>1499</v>
      </c>
      <c r="D65" t="s">
        <v>2600</v>
      </c>
    </row>
    <row r="66" spans="1:4" x14ac:dyDescent="0.2">
      <c r="A66">
        <v>67787</v>
      </c>
      <c r="B66">
        <v>3</v>
      </c>
      <c r="C66" t="s">
        <v>1513</v>
      </c>
      <c r="D66" t="s">
        <v>2601</v>
      </c>
    </row>
    <row r="67" spans="1:4" x14ac:dyDescent="0.2">
      <c r="A67">
        <v>3113672</v>
      </c>
      <c r="B67">
        <v>3</v>
      </c>
      <c r="C67" t="s">
        <v>2602</v>
      </c>
      <c r="D67" t="s">
        <v>2603</v>
      </c>
    </row>
    <row r="68" spans="1:4" x14ac:dyDescent="0.2">
      <c r="A68">
        <v>1730736</v>
      </c>
      <c r="B68">
        <v>3</v>
      </c>
      <c r="C68" t="s">
        <v>1538</v>
      </c>
      <c r="D68" t="s">
        <v>2604</v>
      </c>
    </row>
    <row r="69" spans="1:4" x14ac:dyDescent="0.2">
      <c r="A69">
        <v>13050542</v>
      </c>
      <c r="B69">
        <v>3</v>
      </c>
      <c r="C69" t="s">
        <v>1548</v>
      </c>
      <c r="D69" t="s">
        <v>2605</v>
      </c>
    </row>
    <row r="70" spans="1:4" x14ac:dyDescent="0.2">
      <c r="A70">
        <v>18718827</v>
      </c>
      <c r="B70">
        <v>3</v>
      </c>
      <c r="C70" t="s">
        <v>1554</v>
      </c>
      <c r="D70" t="s">
        <v>2606</v>
      </c>
    </row>
    <row r="71" spans="1:4" x14ac:dyDescent="0.2">
      <c r="A71">
        <v>1931841</v>
      </c>
      <c r="B71">
        <v>3</v>
      </c>
      <c r="C71" t="s">
        <v>1564</v>
      </c>
      <c r="D71" t="s">
        <v>2607</v>
      </c>
    </row>
    <row r="72" spans="1:4" x14ac:dyDescent="0.2">
      <c r="A72">
        <v>16778812</v>
      </c>
      <c r="B72">
        <v>3</v>
      </c>
      <c r="C72" t="s">
        <v>1575</v>
      </c>
      <c r="D72" t="s">
        <v>2608</v>
      </c>
    </row>
    <row r="73" spans="1:4" x14ac:dyDescent="0.2">
      <c r="A73">
        <v>268859</v>
      </c>
      <c r="B73">
        <v>3</v>
      </c>
      <c r="C73" t="s">
        <v>1587</v>
      </c>
      <c r="D73" t="s">
        <v>2609</v>
      </c>
    </row>
    <row r="74" spans="1:4" x14ac:dyDescent="0.2">
      <c r="A74">
        <v>18518190</v>
      </c>
      <c r="B74">
        <v>3</v>
      </c>
      <c r="C74" t="s">
        <v>1598</v>
      </c>
      <c r="D74" t="s">
        <v>2610</v>
      </c>
    </row>
    <row r="75" spans="1:4" x14ac:dyDescent="0.2">
      <c r="A75">
        <v>7808532</v>
      </c>
      <c r="B75">
        <v>3</v>
      </c>
      <c r="C75" t="s">
        <v>1612</v>
      </c>
      <c r="D75" t="s">
        <v>2611</v>
      </c>
    </row>
    <row r="76" spans="1:4" x14ac:dyDescent="0.2">
      <c r="A76">
        <v>18370065</v>
      </c>
      <c r="B76">
        <v>3</v>
      </c>
      <c r="C76" t="s">
        <v>1621</v>
      </c>
      <c r="D76" t="s">
        <v>2612</v>
      </c>
    </row>
    <row r="77" spans="1:4" x14ac:dyDescent="0.2">
      <c r="A77">
        <v>13426182</v>
      </c>
      <c r="B77">
        <v>3</v>
      </c>
      <c r="C77" t="s">
        <v>1629</v>
      </c>
      <c r="D77" t="s">
        <v>2613</v>
      </c>
    </row>
    <row r="78" spans="1:4" x14ac:dyDescent="0.2">
      <c r="A78">
        <v>1412351</v>
      </c>
      <c r="B78">
        <v>2</v>
      </c>
      <c r="C78" t="s">
        <v>1635</v>
      </c>
      <c r="D78" t="s">
        <v>2614</v>
      </c>
    </row>
    <row r="79" spans="1:4" x14ac:dyDescent="0.2">
      <c r="A79">
        <v>18212345</v>
      </c>
      <c r="B79">
        <v>2</v>
      </c>
      <c r="C79" t="s">
        <v>1646</v>
      </c>
      <c r="D79" t="s">
        <v>2615</v>
      </c>
    </row>
    <row r="80" spans="1:4" x14ac:dyDescent="0.2">
      <c r="A80">
        <v>10708432</v>
      </c>
      <c r="B80">
        <v>2</v>
      </c>
      <c r="C80" t="s">
        <v>2616</v>
      </c>
      <c r="D80" t="s">
        <v>2617</v>
      </c>
    </row>
    <row r="81" spans="1:4" x14ac:dyDescent="0.2">
      <c r="A81">
        <v>18799529</v>
      </c>
      <c r="B81">
        <v>2</v>
      </c>
      <c r="C81" t="s">
        <v>1662</v>
      </c>
      <c r="D81" t="s">
        <v>2618</v>
      </c>
    </row>
    <row r="82" spans="1:4" x14ac:dyDescent="0.2">
      <c r="A82">
        <v>12866472</v>
      </c>
      <c r="B82">
        <v>2</v>
      </c>
      <c r="C82" t="s">
        <v>1668</v>
      </c>
      <c r="D82" t="s">
        <v>2619</v>
      </c>
    </row>
    <row r="83" spans="1:4" x14ac:dyDescent="0.2">
      <c r="A83">
        <v>8741792</v>
      </c>
      <c r="B83">
        <v>2</v>
      </c>
      <c r="C83" t="s">
        <v>1674</v>
      </c>
      <c r="D83" t="s">
        <v>2620</v>
      </c>
    </row>
    <row r="84" spans="1:4" x14ac:dyDescent="0.2">
      <c r="A84">
        <v>18623893</v>
      </c>
      <c r="B84">
        <v>2</v>
      </c>
      <c r="C84" t="s">
        <v>1684</v>
      </c>
      <c r="D84" t="s">
        <v>2621</v>
      </c>
    </row>
    <row r="85" spans="1:4" x14ac:dyDescent="0.2">
      <c r="A85">
        <v>18839438</v>
      </c>
      <c r="B85">
        <v>2</v>
      </c>
      <c r="C85" t="s">
        <v>1691</v>
      </c>
      <c r="D85" t="s">
        <v>2622</v>
      </c>
    </row>
    <row r="86" spans="1:4" x14ac:dyDescent="0.2">
      <c r="A86">
        <v>11242842</v>
      </c>
      <c r="B86">
        <v>2</v>
      </c>
      <c r="C86" t="s">
        <v>1698</v>
      </c>
      <c r="D86" t="s">
        <v>2623</v>
      </c>
    </row>
    <row r="87" spans="1:4" x14ac:dyDescent="0.2">
      <c r="A87">
        <v>1684534</v>
      </c>
      <c r="B87">
        <v>2</v>
      </c>
      <c r="C87" t="s">
        <v>1705</v>
      </c>
      <c r="D87" t="s">
        <v>2624</v>
      </c>
    </row>
    <row r="88" spans="1:4" x14ac:dyDescent="0.2">
      <c r="A88">
        <v>3088352</v>
      </c>
      <c r="B88">
        <v>2</v>
      </c>
      <c r="C88" t="s">
        <v>1714</v>
      </c>
      <c r="D88" t="s">
        <v>2625</v>
      </c>
    </row>
    <row r="89" spans="1:4" x14ac:dyDescent="0.2">
      <c r="A89">
        <v>1326898</v>
      </c>
      <c r="B89">
        <v>2</v>
      </c>
      <c r="C89" t="s">
        <v>1722</v>
      </c>
      <c r="D89" t="s">
        <v>2626</v>
      </c>
    </row>
    <row r="90" spans="1:4" x14ac:dyDescent="0.2">
      <c r="A90">
        <v>11060562</v>
      </c>
      <c r="B90">
        <v>2</v>
      </c>
      <c r="C90" t="s">
        <v>1730</v>
      </c>
      <c r="D90" t="s">
        <v>2627</v>
      </c>
    </row>
    <row r="91" spans="1:4" x14ac:dyDescent="0.2">
      <c r="A91">
        <v>2703142</v>
      </c>
      <c r="B91">
        <v>2</v>
      </c>
      <c r="C91" t="s">
        <v>1740</v>
      </c>
      <c r="D91" t="s">
        <v>2628</v>
      </c>
    </row>
    <row r="92" spans="1:4" x14ac:dyDescent="0.2">
      <c r="A92">
        <v>11031942</v>
      </c>
      <c r="B92">
        <v>2</v>
      </c>
      <c r="C92" t="s">
        <v>2629</v>
      </c>
      <c r="D92" t="s">
        <v>2630</v>
      </c>
    </row>
    <row r="93" spans="1:4" x14ac:dyDescent="0.2">
      <c r="A93">
        <v>18448676</v>
      </c>
      <c r="B93">
        <v>2</v>
      </c>
      <c r="C93" t="s">
        <v>2631</v>
      </c>
      <c r="D93" t="s">
        <v>2632</v>
      </c>
    </row>
    <row r="94" spans="1:4" x14ac:dyDescent="0.2">
      <c r="A94">
        <v>18795299</v>
      </c>
      <c r="B94">
        <v>2</v>
      </c>
      <c r="C94" t="s">
        <v>1765</v>
      </c>
      <c r="D94" t="s">
        <v>2633</v>
      </c>
    </row>
    <row r="95" spans="1:4" x14ac:dyDescent="0.2">
      <c r="A95">
        <v>18851497</v>
      </c>
      <c r="B95">
        <v>2</v>
      </c>
      <c r="C95" t="s">
        <v>1770</v>
      </c>
      <c r="D95" t="s">
        <v>2634</v>
      </c>
    </row>
    <row r="96" spans="1:4" x14ac:dyDescent="0.2">
      <c r="A96">
        <v>18179831</v>
      </c>
      <c r="B96">
        <v>2</v>
      </c>
      <c r="C96" t="s">
        <v>1778</v>
      </c>
      <c r="D96" t="s">
        <v>2635</v>
      </c>
    </row>
    <row r="97" spans="1:4" x14ac:dyDescent="0.2">
      <c r="A97">
        <v>9640692</v>
      </c>
      <c r="B97">
        <v>2</v>
      </c>
      <c r="C97" t="s">
        <v>1785</v>
      </c>
      <c r="D97" t="s">
        <v>2636</v>
      </c>
    </row>
    <row r="98" spans="1:4" x14ac:dyDescent="0.2">
      <c r="A98">
        <v>13452012</v>
      </c>
      <c r="B98">
        <v>2</v>
      </c>
      <c r="C98" t="s">
        <v>1794</v>
      </c>
      <c r="D98" t="s">
        <v>2637</v>
      </c>
    </row>
    <row r="99" spans="1:4" x14ac:dyDescent="0.2">
      <c r="A99">
        <v>6708932</v>
      </c>
      <c r="B99">
        <v>2</v>
      </c>
      <c r="C99" t="s">
        <v>1803</v>
      </c>
      <c r="D99" t="s">
        <v>2638</v>
      </c>
    </row>
    <row r="100" spans="1:4" x14ac:dyDescent="0.2">
      <c r="A100">
        <v>1558723</v>
      </c>
      <c r="B100">
        <v>2</v>
      </c>
      <c r="C100" t="s">
        <v>1812</v>
      </c>
      <c r="D100" t="s">
        <v>2639</v>
      </c>
    </row>
    <row r="101" spans="1:4" x14ac:dyDescent="0.2">
      <c r="A101">
        <v>506522</v>
      </c>
      <c r="B101">
        <v>2</v>
      </c>
      <c r="C101" t="s">
        <v>1822</v>
      </c>
      <c r="D101" t="s">
        <v>2640</v>
      </c>
    </row>
    <row r="102" spans="1:4" x14ac:dyDescent="0.2">
      <c r="A102">
        <v>13790872</v>
      </c>
      <c r="B102">
        <v>2</v>
      </c>
      <c r="C102" t="s">
        <v>1826</v>
      </c>
      <c r="D102" t="s">
        <v>2641</v>
      </c>
    </row>
    <row r="103" spans="1:4" x14ac:dyDescent="0.2">
      <c r="A103">
        <v>18530449</v>
      </c>
      <c r="B103">
        <v>2</v>
      </c>
      <c r="C103" t="s">
        <v>1836</v>
      </c>
      <c r="D103" t="s">
        <v>2642</v>
      </c>
    </row>
    <row r="104" spans="1:4" x14ac:dyDescent="0.2">
      <c r="A104">
        <v>13563532</v>
      </c>
      <c r="B104">
        <v>2</v>
      </c>
      <c r="C104" t="s">
        <v>1846</v>
      </c>
      <c r="D104" t="s">
        <v>2643</v>
      </c>
    </row>
    <row r="105" spans="1:4" x14ac:dyDescent="0.2">
      <c r="A105">
        <v>4568672</v>
      </c>
      <c r="B105">
        <v>2</v>
      </c>
      <c r="C105" t="s">
        <v>1854</v>
      </c>
      <c r="D105" t="s">
        <v>2644</v>
      </c>
    </row>
    <row r="106" spans="1:4" x14ac:dyDescent="0.2">
      <c r="A106">
        <v>3898462</v>
      </c>
      <c r="B106">
        <v>2</v>
      </c>
      <c r="C106" t="s">
        <v>1862</v>
      </c>
      <c r="D106" t="s">
        <v>2645</v>
      </c>
    </row>
    <row r="107" spans="1:4" x14ac:dyDescent="0.2">
      <c r="A107">
        <v>18557021</v>
      </c>
      <c r="B107">
        <v>2</v>
      </c>
      <c r="C107" t="s">
        <v>1868</v>
      </c>
      <c r="D107" t="s">
        <v>2646</v>
      </c>
    </row>
    <row r="108" spans="1:4" x14ac:dyDescent="0.2">
      <c r="A108">
        <v>3600472</v>
      </c>
      <c r="B108">
        <v>2</v>
      </c>
      <c r="C108" t="s">
        <v>1874</v>
      </c>
      <c r="D108" t="s">
        <v>2647</v>
      </c>
    </row>
    <row r="109" spans="1:4" x14ac:dyDescent="0.2">
      <c r="A109">
        <v>6009942</v>
      </c>
      <c r="B109">
        <v>2</v>
      </c>
      <c r="C109" t="s">
        <v>1880</v>
      </c>
      <c r="D109" t="s">
        <v>2648</v>
      </c>
    </row>
    <row r="110" spans="1:4" x14ac:dyDescent="0.2">
      <c r="A110">
        <v>1530942</v>
      </c>
      <c r="B110">
        <v>2</v>
      </c>
      <c r="C110" t="s">
        <v>1889</v>
      </c>
      <c r="D110" t="s">
        <v>2649</v>
      </c>
    </row>
    <row r="111" spans="1:4" x14ac:dyDescent="0.2">
      <c r="A111">
        <v>16222262</v>
      </c>
      <c r="B111">
        <v>2</v>
      </c>
      <c r="C111" t="s">
        <v>1893</v>
      </c>
      <c r="D111" t="s">
        <v>2650</v>
      </c>
    </row>
    <row r="112" spans="1:4" x14ac:dyDescent="0.2">
      <c r="A112">
        <v>13981532</v>
      </c>
      <c r="B112">
        <v>2</v>
      </c>
      <c r="C112" t="s">
        <v>1903</v>
      </c>
      <c r="D112" t="s">
        <v>2651</v>
      </c>
    </row>
    <row r="113" spans="1:4" x14ac:dyDescent="0.2">
      <c r="A113">
        <v>7809052</v>
      </c>
      <c r="B113">
        <v>2</v>
      </c>
      <c r="C113" t="s">
        <v>1910</v>
      </c>
      <c r="D113" t="s">
        <v>2652</v>
      </c>
    </row>
    <row r="114" spans="1:4" x14ac:dyDescent="0.2">
      <c r="A114">
        <v>16045572</v>
      </c>
      <c r="B114">
        <v>2</v>
      </c>
      <c r="C114" t="s">
        <v>1916</v>
      </c>
      <c r="D114" t="s">
        <v>2653</v>
      </c>
    </row>
    <row r="115" spans="1:4" x14ac:dyDescent="0.2">
      <c r="A115">
        <v>10042382</v>
      </c>
      <c r="B115">
        <v>2</v>
      </c>
      <c r="C115" t="s">
        <v>1922</v>
      </c>
      <c r="D115" t="s">
        <v>2654</v>
      </c>
    </row>
    <row r="116" spans="1:4" x14ac:dyDescent="0.2">
      <c r="A116">
        <v>18727432</v>
      </c>
      <c r="B116">
        <v>2</v>
      </c>
      <c r="C116" t="s">
        <v>1932</v>
      </c>
      <c r="D116" t="s">
        <v>2655</v>
      </c>
    </row>
    <row r="117" spans="1:4" x14ac:dyDescent="0.2">
      <c r="A117">
        <v>18663940</v>
      </c>
      <c r="B117">
        <v>2</v>
      </c>
      <c r="C117" t="s">
        <v>1941</v>
      </c>
      <c r="D117" t="s">
        <v>2656</v>
      </c>
    </row>
    <row r="118" spans="1:4" x14ac:dyDescent="0.2">
      <c r="A118">
        <v>1773052</v>
      </c>
      <c r="B118">
        <v>1</v>
      </c>
      <c r="C118" t="s">
        <v>1946</v>
      </c>
      <c r="D118" t="s">
        <v>2657</v>
      </c>
    </row>
    <row r="119" spans="1:4" x14ac:dyDescent="0.2">
      <c r="A119">
        <v>9014262</v>
      </c>
      <c r="B119">
        <v>1</v>
      </c>
      <c r="C119" t="s">
        <v>1952</v>
      </c>
      <c r="D119" t="s">
        <v>2658</v>
      </c>
    </row>
    <row r="120" spans="1:4" x14ac:dyDescent="0.2">
      <c r="A120">
        <v>18568176</v>
      </c>
      <c r="B120">
        <v>1</v>
      </c>
      <c r="C120" t="s">
        <v>1958</v>
      </c>
      <c r="D120" t="s">
        <v>2659</v>
      </c>
    </row>
    <row r="121" spans="1:4" x14ac:dyDescent="0.2">
      <c r="A121">
        <v>6049772</v>
      </c>
      <c r="B121">
        <v>1</v>
      </c>
      <c r="C121" t="s">
        <v>1961</v>
      </c>
      <c r="D121" t="s">
        <v>2660</v>
      </c>
    </row>
    <row r="122" spans="1:4" x14ac:dyDescent="0.2">
      <c r="A122">
        <v>18629323</v>
      </c>
      <c r="B122">
        <v>1</v>
      </c>
      <c r="C122" t="s">
        <v>1966</v>
      </c>
      <c r="D122" t="s">
        <v>2661</v>
      </c>
    </row>
    <row r="123" spans="1:4" x14ac:dyDescent="0.2">
      <c r="A123">
        <v>7946662</v>
      </c>
      <c r="B123">
        <v>1</v>
      </c>
      <c r="C123" t="s">
        <v>1970</v>
      </c>
      <c r="D123" t="s">
        <v>2662</v>
      </c>
    </row>
    <row r="124" spans="1:4" x14ac:dyDescent="0.2">
      <c r="A124">
        <v>1603556</v>
      </c>
      <c r="B124">
        <v>1</v>
      </c>
      <c r="C124" t="s">
        <v>1976</v>
      </c>
      <c r="D124" t="s">
        <v>2663</v>
      </c>
    </row>
    <row r="125" spans="1:4" x14ac:dyDescent="0.2">
      <c r="A125">
        <v>224739</v>
      </c>
      <c r="B125">
        <v>1</v>
      </c>
      <c r="C125" t="s">
        <v>1982</v>
      </c>
      <c r="D125" t="s">
        <v>2664</v>
      </c>
    </row>
    <row r="126" spans="1:4" x14ac:dyDescent="0.2">
      <c r="A126">
        <v>18403808</v>
      </c>
      <c r="B126">
        <v>1</v>
      </c>
      <c r="C126" t="s">
        <v>1986</v>
      </c>
      <c r="D126" t="s">
        <v>2665</v>
      </c>
    </row>
    <row r="127" spans="1:4" x14ac:dyDescent="0.2">
      <c r="A127">
        <v>18544607</v>
      </c>
      <c r="B127">
        <v>1</v>
      </c>
      <c r="C127" t="s">
        <v>1992</v>
      </c>
      <c r="D127" t="s">
        <v>2666</v>
      </c>
    </row>
    <row r="128" spans="1:4" x14ac:dyDescent="0.2">
      <c r="A128">
        <v>16251642</v>
      </c>
      <c r="B128">
        <v>1</v>
      </c>
      <c r="C128" t="s">
        <v>1998</v>
      </c>
      <c r="D128" t="s">
        <v>2667</v>
      </c>
    </row>
    <row r="129" spans="1:4" x14ac:dyDescent="0.2">
      <c r="A129">
        <v>18816986</v>
      </c>
      <c r="B129">
        <v>1</v>
      </c>
      <c r="C129" t="s">
        <v>2004</v>
      </c>
      <c r="D129" t="s">
        <v>2668</v>
      </c>
    </row>
    <row r="130" spans="1:4" x14ac:dyDescent="0.2">
      <c r="A130">
        <v>163783</v>
      </c>
      <c r="B130">
        <v>1</v>
      </c>
      <c r="C130" t="s">
        <v>2008</v>
      </c>
      <c r="D130" t="s">
        <v>465</v>
      </c>
    </row>
    <row r="131" spans="1:4" x14ac:dyDescent="0.2">
      <c r="A131">
        <v>11711942</v>
      </c>
      <c r="B131">
        <v>1</v>
      </c>
      <c r="C131" t="s">
        <v>2011</v>
      </c>
      <c r="D131" t="s">
        <v>2669</v>
      </c>
    </row>
    <row r="132" spans="1:4" x14ac:dyDescent="0.2">
      <c r="A132">
        <v>18648515</v>
      </c>
      <c r="B132">
        <v>1</v>
      </c>
      <c r="C132" t="s">
        <v>2016</v>
      </c>
      <c r="D132" t="s">
        <v>2670</v>
      </c>
    </row>
    <row r="133" spans="1:4" x14ac:dyDescent="0.2">
      <c r="A133">
        <v>10904512</v>
      </c>
      <c r="B133">
        <v>1</v>
      </c>
      <c r="C133" t="s">
        <v>2022</v>
      </c>
      <c r="D133" t="s">
        <v>2671</v>
      </c>
    </row>
    <row r="134" spans="1:4" x14ac:dyDescent="0.2">
      <c r="A134">
        <v>9753132</v>
      </c>
      <c r="B134">
        <v>1</v>
      </c>
      <c r="C134" t="s">
        <v>2028</v>
      </c>
      <c r="D134" t="s">
        <v>2672</v>
      </c>
    </row>
    <row r="135" spans="1:4" x14ac:dyDescent="0.2">
      <c r="A135">
        <v>5956542</v>
      </c>
      <c r="B135">
        <v>1</v>
      </c>
      <c r="C135" t="s">
        <v>2032</v>
      </c>
      <c r="D135" t="s">
        <v>2673</v>
      </c>
    </row>
    <row r="136" spans="1:4" x14ac:dyDescent="0.2">
      <c r="A136">
        <v>8708022</v>
      </c>
      <c r="B136">
        <v>1</v>
      </c>
      <c r="C136" t="s">
        <v>2038</v>
      </c>
      <c r="D136" t="s">
        <v>2674</v>
      </c>
    </row>
    <row r="137" spans="1:4" x14ac:dyDescent="0.2">
      <c r="A137">
        <v>18638767</v>
      </c>
      <c r="B137">
        <v>1</v>
      </c>
      <c r="C137" t="s">
        <v>2040</v>
      </c>
      <c r="D137" t="s">
        <v>2675</v>
      </c>
    </row>
    <row r="138" spans="1:4" x14ac:dyDescent="0.2">
      <c r="A138">
        <v>11497382</v>
      </c>
      <c r="B138">
        <v>1</v>
      </c>
      <c r="C138" t="s">
        <v>2044</v>
      </c>
      <c r="D138" t="s">
        <v>2676</v>
      </c>
    </row>
    <row r="139" spans="1:4" x14ac:dyDescent="0.2">
      <c r="A139">
        <v>18503071</v>
      </c>
      <c r="B139">
        <v>1</v>
      </c>
      <c r="C139" t="s">
        <v>2050</v>
      </c>
      <c r="D139" t="s">
        <v>2677</v>
      </c>
    </row>
    <row r="140" spans="1:4" x14ac:dyDescent="0.2">
      <c r="A140">
        <v>3394792</v>
      </c>
      <c r="B140">
        <v>1</v>
      </c>
      <c r="C140" t="s">
        <v>2056</v>
      </c>
      <c r="D140" t="s">
        <v>2678</v>
      </c>
    </row>
    <row r="141" spans="1:4" x14ac:dyDescent="0.2">
      <c r="A141">
        <v>1312156</v>
      </c>
      <c r="B141">
        <v>1</v>
      </c>
      <c r="C141" t="s">
        <v>2062</v>
      </c>
      <c r="D141" t="s">
        <v>2679</v>
      </c>
    </row>
    <row r="142" spans="1:4" x14ac:dyDescent="0.2">
      <c r="A142">
        <v>18629188</v>
      </c>
      <c r="B142">
        <v>1</v>
      </c>
      <c r="C142" t="s">
        <v>2069</v>
      </c>
      <c r="D142" t="s">
        <v>2680</v>
      </c>
    </row>
    <row r="143" spans="1:4" x14ac:dyDescent="0.2">
      <c r="A143">
        <v>8918932</v>
      </c>
      <c r="B143">
        <v>1</v>
      </c>
      <c r="C143" t="s">
        <v>2681</v>
      </c>
      <c r="D143" t="s">
        <v>2682</v>
      </c>
    </row>
    <row r="144" spans="1:4" x14ac:dyDescent="0.2">
      <c r="A144">
        <v>18646419</v>
      </c>
      <c r="B144">
        <v>1</v>
      </c>
      <c r="C144" t="s">
        <v>2081</v>
      </c>
      <c r="D144" t="s">
        <v>2683</v>
      </c>
    </row>
    <row r="145" spans="1:4" x14ac:dyDescent="0.2">
      <c r="A145">
        <v>14531472</v>
      </c>
      <c r="B145">
        <v>1</v>
      </c>
      <c r="C145" t="s">
        <v>2087</v>
      </c>
      <c r="D145" t="s">
        <v>2684</v>
      </c>
    </row>
    <row r="146" spans="1:4" x14ac:dyDescent="0.2">
      <c r="A146">
        <v>18553231</v>
      </c>
      <c r="B146">
        <v>1</v>
      </c>
      <c r="C146" t="s">
        <v>2091</v>
      </c>
      <c r="D146" t="s">
        <v>2685</v>
      </c>
    </row>
    <row r="147" spans="1:4" x14ac:dyDescent="0.2">
      <c r="A147">
        <v>7872022</v>
      </c>
      <c r="B147">
        <v>1</v>
      </c>
      <c r="C147" t="s">
        <v>2095</v>
      </c>
      <c r="D147" t="s">
        <v>2686</v>
      </c>
    </row>
    <row r="148" spans="1:4" x14ac:dyDescent="0.2">
      <c r="A148">
        <v>18827141</v>
      </c>
      <c r="B148">
        <v>1</v>
      </c>
      <c r="C148" t="s">
        <v>2101</v>
      </c>
      <c r="D148" t="s">
        <v>2687</v>
      </c>
    </row>
    <row r="149" spans="1:4" x14ac:dyDescent="0.2">
      <c r="A149">
        <v>7664192</v>
      </c>
      <c r="B149">
        <v>1</v>
      </c>
      <c r="C149" t="s">
        <v>2107</v>
      </c>
      <c r="D149" t="s">
        <v>2688</v>
      </c>
    </row>
    <row r="150" spans="1:4" x14ac:dyDescent="0.2">
      <c r="A150">
        <v>18853246</v>
      </c>
      <c r="B150">
        <v>1</v>
      </c>
      <c r="C150" t="s">
        <v>2110</v>
      </c>
      <c r="D150" t="s">
        <v>2689</v>
      </c>
    </row>
    <row r="151" spans="1:4" x14ac:dyDescent="0.2">
      <c r="A151">
        <v>1753834</v>
      </c>
      <c r="B151">
        <v>1</v>
      </c>
      <c r="C151" t="s">
        <v>2116</v>
      </c>
      <c r="D151" t="s">
        <v>2690</v>
      </c>
    </row>
    <row r="152" spans="1:4" x14ac:dyDescent="0.2">
      <c r="A152">
        <v>18549108</v>
      </c>
      <c r="B152">
        <v>1</v>
      </c>
      <c r="C152" t="s">
        <v>2122</v>
      </c>
      <c r="D152" t="s">
        <v>2691</v>
      </c>
    </row>
    <row r="153" spans="1:4" x14ac:dyDescent="0.2">
      <c r="A153">
        <v>18629012</v>
      </c>
      <c r="B153">
        <v>1</v>
      </c>
      <c r="C153" t="s">
        <v>2127</v>
      </c>
      <c r="D153" t="s">
        <v>2692</v>
      </c>
    </row>
    <row r="154" spans="1:4" x14ac:dyDescent="0.2">
      <c r="A154">
        <v>18710888</v>
      </c>
      <c r="B154">
        <v>1</v>
      </c>
      <c r="C154" t="s">
        <v>2133</v>
      </c>
      <c r="D154" t="s">
        <v>2693</v>
      </c>
    </row>
    <row r="155" spans="1:4" x14ac:dyDescent="0.2">
      <c r="A155">
        <v>1029979</v>
      </c>
      <c r="B155">
        <v>1</v>
      </c>
      <c r="C155" t="s">
        <v>2139</v>
      </c>
      <c r="D155" t="s">
        <v>2694</v>
      </c>
    </row>
    <row r="156" spans="1:4" x14ac:dyDescent="0.2">
      <c r="A156">
        <v>18677069</v>
      </c>
      <c r="B156">
        <v>1</v>
      </c>
      <c r="C156" t="s">
        <v>2142</v>
      </c>
      <c r="D156" t="s">
        <v>2695</v>
      </c>
    </row>
    <row r="157" spans="1:4" x14ac:dyDescent="0.2">
      <c r="A157">
        <v>1395018</v>
      </c>
      <c r="B157">
        <v>1</v>
      </c>
      <c r="C157" t="s">
        <v>2146</v>
      </c>
      <c r="D157" t="s">
        <v>2696</v>
      </c>
    </row>
    <row r="158" spans="1:4" x14ac:dyDescent="0.2">
      <c r="A158">
        <v>3176262</v>
      </c>
      <c r="B158">
        <v>1</v>
      </c>
      <c r="C158" t="s">
        <v>2152</v>
      </c>
      <c r="D158" t="s">
        <v>2697</v>
      </c>
    </row>
    <row r="159" spans="1:4" x14ac:dyDescent="0.2">
      <c r="A159">
        <v>18392388</v>
      </c>
      <c r="B159">
        <v>1</v>
      </c>
      <c r="C159" t="s">
        <v>2158</v>
      </c>
      <c r="D159" t="s">
        <v>2698</v>
      </c>
    </row>
    <row r="160" spans="1:4" x14ac:dyDescent="0.2">
      <c r="A160">
        <v>14957372</v>
      </c>
      <c r="B160">
        <v>1</v>
      </c>
      <c r="C160" t="s">
        <v>2163</v>
      </c>
      <c r="D160" t="s">
        <v>2699</v>
      </c>
    </row>
    <row r="161" spans="1:4" x14ac:dyDescent="0.2">
      <c r="A161">
        <v>18468154</v>
      </c>
      <c r="B161">
        <v>1</v>
      </c>
      <c r="C161" t="s">
        <v>2167</v>
      </c>
      <c r="D161" t="s">
        <v>2700</v>
      </c>
    </row>
    <row r="162" spans="1:4" x14ac:dyDescent="0.2">
      <c r="A162">
        <v>8590132</v>
      </c>
      <c r="B162">
        <v>1</v>
      </c>
      <c r="C162" t="s">
        <v>2173</v>
      </c>
      <c r="D162" t="s">
        <v>2701</v>
      </c>
    </row>
    <row r="163" spans="1:4" x14ac:dyDescent="0.2">
      <c r="A163">
        <v>1652525</v>
      </c>
      <c r="B163">
        <v>1</v>
      </c>
      <c r="C163" t="s">
        <v>2179</v>
      </c>
      <c r="D163" t="s">
        <v>2702</v>
      </c>
    </row>
    <row r="164" spans="1:4" x14ac:dyDescent="0.2">
      <c r="A164">
        <v>6470752</v>
      </c>
      <c r="B164">
        <v>1</v>
      </c>
      <c r="C164" t="s">
        <v>2183</v>
      </c>
      <c r="D164" t="s">
        <v>2703</v>
      </c>
    </row>
    <row r="165" spans="1:4" x14ac:dyDescent="0.2">
      <c r="A165">
        <v>3862312</v>
      </c>
      <c r="B165">
        <v>1</v>
      </c>
      <c r="C165" t="s">
        <v>2189</v>
      </c>
      <c r="D165" t="s">
        <v>2704</v>
      </c>
    </row>
    <row r="166" spans="1:4" x14ac:dyDescent="0.2">
      <c r="A166">
        <v>18406695</v>
      </c>
      <c r="B166">
        <v>1</v>
      </c>
      <c r="C166" t="s">
        <v>2194</v>
      </c>
      <c r="D166" t="s">
        <v>2705</v>
      </c>
    </row>
    <row r="167" spans="1:4" x14ac:dyDescent="0.2">
      <c r="A167">
        <v>18627873</v>
      </c>
      <c r="B167">
        <v>1</v>
      </c>
      <c r="C167" t="s">
        <v>2198</v>
      </c>
      <c r="D167" t="s">
        <v>2706</v>
      </c>
    </row>
    <row r="168" spans="1:4" x14ac:dyDescent="0.2">
      <c r="A168">
        <v>9273112</v>
      </c>
      <c r="B168">
        <v>1</v>
      </c>
      <c r="C168" t="s">
        <v>2202</v>
      </c>
      <c r="D168" t="s">
        <v>2707</v>
      </c>
    </row>
    <row r="169" spans="1:4" x14ac:dyDescent="0.2">
      <c r="A169">
        <v>1059603</v>
      </c>
      <c r="B169">
        <v>1</v>
      </c>
      <c r="C169" t="s">
        <v>2207</v>
      </c>
      <c r="D169" t="s">
        <v>2708</v>
      </c>
    </row>
    <row r="170" spans="1:4" x14ac:dyDescent="0.2">
      <c r="A170">
        <v>4544272</v>
      </c>
      <c r="B170">
        <v>1</v>
      </c>
      <c r="C170" t="s">
        <v>2213</v>
      </c>
      <c r="D170" t="s">
        <v>2709</v>
      </c>
    </row>
    <row r="171" spans="1:4" x14ac:dyDescent="0.2">
      <c r="A171">
        <v>1270543</v>
      </c>
      <c r="B171">
        <v>1</v>
      </c>
      <c r="C171" t="s">
        <v>2217</v>
      </c>
      <c r="D171" t="s">
        <v>2710</v>
      </c>
    </row>
    <row r="172" spans="1:4" x14ac:dyDescent="0.2">
      <c r="A172">
        <v>11048712</v>
      </c>
      <c r="B172">
        <v>1</v>
      </c>
      <c r="C172" t="s">
        <v>2711</v>
      </c>
      <c r="D172" t="s">
        <v>2712</v>
      </c>
    </row>
    <row r="173" spans="1:4" x14ac:dyDescent="0.2">
      <c r="A173">
        <v>18588421</v>
      </c>
      <c r="B173">
        <v>1</v>
      </c>
      <c r="C173" t="s">
        <v>2713</v>
      </c>
      <c r="D173" t="s">
        <v>2714</v>
      </c>
    </row>
    <row r="174" spans="1:4" x14ac:dyDescent="0.2">
      <c r="A174">
        <v>18554626</v>
      </c>
      <c r="B174">
        <v>1</v>
      </c>
      <c r="C174" t="s">
        <v>2235</v>
      </c>
      <c r="D174" t="s">
        <v>2715</v>
      </c>
    </row>
    <row r="175" spans="1:4" x14ac:dyDescent="0.2">
      <c r="A175">
        <v>7269632</v>
      </c>
      <c r="B175">
        <v>1</v>
      </c>
      <c r="C175" t="s">
        <v>2242</v>
      </c>
      <c r="D175" t="s">
        <v>2716</v>
      </c>
    </row>
    <row r="176" spans="1:4" x14ac:dyDescent="0.2">
      <c r="A176">
        <v>18314495</v>
      </c>
      <c r="B176">
        <v>1</v>
      </c>
      <c r="C176" t="s">
        <v>2717</v>
      </c>
      <c r="D176" t="s">
        <v>2718</v>
      </c>
    </row>
    <row r="177" spans="1:4" x14ac:dyDescent="0.2">
      <c r="A177">
        <v>2677502</v>
      </c>
      <c r="B177">
        <v>1</v>
      </c>
      <c r="C177" t="s">
        <v>2255</v>
      </c>
      <c r="D177" t="s">
        <v>2719</v>
      </c>
    </row>
    <row r="178" spans="1:4" x14ac:dyDescent="0.2">
      <c r="A178">
        <v>18619642</v>
      </c>
      <c r="B178">
        <v>1</v>
      </c>
      <c r="C178" t="s">
        <v>2261</v>
      </c>
      <c r="D178" t="s">
        <v>2720</v>
      </c>
    </row>
    <row r="179" spans="1:4" x14ac:dyDescent="0.2">
      <c r="A179">
        <v>6468342</v>
      </c>
      <c r="B179">
        <v>1</v>
      </c>
      <c r="C179" t="s">
        <v>2266</v>
      </c>
      <c r="D179" t="s">
        <v>2721</v>
      </c>
    </row>
    <row r="180" spans="1:4" x14ac:dyDescent="0.2">
      <c r="A180">
        <v>18262255</v>
      </c>
      <c r="B180">
        <v>1</v>
      </c>
      <c r="C180" t="s">
        <v>2272</v>
      </c>
      <c r="D180" t="s">
        <v>2722</v>
      </c>
    </row>
    <row r="181" spans="1:4" x14ac:dyDescent="0.2">
      <c r="A181">
        <v>16204522</v>
      </c>
      <c r="B181">
        <v>1</v>
      </c>
      <c r="C181" t="s">
        <v>2276</v>
      </c>
      <c r="D181" t="s">
        <v>2723</v>
      </c>
    </row>
    <row r="182" spans="1:4" x14ac:dyDescent="0.2">
      <c r="A182">
        <v>18068252</v>
      </c>
      <c r="B182">
        <v>1</v>
      </c>
      <c r="C182" t="s">
        <v>2282</v>
      </c>
      <c r="D182" t="s">
        <v>2724</v>
      </c>
    </row>
    <row r="183" spans="1:4" x14ac:dyDescent="0.2">
      <c r="A183">
        <v>18549764</v>
      </c>
      <c r="B183">
        <v>1</v>
      </c>
      <c r="C183" t="s">
        <v>2288</v>
      </c>
      <c r="D183" t="s">
        <v>2725</v>
      </c>
    </row>
    <row r="184" spans="1:4" x14ac:dyDescent="0.2">
      <c r="A184">
        <v>18664157</v>
      </c>
      <c r="B184">
        <v>1</v>
      </c>
      <c r="C184" t="s">
        <v>2726</v>
      </c>
      <c r="D184" t="s">
        <v>2727</v>
      </c>
    </row>
    <row r="185" spans="1:4" x14ac:dyDescent="0.2">
      <c r="A185">
        <v>12893402</v>
      </c>
      <c r="B185">
        <v>1</v>
      </c>
      <c r="C185" t="s">
        <v>2298</v>
      </c>
      <c r="D185" t="s">
        <v>2728</v>
      </c>
    </row>
    <row r="186" spans="1:4" x14ac:dyDescent="0.2">
      <c r="A186">
        <v>1764586</v>
      </c>
      <c r="B186">
        <v>1</v>
      </c>
      <c r="C186" t="s">
        <v>2303</v>
      </c>
      <c r="D186" t="s">
        <v>2729</v>
      </c>
    </row>
    <row r="187" spans="1:4" x14ac:dyDescent="0.2">
      <c r="A187">
        <v>3056852</v>
      </c>
      <c r="B187">
        <v>1</v>
      </c>
      <c r="C187" t="s">
        <v>2306</v>
      </c>
      <c r="D187" t="s">
        <v>2730</v>
      </c>
    </row>
    <row r="188" spans="1:4" x14ac:dyDescent="0.2">
      <c r="A188">
        <v>10735312</v>
      </c>
      <c r="B188">
        <v>1</v>
      </c>
      <c r="C188" t="s">
        <v>2313</v>
      </c>
      <c r="D188" t="s">
        <v>2731</v>
      </c>
    </row>
    <row r="189" spans="1:4" x14ac:dyDescent="0.2">
      <c r="A189">
        <v>18728140</v>
      </c>
      <c r="B189">
        <v>1</v>
      </c>
      <c r="C189" t="s">
        <v>2319</v>
      </c>
      <c r="D189" t="s">
        <v>2732</v>
      </c>
    </row>
    <row r="190" spans="1:4" x14ac:dyDescent="0.2">
      <c r="A190">
        <v>303820</v>
      </c>
      <c r="B190">
        <v>1</v>
      </c>
      <c r="C190" t="s">
        <v>2324</v>
      </c>
      <c r="D190" t="s">
        <v>2733</v>
      </c>
    </row>
    <row r="191" spans="1:4" x14ac:dyDescent="0.2">
      <c r="A191">
        <v>6926022</v>
      </c>
      <c r="B191">
        <v>1</v>
      </c>
      <c r="C191" t="s">
        <v>2330</v>
      </c>
      <c r="D191" t="s">
        <v>2734</v>
      </c>
    </row>
    <row r="192" spans="1:4" x14ac:dyDescent="0.2">
      <c r="A192">
        <v>13043382</v>
      </c>
      <c r="B192">
        <v>1</v>
      </c>
      <c r="C192" t="s">
        <v>2336</v>
      </c>
      <c r="D192" t="s">
        <v>2735</v>
      </c>
    </row>
    <row r="193" spans="1:4" x14ac:dyDescent="0.2">
      <c r="A193">
        <v>1816691</v>
      </c>
      <c r="B193">
        <v>1</v>
      </c>
      <c r="C193" t="s">
        <v>2342</v>
      </c>
      <c r="D193" t="s">
        <v>2736</v>
      </c>
    </row>
    <row r="194" spans="1:4" x14ac:dyDescent="0.2">
      <c r="A194">
        <v>18528433</v>
      </c>
      <c r="B194">
        <v>1</v>
      </c>
      <c r="C194" t="s">
        <v>2737</v>
      </c>
      <c r="D194" t="s">
        <v>2738</v>
      </c>
    </row>
    <row r="195" spans="1:4" x14ac:dyDescent="0.2">
      <c r="A195">
        <v>9759622</v>
      </c>
      <c r="B195">
        <v>1</v>
      </c>
      <c r="C195" t="s">
        <v>2352</v>
      </c>
      <c r="D195" t="s">
        <v>2739</v>
      </c>
    </row>
    <row r="196" spans="1:4" x14ac:dyDescent="0.2">
      <c r="A196">
        <v>18288294</v>
      </c>
      <c r="B196">
        <v>1</v>
      </c>
      <c r="C196" t="s">
        <v>2356</v>
      </c>
      <c r="D196" t="s">
        <v>2740</v>
      </c>
    </row>
    <row r="197" spans="1:4" x14ac:dyDescent="0.2">
      <c r="A197">
        <v>12054692</v>
      </c>
      <c r="B197">
        <v>1</v>
      </c>
      <c r="C197" t="s">
        <v>2361</v>
      </c>
      <c r="D197" t="s">
        <v>2741</v>
      </c>
    </row>
    <row r="198" spans="1:4" x14ac:dyDescent="0.2">
      <c r="A198">
        <v>302192</v>
      </c>
      <c r="B198">
        <v>1</v>
      </c>
      <c r="C198" t="s">
        <v>2368</v>
      </c>
      <c r="D198" t="s">
        <v>2742</v>
      </c>
    </row>
    <row r="199" spans="1:4" x14ac:dyDescent="0.2">
      <c r="A199">
        <v>6504092</v>
      </c>
      <c r="B199">
        <v>1</v>
      </c>
      <c r="C199" t="s">
        <v>2371</v>
      </c>
      <c r="D199" t="s">
        <v>2743</v>
      </c>
    </row>
    <row r="200" spans="1:4" x14ac:dyDescent="0.2">
      <c r="A200">
        <v>18579083</v>
      </c>
      <c r="B200">
        <v>1</v>
      </c>
      <c r="C200" t="s">
        <v>2375</v>
      </c>
      <c r="D200" t="s">
        <v>2744</v>
      </c>
    </row>
    <row r="201" spans="1:4" x14ac:dyDescent="0.2">
      <c r="A201">
        <v>1634442</v>
      </c>
      <c r="B201">
        <v>1</v>
      </c>
      <c r="C201" t="s">
        <v>2380</v>
      </c>
      <c r="D201" t="s">
        <v>2745</v>
      </c>
    </row>
    <row r="202" spans="1:4" x14ac:dyDescent="0.2">
      <c r="A202">
        <v>18714757</v>
      </c>
      <c r="B202">
        <v>1</v>
      </c>
      <c r="C202" t="s">
        <v>2384</v>
      </c>
      <c r="D202" t="s">
        <v>2746</v>
      </c>
    </row>
    <row r="203" spans="1:4" x14ac:dyDescent="0.2">
      <c r="A203">
        <v>16925632</v>
      </c>
      <c r="B203">
        <v>1</v>
      </c>
      <c r="C203" t="s">
        <v>2389</v>
      </c>
      <c r="D203" t="s">
        <v>2747</v>
      </c>
    </row>
    <row r="204" spans="1:4" x14ac:dyDescent="0.2">
      <c r="A204">
        <v>9497212</v>
      </c>
      <c r="B204">
        <v>1</v>
      </c>
      <c r="C204" t="s">
        <v>2395</v>
      </c>
      <c r="D204" t="s">
        <v>2748</v>
      </c>
    </row>
    <row r="205" spans="1:4" x14ac:dyDescent="0.2">
      <c r="A205">
        <v>1792120</v>
      </c>
      <c r="B205">
        <v>1</v>
      </c>
      <c r="C205" t="s">
        <v>2401</v>
      </c>
      <c r="D205" t="s">
        <v>2749</v>
      </c>
    </row>
    <row r="206" spans="1:4" x14ac:dyDescent="0.2">
      <c r="A206">
        <v>18494579</v>
      </c>
      <c r="B206">
        <v>1</v>
      </c>
      <c r="C206" t="s">
        <v>2407</v>
      </c>
      <c r="D206" t="s">
        <v>2750</v>
      </c>
    </row>
    <row r="207" spans="1:4" x14ac:dyDescent="0.2">
      <c r="A207">
        <v>18821234</v>
      </c>
      <c r="B207">
        <v>1</v>
      </c>
      <c r="C207" t="s">
        <v>2411</v>
      </c>
      <c r="D207" t="s">
        <v>2751</v>
      </c>
    </row>
    <row r="208" spans="1:4" x14ac:dyDescent="0.2">
      <c r="A208">
        <v>11613032</v>
      </c>
      <c r="B208">
        <v>1</v>
      </c>
      <c r="C208" t="s">
        <v>2415</v>
      </c>
      <c r="D208" t="s">
        <v>2752</v>
      </c>
    </row>
    <row r="209" spans="1:4" x14ac:dyDescent="0.2">
      <c r="A209">
        <v>11512432</v>
      </c>
      <c r="B209">
        <v>1</v>
      </c>
      <c r="C209" t="s">
        <v>2421</v>
      </c>
      <c r="D209" t="s">
        <v>2753</v>
      </c>
    </row>
    <row r="210" spans="1:4" x14ac:dyDescent="0.2">
      <c r="A210">
        <v>8197742</v>
      </c>
      <c r="B210">
        <v>1</v>
      </c>
      <c r="C210" t="s">
        <v>2425</v>
      </c>
      <c r="D210" t="s">
        <v>2754</v>
      </c>
    </row>
    <row r="211" spans="1:4" x14ac:dyDescent="0.2">
      <c r="A211">
        <v>999505</v>
      </c>
      <c r="B211">
        <v>1</v>
      </c>
      <c r="C211" t="s">
        <v>2431</v>
      </c>
      <c r="D211" t="s">
        <v>2755</v>
      </c>
    </row>
    <row r="212" spans="1:4" x14ac:dyDescent="0.2">
      <c r="A212">
        <v>2875042</v>
      </c>
      <c r="B212">
        <v>1</v>
      </c>
      <c r="C212" t="s">
        <v>2435</v>
      </c>
      <c r="D212" t="s">
        <v>2756</v>
      </c>
    </row>
    <row r="213" spans="1:4" x14ac:dyDescent="0.2">
      <c r="A213">
        <v>7650512</v>
      </c>
      <c r="B213">
        <v>1</v>
      </c>
      <c r="C213" t="s">
        <v>2437</v>
      </c>
      <c r="D213" t="s">
        <v>2757</v>
      </c>
    </row>
    <row r="214" spans="1:4" x14ac:dyDescent="0.2">
      <c r="A214">
        <v>18603139</v>
      </c>
      <c r="B214">
        <v>1</v>
      </c>
      <c r="C214" t="s">
        <v>2443</v>
      </c>
      <c r="D214" t="s">
        <v>2758</v>
      </c>
    </row>
    <row r="215" spans="1:4" x14ac:dyDescent="0.2">
      <c r="A215">
        <v>13049922</v>
      </c>
      <c r="B215">
        <v>1</v>
      </c>
      <c r="C215" t="s">
        <v>2449</v>
      </c>
      <c r="D215" t="s">
        <v>2759</v>
      </c>
    </row>
    <row r="216" spans="1:4" x14ac:dyDescent="0.2">
      <c r="A216">
        <v>12893962</v>
      </c>
      <c r="B216">
        <v>1</v>
      </c>
      <c r="C216" t="s">
        <v>2454</v>
      </c>
      <c r="D216" t="s">
        <v>2760</v>
      </c>
    </row>
    <row r="217" spans="1:4" x14ac:dyDescent="0.2">
      <c r="A217">
        <v>18676489</v>
      </c>
      <c r="B217">
        <v>1</v>
      </c>
      <c r="C217" t="s">
        <v>2460</v>
      </c>
      <c r="D217" t="s">
        <v>2761</v>
      </c>
    </row>
    <row r="218" spans="1:4" x14ac:dyDescent="0.2">
      <c r="A218">
        <v>41510</v>
      </c>
      <c r="B218">
        <v>1</v>
      </c>
      <c r="C218" t="s">
        <v>2466</v>
      </c>
      <c r="D218" t="s">
        <v>2762</v>
      </c>
    </row>
    <row r="219" spans="1:4" x14ac:dyDescent="0.2">
      <c r="A219">
        <v>428580</v>
      </c>
      <c r="B219">
        <v>1</v>
      </c>
      <c r="C219" t="s">
        <v>2472</v>
      </c>
      <c r="D219" t="s">
        <v>2763</v>
      </c>
    </row>
    <row r="220" spans="1:4" x14ac:dyDescent="0.2">
      <c r="A220">
        <v>16142882</v>
      </c>
      <c r="B220">
        <v>1</v>
      </c>
      <c r="C220" t="s">
        <v>2476</v>
      </c>
      <c r="D220" t="s">
        <v>2764</v>
      </c>
    </row>
    <row r="221" spans="1:4" x14ac:dyDescent="0.2">
      <c r="A221">
        <v>1561631</v>
      </c>
      <c r="B221">
        <v>1</v>
      </c>
      <c r="C221" t="s">
        <v>2482</v>
      </c>
      <c r="D221" t="s">
        <v>2765</v>
      </c>
    </row>
    <row r="222" spans="1:4" x14ac:dyDescent="0.2">
      <c r="A222">
        <v>1635864</v>
      </c>
      <c r="B222">
        <v>1</v>
      </c>
      <c r="C222" t="s">
        <v>2487</v>
      </c>
      <c r="D222" t="s">
        <v>2766</v>
      </c>
    </row>
    <row r="223" spans="1:4" x14ac:dyDescent="0.2">
      <c r="A223">
        <v>1400108</v>
      </c>
      <c r="B223">
        <v>1</v>
      </c>
      <c r="C223" t="s">
        <v>2493</v>
      </c>
      <c r="D223" t="s">
        <v>2767</v>
      </c>
    </row>
    <row r="224" spans="1:4" x14ac:dyDescent="0.2">
      <c r="A224">
        <v>18680854</v>
      </c>
      <c r="B224">
        <v>1</v>
      </c>
      <c r="C224" t="s">
        <v>2499</v>
      </c>
      <c r="D224" t="s">
        <v>2768</v>
      </c>
    </row>
    <row r="225" spans="1:4" x14ac:dyDescent="0.2">
      <c r="A225">
        <v>5000722</v>
      </c>
      <c r="B225">
        <v>1</v>
      </c>
      <c r="C225" t="s">
        <v>2503</v>
      </c>
      <c r="D225" t="s">
        <v>2769</v>
      </c>
    </row>
    <row r="226" spans="1:4" x14ac:dyDescent="0.2">
      <c r="A226">
        <v>1500687</v>
      </c>
      <c r="B226">
        <v>1</v>
      </c>
      <c r="C226" t="s">
        <v>2507</v>
      </c>
      <c r="D226" t="s">
        <v>2770</v>
      </c>
    </row>
    <row r="227" spans="1:4" x14ac:dyDescent="0.2">
      <c r="A227">
        <v>18700297</v>
      </c>
      <c r="B227">
        <v>1</v>
      </c>
      <c r="C227" t="s">
        <v>2513</v>
      </c>
      <c r="D227" t="s">
        <v>2771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55"/>
  <sheetViews>
    <sheetView workbookViewId="0">
      <selection activeCell="H12" sqref="H12"/>
    </sheetView>
  </sheetViews>
  <sheetFormatPr baseColWidth="10" defaultRowHeight="16" x14ac:dyDescent="0.2"/>
  <cols>
    <col min="1" max="1" width="22.33203125" customWidth="1"/>
    <col min="2" max="2" width="18.5" customWidth="1"/>
  </cols>
  <sheetData>
    <row r="1" spans="1:4" x14ac:dyDescent="0.2">
      <c r="A1" s="19" t="s">
        <v>3378</v>
      </c>
      <c r="B1" s="19" t="s">
        <v>3379</v>
      </c>
      <c r="C1" t="s">
        <v>2838</v>
      </c>
      <c r="D1" t="s">
        <v>2773</v>
      </c>
    </row>
    <row r="2" spans="1:4" x14ac:dyDescent="0.2">
      <c r="A2">
        <v>190655886</v>
      </c>
      <c r="B2" t="s">
        <v>3412</v>
      </c>
      <c r="C2">
        <f>IF(IFERROR(SEARCH(" PA", B2), 0), 1, 0)</f>
        <v>1</v>
      </c>
      <c r="D2">
        <f>IF(IFERROR(SEARCH("Pittsburgh", B2), 0), 1, 0)</f>
        <v>0</v>
      </c>
    </row>
    <row r="3" spans="1:4" x14ac:dyDescent="0.2">
      <c r="A3">
        <v>9629390</v>
      </c>
      <c r="B3" t="s">
        <v>3392</v>
      </c>
      <c r="C3">
        <f t="shared" ref="C3:C66" si="0">IF(IFERROR(SEARCH(" PA", B3), 0), 1, 0)</f>
        <v>1</v>
      </c>
      <c r="D3">
        <f t="shared" ref="D3:D66" si="1">IF(IFERROR(SEARCH("Pittsburgh", B3), 0), 1, 0)</f>
        <v>0</v>
      </c>
    </row>
    <row r="4" spans="1:4" x14ac:dyDescent="0.2">
      <c r="A4">
        <v>18093151</v>
      </c>
      <c r="B4" t="s">
        <v>3538</v>
      </c>
      <c r="C4">
        <f t="shared" si="0"/>
        <v>1</v>
      </c>
      <c r="D4">
        <f t="shared" si="1"/>
        <v>0</v>
      </c>
    </row>
    <row r="5" spans="1:4" x14ac:dyDescent="0.2">
      <c r="A5">
        <v>190735992</v>
      </c>
      <c r="B5" t="s">
        <v>3418</v>
      </c>
      <c r="C5">
        <f t="shared" si="0"/>
        <v>1</v>
      </c>
      <c r="D5">
        <f t="shared" si="1"/>
        <v>0</v>
      </c>
    </row>
    <row r="6" spans="1:4" x14ac:dyDescent="0.2">
      <c r="A6">
        <v>190748968</v>
      </c>
      <c r="B6" t="s">
        <v>3418</v>
      </c>
      <c r="C6">
        <f t="shared" si="0"/>
        <v>1</v>
      </c>
      <c r="D6">
        <f t="shared" si="1"/>
        <v>0</v>
      </c>
    </row>
    <row r="7" spans="1:4" x14ac:dyDescent="0.2">
      <c r="A7">
        <v>142633572</v>
      </c>
      <c r="B7" t="s">
        <v>3418</v>
      </c>
      <c r="C7">
        <f t="shared" si="0"/>
        <v>1</v>
      </c>
      <c r="D7">
        <f t="shared" si="1"/>
        <v>0</v>
      </c>
    </row>
    <row r="8" spans="1:4" x14ac:dyDescent="0.2">
      <c r="A8">
        <v>185352635</v>
      </c>
      <c r="B8" t="s">
        <v>3418</v>
      </c>
      <c r="C8">
        <f t="shared" si="0"/>
        <v>1</v>
      </c>
      <c r="D8">
        <f t="shared" si="1"/>
        <v>0</v>
      </c>
    </row>
    <row r="9" spans="1:4" x14ac:dyDescent="0.2">
      <c r="A9">
        <v>114947252</v>
      </c>
      <c r="B9" t="s">
        <v>3418</v>
      </c>
      <c r="C9">
        <f t="shared" si="0"/>
        <v>1</v>
      </c>
      <c r="D9">
        <f t="shared" si="1"/>
        <v>0</v>
      </c>
    </row>
    <row r="10" spans="1:4" x14ac:dyDescent="0.2">
      <c r="A10">
        <v>9331743</v>
      </c>
      <c r="B10" t="s">
        <v>3418</v>
      </c>
      <c r="C10">
        <f t="shared" si="0"/>
        <v>1</v>
      </c>
      <c r="D10">
        <f t="shared" si="1"/>
        <v>0</v>
      </c>
    </row>
    <row r="11" spans="1:4" x14ac:dyDescent="0.2">
      <c r="A11">
        <v>158165312</v>
      </c>
      <c r="B11" t="s">
        <v>3479</v>
      </c>
      <c r="C11">
        <f t="shared" si="0"/>
        <v>1</v>
      </c>
      <c r="D11">
        <f t="shared" si="1"/>
        <v>0</v>
      </c>
    </row>
    <row r="12" spans="1:4" x14ac:dyDescent="0.2">
      <c r="A12">
        <v>9287140</v>
      </c>
      <c r="B12" t="s">
        <v>3387</v>
      </c>
      <c r="C12">
        <f t="shared" si="0"/>
        <v>1</v>
      </c>
      <c r="D12">
        <f t="shared" si="1"/>
        <v>0</v>
      </c>
    </row>
    <row r="13" spans="1:4" x14ac:dyDescent="0.2">
      <c r="A13">
        <v>12355450</v>
      </c>
      <c r="B13" t="s">
        <v>3513</v>
      </c>
      <c r="C13">
        <f t="shared" si="0"/>
        <v>1</v>
      </c>
      <c r="D13">
        <f t="shared" si="1"/>
        <v>0</v>
      </c>
    </row>
    <row r="14" spans="1:4" x14ac:dyDescent="0.2">
      <c r="A14">
        <v>75278982</v>
      </c>
      <c r="B14" t="s">
        <v>3413</v>
      </c>
      <c r="C14">
        <f t="shared" si="0"/>
        <v>1</v>
      </c>
      <c r="D14">
        <f t="shared" si="1"/>
        <v>0</v>
      </c>
    </row>
    <row r="15" spans="1:4" x14ac:dyDescent="0.2">
      <c r="A15">
        <v>42746222</v>
      </c>
      <c r="B15" t="s">
        <v>3413</v>
      </c>
      <c r="C15">
        <f t="shared" si="0"/>
        <v>1</v>
      </c>
      <c r="D15">
        <f t="shared" si="1"/>
        <v>0</v>
      </c>
    </row>
    <row r="16" spans="1:4" x14ac:dyDescent="0.2">
      <c r="A16">
        <v>144975022</v>
      </c>
      <c r="B16" t="s">
        <v>3413</v>
      </c>
      <c r="C16">
        <f t="shared" si="0"/>
        <v>1</v>
      </c>
      <c r="D16">
        <f t="shared" si="1"/>
        <v>0</v>
      </c>
    </row>
    <row r="17" spans="1:4" x14ac:dyDescent="0.2">
      <c r="A17">
        <v>155380482</v>
      </c>
      <c r="B17" t="s">
        <v>3393</v>
      </c>
      <c r="C17">
        <f t="shared" si="0"/>
        <v>1</v>
      </c>
      <c r="D17">
        <f t="shared" si="1"/>
        <v>0</v>
      </c>
    </row>
    <row r="18" spans="1:4" x14ac:dyDescent="0.2">
      <c r="A18">
        <v>11562073</v>
      </c>
      <c r="B18" t="s">
        <v>3456</v>
      </c>
      <c r="C18">
        <f t="shared" si="0"/>
        <v>1</v>
      </c>
      <c r="D18">
        <f t="shared" si="1"/>
        <v>0</v>
      </c>
    </row>
    <row r="19" spans="1:4" x14ac:dyDescent="0.2">
      <c r="A19">
        <v>8265455</v>
      </c>
      <c r="B19" t="s">
        <v>3391</v>
      </c>
      <c r="C19">
        <f t="shared" si="0"/>
        <v>1</v>
      </c>
      <c r="D19">
        <f t="shared" si="1"/>
        <v>0</v>
      </c>
    </row>
    <row r="20" spans="1:4" x14ac:dyDescent="0.2">
      <c r="A20">
        <v>5177006</v>
      </c>
      <c r="B20" t="s">
        <v>3391</v>
      </c>
      <c r="C20">
        <f t="shared" si="0"/>
        <v>1</v>
      </c>
      <c r="D20">
        <f t="shared" si="1"/>
        <v>0</v>
      </c>
    </row>
    <row r="21" spans="1:4" x14ac:dyDescent="0.2">
      <c r="A21">
        <v>5107967</v>
      </c>
      <c r="B21" t="s">
        <v>3391</v>
      </c>
      <c r="C21">
        <f t="shared" si="0"/>
        <v>1</v>
      </c>
      <c r="D21">
        <f t="shared" si="1"/>
        <v>0</v>
      </c>
    </row>
    <row r="22" spans="1:4" x14ac:dyDescent="0.2">
      <c r="A22">
        <v>191065276</v>
      </c>
      <c r="B22" t="s">
        <v>3394</v>
      </c>
      <c r="C22">
        <f t="shared" si="0"/>
        <v>1</v>
      </c>
      <c r="D22">
        <f t="shared" si="1"/>
        <v>0</v>
      </c>
    </row>
    <row r="23" spans="1:4" x14ac:dyDescent="0.2">
      <c r="A23">
        <v>97657032</v>
      </c>
      <c r="B23" t="s">
        <v>3388</v>
      </c>
      <c r="C23">
        <f t="shared" si="0"/>
        <v>1</v>
      </c>
      <c r="D23">
        <f t="shared" si="1"/>
        <v>0</v>
      </c>
    </row>
    <row r="24" spans="1:4" x14ac:dyDescent="0.2">
      <c r="A24">
        <v>35033542</v>
      </c>
      <c r="B24" t="s">
        <v>3484</v>
      </c>
      <c r="C24">
        <f t="shared" si="0"/>
        <v>1</v>
      </c>
      <c r="D24">
        <f t="shared" si="1"/>
        <v>0</v>
      </c>
    </row>
    <row r="25" spans="1:4" x14ac:dyDescent="0.2">
      <c r="A25">
        <v>190232316</v>
      </c>
      <c r="B25" t="s">
        <v>3384</v>
      </c>
      <c r="C25">
        <f t="shared" si="0"/>
        <v>1</v>
      </c>
      <c r="D25">
        <f t="shared" si="1"/>
        <v>0</v>
      </c>
    </row>
    <row r="26" spans="1:4" x14ac:dyDescent="0.2">
      <c r="A26">
        <v>182997144</v>
      </c>
      <c r="B26" t="s">
        <v>3384</v>
      </c>
      <c r="C26">
        <f t="shared" si="0"/>
        <v>1</v>
      </c>
      <c r="D26">
        <f t="shared" si="1"/>
        <v>0</v>
      </c>
    </row>
    <row r="27" spans="1:4" x14ac:dyDescent="0.2">
      <c r="A27">
        <v>73726712</v>
      </c>
      <c r="B27" t="s">
        <v>3384</v>
      </c>
      <c r="C27">
        <f t="shared" si="0"/>
        <v>1</v>
      </c>
      <c r="D27">
        <f t="shared" si="1"/>
        <v>0</v>
      </c>
    </row>
    <row r="28" spans="1:4" x14ac:dyDescent="0.2">
      <c r="A28">
        <v>186321028</v>
      </c>
      <c r="B28" t="s">
        <v>3384</v>
      </c>
      <c r="C28">
        <f t="shared" si="0"/>
        <v>1</v>
      </c>
      <c r="D28">
        <f t="shared" si="1"/>
        <v>0</v>
      </c>
    </row>
    <row r="29" spans="1:4" x14ac:dyDescent="0.2">
      <c r="A29">
        <v>13892022</v>
      </c>
      <c r="B29" t="s">
        <v>3384</v>
      </c>
      <c r="C29">
        <f t="shared" si="0"/>
        <v>1</v>
      </c>
      <c r="D29">
        <f t="shared" si="1"/>
        <v>0</v>
      </c>
    </row>
    <row r="30" spans="1:4" x14ac:dyDescent="0.2">
      <c r="A30">
        <v>185913642</v>
      </c>
      <c r="B30" t="s">
        <v>3452</v>
      </c>
      <c r="C30">
        <f t="shared" si="0"/>
        <v>1</v>
      </c>
      <c r="D30">
        <f t="shared" si="1"/>
        <v>0</v>
      </c>
    </row>
    <row r="31" spans="1:4" x14ac:dyDescent="0.2">
      <c r="A31">
        <v>117932452</v>
      </c>
      <c r="B31" t="s">
        <v>3554</v>
      </c>
      <c r="C31">
        <f t="shared" si="0"/>
        <v>1</v>
      </c>
      <c r="D31">
        <f t="shared" si="1"/>
        <v>0</v>
      </c>
    </row>
    <row r="32" spans="1:4" x14ac:dyDescent="0.2">
      <c r="A32">
        <v>59885882</v>
      </c>
      <c r="B32" t="s">
        <v>3512</v>
      </c>
      <c r="C32">
        <f t="shared" si="0"/>
        <v>1</v>
      </c>
      <c r="D32">
        <f t="shared" si="1"/>
        <v>0</v>
      </c>
    </row>
    <row r="33" spans="1:4" x14ac:dyDescent="0.2">
      <c r="A33">
        <v>141209932</v>
      </c>
      <c r="B33" t="s">
        <v>3398</v>
      </c>
      <c r="C33">
        <f t="shared" si="0"/>
        <v>1</v>
      </c>
      <c r="D33">
        <f t="shared" si="1"/>
        <v>0</v>
      </c>
    </row>
    <row r="34" spans="1:4" x14ac:dyDescent="0.2">
      <c r="A34">
        <v>183908712</v>
      </c>
      <c r="B34" t="s">
        <v>3516</v>
      </c>
      <c r="C34">
        <f t="shared" si="0"/>
        <v>1</v>
      </c>
      <c r="D34">
        <f t="shared" si="1"/>
        <v>0</v>
      </c>
    </row>
    <row r="35" spans="1:4" x14ac:dyDescent="0.2">
      <c r="A35">
        <v>93457272</v>
      </c>
      <c r="B35" t="s">
        <v>3516</v>
      </c>
      <c r="C35">
        <f t="shared" si="0"/>
        <v>1</v>
      </c>
      <c r="D35">
        <f t="shared" si="1"/>
        <v>0</v>
      </c>
    </row>
    <row r="36" spans="1:4" x14ac:dyDescent="0.2">
      <c r="A36">
        <v>185810059</v>
      </c>
      <c r="B36" t="s">
        <v>3599</v>
      </c>
      <c r="C36">
        <f t="shared" si="0"/>
        <v>1</v>
      </c>
      <c r="D36">
        <f t="shared" si="1"/>
        <v>0</v>
      </c>
    </row>
    <row r="37" spans="1:4" x14ac:dyDescent="0.2">
      <c r="A37">
        <v>187235490</v>
      </c>
      <c r="B37" t="s">
        <v>3400</v>
      </c>
      <c r="C37">
        <f t="shared" si="0"/>
        <v>1</v>
      </c>
      <c r="D37">
        <f t="shared" si="1"/>
        <v>0</v>
      </c>
    </row>
    <row r="38" spans="1:4" x14ac:dyDescent="0.2">
      <c r="A38">
        <v>60331192</v>
      </c>
      <c r="B38" t="s">
        <v>3400</v>
      </c>
      <c r="C38">
        <f t="shared" si="0"/>
        <v>1</v>
      </c>
      <c r="D38">
        <f t="shared" si="1"/>
        <v>0</v>
      </c>
    </row>
    <row r="39" spans="1:4" x14ac:dyDescent="0.2">
      <c r="A39">
        <v>94165932</v>
      </c>
      <c r="B39" t="s">
        <v>3400</v>
      </c>
      <c r="C39">
        <f t="shared" si="0"/>
        <v>1</v>
      </c>
      <c r="D39">
        <f t="shared" si="1"/>
        <v>0</v>
      </c>
    </row>
    <row r="40" spans="1:4" x14ac:dyDescent="0.2">
      <c r="A40">
        <v>191579163</v>
      </c>
      <c r="B40" t="s">
        <v>3440</v>
      </c>
      <c r="C40">
        <f t="shared" si="0"/>
        <v>1</v>
      </c>
      <c r="D40">
        <f t="shared" si="1"/>
        <v>0</v>
      </c>
    </row>
    <row r="41" spans="1:4" x14ac:dyDescent="0.2">
      <c r="A41">
        <v>183556299</v>
      </c>
      <c r="B41" t="s">
        <v>3386</v>
      </c>
      <c r="C41">
        <f t="shared" si="0"/>
        <v>1</v>
      </c>
      <c r="D41">
        <f t="shared" si="1"/>
        <v>0</v>
      </c>
    </row>
    <row r="42" spans="1:4" x14ac:dyDescent="0.2">
      <c r="A42">
        <v>190730849</v>
      </c>
      <c r="B42" t="s">
        <v>3504</v>
      </c>
      <c r="C42">
        <f t="shared" si="0"/>
        <v>1</v>
      </c>
      <c r="D42">
        <f t="shared" si="1"/>
        <v>0</v>
      </c>
    </row>
    <row r="43" spans="1:4" x14ac:dyDescent="0.2">
      <c r="A43">
        <v>190138272</v>
      </c>
      <c r="B43" t="s">
        <v>3566</v>
      </c>
      <c r="C43">
        <f t="shared" si="0"/>
        <v>1</v>
      </c>
      <c r="D43">
        <f t="shared" si="1"/>
        <v>0</v>
      </c>
    </row>
    <row r="44" spans="1:4" x14ac:dyDescent="0.2">
      <c r="A44">
        <v>31375082</v>
      </c>
      <c r="B44" t="s">
        <v>3430</v>
      </c>
      <c r="C44">
        <f t="shared" si="0"/>
        <v>1</v>
      </c>
      <c r="D44">
        <f t="shared" si="1"/>
        <v>0</v>
      </c>
    </row>
    <row r="45" spans="1:4" x14ac:dyDescent="0.2">
      <c r="A45">
        <v>185291660</v>
      </c>
      <c r="B45" t="s">
        <v>3430</v>
      </c>
      <c r="C45">
        <f t="shared" si="0"/>
        <v>1</v>
      </c>
      <c r="D45">
        <f t="shared" si="1"/>
        <v>0</v>
      </c>
    </row>
    <row r="46" spans="1:4" x14ac:dyDescent="0.2">
      <c r="A46">
        <v>176646382</v>
      </c>
      <c r="B46" t="s">
        <v>3380</v>
      </c>
      <c r="C46">
        <f t="shared" si="0"/>
        <v>1</v>
      </c>
      <c r="D46">
        <f t="shared" si="1"/>
        <v>1</v>
      </c>
    </row>
    <row r="47" spans="1:4" x14ac:dyDescent="0.2">
      <c r="A47">
        <v>89226932</v>
      </c>
      <c r="B47" t="s">
        <v>3380</v>
      </c>
      <c r="C47">
        <f t="shared" si="0"/>
        <v>1</v>
      </c>
      <c r="D47">
        <f t="shared" si="1"/>
        <v>1</v>
      </c>
    </row>
    <row r="48" spans="1:4" x14ac:dyDescent="0.2">
      <c r="A48">
        <v>14535079</v>
      </c>
      <c r="B48" t="s">
        <v>3380</v>
      </c>
      <c r="C48">
        <f t="shared" si="0"/>
        <v>1</v>
      </c>
      <c r="D48">
        <f t="shared" si="1"/>
        <v>1</v>
      </c>
    </row>
    <row r="49" spans="1:4" x14ac:dyDescent="0.2">
      <c r="A49">
        <v>47213272</v>
      </c>
      <c r="B49" t="s">
        <v>3380</v>
      </c>
      <c r="C49">
        <f t="shared" si="0"/>
        <v>1</v>
      </c>
      <c r="D49">
        <f t="shared" si="1"/>
        <v>1</v>
      </c>
    </row>
    <row r="50" spans="1:4" x14ac:dyDescent="0.2">
      <c r="A50">
        <v>9070709</v>
      </c>
      <c r="B50" t="s">
        <v>3380</v>
      </c>
      <c r="C50">
        <f t="shared" si="0"/>
        <v>1</v>
      </c>
      <c r="D50">
        <f t="shared" si="1"/>
        <v>1</v>
      </c>
    </row>
    <row r="51" spans="1:4" x14ac:dyDescent="0.2">
      <c r="A51">
        <v>12148405</v>
      </c>
      <c r="B51" t="s">
        <v>3380</v>
      </c>
      <c r="C51">
        <f t="shared" si="0"/>
        <v>1</v>
      </c>
      <c r="D51">
        <f t="shared" si="1"/>
        <v>1</v>
      </c>
    </row>
    <row r="52" spans="1:4" x14ac:dyDescent="0.2">
      <c r="A52">
        <v>161020932</v>
      </c>
      <c r="B52" t="s">
        <v>3380</v>
      </c>
      <c r="C52">
        <f t="shared" si="0"/>
        <v>1</v>
      </c>
      <c r="D52">
        <f t="shared" si="1"/>
        <v>1</v>
      </c>
    </row>
    <row r="53" spans="1:4" x14ac:dyDescent="0.2">
      <c r="A53">
        <v>184009333</v>
      </c>
      <c r="B53" t="s">
        <v>3380</v>
      </c>
      <c r="C53">
        <f t="shared" si="0"/>
        <v>1</v>
      </c>
      <c r="D53">
        <f t="shared" si="1"/>
        <v>1</v>
      </c>
    </row>
    <row r="54" spans="1:4" x14ac:dyDescent="0.2">
      <c r="A54">
        <v>191156289</v>
      </c>
      <c r="B54" t="s">
        <v>3380</v>
      </c>
      <c r="C54">
        <f t="shared" si="0"/>
        <v>1</v>
      </c>
      <c r="D54">
        <f t="shared" si="1"/>
        <v>1</v>
      </c>
    </row>
    <row r="55" spans="1:4" x14ac:dyDescent="0.2">
      <c r="A55">
        <v>67850712</v>
      </c>
      <c r="B55" t="s">
        <v>3380</v>
      </c>
      <c r="C55">
        <f t="shared" si="0"/>
        <v>1</v>
      </c>
      <c r="D55">
        <f t="shared" si="1"/>
        <v>1</v>
      </c>
    </row>
    <row r="56" spans="1:4" x14ac:dyDescent="0.2">
      <c r="A56">
        <v>15905151</v>
      </c>
      <c r="B56" t="s">
        <v>3380</v>
      </c>
      <c r="C56">
        <f t="shared" si="0"/>
        <v>1</v>
      </c>
      <c r="D56">
        <f t="shared" si="1"/>
        <v>1</v>
      </c>
    </row>
    <row r="57" spans="1:4" x14ac:dyDescent="0.2">
      <c r="A57">
        <v>10851659</v>
      </c>
      <c r="B57" t="s">
        <v>3380</v>
      </c>
      <c r="C57">
        <f t="shared" si="0"/>
        <v>1</v>
      </c>
      <c r="D57">
        <f t="shared" si="1"/>
        <v>1</v>
      </c>
    </row>
    <row r="58" spans="1:4" x14ac:dyDescent="0.2">
      <c r="A58">
        <v>10058159</v>
      </c>
      <c r="B58" t="s">
        <v>3380</v>
      </c>
      <c r="C58">
        <f t="shared" si="0"/>
        <v>1</v>
      </c>
      <c r="D58">
        <f t="shared" si="1"/>
        <v>1</v>
      </c>
    </row>
    <row r="59" spans="1:4" x14ac:dyDescent="0.2">
      <c r="A59">
        <v>4639188</v>
      </c>
      <c r="B59" t="s">
        <v>3380</v>
      </c>
      <c r="C59">
        <f t="shared" si="0"/>
        <v>1</v>
      </c>
      <c r="D59">
        <f t="shared" si="1"/>
        <v>1</v>
      </c>
    </row>
    <row r="60" spans="1:4" x14ac:dyDescent="0.2">
      <c r="A60">
        <v>86423202</v>
      </c>
      <c r="B60" t="s">
        <v>3380</v>
      </c>
      <c r="C60">
        <f t="shared" si="0"/>
        <v>1</v>
      </c>
      <c r="D60">
        <f t="shared" si="1"/>
        <v>1</v>
      </c>
    </row>
    <row r="61" spans="1:4" x14ac:dyDescent="0.2">
      <c r="A61">
        <v>184012592</v>
      </c>
      <c r="B61" t="s">
        <v>3380</v>
      </c>
      <c r="C61">
        <f t="shared" si="0"/>
        <v>1</v>
      </c>
      <c r="D61">
        <f t="shared" si="1"/>
        <v>1</v>
      </c>
    </row>
    <row r="62" spans="1:4" x14ac:dyDescent="0.2">
      <c r="A62">
        <v>8643053</v>
      </c>
      <c r="B62" t="s">
        <v>3380</v>
      </c>
      <c r="C62">
        <f t="shared" si="0"/>
        <v>1</v>
      </c>
      <c r="D62">
        <f t="shared" si="1"/>
        <v>1</v>
      </c>
    </row>
    <row r="63" spans="1:4" x14ac:dyDescent="0.2">
      <c r="A63">
        <v>161121</v>
      </c>
      <c r="B63" t="s">
        <v>3380</v>
      </c>
      <c r="C63">
        <f t="shared" si="0"/>
        <v>1</v>
      </c>
      <c r="D63">
        <f t="shared" si="1"/>
        <v>1</v>
      </c>
    </row>
    <row r="64" spans="1:4" x14ac:dyDescent="0.2">
      <c r="A64">
        <v>39091652</v>
      </c>
      <c r="B64" t="s">
        <v>3380</v>
      </c>
      <c r="C64">
        <f t="shared" si="0"/>
        <v>1</v>
      </c>
      <c r="D64">
        <f t="shared" si="1"/>
        <v>1</v>
      </c>
    </row>
    <row r="65" spans="1:4" x14ac:dyDescent="0.2">
      <c r="A65">
        <v>12740418</v>
      </c>
      <c r="B65" t="s">
        <v>3380</v>
      </c>
      <c r="C65">
        <f t="shared" si="0"/>
        <v>1</v>
      </c>
      <c r="D65">
        <f t="shared" si="1"/>
        <v>1</v>
      </c>
    </row>
    <row r="66" spans="1:4" x14ac:dyDescent="0.2">
      <c r="A66">
        <v>144233082</v>
      </c>
      <c r="B66" t="s">
        <v>3380</v>
      </c>
      <c r="C66">
        <f t="shared" si="0"/>
        <v>1</v>
      </c>
      <c r="D66">
        <f t="shared" si="1"/>
        <v>1</v>
      </c>
    </row>
    <row r="67" spans="1:4" x14ac:dyDescent="0.2">
      <c r="A67">
        <v>55519792</v>
      </c>
      <c r="B67" t="s">
        <v>3380</v>
      </c>
      <c r="C67">
        <f t="shared" ref="C67:C130" si="2">IF(IFERROR(SEARCH(" PA", B67), 0), 1, 0)</f>
        <v>1</v>
      </c>
      <c r="D67">
        <f t="shared" ref="D67:D130" si="3">IF(IFERROR(SEARCH("Pittsburgh", B67), 0), 1, 0)</f>
        <v>1</v>
      </c>
    </row>
    <row r="68" spans="1:4" x14ac:dyDescent="0.2">
      <c r="A68">
        <v>190224807</v>
      </c>
      <c r="B68" t="s">
        <v>3380</v>
      </c>
      <c r="C68">
        <f t="shared" si="2"/>
        <v>1</v>
      </c>
      <c r="D68">
        <f t="shared" si="3"/>
        <v>1</v>
      </c>
    </row>
    <row r="69" spans="1:4" x14ac:dyDescent="0.2">
      <c r="A69">
        <v>26964522</v>
      </c>
      <c r="B69" t="s">
        <v>3380</v>
      </c>
      <c r="C69">
        <f t="shared" si="2"/>
        <v>1</v>
      </c>
      <c r="D69">
        <f t="shared" si="3"/>
        <v>1</v>
      </c>
    </row>
    <row r="70" spans="1:4" x14ac:dyDescent="0.2">
      <c r="A70">
        <v>92497422</v>
      </c>
      <c r="B70" t="s">
        <v>3380</v>
      </c>
      <c r="C70">
        <f t="shared" si="2"/>
        <v>1</v>
      </c>
      <c r="D70">
        <f t="shared" si="3"/>
        <v>1</v>
      </c>
    </row>
    <row r="71" spans="1:4" x14ac:dyDescent="0.2">
      <c r="A71">
        <v>89170762</v>
      </c>
      <c r="B71" t="s">
        <v>3503</v>
      </c>
      <c r="C71">
        <f t="shared" si="2"/>
        <v>1</v>
      </c>
      <c r="D71">
        <f t="shared" si="3"/>
        <v>0</v>
      </c>
    </row>
    <row r="72" spans="1:4" x14ac:dyDescent="0.2">
      <c r="A72">
        <v>12742008</v>
      </c>
      <c r="B72" t="s">
        <v>3494</v>
      </c>
      <c r="C72">
        <f t="shared" si="2"/>
        <v>1</v>
      </c>
      <c r="D72">
        <f t="shared" si="3"/>
        <v>0</v>
      </c>
    </row>
    <row r="73" spans="1:4" x14ac:dyDescent="0.2">
      <c r="A73">
        <v>13102656</v>
      </c>
      <c r="B73" t="s">
        <v>3494</v>
      </c>
      <c r="C73">
        <f t="shared" si="2"/>
        <v>1</v>
      </c>
      <c r="D73">
        <f t="shared" si="3"/>
        <v>0</v>
      </c>
    </row>
    <row r="74" spans="1:4" x14ac:dyDescent="0.2">
      <c r="A74">
        <v>188080382</v>
      </c>
      <c r="B74" t="s">
        <v>3494</v>
      </c>
      <c r="C74">
        <f t="shared" si="2"/>
        <v>1</v>
      </c>
      <c r="D74">
        <f t="shared" si="3"/>
        <v>0</v>
      </c>
    </row>
    <row r="75" spans="1:4" x14ac:dyDescent="0.2">
      <c r="A75">
        <v>11856598</v>
      </c>
      <c r="B75" t="s">
        <v>3444</v>
      </c>
      <c r="C75">
        <f t="shared" si="2"/>
        <v>1</v>
      </c>
      <c r="D75">
        <f t="shared" si="3"/>
        <v>0</v>
      </c>
    </row>
    <row r="76" spans="1:4" x14ac:dyDescent="0.2">
      <c r="A76">
        <v>113668992</v>
      </c>
      <c r="B76" t="s">
        <v>2835</v>
      </c>
      <c r="C76">
        <f t="shared" si="2"/>
        <v>1</v>
      </c>
      <c r="D76">
        <f t="shared" si="3"/>
        <v>0</v>
      </c>
    </row>
    <row r="77" spans="1:4" x14ac:dyDescent="0.2">
      <c r="A77">
        <v>22574591</v>
      </c>
      <c r="B77" t="s">
        <v>2835</v>
      </c>
      <c r="C77">
        <f t="shared" si="2"/>
        <v>1</v>
      </c>
      <c r="D77">
        <f t="shared" si="3"/>
        <v>0</v>
      </c>
    </row>
    <row r="78" spans="1:4" x14ac:dyDescent="0.2">
      <c r="A78">
        <v>63006242</v>
      </c>
      <c r="B78" t="s">
        <v>3475</v>
      </c>
      <c r="C78">
        <f t="shared" si="2"/>
        <v>1</v>
      </c>
      <c r="D78">
        <f t="shared" si="3"/>
        <v>0</v>
      </c>
    </row>
    <row r="79" spans="1:4" x14ac:dyDescent="0.2">
      <c r="A79">
        <v>186706248</v>
      </c>
      <c r="B79" t="s">
        <v>3412</v>
      </c>
      <c r="C79">
        <f t="shared" si="2"/>
        <v>1</v>
      </c>
      <c r="D79">
        <f t="shared" si="3"/>
        <v>0</v>
      </c>
    </row>
    <row r="80" spans="1:4" x14ac:dyDescent="0.2">
      <c r="A80">
        <v>11169021</v>
      </c>
      <c r="B80" t="s">
        <v>3412</v>
      </c>
      <c r="C80">
        <f t="shared" si="2"/>
        <v>1</v>
      </c>
      <c r="D80">
        <f t="shared" si="3"/>
        <v>0</v>
      </c>
    </row>
    <row r="81" spans="1:4" x14ac:dyDescent="0.2">
      <c r="A81">
        <v>191552869</v>
      </c>
      <c r="B81" t="s">
        <v>3412</v>
      </c>
      <c r="C81">
        <f t="shared" si="2"/>
        <v>1</v>
      </c>
      <c r="D81">
        <f t="shared" si="3"/>
        <v>0</v>
      </c>
    </row>
    <row r="82" spans="1:4" x14ac:dyDescent="0.2">
      <c r="A82">
        <v>151684302</v>
      </c>
      <c r="B82" t="s">
        <v>3392</v>
      </c>
      <c r="C82">
        <f t="shared" si="2"/>
        <v>1</v>
      </c>
      <c r="D82">
        <f t="shared" si="3"/>
        <v>0</v>
      </c>
    </row>
    <row r="83" spans="1:4" x14ac:dyDescent="0.2">
      <c r="A83">
        <v>185936936</v>
      </c>
      <c r="B83" t="s">
        <v>3392</v>
      </c>
      <c r="C83">
        <f t="shared" si="2"/>
        <v>1</v>
      </c>
      <c r="D83">
        <f t="shared" si="3"/>
        <v>0</v>
      </c>
    </row>
    <row r="84" spans="1:4" x14ac:dyDescent="0.2">
      <c r="A84">
        <v>190400688</v>
      </c>
      <c r="B84" t="s">
        <v>3392</v>
      </c>
      <c r="C84">
        <f t="shared" si="2"/>
        <v>1</v>
      </c>
      <c r="D84">
        <f t="shared" si="3"/>
        <v>0</v>
      </c>
    </row>
    <row r="85" spans="1:4" x14ac:dyDescent="0.2">
      <c r="A85">
        <v>13809383</v>
      </c>
      <c r="B85" t="s">
        <v>3392</v>
      </c>
      <c r="C85">
        <f t="shared" si="2"/>
        <v>1</v>
      </c>
      <c r="D85">
        <f t="shared" si="3"/>
        <v>0</v>
      </c>
    </row>
    <row r="86" spans="1:4" x14ac:dyDescent="0.2">
      <c r="A86">
        <v>10026470</v>
      </c>
      <c r="B86" t="s">
        <v>3392</v>
      </c>
      <c r="C86">
        <f t="shared" si="2"/>
        <v>1</v>
      </c>
      <c r="D86">
        <f t="shared" si="3"/>
        <v>0</v>
      </c>
    </row>
    <row r="87" spans="1:4" x14ac:dyDescent="0.2">
      <c r="A87">
        <v>8385778</v>
      </c>
      <c r="B87" t="s">
        <v>3500</v>
      </c>
      <c r="C87">
        <f t="shared" si="2"/>
        <v>0</v>
      </c>
      <c r="D87">
        <f t="shared" si="3"/>
        <v>0</v>
      </c>
    </row>
    <row r="88" spans="1:4" x14ac:dyDescent="0.2">
      <c r="A88">
        <v>96308592</v>
      </c>
      <c r="B88" t="s">
        <v>3469</v>
      </c>
      <c r="C88">
        <f t="shared" si="2"/>
        <v>0</v>
      </c>
      <c r="D88">
        <f t="shared" si="3"/>
        <v>0</v>
      </c>
    </row>
    <row r="89" spans="1:4" x14ac:dyDescent="0.2">
      <c r="A89">
        <v>188959384</v>
      </c>
      <c r="B89" t="s">
        <v>3457</v>
      </c>
      <c r="C89">
        <f t="shared" si="2"/>
        <v>1</v>
      </c>
      <c r="D89">
        <f t="shared" si="3"/>
        <v>0</v>
      </c>
    </row>
    <row r="90" spans="1:4" x14ac:dyDescent="0.2">
      <c r="A90">
        <v>188747121</v>
      </c>
      <c r="B90" t="s">
        <v>3477</v>
      </c>
      <c r="C90">
        <f t="shared" si="2"/>
        <v>1</v>
      </c>
      <c r="D90">
        <f t="shared" si="3"/>
        <v>0</v>
      </c>
    </row>
    <row r="91" spans="1:4" x14ac:dyDescent="0.2">
      <c r="A91">
        <v>11339679</v>
      </c>
      <c r="B91" t="s">
        <v>3418</v>
      </c>
      <c r="C91">
        <f t="shared" si="2"/>
        <v>1</v>
      </c>
      <c r="D91">
        <f t="shared" si="3"/>
        <v>0</v>
      </c>
    </row>
    <row r="92" spans="1:4" x14ac:dyDescent="0.2">
      <c r="A92">
        <v>188987128</v>
      </c>
      <c r="B92" t="s">
        <v>3418</v>
      </c>
      <c r="C92">
        <f t="shared" si="2"/>
        <v>1</v>
      </c>
      <c r="D92">
        <f t="shared" si="3"/>
        <v>0</v>
      </c>
    </row>
    <row r="93" spans="1:4" x14ac:dyDescent="0.2">
      <c r="A93">
        <v>182775037</v>
      </c>
      <c r="B93" t="s">
        <v>3418</v>
      </c>
      <c r="C93">
        <f t="shared" si="2"/>
        <v>1</v>
      </c>
      <c r="D93">
        <f t="shared" si="3"/>
        <v>0</v>
      </c>
    </row>
    <row r="94" spans="1:4" x14ac:dyDescent="0.2">
      <c r="A94">
        <v>157066842</v>
      </c>
      <c r="B94" t="s">
        <v>3479</v>
      </c>
      <c r="C94">
        <f t="shared" si="2"/>
        <v>1</v>
      </c>
      <c r="D94">
        <f t="shared" si="3"/>
        <v>0</v>
      </c>
    </row>
    <row r="95" spans="1:4" x14ac:dyDescent="0.2">
      <c r="A95">
        <v>183201823</v>
      </c>
      <c r="B95" t="s">
        <v>3479</v>
      </c>
      <c r="C95">
        <f t="shared" si="2"/>
        <v>1</v>
      </c>
      <c r="D95">
        <f t="shared" si="3"/>
        <v>0</v>
      </c>
    </row>
    <row r="96" spans="1:4" x14ac:dyDescent="0.2">
      <c r="A96">
        <v>190428784</v>
      </c>
      <c r="B96" t="s">
        <v>3537</v>
      </c>
      <c r="C96">
        <f t="shared" si="2"/>
        <v>0</v>
      </c>
      <c r="D96">
        <f t="shared" si="3"/>
        <v>0</v>
      </c>
    </row>
    <row r="97" spans="1:4" x14ac:dyDescent="0.2">
      <c r="A97">
        <v>85384162</v>
      </c>
      <c r="B97" t="s">
        <v>3387</v>
      </c>
      <c r="C97">
        <f t="shared" si="2"/>
        <v>1</v>
      </c>
      <c r="D97">
        <f t="shared" si="3"/>
        <v>0</v>
      </c>
    </row>
    <row r="98" spans="1:4" x14ac:dyDescent="0.2">
      <c r="A98">
        <v>182598284</v>
      </c>
      <c r="B98" t="s">
        <v>3387</v>
      </c>
      <c r="C98">
        <f t="shared" si="2"/>
        <v>1</v>
      </c>
      <c r="D98">
        <f t="shared" si="3"/>
        <v>0</v>
      </c>
    </row>
    <row r="99" spans="1:4" x14ac:dyDescent="0.2">
      <c r="A99">
        <v>11496621</v>
      </c>
      <c r="B99" t="s">
        <v>3387</v>
      </c>
      <c r="C99">
        <f t="shared" si="2"/>
        <v>1</v>
      </c>
      <c r="D99">
        <f t="shared" si="3"/>
        <v>0</v>
      </c>
    </row>
    <row r="100" spans="1:4" x14ac:dyDescent="0.2">
      <c r="A100">
        <v>191768564</v>
      </c>
      <c r="B100" t="s">
        <v>3425</v>
      </c>
      <c r="C100">
        <f t="shared" si="2"/>
        <v>1</v>
      </c>
      <c r="D100">
        <f t="shared" si="3"/>
        <v>0</v>
      </c>
    </row>
    <row r="101" spans="1:4" x14ac:dyDescent="0.2">
      <c r="A101">
        <v>183020698</v>
      </c>
      <c r="B101" t="s">
        <v>3408</v>
      </c>
      <c r="C101">
        <f t="shared" si="2"/>
        <v>1</v>
      </c>
      <c r="D101">
        <f t="shared" si="3"/>
        <v>0</v>
      </c>
    </row>
    <row r="102" spans="1:4" x14ac:dyDescent="0.2">
      <c r="A102">
        <v>8166953</v>
      </c>
      <c r="B102" t="s">
        <v>3436</v>
      </c>
      <c r="C102">
        <f t="shared" si="2"/>
        <v>1</v>
      </c>
      <c r="D102">
        <f t="shared" si="3"/>
        <v>0</v>
      </c>
    </row>
    <row r="103" spans="1:4" x14ac:dyDescent="0.2">
      <c r="A103">
        <v>184359363</v>
      </c>
      <c r="B103" t="s">
        <v>3436</v>
      </c>
      <c r="C103">
        <f t="shared" si="2"/>
        <v>1</v>
      </c>
      <c r="D103">
        <f t="shared" si="3"/>
        <v>0</v>
      </c>
    </row>
    <row r="104" spans="1:4" x14ac:dyDescent="0.2">
      <c r="A104">
        <v>126513742</v>
      </c>
      <c r="B104" t="s">
        <v>3436</v>
      </c>
      <c r="C104">
        <f t="shared" si="2"/>
        <v>1</v>
      </c>
      <c r="D104">
        <f t="shared" si="3"/>
        <v>0</v>
      </c>
    </row>
    <row r="105" spans="1:4" x14ac:dyDescent="0.2">
      <c r="A105">
        <v>7897533</v>
      </c>
      <c r="B105" t="s">
        <v>3436</v>
      </c>
      <c r="C105">
        <f t="shared" si="2"/>
        <v>1</v>
      </c>
      <c r="D105">
        <f t="shared" si="3"/>
        <v>0</v>
      </c>
    </row>
    <row r="106" spans="1:4" x14ac:dyDescent="0.2">
      <c r="A106">
        <v>150105492</v>
      </c>
      <c r="B106" t="s">
        <v>3436</v>
      </c>
      <c r="C106">
        <f t="shared" si="2"/>
        <v>1</v>
      </c>
      <c r="D106">
        <f t="shared" si="3"/>
        <v>0</v>
      </c>
    </row>
    <row r="107" spans="1:4" x14ac:dyDescent="0.2">
      <c r="A107">
        <v>183655756</v>
      </c>
      <c r="B107" t="s">
        <v>3436</v>
      </c>
      <c r="C107">
        <f t="shared" si="2"/>
        <v>1</v>
      </c>
      <c r="D107">
        <f t="shared" si="3"/>
        <v>0</v>
      </c>
    </row>
    <row r="108" spans="1:4" x14ac:dyDescent="0.2">
      <c r="A108">
        <v>71559082</v>
      </c>
      <c r="B108" t="s">
        <v>3406</v>
      </c>
      <c r="C108">
        <f t="shared" si="2"/>
        <v>1</v>
      </c>
      <c r="D108">
        <f t="shared" si="3"/>
        <v>0</v>
      </c>
    </row>
    <row r="109" spans="1:4" x14ac:dyDescent="0.2">
      <c r="A109">
        <v>97817522</v>
      </c>
      <c r="B109" t="s">
        <v>3406</v>
      </c>
      <c r="C109">
        <f t="shared" si="2"/>
        <v>1</v>
      </c>
      <c r="D109">
        <f t="shared" si="3"/>
        <v>0</v>
      </c>
    </row>
    <row r="110" spans="1:4" x14ac:dyDescent="0.2">
      <c r="A110">
        <v>190166348</v>
      </c>
      <c r="B110" t="s">
        <v>3406</v>
      </c>
      <c r="C110">
        <f t="shared" si="2"/>
        <v>1</v>
      </c>
      <c r="D110">
        <f t="shared" si="3"/>
        <v>0</v>
      </c>
    </row>
    <row r="111" spans="1:4" x14ac:dyDescent="0.2">
      <c r="A111">
        <v>147003182</v>
      </c>
      <c r="B111" t="s">
        <v>3406</v>
      </c>
      <c r="C111">
        <f t="shared" si="2"/>
        <v>1</v>
      </c>
      <c r="D111">
        <f t="shared" si="3"/>
        <v>0</v>
      </c>
    </row>
    <row r="112" spans="1:4" x14ac:dyDescent="0.2">
      <c r="A112">
        <v>44500842</v>
      </c>
      <c r="B112" t="s">
        <v>3381</v>
      </c>
      <c r="C112">
        <f t="shared" si="2"/>
        <v>1</v>
      </c>
      <c r="D112">
        <f t="shared" si="3"/>
        <v>0</v>
      </c>
    </row>
    <row r="113" spans="1:4" x14ac:dyDescent="0.2">
      <c r="A113">
        <v>124801892</v>
      </c>
      <c r="B113" t="s">
        <v>3381</v>
      </c>
      <c r="C113">
        <f t="shared" si="2"/>
        <v>1</v>
      </c>
      <c r="D113">
        <f t="shared" si="3"/>
        <v>0</v>
      </c>
    </row>
    <row r="114" spans="1:4" x14ac:dyDescent="0.2">
      <c r="A114">
        <v>189081320</v>
      </c>
      <c r="B114" t="s">
        <v>3381</v>
      </c>
      <c r="C114">
        <f t="shared" si="2"/>
        <v>1</v>
      </c>
      <c r="D114">
        <f t="shared" si="3"/>
        <v>0</v>
      </c>
    </row>
    <row r="115" spans="1:4" x14ac:dyDescent="0.2">
      <c r="A115">
        <v>33833002</v>
      </c>
      <c r="B115" t="s">
        <v>3381</v>
      </c>
      <c r="C115">
        <f t="shared" si="2"/>
        <v>1</v>
      </c>
      <c r="D115">
        <f t="shared" si="3"/>
        <v>0</v>
      </c>
    </row>
    <row r="116" spans="1:4" x14ac:dyDescent="0.2">
      <c r="A116">
        <v>185109393</v>
      </c>
      <c r="B116" t="s">
        <v>3416</v>
      </c>
      <c r="C116">
        <f t="shared" si="2"/>
        <v>1</v>
      </c>
      <c r="D116">
        <f t="shared" si="3"/>
        <v>0</v>
      </c>
    </row>
    <row r="117" spans="1:4" x14ac:dyDescent="0.2">
      <c r="A117">
        <v>191042111</v>
      </c>
      <c r="B117" t="s">
        <v>3416</v>
      </c>
      <c r="C117">
        <f t="shared" si="2"/>
        <v>1</v>
      </c>
      <c r="D117">
        <f t="shared" si="3"/>
        <v>0</v>
      </c>
    </row>
    <row r="118" spans="1:4" x14ac:dyDescent="0.2">
      <c r="A118">
        <v>184640185</v>
      </c>
      <c r="B118" t="s">
        <v>3513</v>
      </c>
      <c r="C118">
        <f t="shared" si="2"/>
        <v>1</v>
      </c>
      <c r="D118">
        <f t="shared" si="3"/>
        <v>0</v>
      </c>
    </row>
    <row r="119" spans="1:4" x14ac:dyDescent="0.2">
      <c r="A119">
        <v>154610042</v>
      </c>
      <c r="B119" t="s">
        <v>3466</v>
      </c>
      <c r="C119">
        <f t="shared" si="2"/>
        <v>0</v>
      </c>
      <c r="D119">
        <f t="shared" si="3"/>
        <v>0</v>
      </c>
    </row>
    <row r="120" spans="1:4" x14ac:dyDescent="0.2">
      <c r="A120">
        <v>7239884</v>
      </c>
      <c r="B120" t="s">
        <v>3385</v>
      </c>
      <c r="C120">
        <f t="shared" si="2"/>
        <v>1</v>
      </c>
      <c r="D120">
        <f t="shared" si="3"/>
        <v>0</v>
      </c>
    </row>
    <row r="121" spans="1:4" x14ac:dyDescent="0.2">
      <c r="A121">
        <v>87293232</v>
      </c>
      <c r="B121" t="s">
        <v>3411</v>
      </c>
      <c r="C121">
        <f t="shared" si="2"/>
        <v>0</v>
      </c>
      <c r="D121">
        <f t="shared" si="3"/>
        <v>0</v>
      </c>
    </row>
    <row r="122" spans="1:4" x14ac:dyDescent="0.2">
      <c r="A122">
        <v>9416822</v>
      </c>
      <c r="B122" t="s">
        <v>3413</v>
      </c>
      <c r="C122">
        <f t="shared" si="2"/>
        <v>1</v>
      </c>
      <c r="D122">
        <f t="shared" si="3"/>
        <v>0</v>
      </c>
    </row>
    <row r="123" spans="1:4" x14ac:dyDescent="0.2">
      <c r="A123">
        <v>8503037</v>
      </c>
      <c r="B123" t="s">
        <v>3413</v>
      </c>
      <c r="C123">
        <f t="shared" si="2"/>
        <v>1</v>
      </c>
      <c r="D123">
        <f t="shared" si="3"/>
        <v>0</v>
      </c>
    </row>
    <row r="124" spans="1:4" x14ac:dyDescent="0.2">
      <c r="A124">
        <v>9410825</v>
      </c>
      <c r="B124" t="s">
        <v>3413</v>
      </c>
      <c r="C124">
        <f t="shared" si="2"/>
        <v>1</v>
      </c>
      <c r="D124">
        <f t="shared" si="3"/>
        <v>0</v>
      </c>
    </row>
    <row r="125" spans="1:4" x14ac:dyDescent="0.2">
      <c r="A125">
        <v>92174092</v>
      </c>
      <c r="B125" t="s">
        <v>3413</v>
      </c>
      <c r="C125">
        <f t="shared" si="2"/>
        <v>1</v>
      </c>
      <c r="D125">
        <f t="shared" si="3"/>
        <v>0</v>
      </c>
    </row>
    <row r="126" spans="1:4" x14ac:dyDescent="0.2">
      <c r="A126">
        <v>187752115</v>
      </c>
      <c r="B126" t="s">
        <v>3413</v>
      </c>
      <c r="C126">
        <f t="shared" si="2"/>
        <v>1</v>
      </c>
      <c r="D126">
        <f t="shared" si="3"/>
        <v>0</v>
      </c>
    </row>
    <row r="127" spans="1:4" x14ac:dyDescent="0.2">
      <c r="A127">
        <v>46107242</v>
      </c>
      <c r="B127" t="s">
        <v>3413</v>
      </c>
      <c r="C127">
        <f t="shared" si="2"/>
        <v>1</v>
      </c>
      <c r="D127">
        <f t="shared" si="3"/>
        <v>0</v>
      </c>
    </row>
    <row r="128" spans="1:4" x14ac:dyDescent="0.2">
      <c r="A128">
        <v>8844211</v>
      </c>
      <c r="B128" t="s">
        <v>3413</v>
      </c>
      <c r="C128">
        <f t="shared" si="2"/>
        <v>1</v>
      </c>
      <c r="D128">
        <f t="shared" si="3"/>
        <v>0</v>
      </c>
    </row>
    <row r="129" spans="1:4" x14ac:dyDescent="0.2">
      <c r="A129">
        <v>182257242</v>
      </c>
      <c r="B129" t="s">
        <v>3393</v>
      </c>
      <c r="C129">
        <f t="shared" si="2"/>
        <v>1</v>
      </c>
      <c r="D129">
        <f t="shared" si="3"/>
        <v>0</v>
      </c>
    </row>
    <row r="130" spans="1:4" x14ac:dyDescent="0.2">
      <c r="A130">
        <v>184254447</v>
      </c>
      <c r="B130" t="s">
        <v>3393</v>
      </c>
      <c r="C130">
        <f t="shared" si="2"/>
        <v>1</v>
      </c>
      <c r="D130">
        <f t="shared" si="3"/>
        <v>0</v>
      </c>
    </row>
    <row r="131" spans="1:4" x14ac:dyDescent="0.2">
      <c r="A131">
        <v>183222160</v>
      </c>
      <c r="B131" t="s">
        <v>3393</v>
      </c>
      <c r="C131">
        <f t="shared" ref="C131:C194" si="4">IF(IFERROR(SEARCH(" PA", B131), 0), 1, 0)</f>
        <v>1</v>
      </c>
      <c r="D131">
        <f t="shared" ref="D131:D194" si="5">IF(IFERROR(SEARCH("Pittsburgh", B131), 0), 1, 0)</f>
        <v>0</v>
      </c>
    </row>
    <row r="132" spans="1:4" x14ac:dyDescent="0.2">
      <c r="A132">
        <v>140119232</v>
      </c>
      <c r="B132" t="s">
        <v>3393</v>
      </c>
      <c r="C132">
        <f t="shared" si="4"/>
        <v>1</v>
      </c>
      <c r="D132">
        <f t="shared" si="5"/>
        <v>0</v>
      </c>
    </row>
    <row r="133" spans="1:4" x14ac:dyDescent="0.2">
      <c r="A133">
        <v>189356261</v>
      </c>
      <c r="B133" t="s">
        <v>3458</v>
      </c>
      <c r="C133">
        <f t="shared" si="4"/>
        <v>1</v>
      </c>
      <c r="D133">
        <f t="shared" si="5"/>
        <v>0</v>
      </c>
    </row>
    <row r="134" spans="1:4" x14ac:dyDescent="0.2">
      <c r="A134">
        <v>62482002</v>
      </c>
      <c r="B134" t="s">
        <v>3601</v>
      </c>
      <c r="C134">
        <f t="shared" si="4"/>
        <v>1</v>
      </c>
      <c r="D134">
        <f t="shared" si="5"/>
        <v>0</v>
      </c>
    </row>
    <row r="135" spans="1:4" x14ac:dyDescent="0.2">
      <c r="A135">
        <v>11906795</v>
      </c>
      <c r="B135" t="s">
        <v>3546</v>
      </c>
      <c r="C135">
        <f t="shared" si="4"/>
        <v>1</v>
      </c>
      <c r="D135">
        <f t="shared" si="5"/>
        <v>0</v>
      </c>
    </row>
    <row r="136" spans="1:4" x14ac:dyDescent="0.2">
      <c r="A136">
        <v>190132000</v>
      </c>
      <c r="B136" t="s">
        <v>3502</v>
      </c>
      <c r="C136">
        <f t="shared" si="4"/>
        <v>1</v>
      </c>
      <c r="D136">
        <f t="shared" si="5"/>
        <v>0</v>
      </c>
    </row>
    <row r="137" spans="1:4" x14ac:dyDescent="0.2">
      <c r="A137">
        <v>190087196</v>
      </c>
      <c r="B137" t="s">
        <v>3403</v>
      </c>
      <c r="C137">
        <f t="shared" si="4"/>
        <v>1</v>
      </c>
      <c r="D137">
        <f t="shared" si="5"/>
        <v>0</v>
      </c>
    </row>
    <row r="138" spans="1:4" x14ac:dyDescent="0.2">
      <c r="A138">
        <v>176727842</v>
      </c>
      <c r="B138" t="s">
        <v>3594</v>
      </c>
      <c r="C138">
        <f t="shared" si="4"/>
        <v>0</v>
      </c>
      <c r="D138">
        <f t="shared" si="5"/>
        <v>0</v>
      </c>
    </row>
    <row r="139" spans="1:4" x14ac:dyDescent="0.2">
      <c r="A139">
        <v>83491002</v>
      </c>
      <c r="B139" t="s">
        <v>3409</v>
      </c>
      <c r="C139">
        <f t="shared" si="4"/>
        <v>1</v>
      </c>
      <c r="D139">
        <f t="shared" si="5"/>
        <v>0</v>
      </c>
    </row>
    <row r="140" spans="1:4" x14ac:dyDescent="0.2">
      <c r="A140">
        <v>149986742</v>
      </c>
      <c r="B140" t="s">
        <v>3391</v>
      </c>
      <c r="C140">
        <f t="shared" si="4"/>
        <v>1</v>
      </c>
      <c r="D140">
        <f t="shared" si="5"/>
        <v>0</v>
      </c>
    </row>
    <row r="141" spans="1:4" x14ac:dyDescent="0.2">
      <c r="A141">
        <v>182783843</v>
      </c>
      <c r="B141" t="s">
        <v>3391</v>
      </c>
      <c r="C141">
        <f t="shared" si="4"/>
        <v>1</v>
      </c>
      <c r="D141">
        <f t="shared" si="5"/>
        <v>0</v>
      </c>
    </row>
    <row r="142" spans="1:4" x14ac:dyDescent="0.2">
      <c r="A142">
        <v>191126079</v>
      </c>
      <c r="B142" t="s">
        <v>3517</v>
      </c>
      <c r="C142">
        <f t="shared" si="4"/>
        <v>1</v>
      </c>
      <c r="D142">
        <f t="shared" si="5"/>
        <v>0</v>
      </c>
    </row>
    <row r="143" spans="1:4" x14ac:dyDescent="0.2">
      <c r="A143">
        <v>189330488</v>
      </c>
      <c r="B143" t="s">
        <v>3421</v>
      </c>
      <c r="C143">
        <f t="shared" si="4"/>
        <v>1</v>
      </c>
      <c r="D143">
        <f t="shared" si="5"/>
        <v>0</v>
      </c>
    </row>
    <row r="144" spans="1:4" x14ac:dyDescent="0.2">
      <c r="A144">
        <v>4896371</v>
      </c>
      <c r="B144" t="s">
        <v>3421</v>
      </c>
      <c r="C144">
        <f t="shared" si="4"/>
        <v>1</v>
      </c>
      <c r="D144">
        <f t="shared" si="5"/>
        <v>0</v>
      </c>
    </row>
    <row r="145" spans="1:4" x14ac:dyDescent="0.2">
      <c r="A145">
        <v>53229212</v>
      </c>
      <c r="B145" t="s">
        <v>3394</v>
      </c>
      <c r="C145">
        <f t="shared" si="4"/>
        <v>1</v>
      </c>
      <c r="D145">
        <f t="shared" si="5"/>
        <v>0</v>
      </c>
    </row>
    <row r="146" spans="1:4" x14ac:dyDescent="0.2">
      <c r="A146">
        <v>191554524</v>
      </c>
      <c r="B146" t="s">
        <v>3394</v>
      </c>
      <c r="C146">
        <f t="shared" si="4"/>
        <v>1</v>
      </c>
      <c r="D146">
        <f t="shared" si="5"/>
        <v>0</v>
      </c>
    </row>
    <row r="147" spans="1:4" x14ac:dyDescent="0.2">
      <c r="A147">
        <v>139883602</v>
      </c>
      <c r="B147" t="s">
        <v>3449</v>
      </c>
      <c r="C147">
        <f t="shared" si="4"/>
        <v>1</v>
      </c>
      <c r="D147">
        <f t="shared" si="5"/>
        <v>0</v>
      </c>
    </row>
    <row r="148" spans="1:4" x14ac:dyDescent="0.2">
      <c r="A148">
        <v>44566802</v>
      </c>
      <c r="B148" t="s">
        <v>3455</v>
      </c>
      <c r="C148">
        <f t="shared" si="4"/>
        <v>1</v>
      </c>
      <c r="D148">
        <f t="shared" si="5"/>
        <v>0</v>
      </c>
    </row>
    <row r="149" spans="1:4" x14ac:dyDescent="0.2">
      <c r="A149">
        <v>120052842</v>
      </c>
      <c r="B149" t="s">
        <v>3404</v>
      </c>
      <c r="C149">
        <f t="shared" si="4"/>
        <v>1</v>
      </c>
      <c r="D149">
        <f t="shared" si="5"/>
        <v>0</v>
      </c>
    </row>
    <row r="150" spans="1:4" x14ac:dyDescent="0.2">
      <c r="A150">
        <v>98591432</v>
      </c>
      <c r="B150" t="s">
        <v>3404</v>
      </c>
      <c r="C150">
        <f t="shared" si="4"/>
        <v>1</v>
      </c>
      <c r="D150">
        <f t="shared" si="5"/>
        <v>0</v>
      </c>
    </row>
    <row r="151" spans="1:4" x14ac:dyDescent="0.2">
      <c r="A151">
        <v>30552632</v>
      </c>
      <c r="B151" t="s">
        <v>3419</v>
      </c>
      <c r="C151">
        <f t="shared" si="4"/>
        <v>1</v>
      </c>
      <c r="D151">
        <f t="shared" si="5"/>
        <v>0</v>
      </c>
    </row>
    <row r="152" spans="1:4" x14ac:dyDescent="0.2">
      <c r="A152">
        <v>9118609</v>
      </c>
      <c r="B152" t="s">
        <v>3419</v>
      </c>
      <c r="C152">
        <f t="shared" si="4"/>
        <v>1</v>
      </c>
      <c r="D152">
        <f t="shared" si="5"/>
        <v>0</v>
      </c>
    </row>
    <row r="153" spans="1:4" x14ac:dyDescent="0.2">
      <c r="A153">
        <v>183864614</v>
      </c>
      <c r="B153" t="s">
        <v>3384</v>
      </c>
      <c r="C153">
        <f t="shared" si="4"/>
        <v>1</v>
      </c>
      <c r="D153">
        <f t="shared" si="5"/>
        <v>0</v>
      </c>
    </row>
    <row r="154" spans="1:4" x14ac:dyDescent="0.2">
      <c r="A154">
        <v>186912121</v>
      </c>
      <c r="B154" t="s">
        <v>3384</v>
      </c>
      <c r="C154">
        <f t="shared" si="4"/>
        <v>1</v>
      </c>
      <c r="D154">
        <f t="shared" si="5"/>
        <v>0</v>
      </c>
    </row>
    <row r="155" spans="1:4" x14ac:dyDescent="0.2">
      <c r="A155">
        <v>189808857</v>
      </c>
      <c r="B155" t="s">
        <v>3439</v>
      </c>
      <c r="C155">
        <f t="shared" si="4"/>
        <v>0</v>
      </c>
      <c r="D155">
        <f t="shared" si="5"/>
        <v>0</v>
      </c>
    </row>
    <row r="156" spans="1:4" x14ac:dyDescent="0.2">
      <c r="A156">
        <v>4064133</v>
      </c>
      <c r="B156" t="s">
        <v>3442</v>
      </c>
      <c r="C156">
        <f t="shared" si="4"/>
        <v>0</v>
      </c>
      <c r="D156">
        <f t="shared" si="5"/>
        <v>0</v>
      </c>
    </row>
    <row r="157" spans="1:4" x14ac:dyDescent="0.2">
      <c r="A157">
        <v>12107342</v>
      </c>
      <c r="B157" t="s">
        <v>3398</v>
      </c>
      <c r="C157">
        <f t="shared" si="4"/>
        <v>1</v>
      </c>
      <c r="D157">
        <f t="shared" si="5"/>
        <v>0</v>
      </c>
    </row>
    <row r="158" spans="1:4" x14ac:dyDescent="0.2">
      <c r="A158">
        <v>189488758</v>
      </c>
      <c r="B158" t="s">
        <v>3443</v>
      </c>
      <c r="C158">
        <f t="shared" si="4"/>
        <v>1</v>
      </c>
      <c r="D158">
        <f t="shared" si="5"/>
        <v>0</v>
      </c>
    </row>
    <row r="159" spans="1:4" x14ac:dyDescent="0.2">
      <c r="A159">
        <v>9891047</v>
      </c>
      <c r="B159" t="s">
        <v>3443</v>
      </c>
      <c r="C159">
        <f t="shared" si="4"/>
        <v>1</v>
      </c>
      <c r="D159">
        <f t="shared" si="5"/>
        <v>0</v>
      </c>
    </row>
    <row r="160" spans="1:4" x14ac:dyDescent="0.2">
      <c r="A160">
        <v>188893219</v>
      </c>
      <c r="B160" t="s">
        <v>3443</v>
      </c>
      <c r="C160">
        <f t="shared" si="4"/>
        <v>1</v>
      </c>
      <c r="D160">
        <f t="shared" si="5"/>
        <v>0</v>
      </c>
    </row>
    <row r="161" spans="1:4" x14ac:dyDescent="0.2">
      <c r="A161">
        <v>14454017</v>
      </c>
      <c r="B161" t="s">
        <v>3516</v>
      </c>
      <c r="C161">
        <f t="shared" si="4"/>
        <v>1</v>
      </c>
      <c r="D161">
        <f t="shared" si="5"/>
        <v>0</v>
      </c>
    </row>
    <row r="162" spans="1:4" x14ac:dyDescent="0.2">
      <c r="A162">
        <v>185166889</v>
      </c>
      <c r="B162" t="s">
        <v>3400</v>
      </c>
      <c r="C162">
        <f t="shared" si="4"/>
        <v>1</v>
      </c>
      <c r="D162">
        <f t="shared" si="5"/>
        <v>0</v>
      </c>
    </row>
    <row r="163" spans="1:4" x14ac:dyDescent="0.2">
      <c r="A163">
        <v>130150432</v>
      </c>
      <c r="B163" t="s">
        <v>3400</v>
      </c>
      <c r="C163">
        <f t="shared" si="4"/>
        <v>1</v>
      </c>
      <c r="D163">
        <f t="shared" si="5"/>
        <v>0</v>
      </c>
    </row>
    <row r="164" spans="1:4" x14ac:dyDescent="0.2">
      <c r="A164">
        <v>186580889</v>
      </c>
      <c r="B164" t="s">
        <v>3400</v>
      </c>
      <c r="C164">
        <f t="shared" si="4"/>
        <v>1</v>
      </c>
      <c r="D164">
        <f t="shared" si="5"/>
        <v>0</v>
      </c>
    </row>
    <row r="165" spans="1:4" x14ac:dyDescent="0.2">
      <c r="A165">
        <v>191101550</v>
      </c>
      <c r="B165" t="s">
        <v>3400</v>
      </c>
      <c r="C165">
        <f t="shared" si="4"/>
        <v>1</v>
      </c>
      <c r="D165">
        <f t="shared" si="5"/>
        <v>0</v>
      </c>
    </row>
    <row r="166" spans="1:4" x14ac:dyDescent="0.2">
      <c r="A166">
        <v>12778345</v>
      </c>
      <c r="B166" t="s">
        <v>3400</v>
      </c>
      <c r="C166">
        <f t="shared" si="4"/>
        <v>1</v>
      </c>
      <c r="D166">
        <f t="shared" si="5"/>
        <v>0</v>
      </c>
    </row>
    <row r="167" spans="1:4" x14ac:dyDescent="0.2">
      <c r="A167">
        <v>58444742</v>
      </c>
      <c r="B167" t="s">
        <v>3396</v>
      </c>
      <c r="C167">
        <f t="shared" si="4"/>
        <v>0</v>
      </c>
      <c r="D167">
        <f t="shared" si="5"/>
        <v>0</v>
      </c>
    </row>
    <row r="168" spans="1:4" x14ac:dyDescent="0.2">
      <c r="A168">
        <v>13604119</v>
      </c>
      <c r="B168" t="s">
        <v>3396</v>
      </c>
      <c r="C168">
        <f t="shared" si="4"/>
        <v>0</v>
      </c>
      <c r="D168">
        <f t="shared" si="5"/>
        <v>0</v>
      </c>
    </row>
    <row r="169" spans="1:4" x14ac:dyDescent="0.2">
      <c r="A169">
        <v>9560200</v>
      </c>
      <c r="B169" t="s">
        <v>3399</v>
      </c>
      <c r="C169">
        <f t="shared" si="4"/>
        <v>1</v>
      </c>
      <c r="D169">
        <f t="shared" si="5"/>
        <v>0</v>
      </c>
    </row>
    <row r="170" spans="1:4" x14ac:dyDescent="0.2">
      <c r="A170">
        <v>182733275</v>
      </c>
      <c r="B170" t="s">
        <v>3529</v>
      </c>
      <c r="C170">
        <f t="shared" si="4"/>
        <v>0</v>
      </c>
      <c r="D170">
        <f t="shared" si="5"/>
        <v>0</v>
      </c>
    </row>
    <row r="171" spans="1:4" x14ac:dyDescent="0.2">
      <c r="A171">
        <v>93835242</v>
      </c>
      <c r="B171" t="s">
        <v>3596</v>
      </c>
      <c r="C171">
        <f t="shared" si="4"/>
        <v>0</v>
      </c>
      <c r="D171">
        <f t="shared" si="5"/>
        <v>0</v>
      </c>
    </row>
    <row r="172" spans="1:4" x14ac:dyDescent="0.2">
      <c r="A172">
        <v>12326584</v>
      </c>
      <c r="B172" t="s">
        <v>3386</v>
      </c>
      <c r="C172">
        <f t="shared" si="4"/>
        <v>1</v>
      </c>
      <c r="D172">
        <f t="shared" si="5"/>
        <v>0</v>
      </c>
    </row>
    <row r="173" spans="1:4" x14ac:dyDescent="0.2">
      <c r="A173">
        <v>174292652</v>
      </c>
      <c r="B173" t="s">
        <v>3386</v>
      </c>
      <c r="C173">
        <f t="shared" si="4"/>
        <v>1</v>
      </c>
      <c r="D173">
        <f t="shared" si="5"/>
        <v>0</v>
      </c>
    </row>
    <row r="174" spans="1:4" x14ac:dyDescent="0.2">
      <c r="A174">
        <v>154896032</v>
      </c>
      <c r="B174" t="s">
        <v>3464</v>
      </c>
      <c r="C174">
        <f t="shared" si="4"/>
        <v>0</v>
      </c>
      <c r="D174">
        <f t="shared" si="5"/>
        <v>0</v>
      </c>
    </row>
    <row r="175" spans="1:4" x14ac:dyDescent="0.2">
      <c r="A175">
        <v>191411940</v>
      </c>
      <c r="B175" t="s">
        <v>3521</v>
      </c>
      <c r="C175">
        <f t="shared" si="4"/>
        <v>1</v>
      </c>
      <c r="D175">
        <f t="shared" si="5"/>
        <v>0</v>
      </c>
    </row>
    <row r="176" spans="1:4" x14ac:dyDescent="0.2">
      <c r="A176">
        <v>191521983</v>
      </c>
      <c r="B176" t="s">
        <v>3521</v>
      </c>
      <c r="C176">
        <f t="shared" si="4"/>
        <v>1</v>
      </c>
      <c r="D176">
        <f t="shared" si="5"/>
        <v>0</v>
      </c>
    </row>
    <row r="177" spans="1:4" x14ac:dyDescent="0.2">
      <c r="A177">
        <v>186829125</v>
      </c>
      <c r="B177" t="s">
        <v>3480</v>
      </c>
      <c r="C177">
        <f t="shared" si="4"/>
        <v>1</v>
      </c>
      <c r="D177">
        <f t="shared" si="5"/>
        <v>0</v>
      </c>
    </row>
    <row r="178" spans="1:4" x14ac:dyDescent="0.2">
      <c r="A178">
        <v>135619752</v>
      </c>
      <c r="B178" t="s">
        <v>3480</v>
      </c>
      <c r="C178">
        <f t="shared" si="4"/>
        <v>1</v>
      </c>
      <c r="D178">
        <f t="shared" si="5"/>
        <v>0</v>
      </c>
    </row>
    <row r="179" spans="1:4" x14ac:dyDescent="0.2">
      <c r="A179">
        <v>65157452</v>
      </c>
      <c r="B179" t="s">
        <v>3410</v>
      </c>
      <c r="C179">
        <f t="shared" si="4"/>
        <v>0</v>
      </c>
      <c r="D179">
        <f t="shared" si="5"/>
        <v>0</v>
      </c>
    </row>
    <row r="180" spans="1:4" x14ac:dyDescent="0.2">
      <c r="A180">
        <v>55338002</v>
      </c>
      <c r="B180" t="s">
        <v>3530</v>
      </c>
      <c r="C180">
        <f t="shared" si="4"/>
        <v>0</v>
      </c>
      <c r="D180">
        <f t="shared" si="5"/>
        <v>0</v>
      </c>
    </row>
    <row r="181" spans="1:4" x14ac:dyDescent="0.2">
      <c r="A181">
        <v>98765062</v>
      </c>
      <c r="B181" t="s">
        <v>3380</v>
      </c>
      <c r="C181">
        <f t="shared" si="4"/>
        <v>1</v>
      </c>
      <c r="D181">
        <f t="shared" si="5"/>
        <v>1</v>
      </c>
    </row>
    <row r="182" spans="1:4" x14ac:dyDescent="0.2">
      <c r="A182">
        <v>92275762</v>
      </c>
      <c r="B182" t="s">
        <v>3380</v>
      </c>
      <c r="C182">
        <f t="shared" si="4"/>
        <v>1</v>
      </c>
      <c r="D182">
        <f t="shared" si="5"/>
        <v>1</v>
      </c>
    </row>
    <row r="183" spans="1:4" x14ac:dyDescent="0.2">
      <c r="A183">
        <v>24177722</v>
      </c>
      <c r="B183" t="s">
        <v>3380</v>
      </c>
      <c r="C183">
        <f t="shared" si="4"/>
        <v>1</v>
      </c>
      <c r="D183">
        <f t="shared" si="5"/>
        <v>1</v>
      </c>
    </row>
    <row r="184" spans="1:4" x14ac:dyDescent="0.2">
      <c r="A184">
        <v>28337752</v>
      </c>
      <c r="B184" t="s">
        <v>3380</v>
      </c>
      <c r="C184">
        <f t="shared" si="4"/>
        <v>1</v>
      </c>
      <c r="D184">
        <f t="shared" si="5"/>
        <v>1</v>
      </c>
    </row>
    <row r="185" spans="1:4" x14ac:dyDescent="0.2">
      <c r="A185">
        <v>14662936</v>
      </c>
      <c r="B185" t="s">
        <v>3380</v>
      </c>
      <c r="C185">
        <f t="shared" si="4"/>
        <v>1</v>
      </c>
      <c r="D185">
        <f t="shared" si="5"/>
        <v>1</v>
      </c>
    </row>
    <row r="186" spans="1:4" x14ac:dyDescent="0.2">
      <c r="A186">
        <v>9435928</v>
      </c>
      <c r="B186" t="s">
        <v>3380</v>
      </c>
      <c r="C186">
        <f t="shared" si="4"/>
        <v>1</v>
      </c>
      <c r="D186">
        <f t="shared" si="5"/>
        <v>1</v>
      </c>
    </row>
    <row r="187" spans="1:4" x14ac:dyDescent="0.2">
      <c r="A187">
        <v>13512735</v>
      </c>
      <c r="B187" t="s">
        <v>3380</v>
      </c>
      <c r="C187">
        <f t="shared" si="4"/>
        <v>1</v>
      </c>
      <c r="D187">
        <f t="shared" si="5"/>
        <v>1</v>
      </c>
    </row>
    <row r="188" spans="1:4" x14ac:dyDescent="0.2">
      <c r="A188">
        <v>4216282</v>
      </c>
      <c r="B188" t="s">
        <v>3380</v>
      </c>
      <c r="C188">
        <f t="shared" si="4"/>
        <v>1</v>
      </c>
      <c r="D188">
        <f t="shared" si="5"/>
        <v>1</v>
      </c>
    </row>
    <row r="189" spans="1:4" x14ac:dyDescent="0.2">
      <c r="A189">
        <v>3735594</v>
      </c>
      <c r="B189" t="s">
        <v>3380</v>
      </c>
      <c r="C189">
        <f t="shared" si="4"/>
        <v>1</v>
      </c>
      <c r="D189">
        <f t="shared" si="5"/>
        <v>1</v>
      </c>
    </row>
    <row r="190" spans="1:4" x14ac:dyDescent="0.2">
      <c r="A190">
        <v>76844292</v>
      </c>
      <c r="B190" t="s">
        <v>3380</v>
      </c>
      <c r="C190">
        <f t="shared" si="4"/>
        <v>1</v>
      </c>
      <c r="D190">
        <f t="shared" si="5"/>
        <v>1</v>
      </c>
    </row>
    <row r="191" spans="1:4" x14ac:dyDescent="0.2">
      <c r="A191">
        <v>84337412</v>
      </c>
      <c r="B191" t="s">
        <v>3380</v>
      </c>
      <c r="C191">
        <f t="shared" si="4"/>
        <v>1</v>
      </c>
      <c r="D191">
        <f t="shared" si="5"/>
        <v>1</v>
      </c>
    </row>
    <row r="192" spans="1:4" x14ac:dyDescent="0.2">
      <c r="A192">
        <v>83050032</v>
      </c>
      <c r="B192" t="s">
        <v>3380</v>
      </c>
      <c r="C192">
        <f t="shared" si="4"/>
        <v>1</v>
      </c>
      <c r="D192">
        <f t="shared" si="5"/>
        <v>1</v>
      </c>
    </row>
    <row r="193" spans="1:4" x14ac:dyDescent="0.2">
      <c r="A193">
        <v>136914502</v>
      </c>
      <c r="B193" t="s">
        <v>3380</v>
      </c>
      <c r="C193">
        <f t="shared" si="4"/>
        <v>1</v>
      </c>
      <c r="D193">
        <f t="shared" si="5"/>
        <v>1</v>
      </c>
    </row>
    <row r="194" spans="1:4" x14ac:dyDescent="0.2">
      <c r="A194">
        <v>9724419</v>
      </c>
      <c r="B194" t="s">
        <v>3380</v>
      </c>
      <c r="C194">
        <f t="shared" si="4"/>
        <v>1</v>
      </c>
      <c r="D194">
        <f t="shared" si="5"/>
        <v>1</v>
      </c>
    </row>
    <row r="195" spans="1:4" x14ac:dyDescent="0.2">
      <c r="A195">
        <v>12395765</v>
      </c>
      <c r="B195" t="s">
        <v>3380</v>
      </c>
      <c r="C195">
        <f t="shared" ref="C195:C258" si="6">IF(IFERROR(SEARCH(" PA", B195), 0), 1, 0)</f>
        <v>1</v>
      </c>
      <c r="D195">
        <f t="shared" ref="D195:D258" si="7">IF(IFERROR(SEARCH("Pittsburgh", B195), 0), 1, 0)</f>
        <v>1</v>
      </c>
    </row>
    <row r="196" spans="1:4" x14ac:dyDescent="0.2">
      <c r="A196">
        <v>12937388</v>
      </c>
      <c r="B196" t="s">
        <v>3380</v>
      </c>
      <c r="C196">
        <f t="shared" si="6"/>
        <v>1</v>
      </c>
      <c r="D196">
        <f t="shared" si="7"/>
        <v>1</v>
      </c>
    </row>
    <row r="197" spans="1:4" x14ac:dyDescent="0.2">
      <c r="A197">
        <v>149501842</v>
      </c>
      <c r="B197" t="s">
        <v>3380</v>
      </c>
      <c r="C197">
        <f t="shared" si="6"/>
        <v>1</v>
      </c>
      <c r="D197">
        <f t="shared" si="7"/>
        <v>1</v>
      </c>
    </row>
    <row r="198" spans="1:4" x14ac:dyDescent="0.2">
      <c r="A198">
        <v>119519002</v>
      </c>
      <c r="B198" t="s">
        <v>3380</v>
      </c>
      <c r="C198">
        <f t="shared" si="6"/>
        <v>1</v>
      </c>
      <c r="D198">
        <f t="shared" si="7"/>
        <v>1</v>
      </c>
    </row>
    <row r="199" spans="1:4" x14ac:dyDescent="0.2">
      <c r="A199">
        <v>39358872</v>
      </c>
      <c r="B199" t="s">
        <v>3380</v>
      </c>
      <c r="C199">
        <f t="shared" si="6"/>
        <v>1</v>
      </c>
      <c r="D199">
        <f t="shared" si="7"/>
        <v>1</v>
      </c>
    </row>
    <row r="200" spans="1:4" x14ac:dyDescent="0.2">
      <c r="A200">
        <v>77976052</v>
      </c>
      <c r="B200" t="s">
        <v>3380</v>
      </c>
      <c r="C200">
        <f t="shared" si="6"/>
        <v>1</v>
      </c>
      <c r="D200">
        <f t="shared" si="7"/>
        <v>1</v>
      </c>
    </row>
    <row r="201" spans="1:4" x14ac:dyDescent="0.2">
      <c r="A201">
        <v>136595632</v>
      </c>
      <c r="B201" t="s">
        <v>3380</v>
      </c>
      <c r="C201">
        <f t="shared" si="6"/>
        <v>1</v>
      </c>
      <c r="D201">
        <f t="shared" si="7"/>
        <v>1</v>
      </c>
    </row>
    <row r="202" spans="1:4" x14ac:dyDescent="0.2">
      <c r="A202">
        <v>122414542</v>
      </c>
      <c r="B202" t="s">
        <v>3380</v>
      </c>
      <c r="C202">
        <f t="shared" si="6"/>
        <v>1</v>
      </c>
      <c r="D202">
        <f t="shared" si="7"/>
        <v>1</v>
      </c>
    </row>
    <row r="203" spans="1:4" x14ac:dyDescent="0.2">
      <c r="A203">
        <v>81390362</v>
      </c>
      <c r="B203" t="s">
        <v>3380</v>
      </c>
      <c r="C203">
        <f t="shared" si="6"/>
        <v>1</v>
      </c>
      <c r="D203">
        <f t="shared" si="7"/>
        <v>1</v>
      </c>
    </row>
    <row r="204" spans="1:4" x14ac:dyDescent="0.2">
      <c r="A204">
        <v>81438722</v>
      </c>
      <c r="B204" t="s">
        <v>3380</v>
      </c>
      <c r="C204">
        <f t="shared" si="6"/>
        <v>1</v>
      </c>
      <c r="D204">
        <f t="shared" si="7"/>
        <v>1</v>
      </c>
    </row>
    <row r="205" spans="1:4" x14ac:dyDescent="0.2">
      <c r="A205">
        <v>187499371</v>
      </c>
      <c r="B205" t="s">
        <v>3380</v>
      </c>
      <c r="C205">
        <f t="shared" si="6"/>
        <v>1</v>
      </c>
      <c r="D205">
        <f t="shared" si="7"/>
        <v>1</v>
      </c>
    </row>
    <row r="206" spans="1:4" x14ac:dyDescent="0.2">
      <c r="A206">
        <v>72444322</v>
      </c>
      <c r="B206" t="s">
        <v>3380</v>
      </c>
      <c r="C206">
        <f t="shared" si="6"/>
        <v>1</v>
      </c>
      <c r="D206">
        <f t="shared" si="7"/>
        <v>1</v>
      </c>
    </row>
    <row r="207" spans="1:4" x14ac:dyDescent="0.2">
      <c r="A207">
        <v>188547412</v>
      </c>
      <c r="B207" t="s">
        <v>3380</v>
      </c>
      <c r="C207">
        <f t="shared" si="6"/>
        <v>1</v>
      </c>
      <c r="D207">
        <f t="shared" si="7"/>
        <v>1</v>
      </c>
    </row>
    <row r="208" spans="1:4" x14ac:dyDescent="0.2">
      <c r="A208">
        <v>108263592</v>
      </c>
      <c r="B208" t="s">
        <v>3380</v>
      </c>
      <c r="C208">
        <f t="shared" si="6"/>
        <v>1</v>
      </c>
      <c r="D208">
        <f t="shared" si="7"/>
        <v>1</v>
      </c>
    </row>
    <row r="209" spans="1:4" x14ac:dyDescent="0.2">
      <c r="A209">
        <v>177944032</v>
      </c>
      <c r="B209" t="s">
        <v>3380</v>
      </c>
      <c r="C209">
        <f t="shared" si="6"/>
        <v>1</v>
      </c>
      <c r="D209">
        <f t="shared" si="7"/>
        <v>1</v>
      </c>
    </row>
    <row r="210" spans="1:4" x14ac:dyDescent="0.2">
      <c r="A210">
        <v>190545096</v>
      </c>
      <c r="B210" t="s">
        <v>3380</v>
      </c>
      <c r="C210">
        <f t="shared" si="6"/>
        <v>1</v>
      </c>
      <c r="D210">
        <f t="shared" si="7"/>
        <v>1</v>
      </c>
    </row>
    <row r="211" spans="1:4" x14ac:dyDescent="0.2">
      <c r="A211">
        <v>189137760</v>
      </c>
      <c r="B211" t="s">
        <v>3380</v>
      </c>
      <c r="C211">
        <f t="shared" si="6"/>
        <v>1</v>
      </c>
      <c r="D211">
        <f t="shared" si="7"/>
        <v>1</v>
      </c>
    </row>
    <row r="212" spans="1:4" x14ac:dyDescent="0.2">
      <c r="A212">
        <v>629443</v>
      </c>
      <c r="B212" t="s">
        <v>3380</v>
      </c>
      <c r="C212">
        <f t="shared" si="6"/>
        <v>1</v>
      </c>
      <c r="D212">
        <f t="shared" si="7"/>
        <v>1</v>
      </c>
    </row>
    <row r="213" spans="1:4" x14ac:dyDescent="0.2">
      <c r="A213">
        <v>75219092</v>
      </c>
      <c r="B213" t="s">
        <v>3380</v>
      </c>
      <c r="C213">
        <f t="shared" si="6"/>
        <v>1</v>
      </c>
      <c r="D213">
        <f t="shared" si="7"/>
        <v>1</v>
      </c>
    </row>
    <row r="214" spans="1:4" x14ac:dyDescent="0.2">
      <c r="A214">
        <v>72448892</v>
      </c>
      <c r="B214" t="s">
        <v>3380</v>
      </c>
      <c r="C214">
        <f t="shared" si="6"/>
        <v>1</v>
      </c>
      <c r="D214">
        <f t="shared" si="7"/>
        <v>1</v>
      </c>
    </row>
    <row r="215" spans="1:4" x14ac:dyDescent="0.2">
      <c r="A215">
        <v>109905562</v>
      </c>
      <c r="B215" t="s">
        <v>3380</v>
      </c>
      <c r="C215">
        <f t="shared" si="6"/>
        <v>1</v>
      </c>
      <c r="D215">
        <f t="shared" si="7"/>
        <v>1</v>
      </c>
    </row>
    <row r="216" spans="1:4" x14ac:dyDescent="0.2">
      <c r="A216">
        <v>80827912</v>
      </c>
      <c r="B216" t="s">
        <v>3380</v>
      </c>
      <c r="C216">
        <f t="shared" si="6"/>
        <v>1</v>
      </c>
      <c r="D216">
        <f t="shared" si="7"/>
        <v>1</v>
      </c>
    </row>
    <row r="217" spans="1:4" x14ac:dyDescent="0.2">
      <c r="A217">
        <v>82928382</v>
      </c>
      <c r="B217" t="s">
        <v>3380</v>
      </c>
      <c r="C217">
        <f t="shared" si="6"/>
        <v>1</v>
      </c>
      <c r="D217">
        <f t="shared" si="7"/>
        <v>1</v>
      </c>
    </row>
    <row r="218" spans="1:4" x14ac:dyDescent="0.2">
      <c r="A218">
        <v>160642262</v>
      </c>
      <c r="B218" t="s">
        <v>3380</v>
      </c>
      <c r="C218">
        <f t="shared" si="6"/>
        <v>1</v>
      </c>
      <c r="D218">
        <f t="shared" si="7"/>
        <v>1</v>
      </c>
    </row>
    <row r="219" spans="1:4" x14ac:dyDescent="0.2">
      <c r="A219">
        <v>191415405</v>
      </c>
      <c r="B219" t="s">
        <v>3380</v>
      </c>
      <c r="C219">
        <f t="shared" si="6"/>
        <v>1</v>
      </c>
      <c r="D219">
        <f t="shared" si="7"/>
        <v>1</v>
      </c>
    </row>
    <row r="220" spans="1:4" x14ac:dyDescent="0.2">
      <c r="A220">
        <v>87044142</v>
      </c>
      <c r="B220" t="s">
        <v>3380</v>
      </c>
      <c r="C220">
        <f t="shared" si="6"/>
        <v>1</v>
      </c>
      <c r="D220">
        <f t="shared" si="7"/>
        <v>1</v>
      </c>
    </row>
    <row r="221" spans="1:4" x14ac:dyDescent="0.2">
      <c r="A221">
        <v>77270402</v>
      </c>
      <c r="B221" t="s">
        <v>3380</v>
      </c>
      <c r="C221">
        <f t="shared" si="6"/>
        <v>1</v>
      </c>
      <c r="D221">
        <f t="shared" si="7"/>
        <v>1</v>
      </c>
    </row>
    <row r="222" spans="1:4" x14ac:dyDescent="0.2">
      <c r="A222">
        <v>109471382</v>
      </c>
      <c r="B222" t="s">
        <v>3380</v>
      </c>
      <c r="C222">
        <f t="shared" si="6"/>
        <v>1</v>
      </c>
      <c r="D222">
        <f t="shared" si="7"/>
        <v>1</v>
      </c>
    </row>
    <row r="223" spans="1:4" x14ac:dyDescent="0.2">
      <c r="A223">
        <v>10033100</v>
      </c>
      <c r="B223" t="s">
        <v>3380</v>
      </c>
      <c r="C223">
        <f t="shared" si="6"/>
        <v>1</v>
      </c>
      <c r="D223">
        <f t="shared" si="7"/>
        <v>1</v>
      </c>
    </row>
    <row r="224" spans="1:4" x14ac:dyDescent="0.2">
      <c r="A224">
        <v>183897682</v>
      </c>
      <c r="B224" t="s">
        <v>3380</v>
      </c>
      <c r="C224">
        <f t="shared" si="6"/>
        <v>1</v>
      </c>
      <c r="D224">
        <f t="shared" si="7"/>
        <v>1</v>
      </c>
    </row>
    <row r="225" spans="1:4" x14ac:dyDescent="0.2">
      <c r="A225">
        <v>31180232</v>
      </c>
      <c r="B225" t="s">
        <v>3380</v>
      </c>
      <c r="C225">
        <f t="shared" si="6"/>
        <v>1</v>
      </c>
      <c r="D225">
        <f t="shared" si="7"/>
        <v>1</v>
      </c>
    </row>
    <row r="226" spans="1:4" x14ac:dyDescent="0.2">
      <c r="A226">
        <v>50339292</v>
      </c>
      <c r="B226" t="s">
        <v>3380</v>
      </c>
      <c r="C226">
        <f t="shared" si="6"/>
        <v>1</v>
      </c>
      <c r="D226">
        <f t="shared" si="7"/>
        <v>1</v>
      </c>
    </row>
    <row r="227" spans="1:4" x14ac:dyDescent="0.2">
      <c r="A227">
        <v>188179916</v>
      </c>
      <c r="B227" t="s">
        <v>3380</v>
      </c>
      <c r="C227">
        <f t="shared" si="6"/>
        <v>1</v>
      </c>
      <c r="D227">
        <f t="shared" si="7"/>
        <v>1</v>
      </c>
    </row>
    <row r="228" spans="1:4" x14ac:dyDescent="0.2">
      <c r="A228">
        <v>64790022</v>
      </c>
      <c r="B228" t="s">
        <v>3380</v>
      </c>
      <c r="C228">
        <f t="shared" si="6"/>
        <v>1</v>
      </c>
      <c r="D228">
        <f t="shared" si="7"/>
        <v>1</v>
      </c>
    </row>
    <row r="229" spans="1:4" x14ac:dyDescent="0.2">
      <c r="A229">
        <v>184789184</v>
      </c>
      <c r="B229" t="s">
        <v>3380</v>
      </c>
      <c r="C229">
        <f t="shared" si="6"/>
        <v>1</v>
      </c>
      <c r="D229">
        <f t="shared" si="7"/>
        <v>1</v>
      </c>
    </row>
    <row r="230" spans="1:4" x14ac:dyDescent="0.2">
      <c r="A230">
        <v>116235652</v>
      </c>
      <c r="B230" t="s">
        <v>3380</v>
      </c>
      <c r="C230">
        <f t="shared" si="6"/>
        <v>1</v>
      </c>
      <c r="D230">
        <f t="shared" si="7"/>
        <v>1</v>
      </c>
    </row>
    <row r="231" spans="1:4" x14ac:dyDescent="0.2">
      <c r="A231">
        <v>189111108</v>
      </c>
      <c r="B231" t="s">
        <v>3380</v>
      </c>
      <c r="C231">
        <f t="shared" si="6"/>
        <v>1</v>
      </c>
      <c r="D231">
        <f t="shared" si="7"/>
        <v>1</v>
      </c>
    </row>
    <row r="232" spans="1:4" x14ac:dyDescent="0.2">
      <c r="A232">
        <v>120278692</v>
      </c>
      <c r="B232" t="s">
        <v>3380</v>
      </c>
      <c r="C232">
        <f t="shared" si="6"/>
        <v>1</v>
      </c>
      <c r="D232">
        <f t="shared" si="7"/>
        <v>1</v>
      </c>
    </row>
    <row r="233" spans="1:4" x14ac:dyDescent="0.2">
      <c r="A233">
        <v>184301823</v>
      </c>
      <c r="B233" t="s">
        <v>3380</v>
      </c>
      <c r="C233">
        <f t="shared" si="6"/>
        <v>1</v>
      </c>
      <c r="D233">
        <f t="shared" si="7"/>
        <v>1</v>
      </c>
    </row>
    <row r="234" spans="1:4" x14ac:dyDescent="0.2">
      <c r="A234">
        <v>9259457</v>
      </c>
      <c r="B234" t="s">
        <v>3380</v>
      </c>
      <c r="C234">
        <f t="shared" si="6"/>
        <v>1</v>
      </c>
      <c r="D234">
        <f t="shared" si="7"/>
        <v>1</v>
      </c>
    </row>
    <row r="235" spans="1:4" x14ac:dyDescent="0.2">
      <c r="A235">
        <v>50090872</v>
      </c>
      <c r="B235" t="s">
        <v>3380</v>
      </c>
      <c r="C235">
        <f t="shared" si="6"/>
        <v>1</v>
      </c>
      <c r="D235">
        <f t="shared" si="7"/>
        <v>1</v>
      </c>
    </row>
    <row r="236" spans="1:4" x14ac:dyDescent="0.2">
      <c r="A236">
        <v>89883822</v>
      </c>
      <c r="B236" t="s">
        <v>3380</v>
      </c>
      <c r="C236">
        <f t="shared" si="6"/>
        <v>1</v>
      </c>
      <c r="D236">
        <f t="shared" si="7"/>
        <v>1</v>
      </c>
    </row>
    <row r="237" spans="1:4" x14ac:dyDescent="0.2">
      <c r="A237">
        <v>78929062</v>
      </c>
      <c r="B237" t="s">
        <v>3380</v>
      </c>
      <c r="C237">
        <f t="shared" si="6"/>
        <v>1</v>
      </c>
      <c r="D237">
        <f t="shared" si="7"/>
        <v>1</v>
      </c>
    </row>
    <row r="238" spans="1:4" x14ac:dyDescent="0.2">
      <c r="A238">
        <v>37474992</v>
      </c>
      <c r="B238" t="s">
        <v>3380</v>
      </c>
      <c r="C238">
        <f t="shared" si="6"/>
        <v>1</v>
      </c>
      <c r="D238">
        <f t="shared" si="7"/>
        <v>1</v>
      </c>
    </row>
    <row r="239" spans="1:4" x14ac:dyDescent="0.2">
      <c r="A239">
        <v>156611382</v>
      </c>
      <c r="B239" t="s">
        <v>3380</v>
      </c>
      <c r="C239">
        <f t="shared" si="6"/>
        <v>1</v>
      </c>
      <c r="D239">
        <f t="shared" si="7"/>
        <v>1</v>
      </c>
    </row>
    <row r="240" spans="1:4" x14ac:dyDescent="0.2">
      <c r="A240">
        <v>127912652</v>
      </c>
      <c r="B240" t="s">
        <v>3380</v>
      </c>
      <c r="C240">
        <f t="shared" si="6"/>
        <v>1</v>
      </c>
      <c r="D240">
        <f t="shared" si="7"/>
        <v>1</v>
      </c>
    </row>
    <row r="241" spans="1:4" x14ac:dyDescent="0.2">
      <c r="A241">
        <v>4712178</v>
      </c>
      <c r="B241" t="s">
        <v>3380</v>
      </c>
      <c r="C241">
        <f t="shared" si="6"/>
        <v>1</v>
      </c>
      <c r="D241">
        <f t="shared" si="7"/>
        <v>1</v>
      </c>
    </row>
    <row r="242" spans="1:4" x14ac:dyDescent="0.2">
      <c r="A242">
        <v>186317384</v>
      </c>
      <c r="B242" t="s">
        <v>3380</v>
      </c>
      <c r="C242">
        <f t="shared" si="6"/>
        <v>1</v>
      </c>
      <c r="D242">
        <f t="shared" si="7"/>
        <v>1</v>
      </c>
    </row>
    <row r="243" spans="1:4" x14ac:dyDescent="0.2">
      <c r="A243">
        <v>120266332</v>
      </c>
      <c r="B243" t="s">
        <v>3380</v>
      </c>
      <c r="C243">
        <f t="shared" si="6"/>
        <v>1</v>
      </c>
      <c r="D243">
        <f t="shared" si="7"/>
        <v>1</v>
      </c>
    </row>
    <row r="244" spans="1:4" x14ac:dyDescent="0.2">
      <c r="A244">
        <v>188982105</v>
      </c>
      <c r="B244" t="s">
        <v>3380</v>
      </c>
      <c r="C244">
        <f t="shared" si="6"/>
        <v>1</v>
      </c>
      <c r="D244">
        <f t="shared" si="7"/>
        <v>1</v>
      </c>
    </row>
    <row r="245" spans="1:4" x14ac:dyDescent="0.2">
      <c r="A245">
        <v>186543889</v>
      </c>
      <c r="B245" t="s">
        <v>3380</v>
      </c>
      <c r="C245">
        <f t="shared" si="6"/>
        <v>1</v>
      </c>
      <c r="D245">
        <f t="shared" si="7"/>
        <v>1</v>
      </c>
    </row>
    <row r="246" spans="1:4" x14ac:dyDescent="0.2">
      <c r="A246">
        <v>4259399</v>
      </c>
      <c r="B246" t="s">
        <v>3380</v>
      </c>
      <c r="C246">
        <f t="shared" si="6"/>
        <v>1</v>
      </c>
      <c r="D246">
        <f t="shared" si="7"/>
        <v>1</v>
      </c>
    </row>
    <row r="247" spans="1:4" x14ac:dyDescent="0.2">
      <c r="A247">
        <v>119008392</v>
      </c>
      <c r="B247" t="s">
        <v>3380</v>
      </c>
      <c r="C247">
        <f t="shared" si="6"/>
        <v>1</v>
      </c>
      <c r="D247">
        <f t="shared" si="7"/>
        <v>1</v>
      </c>
    </row>
    <row r="248" spans="1:4" x14ac:dyDescent="0.2">
      <c r="A248">
        <v>22055931</v>
      </c>
      <c r="B248" t="s">
        <v>3380</v>
      </c>
      <c r="C248">
        <f t="shared" si="6"/>
        <v>1</v>
      </c>
      <c r="D248">
        <f t="shared" si="7"/>
        <v>1</v>
      </c>
    </row>
    <row r="249" spans="1:4" x14ac:dyDescent="0.2">
      <c r="A249">
        <v>86854742</v>
      </c>
      <c r="B249" t="s">
        <v>3380</v>
      </c>
      <c r="C249">
        <f t="shared" si="6"/>
        <v>1</v>
      </c>
      <c r="D249">
        <f t="shared" si="7"/>
        <v>1</v>
      </c>
    </row>
    <row r="250" spans="1:4" x14ac:dyDescent="0.2">
      <c r="A250">
        <v>72916582</v>
      </c>
      <c r="B250" t="s">
        <v>3380</v>
      </c>
      <c r="C250">
        <f t="shared" si="6"/>
        <v>1</v>
      </c>
      <c r="D250">
        <f t="shared" si="7"/>
        <v>1</v>
      </c>
    </row>
    <row r="251" spans="1:4" x14ac:dyDescent="0.2">
      <c r="A251">
        <v>18028311</v>
      </c>
      <c r="B251" t="s">
        <v>3380</v>
      </c>
      <c r="C251">
        <f t="shared" si="6"/>
        <v>1</v>
      </c>
      <c r="D251">
        <f t="shared" si="7"/>
        <v>1</v>
      </c>
    </row>
    <row r="252" spans="1:4" x14ac:dyDescent="0.2">
      <c r="A252">
        <v>9627158</v>
      </c>
      <c r="B252" t="s">
        <v>3380</v>
      </c>
      <c r="C252">
        <f t="shared" si="6"/>
        <v>1</v>
      </c>
      <c r="D252">
        <f t="shared" si="7"/>
        <v>1</v>
      </c>
    </row>
    <row r="253" spans="1:4" x14ac:dyDescent="0.2">
      <c r="A253">
        <v>127697272</v>
      </c>
      <c r="B253" t="s">
        <v>3380</v>
      </c>
      <c r="C253">
        <f t="shared" si="6"/>
        <v>1</v>
      </c>
      <c r="D253">
        <f t="shared" si="7"/>
        <v>1</v>
      </c>
    </row>
    <row r="254" spans="1:4" x14ac:dyDescent="0.2">
      <c r="A254">
        <v>183556920</v>
      </c>
      <c r="B254" t="s">
        <v>3380</v>
      </c>
      <c r="C254">
        <f t="shared" si="6"/>
        <v>1</v>
      </c>
      <c r="D254">
        <f t="shared" si="7"/>
        <v>1</v>
      </c>
    </row>
    <row r="255" spans="1:4" x14ac:dyDescent="0.2">
      <c r="A255">
        <v>100905342</v>
      </c>
      <c r="B255" t="s">
        <v>3380</v>
      </c>
      <c r="C255">
        <f t="shared" si="6"/>
        <v>1</v>
      </c>
      <c r="D255">
        <f t="shared" si="7"/>
        <v>1</v>
      </c>
    </row>
    <row r="256" spans="1:4" x14ac:dyDescent="0.2">
      <c r="A256">
        <v>8912203</v>
      </c>
      <c r="B256" t="s">
        <v>3380</v>
      </c>
      <c r="C256">
        <f t="shared" si="6"/>
        <v>1</v>
      </c>
      <c r="D256">
        <f t="shared" si="7"/>
        <v>1</v>
      </c>
    </row>
    <row r="257" spans="1:4" x14ac:dyDescent="0.2">
      <c r="A257">
        <v>79540292</v>
      </c>
      <c r="B257" t="s">
        <v>3380</v>
      </c>
      <c r="C257">
        <f t="shared" si="6"/>
        <v>1</v>
      </c>
      <c r="D257">
        <f t="shared" si="7"/>
        <v>1</v>
      </c>
    </row>
    <row r="258" spans="1:4" x14ac:dyDescent="0.2">
      <c r="A258">
        <v>8594882</v>
      </c>
      <c r="B258" t="s">
        <v>3380</v>
      </c>
      <c r="C258">
        <f t="shared" si="6"/>
        <v>1</v>
      </c>
      <c r="D258">
        <f t="shared" si="7"/>
        <v>1</v>
      </c>
    </row>
    <row r="259" spans="1:4" x14ac:dyDescent="0.2">
      <c r="A259">
        <v>137099852</v>
      </c>
      <c r="B259" t="s">
        <v>3380</v>
      </c>
      <c r="C259">
        <f t="shared" ref="C259:C322" si="8">IF(IFERROR(SEARCH(" PA", B259), 0), 1, 0)</f>
        <v>1</v>
      </c>
      <c r="D259">
        <f t="shared" ref="D259:D322" si="9">IF(IFERROR(SEARCH("Pittsburgh", B259), 0), 1, 0)</f>
        <v>1</v>
      </c>
    </row>
    <row r="260" spans="1:4" x14ac:dyDescent="0.2">
      <c r="A260">
        <v>10065646</v>
      </c>
      <c r="B260" t="s">
        <v>3380</v>
      </c>
      <c r="C260">
        <f t="shared" si="8"/>
        <v>1</v>
      </c>
      <c r="D260">
        <f t="shared" si="9"/>
        <v>1</v>
      </c>
    </row>
    <row r="261" spans="1:4" x14ac:dyDescent="0.2">
      <c r="A261">
        <v>11651807</v>
      </c>
      <c r="B261" t="s">
        <v>3380</v>
      </c>
      <c r="C261">
        <f t="shared" si="8"/>
        <v>1</v>
      </c>
      <c r="D261">
        <f t="shared" si="9"/>
        <v>1</v>
      </c>
    </row>
    <row r="262" spans="1:4" x14ac:dyDescent="0.2">
      <c r="A262">
        <v>183538725</v>
      </c>
      <c r="B262" t="s">
        <v>3380</v>
      </c>
      <c r="C262">
        <f t="shared" si="8"/>
        <v>1</v>
      </c>
      <c r="D262">
        <f t="shared" si="9"/>
        <v>1</v>
      </c>
    </row>
    <row r="263" spans="1:4" x14ac:dyDescent="0.2">
      <c r="A263">
        <v>45297502</v>
      </c>
      <c r="B263" t="s">
        <v>3380</v>
      </c>
      <c r="C263">
        <f t="shared" si="8"/>
        <v>1</v>
      </c>
      <c r="D263">
        <f t="shared" si="9"/>
        <v>1</v>
      </c>
    </row>
    <row r="264" spans="1:4" x14ac:dyDescent="0.2">
      <c r="A264">
        <v>114572062</v>
      </c>
      <c r="B264" t="s">
        <v>3380</v>
      </c>
      <c r="C264">
        <f t="shared" si="8"/>
        <v>1</v>
      </c>
      <c r="D264">
        <f t="shared" si="9"/>
        <v>1</v>
      </c>
    </row>
    <row r="265" spans="1:4" x14ac:dyDescent="0.2">
      <c r="A265">
        <v>186544947</v>
      </c>
      <c r="B265" t="s">
        <v>3380</v>
      </c>
      <c r="C265">
        <f t="shared" si="8"/>
        <v>1</v>
      </c>
      <c r="D265">
        <f t="shared" si="9"/>
        <v>1</v>
      </c>
    </row>
    <row r="266" spans="1:4" x14ac:dyDescent="0.2">
      <c r="A266">
        <v>189839912</v>
      </c>
      <c r="B266" t="s">
        <v>3380</v>
      </c>
      <c r="C266">
        <f t="shared" si="8"/>
        <v>1</v>
      </c>
      <c r="D266">
        <f t="shared" si="9"/>
        <v>1</v>
      </c>
    </row>
    <row r="267" spans="1:4" x14ac:dyDescent="0.2">
      <c r="A267">
        <v>191372920</v>
      </c>
      <c r="B267" t="s">
        <v>3380</v>
      </c>
      <c r="C267">
        <f t="shared" si="8"/>
        <v>1</v>
      </c>
      <c r="D267">
        <f t="shared" si="9"/>
        <v>1</v>
      </c>
    </row>
    <row r="268" spans="1:4" x14ac:dyDescent="0.2">
      <c r="A268">
        <v>177821592</v>
      </c>
      <c r="B268" t="s">
        <v>3380</v>
      </c>
      <c r="C268">
        <f t="shared" si="8"/>
        <v>1</v>
      </c>
      <c r="D268">
        <f t="shared" si="9"/>
        <v>1</v>
      </c>
    </row>
    <row r="269" spans="1:4" x14ac:dyDescent="0.2">
      <c r="A269">
        <v>140301932</v>
      </c>
      <c r="B269" t="s">
        <v>3380</v>
      </c>
      <c r="C269">
        <f t="shared" si="8"/>
        <v>1</v>
      </c>
      <c r="D269">
        <f t="shared" si="9"/>
        <v>1</v>
      </c>
    </row>
    <row r="270" spans="1:4" x14ac:dyDescent="0.2">
      <c r="A270">
        <v>174337862</v>
      </c>
      <c r="B270" t="s">
        <v>3380</v>
      </c>
      <c r="C270">
        <f t="shared" si="8"/>
        <v>1</v>
      </c>
      <c r="D270">
        <f t="shared" si="9"/>
        <v>1</v>
      </c>
    </row>
    <row r="271" spans="1:4" x14ac:dyDescent="0.2">
      <c r="A271">
        <v>188140099</v>
      </c>
      <c r="B271" t="s">
        <v>3380</v>
      </c>
      <c r="C271">
        <f t="shared" si="8"/>
        <v>1</v>
      </c>
      <c r="D271">
        <f t="shared" si="9"/>
        <v>1</v>
      </c>
    </row>
    <row r="272" spans="1:4" x14ac:dyDescent="0.2">
      <c r="A272">
        <v>146151852</v>
      </c>
      <c r="B272" t="s">
        <v>3380</v>
      </c>
      <c r="C272">
        <f t="shared" si="8"/>
        <v>1</v>
      </c>
      <c r="D272">
        <f t="shared" si="9"/>
        <v>1</v>
      </c>
    </row>
    <row r="273" spans="1:4" x14ac:dyDescent="0.2">
      <c r="A273">
        <v>158372552</v>
      </c>
      <c r="B273" t="s">
        <v>3380</v>
      </c>
      <c r="C273">
        <f t="shared" si="8"/>
        <v>1</v>
      </c>
      <c r="D273">
        <f t="shared" si="9"/>
        <v>1</v>
      </c>
    </row>
    <row r="274" spans="1:4" x14ac:dyDescent="0.2">
      <c r="A274">
        <v>190679394</v>
      </c>
      <c r="B274" t="s">
        <v>3380</v>
      </c>
      <c r="C274">
        <f t="shared" si="8"/>
        <v>1</v>
      </c>
      <c r="D274">
        <f t="shared" si="9"/>
        <v>1</v>
      </c>
    </row>
    <row r="275" spans="1:4" x14ac:dyDescent="0.2">
      <c r="A275">
        <v>68245542</v>
      </c>
      <c r="B275" t="s">
        <v>3380</v>
      </c>
      <c r="C275">
        <f t="shared" si="8"/>
        <v>1</v>
      </c>
      <c r="D275">
        <f t="shared" si="9"/>
        <v>1</v>
      </c>
    </row>
    <row r="276" spans="1:4" x14ac:dyDescent="0.2">
      <c r="A276">
        <v>191512811</v>
      </c>
      <c r="B276" t="s">
        <v>3380</v>
      </c>
      <c r="C276">
        <f t="shared" si="8"/>
        <v>1</v>
      </c>
      <c r="D276">
        <f t="shared" si="9"/>
        <v>1</v>
      </c>
    </row>
    <row r="277" spans="1:4" x14ac:dyDescent="0.2">
      <c r="A277">
        <v>189477586</v>
      </c>
      <c r="B277" t="s">
        <v>3380</v>
      </c>
      <c r="C277">
        <f t="shared" si="8"/>
        <v>1</v>
      </c>
      <c r="D277">
        <f t="shared" si="9"/>
        <v>1</v>
      </c>
    </row>
    <row r="278" spans="1:4" x14ac:dyDescent="0.2">
      <c r="A278">
        <v>14080684</v>
      </c>
      <c r="B278" t="s">
        <v>3380</v>
      </c>
      <c r="C278">
        <f t="shared" si="8"/>
        <v>1</v>
      </c>
      <c r="D278">
        <f t="shared" si="9"/>
        <v>1</v>
      </c>
    </row>
    <row r="279" spans="1:4" x14ac:dyDescent="0.2">
      <c r="A279">
        <v>83677612</v>
      </c>
      <c r="B279" t="s">
        <v>3380</v>
      </c>
      <c r="C279">
        <f t="shared" si="8"/>
        <v>1</v>
      </c>
      <c r="D279">
        <f t="shared" si="9"/>
        <v>1</v>
      </c>
    </row>
    <row r="280" spans="1:4" x14ac:dyDescent="0.2">
      <c r="A280">
        <v>5371899</v>
      </c>
      <c r="B280" t="s">
        <v>3380</v>
      </c>
      <c r="C280">
        <f t="shared" si="8"/>
        <v>1</v>
      </c>
      <c r="D280">
        <f t="shared" si="9"/>
        <v>1</v>
      </c>
    </row>
    <row r="281" spans="1:4" x14ac:dyDescent="0.2">
      <c r="A281">
        <v>22231071</v>
      </c>
      <c r="B281" t="s">
        <v>3380</v>
      </c>
      <c r="C281">
        <f t="shared" si="8"/>
        <v>1</v>
      </c>
      <c r="D281">
        <f t="shared" si="9"/>
        <v>1</v>
      </c>
    </row>
    <row r="282" spans="1:4" x14ac:dyDescent="0.2">
      <c r="A282">
        <v>101383592</v>
      </c>
      <c r="B282" t="s">
        <v>3380</v>
      </c>
      <c r="C282">
        <f t="shared" si="8"/>
        <v>1</v>
      </c>
      <c r="D282">
        <f t="shared" si="9"/>
        <v>1</v>
      </c>
    </row>
    <row r="283" spans="1:4" x14ac:dyDescent="0.2">
      <c r="A283">
        <v>138109182</v>
      </c>
      <c r="B283" t="s">
        <v>3380</v>
      </c>
      <c r="C283">
        <f t="shared" si="8"/>
        <v>1</v>
      </c>
      <c r="D283">
        <f t="shared" si="9"/>
        <v>1</v>
      </c>
    </row>
    <row r="284" spans="1:4" x14ac:dyDescent="0.2">
      <c r="A284">
        <v>184257475</v>
      </c>
      <c r="B284" t="s">
        <v>3380</v>
      </c>
      <c r="C284">
        <f t="shared" si="8"/>
        <v>1</v>
      </c>
      <c r="D284">
        <f t="shared" si="9"/>
        <v>1</v>
      </c>
    </row>
    <row r="285" spans="1:4" x14ac:dyDescent="0.2">
      <c r="A285">
        <v>14324060</v>
      </c>
      <c r="B285" t="s">
        <v>3380</v>
      </c>
      <c r="C285">
        <f t="shared" si="8"/>
        <v>1</v>
      </c>
      <c r="D285">
        <f t="shared" si="9"/>
        <v>1</v>
      </c>
    </row>
    <row r="286" spans="1:4" x14ac:dyDescent="0.2">
      <c r="A286">
        <v>2171754</v>
      </c>
      <c r="B286" t="s">
        <v>3380</v>
      </c>
      <c r="C286">
        <f t="shared" si="8"/>
        <v>1</v>
      </c>
      <c r="D286">
        <f t="shared" si="9"/>
        <v>1</v>
      </c>
    </row>
    <row r="287" spans="1:4" x14ac:dyDescent="0.2">
      <c r="A287">
        <v>189419360</v>
      </c>
      <c r="B287" t="s">
        <v>3380</v>
      </c>
      <c r="C287">
        <f t="shared" si="8"/>
        <v>1</v>
      </c>
      <c r="D287">
        <f t="shared" si="9"/>
        <v>1</v>
      </c>
    </row>
    <row r="288" spans="1:4" x14ac:dyDescent="0.2">
      <c r="A288">
        <v>12738659</v>
      </c>
      <c r="B288" t="s">
        <v>3380</v>
      </c>
      <c r="C288">
        <f t="shared" si="8"/>
        <v>1</v>
      </c>
      <c r="D288">
        <f t="shared" si="9"/>
        <v>1</v>
      </c>
    </row>
    <row r="289" spans="1:4" x14ac:dyDescent="0.2">
      <c r="A289">
        <v>12480275</v>
      </c>
      <c r="B289" t="s">
        <v>3380</v>
      </c>
      <c r="C289">
        <f t="shared" si="8"/>
        <v>1</v>
      </c>
      <c r="D289">
        <f t="shared" si="9"/>
        <v>1</v>
      </c>
    </row>
    <row r="290" spans="1:4" x14ac:dyDescent="0.2">
      <c r="A290">
        <v>31497642</v>
      </c>
      <c r="B290" t="s">
        <v>3380</v>
      </c>
      <c r="C290">
        <f t="shared" si="8"/>
        <v>1</v>
      </c>
      <c r="D290">
        <f t="shared" si="9"/>
        <v>1</v>
      </c>
    </row>
    <row r="291" spans="1:4" x14ac:dyDescent="0.2">
      <c r="A291">
        <v>98522552</v>
      </c>
      <c r="B291" t="s">
        <v>3380</v>
      </c>
      <c r="C291">
        <f t="shared" si="8"/>
        <v>1</v>
      </c>
      <c r="D291">
        <f t="shared" si="9"/>
        <v>1</v>
      </c>
    </row>
    <row r="292" spans="1:4" x14ac:dyDescent="0.2">
      <c r="A292">
        <v>189747926</v>
      </c>
      <c r="B292" t="s">
        <v>3380</v>
      </c>
      <c r="C292">
        <f t="shared" si="8"/>
        <v>1</v>
      </c>
      <c r="D292">
        <f t="shared" si="9"/>
        <v>1</v>
      </c>
    </row>
    <row r="293" spans="1:4" x14ac:dyDescent="0.2">
      <c r="A293">
        <v>94504402</v>
      </c>
      <c r="B293" t="s">
        <v>3380</v>
      </c>
      <c r="C293">
        <f t="shared" si="8"/>
        <v>1</v>
      </c>
      <c r="D293">
        <f t="shared" si="9"/>
        <v>1</v>
      </c>
    </row>
    <row r="294" spans="1:4" x14ac:dyDescent="0.2">
      <c r="A294">
        <v>8723581</v>
      </c>
      <c r="B294" t="s">
        <v>3380</v>
      </c>
      <c r="C294">
        <f t="shared" si="8"/>
        <v>1</v>
      </c>
      <c r="D294">
        <f t="shared" si="9"/>
        <v>1</v>
      </c>
    </row>
    <row r="295" spans="1:4" x14ac:dyDescent="0.2">
      <c r="A295">
        <v>136580202</v>
      </c>
      <c r="B295" t="s">
        <v>3380</v>
      </c>
      <c r="C295">
        <f t="shared" si="8"/>
        <v>1</v>
      </c>
      <c r="D295">
        <f t="shared" si="9"/>
        <v>1</v>
      </c>
    </row>
    <row r="296" spans="1:4" x14ac:dyDescent="0.2">
      <c r="A296">
        <v>114245052</v>
      </c>
      <c r="B296" t="s">
        <v>3380</v>
      </c>
      <c r="C296">
        <f t="shared" si="8"/>
        <v>1</v>
      </c>
      <c r="D296">
        <f t="shared" si="9"/>
        <v>1</v>
      </c>
    </row>
    <row r="297" spans="1:4" x14ac:dyDescent="0.2">
      <c r="A297">
        <v>190665486</v>
      </c>
      <c r="B297" t="s">
        <v>3380</v>
      </c>
      <c r="C297">
        <f t="shared" si="8"/>
        <v>1</v>
      </c>
      <c r="D297">
        <f t="shared" si="9"/>
        <v>1</v>
      </c>
    </row>
    <row r="298" spans="1:4" x14ac:dyDescent="0.2">
      <c r="A298">
        <v>150912622</v>
      </c>
      <c r="B298" t="s">
        <v>3380</v>
      </c>
      <c r="C298">
        <f t="shared" si="8"/>
        <v>1</v>
      </c>
      <c r="D298">
        <f t="shared" si="9"/>
        <v>1</v>
      </c>
    </row>
    <row r="299" spans="1:4" x14ac:dyDescent="0.2">
      <c r="A299">
        <v>13108243</v>
      </c>
      <c r="B299" t="s">
        <v>3380</v>
      </c>
      <c r="C299">
        <f t="shared" si="8"/>
        <v>1</v>
      </c>
      <c r="D299">
        <f t="shared" si="9"/>
        <v>1</v>
      </c>
    </row>
    <row r="300" spans="1:4" x14ac:dyDescent="0.2">
      <c r="A300">
        <v>5624855</v>
      </c>
      <c r="B300" t="s">
        <v>3380</v>
      </c>
      <c r="C300">
        <f t="shared" si="8"/>
        <v>1</v>
      </c>
      <c r="D300">
        <f t="shared" si="9"/>
        <v>1</v>
      </c>
    </row>
    <row r="301" spans="1:4" x14ac:dyDescent="0.2">
      <c r="A301">
        <v>189235693</v>
      </c>
      <c r="B301" t="s">
        <v>3380</v>
      </c>
      <c r="C301">
        <f t="shared" si="8"/>
        <v>1</v>
      </c>
      <c r="D301">
        <f t="shared" si="9"/>
        <v>1</v>
      </c>
    </row>
    <row r="302" spans="1:4" x14ac:dyDescent="0.2">
      <c r="A302">
        <v>146982692</v>
      </c>
      <c r="B302" t="s">
        <v>3380</v>
      </c>
      <c r="C302">
        <f t="shared" si="8"/>
        <v>1</v>
      </c>
      <c r="D302">
        <f t="shared" si="9"/>
        <v>1</v>
      </c>
    </row>
    <row r="303" spans="1:4" x14ac:dyDescent="0.2">
      <c r="A303">
        <v>72344802</v>
      </c>
      <c r="B303" t="s">
        <v>3380</v>
      </c>
      <c r="C303">
        <f t="shared" si="8"/>
        <v>1</v>
      </c>
      <c r="D303">
        <f t="shared" si="9"/>
        <v>1</v>
      </c>
    </row>
    <row r="304" spans="1:4" x14ac:dyDescent="0.2">
      <c r="A304">
        <v>50244922</v>
      </c>
      <c r="B304" t="s">
        <v>3380</v>
      </c>
      <c r="C304">
        <f t="shared" si="8"/>
        <v>1</v>
      </c>
      <c r="D304">
        <f t="shared" si="9"/>
        <v>1</v>
      </c>
    </row>
    <row r="305" spans="1:4" x14ac:dyDescent="0.2">
      <c r="A305">
        <v>116593842</v>
      </c>
      <c r="B305" t="s">
        <v>3380</v>
      </c>
      <c r="C305">
        <f t="shared" si="8"/>
        <v>1</v>
      </c>
      <c r="D305">
        <f t="shared" si="9"/>
        <v>1</v>
      </c>
    </row>
    <row r="306" spans="1:4" x14ac:dyDescent="0.2">
      <c r="A306">
        <v>185404681</v>
      </c>
      <c r="B306" t="s">
        <v>3380</v>
      </c>
      <c r="C306">
        <f t="shared" si="8"/>
        <v>1</v>
      </c>
      <c r="D306">
        <f t="shared" si="9"/>
        <v>1</v>
      </c>
    </row>
    <row r="307" spans="1:4" x14ac:dyDescent="0.2">
      <c r="A307">
        <v>191292085</v>
      </c>
      <c r="B307" t="s">
        <v>3380</v>
      </c>
      <c r="C307">
        <f t="shared" si="8"/>
        <v>1</v>
      </c>
      <c r="D307">
        <f t="shared" si="9"/>
        <v>1</v>
      </c>
    </row>
    <row r="308" spans="1:4" x14ac:dyDescent="0.2">
      <c r="A308">
        <v>17324221</v>
      </c>
      <c r="B308" t="s">
        <v>3380</v>
      </c>
      <c r="C308">
        <f t="shared" si="8"/>
        <v>1</v>
      </c>
      <c r="D308">
        <f t="shared" si="9"/>
        <v>1</v>
      </c>
    </row>
    <row r="309" spans="1:4" x14ac:dyDescent="0.2">
      <c r="A309">
        <v>5648118</v>
      </c>
      <c r="B309" t="s">
        <v>3380</v>
      </c>
      <c r="C309">
        <f t="shared" si="8"/>
        <v>1</v>
      </c>
      <c r="D309">
        <f t="shared" si="9"/>
        <v>1</v>
      </c>
    </row>
    <row r="310" spans="1:4" x14ac:dyDescent="0.2">
      <c r="A310">
        <v>7828321</v>
      </c>
      <c r="B310" t="s">
        <v>3380</v>
      </c>
      <c r="C310">
        <f t="shared" si="8"/>
        <v>1</v>
      </c>
      <c r="D310">
        <f t="shared" si="9"/>
        <v>1</v>
      </c>
    </row>
    <row r="311" spans="1:4" x14ac:dyDescent="0.2">
      <c r="A311">
        <v>190761073</v>
      </c>
      <c r="B311" t="s">
        <v>3380</v>
      </c>
      <c r="C311">
        <f t="shared" si="8"/>
        <v>1</v>
      </c>
      <c r="D311">
        <f t="shared" si="9"/>
        <v>1</v>
      </c>
    </row>
    <row r="312" spans="1:4" x14ac:dyDescent="0.2">
      <c r="A312">
        <v>185471315</v>
      </c>
      <c r="B312" t="s">
        <v>3380</v>
      </c>
      <c r="C312">
        <f t="shared" si="8"/>
        <v>1</v>
      </c>
      <c r="D312">
        <f t="shared" si="9"/>
        <v>1</v>
      </c>
    </row>
    <row r="313" spans="1:4" x14ac:dyDescent="0.2">
      <c r="A313">
        <v>162646132</v>
      </c>
      <c r="B313" t="s">
        <v>3380</v>
      </c>
      <c r="C313">
        <f t="shared" si="8"/>
        <v>1</v>
      </c>
      <c r="D313">
        <f t="shared" si="9"/>
        <v>1</v>
      </c>
    </row>
    <row r="314" spans="1:4" x14ac:dyDescent="0.2">
      <c r="A314">
        <v>80125292</v>
      </c>
      <c r="B314" t="s">
        <v>3380</v>
      </c>
      <c r="C314">
        <f t="shared" si="8"/>
        <v>1</v>
      </c>
      <c r="D314">
        <f t="shared" si="9"/>
        <v>1</v>
      </c>
    </row>
    <row r="315" spans="1:4" x14ac:dyDescent="0.2">
      <c r="A315">
        <v>189486025</v>
      </c>
      <c r="B315" t="s">
        <v>3380</v>
      </c>
      <c r="C315">
        <f t="shared" si="8"/>
        <v>1</v>
      </c>
      <c r="D315">
        <f t="shared" si="9"/>
        <v>1</v>
      </c>
    </row>
    <row r="316" spans="1:4" x14ac:dyDescent="0.2">
      <c r="A316">
        <v>96480262</v>
      </c>
      <c r="B316" t="s">
        <v>3380</v>
      </c>
      <c r="C316">
        <f t="shared" si="8"/>
        <v>1</v>
      </c>
      <c r="D316">
        <f t="shared" si="9"/>
        <v>1</v>
      </c>
    </row>
    <row r="317" spans="1:4" x14ac:dyDescent="0.2">
      <c r="A317">
        <v>184795486</v>
      </c>
      <c r="B317" t="s">
        <v>3380</v>
      </c>
      <c r="C317">
        <f t="shared" si="8"/>
        <v>1</v>
      </c>
      <c r="D317">
        <f t="shared" si="9"/>
        <v>1</v>
      </c>
    </row>
    <row r="318" spans="1:4" x14ac:dyDescent="0.2">
      <c r="A318">
        <v>17022411</v>
      </c>
      <c r="B318" t="s">
        <v>3380</v>
      </c>
      <c r="C318">
        <f t="shared" si="8"/>
        <v>1</v>
      </c>
      <c r="D318">
        <f t="shared" si="9"/>
        <v>1</v>
      </c>
    </row>
    <row r="319" spans="1:4" x14ac:dyDescent="0.2">
      <c r="A319">
        <v>189574770</v>
      </c>
      <c r="B319" t="s">
        <v>3380</v>
      </c>
      <c r="C319">
        <f t="shared" si="8"/>
        <v>1</v>
      </c>
      <c r="D319">
        <f t="shared" si="9"/>
        <v>1</v>
      </c>
    </row>
    <row r="320" spans="1:4" x14ac:dyDescent="0.2">
      <c r="A320">
        <v>115371482</v>
      </c>
      <c r="B320" t="s">
        <v>3380</v>
      </c>
      <c r="C320">
        <f t="shared" si="8"/>
        <v>1</v>
      </c>
      <c r="D320">
        <f t="shared" si="9"/>
        <v>1</v>
      </c>
    </row>
    <row r="321" spans="1:4" x14ac:dyDescent="0.2">
      <c r="A321">
        <v>126583202</v>
      </c>
      <c r="B321" t="s">
        <v>3380</v>
      </c>
      <c r="C321">
        <f t="shared" si="8"/>
        <v>1</v>
      </c>
      <c r="D321">
        <f t="shared" si="9"/>
        <v>1</v>
      </c>
    </row>
    <row r="322" spans="1:4" x14ac:dyDescent="0.2">
      <c r="A322">
        <v>161473912</v>
      </c>
      <c r="B322" t="s">
        <v>3380</v>
      </c>
      <c r="C322">
        <f t="shared" si="8"/>
        <v>1</v>
      </c>
      <c r="D322">
        <f t="shared" si="9"/>
        <v>1</v>
      </c>
    </row>
    <row r="323" spans="1:4" x14ac:dyDescent="0.2">
      <c r="A323">
        <v>15426201</v>
      </c>
      <c r="B323" t="s">
        <v>3380</v>
      </c>
      <c r="C323">
        <f t="shared" ref="C323:C386" si="10">IF(IFERROR(SEARCH(" PA", B323), 0), 1, 0)</f>
        <v>1</v>
      </c>
      <c r="D323">
        <f t="shared" ref="D323:D386" si="11">IF(IFERROR(SEARCH("Pittsburgh", B323), 0), 1, 0)</f>
        <v>1</v>
      </c>
    </row>
    <row r="324" spans="1:4" x14ac:dyDescent="0.2">
      <c r="A324">
        <v>189367562</v>
      </c>
      <c r="B324" t="s">
        <v>3380</v>
      </c>
      <c r="C324">
        <f t="shared" si="10"/>
        <v>1</v>
      </c>
      <c r="D324">
        <f t="shared" si="11"/>
        <v>1</v>
      </c>
    </row>
    <row r="325" spans="1:4" x14ac:dyDescent="0.2">
      <c r="A325">
        <v>190671653</v>
      </c>
      <c r="B325" t="s">
        <v>3380</v>
      </c>
      <c r="C325">
        <f t="shared" si="10"/>
        <v>1</v>
      </c>
      <c r="D325">
        <f t="shared" si="11"/>
        <v>1</v>
      </c>
    </row>
    <row r="326" spans="1:4" x14ac:dyDescent="0.2">
      <c r="A326">
        <v>8137138</v>
      </c>
      <c r="B326" t="s">
        <v>3380</v>
      </c>
      <c r="C326">
        <f t="shared" si="10"/>
        <v>1</v>
      </c>
      <c r="D326">
        <f t="shared" si="11"/>
        <v>1</v>
      </c>
    </row>
    <row r="327" spans="1:4" x14ac:dyDescent="0.2">
      <c r="A327">
        <v>64514472</v>
      </c>
      <c r="B327" t="s">
        <v>3380</v>
      </c>
      <c r="C327">
        <f t="shared" si="10"/>
        <v>1</v>
      </c>
      <c r="D327">
        <f t="shared" si="11"/>
        <v>1</v>
      </c>
    </row>
    <row r="328" spans="1:4" x14ac:dyDescent="0.2">
      <c r="A328">
        <v>152967442</v>
      </c>
      <c r="B328" t="s">
        <v>3380</v>
      </c>
      <c r="C328">
        <f t="shared" si="10"/>
        <v>1</v>
      </c>
      <c r="D328">
        <f t="shared" si="11"/>
        <v>1</v>
      </c>
    </row>
    <row r="329" spans="1:4" x14ac:dyDescent="0.2">
      <c r="A329">
        <v>158176062</v>
      </c>
      <c r="B329" t="s">
        <v>3380</v>
      </c>
      <c r="C329">
        <f t="shared" si="10"/>
        <v>1</v>
      </c>
      <c r="D329">
        <f t="shared" si="11"/>
        <v>1</v>
      </c>
    </row>
    <row r="330" spans="1:4" x14ac:dyDescent="0.2">
      <c r="A330">
        <v>103284482</v>
      </c>
      <c r="B330" t="s">
        <v>3380</v>
      </c>
      <c r="C330">
        <f t="shared" si="10"/>
        <v>1</v>
      </c>
      <c r="D330">
        <f t="shared" si="11"/>
        <v>1</v>
      </c>
    </row>
    <row r="331" spans="1:4" x14ac:dyDescent="0.2">
      <c r="A331">
        <v>11640613</v>
      </c>
      <c r="B331" t="s">
        <v>3380</v>
      </c>
      <c r="C331">
        <f t="shared" si="10"/>
        <v>1</v>
      </c>
      <c r="D331">
        <f t="shared" si="11"/>
        <v>1</v>
      </c>
    </row>
    <row r="332" spans="1:4" x14ac:dyDescent="0.2">
      <c r="A332">
        <v>12013535</v>
      </c>
      <c r="B332" t="s">
        <v>3380</v>
      </c>
      <c r="C332">
        <f t="shared" si="10"/>
        <v>1</v>
      </c>
      <c r="D332">
        <f t="shared" si="11"/>
        <v>1</v>
      </c>
    </row>
    <row r="333" spans="1:4" x14ac:dyDescent="0.2">
      <c r="A333">
        <v>160581702</v>
      </c>
      <c r="B333" t="s">
        <v>3380</v>
      </c>
      <c r="C333">
        <f t="shared" si="10"/>
        <v>1</v>
      </c>
      <c r="D333">
        <f t="shared" si="11"/>
        <v>1</v>
      </c>
    </row>
    <row r="334" spans="1:4" x14ac:dyDescent="0.2">
      <c r="A334">
        <v>148982912</v>
      </c>
      <c r="B334" t="s">
        <v>3380</v>
      </c>
      <c r="C334">
        <f t="shared" si="10"/>
        <v>1</v>
      </c>
      <c r="D334">
        <f t="shared" si="11"/>
        <v>1</v>
      </c>
    </row>
    <row r="335" spans="1:4" x14ac:dyDescent="0.2">
      <c r="A335">
        <v>168101762</v>
      </c>
      <c r="B335" t="s">
        <v>3380</v>
      </c>
      <c r="C335">
        <f t="shared" si="10"/>
        <v>1</v>
      </c>
      <c r="D335">
        <f t="shared" si="11"/>
        <v>1</v>
      </c>
    </row>
    <row r="336" spans="1:4" x14ac:dyDescent="0.2">
      <c r="A336">
        <v>52790712</v>
      </c>
      <c r="B336" t="s">
        <v>3380</v>
      </c>
      <c r="C336">
        <f t="shared" si="10"/>
        <v>1</v>
      </c>
      <c r="D336">
        <f t="shared" si="11"/>
        <v>1</v>
      </c>
    </row>
    <row r="337" spans="1:4" x14ac:dyDescent="0.2">
      <c r="A337">
        <v>107915702</v>
      </c>
      <c r="B337" t="s">
        <v>3380</v>
      </c>
      <c r="C337">
        <f t="shared" si="10"/>
        <v>1</v>
      </c>
      <c r="D337">
        <f t="shared" si="11"/>
        <v>1</v>
      </c>
    </row>
    <row r="338" spans="1:4" x14ac:dyDescent="0.2">
      <c r="A338">
        <v>51669272</v>
      </c>
      <c r="B338" t="s">
        <v>3380</v>
      </c>
      <c r="C338">
        <f t="shared" si="10"/>
        <v>1</v>
      </c>
      <c r="D338">
        <f t="shared" si="11"/>
        <v>1</v>
      </c>
    </row>
    <row r="339" spans="1:4" x14ac:dyDescent="0.2">
      <c r="A339">
        <v>191001788</v>
      </c>
      <c r="B339" t="s">
        <v>3380</v>
      </c>
      <c r="C339">
        <f t="shared" si="10"/>
        <v>1</v>
      </c>
      <c r="D339">
        <f t="shared" si="11"/>
        <v>1</v>
      </c>
    </row>
    <row r="340" spans="1:4" x14ac:dyDescent="0.2">
      <c r="A340">
        <v>165972782</v>
      </c>
      <c r="B340" t="s">
        <v>3380</v>
      </c>
      <c r="C340">
        <f t="shared" si="10"/>
        <v>1</v>
      </c>
      <c r="D340">
        <f t="shared" si="11"/>
        <v>1</v>
      </c>
    </row>
    <row r="341" spans="1:4" x14ac:dyDescent="0.2">
      <c r="A341">
        <v>145975632</v>
      </c>
      <c r="B341" t="s">
        <v>3380</v>
      </c>
      <c r="C341">
        <f t="shared" si="10"/>
        <v>1</v>
      </c>
      <c r="D341">
        <f t="shared" si="11"/>
        <v>1</v>
      </c>
    </row>
    <row r="342" spans="1:4" x14ac:dyDescent="0.2">
      <c r="A342">
        <v>185473166</v>
      </c>
      <c r="B342" t="s">
        <v>3380</v>
      </c>
      <c r="C342">
        <f t="shared" si="10"/>
        <v>1</v>
      </c>
      <c r="D342">
        <f t="shared" si="11"/>
        <v>1</v>
      </c>
    </row>
    <row r="343" spans="1:4" x14ac:dyDescent="0.2">
      <c r="A343">
        <v>189642993</v>
      </c>
      <c r="B343" t="s">
        <v>3380</v>
      </c>
      <c r="C343">
        <f t="shared" si="10"/>
        <v>1</v>
      </c>
      <c r="D343">
        <f t="shared" si="11"/>
        <v>1</v>
      </c>
    </row>
    <row r="344" spans="1:4" x14ac:dyDescent="0.2">
      <c r="A344">
        <v>112450602</v>
      </c>
      <c r="B344" t="s">
        <v>3380</v>
      </c>
      <c r="C344">
        <f t="shared" si="10"/>
        <v>1</v>
      </c>
      <c r="D344">
        <f t="shared" si="11"/>
        <v>1</v>
      </c>
    </row>
    <row r="345" spans="1:4" x14ac:dyDescent="0.2">
      <c r="A345">
        <v>185252940</v>
      </c>
      <c r="B345" t="s">
        <v>3380</v>
      </c>
      <c r="C345">
        <f t="shared" si="10"/>
        <v>1</v>
      </c>
      <c r="D345">
        <f t="shared" si="11"/>
        <v>1</v>
      </c>
    </row>
    <row r="346" spans="1:4" x14ac:dyDescent="0.2">
      <c r="A346">
        <v>138716662</v>
      </c>
      <c r="B346" t="s">
        <v>3380</v>
      </c>
      <c r="C346">
        <f t="shared" si="10"/>
        <v>1</v>
      </c>
      <c r="D346">
        <f t="shared" si="11"/>
        <v>1</v>
      </c>
    </row>
    <row r="347" spans="1:4" x14ac:dyDescent="0.2">
      <c r="A347">
        <v>184356330</v>
      </c>
      <c r="B347" t="s">
        <v>3380</v>
      </c>
      <c r="C347">
        <f t="shared" si="10"/>
        <v>1</v>
      </c>
      <c r="D347">
        <f t="shared" si="11"/>
        <v>1</v>
      </c>
    </row>
    <row r="348" spans="1:4" x14ac:dyDescent="0.2">
      <c r="A348">
        <v>129655832</v>
      </c>
      <c r="B348" t="s">
        <v>3380</v>
      </c>
      <c r="C348">
        <f t="shared" si="10"/>
        <v>1</v>
      </c>
      <c r="D348">
        <f t="shared" si="11"/>
        <v>1</v>
      </c>
    </row>
    <row r="349" spans="1:4" x14ac:dyDescent="0.2">
      <c r="A349">
        <v>66698572</v>
      </c>
      <c r="B349" t="s">
        <v>3380</v>
      </c>
      <c r="C349">
        <f t="shared" si="10"/>
        <v>1</v>
      </c>
      <c r="D349">
        <f t="shared" si="11"/>
        <v>1</v>
      </c>
    </row>
    <row r="350" spans="1:4" x14ac:dyDescent="0.2">
      <c r="A350">
        <v>114743652</v>
      </c>
      <c r="B350" t="s">
        <v>3380</v>
      </c>
      <c r="C350">
        <f t="shared" si="10"/>
        <v>1</v>
      </c>
      <c r="D350">
        <f t="shared" si="11"/>
        <v>1</v>
      </c>
    </row>
    <row r="351" spans="1:4" x14ac:dyDescent="0.2">
      <c r="A351">
        <v>9258557</v>
      </c>
      <c r="B351" t="s">
        <v>3380</v>
      </c>
      <c r="C351">
        <f t="shared" si="10"/>
        <v>1</v>
      </c>
      <c r="D351">
        <f t="shared" si="11"/>
        <v>1</v>
      </c>
    </row>
    <row r="352" spans="1:4" x14ac:dyDescent="0.2">
      <c r="A352">
        <v>87997852</v>
      </c>
      <c r="B352" t="s">
        <v>3380</v>
      </c>
      <c r="C352">
        <f t="shared" si="10"/>
        <v>1</v>
      </c>
      <c r="D352">
        <f t="shared" si="11"/>
        <v>1</v>
      </c>
    </row>
    <row r="353" spans="1:4" x14ac:dyDescent="0.2">
      <c r="A353">
        <v>8333103</v>
      </c>
      <c r="B353" t="s">
        <v>3380</v>
      </c>
      <c r="C353">
        <f t="shared" si="10"/>
        <v>1</v>
      </c>
      <c r="D353">
        <f t="shared" si="11"/>
        <v>1</v>
      </c>
    </row>
    <row r="354" spans="1:4" x14ac:dyDescent="0.2">
      <c r="A354">
        <v>98139762</v>
      </c>
      <c r="B354" t="s">
        <v>3380</v>
      </c>
      <c r="C354">
        <f t="shared" si="10"/>
        <v>1</v>
      </c>
      <c r="D354">
        <f t="shared" si="11"/>
        <v>1</v>
      </c>
    </row>
    <row r="355" spans="1:4" x14ac:dyDescent="0.2">
      <c r="A355">
        <v>185873810</v>
      </c>
      <c r="B355" t="s">
        <v>3380</v>
      </c>
      <c r="C355">
        <f t="shared" si="10"/>
        <v>1</v>
      </c>
      <c r="D355">
        <f t="shared" si="11"/>
        <v>1</v>
      </c>
    </row>
    <row r="356" spans="1:4" x14ac:dyDescent="0.2">
      <c r="A356">
        <v>73725782</v>
      </c>
      <c r="B356" t="s">
        <v>3380</v>
      </c>
      <c r="C356">
        <f t="shared" si="10"/>
        <v>1</v>
      </c>
      <c r="D356">
        <f t="shared" si="11"/>
        <v>1</v>
      </c>
    </row>
    <row r="357" spans="1:4" x14ac:dyDescent="0.2">
      <c r="A357">
        <v>187407571</v>
      </c>
      <c r="B357" t="s">
        <v>3380</v>
      </c>
      <c r="C357">
        <f t="shared" si="10"/>
        <v>1</v>
      </c>
      <c r="D357">
        <f t="shared" si="11"/>
        <v>1</v>
      </c>
    </row>
    <row r="358" spans="1:4" x14ac:dyDescent="0.2">
      <c r="A358">
        <v>35432522</v>
      </c>
      <c r="B358" t="s">
        <v>3380</v>
      </c>
      <c r="C358">
        <f t="shared" si="10"/>
        <v>1</v>
      </c>
      <c r="D358">
        <f t="shared" si="11"/>
        <v>1</v>
      </c>
    </row>
    <row r="359" spans="1:4" x14ac:dyDescent="0.2">
      <c r="A359">
        <v>189026872</v>
      </c>
      <c r="B359" t="s">
        <v>3380</v>
      </c>
      <c r="C359">
        <f t="shared" si="10"/>
        <v>1</v>
      </c>
      <c r="D359">
        <f t="shared" si="11"/>
        <v>1</v>
      </c>
    </row>
    <row r="360" spans="1:4" x14ac:dyDescent="0.2">
      <c r="A360">
        <v>188223279</v>
      </c>
      <c r="B360" t="s">
        <v>3380</v>
      </c>
      <c r="C360">
        <f t="shared" si="10"/>
        <v>1</v>
      </c>
      <c r="D360">
        <f t="shared" si="11"/>
        <v>1</v>
      </c>
    </row>
    <row r="361" spans="1:4" x14ac:dyDescent="0.2">
      <c r="A361">
        <v>8137255</v>
      </c>
      <c r="B361" t="s">
        <v>3380</v>
      </c>
      <c r="C361">
        <f t="shared" si="10"/>
        <v>1</v>
      </c>
      <c r="D361">
        <f t="shared" si="11"/>
        <v>1</v>
      </c>
    </row>
    <row r="362" spans="1:4" x14ac:dyDescent="0.2">
      <c r="A362">
        <v>9366204</v>
      </c>
      <c r="B362" t="s">
        <v>3380</v>
      </c>
      <c r="C362">
        <f t="shared" si="10"/>
        <v>1</v>
      </c>
      <c r="D362">
        <f t="shared" si="11"/>
        <v>1</v>
      </c>
    </row>
    <row r="363" spans="1:4" x14ac:dyDescent="0.2">
      <c r="A363">
        <v>184266758</v>
      </c>
      <c r="B363" t="s">
        <v>3380</v>
      </c>
      <c r="C363">
        <f t="shared" si="10"/>
        <v>1</v>
      </c>
      <c r="D363">
        <f t="shared" si="11"/>
        <v>1</v>
      </c>
    </row>
    <row r="364" spans="1:4" x14ac:dyDescent="0.2">
      <c r="A364">
        <v>182691969</v>
      </c>
      <c r="B364" t="s">
        <v>3380</v>
      </c>
      <c r="C364">
        <f t="shared" si="10"/>
        <v>1</v>
      </c>
      <c r="D364">
        <f t="shared" si="11"/>
        <v>1</v>
      </c>
    </row>
    <row r="365" spans="1:4" x14ac:dyDescent="0.2">
      <c r="A365">
        <v>128513452</v>
      </c>
      <c r="B365" t="s">
        <v>3380</v>
      </c>
      <c r="C365">
        <f t="shared" si="10"/>
        <v>1</v>
      </c>
      <c r="D365">
        <f t="shared" si="11"/>
        <v>1</v>
      </c>
    </row>
    <row r="366" spans="1:4" x14ac:dyDescent="0.2">
      <c r="A366">
        <v>13048300</v>
      </c>
      <c r="B366" t="s">
        <v>3380</v>
      </c>
      <c r="C366">
        <f t="shared" si="10"/>
        <v>1</v>
      </c>
      <c r="D366">
        <f t="shared" si="11"/>
        <v>1</v>
      </c>
    </row>
    <row r="367" spans="1:4" x14ac:dyDescent="0.2">
      <c r="A367">
        <v>65884832</v>
      </c>
      <c r="B367" t="s">
        <v>3380</v>
      </c>
      <c r="C367">
        <f t="shared" si="10"/>
        <v>1</v>
      </c>
      <c r="D367">
        <f t="shared" si="11"/>
        <v>1</v>
      </c>
    </row>
    <row r="368" spans="1:4" x14ac:dyDescent="0.2">
      <c r="A368">
        <v>151428042</v>
      </c>
      <c r="B368" t="s">
        <v>3380</v>
      </c>
      <c r="C368">
        <f t="shared" si="10"/>
        <v>1</v>
      </c>
      <c r="D368">
        <f t="shared" si="11"/>
        <v>1</v>
      </c>
    </row>
    <row r="369" spans="1:4" x14ac:dyDescent="0.2">
      <c r="A369">
        <v>3091795</v>
      </c>
      <c r="B369" t="s">
        <v>3380</v>
      </c>
      <c r="C369">
        <f t="shared" si="10"/>
        <v>1</v>
      </c>
      <c r="D369">
        <f t="shared" si="11"/>
        <v>1</v>
      </c>
    </row>
    <row r="370" spans="1:4" x14ac:dyDescent="0.2">
      <c r="A370">
        <v>174878152</v>
      </c>
      <c r="B370" t="s">
        <v>3380</v>
      </c>
      <c r="C370">
        <f t="shared" si="10"/>
        <v>1</v>
      </c>
      <c r="D370">
        <f t="shared" si="11"/>
        <v>1</v>
      </c>
    </row>
    <row r="371" spans="1:4" x14ac:dyDescent="0.2">
      <c r="A371">
        <v>50104312</v>
      </c>
      <c r="B371" t="s">
        <v>3380</v>
      </c>
      <c r="C371">
        <f t="shared" si="10"/>
        <v>1</v>
      </c>
      <c r="D371">
        <f t="shared" si="11"/>
        <v>1</v>
      </c>
    </row>
    <row r="372" spans="1:4" x14ac:dyDescent="0.2">
      <c r="A372">
        <v>190971992</v>
      </c>
      <c r="B372" t="s">
        <v>3380</v>
      </c>
      <c r="C372">
        <f t="shared" si="10"/>
        <v>1</v>
      </c>
      <c r="D372">
        <f t="shared" si="11"/>
        <v>1</v>
      </c>
    </row>
    <row r="373" spans="1:4" x14ac:dyDescent="0.2">
      <c r="A373">
        <v>23928762</v>
      </c>
      <c r="B373" t="s">
        <v>3380</v>
      </c>
      <c r="C373">
        <f t="shared" si="10"/>
        <v>1</v>
      </c>
      <c r="D373">
        <f t="shared" si="11"/>
        <v>1</v>
      </c>
    </row>
    <row r="374" spans="1:4" x14ac:dyDescent="0.2">
      <c r="A374">
        <v>112968052</v>
      </c>
      <c r="B374" t="s">
        <v>3380</v>
      </c>
      <c r="C374">
        <f t="shared" si="10"/>
        <v>1</v>
      </c>
      <c r="D374">
        <f t="shared" si="11"/>
        <v>1</v>
      </c>
    </row>
    <row r="375" spans="1:4" x14ac:dyDescent="0.2">
      <c r="A375">
        <v>106257202</v>
      </c>
      <c r="B375" t="s">
        <v>3380</v>
      </c>
      <c r="C375">
        <f t="shared" si="10"/>
        <v>1</v>
      </c>
      <c r="D375">
        <f t="shared" si="11"/>
        <v>1</v>
      </c>
    </row>
    <row r="376" spans="1:4" x14ac:dyDescent="0.2">
      <c r="A376">
        <v>166469192</v>
      </c>
      <c r="B376" t="s">
        <v>3380</v>
      </c>
      <c r="C376">
        <f t="shared" si="10"/>
        <v>1</v>
      </c>
      <c r="D376">
        <f t="shared" si="11"/>
        <v>1</v>
      </c>
    </row>
    <row r="377" spans="1:4" x14ac:dyDescent="0.2">
      <c r="A377">
        <v>176564202</v>
      </c>
      <c r="B377" t="s">
        <v>3380</v>
      </c>
      <c r="C377">
        <f t="shared" si="10"/>
        <v>1</v>
      </c>
      <c r="D377">
        <f t="shared" si="11"/>
        <v>1</v>
      </c>
    </row>
    <row r="378" spans="1:4" x14ac:dyDescent="0.2">
      <c r="A378">
        <v>183295475</v>
      </c>
      <c r="B378" t="s">
        <v>3380</v>
      </c>
      <c r="C378">
        <f t="shared" si="10"/>
        <v>1</v>
      </c>
      <c r="D378">
        <f t="shared" si="11"/>
        <v>1</v>
      </c>
    </row>
    <row r="379" spans="1:4" x14ac:dyDescent="0.2">
      <c r="A379">
        <v>180318402</v>
      </c>
      <c r="B379" t="s">
        <v>3380</v>
      </c>
      <c r="C379">
        <f t="shared" si="10"/>
        <v>1</v>
      </c>
      <c r="D379">
        <f t="shared" si="11"/>
        <v>1</v>
      </c>
    </row>
    <row r="380" spans="1:4" x14ac:dyDescent="0.2">
      <c r="A380">
        <v>157522082</v>
      </c>
      <c r="B380" t="s">
        <v>3380</v>
      </c>
      <c r="C380">
        <f t="shared" si="10"/>
        <v>1</v>
      </c>
      <c r="D380">
        <f t="shared" si="11"/>
        <v>1</v>
      </c>
    </row>
    <row r="381" spans="1:4" x14ac:dyDescent="0.2">
      <c r="A381">
        <v>7959237</v>
      </c>
      <c r="B381" t="s">
        <v>3380</v>
      </c>
      <c r="C381">
        <f t="shared" si="10"/>
        <v>1</v>
      </c>
      <c r="D381">
        <f t="shared" si="11"/>
        <v>1</v>
      </c>
    </row>
    <row r="382" spans="1:4" x14ac:dyDescent="0.2">
      <c r="A382">
        <v>190278103</v>
      </c>
      <c r="B382" t="s">
        <v>3380</v>
      </c>
      <c r="C382">
        <f t="shared" si="10"/>
        <v>1</v>
      </c>
      <c r="D382">
        <f t="shared" si="11"/>
        <v>1</v>
      </c>
    </row>
    <row r="383" spans="1:4" x14ac:dyDescent="0.2">
      <c r="A383">
        <v>188510860</v>
      </c>
      <c r="B383" t="s">
        <v>3380</v>
      </c>
      <c r="C383">
        <f t="shared" si="10"/>
        <v>1</v>
      </c>
      <c r="D383">
        <f t="shared" si="11"/>
        <v>1</v>
      </c>
    </row>
    <row r="384" spans="1:4" x14ac:dyDescent="0.2">
      <c r="A384">
        <v>182763845</v>
      </c>
      <c r="B384" t="s">
        <v>3380</v>
      </c>
      <c r="C384">
        <f t="shared" si="10"/>
        <v>1</v>
      </c>
      <c r="D384">
        <f t="shared" si="11"/>
        <v>1</v>
      </c>
    </row>
    <row r="385" spans="1:4" x14ac:dyDescent="0.2">
      <c r="A385">
        <v>74216462</v>
      </c>
      <c r="B385" t="s">
        <v>3380</v>
      </c>
      <c r="C385">
        <f t="shared" si="10"/>
        <v>1</v>
      </c>
      <c r="D385">
        <f t="shared" si="11"/>
        <v>1</v>
      </c>
    </row>
    <row r="386" spans="1:4" x14ac:dyDescent="0.2">
      <c r="A386">
        <v>143586062</v>
      </c>
      <c r="B386" t="s">
        <v>3380</v>
      </c>
      <c r="C386">
        <f t="shared" si="10"/>
        <v>1</v>
      </c>
      <c r="D386">
        <f t="shared" si="11"/>
        <v>1</v>
      </c>
    </row>
    <row r="387" spans="1:4" x14ac:dyDescent="0.2">
      <c r="A387">
        <v>27806712</v>
      </c>
      <c r="B387" t="s">
        <v>3380</v>
      </c>
      <c r="C387">
        <f t="shared" ref="C387:C450" si="12">IF(IFERROR(SEARCH(" PA", B387), 0), 1, 0)</f>
        <v>1</v>
      </c>
      <c r="D387">
        <f t="shared" ref="D387:D450" si="13">IF(IFERROR(SEARCH("Pittsburgh", B387), 0), 1, 0)</f>
        <v>1</v>
      </c>
    </row>
    <row r="388" spans="1:4" x14ac:dyDescent="0.2">
      <c r="A388">
        <v>53131862</v>
      </c>
      <c r="B388" t="s">
        <v>3380</v>
      </c>
      <c r="C388">
        <f t="shared" si="12"/>
        <v>1</v>
      </c>
      <c r="D388">
        <f t="shared" si="13"/>
        <v>1</v>
      </c>
    </row>
    <row r="389" spans="1:4" x14ac:dyDescent="0.2">
      <c r="A389">
        <v>183751353</v>
      </c>
      <c r="B389" t="s">
        <v>3380</v>
      </c>
      <c r="C389">
        <f t="shared" si="12"/>
        <v>1</v>
      </c>
      <c r="D389">
        <f t="shared" si="13"/>
        <v>1</v>
      </c>
    </row>
    <row r="390" spans="1:4" x14ac:dyDescent="0.2">
      <c r="A390">
        <v>139408272</v>
      </c>
      <c r="B390" t="s">
        <v>3380</v>
      </c>
      <c r="C390">
        <f t="shared" si="12"/>
        <v>1</v>
      </c>
      <c r="D390">
        <f t="shared" si="13"/>
        <v>1</v>
      </c>
    </row>
    <row r="391" spans="1:4" x14ac:dyDescent="0.2">
      <c r="A391">
        <v>21632371</v>
      </c>
      <c r="B391" t="s">
        <v>3380</v>
      </c>
      <c r="C391">
        <f t="shared" si="12"/>
        <v>1</v>
      </c>
      <c r="D391">
        <f t="shared" si="13"/>
        <v>1</v>
      </c>
    </row>
    <row r="392" spans="1:4" x14ac:dyDescent="0.2">
      <c r="A392">
        <v>14403136</v>
      </c>
      <c r="B392" t="s">
        <v>3380</v>
      </c>
      <c r="C392">
        <f t="shared" si="12"/>
        <v>1</v>
      </c>
      <c r="D392">
        <f t="shared" si="13"/>
        <v>1</v>
      </c>
    </row>
    <row r="393" spans="1:4" x14ac:dyDescent="0.2">
      <c r="A393">
        <v>165891692</v>
      </c>
      <c r="B393" t="s">
        <v>3380</v>
      </c>
      <c r="C393">
        <f t="shared" si="12"/>
        <v>1</v>
      </c>
      <c r="D393">
        <f t="shared" si="13"/>
        <v>1</v>
      </c>
    </row>
    <row r="394" spans="1:4" x14ac:dyDescent="0.2">
      <c r="A394">
        <v>185906323</v>
      </c>
      <c r="B394" t="s">
        <v>3380</v>
      </c>
      <c r="C394">
        <f t="shared" si="12"/>
        <v>1</v>
      </c>
      <c r="D394">
        <f t="shared" si="13"/>
        <v>1</v>
      </c>
    </row>
    <row r="395" spans="1:4" x14ac:dyDescent="0.2">
      <c r="A395">
        <v>11951479</v>
      </c>
      <c r="B395" t="s">
        <v>3380</v>
      </c>
      <c r="C395">
        <f t="shared" si="12"/>
        <v>1</v>
      </c>
      <c r="D395">
        <f t="shared" si="13"/>
        <v>1</v>
      </c>
    </row>
    <row r="396" spans="1:4" x14ac:dyDescent="0.2">
      <c r="A396">
        <v>10275179</v>
      </c>
      <c r="B396" t="s">
        <v>3380</v>
      </c>
      <c r="C396">
        <f t="shared" si="12"/>
        <v>1</v>
      </c>
      <c r="D396">
        <f t="shared" si="13"/>
        <v>1</v>
      </c>
    </row>
    <row r="397" spans="1:4" x14ac:dyDescent="0.2">
      <c r="A397">
        <v>11361087</v>
      </c>
      <c r="B397" t="s">
        <v>3380</v>
      </c>
      <c r="C397">
        <f t="shared" si="12"/>
        <v>1</v>
      </c>
      <c r="D397">
        <f t="shared" si="13"/>
        <v>1</v>
      </c>
    </row>
    <row r="398" spans="1:4" x14ac:dyDescent="0.2">
      <c r="A398">
        <v>191065961</v>
      </c>
      <c r="B398" t="s">
        <v>3380</v>
      </c>
      <c r="C398">
        <f t="shared" si="12"/>
        <v>1</v>
      </c>
      <c r="D398">
        <f t="shared" si="13"/>
        <v>1</v>
      </c>
    </row>
    <row r="399" spans="1:4" x14ac:dyDescent="0.2">
      <c r="A399">
        <v>111635422</v>
      </c>
      <c r="B399" t="s">
        <v>3380</v>
      </c>
      <c r="C399">
        <f t="shared" si="12"/>
        <v>1</v>
      </c>
      <c r="D399">
        <f t="shared" si="13"/>
        <v>1</v>
      </c>
    </row>
    <row r="400" spans="1:4" x14ac:dyDescent="0.2">
      <c r="A400">
        <v>188896860</v>
      </c>
      <c r="B400" t="s">
        <v>3380</v>
      </c>
      <c r="C400">
        <f t="shared" si="12"/>
        <v>1</v>
      </c>
      <c r="D400">
        <f t="shared" si="13"/>
        <v>1</v>
      </c>
    </row>
    <row r="401" spans="1:4" x14ac:dyDescent="0.2">
      <c r="A401">
        <v>84109532</v>
      </c>
      <c r="B401" t="s">
        <v>3380</v>
      </c>
      <c r="C401">
        <f t="shared" si="12"/>
        <v>1</v>
      </c>
      <c r="D401">
        <f t="shared" si="13"/>
        <v>1</v>
      </c>
    </row>
    <row r="402" spans="1:4" x14ac:dyDescent="0.2">
      <c r="A402">
        <v>72169022</v>
      </c>
      <c r="B402" t="s">
        <v>3380</v>
      </c>
      <c r="C402">
        <f t="shared" si="12"/>
        <v>1</v>
      </c>
      <c r="D402">
        <f t="shared" si="13"/>
        <v>1</v>
      </c>
    </row>
    <row r="403" spans="1:4" x14ac:dyDescent="0.2">
      <c r="A403">
        <v>127764722</v>
      </c>
      <c r="B403" t="s">
        <v>3380</v>
      </c>
      <c r="C403">
        <f t="shared" si="12"/>
        <v>1</v>
      </c>
      <c r="D403">
        <f t="shared" si="13"/>
        <v>1</v>
      </c>
    </row>
    <row r="404" spans="1:4" x14ac:dyDescent="0.2">
      <c r="A404">
        <v>183828440</v>
      </c>
      <c r="B404" t="s">
        <v>3380</v>
      </c>
      <c r="C404">
        <f t="shared" si="12"/>
        <v>1</v>
      </c>
      <c r="D404">
        <f t="shared" si="13"/>
        <v>1</v>
      </c>
    </row>
    <row r="405" spans="1:4" x14ac:dyDescent="0.2">
      <c r="A405">
        <v>7135347</v>
      </c>
      <c r="B405" t="s">
        <v>3380</v>
      </c>
      <c r="C405">
        <f t="shared" si="12"/>
        <v>1</v>
      </c>
      <c r="D405">
        <f t="shared" si="13"/>
        <v>1</v>
      </c>
    </row>
    <row r="406" spans="1:4" x14ac:dyDescent="0.2">
      <c r="A406">
        <v>190405194</v>
      </c>
      <c r="B406" t="s">
        <v>3380</v>
      </c>
      <c r="C406">
        <f t="shared" si="12"/>
        <v>1</v>
      </c>
      <c r="D406">
        <f t="shared" si="13"/>
        <v>1</v>
      </c>
    </row>
    <row r="407" spans="1:4" x14ac:dyDescent="0.2">
      <c r="A407">
        <v>54177702</v>
      </c>
      <c r="B407" t="s">
        <v>3380</v>
      </c>
      <c r="C407">
        <f t="shared" si="12"/>
        <v>1</v>
      </c>
      <c r="D407">
        <f t="shared" si="13"/>
        <v>1</v>
      </c>
    </row>
    <row r="408" spans="1:4" x14ac:dyDescent="0.2">
      <c r="A408">
        <v>145822982</v>
      </c>
      <c r="B408" t="s">
        <v>3380</v>
      </c>
      <c r="C408">
        <f t="shared" si="12"/>
        <v>1</v>
      </c>
      <c r="D408">
        <f t="shared" si="13"/>
        <v>1</v>
      </c>
    </row>
    <row r="409" spans="1:4" x14ac:dyDescent="0.2">
      <c r="A409">
        <v>9428199</v>
      </c>
      <c r="B409" t="s">
        <v>3380</v>
      </c>
      <c r="C409">
        <f t="shared" si="12"/>
        <v>1</v>
      </c>
      <c r="D409">
        <f t="shared" si="13"/>
        <v>1</v>
      </c>
    </row>
    <row r="410" spans="1:4" x14ac:dyDescent="0.2">
      <c r="A410">
        <v>11762506</v>
      </c>
      <c r="B410" t="s">
        <v>3380</v>
      </c>
      <c r="C410">
        <f t="shared" si="12"/>
        <v>1</v>
      </c>
      <c r="D410">
        <f t="shared" si="13"/>
        <v>1</v>
      </c>
    </row>
    <row r="411" spans="1:4" x14ac:dyDescent="0.2">
      <c r="A411">
        <v>182846329</v>
      </c>
      <c r="B411" t="s">
        <v>3380</v>
      </c>
      <c r="C411">
        <f t="shared" si="12"/>
        <v>1</v>
      </c>
      <c r="D411">
        <f t="shared" si="13"/>
        <v>1</v>
      </c>
    </row>
    <row r="412" spans="1:4" x14ac:dyDescent="0.2">
      <c r="A412">
        <v>47527312</v>
      </c>
      <c r="B412" t="s">
        <v>3380</v>
      </c>
      <c r="C412">
        <f t="shared" si="12"/>
        <v>1</v>
      </c>
      <c r="D412">
        <f t="shared" si="13"/>
        <v>1</v>
      </c>
    </row>
    <row r="413" spans="1:4" x14ac:dyDescent="0.2">
      <c r="A413">
        <v>26126702</v>
      </c>
      <c r="B413" t="s">
        <v>3380</v>
      </c>
      <c r="C413">
        <f t="shared" si="12"/>
        <v>1</v>
      </c>
      <c r="D413">
        <f t="shared" si="13"/>
        <v>1</v>
      </c>
    </row>
    <row r="414" spans="1:4" x14ac:dyDescent="0.2">
      <c r="A414">
        <v>183329805</v>
      </c>
      <c r="B414" t="s">
        <v>3380</v>
      </c>
      <c r="C414">
        <f t="shared" si="12"/>
        <v>1</v>
      </c>
      <c r="D414">
        <f t="shared" si="13"/>
        <v>1</v>
      </c>
    </row>
    <row r="415" spans="1:4" x14ac:dyDescent="0.2">
      <c r="A415">
        <v>147000792</v>
      </c>
      <c r="B415" t="s">
        <v>3380</v>
      </c>
      <c r="C415">
        <f t="shared" si="12"/>
        <v>1</v>
      </c>
      <c r="D415">
        <f t="shared" si="13"/>
        <v>1</v>
      </c>
    </row>
    <row r="416" spans="1:4" x14ac:dyDescent="0.2">
      <c r="A416">
        <v>107489912</v>
      </c>
      <c r="B416" t="s">
        <v>3380</v>
      </c>
      <c r="C416">
        <f t="shared" si="12"/>
        <v>1</v>
      </c>
      <c r="D416">
        <f t="shared" si="13"/>
        <v>1</v>
      </c>
    </row>
    <row r="417" spans="1:4" x14ac:dyDescent="0.2">
      <c r="A417">
        <v>161642102</v>
      </c>
      <c r="B417" t="s">
        <v>3380</v>
      </c>
      <c r="C417">
        <f t="shared" si="12"/>
        <v>1</v>
      </c>
      <c r="D417">
        <f t="shared" si="13"/>
        <v>1</v>
      </c>
    </row>
    <row r="418" spans="1:4" x14ac:dyDescent="0.2">
      <c r="A418">
        <v>96433502</v>
      </c>
      <c r="B418" t="s">
        <v>3380</v>
      </c>
      <c r="C418">
        <f t="shared" si="12"/>
        <v>1</v>
      </c>
      <c r="D418">
        <f t="shared" si="13"/>
        <v>1</v>
      </c>
    </row>
    <row r="419" spans="1:4" x14ac:dyDescent="0.2">
      <c r="A419">
        <v>14282576</v>
      </c>
      <c r="B419" t="s">
        <v>3380</v>
      </c>
      <c r="C419">
        <f t="shared" si="12"/>
        <v>1</v>
      </c>
      <c r="D419">
        <f t="shared" si="13"/>
        <v>1</v>
      </c>
    </row>
    <row r="420" spans="1:4" x14ac:dyDescent="0.2">
      <c r="A420">
        <v>92086602</v>
      </c>
      <c r="B420" t="s">
        <v>3380</v>
      </c>
      <c r="C420">
        <f t="shared" si="12"/>
        <v>1</v>
      </c>
      <c r="D420">
        <f t="shared" si="13"/>
        <v>1</v>
      </c>
    </row>
    <row r="421" spans="1:4" x14ac:dyDescent="0.2">
      <c r="A421">
        <v>115575962</v>
      </c>
      <c r="B421" t="s">
        <v>3380</v>
      </c>
      <c r="C421">
        <f t="shared" si="12"/>
        <v>1</v>
      </c>
      <c r="D421">
        <f t="shared" si="13"/>
        <v>1</v>
      </c>
    </row>
    <row r="422" spans="1:4" x14ac:dyDescent="0.2">
      <c r="A422">
        <v>189552492</v>
      </c>
      <c r="B422" t="s">
        <v>3380</v>
      </c>
      <c r="C422">
        <f t="shared" si="12"/>
        <v>1</v>
      </c>
      <c r="D422">
        <f t="shared" si="13"/>
        <v>1</v>
      </c>
    </row>
    <row r="423" spans="1:4" x14ac:dyDescent="0.2">
      <c r="A423">
        <v>190501316</v>
      </c>
      <c r="B423" t="s">
        <v>3380</v>
      </c>
      <c r="C423">
        <f t="shared" si="12"/>
        <v>1</v>
      </c>
      <c r="D423">
        <f t="shared" si="13"/>
        <v>1</v>
      </c>
    </row>
    <row r="424" spans="1:4" x14ac:dyDescent="0.2">
      <c r="A424">
        <v>136818382</v>
      </c>
      <c r="B424" t="s">
        <v>3380</v>
      </c>
      <c r="C424">
        <f t="shared" si="12"/>
        <v>1</v>
      </c>
      <c r="D424">
        <f t="shared" si="13"/>
        <v>1</v>
      </c>
    </row>
    <row r="425" spans="1:4" x14ac:dyDescent="0.2">
      <c r="A425">
        <v>42366982</v>
      </c>
      <c r="B425" t="s">
        <v>3380</v>
      </c>
      <c r="C425">
        <f t="shared" si="12"/>
        <v>1</v>
      </c>
      <c r="D425">
        <f t="shared" si="13"/>
        <v>1</v>
      </c>
    </row>
    <row r="426" spans="1:4" x14ac:dyDescent="0.2">
      <c r="A426">
        <v>3566987</v>
      </c>
      <c r="B426" t="s">
        <v>3380</v>
      </c>
      <c r="C426">
        <f t="shared" si="12"/>
        <v>1</v>
      </c>
      <c r="D426">
        <f t="shared" si="13"/>
        <v>1</v>
      </c>
    </row>
    <row r="427" spans="1:4" x14ac:dyDescent="0.2">
      <c r="A427">
        <v>10647427</v>
      </c>
      <c r="B427" t="s">
        <v>3380</v>
      </c>
      <c r="C427">
        <f t="shared" si="12"/>
        <v>1</v>
      </c>
      <c r="D427">
        <f t="shared" si="13"/>
        <v>1</v>
      </c>
    </row>
    <row r="428" spans="1:4" x14ac:dyDescent="0.2">
      <c r="A428">
        <v>101935762</v>
      </c>
      <c r="B428" t="s">
        <v>3380</v>
      </c>
      <c r="C428">
        <f t="shared" si="12"/>
        <v>1</v>
      </c>
      <c r="D428">
        <f t="shared" si="13"/>
        <v>1</v>
      </c>
    </row>
    <row r="429" spans="1:4" x14ac:dyDescent="0.2">
      <c r="A429">
        <v>66387142</v>
      </c>
      <c r="B429" t="s">
        <v>3380</v>
      </c>
      <c r="C429">
        <f t="shared" si="12"/>
        <v>1</v>
      </c>
      <c r="D429">
        <f t="shared" si="13"/>
        <v>1</v>
      </c>
    </row>
    <row r="430" spans="1:4" x14ac:dyDescent="0.2">
      <c r="A430">
        <v>142584202</v>
      </c>
      <c r="B430" t="s">
        <v>3380</v>
      </c>
      <c r="C430">
        <f t="shared" si="12"/>
        <v>1</v>
      </c>
      <c r="D430">
        <f t="shared" si="13"/>
        <v>1</v>
      </c>
    </row>
    <row r="431" spans="1:4" x14ac:dyDescent="0.2">
      <c r="A431">
        <v>50791242</v>
      </c>
      <c r="B431" t="s">
        <v>3380</v>
      </c>
      <c r="C431">
        <f t="shared" si="12"/>
        <v>1</v>
      </c>
      <c r="D431">
        <f t="shared" si="13"/>
        <v>1</v>
      </c>
    </row>
    <row r="432" spans="1:4" x14ac:dyDescent="0.2">
      <c r="A432">
        <v>77982362</v>
      </c>
      <c r="B432" t="s">
        <v>3380</v>
      </c>
      <c r="C432">
        <f t="shared" si="12"/>
        <v>1</v>
      </c>
      <c r="D432">
        <f t="shared" si="13"/>
        <v>1</v>
      </c>
    </row>
    <row r="433" spans="1:4" x14ac:dyDescent="0.2">
      <c r="A433">
        <v>182547280</v>
      </c>
      <c r="B433" t="s">
        <v>3380</v>
      </c>
      <c r="C433">
        <f t="shared" si="12"/>
        <v>1</v>
      </c>
      <c r="D433">
        <f t="shared" si="13"/>
        <v>1</v>
      </c>
    </row>
    <row r="434" spans="1:4" x14ac:dyDescent="0.2">
      <c r="A434">
        <v>20719921</v>
      </c>
      <c r="B434" t="s">
        <v>3380</v>
      </c>
      <c r="C434">
        <f t="shared" si="12"/>
        <v>1</v>
      </c>
      <c r="D434">
        <f t="shared" si="13"/>
        <v>1</v>
      </c>
    </row>
    <row r="435" spans="1:4" x14ac:dyDescent="0.2">
      <c r="A435">
        <v>517554</v>
      </c>
      <c r="B435" t="s">
        <v>3380</v>
      </c>
      <c r="C435">
        <f t="shared" si="12"/>
        <v>1</v>
      </c>
      <c r="D435">
        <f t="shared" si="13"/>
        <v>1</v>
      </c>
    </row>
    <row r="436" spans="1:4" x14ac:dyDescent="0.2">
      <c r="A436">
        <v>103648512</v>
      </c>
      <c r="B436" t="s">
        <v>3380</v>
      </c>
      <c r="C436">
        <f t="shared" si="12"/>
        <v>1</v>
      </c>
      <c r="D436">
        <f t="shared" si="13"/>
        <v>1</v>
      </c>
    </row>
    <row r="437" spans="1:4" x14ac:dyDescent="0.2">
      <c r="A437">
        <v>25416482</v>
      </c>
      <c r="B437" t="s">
        <v>3380</v>
      </c>
      <c r="C437">
        <f t="shared" si="12"/>
        <v>1</v>
      </c>
      <c r="D437">
        <f t="shared" si="13"/>
        <v>1</v>
      </c>
    </row>
    <row r="438" spans="1:4" x14ac:dyDescent="0.2">
      <c r="A438">
        <v>87329612</v>
      </c>
      <c r="B438" t="s">
        <v>3380</v>
      </c>
      <c r="C438">
        <f t="shared" si="12"/>
        <v>1</v>
      </c>
      <c r="D438">
        <f t="shared" si="13"/>
        <v>1</v>
      </c>
    </row>
    <row r="439" spans="1:4" x14ac:dyDescent="0.2">
      <c r="A439">
        <v>156925972</v>
      </c>
      <c r="B439" t="s">
        <v>3380</v>
      </c>
      <c r="C439">
        <f t="shared" si="12"/>
        <v>1</v>
      </c>
      <c r="D439">
        <f t="shared" si="13"/>
        <v>1</v>
      </c>
    </row>
    <row r="440" spans="1:4" x14ac:dyDescent="0.2">
      <c r="A440">
        <v>110903862</v>
      </c>
      <c r="B440" t="s">
        <v>3380</v>
      </c>
      <c r="C440">
        <f t="shared" si="12"/>
        <v>1</v>
      </c>
      <c r="D440">
        <f t="shared" si="13"/>
        <v>1</v>
      </c>
    </row>
    <row r="441" spans="1:4" x14ac:dyDescent="0.2">
      <c r="A441">
        <v>188396915</v>
      </c>
      <c r="B441" t="s">
        <v>3380</v>
      </c>
      <c r="C441">
        <f t="shared" si="12"/>
        <v>1</v>
      </c>
      <c r="D441">
        <f t="shared" si="13"/>
        <v>1</v>
      </c>
    </row>
    <row r="442" spans="1:4" x14ac:dyDescent="0.2">
      <c r="A442">
        <v>136890342</v>
      </c>
      <c r="B442" t="s">
        <v>3380</v>
      </c>
      <c r="C442">
        <f t="shared" si="12"/>
        <v>1</v>
      </c>
      <c r="D442">
        <f t="shared" si="13"/>
        <v>1</v>
      </c>
    </row>
    <row r="443" spans="1:4" x14ac:dyDescent="0.2">
      <c r="A443">
        <v>6790042</v>
      </c>
      <c r="B443" t="s">
        <v>3380</v>
      </c>
      <c r="C443">
        <f t="shared" si="12"/>
        <v>1</v>
      </c>
      <c r="D443">
        <f t="shared" si="13"/>
        <v>1</v>
      </c>
    </row>
    <row r="444" spans="1:4" x14ac:dyDescent="0.2">
      <c r="A444">
        <v>185277166</v>
      </c>
      <c r="B444" t="s">
        <v>3380</v>
      </c>
      <c r="C444">
        <f t="shared" si="12"/>
        <v>1</v>
      </c>
      <c r="D444">
        <f t="shared" si="13"/>
        <v>1</v>
      </c>
    </row>
    <row r="445" spans="1:4" x14ac:dyDescent="0.2">
      <c r="A445">
        <v>101325232</v>
      </c>
      <c r="B445" t="s">
        <v>3380</v>
      </c>
      <c r="C445">
        <f t="shared" si="12"/>
        <v>1</v>
      </c>
      <c r="D445">
        <f t="shared" si="13"/>
        <v>1</v>
      </c>
    </row>
    <row r="446" spans="1:4" x14ac:dyDescent="0.2">
      <c r="A446">
        <v>191186384</v>
      </c>
      <c r="B446" t="s">
        <v>3380</v>
      </c>
      <c r="C446">
        <f t="shared" si="12"/>
        <v>1</v>
      </c>
      <c r="D446">
        <f t="shared" si="13"/>
        <v>1</v>
      </c>
    </row>
    <row r="447" spans="1:4" x14ac:dyDescent="0.2">
      <c r="A447">
        <v>46240142</v>
      </c>
      <c r="B447" t="s">
        <v>3380</v>
      </c>
      <c r="C447">
        <f t="shared" si="12"/>
        <v>1</v>
      </c>
      <c r="D447">
        <f t="shared" si="13"/>
        <v>1</v>
      </c>
    </row>
    <row r="448" spans="1:4" x14ac:dyDescent="0.2">
      <c r="A448">
        <v>186580809</v>
      </c>
      <c r="B448" t="s">
        <v>3380</v>
      </c>
      <c r="C448">
        <f t="shared" si="12"/>
        <v>1</v>
      </c>
      <c r="D448">
        <f t="shared" si="13"/>
        <v>1</v>
      </c>
    </row>
    <row r="449" spans="1:4" x14ac:dyDescent="0.2">
      <c r="A449">
        <v>184727865</v>
      </c>
      <c r="B449" t="s">
        <v>3380</v>
      </c>
      <c r="C449">
        <f t="shared" si="12"/>
        <v>1</v>
      </c>
      <c r="D449">
        <f t="shared" si="13"/>
        <v>1</v>
      </c>
    </row>
    <row r="450" spans="1:4" x14ac:dyDescent="0.2">
      <c r="A450">
        <v>64385832</v>
      </c>
      <c r="B450" t="s">
        <v>3380</v>
      </c>
      <c r="C450">
        <f t="shared" si="12"/>
        <v>1</v>
      </c>
      <c r="D450">
        <f t="shared" si="13"/>
        <v>1</v>
      </c>
    </row>
    <row r="451" spans="1:4" x14ac:dyDescent="0.2">
      <c r="A451">
        <v>941698</v>
      </c>
      <c r="B451" t="s">
        <v>3380</v>
      </c>
      <c r="C451">
        <f t="shared" ref="C451:C514" si="14">IF(IFERROR(SEARCH(" PA", B451), 0), 1, 0)</f>
        <v>1</v>
      </c>
      <c r="D451">
        <f t="shared" ref="D451:D514" si="15">IF(IFERROR(SEARCH("Pittsburgh", B451), 0), 1, 0)</f>
        <v>1</v>
      </c>
    </row>
    <row r="452" spans="1:4" x14ac:dyDescent="0.2">
      <c r="A452">
        <v>185358852</v>
      </c>
      <c r="B452" t="s">
        <v>3380</v>
      </c>
      <c r="C452">
        <f t="shared" si="14"/>
        <v>1</v>
      </c>
      <c r="D452">
        <f t="shared" si="15"/>
        <v>1</v>
      </c>
    </row>
    <row r="453" spans="1:4" x14ac:dyDescent="0.2">
      <c r="A453">
        <v>17337811</v>
      </c>
      <c r="B453" t="s">
        <v>3380</v>
      </c>
      <c r="C453">
        <f t="shared" si="14"/>
        <v>1</v>
      </c>
      <c r="D453">
        <f t="shared" si="15"/>
        <v>1</v>
      </c>
    </row>
    <row r="454" spans="1:4" x14ac:dyDescent="0.2">
      <c r="A454">
        <v>191235721</v>
      </c>
      <c r="B454" t="s">
        <v>3380</v>
      </c>
      <c r="C454">
        <f t="shared" si="14"/>
        <v>1</v>
      </c>
      <c r="D454">
        <f t="shared" si="15"/>
        <v>1</v>
      </c>
    </row>
    <row r="455" spans="1:4" x14ac:dyDescent="0.2">
      <c r="A455">
        <v>52545892</v>
      </c>
      <c r="B455" t="s">
        <v>3380</v>
      </c>
      <c r="C455">
        <f t="shared" si="14"/>
        <v>1</v>
      </c>
      <c r="D455">
        <f t="shared" si="15"/>
        <v>1</v>
      </c>
    </row>
    <row r="456" spans="1:4" x14ac:dyDescent="0.2">
      <c r="A456">
        <v>68530032</v>
      </c>
      <c r="B456" t="s">
        <v>3380</v>
      </c>
      <c r="C456">
        <f t="shared" si="14"/>
        <v>1</v>
      </c>
      <c r="D456">
        <f t="shared" si="15"/>
        <v>1</v>
      </c>
    </row>
    <row r="457" spans="1:4" x14ac:dyDescent="0.2">
      <c r="A457">
        <v>139341502</v>
      </c>
      <c r="B457" t="s">
        <v>3380</v>
      </c>
      <c r="C457">
        <f t="shared" si="14"/>
        <v>1</v>
      </c>
      <c r="D457">
        <f t="shared" si="15"/>
        <v>1</v>
      </c>
    </row>
    <row r="458" spans="1:4" x14ac:dyDescent="0.2">
      <c r="A458">
        <v>129662552</v>
      </c>
      <c r="B458" t="s">
        <v>3380</v>
      </c>
      <c r="C458">
        <f t="shared" si="14"/>
        <v>1</v>
      </c>
      <c r="D458">
        <f t="shared" si="15"/>
        <v>1</v>
      </c>
    </row>
    <row r="459" spans="1:4" x14ac:dyDescent="0.2">
      <c r="A459">
        <v>158863652</v>
      </c>
      <c r="B459" t="s">
        <v>3380</v>
      </c>
      <c r="C459">
        <f t="shared" si="14"/>
        <v>1</v>
      </c>
      <c r="D459">
        <f t="shared" si="15"/>
        <v>1</v>
      </c>
    </row>
    <row r="460" spans="1:4" x14ac:dyDescent="0.2">
      <c r="A460">
        <v>187838938</v>
      </c>
      <c r="B460" t="s">
        <v>3380</v>
      </c>
      <c r="C460">
        <f t="shared" si="14"/>
        <v>1</v>
      </c>
      <c r="D460">
        <f t="shared" si="15"/>
        <v>1</v>
      </c>
    </row>
    <row r="461" spans="1:4" x14ac:dyDescent="0.2">
      <c r="A461">
        <v>185745237</v>
      </c>
      <c r="B461" t="s">
        <v>3380</v>
      </c>
      <c r="C461">
        <f t="shared" si="14"/>
        <v>1</v>
      </c>
      <c r="D461">
        <f t="shared" si="15"/>
        <v>1</v>
      </c>
    </row>
    <row r="462" spans="1:4" x14ac:dyDescent="0.2">
      <c r="A462">
        <v>12162809</v>
      </c>
      <c r="B462" t="s">
        <v>3380</v>
      </c>
      <c r="C462">
        <f t="shared" si="14"/>
        <v>1</v>
      </c>
      <c r="D462">
        <f t="shared" si="15"/>
        <v>1</v>
      </c>
    </row>
    <row r="463" spans="1:4" x14ac:dyDescent="0.2">
      <c r="A463">
        <v>182796331</v>
      </c>
      <c r="B463" t="s">
        <v>3380</v>
      </c>
      <c r="C463">
        <f t="shared" si="14"/>
        <v>1</v>
      </c>
      <c r="D463">
        <f t="shared" si="15"/>
        <v>1</v>
      </c>
    </row>
    <row r="464" spans="1:4" x14ac:dyDescent="0.2">
      <c r="A464">
        <v>182518835</v>
      </c>
      <c r="B464" t="s">
        <v>3380</v>
      </c>
      <c r="C464">
        <f t="shared" si="14"/>
        <v>1</v>
      </c>
      <c r="D464">
        <f t="shared" si="15"/>
        <v>1</v>
      </c>
    </row>
    <row r="465" spans="1:4" x14ac:dyDescent="0.2">
      <c r="A465">
        <v>183369646</v>
      </c>
      <c r="B465" t="s">
        <v>3380</v>
      </c>
      <c r="C465">
        <f t="shared" si="14"/>
        <v>1</v>
      </c>
      <c r="D465">
        <f t="shared" si="15"/>
        <v>1</v>
      </c>
    </row>
    <row r="466" spans="1:4" x14ac:dyDescent="0.2">
      <c r="A466">
        <v>83614362</v>
      </c>
      <c r="B466" t="s">
        <v>3380</v>
      </c>
      <c r="C466">
        <f t="shared" si="14"/>
        <v>1</v>
      </c>
      <c r="D466">
        <f t="shared" si="15"/>
        <v>1</v>
      </c>
    </row>
    <row r="467" spans="1:4" x14ac:dyDescent="0.2">
      <c r="A467">
        <v>148206932</v>
      </c>
      <c r="B467" t="s">
        <v>3380</v>
      </c>
      <c r="C467">
        <f t="shared" si="14"/>
        <v>1</v>
      </c>
      <c r="D467">
        <f t="shared" si="15"/>
        <v>1</v>
      </c>
    </row>
    <row r="468" spans="1:4" x14ac:dyDescent="0.2">
      <c r="A468">
        <v>124849352</v>
      </c>
      <c r="B468" t="s">
        <v>3380</v>
      </c>
      <c r="C468">
        <f t="shared" si="14"/>
        <v>1</v>
      </c>
      <c r="D468">
        <f t="shared" si="15"/>
        <v>1</v>
      </c>
    </row>
    <row r="469" spans="1:4" x14ac:dyDescent="0.2">
      <c r="A469">
        <v>33048202</v>
      </c>
      <c r="B469" t="s">
        <v>3380</v>
      </c>
      <c r="C469">
        <f t="shared" si="14"/>
        <v>1</v>
      </c>
      <c r="D469">
        <f t="shared" si="15"/>
        <v>1</v>
      </c>
    </row>
    <row r="470" spans="1:4" x14ac:dyDescent="0.2">
      <c r="A470">
        <v>11790518</v>
      </c>
      <c r="B470" t="s">
        <v>3380</v>
      </c>
      <c r="C470">
        <f t="shared" si="14"/>
        <v>1</v>
      </c>
      <c r="D470">
        <f t="shared" si="15"/>
        <v>1</v>
      </c>
    </row>
    <row r="471" spans="1:4" x14ac:dyDescent="0.2">
      <c r="A471">
        <v>191374706</v>
      </c>
      <c r="B471" t="s">
        <v>3380</v>
      </c>
      <c r="C471">
        <f t="shared" si="14"/>
        <v>1</v>
      </c>
      <c r="D471">
        <f t="shared" si="15"/>
        <v>1</v>
      </c>
    </row>
    <row r="472" spans="1:4" x14ac:dyDescent="0.2">
      <c r="A472">
        <v>10814842</v>
      </c>
      <c r="B472" t="s">
        <v>3380</v>
      </c>
      <c r="C472">
        <f t="shared" si="14"/>
        <v>1</v>
      </c>
      <c r="D472">
        <f t="shared" si="15"/>
        <v>1</v>
      </c>
    </row>
    <row r="473" spans="1:4" x14ac:dyDescent="0.2">
      <c r="A473">
        <v>185506581</v>
      </c>
      <c r="B473" t="s">
        <v>3380</v>
      </c>
      <c r="C473">
        <f t="shared" si="14"/>
        <v>1</v>
      </c>
      <c r="D473">
        <f t="shared" si="15"/>
        <v>1</v>
      </c>
    </row>
    <row r="474" spans="1:4" x14ac:dyDescent="0.2">
      <c r="A474">
        <v>128949302</v>
      </c>
      <c r="B474" t="s">
        <v>3380</v>
      </c>
      <c r="C474">
        <f t="shared" si="14"/>
        <v>1</v>
      </c>
      <c r="D474">
        <f t="shared" si="15"/>
        <v>1</v>
      </c>
    </row>
    <row r="475" spans="1:4" x14ac:dyDescent="0.2">
      <c r="A475">
        <v>87909752</v>
      </c>
      <c r="B475" t="s">
        <v>3380</v>
      </c>
      <c r="C475">
        <f t="shared" si="14"/>
        <v>1</v>
      </c>
      <c r="D475">
        <f t="shared" si="15"/>
        <v>1</v>
      </c>
    </row>
    <row r="476" spans="1:4" x14ac:dyDescent="0.2">
      <c r="A476">
        <v>12664210</v>
      </c>
      <c r="B476" t="s">
        <v>3380</v>
      </c>
      <c r="C476">
        <f t="shared" si="14"/>
        <v>1</v>
      </c>
      <c r="D476">
        <f t="shared" si="15"/>
        <v>1</v>
      </c>
    </row>
    <row r="477" spans="1:4" x14ac:dyDescent="0.2">
      <c r="A477">
        <v>12954323</v>
      </c>
      <c r="B477" t="s">
        <v>3380</v>
      </c>
      <c r="C477">
        <f t="shared" si="14"/>
        <v>1</v>
      </c>
      <c r="D477">
        <f t="shared" si="15"/>
        <v>1</v>
      </c>
    </row>
    <row r="478" spans="1:4" x14ac:dyDescent="0.2">
      <c r="A478">
        <v>44205362</v>
      </c>
      <c r="B478" t="s">
        <v>3380</v>
      </c>
      <c r="C478">
        <f t="shared" si="14"/>
        <v>1</v>
      </c>
      <c r="D478">
        <f t="shared" si="15"/>
        <v>1</v>
      </c>
    </row>
    <row r="479" spans="1:4" x14ac:dyDescent="0.2">
      <c r="A479">
        <v>146678152</v>
      </c>
      <c r="B479" t="s">
        <v>3380</v>
      </c>
      <c r="C479">
        <f t="shared" si="14"/>
        <v>1</v>
      </c>
      <c r="D479">
        <f t="shared" si="15"/>
        <v>1</v>
      </c>
    </row>
    <row r="480" spans="1:4" x14ac:dyDescent="0.2">
      <c r="A480">
        <v>187842120</v>
      </c>
      <c r="B480" t="s">
        <v>3380</v>
      </c>
      <c r="C480">
        <f t="shared" si="14"/>
        <v>1</v>
      </c>
      <c r="D480">
        <f t="shared" si="15"/>
        <v>1</v>
      </c>
    </row>
    <row r="481" spans="1:4" x14ac:dyDescent="0.2">
      <c r="A481">
        <v>12695221</v>
      </c>
      <c r="B481" t="s">
        <v>3380</v>
      </c>
      <c r="C481">
        <f t="shared" si="14"/>
        <v>1</v>
      </c>
      <c r="D481">
        <f t="shared" si="15"/>
        <v>1</v>
      </c>
    </row>
    <row r="482" spans="1:4" x14ac:dyDescent="0.2">
      <c r="A482">
        <v>188571293</v>
      </c>
      <c r="B482" t="s">
        <v>3380</v>
      </c>
      <c r="C482">
        <f t="shared" si="14"/>
        <v>1</v>
      </c>
      <c r="D482">
        <f t="shared" si="15"/>
        <v>1</v>
      </c>
    </row>
    <row r="483" spans="1:4" x14ac:dyDescent="0.2">
      <c r="A483">
        <v>169484692</v>
      </c>
      <c r="B483" t="s">
        <v>3380</v>
      </c>
      <c r="C483">
        <f t="shared" si="14"/>
        <v>1</v>
      </c>
      <c r="D483">
        <f t="shared" si="15"/>
        <v>1</v>
      </c>
    </row>
    <row r="484" spans="1:4" x14ac:dyDescent="0.2">
      <c r="A484">
        <v>13439239</v>
      </c>
      <c r="B484" t="s">
        <v>3380</v>
      </c>
      <c r="C484">
        <f t="shared" si="14"/>
        <v>1</v>
      </c>
      <c r="D484">
        <f t="shared" si="15"/>
        <v>1</v>
      </c>
    </row>
    <row r="485" spans="1:4" x14ac:dyDescent="0.2">
      <c r="A485">
        <v>9592734</v>
      </c>
      <c r="B485" t="s">
        <v>3380</v>
      </c>
      <c r="C485">
        <f t="shared" si="14"/>
        <v>1</v>
      </c>
      <c r="D485">
        <f t="shared" si="15"/>
        <v>1</v>
      </c>
    </row>
    <row r="486" spans="1:4" x14ac:dyDescent="0.2">
      <c r="A486">
        <v>3530073</v>
      </c>
      <c r="B486" t="s">
        <v>3380</v>
      </c>
      <c r="C486">
        <f t="shared" si="14"/>
        <v>1</v>
      </c>
      <c r="D486">
        <f t="shared" si="15"/>
        <v>1</v>
      </c>
    </row>
    <row r="487" spans="1:4" x14ac:dyDescent="0.2">
      <c r="A487">
        <v>28098952</v>
      </c>
      <c r="B487" t="s">
        <v>3380</v>
      </c>
      <c r="C487">
        <f t="shared" si="14"/>
        <v>1</v>
      </c>
      <c r="D487">
        <f t="shared" si="15"/>
        <v>1</v>
      </c>
    </row>
    <row r="488" spans="1:4" x14ac:dyDescent="0.2">
      <c r="A488">
        <v>183237165</v>
      </c>
      <c r="B488" t="s">
        <v>3380</v>
      </c>
      <c r="C488">
        <f t="shared" si="14"/>
        <v>1</v>
      </c>
      <c r="D488">
        <f t="shared" si="15"/>
        <v>1</v>
      </c>
    </row>
    <row r="489" spans="1:4" x14ac:dyDescent="0.2">
      <c r="A489">
        <v>174229112</v>
      </c>
      <c r="B489" t="s">
        <v>3380</v>
      </c>
      <c r="C489">
        <f t="shared" si="14"/>
        <v>1</v>
      </c>
      <c r="D489">
        <f t="shared" si="15"/>
        <v>1</v>
      </c>
    </row>
    <row r="490" spans="1:4" x14ac:dyDescent="0.2">
      <c r="A490">
        <v>123724492</v>
      </c>
      <c r="B490" t="s">
        <v>3380</v>
      </c>
      <c r="C490">
        <f t="shared" si="14"/>
        <v>1</v>
      </c>
      <c r="D490">
        <f t="shared" si="15"/>
        <v>1</v>
      </c>
    </row>
    <row r="491" spans="1:4" x14ac:dyDescent="0.2">
      <c r="A491">
        <v>22087211</v>
      </c>
      <c r="B491" t="s">
        <v>3380</v>
      </c>
      <c r="C491">
        <f t="shared" si="14"/>
        <v>1</v>
      </c>
      <c r="D491">
        <f t="shared" si="15"/>
        <v>1</v>
      </c>
    </row>
    <row r="492" spans="1:4" x14ac:dyDescent="0.2">
      <c r="A492">
        <v>9560445</v>
      </c>
      <c r="B492" t="s">
        <v>3380</v>
      </c>
      <c r="C492">
        <f t="shared" si="14"/>
        <v>1</v>
      </c>
      <c r="D492">
        <f t="shared" si="15"/>
        <v>1</v>
      </c>
    </row>
    <row r="493" spans="1:4" x14ac:dyDescent="0.2">
      <c r="A493">
        <v>148305152</v>
      </c>
      <c r="B493" t="s">
        <v>3380</v>
      </c>
      <c r="C493">
        <f t="shared" si="14"/>
        <v>1</v>
      </c>
      <c r="D493">
        <f t="shared" si="15"/>
        <v>1</v>
      </c>
    </row>
    <row r="494" spans="1:4" x14ac:dyDescent="0.2">
      <c r="A494">
        <v>88129082</v>
      </c>
      <c r="B494" t="s">
        <v>3380</v>
      </c>
      <c r="C494">
        <f t="shared" si="14"/>
        <v>1</v>
      </c>
      <c r="D494">
        <f t="shared" si="15"/>
        <v>1</v>
      </c>
    </row>
    <row r="495" spans="1:4" x14ac:dyDescent="0.2">
      <c r="A495">
        <v>13154714</v>
      </c>
      <c r="B495" t="s">
        <v>3380</v>
      </c>
      <c r="C495">
        <f t="shared" si="14"/>
        <v>1</v>
      </c>
      <c r="D495">
        <f t="shared" si="15"/>
        <v>1</v>
      </c>
    </row>
    <row r="496" spans="1:4" x14ac:dyDescent="0.2">
      <c r="A496">
        <v>190746608</v>
      </c>
      <c r="B496" t="s">
        <v>3380</v>
      </c>
      <c r="C496">
        <f t="shared" si="14"/>
        <v>1</v>
      </c>
      <c r="D496">
        <f t="shared" si="15"/>
        <v>1</v>
      </c>
    </row>
    <row r="497" spans="1:4" x14ac:dyDescent="0.2">
      <c r="A497">
        <v>189235350</v>
      </c>
      <c r="B497" t="s">
        <v>3380</v>
      </c>
      <c r="C497">
        <f t="shared" si="14"/>
        <v>1</v>
      </c>
      <c r="D497">
        <f t="shared" si="15"/>
        <v>1</v>
      </c>
    </row>
    <row r="498" spans="1:4" x14ac:dyDescent="0.2">
      <c r="A498">
        <v>184243059</v>
      </c>
      <c r="B498" t="s">
        <v>3380</v>
      </c>
      <c r="C498">
        <f t="shared" si="14"/>
        <v>1</v>
      </c>
      <c r="D498">
        <f t="shared" si="15"/>
        <v>1</v>
      </c>
    </row>
    <row r="499" spans="1:4" x14ac:dyDescent="0.2">
      <c r="A499">
        <v>135693902</v>
      </c>
      <c r="B499" t="s">
        <v>3380</v>
      </c>
      <c r="C499">
        <f t="shared" si="14"/>
        <v>1</v>
      </c>
      <c r="D499">
        <f t="shared" si="15"/>
        <v>1</v>
      </c>
    </row>
    <row r="500" spans="1:4" x14ac:dyDescent="0.2">
      <c r="A500">
        <v>82490312</v>
      </c>
      <c r="B500" t="s">
        <v>3380</v>
      </c>
      <c r="C500">
        <f t="shared" si="14"/>
        <v>1</v>
      </c>
      <c r="D500">
        <f t="shared" si="15"/>
        <v>1</v>
      </c>
    </row>
    <row r="501" spans="1:4" x14ac:dyDescent="0.2">
      <c r="A501">
        <v>4308366</v>
      </c>
      <c r="B501" t="s">
        <v>3380</v>
      </c>
      <c r="C501">
        <f t="shared" si="14"/>
        <v>1</v>
      </c>
      <c r="D501">
        <f t="shared" si="15"/>
        <v>1</v>
      </c>
    </row>
    <row r="502" spans="1:4" x14ac:dyDescent="0.2">
      <c r="A502">
        <v>106072452</v>
      </c>
      <c r="B502" t="s">
        <v>3380</v>
      </c>
      <c r="C502">
        <f t="shared" si="14"/>
        <v>1</v>
      </c>
      <c r="D502">
        <f t="shared" si="15"/>
        <v>1</v>
      </c>
    </row>
    <row r="503" spans="1:4" x14ac:dyDescent="0.2">
      <c r="A503">
        <v>70045042</v>
      </c>
      <c r="B503" t="s">
        <v>3380</v>
      </c>
      <c r="C503">
        <f t="shared" si="14"/>
        <v>1</v>
      </c>
      <c r="D503">
        <f t="shared" si="15"/>
        <v>1</v>
      </c>
    </row>
    <row r="504" spans="1:4" x14ac:dyDescent="0.2">
      <c r="A504">
        <v>173330672</v>
      </c>
      <c r="B504" t="s">
        <v>3380</v>
      </c>
      <c r="C504">
        <f t="shared" si="14"/>
        <v>1</v>
      </c>
      <c r="D504">
        <f t="shared" si="15"/>
        <v>1</v>
      </c>
    </row>
    <row r="505" spans="1:4" x14ac:dyDescent="0.2">
      <c r="A505">
        <v>156715912</v>
      </c>
      <c r="B505" t="s">
        <v>3380</v>
      </c>
      <c r="C505">
        <f t="shared" si="14"/>
        <v>1</v>
      </c>
      <c r="D505">
        <f t="shared" si="15"/>
        <v>1</v>
      </c>
    </row>
    <row r="506" spans="1:4" x14ac:dyDescent="0.2">
      <c r="A506">
        <v>127485182</v>
      </c>
      <c r="B506" t="s">
        <v>3380</v>
      </c>
      <c r="C506">
        <f t="shared" si="14"/>
        <v>1</v>
      </c>
      <c r="D506">
        <f t="shared" si="15"/>
        <v>1</v>
      </c>
    </row>
    <row r="507" spans="1:4" x14ac:dyDescent="0.2">
      <c r="A507">
        <v>1931099</v>
      </c>
      <c r="B507" t="s">
        <v>3380</v>
      </c>
      <c r="C507">
        <f t="shared" si="14"/>
        <v>1</v>
      </c>
      <c r="D507">
        <f t="shared" si="15"/>
        <v>1</v>
      </c>
    </row>
    <row r="508" spans="1:4" x14ac:dyDescent="0.2">
      <c r="A508">
        <v>2732783</v>
      </c>
      <c r="B508" t="s">
        <v>3380</v>
      </c>
      <c r="C508">
        <f t="shared" si="14"/>
        <v>1</v>
      </c>
      <c r="D508">
        <f t="shared" si="15"/>
        <v>1</v>
      </c>
    </row>
    <row r="509" spans="1:4" x14ac:dyDescent="0.2">
      <c r="A509">
        <v>36312512</v>
      </c>
      <c r="B509" t="s">
        <v>3380</v>
      </c>
      <c r="C509">
        <f t="shared" si="14"/>
        <v>1</v>
      </c>
      <c r="D509">
        <f t="shared" si="15"/>
        <v>1</v>
      </c>
    </row>
    <row r="510" spans="1:4" x14ac:dyDescent="0.2">
      <c r="A510">
        <v>13138824</v>
      </c>
      <c r="B510" t="s">
        <v>3380</v>
      </c>
      <c r="C510">
        <f t="shared" si="14"/>
        <v>1</v>
      </c>
      <c r="D510">
        <f t="shared" si="15"/>
        <v>1</v>
      </c>
    </row>
    <row r="511" spans="1:4" x14ac:dyDescent="0.2">
      <c r="A511">
        <v>9529472</v>
      </c>
      <c r="B511" t="s">
        <v>3380</v>
      </c>
      <c r="C511">
        <f t="shared" si="14"/>
        <v>1</v>
      </c>
      <c r="D511">
        <f t="shared" si="15"/>
        <v>1</v>
      </c>
    </row>
    <row r="512" spans="1:4" x14ac:dyDescent="0.2">
      <c r="A512">
        <v>31916132</v>
      </c>
      <c r="B512" t="s">
        <v>3380</v>
      </c>
      <c r="C512">
        <f t="shared" si="14"/>
        <v>1</v>
      </c>
      <c r="D512">
        <f t="shared" si="15"/>
        <v>1</v>
      </c>
    </row>
    <row r="513" spans="1:4" x14ac:dyDescent="0.2">
      <c r="A513">
        <v>12296141</v>
      </c>
      <c r="B513" t="s">
        <v>3380</v>
      </c>
      <c r="C513">
        <f t="shared" si="14"/>
        <v>1</v>
      </c>
      <c r="D513">
        <f t="shared" si="15"/>
        <v>1</v>
      </c>
    </row>
    <row r="514" spans="1:4" x14ac:dyDescent="0.2">
      <c r="A514">
        <v>103109122</v>
      </c>
      <c r="B514" t="s">
        <v>3380</v>
      </c>
      <c r="C514">
        <f t="shared" si="14"/>
        <v>1</v>
      </c>
      <c r="D514">
        <f t="shared" si="15"/>
        <v>1</v>
      </c>
    </row>
    <row r="515" spans="1:4" x14ac:dyDescent="0.2">
      <c r="A515">
        <v>157582432</v>
      </c>
      <c r="B515" t="s">
        <v>3380</v>
      </c>
      <c r="C515">
        <f t="shared" ref="C515:C578" si="16">IF(IFERROR(SEARCH(" PA", B515), 0), 1, 0)</f>
        <v>1</v>
      </c>
      <c r="D515">
        <f t="shared" ref="D515:D578" si="17">IF(IFERROR(SEARCH("Pittsburgh", B515), 0), 1, 0)</f>
        <v>1</v>
      </c>
    </row>
    <row r="516" spans="1:4" x14ac:dyDescent="0.2">
      <c r="A516">
        <v>12858455</v>
      </c>
      <c r="B516" t="s">
        <v>3380</v>
      </c>
      <c r="C516">
        <f t="shared" si="16"/>
        <v>1</v>
      </c>
      <c r="D516">
        <f t="shared" si="17"/>
        <v>1</v>
      </c>
    </row>
    <row r="517" spans="1:4" x14ac:dyDescent="0.2">
      <c r="A517">
        <v>183635710</v>
      </c>
      <c r="B517" t="s">
        <v>3380</v>
      </c>
      <c r="C517">
        <f t="shared" si="16"/>
        <v>1</v>
      </c>
      <c r="D517">
        <f t="shared" si="17"/>
        <v>1</v>
      </c>
    </row>
    <row r="518" spans="1:4" x14ac:dyDescent="0.2">
      <c r="A518">
        <v>130389542</v>
      </c>
      <c r="B518" t="s">
        <v>3380</v>
      </c>
      <c r="C518">
        <f t="shared" si="16"/>
        <v>1</v>
      </c>
      <c r="D518">
        <f t="shared" si="17"/>
        <v>1</v>
      </c>
    </row>
    <row r="519" spans="1:4" x14ac:dyDescent="0.2">
      <c r="A519">
        <v>52977762</v>
      </c>
      <c r="B519" t="s">
        <v>3380</v>
      </c>
      <c r="C519">
        <f t="shared" si="16"/>
        <v>1</v>
      </c>
      <c r="D519">
        <f t="shared" si="17"/>
        <v>1</v>
      </c>
    </row>
    <row r="520" spans="1:4" x14ac:dyDescent="0.2">
      <c r="A520">
        <v>86488082</v>
      </c>
      <c r="B520" t="s">
        <v>3380</v>
      </c>
      <c r="C520">
        <f t="shared" si="16"/>
        <v>1</v>
      </c>
      <c r="D520">
        <f t="shared" si="17"/>
        <v>1</v>
      </c>
    </row>
    <row r="521" spans="1:4" x14ac:dyDescent="0.2">
      <c r="A521">
        <v>185186597</v>
      </c>
      <c r="B521" t="s">
        <v>3380</v>
      </c>
      <c r="C521">
        <f t="shared" si="16"/>
        <v>1</v>
      </c>
      <c r="D521">
        <f t="shared" si="17"/>
        <v>1</v>
      </c>
    </row>
    <row r="522" spans="1:4" x14ac:dyDescent="0.2">
      <c r="A522">
        <v>7346134</v>
      </c>
      <c r="B522" t="s">
        <v>3380</v>
      </c>
      <c r="C522">
        <f t="shared" si="16"/>
        <v>1</v>
      </c>
      <c r="D522">
        <f t="shared" si="17"/>
        <v>1</v>
      </c>
    </row>
    <row r="523" spans="1:4" x14ac:dyDescent="0.2">
      <c r="A523">
        <v>82601842</v>
      </c>
      <c r="B523" t="s">
        <v>3380</v>
      </c>
      <c r="C523">
        <f t="shared" si="16"/>
        <v>1</v>
      </c>
      <c r="D523">
        <f t="shared" si="17"/>
        <v>1</v>
      </c>
    </row>
    <row r="524" spans="1:4" x14ac:dyDescent="0.2">
      <c r="A524">
        <v>185476541</v>
      </c>
      <c r="B524" t="s">
        <v>3380</v>
      </c>
      <c r="C524">
        <f t="shared" si="16"/>
        <v>1</v>
      </c>
      <c r="D524">
        <f t="shared" si="17"/>
        <v>1</v>
      </c>
    </row>
    <row r="525" spans="1:4" x14ac:dyDescent="0.2">
      <c r="A525">
        <v>183128462</v>
      </c>
      <c r="B525" t="s">
        <v>3380</v>
      </c>
      <c r="C525">
        <f t="shared" si="16"/>
        <v>1</v>
      </c>
      <c r="D525">
        <f t="shared" si="17"/>
        <v>1</v>
      </c>
    </row>
    <row r="526" spans="1:4" x14ac:dyDescent="0.2">
      <c r="A526">
        <v>95216982</v>
      </c>
      <c r="B526" t="s">
        <v>3380</v>
      </c>
      <c r="C526">
        <f t="shared" si="16"/>
        <v>1</v>
      </c>
      <c r="D526">
        <f t="shared" si="17"/>
        <v>1</v>
      </c>
    </row>
    <row r="527" spans="1:4" x14ac:dyDescent="0.2">
      <c r="A527">
        <v>3522505</v>
      </c>
      <c r="B527" t="s">
        <v>3380</v>
      </c>
      <c r="C527">
        <f t="shared" si="16"/>
        <v>1</v>
      </c>
      <c r="D527">
        <f t="shared" si="17"/>
        <v>1</v>
      </c>
    </row>
    <row r="528" spans="1:4" x14ac:dyDescent="0.2">
      <c r="A528">
        <v>12701661</v>
      </c>
      <c r="B528" t="s">
        <v>3380</v>
      </c>
      <c r="C528">
        <f t="shared" si="16"/>
        <v>1</v>
      </c>
      <c r="D528">
        <f t="shared" si="17"/>
        <v>1</v>
      </c>
    </row>
    <row r="529" spans="1:4" x14ac:dyDescent="0.2">
      <c r="A529">
        <v>8220369</v>
      </c>
      <c r="B529" t="s">
        <v>3380</v>
      </c>
      <c r="C529">
        <f t="shared" si="16"/>
        <v>1</v>
      </c>
      <c r="D529">
        <f t="shared" si="17"/>
        <v>1</v>
      </c>
    </row>
    <row r="530" spans="1:4" x14ac:dyDescent="0.2">
      <c r="A530">
        <v>154843902</v>
      </c>
      <c r="B530" t="s">
        <v>3380</v>
      </c>
      <c r="C530">
        <f t="shared" si="16"/>
        <v>1</v>
      </c>
      <c r="D530">
        <f t="shared" si="17"/>
        <v>1</v>
      </c>
    </row>
    <row r="531" spans="1:4" x14ac:dyDescent="0.2">
      <c r="A531">
        <v>44494352</v>
      </c>
      <c r="B531" t="s">
        <v>3380</v>
      </c>
      <c r="C531">
        <f t="shared" si="16"/>
        <v>1</v>
      </c>
      <c r="D531">
        <f t="shared" si="17"/>
        <v>1</v>
      </c>
    </row>
    <row r="532" spans="1:4" x14ac:dyDescent="0.2">
      <c r="A532">
        <v>42675852</v>
      </c>
      <c r="B532" t="s">
        <v>3380</v>
      </c>
      <c r="C532">
        <f t="shared" si="16"/>
        <v>1</v>
      </c>
      <c r="D532">
        <f t="shared" si="17"/>
        <v>1</v>
      </c>
    </row>
    <row r="533" spans="1:4" x14ac:dyDescent="0.2">
      <c r="A533">
        <v>27364692</v>
      </c>
      <c r="B533" t="s">
        <v>3380</v>
      </c>
      <c r="C533">
        <f t="shared" si="16"/>
        <v>1</v>
      </c>
      <c r="D533">
        <f t="shared" si="17"/>
        <v>1</v>
      </c>
    </row>
    <row r="534" spans="1:4" x14ac:dyDescent="0.2">
      <c r="A534">
        <v>187045093</v>
      </c>
      <c r="B534" t="s">
        <v>3380</v>
      </c>
      <c r="C534">
        <f t="shared" si="16"/>
        <v>1</v>
      </c>
      <c r="D534">
        <f t="shared" si="17"/>
        <v>1</v>
      </c>
    </row>
    <row r="535" spans="1:4" x14ac:dyDescent="0.2">
      <c r="A535">
        <v>190236299</v>
      </c>
      <c r="B535" t="s">
        <v>3380</v>
      </c>
      <c r="C535">
        <f t="shared" si="16"/>
        <v>1</v>
      </c>
      <c r="D535">
        <f t="shared" si="17"/>
        <v>1</v>
      </c>
    </row>
    <row r="536" spans="1:4" x14ac:dyDescent="0.2">
      <c r="A536">
        <v>134438772</v>
      </c>
      <c r="B536" t="s">
        <v>3380</v>
      </c>
      <c r="C536">
        <f t="shared" si="16"/>
        <v>1</v>
      </c>
      <c r="D536">
        <f t="shared" si="17"/>
        <v>1</v>
      </c>
    </row>
    <row r="537" spans="1:4" x14ac:dyDescent="0.2">
      <c r="A537">
        <v>5268638</v>
      </c>
      <c r="B537" t="s">
        <v>3380</v>
      </c>
      <c r="C537">
        <f t="shared" si="16"/>
        <v>1</v>
      </c>
      <c r="D537">
        <f t="shared" si="17"/>
        <v>1</v>
      </c>
    </row>
    <row r="538" spans="1:4" x14ac:dyDescent="0.2">
      <c r="A538">
        <v>113212612</v>
      </c>
      <c r="B538" t="s">
        <v>3380</v>
      </c>
      <c r="C538">
        <f t="shared" si="16"/>
        <v>1</v>
      </c>
      <c r="D538">
        <f t="shared" si="17"/>
        <v>1</v>
      </c>
    </row>
    <row r="539" spans="1:4" x14ac:dyDescent="0.2">
      <c r="A539">
        <v>99190732</v>
      </c>
      <c r="B539" t="s">
        <v>3380</v>
      </c>
      <c r="C539">
        <f t="shared" si="16"/>
        <v>1</v>
      </c>
      <c r="D539">
        <f t="shared" si="17"/>
        <v>1</v>
      </c>
    </row>
    <row r="540" spans="1:4" x14ac:dyDescent="0.2">
      <c r="A540">
        <v>14146761</v>
      </c>
      <c r="B540" t="s">
        <v>3380</v>
      </c>
      <c r="C540">
        <f t="shared" si="16"/>
        <v>1</v>
      </c>
      <c r="D540">
        <f t="shared" si="17"/>
        <v>1</v>
      </c>
    </row>
    <row r="541" spans="1:4" x14ac:dyDescent="0.2">
      <c r="A541">
        <v>105846012</v>
      </c>
      <c r="B541" t="s">
        <v>3380</v>
      </c>
      <c r="C541">
        <f t="shared" si="16"/>
        <v>1</v>
      </c>
      <c r="D541">
        <f t="shared" si="17"/>
        <v>1</v>
      </c>
    </row>
    <row r="542" spans="1:4" x14ac:dyDescent="0.2">
      <c r="A542">
        <v>39566802</v>
      </c>
      <c r="B542" t="s">
        <v>3380</v>
      </c>
      <c r="C542">
        <f t="shared" si="16"/>
        <v>1</v>
      </c>
      <c r="D542">
        <f t="shared" si="17"/>
        <v>1</v>
      </c>
    </row>
    <row r="543" spans="1:4" x14ac:dyDescent="0.2">
      <c r="A543">
        <v>4024909</v>
      </c>
      <c r="B543" t="s">
        <v>3380</v>
      </c>
      <c r="C543">
        <f t="shared" si="16"/>
        <v>1</v>
      </c>
      <c r="D543">
        <f t="shared" si="17"/>
        <v>1</v>
      </c>
    </row>
    <row r="544" spans="1:4" x14ac:dyDescent="0.2">
      <c r="A544">
        <v>445418</v>
      </c>
      <c r="B544" t="s">
        <v>3380</v>
      </c>
      <c r="C544">
        <f t="shared" si="16"/>
        <v>1</v>
      </c>
      <c r="D544">
        <f t="shared" si="17"/>
        <v>1</v>
      </c>
    </row>
    <row r="545" spans="1:4" x14ac:dyDescent="0.2">
      <c r="A545">
        <v>37668672</v>
      </c>
      <c r="B545" t="s">
        <v>3380</v>
      </c>
      <c r="C545">
        <f t="shared" si="16"/>
        <v>1</v>
      </c>
      <c r="D545">
        <f t="shared" si="17"/>
        <v>1</v>
      </c>
    </row>
    <row r="546" spans="1:4" x14ac:dyDescent="0.2">
      <c r="A546">
        <v>191578124</v>
      </c>
      <c r="B546" t="s">
        <v>3380</v>
      </c>
      <c r="C546">
        <f t="shared" si="16"/>
        <v>1</v>
      </c>
      <c r="D546">
        <f t="shared" si="17"/>
        <v>1</v>
      </c>
    </row>
    <row r="547" spans="1:4" x14ac:dyDescent="0.2">
      <c r="A547">
        <v>185363669</v>
      </c>
      <c r="B547" t="s">
        <v>3487</v>
      </c>
      <c r="C547">
        <f t="shared" si="16"/>
        <v>0</v>
      </c>
      <c r="D547">
        <f t="shared" si="17"/>
        <v>0</v>
      </c>
    </row>
    <row r="548" spans="1:4" x14ac:dyDescent="0.2">
      <c r="A548">
        <v>189004086</v>
      </c>
      <c r="B548" t="s">
        <v>3451</v>
      </c>
      <c r="C548">
        <f t="shared" si="16"/>
        <v>0</v>
      </c>
      <c r="D548">
        <f t="shared" si="17"/>
        <v>0</v>
      </c>
    </row>
    <row r="549" spans="1:4" x14ac:dyDescent="0.2">
      <c r="A549">
        <v>190445947</v>
      </c>
      <c r="B549" t="s">
        <v>3405</v>
      </c>
      <c r="C549">
        <f t="shared" si="16"/>
        <v>1</v>
      </c>
      <c r="D549">
        <f t="shared" si="17"/>
        <v>0</v>
      </c>
    </row>
    <row r="550" spans="1:4" x14ac:dyDescent="0.2">
      <c r="A550">
        <v>79436122</v>
      </c>
      <c r="B550" t="s">
        <v>3541</v>
      </c>
      <c r="C550">
        <f t="shared" si="16"/>
        <v>1</v>
      </c>
      <c r="D550">
        <f t="shared" si="17"/>
        <v>0</v>
      </c>
    </row>
    <row r="551" spans="1:4" x14ac:dyDescent="0.2">
      <c r="A551">
        <v>53599852</v>
      </c>
      <c r="B551" t="s">
        <v>3382</v>
      </c>
      <c r="C551">
        <f t="shared" si="16"/>
        <v>1</v>
      </c>
      <c r="D551">
        <f t="shared" si="17"/>
        <v>0</v>
      </c>
    </row>
    <row r="552" spans="1:4" x14ac:dyDescent="0.2">
      <c r="A552">
        <v>8630789</v>
      </c>
      <c r="B552" t="s">
        <v>3382</v>
      </c>
      <c r="C552">
        <f t="shared" si="16"/>
        <v>1</v>
      </c>
      <c r="D552">
        <f t="shared" si="17"/>
        <v>0</v>
      </c>
    </row>
    <row r="553" spans="1:4" x14ac:dyDescent="0.2">
      <c r="A553">
        <v>11404540</v>
      </c>
      <c r="B553" t="s">
        <v>3562</v>
      </c>
      <c r="C553">
        <f t="shared" si="16"/>
        <v>0</v>
      </c>
      <c r="D553">
        <f t="shared" si="17"/>
        <v>0</v>
      </c>
    </row>
    <row r="554" spans="1:4" x14ac:dyDescent="0.2">
      <c r="A554">
        <v>41430682</v>
      </c>
      <c r="B554" t="s">
        <v>3489</v>
      </c>
      <c r="C554">
        <f t="shared" si="16"/>
        <v>1</v>
      </c>
      <c r="D554">
        <f t="shared" si="17"/>
        <v>0</v>
      </c>
    </row>
    <row r="555" spans="1:4" x14ac:dyDescent="0.2">
      <c r="A555">
        <v>186279552</v>
      </c>
      <c r="B555" t="s">
        <v>3528</v>
      </c>
      <c r="C555">
        <f t="shared" si="16"/>
        <v>1</v>
      </c>
      <c r="D555">
        <f t="shared" si="17"/>
        <v>0</v>
      </c>
    </row>
    <row r="556" spans="1:4" x14ac:dyDescent="0.2">
      <c r="A556">
        <v>174975022</v>
      </c>
      <c r="B556" t="s">
        <v>3501</v>
      </c>
      <c r="C556">
        <f t="shared" si="16"/>
        <v>1</v>
      </c>
      <c r="D556">
        <f t="shared" si="17"/>
        <v>0</v>
      </c>
    </row>
    <row r="557" spans="1:4" x14ac:dyDescent="0.2">
      <c r="A557">
        <v>16923041</v>
      </c>
      <c r="B557" t="s">
        <v>3402</v>
      </c>
      <c r="C557">
        <f t="shared" si="16"/>
        <v>1</v>
      </c>
      <c r="D557">
        <f t="shared" si="17"/>
        <v>0</v>
      </c>
    </row>
    <row r="558" spans="1:4" x14ac:dyDescent="0.2">
      <c r="A558">
        <v>91764422</v>
      </c>
      <c r="B558" t="s">
        <v>3402</v>
      </c>
      <c r="C558">
        <f t="shared" si="16"/>
        <v>1</v>
      </c>
      <c r="D558">
        <f t="shared" si="17"/>
        <v>0</v>
      </c>
    </row>
    <row r="559" spans="1:4" x14ac:dyDescent="0.2">
      <c r="A559">
        <v>190577223</v>
      </c>
      <c r="B559" t="s">
        <v>3402</v>
      </c>
      <c r="C559">
        <f t="shared" si="16"/>
        <v>1</v>
      </c>
      <c r="D559">
        <f t="shared" si="17"/>
        <v>0</v>
      </c>
    </row>
    <row r="560" spans="1:4" x14ac:dyDescent="0.2">
      <c r="A560">
        <v>191663799</v>
      </c>
      <c r="B560" t="s">
        <v>3447</v>
      </c>
      <c r="C560">
        <f t="shared" si="16"/>
        <v>1</v>
      </c>
      <c r="D560">
        <f t="shared" si="17"/>
        <v>0</v>
      </c>
    </row>
    <row r="561" spans="1:4" x14ac:dyDescent="0.2">
      <c r="A561">
        <v>137950992</v>
      </c>
      <c r="B561" t="s">
        <v>2835</v>
      </c>
      <c r="C561">
        <f t="shared" si="16"/>
        <v>1</v>
      </c>
      <c r="D561">
        <f t="shared" si="17"/>
        <v>0</v>
      </c>
    </row>
    <row r="562" spans="1:4" x14ac:dyDescent="0.2">
      <c r="A562">
        <v>131976782</v>
      </c>
      <c r="B562" t="s">
        <v>2835</v>
      </c>
      <c r="C562">
        <f t="shared" si="16"/>
        <v>1</v>
      </c>
      <c r="D562">
        <f t="shared" si="17"/>
        <v>0</v>
      </c>
    </row>
    <row r="563" spans="1:4" x14ac:dyDescent="0.2">
      <c r="A563">
        <v>4856691</v>
      </c>
      <c r="B563" t="s">
        <v>2835</v>
      </c>
      <c r="C563">
        <f t="shared" si="16"/>
        <v>1</v>
      </c>
      <c r="D563">
        <f t="shared" si="17"/>
        <v>0</v>
      </c>
    </row>
    <row r="564" spans="1:4" x14ac:dyDescent="0.2">
      <c r="A564">
        <v>90641882</v>
      </c>
      <c r="B564" t="s">
        <v>2835</v>
      </c>
      <c r="C564">
        <f t="shared" si="16"/>
        <v>1</v>
      </c>
      <c r="D564">
        <f t="shared" si="17"/>
        <v>0</v>
      </c>
    </row>
    <row r="565" spans="1:4" x14ac:dyDescent="0.2">
      <c r="A565">
        <v>4515793</v>
      </c>
      <c r="B565" t="s">
        <v>2835</v>
      </c>
      <c r="C565">
        <f t="shared" si="16"/>
        <v>1</v>
      </c>
      <c r="D565">
        <f t="shared" si="17"/>
        <v>0</v>
      </c>
    </row>
    <row r="566" spans="1:4" x14ac:dyDescent="0.2">
      <c r="A566">
        <v>187831785</v>
      </c>
      <c r="B566" t="s">
        <v>3568</v>
      </c>
      <c r="C566">
        <f t="shared" si="16"/>
        <v>0</v>
      </c>
      <c r="D566">
        <f t="shared" si="17"/>
        <v>0</v>
      </c>
    </row>
    <row r="567" spans="1:4" x14ac:dyDescent="0.2">
      <c r="A567">
        <v>5408533</v>
      </c>
      <c r="B567" t="s">
        <v>3415</v>
      </c>
      <c r="C567">
        <f t="shared" si="16"/>
        <v>1</v>
      </c>
      <c r="D567">
        <f t="shared" si="17"/>
        <v>0</v>
      </c>
    </row>
    <row r="568" spans="1:4" x14ac:dyDescent="0.2">
      <c r="A568">
        <v>10277392</v>
      </c>
      <c r="B568" t="s">
        <v>3475</v>
      </c>
      <c r="C568">
        <f t="shared" si="16"/>
        <v>1</v>
      </c>
      <c r="D568">
        <f t="shared" si="17"/>
        <v>0</v>
      </c>
    </row>
    <row r="569" spans="1:4" x14ac:dyDescent="0.2">
      <c r="A569">
        <v>1066772</v>
      </c>
      <c r="B569" t="s">
        <v>3407</v>
      </c>
      <c r="C569">
        <f t="shared" si="16"/>
        <v>0</v>
      </c>
      <c r="D569">
        <f t="shared" si="17"/>
        <v>0</v>
      </c>
    </row>
    <row r="570" spans="1:4" x14ac:dyDescent="0.2">
      <c r="A570">
        <v>14189441</v>
      </c>
      <c r="B570" t="s">
        <v>3407</v>
      </c>
      <c r="C570">
        <f t="shared" si="16"/>
        <v>0</v>
      </c>
      <c r="D570">
        <f t="shared" si="17"/>
        <v>0</v>
      </c>
    </row>
    <row r="571" spans="1:4" x14ac:dyDescent="0.2">
      <c r="A571">
        <v>182887729</v>
      </c>
      <c r="B571" t="s">
        <v>3407</v>
      </c>
      <c r="C571">
        <f t="shared" si="16"/>
        <v>0</v>
      </c>
      <c r="D571">
        <f t="shared" si="17"/>
        <v>0</v>
      </c>
    </row>
    <row r="572" spans="1:4" x14ac:dyDescent="0.2">
      <c r="A572">
        <v>5053120</v>
      </c>
      <c r="B572" t="s">
        <v>3412</v>
      </c>
      <c r="C572">
        <f t="shared" si="16"/>
        <v>1</v>
      </c>
      <c r="D572">
        <f t="shared" si="17"/>
        <v>0</v>
      </c>
    </row>
    <row r="573" spans="1:4" x14ac:dyDescent="0.2">
      <c r="A573">
        <v>84989422</v>
      </c>
      <c r="B573" t="s">
        <v>3412</v>
      </c>
      <c r="C573">
        <f t="shared" si="16"/>
        <v>1</v>
      </c>
      <c r="D573">
        <f t="shared" si="17"/>
        <v>0</v>
      </c>
    </row>
    <row r="574" spans="1:4" x14ac:dyDescent="0.2">
      <c r="A574">
        <v>178987362</v>
      </c>
      <c r="B574" t="s">
        <v>3392</v>
      </c>
      <c r="C574">
        <f t="shared" si="16"/>
        <v>1</v>
      </c>
      <c r="D574">
        <f t="shared" si="17"/>
        <v>0</v>
      </c>
    </row>
    <row r="575" spans="1:4" x14ac:dyDescent="0.2">
      <c r="A575">
        <v>12104449</v>
      </c>
      <c r="B575" t="s">
        <v>3392</v>
      </c>
      <c r="C575">
        <f t="shared" si="16"/>
        <v>1</v>
      </c>
      <c r="D575">
        <f t="shared" si="17"/>
        <v>0</v>
      </c>
    </row>
    <row r="576" spans="1:4" x14ac:dyDescent="0.2">
      <c r="A576">
        <v>163351422</v>
      </c>
      <c r="B576" t="s">
        <v>3392</v>
      </c>
      <c r="C576">
        <f t="shared" si="16"/>
        <v>1</v>
      </c>
      <c r="D576">
        <f t="shared" si="17"/>
        <v>0</v>
      </c>
    </row>
    <row r="577" spans="1:4" x14ac:dyDescent="0.2">
      <c r="A577">
        <v>182661751</v>
      </c>
      <c r="B577" t="s">
        <v>3479</v>
      </c>
      <c r="C577">
        <f t="shared" si="16"/>
        <v>1</v>
      </c>
      <c r="D577">
        <f t="shared" si="17"/>
        <v>0</v>
      </c>
    </row>
    <row r="578" spans="1:4" x14ac:dyDescent="0.2">
      <c r="A578">
        <v>3598619</v>
      </c>
      <c r="B578" t="s">
        <v>3387</v>
      </c>
      <c r="C578">
        <f t="shared" si="16"/>
        <v>1</v>
      </c>
      <c r="D578">
        <f t="shared" si="17"/>
        <v>0</v>
      </c>
    </row>
    <row r="579" spans="1:4" x14ac:dyDescent="0.2">
      <c r="A579">
        <v>56736122</v>
      </c>
      <c r="B579" t="s">
        <v>3387</v>
      </c>
      <c r="C579">
        <f t="shared" ref="C579:C642" si="18">IF(IFERROR(SEARCH(" PA", B579), 0), 1, 0)</f>
        <v>1</v>
      </c>
      <c r="D579">
        <f t="shared" ref="D579:D642" si="19">IF(IFERROR(SEARCH("Pittsburgh", B579), 0), 1, 0)</f>
        <v>0</v>
      </c>
    </row>
    <row r="580" spans="1:4" x14ac:dyDescent="0.2">
      <c r="A580">
        <v>186325424</v>
      </c>
      <c r="B580" t="s">
        <v>3436</v>
      </c>
      <c r="C580">
        <f t="shared" si="18"/>
        <v>1</v>
      </c>
      <c r="D580">
        <f t="shared" si="19"/>
        <v>0</v>
      </c>
    </row>
    <row r="581" spans="1:4" x14ac:dyDescent="0.2">
      <c r="A581">
        <v>28464242</v>
      </c>
      <c r="B581" t="s">
        <v>3436</v>
      </c>
      <c r="C581">
        <f t="shared" si="18"/>
        <v>1</v>
      </c>
      <c r="D581">
        <f t="shared" si="19"/>
        <v>0</v>
      </c>
    </row>
    <row r="582" spans="1:4" x14ac:dyDescent="0.2">
      <c r="A582">
        <v>85178362</v>
      </c>
      <c r="B582" t="s">
        <v>3406</v>
      </c>
      <c r="C582">
        <f t="shared" si="18"/>
        <v>1</v>
      </c>
      <c r="D582">
        <f t="shared" si="19"/>
        <v>0</v>
      </c>
    </row>
    <row r="583" spans="1:4" x14ac:dyDescent="0.2">
      <c r="A583">
        <v>10758789</v>
      </c>
      <c r="B583" t="s">
        <v>3416</v>
      </c>
      <c r="C583">
        <f t="shared" si="18"/>
        <v>1</v>
      </c>
      <c r="D583">
        <f t="shared" si="19"/>
        <v>0</v>
      </c>
    </row>
    <row r="584" spans="1:4" x14ac:dyDescent="0.2">
      <c r="A584">
        <v>62401312</v>
      </c>
      <c r="B584" t="s">
        <v>3416</v>
      </c>
      <c r="C584">
        <f t="shared" si="18"/>
        <v>1</v>
      </c>
      <c r="D584">
        <f t="shared" si="19"/>
        <v>0</v>
      </c>
    </row>
    <row r="585" spans="1:4" x14ac:dyDescent="0.2">
      <c r="A585">
        <v>96505232</v>
      </c>
      <c r="B585" t="s">
        <v>3413</v>
      </c>
      <c r="C585">
        <f t="shared" si="18"/>
        <v>1</v>
      </c>
      <c r="D585">
        <f t="shared" si="19"/>
        <v>0</v>
      </c>
    </row>
    <row r="586" spans="1:4" x14ac:dyDescent="0.2">
      <c r="A586">
        <v>190362578</v>
      </c>
      <c r="B586" t="s">
        <v>3393</v>
      </c>
      <c r="C586">
        <f t="shared" si="18"/>
        <v>1</v>
      </c>
      <c r="D586">
        <f t="shared" si="19"/>
        <v>0</v>
      </c>
    </row>
    <row r="587" spans="1:4" x14ac:dyDescent="0.2">
      <c r="A587">
        <v>123870</v>
      </c>
      <c r="B587" t="s">
        <v>3389</v>
      </c>
      <c r="C587">
        <f t="shared" si="18"/>
        <v>1</v>
      </c>
      <c r="D587">
        <f t="shared" si="19"/>
        <v>0</v>
      </c>
    </row>
    <row r="588" spans="1:4" x14ac:dyDescent="0.2">
      <c r="A588">
        <v>190922218</v>
      </c>
      <c r="B588" t="s">
        <v>3389</v>
      </c>
      <c r="C588">
        <f t="shared" si="18"/>
        <v>1</v>
      </c>
      <c r="D588">
        <f t="shared" si="19"/>
        <v>0</v>
      </c>
    </row>
    <row r="589" spans="1:4" x14ac:dyDescent="0.2">
      <c r="A589">
        <v>135873652</v>
      </c>
      <c r="B589" t="s">
        <v>3534</v>
      </c>
      <c r="C589">
        <f t="shared" si="18"/>
        <v>1</v>
      </c>
      <c r="D589">
        <f t="shared" si="19"/>
        <v>0</v>
      </c>
    </row>
    <row r="590" spans="1:4" x14ac:dyDescent="0.2">
      <c r="A590">
        <v>107929732</v>
      </c>
      <c r="B590" t="s">
        <v>3573</v>
      </c>
      <c r="C590">
        <f t="shared" si="18"/>
        <v>0</v>
      </c>
      <c r="D590">
        <f t="shared" si="19"/>
        <v>0</v>
      </c>
    </row>
    <row r="591" spans="1:4" x14ac:dyDescent="0.2">
      <c r="A591">
        <v>13708775</v>
      </c>
      <c r="B591" t="s">
        <v>3463</v>
      </c>
      <c r="C591">
        <f t="shared" si="18"/>
        <v>0</v>
      </c>
      <c r="D591">
        <f t="shared" si="19"/>
        <v>0</v>
      </c>
    </row>
    <row r="592" spans="1:4" x14ac:dyDescent="0.2">
      <c r="A592">
        <v>42305482</v>
      </c>
      <c r="B592" t="s">
        <v>3401</v>
      </c>
      <c r="C592">
        <f t="shared" si="18"/>
        <v>1</v>
      </c>
      <c r="D592">
        <f t="shared" si="19"/>
        <v>0</v>
      </c>
    </row>
    <row r="593" spans="1:4" x14ac:dyDescent="0.2">
      <c r="A593">
        <v>87865192</v>
      </c>
      <c r="B593" t="s">
        <v>3421</v>
      </c>
      <c r="C593">
        <f t="shared" si="18"/>
        <v>1</v>
      </c>
      <c r="D593">
        <f t="shared" si="19"/>
        <v>0</v>
      </c>
    </row>
    <row r="594" spans="1:4" x14ac:dyDescent="0.2">
      <c r="A594">
        <v>107958772</v>
      </c>
      <c r="B594" t="s">
        <v>3394</v>
      </c>
      <c r="C594">
        <f t="shared" si="18"/>
        <v>1</v>
      </c>
      <c r="D594">
        <f t="shared" si="19"/>
        <v>0</v>
      </c>
    </row>
    <row r="595" spans="1:4" x14ac:dyDescent="0.2">
      <c r="A595">
        <v>132416102</v>
      </c>
      <c r="B595" t="s">
        <v>3394</v>
      </c>
      <c r="C595">
        <f t="shared" si="18"/>
        <v>1</v>
      </c>
      <c r="D595">
        <f t="shared" si="19"/>
        <v>0</v>
      </c>
    </row>
    <row r="596" spans="1:4" x14ac:dyDescent="0.2">
      <c r="A596">
        <v>96954282</v>
      </c>
      <c r="B596" t="s">
        <v>3420</v>
      </c>
      <c r="C596">
        <f t="shared" si="18"/>
        <v>1</v>
      </c>
      <c r="D596">
        <f t="shared" si="19"/>
        <v>0</v>
      </c>
    </row>
    <row r="597" spans="1:4" x14ac:dyDescent="0.2">
      <c r="A597">
        <v>2889655</v>
      </c>
      <c r="B597" t="s">
        <v>3388</v>
      </c>
      <c r="C597">
        <f t="shared" si="18"/>
        <v>1</v>
      </c>
      <c r="D597">
        <f t="shared" si="19"/>
        <v>0</v>
      </c>
    </row>
    <row r="598" spans="1:4" x14ac:dyDescent="0.2">
      <c r="A598">
        <v>97120792</v>
      </c>
      <c r="B598" t="s">
        <v>3483</v>
      </c>
      <c r="C598">
        <f t="shared" si="18"/>
        <v>1</v>
      </c>
      <c r="D598">
        <f t="shared" si="19"/>
        <v>0</v>
      </c>
    </row>
    <row r="599" spans="1:4" x14ac:dyDescent="0.2">
      <c r="A599">
        <v>13720556</v>
      </c>
      <c r="B599" t="s">
        <v>3483</v>
      </c>
      <c r="C599">
        <f t="shared" si="18"/>
        <v>1</v>
      </c>
      <c r="D599">
        <f t="shared" si="19"/>
        <v>0</v>
      </c>
    </row>
    <row r="600" spans="1:4" x14ac:dyDescent="0.2">
      <c r="A600">
        <v>132405962</v>
      </c>
      <c r="B600" t="s">
        <v>3384</v>
      </c>
      <c r="C600">
        <f t="shared" si="18"/>
        <v>1</v>
      </c>
      <c r="D600">
        <f t="shared" si="19"/>
        <v>0</v>
      </c>
    </row>
    <row r="601" spans="1:4" x14ac:dyDescent="0.2">
      <c r="A601">
        <v>8544889</v>
      </c>
      <c r="B601" t="s">
        <v>3384</v>
      </c>
      <c r="C601">
        <f t="shared" si="18"/>
        <v>1</v>
      </c>
      <c r="D601">
        <f t="shared" si="19"/>
        <v>0</v>
      </c>
    </row>
    <row r="602" spans="1:4" x14ac:dyDescent="0.2">
      <c r="A602">
        <v>125399072</v>
      </c>
      <c r="B602" t="s">
        <v>3432</v>
      </c>
      <c r="C602">
        <f t="shared" si="18"/>
        <v>1</v>
      </c>
      <c r="D602">
        <f t="shared" si="19"/>
        <v>0</v>
      </c>
    </row>
    <row r="603" spans="1:4" x14ac:dyDescent="0.2">
      <c r="A603">
        <v>6190681</v>
      </c>
      <c r="B603" t="s">
        <v>3495</v>
      </c>
      <c r="C603">
        <f t="shared" si="18"/>
        <v>1</v>
      </c>
      <c r="D603">
        <f t="shared" si="19"/>
        <v>0</v>
      </c>
    </row>
    <row r="604" spans="1:4" x14ac:dyDescent="0.2">
      <c r="A604">
        <v>14502675</v>
      </c>
      <c r="B604" t="s">
        <v>3495</v>
      </c>
      <c r="C604">
        <f t="shared" si="18"/>
        <v>1</v>
      </c>
      <c r="D604">
        <f t="shared" si="19"/>
        <v>0</v>
      </c>
    </row>
    <row r="605" spans="1:4" x14ac:dyDescent="0.2">
      <c r="A605">
        <v>37475332</v>
      </c>
      <c r="B605" t="s">
        <v>3398</v>
      </c>
      <c r="C605">
        <f t="shared" si="18"/>
        <v>1</v>
      </c>
      <c r="D605">
        <f t="shared" si="19"/>
        <v>0</v>
      </c>
    </row>
    <row r="606" spans="1:4" x14ac:dyDescent="0.2">
      <c r="A606">
        <v>190230178</v>
      </c>
      <c r="B606" t="s">
        <v>3398</v>
      </c>
      <c r="C606">
        <f t="shared" si="18"/>
        <v>1</v>
      </c>
      <c r="D606">
        <f t="shared" si="19"/>
        <v>0</v>
      </c>
    </row>
    <row r="607" spans="1:4" x14ac:dyDescent="0.2">
      <c r="A607">
        <v>183477996</v>
      </c>
      <c r="B607" t="s">
        <v>3398</v>
      </c>
      <c r="C607">
        <f t="shared" si="18"/>
        <v>1</v>
      </c>
      <c r="D607">
        <f t="shared" si="19"/>
        <v>0</v>
      </c>
    </row>
    <row r="608" spans="1:4" x14ac:dyDescent="0.2">
      <c r="A608">
        <v>159367232</v>
      </c>
      <c r="B608" t="s">
        <v>3497</v>
      </c>
      <c r="C608">
        <f t="shared" si="18"/>
        <v>0</v>
      </c>
      <c r="D608">
        <f t="shared" si="19"/>
        <v>0</v>
      </c>
    </row>
    <row r="609" spans="1:4" x14ac:dyDescent="0.2">
      <c r="A609">
        <v>138459162</v>
      </c>
      <c r="B609" t="s">
        <v>3400</v>
      </c>
      <c r="C609">
        <f t="shared" si="18"/>
        <v>1</v>
      </c>
      <c r="D609">
        <f t="shared" si="19"/>
        <v>0</v>
      </c>
    </row>
    <row r="610" spans="1:4" x14ac:dyDescent="0.2">
      <c r="A610">
        <v>3494265</v>
      </c>
      <c r="B610" t="s">
        <v>3430</v>
      </c>
      <c r="C610">
        <f t="shared" si="18"/>
        <v>1</v>
      </c>
      <c r="D610">
        <f t="shared" si="19"/>
        <v>0</v>
      </c>
    </row>
    <row r="611" spans="1:4" x14ac:dyDescent="0.2">
      <c r="A611">
        <v>191320986</v>
      </c>
      <c r="B611" t="s">
        <v>3430</v>
      </c>
      <c r="C611">
        <f t="shared" si="18"/>
        <v>1</v>
      </c>
      <c r="D611">
        <f t="shared" si="19"/>
        <v>0</v>
      </c>
    </row>
    <row r="612" spans="1:4" x14ac:dyDescent="0.2">
      <c r="A612">
        <v>190785464</v>
      </c>
      <c r="B612" t="s">
        <v>3526</v>
      </c>
      <c r="C612">
        <f t="shared" si="18"/>
        <v>0</v>
      </c>
      <c r="D612">
        <f t="shared" si="19"/>
        <v>0</v>
      </c>
    </row>
    <row r="613" spans="1:4" x14ac:dyDescent="0.2">
      <c r="A613">
        <v>128186322</v>
      </c>
      <c r="B613" t="s">
        <v>3380</v>
      </c>
      <c r="C613">
        <f t="shared" si="18"/>
        <v>1</v>
      </c>
      <c r="D613">
        <f t="shared" si="19"/>
        <v>1</v>
      </c>
    </row>
    <row r="614" spans="1:4" x14ac:dyDescent="0.2">
      <c r="A614">
        <v>105123472</v>
      </c>
      <c r="B614" t="s">
        <v>3380</v>
      </c>
      <c r="C614">
        <f t="shared" si="18"/>
        <v>1</v>
      </c>
      <c r="D614">
        <f t="shared" si="19"/>
        <v>1</v>
      </c>
    </row>
    <row r="615" spans="1:4" x14ac:dyDescent="0.2">
      <c r="A615">
        <v>133731382</v>
      </c>
      <c r="B615" t="s">
        <v>3380</v>
      </c>
      <c r="C615">
        <f t="shared" si="18"/>
        <v>1</v>
      </c>
      <c r="D615">
        <f t="shared" si="19"/>
        <v>1</v>
      </c>
    </row>
    <row r="616" spans="1:4" x14ac:dyDescent="0.2">
      <c r="A616">
        <v>190169140</v>
      </c>
      <c r="B616" t="s">
        <v>3380</v>
      </c>
      <c r="C616">
        <f t="shared" si="18"/>
        <v>1</v>
      </c>
      <c r="D616">
        <f t="shared" si="19"/>
        <v>1</v>
      </c>
    </row>
    <row r="617" spans="1:4" x14ac:dyDescent="0.2">
      <c r="A617">
        <v>9510307</v>
      </c>
      <c r="B617" t="s">
        <v>3380</v>
      </c>
      <c r="C617">
        <f t="shared" si="18"/>
        <v>1</v>
      </c>
      <c r="D617">
        <f t="shared" si="19"/>
        <v>1</v>
      </c>
    </row>
    <row r="618" spans="1:4" x14ac:dyDescent="0.2">
      <c r="A618">
        <v>9672736</v>
      </c>
      <c r="B618" t="s">
        <v>3380</v>
      </c>
      <c r="C618">
        <f t="shared" si="18"/>
        <v>1</v>
      </c>
      <c r="D618">
        <f t="shared" si="19"/>
        <v>1</v>
      </c>
    </row>
    <row r="619" spans="1:4" x14ac:dyDescent="0.2">
      <c r="A619">
        <v>40600502</v>
      </c>
      <c r="B619" t="s">
        <v>3380</v>
      </c>
      <c r="C619">
        <f t="shared" si="18"/>
        <v>1</v>
      </c>
      <c r="D619">
        <f t="shared" si="19"/>
        <v>1</v>
      </c>
    </row>
    <row r="620" spans="1:4" x14ac:dyDescent="0.2">
      <c r="A620">
        <v>7754822</v>
      </c>
      <c r="B620" t="s">
        <v>3380</v>
      </c>
      <c r="C620">
        <f t="shared" si="18"/>
        <v>1</v>
      </c>
      <c r="D620">
        <f t="shared" si="19"/>
        <v>1</v>
      </c>
    </row>
    <row r="621" spans="1:4" x14ac:dyDescent="0.2">
      <c r="A621">
        <v>10112314</v>
      </c>
      <c r="B621" t="s">
        <v>3380</v>
      </c>
      <c r="C621">
        <f t="shared" si="18"/>
        <v>1</v>
      </c>
      <c r="D621">
        <f t="shared" si="19"/>
        <v>1</v>
      </c>
    </row>
    <row r="622" spans="1:4" x14ac:dyDescent="0.2">
      <c r="A622">
        <v>121446462</v>
      </c>
      <c r="B622" t="s">
        <v>3380</v>
      </c>
      <c r="C622">
        <f t="shared" si="18"/>
        <v>1</v>
      </c>
      <c r="D622">
        <f t="shared" si="19"/>
        <v>1</v>
      </c>
    </row>
    <row r="623" spans="1:4" x14ac:dyDescent="0.2">
      <c r="A623">
        <v>134122582</v>
      </c>
      <c r="B623" t="s">
        <v>3380</v>
      </c>
      <c r="C623">
        <f t="shared" si="18"/>
        <v>1</v>
      </c>
      <c r="D623">
        <f t="shared" si="19"/>
        <v>1</v>
      </c>
    </row>
    <row r="624" spans="1:4" x14ac:dyDescent="0.2">
      <c r="A624">
        <v>176409592</v>
      </c>
      <c r="B624" t="s">
        <v>3380</v>
      </c>
      <c r="C624">
        <f t="shared" si="18"/>
        <v>1</v>
      </c>
      <c r="D624">
        <f t="shared" si="19"/>
        <v>1</v>
      </c>
    </row>
    <row r="625" spans="1:4" x14ac:dyDescent="0.2">
      <c r="A625">
        <v>40082382</v>
      </c>
      <c r="B625" t="s">
        <v>3380</v>
      </c>
      <c r="C625">
        <f t="shared" si="18"/>
        <v>1</v>
      </c>
      <c r="D625">
        <f t="shared" si="19"/>
        <v>1</v>
      </c>
    </row>
    <row r="626" spans="1:4" x14ac:dyDescent="0.2">
      <c r="A626">
        <v>5540183</v>
      </c>
      <c r="B626" t="s">
        <v>3380</v>
      </c>
      <c r="C626">
        <f t="shared" si="18"/>
        <v>1</v>
      </c>
      <c r="D626">
        <f t="shared" si="19"/>
        <v>1</v>
      </c>
    </row>
    <row r="627" spans="1:4" x14ac:dyDescent="0.2">
      <c r="A627">
        <v>145417082</v>
      </c>
      <c r="B627" t="s">
        <v>3380</v>
      </c>
      <c r="C627">
        <f t="shared" si="18"/>
        <v>1</v>
      </c>
      <c r="D627">
        <f t="shared" si="19"/>
        <v>1</v>
      </c>
    </row>
    <row r="628" spans="1:4" x14ac:dyDescent="0.2">
      <c r="A628">
        <v>8740644</v>
      </c>
      <c r="B628" t="s">
        <v>3380</v>
      </c>
      <c r="C628">
        <f t="shared" si="18"/>
        <v>1</v>
      </c>
      <c r="D628">
        <f t="shared" si="19"/>
        <v>1</v>
      </c>
    </row>
    <row r="629" spans="1:4" x14ac:dyDescent="0.2">
      <c r="A629">
        <v>133858892</v>
      </c>
      <c r="B629" t="s">
        <v>3380</v>
      </c>
      <c r="C629">
        <f t="shared" si="18"/>
        <v>1</v>
      </c>
      <c r="D629">
        <f t="shared" si="19"/>
        <v>1</v>
      </c>
    </row>
    <row r="630" spans="1:4" x14ac:dyDescent="0.2">
      <c r="A630">
        <v>56893362</v>
      </c>
      <c r="B630" t="s">
        <v>3380</v>
      </c>
      <c r="C630">
        <f t="shared" si="18"/>
        <v>1</v>
      </c>
      <c r="D630">
        <f t="shared" si="19"/>
        <v>1</v>
      </c>
    </row>
    <row r="631" spans="1:4" x14ac:dyDescent="0.2">
      <c r="A631">
        <v>191441957</v>
      </c>
      <c r="B631" t="s">
        <v>3380</v>
      </c>
      <c r="C631">
        <f t="shared" si="18"/>
        <v>1</v>
      </c>
      <c r="D631">
        <f t="shared" si="19"/>
        <v>1</v>
      </c>
    </row>
    <row r="632" spans="1:4" x14ac:dyDescent="0.2">
      <c r="A632">
        <v>1403885</v>
      </c>
      <c r="B632" t="s">
        <v>3380</v>
      </c>
      <c r="C632">
        <f t="shared" si="18"/>
        <v>1</v>
      </c>
      <c r="D632">
        <f t="shared" si="19"/>
        <v>1</v>
      </c>
    </row>
    <row r="633" spans="1:4" x14ac:dyDescent="0.2">
      <c r="A633">
        <v>123173392</v>
      </c>
      <c r="B633" t="s">
        <v>3380</v>
      </c>
      <c r="C633">
        <f t="shared" si="18"/>
        <v>1</v>
      </c>
      <c r="D633">
        <f t="shared" si="19"/>
        <v>1</v>
      </c>
    </row>
    <row r="634" spans="1:4" x14ac:dyDescent="0.2">
      <c r="A634">
        <v>14406673</v>
      </c>
      <c r="B634" t="s">
        <v>3380</v>
      </c>
      <c r="C634">
        <f t="shared" si="18"/>
        <v>1</v>
      </c>
      <c r="D634">
        <f t="shared" si="19"/>
        <v>1</v>
      </c>
    </row>
    <row r="635" spans="1:4" x14ac:dyDescent="0.2">
      <c r="A635">
        <v>110397202</v>
      </c>
      <c r="B635" t="s">
        <v>3380</v>
      </c>
      <c r="C635">
        <f t="shared" si="18"/>
        <v>1</v>
      </c>
      <c r="D635">
        <f t="shared" si="19"/>
        <v>1</v>
      </c>
    </row>
    <row r="636" spans="1:4" x14ac:dyDescent="0.2">
      <c r="A636">
        <v>150927642</v>
      </c>
      <c r="B636" t="s">
        <v>3380</v>
      </c>
      <c r="C636">
        <f t="shared" si="18"/>
        <v>1</v>
      </c>
      <c r="D636">
        <f t="shared" si="19"/>
        <v>1</v>
      </c>
    </row>
    <row r="637" spans="1:4" x14ac:dyDescent="0.2">
      <c r="A637">
        <v>14164327</v>
      </c>
      <c r="B637" t="s">
        <v>3380</v>
      </c>
      <c r="C637">
        <f t="shared" si="18"/>
        <v>1</v>
      </c>
      <c r="D637">
        <f t="shared" si="19"/>
        <v>1</v>
      </c>
    </row>
    <row r="638" spans="1:4" x14ac:dyDescent="0.2">
      <c r="A638">
        <v>188444461</v>
      </c>
      <c r="B638" t="s">
        <v>3380</v>
      </c>
      <c r="C638">
        <f t="shared" si="18"/>
        <v>1</v>
      </c>
      <c r="D638">
        <f t="shared" si="19"/>
        <v>1</v>
      </c>
    </row>
    <row r="639" spans="1:4" x14ac:dyDescent="0.2">
      <c r="A639">
        <v>130442382</v>
      </c>
      <c r="B639" t="s">
        <v>3380</v>
      </c>
      <c r="C639">
        <f t="shared" si="18"/>
        <v>1</v>
      </c>
      <c r="D639">
        <f t="shared" si="19"/>
        <v>1</v>
      </c>
    </row>
    <row r="640" spans="1:4" x14ac:dyDescent="0.2">
      <c r="A640">
        <v>55314132</v>
      </c>
      <c r="B640" t="s">
        <v>3380</v>
      </c>
      <c r="C640">
        <f t="shared" si="18"/>
        <v>1</v>
      </c>
      <c r="D640">
        <f t="shared" si="19"/>
        <v>1</v>
      </c>
    </row>
    <row r="641" spans="1:4" x14ac:dyDescent="0.2">
      <c r="A641">
        <v>127646872</v>
      </c>
      <c r="B641" t="s">
        <v>3380</v>
      </c>
      <c r="C641">
        <f t="shared" si="18"/>
        <v>1</v>
      </c>
      <c r="D641">
        <f t="shared" si="19"/>
        <v>1</v>
      </c>
    </row>
    <row r="642" spans="1:4" x14ac:dyDescent="0.2">
      <c r="A642">
        <v>61202112</v>
      </c>
      <c r="B642" t="s">
        <v>3380</v>
      </c>
      <c r="C642">
        <f t="shared" si="18"/>
        <v>1</v>
      </c>
      <c r="D642">
        <f t="shared" si="19"/>
        <v>1</v>
      </c>
    </row>
    <row r="643" spans="1:4" x14ac:dyDescent="0.2">
      <c r="A643">
        <v>50773842</v>
      </c>
      <c r="B643" t="s">
        <v>3380</v>
      </c>
      <c r="C643">
        <f t="shared" ref="C643:C706" si="20">IF(IFERROR(SEARCH(" PA", B643), 0), 1, 0)</f>
        <v>1</v>
      </c>
      <c r="D643">
        <f t="shared" ref="D643:D706" si="21">IF(IFERROR(SEARCH("Pittsburgh", B643), 0), 1, 0)</f>
        <v>1</v>
      </c>
    </row>
    <row r="644" spans="1:4" x14ac:dyDescent="0.2">
      <c r="A644">
        <v>153035452</v>
      </c>
      <c r="B644" t="s">
        <v>3380</v>
      </c>
      <c r="C644">
        <f t="shared" si="20"/>
        <v>1</v>
      </c>
      <c r="D644">
        <f t="shared" si="21"/>
        <v>1</v>
      </c>
    </row>
    <row r="645" spans="1:4" x14ac:dyDescent="0.2">
      <c r="A645">
        <v>119705792</v>
      </c>
      <c r="B645" t="s">
        <v>3380</v>
      </c>
      <c r="C645">
        <f t="shared" si="20"/>
        <v>1</v>
      </c>
      <c r="D645">
        <f t="shared" si="21"/>
        <v>1</v>
      </c>
    </row>
    <row r="646" spans="1:4" x14ac:dyDescent="0.2">
      <c r="A646">
        <v>3921739</v>
      </c>
      <c r="B646" t="s">
        <v>3380</v>
      </c>
      <c r="C646">
        <f t="shared" si="20"/>
        <v>1</v>
      </c>
      <c r="D646">
        <f t="shared" si="21"/>
        <v>1</v>
      </c>
    </row>
    <row r="647" spans="1:4" x14ac:dyDescent="0.2">
      <c r="A647">
        <v>118846442</v>
      </c>
      <c r="B647" t="s">
        <v>3380</v>
      </c>
      <c r="C647">
        <f t="shared" si="20"/>
        <v>1</v>
      </c>
      <c r="D647">
        <f t="shared" si="21"/>
        <v>1</v>
      </c>
    </row>
    <row r="648" spans="1:4" x14ac:dyDescent="0.2">
      <c r="A648">
        <v>53442012</v>
      </c>
      <c r="B648" t="s">
        <v>3380</v>
      </c>
      <c r="C648">
        <f t="shared" si="20"/>
        <v>1</v>
      </c>
      <c r="D648">
        <f t="shared" si="21"/>
        <v>1</v>
      </c>
    </row>
    <row r="649" spans="1:4" x14ac:dyDescent="0.2">
      <c r="A649">
        <v>9746510</v>
      </c>
      <c r="B649" t="s">
        <v>3380</v>
      </c>
      <c r="C649">
        <f t="shared" si="20"/>
        <v>1</v>
      </c>
      <c r="D649">
        <f t="shared" si="21"/>
        <v>1</v>
      </c>
    </row>
    <row r="650" spans="1:4" x14ac:dyDescent="0.2">
      <c r="A650">
        <v>13358930</v>
      </c>
      <c r="B650" t="s">
        <v>3380</v>
      </c>
      <c r="C650">
        <f t="shared" si="20"/>
        <v>1</v>
      </c>
      <c r="D650">
        <f t="shared" si="21"/>
        <v>1</v>
      </c>
    </row>
    <row r="651" spans="1:4" x14ac:dyDescent="0.2">
      <c r="A651">
        <v>4578486</v>
      </c>
      <c r="B651" t="s">
        <v>3380</v>
      </c>
      <c r="C651">
        <f t="shared" si="20"/>
        <v>1</v>
      </c>
      <c r="D651">
        <f t="shared" si="21"/>
        <v>1</v>
      </c>
    </row>
    <row r="652" spans="1:4" x14ac:dyDescent="0.2">
      <c r="A652">
        <v>13984561</v>
      </c>
      <c r="B652" t="s">
        <v>3380</v>
      </c>
      <c r="C652">
        <f t="shared" si="20"/>
        <v>1</v>
      </c>
      <c r="D652">
        <f t="shared" si="21"/>
        <v>1</v>
      </c>
    </row>
    <row r="653" spans="1:4" x14ac:dyDescent="0.2">
      <c r="A653">
        <v>185407873</v>
      </c>
      <c r="B653" t="s">
        <v>3380</v>
      </c>
      <c r="C653">
        <f t="shared" si="20"/>
        <v>1</v>
      </c>
      <c r="D653">
        <f t="shared" si="21"/>
        <v>1</v>
      </c>
    </row>
    <row r="654" spans="1:4" x14ac:dyDescent="0.2">
      <c r="A654">
        <v>14263598</v>
      </c>
      <c r="B654" t="s">
        <v>3380</v>
      </c>
      <c r="C654">
        <f t="shared" si="20"/>
        <v>1</v>
      </c>
      <c r="D654">
        <f t="shared" si="21"/>
        <v>1</v>
      </c>
    </row>
    <row r="655" spans="1:4" x14ac:dyDescent="0.2">
      <c r="A655">
        <v>1756334</v>
      </c>
      <c r="B655" t="s">
        <v>3380</v>
      </c>
      <c r="C655">
        <f t="shared" si="20"/>
        <v>1</v>
      </c>
      <c r="D655">
        <f t="shared" si="21"/>
        <v>1</v>
      </c>
    </row>
    <row r="656" spans="1:4" x14ac:dyDescent="0.2">
      <c r="A656">
        <v>38500722</v>
      </c>
      <c r="B656" t="s">
        <v>3380</v>
      </c>
      <c r="C656">
        <f t="shared" si="20"/>
        <v>1</v>
      </c>
      <c r="D656">
        <f t="shared" si="21"/>
        <v>1</v>
      </c>
    </row>
    <row r="657" spans="1:4" x14ac:dyDescent="0.2">
      <c r="A657">
        <v>189751171</v>
      </c>
      <c r="B657" t="s">
        <v>3380</v>
      </c>
      <c r="C657">
        <f t="shared" si="20"/>
        <v>1</v>
      </c>
      <c r="D657">
        <f t="shared" si="21"/>
        <v>1</v>
      </c>
    </row>
    <row r="658" spans="1:4" x14ac:dyDescent="0.2">
      <c r="A658">
        <v>21906961</v>
      </c>
      <c r="B658" t="s">
        <v>3380</v>
      </c>
      <c r="C658">
        <f t="shared" si="20"/>
        <v>1</v>
      </c>
      <c r="D658">
        <f t="shared" si="21"/>
        <v>1</v>
      </c>
    </row>
    <row r="659" spans="1:4" x14ac:dyDescent="0.2">
      <c r="A659">
        <v>49729832</v>
      </c>
      <c r="B659" t="s">
        <v>3380</v>
      </c>
      <c r="C659">
        <f t="shared" si="20"/>
        <v>1</v>
      </c>
      <c r="D659">
        <f t="shared" si="21"/>
        <v>1</v>
      </c>
    </row>
    <row r="660" spans="1:4" x14ac:dyDescent="0.2">
      <c r="A660">
        <v>35832842</v>
      </c>
      <c r="B660" t="s">
        <v>3380</v>
      </c>
      <c r="C660">
        <f t="shared" si="20"/>
        <v>1</v>
      </c>
      <c r="D660">
        <f t="shared" si="21"/>
        <v>1</v>
      </c>
    </row>
    <row r="661" spans="1:4" x14ac:dyDescent="0.2">
      <c r="A661">
        <v>23078421</v>
      </c>
      <c r="B661" t="s">
        <v>3380</v>
      </c>
      <c r="C661">
        <f t="shared" si="20"/>
        <v>1</v>
      </c>
      <c r="D661">
        <f t="shared" si="21"/>
        <v>1</v>
      </c>
    </row>
    <row r="662" spans="1:4" x14ac:dyDescent="0.2">
      <c r="A662">
        <v>12452751</v>
      </c>
      <c r="B662" t="s">
        <v>3380</v>
      </c>
      <c r="C662">
        <f t="shared" si="20"/>
        <v>1</v>
      </c>
      <c r="D662">
        <f t="shared" si="21"/>
        <v>1</v>
      </c>
    </row>
    <row r="663" spans="1:4" x14ac:dyDescent="0.2">
      <c r="A663">
        <v>182797382</v>
      </c>
      <c r="B663" t="s">
        <v>3380</v>
      </c>
      <c r="C663">
        <f t="shared" si="20"/>
        <v>1</v>
      </c>
      <c r="D663">
        <f t="shared" si="21"/>
        <v>1</v>
      </c>
    </row>
    <row r="664" spans="1:4" x14ac:dyDescent="0.2">
      <c r="A664">
        <v>128213782</v>
      </c>
      <c r="B664" t="s">
        <v>3380</v>
      </c>
      <c r="C664">
        <f t="shared" si="20"/>
        <v>1</v>
      </c>
      <c r="D664">
        <f t="shared" si="21"/>
        <v>1</v>
      </c>
    </row>
    <row r="665" spans="1:4" x14ac:dyDescent="0.2">
      <c r="A665">
        <v>9506555</v>
      </c>
      <c r="B665" t="s">
        <v>3380</v>
      </c>
      <c r="C665">
        <f t="shared" si="20"/>
        <v>1</v>
      </c>
      <c r="D665">
        <f t="shared" si="21"/>
        <v>1</v>
      </c>
    </row>
    <row r="666" spans="1:4" x14ac:dyDescent="0.2">
      <c r="A666">
        <v>5527199</v>
      </c>
      <c r="B666" t="s">
        <v>3380</v>
      </c>
      <c r="C666">
        <f t="shared" si="20"/>
        <v>1</v>
      </c>
      <c r="D666">
        <f t="shared" si="21"/>
        <v>1</v>
      </c>
    </row>
    <row r="667" spans="1:4" x14ac:dyDescent="0.2">
      <c r="A667">
        <v>191055885</v>
      </c>
      <c r="B667" t="s">
        <v>3380</v>
      </c>
      <c r="C667">
        <f t="shared" si="20"/>
        <v>1</v>
      </c>
      <c r="D667">
        <f t="shared" si="21"/>
        <v>1</v>
      </c>
    </row>
    <row r="668" spans="1:4" x14ac:dyDescent="0.2">
      <c r="A668">
        <v>10287639</v>
      </c>
      <c r="B668" t="s">
        <v>3380</v>
      </c>
      <c r="C668">
        <f t="shared" si="20"/>
        <v>1</v>
      </c>
      <c r="D668">
        <f t="shared" si="21"/>
        <v>1</v>
      </c>
    </row>
    <row r="669" spans="1:4" x14ac:dyDescent="0.2">
      <c r="A669">
        <v>19503181</v>
      </c>
      <c r="B669" t="s">
        <v>3380</v>
      </c>
      <c r="C669">
        <f t="shared" si="20"/>
        <v>1</v>
      </c>
      <c r="D669">
        <f t="shared" si="21"/>
        <v>1</v>
      </c>
    </row>
    <row r="670" spans="1:4" x14ac:dyDescent="0.2">
      <c r="A670">
        <v>148666852</v>
      </c>
      <c r="B670" t="s">
        <v>3380</v>
      </c>
      <c r="C670">
        <f t="shared" si="20"/>
        <v>1</v>
      </c>
      <c r="D670">
        <f t="shared" si="21"/>
        <v>1</v>
      </c>
    </row>
    <row r="671" spans="1:4" x14ac:dyDescent="0.2">
      <c r="A671">
        <v>162291082</v>
      </c>
      <c r="B671" t="s">
        <v>3380</v>
      </c>
      <c r="C671">
        <f t="shared" si="20"/>
        <v>1</v>
      </c>
      <c r="D671">
        <f t="shared" si="21"/>
        <v>1</v>
      </c>
    </row>
    <row r="672" spans="1:4" x14ac:dyDescent="0.2">
      <c r="A672">
        <v>9583311</v>
      </c>
      <c r="B672" t="s">
        <v>3380</v>
      </c>
      <c r="C672">
        <f t="shared" si="20"/>
        <v>1</v>
      </c>
      <c r="D672">
        <f t="shared" si="21"/>
        <v>1</v>
      </c>
    </row>
    <row r="673" spans="1:4" x14ac:dyDescent="0.2">
      <c r="A673">
        <v>109319102</v>
      </c>
      <c r="B673" t="s">
        <v>3380</v>
      </c>
      <c r="C673">
        <f t="shared" si="20"/>
        <v>1</v>
      </c>
      <c r="D673">
        <f t="shared" si="21"/>
        <v>1</v>
      </c>
    </row>
    <row r="674" spans="1:4" x14ac:dyDescent="0.2">
      <c r="A674">
        <v>8598146</v>
      </c>
      <c r="B674" t="s">
        <v>3380</v>
      </c>
      <c r="C674">
        <f t="shared" si="20"/>
        <v>1</v>
      </c>
      <c r="D674">
        <f t="shared" si="21"/>
        <v>1</v>
      </c>
    </row>
    <row r="675" spans="1:4" x14ac:dyDescent="0.2">
      <c r="A675">
        <v>33887652</v>
      </c>
      <c r="B675" t="s">
        <v>3380</v>
      </c>
      <c r="C675">
        <f t="shared" si="20"/>
        <v>1</v>
      </c>
      <c r="D675">
        <f t="shared" si="21"/>
        <v>1</v>
      </c>
    </row>
    <row r="676" spans="1:4" x14ac:dyDescent="0.2">
      <c r="A676">
        <v>68421572</v>
      </c>
      <c r="B676" t="s">
        <v>3380</v>
      </c>
      <c r="C676">
        <f t="shared" si="20"/>
        <v>1</v>
      </c>
      <c r="D676">
        <f t="shared" si="21"/>
        <v>1</v>
      </c>
    </row>
    <row r="677" spans="1:4" x14ac:dyDescent="0.2">
      <c r="A677">
        <v>50020512</v>
      </c>
      <c r="B677" t="s">
        <v>3380</v>
      </c>
      <c r="C677">
        <f t="shared" si="20"/>
        <v>1</v>
      </c>
      <c r="D677">
        <f t="shared" si="21"/>
        <v>1</v>
      </c>
    </row>
    <row r="678" spans="1:4" x14ac:dyDescent="0.2">
      <c r="A678">
        <v>86253922</v>
      </c>
      <c r="B678" t="s">
        <v>3380</v>
      </c>
      <c r="C678">
        <f t="shared" si="20"/>
        <v>1</v>
      </c>
      <c r="D678">
        <f t="shared" si="21"/>
        <v>1</v>
      </c>
    </row>
    <row r="679" spans="1:4" x14ac:dyDescent="0.2">
      <c r="A679">
        <v>11033604</v>
      </c>
      <c r="B679" t="s">
        <v>3380</v>
      </c>
      <c r="C679">
        <f t="shared" si="20"/>
        <v>1</v>
      </c>
      <c r="D679">
        <f t="shared" si="21"/>
        <v>1</v>
      </c>
    </row>
    <row r="680" spans="1:4" x14ac:dyDescent="0.2">
      <c r="A680">
        <v>187969018</v>
      </c>
      <c r="B680" t="s">
        <v>3380</v>
      </c>
      <c r="C680">
        <f t="shared" si="20"/>
        <v>1</v>
      </c>
      <c r="D680">
        <f t="shared" si="21"/>
        <v>1</v>
      </c>
    </row>
    <row r="681" spans="1:4" x14ac:dyDescent="0.2">
      <c r="A681">
        <v>9221321</v>
      </c>
      <c r="B681" t="s">
        <v>3380</v>
      </c>
      <c r="C681">
        <f t="shared" si="20"/>
        <v>1</v>
      </c>
      <c r="D681">
        <f t="shared" si="21"/>
        <v>1</v>
      </c>
    </row>
    <row r="682" spans="1:4" x14ac:dyDescent="0.2">
      <c r="A682">
        <v>85647882</v>
      </c>
      <c r="B682" t="s">
        <v>3380</v>
      </c>
      <c r="C682">
        <f t="shared" si="20"/>
        <v>1</v>
      </c>
      <c r="D682">
        <f t="shared" si="21"/>
        <v>1</v>
      </c>
    </row>
    <row r="683" spans="1:4" x14ac:dyDescent="0.2">
      <c r="A683">
        <v>14448336</v>
      </c>
      <c r="B683" t="s">
        <v>3380</v>
      </c>
      <c r="C683">
        <f t="shared" si="20"/>
        <v>1</v>
      </c>
      <c r="D683">
        <f t="shared" si="21"/>
        <v>1</v>
      </c>
    </row>
    <row r="684" spans="1:4" x14ac:dyDescent="0.2">
      <c r="A684">
        <v>37506772</v>
      </c>
      <c r="B684" t="s">
        <v>3380</v>
      </c>
      <c r="C684">
        <f t="shared" si="20"/>
        <v>1</v>
      </c>
      <c r="D684">
        <f t="shared" si="21"/>
        <v>1</v>
      </c>
    </row>
    <row r="685" spans="1:4" x14ac:dyDescent="0.2">
      <c r="A685">
        <v>133635122</v>
      </c>
      <c r="B685" t="s">
        <v>3380</v>
      </c>
      <c r="C685">
        <f t="shared" si="20"/>
        <v>1</v>
      </c>
      <c r="D685">
        <f t="shared" si="21"/>
        <v>1</v>
      </c>
    </row>
    <row r="686" spans="1:4" x14ac:dyDescent="0.2">
      <c r="A686">
        <v>189633068</v>
      </c>
      <c r="B686" t="s">
        <v>3380</v>
      </c>
      <c r="C686">
        <f t="shared" si="20"/>
        <v>1</v>
      </c>
      <c r="D686">
        <f t="shared" si="21"/>
        <v>1</v>
      </c>
    </row>
    <row r="687" spans="1:4" x14ac:dyDescent="0.2">
      <c r="A687">
        <v>116305062</v>
      </c>
      <c r="B687" t="s">
        <v>3380</v>
      </c>
      <c r="C687">
        <f t="shared" si="20"/>
        <v>1</v>
      </c>
      <c r="D687">
        <f t="shared" si="21"/>
        <v>1</v>
      </c>
    </row>
    <row r="688" spans="1:4" x14ac:dyDescent="0.2">
      <c r="A688">
        <v>191503161</v>
      </c>
      <c r="B688" t="s">
        <v>3380</v>
      </c>
      <c r="C688">
        <f t="shared" si="20"/>
        <v>1</v>
      </c>
      <c r="D688">
        <f t="shared" si="21"/>
        <v>1</v>
      </c>
    </row>
    <row r="689" spans="1:4" x14ac:dyDescent="0.2">
      <c r="A689">
        <v>13058454</v>
      </c>
      <c r="B689" t="s">
        <v>3380</v>
      </c>
      <c r="C689">
        <f t="shared" si="20"/>
        <v>1</v>
      </c>
      <c r="D689">
        <f t="shared" si="21"/>
        <v>1</v>
      </c>
    </row>
    <row r="690" spans="1:4" x14ac:dyDescent="0.2">
      <c r="A690">
        <v>3812987</v>
      </c>
      <c r="B690" t="s">
        <v>3380</v>
      </c>
      <c r="C690">
        <f t="shared" si="20"/>
        <v>1</v>
      </c>
      <c r="D690">
        <f t="shared" si="21"/>
        <v>1</v>
      </c>
    </row>
    <row r="691" spans="1:4" x14ac:dyDescent="0.2">
      <c r="A691">
        <v>4546837</v>
      </c>
      <c r="B691" t="s">
        <v>3380</v>
      </c>
      <c r="C691">
        <f t="shared" si="20"/>
        <v>1</v>
      </c>
      <c r="D691">
        <f t="shared" si="21"/>
        <v>1</v>
      </c>
    </row>
    <row r="692" spans="1:4" x14ac:dyDescent="0.2">
      <c r="A692">
        <v>185472059</v>
      </c>
      <c r="B692" t="s">
        <v>3380</v>
      </c>
      <c r="C692">
        <f t="shared" si="20"/>
        <v>1</v>
      </c>
      <c r="D692">
        <f t="shared" si="21"/>
        <v>1</v>
      </c>
    </row>
    <row r="693" spans="1:4" x14ac:dyDescent="0.2">
      <c r="A693">
        <v>63982122</v>
      </c>
      <c r="B693" t="s">
        <v>3380</v>
      </c>
      <c r="C693">
        <f t="shared" si="20"/>
        <v>1</v>
      </c>
      <c r="D693">
        <f t="shared" si="21"/>
        <v>1</v>
      </c>
    </row>
    <row r="694" spans="1:4" x14ac:dyDescent="0.2">
      <c r="A694">
        <v>9294304</v>
      </c>
      <c r="B694" t="s">
        <v>3380</v>
      </c>
      <c r="C694">
        <f t="shared" si="20"/>
        <v>1</v>
      </c>
      <c r="D694">
        <f t="shared" si="21"/>
        <v>1</v>
      </c>
    </row>
    <row r="695" spans="1:4" x14ac:dyDescent="0.2">
      <c r="A695">
        <v>10861744</v>
      </c>
      <c r="B695" t="s">
        <v>3380</v>
      </c>
      <c r="C695">
        <f t="shared" si="20"/>
        <v>1</v>
      </c>
      <c r="D695">
        <f t="shared" si="21"/>
        <v>1</v>
      </c>
    </row>
    <row r="696" spans="1:4" x14ac:dyDescent="0.2">
      <c r="A696">
        <v>126435362</v>
      </c>
      <c r="B696" t="s">
        <v>3380</v>
      </c>
      <c r="C696">
        <f t="shared" si="20"/>
        <v>1</v>
      </c>
      <c r="D696">
        <f t="shared" si="21"/>
        <v>1</v>
      </c>
    </row>
    <row r="697" spans="1:4" x14ac:dyDescent="0.2">
      <c r="A697">
        <v>188219131</v>
      </c>
      <c r="B697" t="s">
        <v>3380</v>
      </c>
      <c r="C697">
        <f t="shared" si="20"/>
        <v>1</v>
      </c>
      <c r="D697">
        <f t="shared" si="21"/>
        <v>1</v>
      </c>
    </row>
    <row r="698" spans="1:4" x14ac:dyDescent="0.2">
      <c r="A698">
        <v>84062542</v>
      </c>
      <c r="B698" t="s">
        <v>3380</v>
      </c>
      <c r="C698">
        <f t="shared" si="20"/>
        <v>1</v>
      </c>
      <c r="D698">
        <f t="shared" si="21"/>
        <v>1</v>
      </c>
    </row>
    <row r="699" spans="1:4" x14ac:dyDescent="0.2">
      <c r="A699">
        <v>157622742</v>
      </c>
      <c r="B699" t="s">
        <v>3380</v>
      </c>
      <c r="C699">
        <f t="shared" si="20"/>
        <v>1</v>
      </c>
      <c r="D699">
        <f t="shared" si="21"/>
        <v>1</v>
      </c>
    </row>
    <row r="700" spans="1:4" x14ac:dyDescent="0.2">
      <c r="A700">
        <v>148547962</v>
      </c>
      <c r="B700" t="s">
        <v>3494</v>
      </c>
      <c r="C700">
        <f t="shared" si="20"/>
        <v>1</v>
      </c>
      <c r="D700">
        <f t="shared" si="21"/>
        <v>0</v>
      </c>
    </row>
    <row r="701" spans="1:4" x14ac:dyDescent="0.2">
      <c r="A701">
        <v>9631892</v>
      </c>
      <c r="B701" t="s">
        <v>3494</v>
      </c>
      <c r="C701">
        <f t="shared" si="20"/>
        <v>1</v>
      </c>
      <c r="D701">
        <f t="shared" si="21"/>
        <v>0</v>
      </c>
    </row>
    <row r="702" spans="1:4" x14ac:dyDescent="0.2">
      <c r="A702">
        <v>168356482</v>
      </c>
      <c r="B702" t="s">
        <v>3496</v>
      </c>
      <c r="C702">
        <f t="shared" si="20"/>
        <v>1</v>
      </c>
      <c r="D702">
        <f t="shared" si="21"/>
        <v>0</v>
      </c>
    </row>
    <row r="703" spans="1:4" x14ac:dyDescent="0.2">
      <c r="A703">
        <v>186153502</v>
      </c>
      <c r="B703" t="s">
        <v>3475</v>
      </c>
      <c r="C703">
        <f t="shared" si="20"/>
        <v>1</v>
      </c>
      <c r="D703">
        <f t="shared" si="21"/>
        <v>0</v>
      </c>
    </row>
    <row r="704" spans="1:4" x14ac:dyDescent="0.2">
      <c r="A704">
        <v>88524442</v>
      </c>
      <c r="B704" t="s">
        <v>3380</v>
      </c>
      <c r="C704">
        <f t="shared" si="20"/>
        <v>1</v>
      </c>
      <c r="D704">
        <f t="shared" si="21"/>
        <v>1</v>
      </c>
    </row>
    <row r="705" spans="1:4" x14ac:dyDescent="0.2">
      <c r="A705">
        <v>159864962</v>
      </c>
      <c r="B705" t="s">
        <v>3380</v>
      </c>
      <c r="C705">
        <f t="shared" si="20"/>
        <v>1</v>
      </c>
      <c r="D705">
        <f t="shared" si="21"/>
        <v>1</v>
      </c>
    </row>
    <row r="706" spans="1:4" x14ac:dyDescent="0.2">
      <c r="A706">
        <v>131485672</v>
      </c>
      <c r="B706" t="s">
        <v>3380</v>
      </c>
      <c r="C706">
        <f t="shared" si="20"/>
        <v>1</v>
      </c>
      <c r="D706">
        <f t="shared" si="21"/>
        <v>1</v>
      </c>
    </row>
    <row r="707" spans="1:4" x14ac:dyDescent="0.2">
      <c r="A707">
        <v>54909752</v>
      </c>
      <c r="B707" t="s">
        <v>3380</v>
      </c>
      <c r="C707">
        <f t="shared" ref="C707:C770" si="22">IF(IFERROR(SEARCH(" PA", B707), 0), 1, 0)</f>
        <v>1</v>
      </c>
      <c r="D707">
        <f t="shared" ref="D707:D770" si="23">IF(IFERROR(SEARCH("Pittsburgh", B707), 0), 1, 0)</f>
        <v>1</v>
      </c>
    </row>
    <row r="708" spans="1:4" x14ac:dyDescent="0.2">
      <c r="A708">
        <v>132650592</v>
      </c>
      <c r="B708" t="s">
        <v>3380</v>
      </c>
      <c r="C708">
        <f t="shared" si="22"/>
        <v>1</v>
      </c>
      <c r="D708">
        <f t="shared" si="23"/>
        <v>1</v>
      </c>
    </row>
    <row r="709" spans="1:4" x14ac:dyDescent="0.2">
      <c r="A709">
        <v>187183819</v>
      </c>
      <c r="B709" t="s">
        <v>3380</v>
      </c>
      <c r="C709">
        <f t="shared" si="22"/>
        <v>1</v>
      </c>
      <c r="D709">
        <f t="shared" si="23"/>
        <v>1</v>
      </c>
    </row>
    <row r="710" spans="1:4" x14ac:dyDescent="0.2">
      <c r="A710">
        <v>190244209</v>
      </c>
      <c r="B710" t="s">
        <v>3412</v>
      </c>
      <c r="C710">
        <f t="shared" si="22"/>
        <v>1</v>
      </c>
      <c r="D710">
        <f t="shared" si="23"/>
        <v>0</v>
      </c>
    </row>
    <row r="711" spans="1:4" x14ac:dyDescent="0.2">
      <c r="A711">
        <v>133747152</v>
      </c>
      <c r="B711" t="s">
        <v>3392</v>
      </c>
      <c r="C711">
        <f t="shared" si="22"/>
        <v>1</v>
      </c>
      <c r="D711">
        <f t="shared" si="23"/>
        <v>0</v>
      </c>
    </row>
    <row r="712" spans="1:4" x14ac:dyDescent="0.2">
      <c r="A712">
        <v>175995002</v>
      </c>
      <c r="B712" t="s">
        <v>3414</v>
      </c>
      <c r="C712">
        <f t="shared" si="22"/>
        <v>1</v>
      </c>
      <c r="D712">
        <f t="shared" si="23"/>
        <v>0</v>
      </c>
    </row>
    <row r="713" spans="1:4" x14ac:dyDescent="0.2">
      <c r="A713">
        <v>183789788</v>
      </c>
      <c r="B713" t="s">
        <v>3387</v>
      </c>
      <c r="C713">
        <f t="shared" si="22"/>
        <v>1</v>
      </c>
      <c r="D713">
        <f t="shared" si="23"/>
        <v>0</v>
      </c>
    </row>
    <row r="714" spans="1:4" x14ac:dyDescent="0.2">
      <c r="A714">
        <v>185838227</v>
      </c>
      <c r="B714" t="s">
        <v>3387</v>
      </c>
      <c r="C714">
        <f t="shared" si="22"/>
        <v>1</v>
      </c>
      <c r="D714">
        <f t="shared" si="23"/>
        <v>0</v>
      </c>
    </row>
    <row r="715" spans="1:4" x14ac:dyDescent="0.2">
      <c r="A715">
        <v>11464905</v>
      </c>
      <c r="B715" t="s">
        <v>3387</v>
      </c>
      <c r="C715">
        <f t="shared" si="22"/>
        <v>1</v>
      </c>
      <c r="D715">
        <f t="shared" si="23"/>
        <v>0</v>
      </c>
    </row>
    <row r="716" spans="1:4" x14ac:dyDescent="0.2">
      <c r="A716">
        <v>10282677</v>
      </c>
      <c r="B716" t="s">
        <v>3436</v>
      </c>
      <c r="C716">
        <f t="shared" si="22"/>
        <v>1</v>
      </c>
      <c r="D716">
        <f t="shared" si="23"/>
        <v>0</v>
      </c>
    </row>
    <row r="717" spans="1:4" x14ac:dyDescent="0.2">
      <c r="A717">
        <v>188647706</v>
      </c>
      <c r="B717" t="s">
        <v>3436</v>
      </c>
      <c r="C717">
        <f t="shared" si="22"/>
        <v>1</v>
      </c>
      <c r="D717">
        <f t="shared" si="23"/>
        <v>0</v>
      </c>
    </row>
    <row r="718" spans="1:4" x14ac:dyDescent="0.2">
      <c r="A718">
        <v>1910572</v>
      </c>
      <c r="B718" t="s">
        <v>3436</v>
      </c>
      <c r="C718">
        <f t="shared" si="22"/>
        <v>1</v>
      </c>
      <c r="D718">
        <f t="shared" si="23"/>
        <v>0</v>
      </c>
    </row>
    <row r="719" spans="1:4" x14ac:dyDescent="0.2">
      <c r="A719">
        <v>179940942</v>
      </c>
      <c r="B719" t="s">
        <v>3436</v>
      </c>
      <c r="C719">
        <f t="shared" si="22"/>
        <v>1</v>
      </c>
      <c r="D719">
        <f t="shared" si="23"/>
        <v>0</v>
      </c>
    </row>
    <row r="720" spans="1:4" x14ac:dyDescent="0.2">
      <c r="A720">
        <v>82830082</v>
      </c>
      <c r="B720" t="s">
        <v>3436</v>
      </c>
      <c r="C720">
        <f t="shared" si="22"/>
        <v>1</v>
      </c>
      <c r="D720">
        <f t="shared" si="23"/>
        <v>0</v>
      </c>
    </row>
    <row r="721" spans="1:4" x14ac:dyDescent="0.2">
      <c r="A721">
        <v>189055231</v>
      </c>
      <c r="B721" t="s">
        <v>3436</v>
      </c>
      <c r="C721">
        <f t="shared" si="22"/>
        <v>1</v>
      </c>
      <c r="D721">
        <f t="shared" si="23"/>
        <v>0</v>
      </c>
    </row>
    <row r="722" spans="1:4" x14ac:dyDescent="0.2">
      <c r="A722">
        <v>191490902</v>
      </c>
      <c r="B722" t="s">
        <v>3406</v>
      </c>
      <c r="C722">
        <f t="shared" si="22"/>
        <v>1</v>
      </c>
      <c r="D722">
        <f t="shared" si="23"/>
        <v>0</v>
      </c>
    </row>
    <row r="723" spans="1:4" x14ac:dyDescent="0.2">
      <c r="A723">
        <v>6036085</v>
      </c>
      <c r="B723" t="s">
        <v>3406</v>
      </c>
      <c r="C723">
        <f t="shared" si="22"/>
        <v>1</v>
      </c>
      <c r="D723">
        <f t="shared" si="23"/>
        <v>0</v>
      </c>
    </row>
    <row r="724" spans="1:4" x14ac:dyDescent="0.2">
      <c r="A724">
        <v>68952652</v>
      </c>
      <c r="B724" t="s">
        <v>3406</v>
      </c>
      <c r="C724">
        <f t="shared" si="22"/>
        <v>1</v>
      </c>
      <c r="D724">
        <f t="shared" si="23"/>
        <v>0</v>
      </c>
    </row>
    <row r="725" spans="1:4" x14ac:dyDescent="0.2">
      <c r="A725">
        <v>9545201</v>
      </c>
      <c r="B725" t="s">
        <v>3381</v>
      </c>
      <c r="C725">
        <f t="shared" si="22"/>
        <v>1</v>
      </c>
      <c r="D725">
        <f t="shared" si="23"/>
        <v>0</v>
      </c>
    </row>
    <row r="726" spans="1:4" x14ac:dyDescent="0.2">
      <c r="A726">
        <v>92442612</v>
      </c>
      <c r="B726" t="s">
        <v>3416</v>
      </c>
      <c r="C726">
        <f t="shared" si="22"/>
        <v>1</v>
      </c>
      <c r="D726">
        <f t="shared" si="23"/>
        <v>0</v>
      </c>
    </row>
    <row r="727" spans="1:4" x14ac:dyDescent="0.2">
      <c r="A727">
        <v>191870859</v>
      </c>
      <c r="B727" t="s">
        <v>3416</v>
      </c>
      <c r="C727">
        <f t="shared" si="22"/>
        <v>1</v>
      </c>
      <c r="D727">
        <f t="shared" si="23"/>
        <v>0</v>
      </c>
    </row>
    <row r="728" spans="1:4" x14ac:dyDescent="0.2">
      <c r="A728">
        <v>158623112</v>
      </c>
      <c r="B728" t="s">
        <v>3416</v>
      </c>
      <c r="C728">
        <f t="shared" si="22"/>
        <v>1</v>
      </c>
      <c r="D728">
        <f t="shared" si="23"/>
        <v>0</v>
      </c>
    </row>
    <row r="729" spans="1:4" x14ac:dyDescent="0.2">
      <c r="A729">
        <v>90146912</v>
      </c>
      <c r="B729" t="s">
        <v>3513</v>
      </c>
      <c r="C729">
        <f t="shared" si="22"/>
        <v>1</v>
      </c>
      <c r="D729">
        <f t="shared" si="23"/>
        <v>0</v>
      </c>
    </row>
    <row r="730" spans="1:4" x14ac:dyDescent="0.2">
      <c r="A730">
        <v>187412075</v>
      </c>
      <c r="B730" t="s">
        <v>3413</v>
      </c>
      <c r="C730">
        <f t="shared" si="22"/>
        <v>1</v>
      </c>
      <c r="D730">
        <f t="shared" si="23"/>
        <v>0</v>
      </c>
    </row>
    <row r="731" spans="1:4" x14ac:dyDescent="0.2">
      <c r="A731">
        <v>13992020</v>
      </c>
      <c r="B731" t="s">
        <v>3413</v>
      </c>
      <c r="C731">
        <f t="shared" si="22"/>
        <v>1</v>
      </c>
      <c r="D731">
        <f t="shared" si="23"/>
        <v>0</v>
      </c>
    </row>
    <row r="732" spans="1:4" x14ac:dyDescent="0.2">
      <c r="A732">
        <v>14316436</v>
      </c>
      <c r="B732" t="s">
        <v>3393</v>
      </c>
      <c r="C732">
        <f t="shared" si="22"/>
        <v>1</v>
      </c>
      <c r="D732">
        <f t="shared" si="23"/>
        <v>0</v>
      </c>
    </row>
    <row r="733" spans="1:4" x14ac:dyDescent="0.2">
      <c r="A733">
        <v>136429132</v>
      </c>
      <c r="B733" t="s">
        <v>3393</v>
      </c>
      <c r="C733">
        <f t="shared" si="22"/>
        <v>1</v>
      </c>
      <c r="D733">
        <f t="shared" si="23"/>
        <v>0</v>
      </c>
    </row>
    <row r="734" spans="1:4" x14ac:dyDescent="0.2">
      <c r="A734">
        <v>57839502</v>
      </c>
      <c r="B734" t="s">
        <v>3393</v>
      </c>
      <c r="C734">
        <f t="shared" si="22"/>
        <v>1</v>
      </c>
      <c r="D734">
        <f t="shared" si="23"/>
        <v>0</v>
      </c>
    </row>
    <row r="735" spans="1:4" x14ac:dyDescent="0.2">
      <c r="A735">
        <v>178663592</v>
      </c>
      <c r="B735" t="s">
        <v>3391</v>
      </c>
      <c r="C735">
        <f t="shared" si="22"/>
        <v>1</v>
      </c>
      <c r="D735">
        <f t="shared" si="23"/>
        <v>0</v>
      </c>
    </row>
    <row r="736" spans="1:4" x14ac:dyDescent="0.2">
      <c r="A736">
        <v>189483363</v>
      </c>
      <c r="B736" t="s">
        <v>3391</v>
      </c>
      <c r="C736">
        <f t="shared" si="22"/>
        <v>1</v>
      </c>
      <c r="D736">
        <f t="shared" si="23"/>
        <v>0</v>
      </c>
    </row>
    <row r="737" spans="1:4" x14ac:dyDescent="0.2">
      <c r="A737">
        <v>182188902</v>
      </c>
      <c r="B737" t="s">
        <v>3394</v>
      </c>
      <c r="C737">
        <f t="shared" si="22"/>
        <v>1</v>
      </c>
      <c r="D737">
        <f t="shared" si="23"/>
        <v>0</v>
      </c>
    </row>
    <row r="738" spans="1:4" x14ac:dyDescent="0.2">
      <c r="A738">
        <v>182895241</v>
      </c>
      <c r="B738" t="s">
        <v>3394</v>
      </c>
      <c r="C738">
        <f t="shared" si="22"/>
        <v>1</v>
      </c>
      <c r="D738">
        <f t="shared" si="23"/>
        <v>0</v>
      </c>
    </row>
    <row r="739" spans="1:4" x14ac:dyDescent="0.2">
      <c r="A739">
        <v>127594472</v>
      </c>
      <c r="B739" t="s">
        <v>3449</v>
      </c>
      <c r="C739">
        <f t="shared" si="22"/>
        <v>1</v>
      </c>
      <c r="D739">
        <f t="shared" si="23"/>
        <v>0</v>
      </c>
    </row>
    <row r="740" spans="1:4" x14ac:dyDescent="0.2">
      <c r="A740">
        <v>94490582</v>
      </c>
      <c r="B740" t="s">
        <v>3510</v>
      </c>
      <c r="C740">
        <f t="shared" si="22"/>
        <v>1</v>
      </c>
      <c r="D740">
        <f t="shared" si="23"/>
        <v>0</v>
      </c>
    </row>
    <row r="741" spans="1:4" x14ac:dyDescent="0.2">
      <c r="A741">
        <v>180592192</v>
      </c>
      <c r="B741" t="s">
        <v>3452</v>
      </c>
      <c r="C741">
        <f t="shared" si="22"/>
        <v>1</v>
      </c>
      <c r="D741">
        <f t="shared" si="23"/>
        <v>0</v>
      </c>
    </row>
    <row r="742" spans="1:4" x14ac:dyDescent="0.2">
      <c r="A742">
        <v>190810221</v>
      </c>
      <c r="B742" t="s">
        <v>3398</v>
      </c>
      <c r="C742">
        <f t="shared" si="22"/>
        <v>1</v>
      </c>
      <c r="D742">
        <f t="shared" si="23"/>
        <v>0</v>
      </c>
    </row>
    <row r="743" spans="1:4" x14ac:dyDescent="0.2">
      <c r="A743">
        <v>13106857</v>
      </c>
      <c r="B743" t="s">
        <v>3516</v>
      </c>
      <c r="C743">
        <f t="shared" si="22"/>
        <v>1</v>
      </c>
      <c r="D743">
        <f t="shared" si="23"/>
        <v>0</v>
      </c>
    </row>
    <row r="744" spans="1:4" x14ac:dyDescent="0.2">
      <c r="A744">
        <v>190521963</v>
      </c>
      <c r="B744" t="s">
        <v>3400</v>
      </c>
      <c r="C744">
        <f t="shared" si="22"/>
        <v>1</v>
      </c>
      <c r="D744">
        <f t="shared" si="23"/>
        <v>0</v>
      </c>
    </row>
    <row r="745" spans="1:4" x14ac:dyDescent="0.2">
      <c r="A745">
        <v>154414502</v>
      </c>
      <c r="B745" t="s">
        <v>3400</v>
      </c>
      <c r="C745">
        <f t="shared" si="22"/>
        <v>1</v>
      </c>
      <c r="D745">
        <f t="shared" si="23"/>
        <v>0</v>
      </c>
    </row>
    <row r="746" spans="1:4" x14ac:dyDescent="0.2">
      <c r="A746">
        <v>142033632</v>
      </c>
      <c r="B746" t="s">
        <v>3400</v>
      </c>
      <c r="C746">
        <f t="shared" si="22"/>
        <v>1</v>
      </c>
      <c r="D746">
        <f t="shared" si="23"/>
        <v>0</v>
      </c>
    </row>
    <row r="747" spans="1:4" x14ac:dyDescent="0.2">
      <c r="A747">
        <v>186132116</v>
      </c>
      <c r="B747" t="s">
        <v>3400</v>
      </c>
      <c r="C747">
        <f t="shared" si="22"/>
        <v>1</v>
      </c>
      <c r="D747">
        <f t="shared" si="23"/>
        <v>0</v>
      </c>
    </row>
    <row r="748" spans="1:4" x14ac:dyDescent="0.2">
      <c r="A748">
        <v>145183352</v>
      </c>
      <c r="B748" t="s">
        <v>3400</v>
      </c>
      <c r="C748">
        <f t="shared" si="22"/>
        <v>1</v>
      </c>
      <c r="D748">
        <f t="shared" si="23"/>
        <v>0</v>
      </c>
    </row>
    <row r="749" spans="1:4" x14ac:dyDescent="0.2">
      <c r="A749">
        <v>187235481</v>
      </c>
      <c r="B749" t="s">
        <v>3400</v>
      </c>
      <c r="C749">
        <f t="shared" si="22"/>
        <v>1</v>
      </c>
      <c r="D749">
        <f t="shared" si="23"/>
        <v>0</v>
      </c>
    </row>
    <row r="750" spans="1:4" x14ac:dyDescent="0.2">
      <c r="A750">
        <v>191409263</v>
      </c>
      <c r="B750" t="s">
        <v>3488</v>
      </c>
      <c r="C750">
        <f t="shared" si="22"/>
        <v>1</v>
      </c>
      <c r="D750">
        <f t="shared" si="23"/>
        <v>0</v>
      </c>
    </row>
    <row r="751" spans="1:4" x14ac:dyDescent="0.2">
      <c r="A751">
        <v>144465892</v>
      </c>
      <c r="B751" t="s">
        <v>3399</v>
      </c>
      <c r="C751">
        <f t="shared" si="22"/>
        <v>1</v>
      </c>
      <c r="D751">
        <f t="shared" si="23"/>
        <v>0</v>
      </c>
    </row>
    <row r="752" spans="1:4" x14ac:dyDescent="0.2">
      <c r="A752">
        <v>6990045</v>
      </c>
      <c r="B752" t="s">
        <v>3576</v>
      </c>
      <c r="C752">
        <f t="shared" si="22"/>
        <v>1</v>
      </c>
      <c r="D752">
        <f t="shared" si="23"/>
        <v>0</v>
      </c>
    </row>
    <row r="753" spans="1:4" x14ac:dyDescent="0.2">
      <c r="A753">
        <v>191137981</v>
      </c>
      <c r="B753" t="s">
        <v>3437</v>
      </c>
      <c r="C753">
        <f t="shared" si="22"/>
        <v>1</v>
      </c>
      <c r="D753">
        <f t="shared" si="23"/>
        <v>0</v>
      </c>
    </row>
    <row r="754" spans="1:4" x14ac:dyDescent="0.2">
      <c r="A754">
        <v>12462168</v>
      </c>
      <c r="B754" t="s">
        <v>3480</v>
      </c>
      <c r="C754">
        <f t="shared" si="22"/>
        <v>1</v>
      </c>
      <c r="D754">
        <f t="shared" si="23"/>
        <v>0</v>
      </c>
    </row>
    <row r="755" spans="1:4" x14ac:dyDescent="0.2">
      <c r="A755">
        <v>6386356</v>
      </c>
      <c r="B755" t="s">
        <v>3380</v>
      </c>
      <c r="C755">
        <f t="shared" si="22"/>
        <v>1</v>
      </c>
      <c r="D755">
        <f t="shared" si="23"/>
        <v>1</v>
      </c>
    </row>
    <row r="756" spans="1:4" x14ac:dyDescent="0.2">
      <c r="A756">
        <v>185183406</v>
      </c>
      <c r="B756" t="s">
        <v>3380</v>
      </c>
      <c r="C756">
        <f t="shared" si="22"/>
        <v>1</v>
      </c>
      <c r="D756">
        <f t="shared" si="23"/>
        <v>1</v>
      </c>
    </row>
    <row r="757" spans="1:4" x14ac:dyDescent="0.2">
      <c r="A757">
        <v>133373412</v>
      </c>
      <c r="B757" t="s">
        <v>3380</v>
      </c>
      <c r="C757">
        <f t="shared" si="22"/>
        <v>1</v>
      </c>
      <c r="D757">
        <f t="shared" si="23"/>
        <v>1</v>
      </c>
    </row>
    <row r="758" spans="1:4" x14ac:dyDescent="0.2">
      <c r="A758">
        <v>187080668</v>
      </c>
      <c r="B758" t="s">
        <v>3380</v>
      </c>
      <c r="C758">
        <f t="shared" si="22"/>
        <v>1</v>
      </c>
      <c r="D758">
        <f t="shared" si="23"/>
        <v>1</v>
      </c>
    </row>
    <row r="759" spans="1:4" x14ac:dyDescent="0.2">
      <c r="A759">
        <v>106997802</v>
      </c>
      <c r="B759" t="s">
        <v>3380</v>
      </c>
      <c r="C759">
        <f t="shared" si="22"/>
        <v>1</v>
      </c>
      <c r="D759">
        <f t="shared" si="23"/>
        <v>1</v>
      </c>
    </row>
    <row r="760" spans="1:4" x14ac:dyDescent="0.2">
      <c r="A760">
        <v>99422482</v>
      </c>
      <c r="B760" t="s">
        <v>3380</v>
      </c>
      <c r="C760">
        <f t="shared" si="22"/>
        <v>1</v>
      </c>
      <c r="D760">
        <f t="shared" si="23"/>
        <v>1</v>
      </c>
    </row>
    <row r="761" spans="1:4" x14ac:dyDescent="0.2">
      <c r="A761">
        <v>64488522</v>
      </c>
      <c r="B761" t="s">
        <v>3380</v>
      </c>
      <c r="C761">
        <f t="shared" si="22"/>
        <v>1</v>
      </c>
      <c r="D761">
        <f t="shared" si="23"/>
        <v>1</v>
      </c>
    </row>
    <row r="762" spans="1:4" x14ac:dyDescent="0.2">
      <c r="A762">
        <v>190413580</v>
      </c>
      <c r="B762" t="s">
        <v>3380</v>
      </c>
      <c r="C762">
        <f t="shared" si="22"/>
        <v>1</v>
      </c>
      <c r="D762">
        <f t="shared" si="23"/>
        <v>1</v>
      </c>
    </row>
    <row r="763" spans="1:4" x14ac:dyDescent="0.2">
      <c r="A763">
        <v>142206252</v>
      </c>
      <c r="B763" t="s">
        <v>3380</v>
      </c>
      <c r="C763">
        <f t="shared" si="22"/>
        <v>1</v>
      </c>
      <c r="D763">
        <f t="shared" si="23"/>
        <v>1</v>
      </c>
    </row>
    <row r="764" spans="1:4" x14ac:dyDescent="0.2">
      <c r="A764">
        <v>7390325</v>
      </c>
      <c r="B764" t="s">
        <v>3380</v>
      </c>
      <c r="C764">
        <f t="shared" si="22"/>
        <v>1</v>
      </c>
      <c r="D764">
        <f t="shared" si="23"/>
        <v>1</v>
      </c>
    </row>
    <row r="765" spans="1:4" x14ac:dyDescent="0.2">
      <c r="A765">
        <v>185826446</v>
      </c>
      <c r="B765" t="s">
        <v>3380</v>
      </c>
      <c r="C765">
        <f t="shared" si="22"/>
        <v>1</v>
      </c>
      <c r="D765">
        <f t="shared" si="23"/>
        <v>1</v>
      </c>
    </row>
    <row r="766" spans="1:4" x14ac:dyDescent="0.2">
      <c r="A766">
        <v>90817332</v>
      </c>
      <c r="B766" t="s">
        <v>3380</v>
      </c>
      <c r="C766">
        <f t="shared" si="22"/>
        <v>1</v>
      </c>
      <c r="D766">
        <f t="shared" si="23"/>
        <v>1</v>
      </c>
    </row>
    <row r="767" spans="1:4" x14ac:dyDescent="0.2">
      <c r="A767">
        <v>184784219</v>
      </c>
      <c r="B767" t="s">
        <v>3380</v>
      </c>
      <c r="C767">
        <f t="shared" si="22"/>
        <v>1</v>
      </c>
      <c r="D767">
        <f t="shared" si="23"/>
        <v>1</v>
      </c>
    </row>
    <row r="768" spans="1:4" x14ac:dyDescent="0.2">
      <c r="A768">
        <v>10682437</v>
      </c>
      <c r="B768" t="s">
        <v>3380</v>
      </c>
      <c r="C768">
        <f t="shared" si="22"/>
        <v>1</v>
      </c>
      <c r="D768">
        <f t="shared" si="23"/>
        <v>1</v>
      </c>
    </row>
    <row r="769" spans="1:4" x14ac:dyDescent="0.2">
      <c r="A769">
        <v>6520713</v>
      </c>
      <c r="B769" t="s">
        <v>3380</v>
      </c>
      <c r="C769">
        <f t="shared" si="22"/>
        <v>1</v>
      </c>
      <c r="D769">
        <f t="shared" si="23"/>
        <v>1</v>
      </c>
    </row>
    <row r="770" spans="1:4" x14ac:dyDescent="0.2">
      <c r="A770">
        <v>187565843</v>
      </c>
      <c r="B770" t="s">
        <v>3380</v>
      </c>
      <c r="C770">
        <f t="shared" si="22"/>
        <v>1</v>
      </c>
      <c r="D770">
        <f t="shared" si="23"/>
        <v>1</v>
      </c>
    </row>
    <row r="771" spans="1:4" x14ac:dyDescent="0.2">
      <c r="A771">
        <v>134177692</v>
      </c>
      <c r="B771" t="s">
        <v>3380</v>
      </c>
      <c r="C771">
        <f t="shared" ref="C771:C834" si="24">IF(IFERROR(SEARCH(" PA", B771), 0), 1, 0)</f>
        <v>1</v>
      </c>
      <c r="D771">
        <f t="shared" ref="D771:D834" si="25">IF(IFERROR(SEARCH("Pittsburgh", B771), 0), 1, 0)</f>
        <v>1</v>
      </c>
    </row>
    <row r="772" spans="1:4" x14ac:dyDescent="0.2">
      <c r="A772">
        <v>187828407</v>
      </c>
      <c r="B772" t="s">
        <v>3380</v>
      </c>
      <c r="C772">
        <f t="shared" si="24"/>
        <v>1</v>
      </c>
      <c r="D772">
        <f t="shared" si="25"/>
        <v>1</v>
      </c>
    </row>
    <row r="773" spans="1:4" x14ac:dyDescent="0.2">
      <c r="A773">
        <v>190958390</v>
      </c>
      <c r="B773" t="s">
        <v>3380</v>
      </c>
      <c r="C773">
        <f t="shared" si="24"/>
        <v>1</v>
      </c>
      <c r="D773">
        <f t="shared" si="25"/>
        <v>1</v>
      </c>
    </row>
    <row r="774" spans="1:4" x14ac:dyDescent="0.2">
      <c r="A774">
        <v>190312674</v>
      </c>
      <c r="B774" t="s">
        <v>3380</v>
      </c>
      <c r="C774">
        <f t="shared" si="24"/>
        <v>1</v>
      </c>
      <c r="D774">
        <f t="shared" si="25"/>
        <v>1</v>
      </c>
    </row>
    <row r="775" spans="1:4" x14ac:dyDescent="0.2">
      <c r="A775">
        <v>163987882</v>
      </c>
      <c r="B775" t="s">
        <v>3380</v>
      </c>
      <c r="C775">
        <f t="shared" si="24"/>
        <v>1</v>
      </c>
      <c r="D775">
        <f t="shared" si="25"/>
        <v>1</v>
      </c>
    </row>
    <row r="776" spans="1:4" x14ac:dyDescent="0.2">
      <c r="A776">
        <v>187322418</v>
      </c>
      <c r="B776" t="s">
        <v>3380</v>
      </c>
      <c r="C776">
        <f t="shared" si="24"/>
        <v>1</v>
      </c>
      <c r="D776">
        <f t="shared" si="25"/>
        <v>1</v>
      </c>
    </row>
    <row r="777" spans="1:4" x14ac:dyDescent="0.2">
      <c r="A777">
        <v>14253048</v>
      </c>
      <c r="B777" t="s">
        <v>3380</v>
      </c>
      <c r="C777">
        <f t="shared" si="24"/>
        <v>1</v>
      </c>
      <c r="D777">
        <f t="shared" si="25"/>
        <v>1</v>
      </c>
    </row>
    <row r="778" spans="1:4" x14ac:dyDescent="0.2">
      <c r="A778">
        <v>169793342</v>
      </c>
      <c r="B778" t="s">
        <v>3380</v>
      </c>
      <c r="C778">
        <f t="shared" si="24"/>
        <v>1</v>
      </c>
      <c r="D778">
        <f t="shared" si="25"/>
        <v>1</v>
      </c>
    </row>
    <row r="779" spans="1:4" x14ac:dyDescent="0.2">
      <c r="A779">
        <v>13956310</v>
      </c>
      <c r="B779" t="s">
        <v>3380</v>
      </c>
      <c r="C779">
        <f t="shared" si="24"/>
        <v>1</v>
      </c>
      <c r="D779">
        <f t="shared" si="25"/>
        <v>1</v>
      </c>
    </row>
    <row r="780" spans="1:4" x14ac:dyDescent="0.2">
      <c r="A780">
        <v>152404612</v>
      </c>
      <c r="B780" t="s">
        <v>3380</v>
      </c>
      <c r="C780">
        <f t="shared" si="24"/>
        <v>1</v>
      </c>
      <c r="D780">
        <f t="shared" si="25"/>
        <v>1</v>
      </c>
    </row>
    <row r="781" spans="1:4" x14ac:dyDescent="0.2">
      <c r="A781">
        <v>12426678</v>
      </c>
      <c r="B781" t="s">
        <v>3380</v>
      </c>
      <c r="C781">
        <f t="shared" si="24"/>
        <v>1</v>
      </c>
      <c r="D781">
        <f t="shared" si="25"/>
        <v>1</v>
      </c>
    </row>
    <row r="782" spans="1:4" x14ac:dyDescent="0.2">
      <c r="A782">
        <v>186354772</v>
      </c>
      <c r="B782" t="s">
        <v>3380</v>
      </c>
      <c r="C782">
        <f t="shared" si="24"/>
        <v>1</v>
      </c>
      <c r="D782">
        <f t="shared" si="25"/>
        <v>1</v>
      </c>
    </row>
    <row r="783" spans="1:4" x14ac:dyDescent="0.2">
      <c r="A783">
        <v>188177028</v>
      </c>
      <c r="B783" t="s">
        <v>3380</v>
      </c>
      <c r="C783">
        <f t="shared" si="24"/>
        <v>1</v>
      </c>
      <c r="D783">
        <f t="shared" si="25"/>
        <v>1</v>
      </c>
    </row>
    <row r="784" spans="1:4" x14ac:dyDescent="0.2">
      <c r="A784">
        <v>154281602</v>
      </c>
      <c r="B784" t="s">
        <v>3380</v>
      </c>
      <c r="C784">
        <f t="shared" si="24"/>
        <v>1</v>
      </c>
      <c r="D784">
        <f t="shared" si="25"/>
        <v>1</v>
      </c>
    </row>
    <row r="785" spans="1:4" x14ac:dyDescent="0.2">
      <c r="A785">
        <v>186076830</v>
      </c>
      <c r="B785" t="s">
        <v>3380</v>
      </c>
      <c r="C785">
        <f t="shared" si="24"/>
        <v>1</v>
      </c>
      <c r="D785">
        <f t="shared" si="25"/>
        <v>1</v>
      </c>
    </row>
    <row r="786" spans="1:4" x14ac:dyDescent="0.2">
      <c r="A786">
        <v>190257873</v>
      </c>
      <c r="B786" t="s">
        <v>3380</v>
      </c>
      <c r="C786">
        <f t="shared" si="24"/>
        <v>1</v>
      </c>
      <c r="D786">
        <f t="shared" si="25"/>
        <v>1</v>
      </c>
    </row>
    <row r="787" spans="1:4" x14ac:dyDescent="0.2">
      <c r="A787">
        <v>98750782</v>
      </c>
      <c r="B787" t="s">
        <v>3380</v>
      </c>
      <c r="C787">
        <f t="shared" si="24"/>
        <v>1</v>
      </c>
      <c r="D787">
        <f t="shared" si="25"/>
        <v>1</v>
      </c>
    </row>
    <row r="788" spans="1:4" x14ac:dyDescent="0.2">
      <c r="A788">
        <v>4171693</v>
      </c>
      <c r="B788" t="s">
        <v>3380</v>
      </c>
      <c r="C788">
        <f t="shared" si="24"/>
        <v>1</v>
      </c>
      <c r="D788">
        <f t="shared" si="25"/>
        <v>1</v>
      </c>
    </row>
    <row r="789" spans="1:4" x14ac:dyDescent="0.2">
      <c r="A789">
        <v>184444841</v>
      </c>
      <c r="B789" t="s">
        <v>3380</v>
      </c>
      <c r="C789">
        <f t="shared" si="24"/>
        <v>1</v>
      </c>
      <c r="D789">
        <f t="shared" si="25"/>
        <v>1</v>
      </c>
    </row>
    <row r="790" spans="1:4" x14ac:dyDescent="0.2">
      <c r="A790">
        <v>81523582</v>
      </c>
      <c r="B790" t="s">
        <v>3380</v>
      </c>
      <c r="C790">
        <f t="shared" si="24"/>
        <v>1</v>
      </c>
      <c r="D790">
        <f t="shared" si="25"/>
        <v>1</v>
      </c>
    </row>
    <row r="791" spans="1:4" x14ac:dyDescent="0.2">
      <c r="A791">
        <v>61087202</v>
      </c>
      <c r="B791" t="s">
        <v>3380</v>
      </c>
      <c r="C791">
        <f t="shared" si="24"/>
        <v>1</v>
      </c>
      <c r="D791">
        <f t="shared" si="25"/>
        <v>1</v>
      </c>
    </row>
    <row r="792" spans="1:4" x14ac:dyDescent="0.2">
      <c r="A792">
        <v>188991824</v>
      </c>
      <c r="B792" t="s">
        <v>3380</v>
      </c>
      <c r="C792">
        <f t="shared" si="24"/>
        <v>1</v>
      </c>
      <c r="D792">
        <f t="shared" si="25"/>
        <v>1</v>
      </c>
    </row>
    <row r="793" spans="1:4" x14ac:dyDescent="0.2">
      <c r="A793">
        <v>19972051</v>
      </c>
      <c r="B793" t="s">
        <v>3380</v>
      </c>
      <c r="C793">
        <f t="shared" si="24"/>
        <v>1</v>
      </c>
      <c r="D793">
        <f t="shared" si="25"/>
        <v>1</v>
      </c>
    </row>
    <row r="794" spans="1:4" x14ac:dyDescent="0.2">
      <c r="A794">
        <v>132595582</v>
      </c>
      <c r="B794" t="s">
        <v>3380</v>
      </c>
      <c r="C794">
        <f t="shared" si="24"/>
        <v>1</v>
      </c>
      <c r="D794">
        <f t="shared" si="25"/>
        <v>1</v>
      </c>
    </row>
    <row r="795" spans="1:4" x14ac:dyDescent="0.2">
      <c r="A795">
        <v>135889202</v>
      </c>
      <c r="B795" t="s">
        <v>3380</v>
      </c>
      <c r="C795">
        <f t="shared" si="24"/>
        <v>1</v>
      </c>
      <c r="D795">
        <f t="shared" si="25"/>
        <v>1</v>
      </c>
    </row>
    <row r="796" spans="1:4" x14ac:dyDescent="0.2">
      <c r="A796">
        <v>60073902</v>
      </c>
      <c r="B796" t="s">
        <v>3380</v>
      </c>
      <c r="C796">
        <f t="shared" si="24"/>
        <v>1</v>
      </c>
      <c r="D796">
        <f t="shared" si="25"/>
        <v>1</v>
      </c>
    </row>
    <row r="797" spans="1:4" x14ac:dyDescent="0.2">
      <c r="A797">
        <v>49198552</v>
      </c>
      <c r="B797" t="s">
        <v>3380</v>
      </c>
      <c r="C797">
        <f t="shared" si="24"/>
        <v>1</v>
      </c>
      <c r="D797">
        <f t="shared" si="25"/>
        <v>1</v>
      </c>
    </row>
    <row r="798" spans="1:4" x14ac:dyDescent="0.2">
      <c r="A798">
        <v>104259782</v>
      </c>
      <c r="B798" t="s">
        <v>3380</v>
      </c>
      <c r="C798">
        <f t="shared" si="24"/>
        <v>1</v>
      </c>
      <c r="D798">
        <f t="shared" si="25"/>
        <v>1</v>
      </c>
    </row>
    <row r="799" spans="1:4" x14ac:dyDescent="0.2">
      <c r="A799">
        <v>155772152</v>
      </c>
      <c r="B799" t="s">
        <v>3380</v>
      </c>
      <c r="C799">
        <f t="shared" si="24"/>
        <v>1</v>
      </c>
      <c r="D799">
        <f t="shared" si="25"/>
        <v>1</v>
      </c>
    </row>
    <row r="800" spans="1:4" x14ac:dyDescent="0.2">
      <c r="A800">
        <v>4133433</v>
      </c>
      <c r="B800" t="s">
        <v>3380</v>
      </c>
      <c r="C800">
        <f t="shared" si="24"/>
        <v>1</v>
      </c>
      <c r="D800">
        <f t="shared" si="25"/>
        <v>1</v>
      </c>
    </row>
    <row r="801" spans="1:4" x14ac:dyDescent="0.2">
      <c r="A801">
        <v>90967852</v>
      </c>
      <c r="B801" t="s">
        <v>3380</v>
      </c>
      <c r="C801">
        <f t="shared" si="24"/>
        <v>1</v>
      </c>
      <c r="D801">
        <f t="shared" si="25"/>
        <v>1</v>
      </c>
    </row>
    <row r="802" spans="1:4" x14ac:dyDescent="0.2">
      <c r="A802">
        <v>178965422</v>
      </c>
      <c r="B802" t="s">
        <v>3380</v>
      </c>
      <c r="C802">
        <f t="shared" si="24"/>
        <v>1</v>
      </c>
      <c r="D802">
        <f t="shared" si="25"/>
        <v>1</v>
      </c>
    </row>
    <row r="803" spans="1:4" x14ac:dyDescent="0.2">
      <c r="A803">
        <v>13142416</v>
      </c>
      <c r="B803" t="s">
        <v>3380</v>
      </c>
      <c r="C803">
        <f t="shared" si="24"/>
        <v>1</v>
      </c>
      <c r="D803">
        <f t="shared" si="25"/>
        <v>1</v>
      </c>
    </row>
    <row r="804" spans="1:4" x14ac:dyDescent="0.2">
      <c r="A804">
        <v>22166341</v>
      </c>
      <c r="B804" t="s">
        <v>3380</v>
      </c>
      <c r="C804">
        <f t="shared" si="24"/>
        <v>1</v>
      </c>
      <c r="D804">
        <f t="shared" si="25"/>
        <v>1</v>
      </c>
    </row>
    <row r="805" spans="1:4" x14ac:dyDescent="0.2">
      <c r="A805">
        <v>138884522</v>
      </c>
      <c r="B805" t="s">
        <v>3380</v>
      </c>
      <c r="C805">
        <f t="shared" si="24"/>
        <v>1</v>
      </c>
      <c r="D805">
        <f t="shared" si="25"/>
        <v>1</v>
      </c>
    </row>
    <row r="806" spans="1:4" x14ac:dyDescent="0.2">
      <c r="A806">
        <v>173320832</v>
      </c>
      <c r="B806" t="s">
        <v>3380</v>
      </c>
      <c r="C806">
        <f t="shared" si="24"/>
        <v>1</v>
      </c>
      <c r="D806">
        <f t="shared" si="25"/>
        <v>1</v>
      </c>
    </row>
    <row r="807" spans="1:4" x14ac:dyDescent="0.2">
      <c r="A807">
        <v>182624913</v>
      </c>
      <c r="B807" t="s">
        <v>3380</v>
      </c>
      <c r="C807">
        <f t="shared" si="24"/>
        <v>1</v>
      </c>
      <c r="D807">
        <f t="shared" si="25"/>
        <v>1</v>
      </c>
    </row>
    <row r="808" spans="1:4" x14ac:dyDescent="0.2">
      <c r="A808">
        <v>31205832</v>
      </c>
      <c r="B808" t="s">
        <v>3380</v>
      </c>
      <c r="C808">
        <f t="shared" si="24"/>
        <v>1</v>
      </c>
      <c r="D808">
        <f t="shared" si="25"/>
        <v>1</v>
      </c>
    </row>
    <row r="809" spans="1:4" x14ac:dyDescent="0.2">
      <c r="A809">
        <v>87538292</v>
      </c>
      <c r="B809" t="s">
        <v>3380</v>
      </c>
      <c r="C809">
        <f t="shared" si="24"/>
        <v>1</v>
      </c>
      <c r="D809">
        <f t="shared" si="25"/>
        <v>1</v>
      </c>
    </row>
    <row r="810" spans="1:4" x14ac:dyDescent="0.2">
      <c r="A810">
        <v>188547920</v>
      </c>
      <c r="B810" t="s">
        <v>3380</v>
      </c>
      <c r="C810">
        <f t="shared" si="24"/>
        <v>1</v>
      </c>
      <c r="D810">
        <f t="shared" si="25"/>
        <v>1</v>
      </c>
    </row>
    <row r="811" spans="1:4" x14ac:dyDescent="0.2">
      <c r="A811">
        <v>12191043</v>
      </c>
      <c r="B811" t="s">
        <v>3380</v>
      </c>
      <c r="C811">
        <f t="shared" si="24"/>
        <v>1</v>
      </c>
      <c r="D811">
        <f t="shared" si="25"/>
        <v>1</v>
      </c>
    </row>
    <row r="812" spans="1:4" x14ac:dyDescent="0.2">
      <c r="A812">
        <v>119695462</v>
      </c>
      <c r="B812" t="s">
        <v>3380</v>
      </c>
      <c r="C812">
        <f t="shared" si="24"/>
        <v>1</v>
      </c>
      <c r="D812">
        <f t="shared" si="25"/>
        <v>1</v>
      </c>
    </row>
    <row r="813" spans="1:4" x14ac:dyDescent="0.2">
      <c r="A813">
        <v>111282722</v>
      </c>
      <c r="B813" t="s">
        <v>3380</v>
      </c>
      <c r="C813">
        <f t="shared" si="24"/>
        <v>1</v>
      </c>
      <c r="D813">
        <f t="shared" si="25"/>
        <v>1</v>
      </c>
    </row>
    <row r="814" spans="1:4" x14ac:dyDescent="0.2">
      <c r="A814">
        <v>598511</v>
      </c>
      <c r="B814" t="s">
        <v>3380</v>
      </c>
      <c r="C814">
        <f t="shared" si="24"/>
        <v>1</v>
      </c>
      <c r="D814">
        <f t="shared" si="25"/>
        <v>1</v>
      </c>
    </row>
    <row r="815" spans="1:4" x14ac:dyDescent="0.2">
      <c r="A815">
        <v>10214849</v>
      </c>
      <c r="B815" t="s">
        <v>3380</v>
      </c>
      <c r="C815">
        <f t="shared" si="24"/>
        <v>1</v>
      </c>
      <c r="D815">
        <f t="shared" si="25"/>
        <v>1</v>
      </c>
    </row>
    <row r="816" spans="1:4" x14ac:dyDescent="0.2">
      <c r="A816">
        <v>73764092</v>
      </c>
      <c r="B816" t="s">
        <v>3380</v>
      </c>
      <c r="C816">
        <f t="shared" si="24"/>
        <v>1</v>
      </c>
      <c r="D816">
        <f t="shared" si="25"/>
        <v>1</v>
      </c>
    </row>
    <row r="817" spans="1:4" x14ac:dyDescent="0.2">
      <c r="A817">
        <v>79765862</v>
      </c>
      <c r="B817" t="s">
        <v>3380</v>
      </c>
      <c r="C817">
        <f t="shared" si="24"/>
        <v>1</v>
      </c>
      <c r="D817">
        <f t="shared" si="25"/>
        <v>1</v>
      </c>
    </row>
    <row r="818" spans="1:4" x14ac:dyDescent="0.2">
      <c r="A818">
        <v>4756340</v>
      </c>
      <c r="B818" t="s">
        <v>3380</v>
      </c>
      <c r="C818">
        <f t="shared" si="24"/>
        <v>1</v>
      </c>
      <c r="D818">
        <f t="shared" si="25"/>
        <v>1</v>
      </c>
    </row>
    <row r="819" spans="1:4" x14ac:dyDescent="0.2">
      <c r="A819">
        <v>106290992</v>
      </c>
      <c r="B819" t="s">
        <v>3380</v>
      </c>
      <c r="C819">
        <f t="shared" si="24"/>
        <v>1</v>
      </c>
      <c r="D819">
        <f t="shared" si="25"/>
        <v>1</v>
      </c>
    </row>
    <row r="820" spans="1:4" x14ac:dyDescent="0.2">
      <c r="A820">
        <v>14613433</v>
      </c>
      <c r="B820" t="s">
        <v>3380</v>
      </c>
      <c r="C820">
        <f t="shared" si="24"/>
        <v>1</v>
      </c>
      <c r="D820">
        <f t="shared" si="25"/>
        <v>1</v>
      </c>
    </row>
    <row r="821" spans="1:4" x14ac:dyDescent="0.2">
      <c r="A821">
        <v>190126753</v>
      </c>
      <c r="B821" t="s">
        <v>3380</v>
      </c>
      <c r="C821">
        <f t="shared" si="24"/>
        <v>1</v>
      </c>
      <c r="D821">
        <f t="shared" si="25"/>
        <v>1</v>
      </c>
    </row>
    <row r="822" spans="1:4" x14ac:dyDescent="0.2">
      <c r="A822">
        <v>9525941</v>
      </c>
      <c r="B822" t="s">
        <v>3380</v>
      </c>
      <c r="C822">
        <f t="shared" si="24"/>
        <v>1</v>
      </c>
      <c r="D822">
        <f t="shared" si="25"/>
        <v>1</v>
      </c>
    </row>
    <row r="823" spans="1:4" x14ac:dyDescent="0.2">
      <c r="A823">
        <v>5211527</v>
      </c>
      <c r="B823" t="s">
        <v>3380</v>
      </c>
      <c r="C823">
        <f t="shared" si="24"/>
        <v>1</v>
      </c>
      <c r="D823">
        <f t="shared" si="25"/>
        <v>1</v>
      </c>
    </row>
    <row r="824" spans="1:4" x14ac:dyDescent="0.2">
      <c r="A824">
        <v>187432304</v>
      </c>
      <c r="B824" t="s">
        <v>3380</v>
      </c>
      <c r="C824">
        <f t="shared" si="24"/>
        <v>1</v>
      </c>
      <c r="D824">
        <f t="shared" si="25"/>
        <v>1</v>
      </c>
    </row>
    <row r="825" spans="1:4" x14ac:dyDescent="0.2">
      <c r="A825">
        <v>56858452</v>
      </c>
      <c r="B825" t="s">
        <v>3380</v>
      </c>
      <c r="C825">
        <f t="shared" si="24"/>
        <v>1</v>
      </c>
      <c r="D825">
        <f t="shared" si="25"/>
        <v>1</v>
      </c>
    </row>
    <row r="826" spans="1:4" x14ac:dyDescent="0.2">
      <c r="A826">
        <v>188712238</v>
      </c>
      <c r="B826" t="s">
        <v>3380</v>
      </c>
      <c r="C826">
        <f t="shared" si="24"/>
        <v>1</v>
      </c>
      <c r="D826">
        <f t="shared" si="25"/>
        <v>1</v>
      </c>
    </row>
    <row r="827" spans="1:4" x14ac:dyDescent="0.2">
      <c r="A827">
        <v>108821692</v>
      </c>
      <c r="B827" t="s">
        <v>3380</v>
      </c>
      <c r="C827">
        <f t="shared" si="24"/>
        <v>1</v>
      </c>
      <c r="D827">
        <f t="shared" si="25"/>
        <v>1</v>
      </c>
    </row>
    <row r="828" spans="1:4" x14ac:dyDescent="0.2">
      <c r="A828">
        <v>111957162</v>
      </c>
      <c r="B828" t="s">
        <v>3380</v>
      </c>
      <c r="C828">
        <f t="shared" si="24"/>
        <v>1</v>
      </c>
      <c r="D828">
        <f t="shared" si="25"/>
        <v>1</v>
      </c>
    </row>
    <row r="829" spans="1:4" x14ac:dyDescent="0.2">
      <c r="A829">
        <v>156956142</v>
      </c>
      <c r="B829" t="s">
        <v>3380</v>
      </c>
      <c r="C829">
        <f t="shared" si="24"/>
        <v>1</v>
      </c>
      <c r="D829">
        <f t="shared" si="25"/>
        <v>1</v>
      </c>
    </row>
    <row r="830" spans="1:4" x14ac:dyDescent="0.2">
      <c r="A830">
        <v>191593406</v>
      </c>
      <c r="B830" t="s">
        <v>3380</v>
      </c>
      <c r="C830">
        <f t="shared" si="24"/>
        <v>1</v>
      </c>
      <c r="D830">
        <f t="shared" si="25"/>
        <v>1</v>
      </c>
    </row>
    <row r="831" spans="1:4" x14ac:dyDescent="0.2">
      <c r="A831">
        <v>189374418</v>
      </c>
      <c r="B831" t="s">
        <v>3380</v>
      </c>
      <c r="C831">
        <f t="shared" si="24"/>
        <v>1</v>
      </c>
      <c r="D831">
        <f t="shared" si="25"/>
        <v>1</v>
      </c>
    </row>
    <row r="832" spans="1:4" x14ac:dyDescent="0.2">
      <c r="A832">
        <v>183242191</v>
      </c>
      <c r="B832" t="s">
        <v>3380</v>
      </c>
      <c r="C832">
        <f t="shared" si="24"/>
        <v>1</v>
      </c>
      <c r="D832">
        <f t="shared" si="25"/>
        <v>1</v>
      </c>
    </row>
    <row r="833" spans="1:4" x14ac:dyDescent="0.2">
      <c r="A833">
        <v>55914422</v>
      </c>
      <c r="B833" t="s">
        <v>3380</v>
      </c>
      <c r="C833">
        <f t="shared" si="24"/>
        <v>1</v>
      </c>
      <c r="D833">
        <f t="shared" si="25"/>
        <v>1</v>
      </c>
    </row>
    <row r="834" spans="1:4" x14ac:dyDescent="0.2">
      <c r="A834">
        <v>98756572</v>
      </c>
      <c r="B834" t="s">
        <v>3380</v>
      </c>
      <c r="C834">
        <f t="shared" si="24"/>
        <v>1</v>
      </c>
      <c r="D834">
        <f t="shared" si="25"/>
        <v>1</v>
      </c>
    </row>
    <row r="835" spans="1:4" x14ac:dyDescent="0.2">
      <c r="A835">
        <v>183269364</v>
      </c>
      <c r="B835" t="s">
        <v>3380</v>
      </c>
      <c r="C835">
        <f t="shared" ref="C835:C898" si="26">IF(IFERROR(SEARCH(" PA", B835), 0), 1, 0)</f>
        <v>1</v>
      </c>
      <c r="D835">
        <f t="shared" ref="D835:D898" si="27">IF(IFERROR(SEARCH("Pittsburgh", B835), 0), 1, 0)</f>
        <v>1</v>
      </c>
    </row>
    <row r="836" spans="1:4" x14ac:dyDescent="0.2">
      <c r="A836">
        <v>9111376</v>
      </c>
      <c r="B836" t="s">
        <v>3380</v>
      </c>
      <c r="C836">
        <f t="shared" si="26"/>
        <v>1</v>
      </c>
      <c r="D836">
        <f t="shared" si="27"/>
        <v>1</v>
      </c>
    </row>
    <row r="837" spans="1:4" x14ac:dyDescent="0.2">
      <c r="A837">
        <v>189124183</v>
      </c>
      <c r="B837" t="s">
        <v>3380</v>
      </c>
      <c r="C837">
        <f t="shared" si="26"/>
        <v>1</v>
      </c>
      <c r="D837">
        <f t="shared" si="27"/>
        <v>1</v>
      </c>
    </row>
    <row r="838" spans="1:4" x14ac:dyDescent="0.2">
      <c r="A838">
        <v>183962264</v>
      </c>
      <c r="B838" t="s">
        <v>3380</v>
      </c>
      <c r="C838">
        <f t="shared" si="26"/>
        <v>1</v>
      </c>
      <c r="D838">
        <f t="shared" si="27"/>
        <v>1</v>
      </c>
    </row>
    <row r="839" spans="1:4" x14ac:dyDescent="0.2">
      <c r="A839">
        <v>1740210</v>
      </c>
      <c r="B839" t="s">
        <v>3380</v>
      </c>
      <c r="C839">
        <f t="shared" si="26"/>
        <v>1</v>
      </c>
      <c r="D839">
        <f t="shared" si="27"/>
        <v>1</v>
      </c>
    </row>
    <row r="840" spans="1:4" x14ac:dyDescent="0.2">
      <c r="A840">
        <v>42391432</v>
      </c>
      <c r="B840" t="s">
        <v>3380</v>
      </c>
      <c r="C840">
        <f t="shared" si="26"/>
        <v>1</v>
      </c>
      <c r="D840">
        <f t="shared" si="27"/>
        <v>1</v>
      </c>
    </row>
    <row r="841" spans="1:4" x14ac:dyDescent="0.2">
      <c r="A841">
        <v>112230442</v>
      </c>
      <c r="B841" t="s">
        <v>3380</v>
      </c>
      <c r="C841">
        <f t="shared" si="26"/>
        <v>1</v>
      </c>
      <c r="D841">
        <f t="shared" si="27"/>
        <v>1</v>
      </c>
    </row>
    <row r="842" spans="1:4" x14ac:dyDescent="0.2">
      <c r="A842">
        <v>6801439</v>
      </c>
      <c r="B842" t="s">
        <v>3380</v>
      </c>
      <c r="C842">
        <f t="shared" si="26"/>
        <v>1</v>
      </c>
      <c r="D842">
        <f t="shared" si="27"/>
        <v>1</v>
      </c>
    </row>
    <row r="843" spans="1:4" x14ac:dyDescent="0.2">
      <c r="A843">
        <v>8877934</v>
      </c>
      <c r="B843" t="s">
        <v>3380</v>
      </c>
      <c r="C843">
        <f t="shared" si="26"/>
        <v>1</v>
      </c>
      <c r="D843">
        <f t="shared" si="27"/>
        <v>1</v>
      </c>
    </row>
    <row r="844" spans="1:4" x14ac:dyDescent="0.2">
      <c r="A844">
        <v>7571892</v>
      </c>
      <c r="B844" t="s">
        <v>3380</v>
      </c>
      <c r="C844">
        <f t="shared" si="26"/>
        <v>1</v>
      </c>
      <c r="D844">
        <f t="shared" si="27"/>
        <v>1</v>
      </c>
    </row>
    <row r="845" spans="1:4" x14ac:dyDescent="0.2">
      <c r="A845">
        <v>175255222</v>
      </c>
      <c r="B845" t="s">
        <v>3382</v>
      </c>
      <c r="C845">
        <f t="shared" si="26"/>
        <v>1</v>
      </c>
      <c r="D845">
        <f t="shared" si="27"/>
        <v>0</v>
      </c>
    </row>
    <row r="846" spans="1:4" x14ac:dyDescent="0.2">
      <c r="A846">
        <v>191286974</v>
      </c>
      <c r="B846" t="s">
        <v>3587</v>
      </c>
      <c r="C846">
        <f t="shared" si="26"/>
        <v>0</v>
      </c>
      <c r="D846">
        <f t="shared" si="27"/>
        <v>0</v>
      </c>
    </row>
    <row r="847" spans="1:4" x14ac:dyDescent="0.2">
      <c r="A847">
        <v>8211443</v>
      </c>
      <c r="B847" t="s">
        <v>3402</v>
      </c>
      <c r="C847">
        <f t="shared" si="26"/>
        <v>1</v>
      </c>
      <c r="D847">
        <f t="shared" si="27"/>
        <v>0</v>
      </c>
    </row>
    <row r="848" spans="1:4" x14ac:dyDescent="0.2">
      <c r="A848">
        <v>185812142</v>
      </c>
      <c r="B848" t="s">
        <v>3402</v>
      </c>
      <c r="C848">
        <f t="shared" si="26"/>
        <v>1</v>
      </c>
      <c r="D848">
        <f t="shared" si="27"/>
        <v>0</v>
      </c>
    </row>
    <row r="849" spans="1:4" x14ac:dyDescent="0.2">
      <c r="A849">
        <v>189116077</v>
      </c>
      <c r="B849" t="s">
        <v>3441</v>
      </c>
      <c r="C849">
        <f t="shared" si="26"/>
        <v>1</v>
      </c>
      <c r="D849">
        <f t="shared" si="27"/>
        <v>0</v>
      </c>
    </row>
    <row r="850" spans="1:4" x14ac:dyDescent="0.2">
      <c r="A850">
        <v>141233472</v>
      </c>
      <c r="B850" t="s">
        <v>3415</v>
      </c>
      <c r="C850">
        <f t="shared" si="26"/>
        <v>1</v>
      </c>
      <c r="D850">
        <f t="shared" si="27"/>
        <v>0</v>
      </c>
    </row>
    <row r="851" spans="1:4" x14ac:dyDescent="0.2">
      <c r="A851">
        <v>37694302</v>
      </c>
      <c r="B851" t="s">
        <v>3475</v>
      </c>
      <c r="C851">
        <f t="shared" si="26"/>
        <v>1</v>
      </c>
      <c r="D851">
        <f t="shared" si="27"/>
        <v>0</v>
      </c>
    </row>
    <row r="852" spans="1:4" x14ac:dyDescent="0.2">
      <c r="A852">
        <v>185135497</v>
      </c>
      <c r="B852" t="s">
        <v>3392</v>
      </c>
      <c r="C852">
        <f t="shared" si="26"/>
        <v>1</v>
      </c>
      <c r="D852">
        <f t="shared" si="27"/>
        <v>0</v>
      </c>
    </row>
    <row r="853" spans="1:4" x14ac:dyDescent="0.2">
      <c r="A853">
        <v>188129780</v>
      </c>
      <c r="B853" t="s">
        <v>3406</v>
      </c>
      <c r="C853">
        <f t="shared" si="26"/>
        <v>1</v>
      </c>
      <c r="D853">
        <f t="shared" si="27"/>
        <v>0</v>
      </c>
    </row>
    <row r="854" spans="1:4" x14ac:dyDescent="0.2">
      <c r="A854">
        <v>187673885</v>
      </c>
      <c r="B854" t="s">
        <v>3406</v>
      </c>
      <c r="C854">
        <f t="shared" si="26"/>
        <v>1</v>
      </c>
      <c r="D854">
        <f t="shared" si="27"/>
        <v>0</v>
      </c>
    </row>
    <row r="855" spans="1:4" x14ac:dyDescent="0.2">
      <c r="A855">
        <v>154140192</v>
      </c>
      <c r="B855" t="s">
        <v>3406</v>
      </c>
      <c r="C855">
        <f t="shared" si="26"/>
        <v>1</v>
      </c>
      <c r="D855">
        <f t="shared" si="27"/>
        <v>0</v>
      </c>
    </row>
    <row r="856" spans="1:4" x14ac:dyDescent="0.2">
      <c r="A856">
        <v>188117270</v>
      </c>
      <c r="B856" t="s">
        <v>3385</v>
      </c>
      <c r="C856">
        <f t="shared" si="26"/>
        <v>1</v>
      </c>
      <c r="D856">
        <f t="shared" si="27"/>
        <v>0</v>
      </c>
    </row>
    <row r="857" spans="1:4" x14ac:dyDescent="0.2">
      <c r="A857">
        <v>84362082</v>
      </c>
      <c r="B857" t="s">
        <v>3413</v>
      </c>
      <c r="C857">
        <f t="shared" si="26"/>
        <v>1</v>
      </c>
      <c r="D857">
        <f t="shared" si="27"/>
        <v>0</v>
      </c>
    </row>
    <row r="858" spans="1:4" x14ac:dyDescent="0.2">
      <c r="A858">
        <v>182572500</v>
      </c>
      <c r="B858" t="s">
        <v>3393</v>
      </c>
      <c r="C858">
        <f t="shared" si="26"/>
        <v>1</v>
      </c>
      <c r="D858">
        <f t="shared" si="27"/>
        <v>0</v>
      </c>
    </row>
    <row r="859" spans="1:4" x14ac:dyDescent="0.2">
      <c r="A859">
        <v>92754342</v>
      </c>
      <c r="B859" t="s">
        <v>3421</v>
      </c>
      <c r="C859">
        <f t="shared" si="26"/>
        <v>1</v>
      </c>
      <c r="D859">
        <f t="shared" si="27"/>
        <v>0</v>
      </c>
    </row>
    <row r="860" spans="1:4" x14ac:dyDescent="0.2">
      <c r="A860">
        <v>187280312</v>
      </c>
      <c r="B860" t="s">
        <v>3421</v>
      </c>
      <c r="C860">
        <f t="shared" si="26"/>
        <v>1</v>
      </c>
      <c r="D860">
        <f t="shared" si="27"/>
        <v>0</v>
      </c>
    </row>
    <row r="861" spans="1:4" x14ac:dyDescent="0.2">
      <c r="A861">
        <v>10002340</v>
      </c>
      <c r="B861" t="s">
        <v>3589</v>
      </c>
      <c r="C861">
        <f t="shared" si="26"/>
        <v>0</v>
      </c>
      <c r="D861">
        <f t="shared" si="27"/>
        <v>0</v>
      </c>
    </row>
    <row r="862" spans="1:4" x14ac:dyDescent="0.2">
      <c r="A862">
        <v>185461061</v>
      </c>
      <c r="B862" t="s">
        <v>3571</v>
      </c>
      <c r="C862">
        <f t="shared" si="26"/>
        <v>0</v>
      </c>
      <c r="D862">
        <f t="shared" si="27"/>
        <v>0</v>
      </c>
    </row>
    <row r="863" spans="1:4" x14ac:dyDescent="0.2">
      <c r="A863">
        <v>44139442</v>
      </c>
      <c r="B863" t="s">
        <v>3478</v>
      </c>
      <c r="C863">
        <f t="shared" si="26"/>
        <v>1</v>
      </c>
      <c r="D863">
        <f t="shared" si="27"/>
        <v>0</v>
      </c>
    </row>
    <row r="864" spans="1:4" x14ac:dyDescent="0.2">
      <c r="A864">
        <v>187161455</v>
      </c>
      <c r="B864" t="s">
        <v>3400</v>
      </c>
      <c r="C864">
        <f t="shared" si="26"/>
        <v>1</v>
      </c>
      <c r="D864">
        <f t="shared" si="27"/>
        <v>0</v>
      </c>
    </row>
    <row r="865" spans="1:4" x14ac:dyDescent="0.2">
      <c r="A865">
        <v>149550222</v>
      </c>
      <c r="B865" t="s">
        <v>3430</v>
      </c>
      <c r="C865">
        <f t="shared" si="26"/>
        <v>1</v>
      </c>
      <c r="D865">
        <f t="shared" si="27"/>
        <v>0</v>
      </c>
    </row>
    <row r="866" spans="1:4" x14ac:dyDescent="0.2">
      <c r="A866">
        <v>181865142</v>
      </c>
      <c r="B866" t="s">
        <v>3380</v>
      </c>
      <c r="C866">
        <f t="shared" si="26"/>
        <v>1</v>
      </c>
      <c r="D866">
        <f t="shared" si="27"/>
        <v>1</v>
      </c>
    </row>
    <row r="867" spans="1:4" x14ac:dyDescent="0.2">
      <c r="A867">
        <v>1267503</v>
      </c>
      <c r="B867" t="s">
        <v>3380</v>
      </c>
      <c r="C867">
        <f t="shared" si="26"/>
        <v>1</v>
      </c>
      <c r="D867">
        <f t="shared" si="27"/>
        <v>1</v>
      </c>
    </row>
    <row r="868" spans="1:4" x14ac:dyDescent="0.2">
      <c r="A868">
        <v>66654112</v>
      </c>
      <c r="B868" t="s">
        <v>3380</v>
      </c>
      <c r="C868">
        <f t="shared" si="26"/>
        <v>1</v>
      </c>
      <c r="D868">
        <f t="shared" si="27"/>
        <v>1</v>
      </c>
    </row>
    <row r="869" spans="1:4" x14ac:dyDescent="0.2">
      <c r="A869">
        <v>10610606</v>
      </c>
      <c r="B869" t="s">
        <v>3380</v>
      </c>
      <c r="C869">
        <f t="shared" si="26"/>
        <v>1</v>
      </c>
      <c r="D869">
        <f t="shared" si="27"/>
        <v>1</v>
      </c>
    </row>
    <row r="870" spans="1:4" x14ac:dyDescent="0.2">
      <c r="A870">
        <v>185778655</v>
      </c>
      <c r="B870" t="s">
        <v>3380</v>
      </c>
      <c r="C870">
        <f t="shared" si="26"/>
        <v>1</v>
      </c>
      <c r="D870">
        <f t="shared" si="27"/>
        <v>1</v>
      </c>
    </row>
    <row r="871" spans="1:4" x14ac:dyDescent="0.2">
      <c r="A871">
        <v>10871257</v>
      </c>
      <c r="B871" t="s">
        <v>3380</v>
      </c>
      <c r="C871">
        <f t="shared" si="26"/>
        <v>1</v>
      </c>
      <c r="D871">
        <f t="shared" si="27"/>
        <v>1</v>
      </c>
    </row>
    <row r="872" spans="1:4" x14ac:dyDescent="0.2">
      <c r="A872">
        <v>185679283</v>
      </c>
      <c r="B872" t="s">
        <v>3380</v>
      </c>
      <c r="C872">
        <f t="shared" si="26"/>
        <v>1</v>
      </c>
      <c r="D872">
        <f t="shared" si="27"/>
        <v>1</v>
      </c>
    </row>
    <row r="873" spans="1:4" x14ac:dyDescent="0.2">
      <c r="A873">
        <v>181643652</v>
      </c>
      <c r="B873" t="s">
        <v>3380</v>
      </c>
      <c r="C873">
        <f t="shared" si="26"/>
        <v>1</v>
      </c>
      <c r="D873">
        <f t="shared" si="27"/>
        <v>1</v>
      </c>
    </row>
    <row r="874" spans="1:4" x14ac:dyDescent="0.2">
      <c r="A874">
        <v>186954701</v>
      </c>
      <c r="B874" t="s">
        <v>3380</v>
      </c>
      <c r="C874">
        <f t="shared" si="26"/>
        <v>1</v>
      </c>
      <c r="D874">
        <f t="shared" si="27"/>
        <v>1</v>
      </c>
    </row>
    <row r="875" spans="1:4" x14ac:dyDescent="0.2">
      <c r="A875">
        <v>188211602</v>
      </c>
      <c r="B875" t="s">
        <v>3380</v>
      </c>
      <c r="C875">
        <f t="shared" si="26"/>
        <v>1</v>
      </c>
      <c r="D875">
        <f t="shared" si="27"/>
        <v>1</v>
      </c>
    </row>
    <row r="876" spans="1:4" x14ac:dyDescent="0.2">
      <c r="A876">
        <v>35744012</v>
      </c>
      <c r="B876" t="s">
        <v>3380</v>
      </c>
      <c r="C876">
        <f t="shared" si="26"/>
        <v>1</v>
      </c>
      <c r="D876">
        <f t="shared" si="27"/>
        <v>1</v>
      </c>
    </row>
    <row r="877" spans="1:4" x14ac:dyDescent="0.2">
      <c r="A877">
        <v>157061692</v>
      </c>
      <c r="B877" t="s">
        <v>3380</v>
      </c>
      <c r="C877">
        <f t="shared" si="26"/>
        <v>1</v>
      </c>
      <c r="D877">
        <f t="shared" si="27"/>
        <v>1</v>
      </c>
    </row>
    <row r="878" spans="1:4" x14ac:dyDescent="0.2">
      <c r="A878">
        <v>186316099</v>
      </c>
      <c r="B878" t="s">
        <v>3380</v>
      </c>
      <c r="C878">
        <f t="shared" si="26"/>
        <v>1</v>
      </c>
      <c r="D878">
        <f t="shared" si="27"/>
        <v>1</v>
      </c>
    </row>
    <row r="879" spans="1:4" x14ac:dyDescent="0.2">
      <c r="A879">
        <v>190463861</v>
      </c>
      <c r="B879" t="s">
        <v>3380</v>
      </c>
      <c r="C879">
        <f t="shared" si="26"/>
        <v>1</v>
      </c>
      <c r="D879">
        <f t="shared" si="27"/>
        <v>1</v>
      </c>
    </row>
    <row r="880" spans="1:4" x14ac:dyDescent="0.2">
      <c r="A880">
        <v>77134092</v>
      </c>
      <c r="B880" t="s">
        <v>3380</v>
      </c>
      <c r="C880">
        <f t="shared" si="26"/>
        <v>1</v>
      </c>
      <c r="D880">
        <f t="shared" si="27"/>
        <v>1</v>
      </c>
    </row>
    <row r="881" spans="1:4" x14ac:dyDescent="0.2">
      <c r="A881">
        <v>187689138</v>
      </c>
      <c r="B881" t="s">
        <v>3380</v>
      </c>
      <c r="C881">
        <f t="shared" si="26"/>
        <v>1</v>
      </c>
      <c r="D881">
        <f t="shared" si="27"/>
        <v>1</v>
      </c>
    </row>
    <row r="882" spans="1:4" x14ac:dyDescent="0.2">
      <c r="A882">
        <v>156912262</v>
      </c>
      <c r="B882" t="s">
        <v>3380</v>
      </c>
      <c r="C882">
        <f t="shared" si="26"/>
        <v>1</v>
      </c>
      <c r="D882">
        <f t="shared" si="27"/>
        <v>1</v>
      </c>
    </row>
    <row r="883" spans="1:4" x14ac:dyDescent="0.2">
      <c r="A883">
        <v>144287492</v>
      </c>
      <c r="B883" t="s">
        <v>3380</v>
      </c>
      <c r="C883">
        <f t="shared" si="26"/>
        <v>1</v>
      </c>
      <c r="D883">
        <f t="shared" si="27"/>
        <v>1</v>
      </c>
    </row>
    <row r="884" spans="1:4" x14ac:dyDescent="0.2">
      <c r="A884">
        <v>187972600</v>
      </c>
      <c r="B884" t="s">
        <v>3380</v>
      </c>
      <c r="C884">
        <f t="shared" si="26"/>
        <v>1</v>
      </c>
      <c r="D884">
        <f t="shared" si="27"/>
        <v>1</v>
      </c>
    </row>
    <row r="885" spans="1:4" x14ac:dyDescent="0.2">
      <c r="A885">
        <v>114030812</v>
      </c>
      <c r="B885" t="s">
        <v>3380</v>
      </c>
      <c r="C885">
        <f t="shared" si="26"/>
        <v>1</v>
      </c>
      <c r="D885">
        <f t="shared" si="27"/>
        <v>1</v>
      </c>
    </row>
    <row r="886" spans="1:4" x14ac:dyDescent="0.2">
      <c r="A886">
        <v>13735157</v>
      </c>
      <c r="B886" t="s">
        <v>3380</v>
      </c>
      <c r="C886">
        <f t="shared" si="26"/>
        <v>1</v>
      </c>
      <c r="D886">
        <f t="shared" si="27"/>
        <v>1</v>
      </c>
    </row>
    <row r="887" spans="1:4" x14ac:dyDescent="0.2">
      <c r="A887">
        <v>190363322</v>
      </c>
      <c r="B887" t="s">
        <v>3380</v>
      </c>
      <c r="C887">
        <f t="shared" si="26"/>
        <v>1</v>
      </c>
      <c r="D887">
        <f t="shared" si="27"/>
        <v>1</v>
      </c>
    </row>
    <row r="888" spans="1:4" x14ac:dyDescent="0.2">
      <c r="A888">
        <v>42510692</v>
      </c>
      <c r="B888" t="s">
        <v>3380</v>
      </c>
      <c r="C888">
        <f t="shared" si="26"/>
        <v>1</v>
      </c>
      <c r="D888">
        <f t="shared" si="27"/>
        <v>1</v>
      </c>
    </row>
    <row r="889" spans="1:4" x14ac:dyDescent="0.2">
      <c r="A889">
        <v>189916566</v>
      </c>
      <c r="B889" t="s">
        <v>3380</v>
      </c>
      <c r="C889">
        <f t="shared" si="26"/>
        <v>1</v>
      </c>
      <c r="D889">
        <f t="shared" si="27"/>
        <v>1</v>
      </c>
    </row>
    <row r="890" spans="1:4" x14ac:dyDescent="0.2">
      <c r="A890">
        <v>1695701</v>
      </c>
      <c r="B890" t="s">
        <v>3380</v>
      </c>
      <c r="C890">
        <f t="shared" si="26"/>
        <v>1</v>
      </c>
      <c r="D890">
        <f t="shared" si="27"/>
        <v>1</v>
      </c>
    </row>
    <row r="891" spans="1:4" x14ac:dyDescent="0.2">
      <c r="A891">
        <v>189436052</v>
      </c>
      <c r="B891" t="s">
        <v>3380</v>
      </c>
      <c r="C891">
        <f t="shared" si="26"/>
        <v>1</v>
      </c>
      <c r="D891">
        <f t="shared" si="27"/>
        <v>1</v>
      </c>
    </row>
    <row r="892" spans="1:4" x14ac:dyDescent="0.2">
      <c r="A892">
        <v>9965927</v>
      </c>
      <c r="B892" t="s">
        <v>3380</v>
      </c>
      <c r="C892">
        <f t="shared" si="26"/>
        <v>1</v>
      </c>
      <c r="D892">
        <f t="shared" si="27"/>
        <v>1</v>
      </c>
    </row>
    <row r="893" spans="1:4" x14ac:dyDescent="0.2">
      <c r="A893">
        <v>190370137</v>
      </c>
      <c r="B893" t="s">
        <v>3380</v>
      </c>
      <c r="C893">
        <f t="shared" si="26"/>
        <v>1</v>
      </c>
      <c r="D893">
        <f t="shared" si="27"/>
        <v>1</v>
      </c>
    </row>
    <row r="894" spans="1:4" x14ac:dyDescent="0.2">
      <c r="A894">
        <v>135188662</v>
      </c>
      <c r="B894" t="s">
        <v>3380</v>
      </c>
      <c r="C894">
        <f t="shared" si="26"/>
        <v>1</v>
      </c>
      <c r="D894">
        <f t="shared" si="27"/>
        <v>1</v>
      </c>
    </row>
    <row r="895" spans="1:4" x14ac:dyDescent="0.2">
      <c r="A895">
        <v>191289240</v>
      </c>
      <c r="B895" t="s">
        <v>3380</v>
      </c>
      <c r="C895">
        <f t="shared" si="26"/>
        <v>1</v>
      </c>
      <c r="D895">
        <f t="shared" si="27"/>
        <v>1</v>
      </c>
    </row>
    <row r="896" spans="1:4" x14ac:dyDescent="0.2">
      <c r="A896">
        <v>6640239</v>
      </c>
      <c r="B896" t="s">
        <v>3380</v>
      </c>
      <c r="C896">
        <f t="shared" si="26"/>
        <v>1</v>
      </c>
      <c r="D896">
        <f t="shared" si="27"/>
        <v>1</v>
      </c>
    </row>
    <row r="897" spans="1:4" x14ac:dyDescent="0.2">
      <c r="A897">
        <v>8059244</v>
      </c>
      <c r="B897" t="s">
        <v>3380</v>
      </c>
      <c r="C897">
        <f t="shared" si="26"/>
        <v>1</v>
      </c>
      <c r="D897">
        <f t="shared" si="27"/>
        <v>1</v>
      </c>
    </row>
    <row r="898" spans="1:4" x14ac:dyDescent="0.2">
      <c r="A898">
        <v>112664522</v>
      </c>
      <c r="B898" t="s">
        <v>3380</v>
      </c>
      <c r="C898">
        <f t="shared" si="26"/>
        <v>1</v>
      </c>
      <c r="D898">
        <f t="shared" si="27"/>
        <v>1</v>
      </c>
    </row>
    <row r="899" spans="1:4" x14ac:dyDescent="0.2">
      <c r="A899">
        <v>14310534</v>
      </c>
      <c r="B899" t="s">
        <v>3380</v>
      </c>
      <c r="C899">
        <f t="shared" ref="C899:C962" si="28">IF(IFERROR(SEARCH(" PA", B899), 0), 1, 0)</f>
        <v>1</v>
      </c>
      <c r="D899">
        <f t="shared" ref="D899:D962" si="29">IF(IFERROR(SEARCH("Pittsburgh", B899), 0), 1, 0)</f>
        <v>1</v>
      </c>
    </row>
    <row r="900" spans="1:4" x14ac:dyDescent="0.2">
      <c r="A900">
        <v>2505799</v>
      </c>
      <c r="B900" t="s">
        <v>3380</v>
      </c>
      <c r="C900">
        <f t="shared" si="28"/>
        <v>1</v>
      </c>
      <c r="D900">
        <f t="shared" si="29"/>
        <v>1</v>
      </c>
    </row>
    <row r="901" spans="1:4" x14ac:dyDescent="0.2">
      <c r="A901">
        <v>5850261</v>
      </c>
      <c r="B901" t="s">
        <v>3380</v>
      </c>
      <c r="C901">
        <f t="shared" si="28"/>
        <v>1</v>
      </c>
      <c r="D901">
        <f t="shared" si="29"/>
        <v>1</v>
      </c>
    </row>
    <row r="902" spans="1:4" x14ac:dyDescent="0.2">
      <c r="A902">
        <v>106786692</v>
      </c>
      <c r="B902" t="s">
        <v>3505</v>
      </c>
      <c r="C902">
        <f t="shared" si="28"/>
        <v>0</v>
      </c>
      <c r="D902">
        <f t="shared" si="29"/>
        <v>0</v>
      </c>
    </row>
    <row r="903" spans="1:4" x14ac:dyDescent="0.2">
      <c r="A903">
        <v>145631672</v>
      </c>
      <c r="B903" t="s">
        <v>3405</v>
      </c>
      <c r="C903">
        <f t="shared" si="28"/>
        <v>1</v>
      </c>
      <c r="D903">
        <f t="shared" si="29"/>
        <v>0</v>
      </c>
    </row>
    <row r="904" spans="1:4" x14ac:dyDescent="0.2">
      <c r="A904">
        <v>10921424</v>
      </c>
      <c r="B904" t="s">
        <v>3447</v>
      </c>
      <c r="C904">
        <f t="shared" si="28"/>
        <v>1</v>
      </c>
      <c r="D904">
        <f t="shared" si="29"/>
        <v>0</v>
      </c>
    </row>
    <row r="905" spans="1:4" x14ac:dyDescent="0.2">
      <c r="A905">
        <v>86557782</v>
      </c>
      <c r="B905" t="s">
        <v>3475</v>
      </c>
      <c r="C905">
        <f t="shared" si="28"/>
        <v>1</v>
      </c>
      <c r="D905">
        <f t="shared" si="29"/>
        <v>0</v>
      </c>
    </row>
    <row r="906" spans="1:4" x14ac:dyDescent="0.2">
      <c r="A906">
        <v>191215948</v>
      </c>
      <c r="B906" t="s">
        <v>3581</v>
      </c>
      <c r="C906">
        <f t="shared" si="28"/>
        <v>0</v>
      </c>
      <c r="D906">
        <f t="shared" si="29"/>
        <v>0</v>
      </c>
    </row>
    <row r="907" spans="1:4" x14ac:dyDescent="0.2">
      <c r="A907">
        <v>14268974</v>
      </c>
      <c r="B907" t="s">
        <v>3397</v>
      </c>
      <c r="C907">
        <f t="shared" si="28"/>
        <v>0</v>
      </c>
      <c r="D907">
        <f t="shared" si="29"/>
        <v>0</v>
      </c>
    </row>
    <row r="908" spans="1:4" x14ac:dyDescent="0.2">
      <c r="A908">
        <v>191904170</v>
      </c>
      <c r="B908" t="s">
        <v>3397</v>
      </c>
      <c r="C908">
        <f t="shared" si="28"/>
        <v>0</v>
      </c>
      <c r="D908">
        <f t="shared" si="29"/>
        <v>0</v>
      </c>
    </row>
    <row r="909" spans="1:4" x14ac:dyDescent="0.2">
      <c r="A909">
        <v>140941722</v>
      </c>
      <c r="B909" t="s">
        <v>3412</v>
      </c>
      <c r="C909">
        <f t="shared" si="28"/>
        <v>1</v>
      </c>
      <c r="D909">
        <f t="shared" si="29"/>
        <v>0</v>
      </c>
    </row>
    <row r="910" spans="1:4" x14ac:dyDescent="0.2">
      <c r="A910">
        <v>126656242</v>
      </c>
      <c r="B910" t="s">
        <v>3412</v>
      </c>
      <c r="C910">
        <f t="shared" si="28"/>
        <v>1</v>
      </c>
      <c r="D910">
        <f t="shared" si="29"/>
        <v>0</v>
      </c>
    </row>
    <row r="911" spans="1:4" x14ac:dyDescent="0.2">
      <c r="A911">
        <v>12990692</v>
      </c>
      <c r="B911" t="s">
        <v>3412</v>
      </c>
      <c r="C911">
        <f t="shared" si="28"/>
        <v>1</v>
      </c>
      <c r="D911">
        <f t="shared" si="29"/>
        <v>0</v>
      </c>
    </row>
    <row r="912" spans="1:4" x14ac:dyDescent="0.2">
      <c r="A912">
        <v>188390082</v>
      </c>
      <c r="B912" t="s">
        <v>3412</v>
      </c>
      <c r="C912">
        <f t="shared" si="28"/>
        <v>1</v>
      </c>
      <c r="D912">
        <f t="shared" si="29"/>
        <v>0</v>
      </c>
    </row>
    <row r="913" spans="1:4" x14ac:dyDescent="0.2">
      <c r="A913">
        <v>33677182</v>
      </c>
      <c r="B913" t="s">
        <v>3412</v>
      </c>
      <c r="C913">
        <f t="shared" si="28"/>
        <v>1</v>
      </c>
      <c r="D913">
        <f t="shared" si="29"/>
        <v>0</v>
      </c>
    </row>
    <row r="914" spans="1:4" x14ac:dyDescent="0.2">
      <c r="A914">
        <v>186237150</v>
      </c>
      <c r="B914" t="s">
        <v>3392</v>
      </c>
      <c r="C914">
        <f t="shared" si="28"/>
        <v>1</v>
      </c>
      <c r="D914">
        <f t="shared" si="29"/>
        <v>0</v>
      </c>
    </row>
    <row r="915" spans="1:4" x14ac:dyDescent="0.2">
      <c r="A915">
        <v>183240787</v>
      </c>
      <c r="B915" t="s">
        <v>3392</v>
      </c>
      <c r="C915">
        <f t="shared" si="28"/>
        <v>1</v>
      </c>
      <c r="D915">
        <f t="shared" si="29"/>
        <v>0</v>
      </c>
    </row>
    <row r="916" spans="1:4" x14ac:dyDescent="0.2">
      <c r="A916">
        <v>191065996</v>
      </c>
      <c r="B916" t="s">
        <v>3392</v>
      </c>
      <c r="C916">
        <f t="shared" si="28"/>
        <v>1</v>
      </c>
      <c r="D916">
        <f t="shared" si="29"/>
        <v>0</v>
      </c>
    </row>
    <row r="917" spans="1:4" x14ac:dyDescent="0.2">
      <c r="A917">
        <v>12704142</v>
      </c>
      <c r="B917" t="s">
        <v>3392</v>
      </c>
      <c r="C917">
        <f t="shared" si="28"/>
        <v>1</v>
      </c>
      <c r="D917">
        <f t="shared" si="29"/>
        <v>0</v>
      </c>
    </row>
    <row r="918" spans="1:4" x14ac:dyDescent="0.2">
      <c r="A918">
        <v>165639872</v>
      </c>
      <c r="B918" t="s">
        <v>3392</v>
      </c>
      <c r="C918">
        <f t="shared" si="28"/>
        <v>1</v>
      </c>
      <c r="D918">
        <f t="shared" si="29"/>
        <v>0</v>
      </c>
    </row>
    <row r="919" spans="1:4" x14ac:dyDescent="0.2">
      <c r="A919">
        <v>156196692</v>
      </c>
      <c r="B919" t="s">
        <v>3392</v>
      </c>
      <c r="C919">
        <f t="shared" si="28"/>
        <v>1</v>
      </c>
      <c r="D919">
        <f t="shared" si="29"/>
        <v>0</v>
      </c>
    </row>
    <row r="920" spans="1:4" x14ac:dyDescent="0.2">
      <c r="A920">
        <v>65144092</v>
      </c>
      <c r="B920" t="s">
        <v>3392</v>
      </c>
      <c r="C920">
        <f t="shared" si="28"/>
        <v>1</v>
      </c>
      <c r="D920">
        <f t="shared" si="29"/>
        <v>0</v>
      </c>
    </row>
    <row r="921" spans="1:4" x14ac:dyDescent="0.2">
      <c r="A921">
        <v>190889598</v>
      </c>
      <c r="B921" t="s">
        <v>3392</v>
      </c>
      <c r="C921">
        <f t="shared" si="28"/>
        <v>1</v>
      </c>
      <c r="D921">
        <f t="shared" si="29"/>
        <v>0</v>
      </c>
    </row>
    <row r="922" spans="1:4" x14ac:dyDescent="0.2">
      <c r="A922">
        <v>188963105</v>
      </c>
      <c r="B922" t="s">
        <v>3392</v>
      </c>
      <c r="C922">
        <f t="shared" si="28"/>
        <v>1</v>
      </c>
      <c r="D922">
        <f t="shared" si="29"/>
        <v>0</v>
      </c>
    </row>
    <row r="923" spans="1:4" x14ac:dyDescent="0.2">
      <c r="A923">
        <v>177774502</v>
      </c>
      <c r="B923" t="s">
        <v>3392</v>
      </c>
      <c r="C923">
        <f t="shared" si="28"/>
        <v>1</v>
      </c>
      <c r="D923">
        <f t="shared" si="29"/>
        <v>0</v>
      </c>
    </row>
    <row r="924" spans="1:4" x14ac:dyDescent="0.2">
      <c r="A924">
        <v>189976449</v>
      </c>
      <c r="B924" t="s">
        <v>3392</v>
      </c>
      <c r="C924">
        <f t="shared" si="28"/>
        <v>1</v>
      </c>
      <c r="D924">
        <f t="shared" si="29"/>
        <v>0</v>
      </c>
    </row>
    <row r="925" spans="1:4" x14ac:dyDescent="0.2">
      <c r="A925">
        <v>94560572</v>
      </c>
      <c r="B925" t="s">
        <v>3392</v>
      </c>
      <c r="C925">
        <f t="shared" si="28"/>
        <v>1</v>
      </c>
      <c r="D925">
        <f t="shared" si="29"/>
        <v>0</v>
      </c>
    </row>
    <row r="926" spans="1:4" x14ac:dyDescent="0.2">
      <c r="A926">
        <v>186420610</v>
      </c>
      <c r="B926" t="s">
        <v>3414</v>
      </c>
      <c r="C926">
        <f t="shared" si="28"/>
        <v>1</v>
      </c>
      <c r="D926">
        <f t="shared" si="29"/>
        <v>0</v>
      </c>
    </row>
    <row r="927" spans="1:4" x14ac:dyDescent="0.2">
      <c r="A927">
        <v>188881694</v>
      </c>
      <c r="B927" t="s">
        <v>3560</v>
      </c>
      <c r="C927">
        <f t="shared" si="28"/>
        <v>0</v>
      </c>
      <c r="D927">
        <f t="shared" si="29"/>
        <v>0</v>
      </c>
    </row>
    <row r="928" spans="1:4" x14ac:dyDescent="0.2">
      <c r="A928">
        <v>183309967</v>
      </c>
      <c r="B928" t="s">
        <v>3500</v>
      </c>
      <c r="C928">
        <f t="shared" si="28"/>
        <v>0</v>
      </c>
      <c r="D928">
        <f t="shared" si="29"/>
        <v>0</v>
      </c>
    </row>
    <row r="929" spans="1:4" x14ac:dyDescent="0.2">
      <c r="A929">
        <v>160427382</v>
      </c>
      <c r="B929" t="s">
        <v>3476</v>
      </c>
      <c r="C929">
        <f t="shared" si="28"/>
        <v>0</v>
      </c>
      <c r="D929">
        <f t="shared" si="29"/>
        <v>0</v>
      </c>
    </row>
    <row r="930" spans="1:4" x14ac:dyDescent="0.2">
      <c r="A930">
        <v>10476640</v>
      </c>
      <c r="B930" t="s">
        <v>3583</v>
      </c>
      <c r="C930">
        <f t="shared" si="28"/>
        <v>0</v>
      </c>
      <c r="D930">
        <f t="shared" si="29"/>
        <v>0</v>
      </c>
    </row>
    <row r="931" spans="1:4" x14ac:dyDescent="0.2">
      <c r="A931">
        <v>184838867</v>
      </c>
      <c r="B931" t="s">
        <v>3538</v>
      </c>
      <c r="C931">
        <f t="shared" si="28"/>
        <v>1</v>
      </c>
      <c r="D931">
        <f t="shared" si="29"/>
        <v>0</v>
      </c>
    </row>
    <row r="932" spans="1:4" x14ac:dyDescent="0.2">
      <c r="A932">
        <v>188881618</v>
      </c>
      <c r="B932" t="s">
        <v>3559</v>
      </c>
      <c r="C932">
        <f t="shared" si="28"/>
        <v>0</v>
      </c>
      <c r="D932">
        <f t="shared" si="29"/>
        <v>0</v>
      </c>
    </row>
    <row r="933" spans="1:4" x14ac:dyDescent="0.2">
      <c r="A933">
        <v>148266442</v>
      </c>
      <c r="B933" t="s">
        <v>3600</v>
      </c>
      <c r="C933">
        <f t="shared" si="28"/>
        <v>0</v>
      </c>
      <c r="D933">
        <f t="shared" si="29"/>
        <v>0</v>
      </c>
    </row>
    <row r="934" spans="1:4" x14ac:dyDescent="0.2">
      <c r="A934">
        <v>234167</v>
      </c>
      <c r="B934" t="s">
        <v>3491</v>
      </c>
      <c r="C934">
        <f t="shared" si="28"/>
        <v>0</v>
      </c>
      <c r="D934">
        <f t="shared" si="29"/>
        <v>0</v>
      </c>
    </row>
    <row r="935" spans="1:4" x14ac:dyDescent="0.2">
      <c r="A935">
        <v>190801999</v>
      </c>
      <c r="B935" t="s">
        <v>3457</v>
      </c>
      <c r="C935">
        <f t="shared" si="28"/>
        <v>1</v>
      </c>
      <c r="D935">
        <f t="shared" si="29"/>
        <v>0</v>
      </c>
    </row>
    <row r="936" spans="1:4" x14ac:dyDescent="0.2">
      <c r="A936">
        <v>189520397</v>
      </c>
      <c r="B936" t="s">
        <v>3457</v>
      </c>
      <c r="C936">
        <f t="shared" si="28"/>
        <v>1</v>
      </c>
      <c r="D936">
        <f t="shared" si="29"/>
        <v>0</v>
      </c>
    </row>
    <row r="937" spans="1:4" x14ac:dyDescent="0.2">
      <c r="A937">
        <v>143168672</v>
      </c>
      <c r="B937" t="s">
        <v>3457</v>
      </c>
      <c r="C937">
        <f t="shared" si="28"/>
        <v>1</v>
      </c>
      <c r="D937">
        <f t="shared" si="29"/>
        <v>0</v>
      </c>
    </row>
    <row r="938" spans="1:4" x14ac:dyDescent="0.2">
      <c r="A938">
        <v>157257292</v>
      </c>
      <c r="B938" t="s">
        <v>3597</v>
      </c>
      <c r="C938">
        <f t="shared" si="28"/>
        <v>0</v>
      </c>
      <c r="D938">
        <f t="shared" si="29"/>
        <v>0</v>
      </c>
    </row>
    <row r="939" spans="1:4" x14ac:dyDescent="0.2">
      <c r="A939">
        <v>11928177</v>
      </c>
      <c r="B939" t="s">
        <v>3553</v>
      </c>
      <c r="C939">
        <f t="shared" si="28"/>
        <v>0</v>
      </c>
      <c r="D939">
        <f t="shared" si="29"/>
        <v>0</v>
      </c>
    </row>
    <row r="940" spans="1:4" x14ac:dyDescent="0.2">
      <c r="A940">
        <v>191906870</v>
      </c>
      <c r="B940" t="s">
        <v>3477</v>
      </c>
      <c r="C940">
        <f t="shared" si="28"/>
        <v>1</v>
      </c>
      <c r="D940">
        <f t="shared" si="29"/>
        <v>0</v>
      </c>
    </row>
    <row r="941" spans="1:4" x14ac:dyDescent="0.2">
      <c r="A941">
        <v>6892029</v>
      </c>
      <c r="B941" t="s">
        <v>3477</v>
      </c>
      <c r="C941">
        <f t="shared" si="28"/>
        <v>1</v>
      </c>
      <c r="D941">
        <f t="shared" si="29"/>
        <v>0</v>
      </c>
    </row>
    <row r="942" spans="1:4" x14ac:dyDescent="0.2">
      <c r="A942">
        <v>106932092</v>
      </c>
      <c r="B942" t="s">
        <v>3477</v>
      </c>
      <c r="C942">
        <f t="shared" si="28"/>
        <v>1</v>
      </c>
      <c r="D942">
        <f t="shared" si="29"/>
        <v>0</v>
      </c>
    </row>
    <row r="943" spans="1:4" x14ac:dyDescent="0.2">
      <c r="A943">
        <v>145067122</v>
      </c>
      <c r="B943" t="s">
        <v>3477</v>
      </c>
      <c r="C943">
        <f t="shared" si="28"/>
        <v>1</v>
      </c>
      <c r="D943">
        <f t="shared" si="29"/>
        <v>0</v>
      </c>
    </row>
    <row r="944" spans="1:4" x14ac:dyDescent="0.2">
      <c r="A944">
        <v>188085176</v>
      </c>
      <c r="B944" t="s">
        <v>3418</v>
      </c>
      <c r="C944">
        <f t="shared" si="28"/>
        <v>1</v>
      </c>
      <c r="D944">
        <f t="shared" si="29"/>
        <v>0</v>
      </c>
    </row>
    <row r="945" spans="1:4" x14ac:dyDescent="0.2">
      <c r="A945">
        <v>153001582</v>
      </c>
      <c r="B945" t="s">
        <v>3418</v>
      </c>
      <c r="C945">
        <f t="shared" si="28"/>
        <v>1</v>
      </c>
      <c r="D945">
        <f t="shared" si="29"/>
        <v>0</v>
      </c>
    </row>
    <row r="946" spans="1:4" x14ac:dyDescent="0.2">
      <c r="A946">
        <v>148904082</v>
      </c>
      <c r="B946" t="s">
        <v>3418</v>
      </c>
      <c r="C946">
        <f t="shared" si="28"/>
        <v>1</v>
      </c>
      <c r="D946">
        <f t="shared" si="29"/>
        <v>0</v>
      </c>
    </row>
    <row r="947" spans="1:4" x14ac:dyDescent="0.2">
      <c r="A947">
        <v>191104104</v>
      </c>
      <c r="B947" t="s">
        <v>3418</v>
      </c>
      <c r="C947">
        <f t="shared" si="28"/>
        <v>1</v>
      </c>
      <c r="D947">
        <f t="shared" si="29"/>
        <v>0</v>
      </c>
    </row>
    <row r="948" spans="1:4" x14ac:dyDescent="0.2">
      <c r="A948">
        <v>182946213</v>
      </c>
      <c r="B948" t="s">
        <v>3418</v>
      </c>
      <c r="C948">
        <f t="shared" si="28"/>
        <v>1</v>
      </c>
      <c r="D948">
        <f t="shared" si="29"/>
        <v>0</v>
      </c>
    </row>
    <row r="949" spans="1:4" x14ac:dyDescent="0.2">
      <c r="A949">
        <v>187700087</v>
      </c>
      <c r="B949" t="s">
        <v>3479</v>
      </c>
      <c r="C949">
        <f t="shared" si="28"/>
        <v>1</v>
      </c>
      <c r="D949">
        <f t="shared" si="29"/>
        <v>0</v>
      </c>
    </row>
    <row r="950" spans="1:4" x14ac:dyDescent="0.2">
      <c r="A950">
        <v>189051874</v>
      </c>
      <c r="B950" t="s">
        <v>3479</v>
      </c>
      <c r="C950">
        <f t="shared" si="28"/>
        <v>1</v>
      </c>
      <c r="D950">
        <f t="shared" si="29"/>
        <v>0</v>
      </c>
    </row>
    <row r="951" spans="1:4" x14ac:dyDescent="0.2">
      <c r="A951">
        <v>11280470</v>
      </c>
      <c r="B951" t="s">
        <v>3435</v>
      </c>
      <c r="C951">
        <f t="shared" si="28"/>
        <v>0</v>
      </c>
      <c r="D951">
        <f t="shared" si="29"/>
        <v>0</v>
      </c>
    </row>
    <row r="952" spans="1:4" x14ac:dyDescent="0.2">
      <c r="A952">
        <v>191723835</v>
      </c>
      <c r="B952" t="s">
        <v>3387</v>
      </c>
      <c r="C952">
        <f t="shared" si="28"/>
        <v>1</v>
      </c>
      <c r="D952">
        <f t="shared" si="29"/>
        <v>0</v>
      </c>
    </row>
    <row r="953" spans="1:4" x14ac:dyDescent="0.2">
      <c r="A953">
        <v>9659081</v>
      </c>
      <c r="B953" t="s">
        <v>3387</v>
      </c>
      <c r="C953">
        <f t="shared" si="28"/>
        <v>1</v>
      </c>
      <c r="D953">
        <f t="shared" si="29"/>
        <v>0</v>
      </c>
    </row>
    <row r="954" spans="1:4" x14ac:dyDescent="0.2">
      <c r="A954">
        <v>190857558</v>
      </c>
      <c r="B954" t="s">
        <v>3387</v>
      </c>
      <c r="C954">
        <f t="shared" si="28"/>
        <v>1</v>
      </c>
      <c r="D954">
        <f t="shared" si="29"/>
        <v>0</v>
      </c>
    </row>
    <row r="955" spans="1:4" x14ac:dyDescent="0.2">
      <c r="A955">
        <v>185321250</v>
      </c>
      <c r="B955" t="s">
        <v>3387</v>
      </c>
      <c r="C955">
        <f t="shared" si="28"/>
        <v>1</v>
      </c>
      <c r="D955">
        <f t="shared" si="29"/>
        <v>0</v>
      </c>
    </row>
    <row r="956" spans="1:4" x14ac:dyDescent="0.2">
      <c r="A956">
        <v>182998465</v>
      </c>
      <c r="B956" t="s">
        <v>3387</v>
      </c>
      <c r="C956">
        <f t="shared" si="28"/>
        <v>1</v>
      </c>
      <c r="D956">
        <f t="shared" si="29"/>
        <v>0</v>
      </c>
    </row>
    <row r="957" spans="1:4" x14ac:dyDescent="0.2">
      <c r="A957">
        <v>14416419</v>
      </c>
      <c r="B957" t="s">
        <v>3387</v>
      </c>
      <c r="C957">
        <f t="shared" si="28"/>
        <v>1</v>
      </c>
      <c r="D957">
        <f t="shared" si="29"/>
        <v>0</v>
      </c>
    </row>
    <row r="958" spans="1:4" x14ac:dyDescent="0.2">
      <c r="A958">
        <v>178671952</v>
      </c>
      <c r="B958" t="s">
        <v>3387</v>
      </c>
      <c r="C958">
        <f t="shared" si="28"/>
        <v>1</v>
      </c>
      <c r="D958">
        <f t="shared" si="29"/>
        <v>0</v>
      </c>
    </row>
    <row r="959" spans="1:4" x14ac:dyDescent="0.2">
      <c r="A959">
        <v>187438102</v>
      </c>
      <c r="B959" t="s">
        <v>3387</v>
      </c>
      <c r="C959">
        <f t="shared" si="28"/>
        <v>1</v>
      </c>
      <c r="D959">
        <f t="shared" si="29"/>
        <v>0</v>
      </c>
    </row>
    <row r="960" spans="1:4" x14ac:dyDescent="0.2">
      <c r="A960">
        <v>187375543</v>
      </c>
      <c r="B960" t="s">
        <v>3387</v>
      </c>
      <c r="C960">
        <f t="shared" si="28"/>
        <v>1</v>
      </c>
      <c r="D960">
        <f t="shared" si="29"/>
        <v>0</v>
      </c>
    </row>
    <row r="961" spans="1:4" x14ac:dyDescent="0.2">
      <c r="A961">
        <v>145022362</v>
      </c>
      <c r="B961" t="s">
        <v>3387</v>
      </c>
      <c r="C961">
        <f t="shared" si="28"/>
        <v>1</v>
      </c>
      <c r="D961">
        <f t="shared" si="29"/>
        <v>0</v>
      </c>
    </row>
    <row r="962" spans="1:4" x14ac:dyDescent="0.2">
      <c r="A962">
        <v>191766389</v>
      </c>
      <c r="B962" t="s">
        <v>3387</v>
      </c>
      <c r="C962">
        <f t="shared" si="28"/>
        <v>1</v>
      </c>
      <c r="D962">
        <f t="shared" si="29"/>
        <v>0</v>
      </c>
    </row>
    <row r="963" spans="1:4" x14ac:dyDescent="0.2">
      <c r="A963">
        <v>3231516</v>
      </c>
      <c r="B963" t="s">
        <v>3387</v>
      </c>
      <c r="C963">
        <f t="shared" ref="C963:C1026" si="30">IF(IFERROR(SEARCH(" PA", B963), 0), 1, 0)</f>
        <v>1</v>
      </c>
      <c r="D963">
        <f t="shared" ref="D963:D1026" si="31">IF(IFERROR(SEARCH("Pittsburgh", B963), 0), 1, 0)</f>
        <v>0</v>
      </c>
    </row>
    <row r="964" spans="1:4" x14ac:dyDescent="0.2">
      <c r="A964">
        <v>187648508</v>
      </c>
      <c r="B964" t="s">
        <v>3387</v>
      </c>
      <c r="C964">
        <f t="shared" si="30"/>
        <v>1</v>
      </c>
      <c r="D964">
        <f t="shared" si="31"/>
        <v>0</v>
      </c>
    </row>
    <row r="965" spans="1:4" x14ac:dyDescent="0.2">
      <c r="A965">
        <v>190881491</v>
      </c>
      <c r="B965" t="s">
        <v>3387</v>
      </c>
      <c r="C965">
        <f t="shared" si="30"/>
        <v>1</v>
      </c>
      <c r="D965">
        <f t="shared" si="31"/>
        <v>0</v>
      </c>
    </row>
    <row r="966" spans="1:4" x14ac:dyDescent="0.2">
      <c r="A966">
        <v>117528712</v>
      </c>
      <c r="B966" t="s">
        <v>3387</v>
      </c>
      <c r="C966">
        <f t="shared" si="30"/>
        <v>1</v>
      </c>
      <c r="D966">
        <f t="shared" si="31"/>
        <v>0</v>
      </c>
    </row>
    <row r="967" spans="1:4" x14ac:dyDescent="0.2">
      <c r="A967">
        <v>85084482</v>
      </c>
      <c r="B967" t="s">
        <v>3387</v>
      </c>
      <c r="C967">
        <f t="shared" si="30"/>
        <v>1</v>
      </c>
      <c r="D967">
        <f t="shared" si="31"/>
        <v>0</v>
      </c>
    </row>
    <row r="968" spans="1:4" x14ac:dyDescent="0.2">
      <c r="A968">
        <v>103975122</v>
      </c>
      <c r="B968" t="s">
        <v>3387</v>
      </c>
      <c r="C968">
        <f t="shared" si="30"/>
        <v>1</v>
      </c>
      <c r="D968">
        <f t="shared" si="31"/>
        <v>0</v>
      </c>
    </row>
    <row r="969" spans="1:4" x14ac:dyDescent="0.2">
      <c r="A969">
        <v>187199528</v>
      </c>
      <c r="B969" t="s">
        <v>3387</v>
      </c>
      <c r="C969">
        <f t="shared" si="30"/>
        <v>1</v>
      </c>
      <c r="D969">
        <f t="shared" si="31"/>
        <v>0</v>
      </c>
    </row>
    <row r="970" spans="1:4" x14ac:dyDescent="0.2">
      <c r="A970">
        <v>188880344</v>
      </c>
      <c r="B970" t="s">
        <v>3561</v>
      </c>
      <c r="C970">
        <f t="shared" si="30"/>
        <v>0</v>
      </c>
      <c r="D970">
        <f t="shared" si="31"/>
        <v>0</v>
      </c>
    </row>
    <row r="971" spans="1:4" x14ac:dyDescent="0.2">
      <c r="A971">
        <v>187798460</v>
      </c>
      <c r="B971" t="s">
        <v>3425</v>
      </c>
      <c r="C971">
        <f t="shared" si="30"/>
        <v>1</v>
      </c>
      <c r="D971">
        <f t="shared" si="31"/>
        <v>0</v>
      </c>
    </row>
    <row r="972" spans="1:4" x14ac:dyDescent="0.2">
      <c r="A972">
        <v>173602232</v>
      </c>
      <c r="B972" t="s">
        <v>3425</v>
      </c>
      <c r="C972">
        <f t="shared" si="30"/>
        <v>1</v>
      </c>
      <c r="D972">
        <f t="shared" si="31"/>
        <v>0</v>
      </c>
    </row>
    <row r="973" spans="1:4" x14ac:dyDescent="0.2">
      <c r="A973">
        <v>187645202</v>
      </c>
      <c r="B973" t="s">
        <v>3426</v>
      </c>
      <c r="C973">
        <f t="shared" si="30"/>
        <v>1</v>
      </c>
      <c r="D973">
        <f t="shared" si="31"/>
        <v>0</v>
      </c>
    </row>
    <row r="974" spans="1:4" x14ac:dyDescent="0.2">
      <c r="A974">
        <v>191204253</v>
      </c>
      <c r="B974" t="s">
        <v>3426</v>
      </c>
      <c r="C974">
        <f t="shared" si="30"/>
        <v>1</v>
      </c>
      <c r="D974">
        <f t="shared" si="31"/>
        <v>0</v>
      </c>
    </row>
    <row r="975" spans="1:4" x14ac:dyDescent="0.2">
      <c r="A975">
        <v>135567112</v>
      </c>
      <c r="B975" t="s">
        <v>3591</v>
      </c>
      <c r="C975">
        <f t="shared" si="30"/>
        <v>1</v>
      </c>
      <c r="D975">
        <f t="shared" si="31"/>
        <v>0</v>
      </c>
    </row>
    <row r="976" spans="1:4" x14ac:dyDescent="0.2">
      <c r="A976">
        <v>147523582</v>
      </c>
      <c r="B976" t="s">
        <v>3567</v>
      </c>
      <c r="C976">
        <f t="shared" si="30"/>
        <v>0</v>
      </c>
      <c r="D976">
        <f t="shared" si="31"/>
        <v>0</v>
      </c>
    </row>
    <row r="977" spans="1:4" x14ac:dyDescent="0.2">
      <c r="A977">
        <v>12507380</v>
      </c>
      <c r="B977" t="s">
        <v>3436</v>
      </c>
      <c r="C977">
        <f t="shared" si="30"/>
        <v>1</v>
      </c>
      <c r="D977">
        <f t="shared" si="31"/>
        <v>0</v>
      </c>
    </row>
    <row r="978" spans="1:4" x14ac:dyDescent="0.2">
      <c r="A978">
        <v>55968752</v>
      </c>
      <c r="B978" t="s">
        <v>3436</v>
      </c>
      <c r="C978">
        <f t="shared" si="30"/>
        <v>1</v>
      </c>
      <c r="D978">
        <f t="shared" si="31"/>
        <v>0</v>
      </c>
    </row>
    <row r="979" spans="1:4" x14ac:dyDescent="0.2">
      <c r="A979">
        <v>184445959</v>
      </c>
      <c r="B979" t="s">
        <v>3436</v>
      </c>
      <c r="C979">
        <f t="shared" si="30"/>
        <v>1</v>
      </c>
      <c r="D979">
        <f t="shared" si="31"/>
        <v>0</v>
      </c>
    </row>
    <row r="980" spans="1:4" x14ac:dyDescent="0.2">
      <c r="A980">
        <v>1831456</v>
      </c>
      <c r="B980" t="s">
        <v>3436</v>
      </c>
      <c r="C980">
        <f t="shared" si="30"/>
        <v>1</v>
      </c>
      <c r="D980">
        <f t="shared" si="31"/>
        <v>0</v>
      </c>
    </row>
    <row r="981" spans="1:4" x14ac:dyDescent="0.2">
      <c r="A981">
        <v>184543266</v>
      </c>
      <c r="B981" t="s">
        <v>3436</v>
      </c>
      <c r="C981">
        <f t="shared" si="30"/>
        <v>1</v>
      </c>
      <c r="D981">
        <f t="shared" si="31"/>
        <v>0</v>
      </c>
    </row>
    <row r="982" spans="1:4" x14ac:dyDescent="0.2">
      <c r="A982">
        <v>89859862</v>
      </c>
      <c r="B982" t="s">
        <v>3436</v>
      </c>
      <c r="C982">
        <f t="shared" si="30"/>
        <v>1</v>
      </c>
      <c r="D982">
        <f t="shared" si="31"/>
        <v>0</v>
      </c>
    </row>
    <row r="983" spans="1:4" x14ac:dyDescent="0.2">
      <c r="A983">
        <v>191044573</v>
      </c>
      <c r="B983" t="s">
        <v>3436</v>
      </c>
      <c r="C983">
        <f t="shared" si="30"/>
        <v>1</v>
      </c>
      <c r="D983">
        <f t="shared" si="31"/>
        <v>0</v>
      </c>
    </row>
    <row r="984" spans="1:4" x14ac:dyDescent="0.2">
      <c r="A984">
        <v>11432791</v>
      </c>
      <c r="B984" t="s">
        <v>3436</v>
      </c>
      <c r="C984">
        <f t="shared" si="30"/>
        <v>1</v>
      </c>
      <c r="D984">
        <f t="shared" si="31"/>
        <v>0</v>
      </c>
    </row>
    <row r="985" spans="1:4" x14ac:dyDescent="0.2">
      <c r="A985">
        <v>9895310</v>
      </c>
      <c r="B985" t="s">
        <v>3436</v>
      </c>
      <c r="C985">
        <f t="shared" si="30"/>
        <v>1</v>
      </c>
      <c r="D985">
        <f t="shared" si="31"/>
        <v>0</v>
      </c>
    </row>
    <row r="986" spans="1:4" x14ac:dyDescent="0.2">
      <c r="A986">
        <v>3963263</v>
      </c>
      <c r="B986" t="s">
        <v>3436</v>
      </c>
      <c r="C986">
        <f t="shared" si="30"/>
        <v>1</v>
      </c>
      <c r="D986">
        <f t="shared" si="31"/>
        <v>0</v>
      </c>
    </row>
    <row r="987" spans="1:4" x14ac:dyDescent="0.2">
      <c r="A987">
        <v>155926562</v>
      </c>
      <c r="B987" t="s">
        <v>3436</v>
      </c>
      <c r="C987">
        <f t="shared" si="30"/>
        <v>1</v>
      </c>
      <c r="D987">
        <f t="shared" si="31"/>
        <v>0</v>
      </c>
    </row>
    <row r="988" spans="1:4" x14ac:dyDescent="0.2">
      <c r="A988">
        <v>186353643</v>
      </c>
      <c r="B988" t="s">
        <v>3436</v>
      </c>
      <c r="C988">
        <f t="shared" si="30"/>
        <v>1</v>
      </c>
      <c r="D988">
        <f t="shared" si="31"/>
        <v>0</v>
      </c>
    </row>
    <row r="989" spans="1:4" x14ac:dyDescent="0.2">
      <c r="A989">
        <v>4187637</v>
      </c>
      <c r="B989" t="s">
        <v>3436</v>
      </c>
      <c r="C989">
        <f t="shared" si="30"/>
        <v>1</v>
      </c>
      <c r="D989">
        <f t="shared" si="31"/>
        <v>0</v>
      </c>
    </row>
    <row r="990" spans="1:4" x14ac:dyDescent="0.2">
      <c r="A990">
        <v>185193710</v>
      </c>
      <c r="B990" t="s">
        <v>3436</v>
      </c>
      <c r="C990">
        <f t="shared" si="30"/>
        <v>1</v>
      </c>
      <c r="D990">
        <f t="shared" si="31"/>
        <v>0</v>
      </c>
    </row>
    <row r="991" spans="1:4" x14ac:dyDescent="0.2">
      <c r="A991">
        <v>190378528</v>
      </c>
      <c r="B991" t="s">
        <v>3436</v>
      </c>
      <c r="C991">
        <f t="shared" si="30"/>
        <v>1</v>
      </c>
      <c r="D991">
        <f t="shared" si="31"/>
        <v>0</v>
      </c>
    </row>
    <row r="992" spans="1:4" x14ac:dyDescent="0.2">
      <c r="A992">
        <v>153738612</v>
      </c>
      <c r="B992" t="s">
        <v>3436</v>
      </c>
      <c r="C992">
        <f t="shared" si="30"/>
        <v>1</v>
      </c>
      <c r="D992">
        <f t="shared" si="31"/>
        <v>0</v>
      </c>
    </row>
    <row r="993" spans="1:4" x14ac:dyDescent="0.2">
      <c r="A993">
        <v>187416129</v>
      </c>
      <c r="B993" t="s">
        <v>3540</v>
      </c>
      <c r="C993">
        <f t="shared" si="30"/>
        <v>0</v>
      </c>
      <c r="D993">
        <f t="shared" si="31"/>
        <v>0</v>
      </c>
    </row>
    <row r="994" spans="1:4" x14ac:dyDescent="0.2">
      <c r="A994">
        <v>184533746</v>
      </c>
      <c r="B994" t="s">
        <v>3424</v>
      </c>
      <c r="C994">
        <f t="shared" si="30"/>
        <v>0</v>
      </c>
      <c r="D994">
        <f t="shared" si="31"/>
        <v>0</v>
      </c>
    </row>
    <row r="995" spans="1:4" x14ac:dyDescent="0.2">
      <c r="A995">
        <v>4046690</v>
      </c>
      <c r="B995" t="s">
        <v>3424</v>
      </c>
      <c r="C995">
        <f t="shared" si="30"/>
        <v>0</v>
      </c>
      <c r="D995">
        <f t="shared" si="31"/>
        <v>0</v>
      </c>
    </row>
    <row r="996" spans="1:4" x14ac:dyDescent="0.2">
      <c r="A996">
        <v>191615017</v>
      </c>
      <c r="B996" t="s">
        <v>3586</v>
      </c>
      <c r="C996">
        <f t="shared" si="30"/>
        <v>1</v>
      </c>
      <c r="D996">
        <f t="shared" si="31"/>
        <v>0</v>
      </c>
    </row>
    <row r="997" spans="1:4" x14ac:dyDescent="0.2">
      <c r="A997">
        <v>49244852</v>
      </c>
      <c r="B997" t="s">
        <v>3383</v>
      </c>
      <c r="C997">
        <f t="shared" si="30"/>
        <v>0</v>
      </c>
      <c r="D997">
        <f t="shared" si="31"/>
        <v>0</v>
      </c>
    </row>
    <row r="998" spans="1:4" x14ac:dyDescent="0.2">
      <c r="A998">
        <v>13594372</v>
      </c>
      <c r="B998" t="s">
        <v>3580</v>
      </c>
      <c r="C998">
        <f t="shared" si="30"/>
        <v>0</v>
      </c>
      <c r="D998">
        <f t="shared" si="31"/>
        <v>0</v>
      </c>
    </row>
    <row r="999" spans="1:4" x14ac:dyDescent="0.2">
      <c r="A999">
        <v>185940867</v>
      </c>
      <c r="B999" t="s">
        <v>3482</v>
      </c>
      <c r="C999">
        <f t="shared" si="30"/>
        <v>1</v>
      </c>
      <c r="D999">
        <f t="shared" si="31"/>
        <v>0</v>
      </c>
    </row>
    <row r="1000" spans="1:4" x14ac:dyDescent="0.2">
      <c r="A1000">
        <v>116222322</v>
      </c>
      <c r="B1000" t="s">
        <v>3406</v>
      </c>
      <c r="C1000">
        <f t="shared" si="30"/>
        <v>1</v>
      </c>
      <c r="D1000">
        <f t="shared" si="31"/>
        <v>0</v>
      </c>
    </row>
    <row r="1001" spans="1:4" x14ac:dyDescent="0.2">
      <c r="A1001">
        <v>1754655</v>
      </c>
      <c r="B1001" t="s">
        <v>3406</v>
      </c>
      <c r="C1001">
        <f t="shared" si="30"/>
        <v>1</v>
      </c>
      <c r="D1001">
        <f t="shared" si="31"/>
        <v>0</v>
      </c>
    </row>
    <row r="1002" spans="1:4" x14ac:dyDescent="0.2">
      <c r="A1002">
        <v>2236135</v>
      </c>
      <c r="B1002" t="s">
        <v>3406</v>
      </c>
      <c r="C1002">
        <f t="shared" si="30"/>
        <v>1</v>
      </c>
      <c r="D1002">
        <f t="shared" si="31"/>
        <v>0</v>
      </c>
    </row>
    <row r="1003" spans="1:4" x14ac:dyDescent="0.2">
      <c r="A1003">
        <v>152406592</v>
      </c>
      <c r="B1003" t="s">
        <v>3406</v>
      </c>
      <c r="C1003">
        <f t="shared" si="30"/>
        <v>1</v>
      </c>
      <c r="D1003">
        <f t="shared" si="31"/>
        <v>0</v>
      </c>
    </row>
    <row r="1004" spans="1:4" x14ac:dyDescent="0.2">
      <c r="A1004">
        <v>130831412</v>
      </c>
      <c r="B1004" t="s">
        <v>3406</v>
      </c>
      <c r="C1004">
        <f t="shared" si="30"/>
        <v>1</v>
      </c>
      <c r="D1004">
        <f t="shared" si="31"/>
        <v>0</v>
      </c>
    </row>
    <row r="1005" spans="1:4" x14ac:dyDescent="0.2">
      <c r="A1005">
        <v>190598759</v>
      </c>
      <c r="B1005" t="s">
        <v>3406</v>
      </c>
      <c r="C1005">
        <f t="shared" si="30"/>
        <v>1</v>
      </c>
      <c r="D1005">
        <f t="shared" si="31"/>
        <v>0</v>
      </c>
    </row>
    <row r="1006" spans="1:4" x14ac:dyDescent="0.2">
      <c r="A1006">
        <v>112414072</v>
      </c>
      <c r="B1006" t="s">
        <v>3406</v>
      </c>
      <c r="C1006">
        <f t="shared" si="30"/>
        <v>1</v>
      </c>
      <c r="D1006">
        <f t="shared" si="31"/>
        <v>0</v>
      </c>
    </row>
    <row r="1007" spans="1:4" x14ac:dyDescent="0.2">
      <c r="A1007">
        <v>188919754</v>
      </c>
      <c r="B1007" t="s">
        <v>3524</v>
      </c>
      <c r="C1007">
        <f t="shared" si="30"/>
        <v>1</v>
      </c>
      <c r="D1007">
        <f t="shared" si="31"/>
        <v>0</v>
      </c>
    </row>
    <row r="1008" spans="1:4" x14ac:dyDescent="0.2">
      <c r="A1008">
        <v>190712658</v>
      </c>
      <c r="B1008" t="s">
        <v>3422</v>
      </c>
      <c r="C1008">
        <f t="shared" si="30"/>
        <v>1</v>
      </c>
      <c r="D1008">
        <f t="shared" si="31"/>
        <v>0</v>
      </c>
    </row>
    <row r="1009" spans="1:4" x14ac:dyDescent="0.2">
      <c r="A1009">
        <v>182953810</v>
      </c>
      <c r="B1009" t="s">
        <v>3381</v>
      </c>
      <c r="C1009">
        <f t="shared" si="30"/>
        <v>1</v>
      </c>
      <c r="D1009">
        <f t="shared" si="31"/>
        <v>0</v>
      </c>
    </row>
    <row r="1010" spans="1:4" x14ac:dyDescent="0.2">
      <c r="A1010">
        <v>13162669</v>
      </c>
      <c r="B1010" t="s">
        <v>3381</v>
      </c>
      <c r="C1010">
        <f t="shared" si="30"/>
        <v>1</v>
      </c>
      <c r="D1010">
        <f t="shared" si="31"/>
        <v>0</v>
      </c>
    </row>
    <row r="1011" spans="1:4" x14ac:dyDescent="0.2">
      <c r="A1011">
        <v>117785642</v>
      </c>
      <c r="B1011" t="s">
        <v>3381</v>
      </c>
      <c r="C1011">
        <f t="shared" si="30"/>
        <v>1</v>
      </c>
      <c r="D1011">
        <f t="shared" si="31"/>
        <v>0</v>
      </c>
    </row>
    <row r="1012" spans="1:4" x14ac:dyDescent="0.2">
      <c r="A1012">
        <v>182621585</v>
      </c>
      <c r="B1012" t="s">
        <v>3381</v>
      </c>
      <c r="C1012">
        <f t="shared" si="30"/>
        <v>1</v>
      </c>
      <c r="D1012">
        <f t="shared" si="31"/>
        <v>0</v>
      </c>
    </row>
    <row r="1013" spans="1:4" x14ac:dyDescent="0.2">
      <c r="A1013">
        <v>91521322</v>
      </c>
      <c r="B1013" t="s">
        <v>3381</v>
      </c>
      <c r="C1013">
        <f t="shared" si="30"/>
        <v>1</v>
      </c>
      <c r="D1013">
        <f t="shared" si="31"/>
        <v>0</v>
      </c>
    </row>
    <row r="1014" spans="1:4" x14ac:dyDescent="0.2">
      <c r="A1014">
        <v>190331390</v>
      </c>
      <c r="B1014" t="s">
        <v>3381</v>
      </c>
      <c r="C1014">
        <f t="shared" si="30"/>
        <v>1</v>
      </c>
      <c r="D1014">
        <f t="shared" si="31"/>
        <v>0</v>
      </c>
    </row>
    <row r="1015" spans="1:4" x14ac:dyDescent="0.2">
      <c r="A1015">
        <v>9472186</v>
      </c>
      <c r="B1015" t="s">
        <v>3381</v>
      </c>
      <c r="C1015">
        <f t="shared" si="30"/>
        <v>1</v>
      </c>
      <c r="D1015">
        <f t="shared" si="31"/>
        <v>0</v>
      </c>
    </row>
    <row r="1016" spans="1:4" x14ac:dyDescent="0.2">
      <c r="A1016">
        <v>189528902</v>
      </c>
      <c r="B1016" t="s">
        <v>3381</v>
      </c>
      <c r="C1016">
        <f t="shared" si="30"/>
        <v>1</v>
      </c>
      <c r="D1016">
        <f t="shared" si="31"/>
        <v>0</v>
      </c>
    </row>
    <row r="1017" spans="1:4" x14ac:dyDescent="0.2">
      <c r="A1017">
        <v>154443852</v>
      </c>
      <c r="B1017" t="s">
        <v>3381</v>
      </c>
      <c r="C1017">
        <f t="shared" si="30"/>
        <v>1</v>
      </c>
      <c r="D1017">
        <f t="shared" si="31"/>
        <v>0</v>
      </c>
    </row>
    <row r="1018" spans="1:4" x14ac:dyDescent="0.2">
      <c r="A1018">
        <v>188506141</v>
      </c>
      <c r="B1018" t="s">
        <v>3381</v>
      </c>
      <c r="C1018">
        <f t="shared" si="30"/>
        <v>1</v>
      </c>
      <c r="D1018">
        <f t="shared" si="31"/>
        <v>0</v>
      </c>
    </row>
    <row r="1019" spans="1:4" x14ac:dyDescent="0.2">
      <c r="A1019">
        <v>95292832</v>
      </c>
      <c r="B1019" t="s">
        <v>3381</v>
      </c>
      <c r="C1019">
        <f t="shared" si="30"/>
        <v>1</v>
      </c>
      <c r="D1019">
        <f t="shared" si="31"/>
        <v>0</v>
      </c>
    </row>
    <row r="1020" spans="1:4" x14ac:dyDescent="0.2">
      <c r="A1020">
        <v>62604432</v>
      </c>
      <c r="B1020" t="s">
        <v>3381</v>
      </c>
      <c r="C1020">
        <f t="shared" si="30"/>
        <v>1</v>
      </c>
      <c r="D1020">
        <f t="shared" si="31"/>
        <v>0</v>
      </c>
    </row>
    <row r="1021" spans="1:4" x14ac:dyDescent="0.2">
      <c r="A1021">
        <v>3622754</v>
      </c>
      <c r="B1021" t="s">
        <v>3381</v>
      </c>
      <c r="C1021">
        <f t="shared" si="30"/>
        <v>1</v>
      </c>
      <c r="D1021">
        <f t="shared" si="31"/>
        <v>0</v>
      </c>
    </row>
    <row r="1022" spans="1:4" x14ac:dyDescent="0.2">
      <c r="A1022">
        <v>66486022</v>
      </c>
      <c r="B1022" t="s">
        <v>3381</v>
      </c>
      <c r="C1022">
        <f t="shared" si="30"/>
        <v>1</v>
      </c>
      <c r="D1022">
        <f t="shared" si="31"/>
        <v>0</v>
      </c>
    </row>
    <row r="1023" spans="1:4" x14ac:dyDescent="0.2">
      <c r="A1023">
        <v>12572141</v>
      </c>
      <c r="B1023" t="s">
        <v>3381</v>
      </c>
      <c r="C1023">
        <f t="shared" si="30"/>
        <v>1</v>
      </c>
      <c r="D1023">
        <f t="shared" si="31"/>
        <v>0</v>
      </c>
    </row>
    <row r="1024" spans="1:4" x14ac:dyDescent="0.2">
      <c r="A1024">
        <v>56601842</v>
      </c>
      <c r="B1024" t="s">
        <v>3381</v>
      </c>
      <c r="C1024">
        <f t="shared" si="30"/>
        <v>1</v>
      </c>
      <c r="D1024">
        <f t="shared" si="31"/>
        <v>0</v>
      </c>
    </row>
    <row r="1025" spans="1:4" x14ac:dyDescent="0.2">
      <c r="A1025">
        <v>125056592</v>
      </c>
      <c r="B1025" t="s">
        <v>3381</v>
      </c>
      <c r="C1025">
        <f t="shared" si="30"/>
        <v>1</v>
      </c>
      <c r="D1025">
        <f t="shared" si="31"/>
        <v>0</v>
      </c>
    </row>
    <row r="1026" spans="1:4" x14ac:dyDescent="0.2">
      <c r="A1026">
        <v>7485636</v>
      </c>
      <c r="B1026" t="s">
        <v>3381</v>
      </c>
      <c r="C1026">
        <f t="shared" si="30"/>
        <v>1</v>
      </c>
      <c r="D1026">
        <f t="shared" si="31"/>
        <v>0</v>
      </c>
    </row>
    <row r="1027" spans="1:4" x14ac:dyDescent="0.2">
      <c r="A1027">
        <v>4588553</v>
      </c>
      <c r="B1027" t="s">
        <v>3381</v>
      </c>
      <c r="C1027">
        <f t="shared" ref="C1027:C1090" si="32">IF(IFERROR(SEARCH(" PA", B1027), 0), 1, 0)</f>
        <v>1</v>
      </c>
      <c r="D1027">
        <f t="shared" ref="D1027:D1090" si="33">IF(IFERROR(SEARCH("Pittsburgh", B1027), 0), 1, 0)</f>
        <v>0</v>
      </c>
    </row>
    <row r="1028" spans="1:4" x14ac:dyDescent="0.2">
      <c r="A1028">
        <v>183247348</v>
      </c>
      <c r="B1028" t="s">
        <v>3381</v>
      </c>
      <c r="C1028">
        <f t="shared" si="32"/>
        <v>1</v>
      </c>
      <c r="D1028">
        <f t="shared" si="33"/>
        <v>0</v>
      </c>
    </row>
    <row r="1029" spans="1:4" x14ac:dyDescent="0.2">
      <c r="A1029">
        <v>108061312</v>
      </c>
      <c r="B1029" t="s">
        <v>3582</v>
      </c>
      <c r="C1029">
        <f t="shared" si="32"/>
        <v>0</v>
      </c>
      <c r="D1029">
        <f t="shared" si="33"/>
        <v>0</v>
      </c>
    </row>
    <row r="1030" spans="1:4" x14ac:dyDescent="0.2">
      <c r="A1030">
        <v>128538982</v>
      </c>
      <c r="B1030" t="s">
        <v>3592</v>
      </c>
      <c r="C1030">
        <f t="shared" si="32"/>
        <v>0</v>
      </c>
      <c r="D1030">
        <f t="shared" si="33"/>
        <v>0</v>
      </c>
    </row>
    <row r="1031" spans="1:4" x14ac:dyDescent="0.2">
      <c r="A1031">
        <v>187618189</v>
      </c>
      <c r="B1031" t="s">
        <v>3416</v>
      </c>
      <c r="C1031">
        <f t="shared" si="32"/>
        <v>1</v>
      </c>
      <c r="D1031">
        <f t="shared" si="33"/>
        <v>0</v>
      </c>
    </row>
    <row r="1032" spans="1:4" x14ac:dyDescent="0.2">
      <c r="A1032">
        <v>41453512</v>
      </c>
      <c r="B1032" t="s">
        <v>3416</v>
      </c>
      <c r="C1032">
        <f t="shared" si="32"/>
        <v>1</v>
      </c>
      <c r="D1032">
        <f t="shared" si="33"/>
        <v>0</v>
      </c>
    </row>
    <row r="1033" spans="1:4" x14ac:dyDescent="0.2">
      <c r="A1033">
        <v>186648161</v>
      </c>
      <c r="B1033" t="s">
        <v>3416</v>
      </c>
      <c r="C1033">
        <f t="shared" si="32"/>
        <v>1</v>
      </c>
      <c r="D1033">
        <f t="shared" si="33"/>
        <v>0</v>
      </c>
    </row>
    <row r="1034" spans="1:4" x14ac:dyDescent="0.2">
      <c r="A1034">
        <v>105440162</v>
      </c>
      <c r="B1034" t="s">
        <v>3416</v>
      </c>
      <c r="C1034">
        <f t="shared" si="32"/>
        <v>1</v>
      </c>
      <c r="D1034">
        <f t="shared" si="33"/>
        <v>0</v>
      </c>
    </row>
    <row r="1035" spans="1:4" x14ac:dyDescent="0.2">
      <c r="A1035">
        <v>7511755</v>
      </c>
      <c r="B1035" t="s">
        <v>3416</v>
      </c>
      <c r="C1035">
        <f t="shared" si="32"/>
        <v>1</v>
      </c>
      <c r="D1035">
        <f t="shared" si="33"/>
        <v>0</v>
      </c>
    </row>
    <row r="1036" spans="1:4" x14ac:dyDescent="0.2">
      <c r="A1036">
        <v>97872372</v>
      </c>
      <c r="B1036" t="s">
        <v>3416</v>
      </c>
      <c r="C1036">
        <f t="shared" si="32"/>
        <v>1</v>
      </c>
      <c r="D1036">
        <f t="shared" si="33"/>
        <v>0</v>
      </c>
    </row>
    <row r="1037" spans="1:4" x14ac:dyDescent="0.2">
      <c r="A1037">
        <v>190658203</v>
      </c>
      <c r="B1037" t="s">
        <v>3416</v>
      </c>
      <c r="C1037">
        <f t="shared" si="32"/>
        <v>1</v>
      </c>
      <c r="D1037">
        <f t="shared" si="33"/>
        <v>0</v>
      </c>
    </row>
    <row r="1038" spans="1:4" x14ac:dyDescent="0.2">
      <c r="A1038">
        <v>170986172</v>
      </c>
      <c r="B1038" t="s">
        <v>3416</v>
      </c>
      <c r="C1038">
        <f t="shared" si="32"/>
        <v>1</v>
      </c>
      <c r="D1038">
        <f t="shared" si="33"/>
        <v>0</v>
      </c>
    </row>
    <row r="1039" spans="1:4" x14ac:dyDescent="0.2">
      <c r="A1039">
        <v>191408440</v>
      </c>
      <c r="B1039" t="s">
        <v>3416</v>
      </c>
      <c r="C1039">
        <f t="shared" si="32"/>
        <v>1</v>
      </c>
      <c r="D1039">
        <f t="shared" si="33"/>
        <v>0</v>
      </c>
    </row>
    <row r="1040" spans="1:4" x14ac:dyDescent="0.2">
      <c r="A1040">
        <v>173156192</v>
      </c>
      <c r="B1040" t="s">
        <v>3416</v>
      </c>
      <c r="C1040">
        <f t="shared" si="32"/>
        <v>1</v>
      </c>
      <c r="D1040">
        <f t="shared" si="33"/>
        <v>0</v>
      </c>
    </row>
    <row r="1041" spans="1:4" x14ac:dyDescent="0.2">
      <c r="A1041">
        <v>121450802</v>
      </c>
      <c r="B1041" t="s">
        <v>3416</v>
      </c>
      <c r="C1041">
        <f t="shared" si="32"/>
        <v>1</v>
      </c>
      <c r="D1041">
        <f t="shared" si="33"/>
        <v>0</v>
      </c>
    </row>
    <row r="1042" spans="1:4" x14ac:dyDescent="0.2">
      <c r="A1042">
        <v>148683172</v>
      </c>
      <c r="B1042" t="s">
        <v>3416</v>
      </c>
      <c r="C1042">
        <f t="shared" si="32"/>
        <v>1</v>
      </c>
      <c r="D1042">
        <f t="shared" si="33"/>
        <v>0</v>
      </c>
    </row>
    <row r="1043" spans="1:4" x14ac:dyDescent="0.2">
      <c r="A1043">
        <v>189757147</v>
      </c>
      <c r="B1043" t="s">
        <v>3416</v>
      </c>
      <c r="C1043">
        <f t="shared" si="32"/>
        <v>1</v>
      </c>
      <c r="D1043">
        <f t="shared" si="33"/>
        <v>0</v>
      </c>
    </row>
    <row r="1044" spans="1:4" x14ac:dyDescent="0.2">
      <c r="A1044">
        <v>133224752</v>
      </c>
      <c r="B1044" t="s">
        <v>3588</v>
      </c>
      <c r="C1044">
        <f t="shared" si="32"/>
        <v>0</v>
      </c>
      <c r="D1044">
        <f t="shared" si="33"/>
        <v>0</v>
      </c>
    </row>
    <row r="1045" spans="1:4" x14ac:dyDescent="0.2">
      <c r="A1045">
        <v>178980462</v>
      </c>
      <c r="B1045" t="s">
        <v>3565</v>
      </c>
      <c r="C1045">
        <f t="shared" si="32"/>
        <v>1</v>
      </c>
      <c r="D1045">
        <f t="shared" si="33"/>
        <v>0</v>
      </c>
    </row>
    <row r="1046" spans="1:4" x14ac:dyDescent="0.2">
      <c r="A1046">
        <v>13797746</v>
      </c>
      <c r="B1046" t="s">
        <v>3499</v>
      </c>
      <c r="C1046">
        <f t="shared" si="32"/>
        <v>1</v>
      </c>
      <c r="D1046">
        <f t="shared" si="33"/>
        <v>0</v>
      </c>
    </row>
    <row r="1047" spans="1:4" x14ac:dyDescent="0.2">
      <c r="A1047">
        <v>187931747</v>
      </c>
      <c r="B1047" t="s">
        <v>3513</v>
      </c>
      <c r="C1047">
        <f t="shared" si="32"/>
        <v>1</v>
      </c>
      <c r="D1047">
        <f t="shared" si="33"/>
        <v>0</v>
      </c>
    </row>
    <row r="1048" spans="1:4" x14ac:dyDescent="0.2">
      <c r="A1048">
        <v>191485741</v>
      </c>
      <c r="B1048" t="s">
        <v>3513</v>
      </c>
      <c r="C1048">
        <f t="shared" si="32"/>
        <v>1</v>
      </c>
      <c r="D1048">
        <f t="shared" si="33"/>
        <v>0</v>
      </c>
    </row>
    <row r="1049" spans="1:4" x14ac:dyDescent="0.2">
      <c r="A1049">
        <v>13231218</v>
      </c>
      <c r="B1049" t="s">
        <v>3466</v>
      </c>
      <c r="C1049">
        <f t="shared" si="32"/>
        <v>0</v>
      </c>
      <c r="D1049">
        <f t="shared" si="33"/>
        <v>0</v>
      </c>
    </row>
    <row r="1050" spans="1:4" x14ac:dyDescent="0.2">
      <c r="A1050">
        <v>130541992</v>
      </c>
      <c r="B1050" t="s">
        <v>3466</v>
      </c>
      <c r="C1050">
        <f t="shared" si="32"/>
        <v>0</v>
      </c>
      <c r="D1050">
        <f t="shared" si="33"/>
        <v>0</v>
      </c>
    </row>
    <row r="1051" spans="1:4" x14ac:dyDescent="0.2">
      <c r="A1051">
        <v>3942483</v>
      </c>
      <c r="B1051" t="s">
        <v>3385</v>
      </c>
      <c r="C1051">
        <f t="shared" si="32"/>
        <v>1</v>
      </c>
      <c r="D1051">
        <f t="shared" si="33"/>
        <v>0</v>
      </c>
    </row>
    <row r="1052" spans="1:4" x14ac:dyDescent="0.2">
      <c r="A1052">
        <v>185070295</v>
      </c>
      <c r="B1052" t="s">
        <v>3385</v>
      </c>
      <c r="C1052">
        <f t="shared" si="32"/>
        <v>1</v>
      </c>
      <c r="D1052">
        <f t="shared" si="33"/>
        <v>0</v>
      </c>
    </row>
    <row r="1053" spans="1:4" x14ac:dyDescent="0.2">
      <c r="A1053">
        <v>11170333</v>
      </c>
      <c r="B1053" t="s">
        <v>3385</v>
      </c>
      <c r="C1053">
        <f t="shared" si="32"/>
        <v>1</v>
      </c>
      <c r="D1053">
        <f t="shared" si="33"/>
        <v>0</v>
      </c>
    </row>
    <row r="1054" spans="1:4" x14ac:dyDescent="0.2">
      <c r="A1054">
        <v>41838162</v>
      </c>
      <c r="B1054" t="s">
        <v>3385</v>
      </c>
      <c r="C1054">
        <f t="shared" si="32"/>
        <v>1</v>
      </c>
      <c r="D1054">
        <f t="shared" si="33"/>
        <v>0</v>
      </c>
    </row>
    <row r="1055" spans="1:4" x14ac:dyDescent="0.2">
      <c r="A1055">
        <v>151869172</v>
      </c>
      <c r="B1055" t="s">
        <v>3385</v>
      </c>
      <c r="C1055">
        <f t="shared" si="32"/>
        <v>1</v>
      </c>
      <c r="D1055">
        <f t="shared" si="33"/>
        <v>0</v>
      </c>
    </row>
    <row r="1056" spans="1:4" x14ac:dyDescent="0.2">
      <c r="A1056">
        <v>184727857</v>
      </c>
      <c r="B1056" t="s">
        <v>3385</v>
      </c>
      <c r="C1056">
        <f t="shared" si="32"/>
        <v>1</v>
      </c>
      <c r="D1056">
        <f t="shared" si="33"/>
        <v>0</v>
      </c>
    </row>
    <row r="1057" spans="1:4" x14ac:dyDescent="0.2">
      <c r="A1057">
        <v>185555114</v>
      </c>
      <c r="B1057" t="s">
        <v>3385</v>
      </c>
      <c r="C1057">
        <f t="shared" si="32"/>
        <v>1</v>
      </c>
      <c r="D1057">
        <f t="shared" si="33"/>
        <v>0</v>
      </c>
    </row>
    <row r="1058" spans="1:4" x14ac:dyDescent="0.2">
      <c r="A1058">
        <v>138522122</v>
      </c>
      <c r="B1058" t="s">
        <v>3411</v>
      </c>
      <c r="C1058">
        <f t="shared" si="32"/>
        <v>0</v>
      </c>
      <c r="D1058">
        <f t="shared" si="33"/>
        <v>0</v>
      </c>
    </row>
    <row r="1059" spans="1:4" x14ac:dyDescent="0.2">
      <c r="A1059">
        <v>116574962</v>
      </c>
      <c r="B1059" t="s">
        <v>3411</v>
      </c>
      <c r="C1059">
        <f t="shared" si="32"/>
        <v>0</v>
      </c>
      <c r="D1059">
        <f t="shared" si="33"/>
        <v>0</v>
      </c>
    </row>
    <row r="1060" spans="1:4" x14ac:dyDescent="0.2">
      <c r="A1060">
        <v>185614799</v>
      </c>
      <c r="B1060" t="s">
        <v>3481</v>
      </c>
      <c r="C1060">
        <f t="shared" si="32"/>
        <v>1</v>
      </c>
      <c r="D1060">
        <f t="shared" si="33"/>
        <v>0</v>
      </c>
    </row>
    <row r="1061" spans="1:4" x14ac:dyDescent="0.2">
      <c r="A1061">
        <v>8490600</v>
      </c>
      <c r="B1061" t="s">
        <v>3481</v>
      </c>
      <c r="C1061">
        <f t="shared" si="32"/>
        <v>1</v>
      </c>
      <c r="D1061">
        <f t="shared" si="33"/>
        <v>0</v>
      </c>
    </row>
    <row r="1062" spans="1:4" x14ac:dyDescent="0.2">
      <c r="A1062">
        <v>9080486</v>
      </c>
      <c r="B1062" t="s">
        <v>3481</v>
      </c>
      <c r="C1062">
        <f t="shared" si="32"/>
        <v>1</v>
      </c>
      <c r="D1062">
        <f t="shared" si="33"/>
        <v>0</v>
      </c>
    </row>
    <row r="1063" spans="1:4" x14ac:dyDescent="0.2">
      <c r="A1063">
        <v>182809626</v>
      </c>
      <c r="B1063" t="s">
        <v>3536</v>
      </c>
      <c r="C1063">
        <f t="shared" si="32"/>
        <v>1</v>
      </c>
      <c r="D1063">
        <f t="shared" si="33"/>
        <v>0</v>
      </c>
    </row>
    <row r="1064" spans="1:4" x14ac:dyDescent="0.2">
      <c r="A1064">
        <v>190364317</v>
      </c>
      <c r="B1064" t="s">
        <v>3536</v>
      </c>
      <c r="C1064">
        <f t="shared" si="32"/>
        <v>1</v>
      </c>
      <c r="D1064">
        <f t="shared" si="33"/>
        <v>0</v>
      </c>
    </row>
    <row r="1065" spans="1:4" x14ac:dyDescent="0.2">
      <c r="A1065">
        <v>191810032</v>
      </c>
      <c r="B1065" t="s">
        <v>3536</v>
      </c>
      <c r="C1065">
        <f t="shared" si="32"/>
        <v>1</v>
      </c>
      <c r="D1065">
        <f t="shared" si="33"/>
        <v>0</v>
      </c>
    </row>
    <row r="1066" spans="1:4" x14ac:dyDescent="0.2">
      <c r="A1066">
        <v>11914934</v>
      </c>
      <c r="B1066" t="s">
        <v>3434</v>
      </c>
      <c r="C1066">
        <f t="shared" si="32"/>
        <v>0</v>
      </c>
      <c r="D1066">
        <f t="shared" si="33"/>
        <v>0</v>
      </c>
    </row>
    <row r="1067" spans="1:4" x14ac:dyDescent="0.2">
      <c r="A1067">
        <v>95236582</v>
      </c>
      <c r="B1067" t="s">
        <v>3434</v>
      </c>
      <c r="C1067">
        <f t="shared" si="32"/>
        <v>0</v>
      </c>
      <c r="D1067">
        <f t="shared" si="33"/>
        <v>0</v>
      </c>
    </row>
    <row r="1068" spans="1:4" x14ac:dyDescent="0.2">
      <c r="A1068">
        <v>189883191</v>
      </c>
      <c r="B1068" t="s">
        <v>3544</v>
      </c>
      <c r="C1068">
        <f t="shared" si="32"/>
        <v>1</v>
      </c>
      <c r="D1068">
        <f t="shared" si="33"/>
        <v>0</v>
      </c>
    </row>
    <row r="1069" spans="1:4" x14ac:dyDescent="0.2">
      <c r="A1069">
        <v>59256452</v>
      </c>
      <c r="B1069" t="s">
        <v>3413</v>
      </c>
      <c r="C1069">
        <f t="shared" si="32"/>
        <v>1</v>
      </c>
      <c r="D1069">
        <f t="shared" si="33"/>
        <v>0</v>
      </c>
    </row>
    <row r="1070" spans="1:4" x14ac:dyDescent="0.2">
      <c r="A1070">
        <v>155598662</v>
      </c>
      <c r="B1070" t="s">
        <v>3413</v>
      </c>
      <c r="C1070">
        <f t="shared" si="32"/>
        <v>1</v>
      </c>
      <c r="D1070">
        <f t="shared" si="33"/>
        <v>0</v>
      </c>
    </row>
    <row r="1071" spans="1:4" x14ac:dyDescent="0.2">
      <c r="A1071">
        <v>188381803</v>
      </c>
      <c r="B1071" t="s">
        <v>3413</v>
      </c>
      <c r="C1071">
        <f t="shared" si="32"/>
        <v>1</v>
      </c>
      <c r="D1071">
        <f t="shared" si="33"/>
        <v>0</v>
      </c>
    </row>
    <row r="1072" spans="1:4" x14ac:dyDescent="0.2">
      <c r="A1072">
        <v>190011341</v>
      </c>
      <c r="B1072" t="s">
        <v>3413</v>
      </c>
      <c r="C1072">
        <f t="shared" si="32"/>
        <v>1</v>
      </c>
      <c r="D1072">
        <f t="shared" si="33"/>
        <v>0</v>
      </c>
    </row>
    <row r="1073" spans="1:4" x14ac:dyDescent="0.2">
      <c r="A1073">
        <v>117191282</v>
      </c>
      <c r="B1073" t="s">
        <v>3413</v>
      </c>
      <c r="C1073">
        <f t="shared" si="32"/>
        <v>1</v>
      </c>
      <c r="D1073">
        <f t="shared" si="33"/>
        <v>0</v>
      </c>
    </row>
    <row r="1074" spans="1:4" x14ac:dyDescent="0.2">
      <c r="A1074">
        <v>182518456</v>
      </c>
      <c r="B1074" t="s">
        <v>3413</v>
      </c>
      <c r="C1074">
        <f t="shared" si="32"/>
        <v>1</v>
      </c>
      <c r="D1074">
        <f t="shared" si="33"/>
        <v>0</v>
      </c>
    </row>
    <row r="1075" spans="1:4" x14ac:dyDescent="0.2">
      <c r="A1075">
        <v>188765690</v>
      </c>
      <c r="B1075" t="s">
        <v>3413</v>
      </c>
      <c r="C1075">
        <f t="shared" si="32"/>
        <v>1</v>
      </c>
      <c r="D1075">
        <f t="shared" si="33"/>
        <v>0</v>
      </c>
    </row>
    <row r="1076" spans="1:4" x14ac:dyDescent="0.2">
      <c r="A1076">
        <v>190212647</v>
      </c>
      <c r="B1076" t="s">
        <v>3413</v>
      </c>
      <c r="C1076">
        <f t="shared" si="32"/>
        <v>1</v>
      </c>
      <c r="D1076">
        <f t="shared" si="33"/>
        <v>0</v>
      </c>
    </row>
    <row r="1077" spans="1:4" x14ac:dyDescent="0.2">
      <c r="A1077">
        <v>189355441</v>
      </c>
      <c r="B1077" t="s">
        <v>3413</v>
      </c>
      <c r="C1077">
        <f t="shared" si="32"/>
        <v>1</v>
      </c>
      <c r="D1077">
        <f t="shared" si="33"/>
        <v>0</v>
      </c>
    </row>
    <row r="1078" spans="1:4" x14ac:dyDescent="0.2">
      <c r="A1078">
        <v>191267855</v>
      </c>
      <c r="B1078" t="s">
        <v>3413</v>
      </c>
      <c r="C1078">
        <f t="shared" si="32"/>
        <v>1</v>
      </c>
      <c r="D1078">
        <f t="shared" si="33"/>
        <v>0</v>
      </c>
    </row>
    <row r="1079" spans="1:4" x14ac:dyDescent="0.2">
      <c r="A1079">
        <v>188981398</v>
      </c>
      <c r="B1079" t="s">
        <v>3413</v>
      </c>
      <c r="C1079">
        <f t="shared" si="32"/>
        <v>1</v>
      </c>
      <c r="D1079">
        <f t="shared" si="33"/>
        <v>0</v>
      </c>
    </row>
    <row r="1080" spans="1:4" x14ac:dyDescent="0.2">
      <c r="A1080">
        <v>122225642</v>
      </c>
      <c r="B1080" t="s">
        <v>3413</v>
      </c>
      <c r="C1080">
        <f t="shared" si="32"/>
        <v>1</v>
      </c>
      <c r="D1080">
        <f t="shared" si="33"/>
        <v>0</v>
      </c>
    </row>
    <row r="1081" spans="1:4" x14ac:dyDescent="0.2">
      <c r="A1081">
        <v>184815442</v>
      </c>
      <c r="B1081" t="s">
        <v>3413</v>
      </c>
      <c r="C1081">
        <f t="shared" si="32"/>
        <v>1</v>
      </c>
      <c r="D1081">
        <f t="shared" si="33"/>
        <v>0</v>
      </c>
    </row>
    <row r="1082" spans="1:4" x14ac:dyDescent="0.2">
      <c r="A1082">
        <v>24360092</v>
      </c>
      <c r="B1082" t="s">
        <v>3413</v>
      </c>
      <c r="C1082">
        <f t="shared" si="32"/>
        <v>1</v>
      </c>
      <c r="D1082">
        <f t="shared" si="33"/>
        <v>0</v>
      </c>
    </row>
    <row r="1083" spans="1:4" x14ac:dyDescent="0.2">
      <c r="A1083">
        <v>14111348</v>
      </c>
      <c r="B1083" t="s">
        <v>3413</v>
      </c>
      <c r="C1083">
        <f t="shared" si="32"/>
        <v>1</v>
      </c>
      <c r="D1083">
        <f t="shared" si="33"/>
        <v>0</v>
      </c>
    </row>
    <row r="1084" spans="1:4" x14ac:dyDescent="0.2">
      <c r="A1084">
        <v>185159335</v>
      </c>
      <c r="B1084" t="s">
        <v>3413</v>
      </c>
      <c r="C1084">
        <f t="shared" si="32"/>
        <v>1</v>
      </c>
      <c r="D1084">
        <f t="shared" si="33"/>
        <v>0</v>
      </c>
    </row>
    <row r="1085" spans="1:4" x14ac:dyDescent="0.2">
      <c r="A1085">
        <v>5658332</v>
      </c>
      <c r="B1085" t="s">
        <v>3413</v>
      </c>
      <c r="C1085">
        <f t="shared" si="32"/>
        <v>1</v>
      </c>
      <c r="D1085">
        <f t="shared" si="33"/>
        <v>0</v>
      </c>
    </row>
    <row r="1086" spans="1:4" x14ac:dyDescent="0.2">
      <c r="A1086">
        <v>6497826</v>
      </c>
      <c r="B1086" t="s">
        <v>3413</v>
      </c>
      <c r="C1086">
        <f t="shared" si="32"/>
        <v>1</v>
      </c>
      <c r="D1086">
        <f t="shared" si="33"/>
        <v>0</v>
      </c>
    </row>
    <row r="1087" spans="1:4" x14ac:dyDescent="0.2">
      <c r="A1087">
        <v>26865142</v>
      </c>
      <c r="B1087" t="s">
        <v>3413</v>
      </c>
      <c r="C1087">
        <f t="shared" si="32"/>
        <v>1</v>
      </c>
      <c r="D1087">
        <f t="shared" si="33"/>
        <v>0</v>
      </c>
    </row>
    <row r="1088" spans="1:4" x14ac:dyDescent="0.2">
      <c r="A1088">
        <v>13635796</v>
      </c>
      <c r="B1088" t="s">
        <v>3413</v>
      </c>
      <c r="C1088">
        <f t="shared" si="32"/>
        <v>1</v>
      </c>
      <c r="D1088">
        <f t="shared" si="33"/>
        <v>0</v>
      </c>
    </row>
    <row r="1089" spans="1:4" x14ac:dyDescent="0.2">
      <c r="A1089">
        <v>1937089</v>
      </c>
      <c r="B1089" t="s">
        <v>3413</v>
      </c>
      <c r="C1089">
        <f t="shared" si="32"/>
        <v>1</v>
      </c>
      <c r="D1089">
        <f t="shared" si="33"/>
        <v>0</v>
      </c>
    </row>
    <row r="1090" spans="1:4" x14ac:dyDescent="0.2">
      <c r="A1090">
        <v>53408202</v>
      </c>
      <c r="B1090" t="s">
        <v>3413</v>
      </c>
      <c r="C1090">
        <f t="shared" si="32"/>
        <v>1</v>
      </c>
      <c r="D1090">
        <f t="shared" si="33"/>
        <v>0</v>
      </c>
    </row>
    <row r="1091" spans="1:4" x14ac:dyDescent="0.2">
      <c r="A1091">
        <v>4369330</v>
      </c>
      <c r="B1091" t="s">
        <v>3413</v>
      </c>
      <c r="C1091">
        <f t="shared" ref="C1091:C1154" si="34">IF(IFERROR(SEARCH(" PA", B1091), 0), 1, 0)</f>
        <v>1</v>
      </c>
      <c r="D1091">
        <f t="shared" ref="D1091:D1154" si="35">IF(IFERROR(SEARCH("Pittsburgh", B1091), 0), 1, 0)</f>
        <v>0</v>
      </c>
    </row>
    <row r="1092" spans="1:4" x14ac:dyDescent="0.2">
      <c r="A1092">
        <v>189032070</v>
      </c>
      <c r="B1092" t="s">
        <v>3413</v>
      </c>
      <c r="C1092">
        <f t="shared" si="34"/>
        <v>1</v>
      </c>
      <c r="D1092">
        <f t="shared" si="35"/>
        <v>0</v>
      </c>
    </row>
    <row r="1093" spans="1:4" x14ac:dyDescent="0.2">
      <c r="A1093">
        <v>186191807</v>
      </c>
      <c r="B1093" t="s">
        <v>3413</v>
      </c>
      <c r="C1093">
        <f t="shared" si="34"/>
        <v>1</v>
      </c>
      <c r="D1093">
        <f t="shared" si="35"/>
        <v>0</v>
      </c>
    </row>
    <row r="1094" spans="1:4" x14ac:dyDescent="0.2">
      <c r="A1094">
        <v>186464884</v>
      </c>
      <c r="B1094" t="s">
        <v>3413</v>
      </c>
      <c r="C1094">
        <f t="shared" si="34"/>
        <v>1</v>
      </c>
      <c r="D1094">
        <f t="shared" si="35"/>
        <v>0</v>
      </c>
    </row>
    <row r="1095" spans="1:4" x14ac:dyDescent="0.2">
      <c r="A1095">
        <v>10337362</v>
      </c>
      <c r="B1095" t="s">
        <v>3413</v>
      </c>
      <c r="C1095">
        <f t="shared" si="34"/>
        <v>1</v>
      </c>
      <c r="D1095">
        <f t="shared" si="35"/>
        <v>0</v>
      </c>
    </row>
    <row r="1096" spans="1:4" x14ac:dyDescent="0.2">
      <c r="A1096">
        <v>56454972</v>
      </c>
      <c r="B1096" t="s">
        <v>3413</v>
      </c>
      <c r="C1096">
        <f t="shared" si="34"/>
        <v>1</v>
      </c>
      <c r="D1096">
        <f t="shared" si="35"/>
        <v>0</v>
      </c>
    </row>
    <row r="1097" spans="1:4" x14ac:dyDescent="0.2">
      <c r="A1097">
        <v>14358144</v>
      </c>
      <c r="B1097" t="s">
        <v>3413</v>
      </c>
      <c r="C1097">
        <f t="shared" si="34"/>
        <v>1</v>
      </c>
      <c r="D1097">
        <f t="shared" si="35"/>
        <v>0</v>
      </c>
    </row>
    <row r="1098" spans="1:4" x14ac:dyDescent="0.2">
      <c r="A1098">
        <v>145410682</v>
      </c>
      <c r="B1098" t="s">
        <v>3413</v>
      </c>
      <c r="C1098">
        <f t="shared" si="34"/>
        <v>1</v>
      </c>
      <c r="D1098">
        <f t="shared" si="35"/>
        <v>0</v>
      </c>
    </row>
    <row r="1099" spans="1:4" x14ac:dyDescent="0.2">
      <c r="A1099">
        <v>91111632</v>
      </c>
      <c r="B1099" t="s">
        <v>3413</v>
      </c>
      <c r="C1099">
        <f t="shared" si="34"/>
        <v>1</v>
      </c>
      <c r="D1099">
        <f t="shared" si="35"/>
        <v>0</v>
      </c>
    </row>
    <row r="1100" spans="1:4" x14ac:dyDescent="0.2">
      <c r="A1100">
        <v>9205190</v>
      </c>
      <c r="B1100" t="s">
        <v>3413</v>
      </c>
      <c r="C1100">
        <f t="shared" si="34"/>
        <v>1</v>
      </c>
      <c r="D1100">
        <f t="shared" si="35"/>
        <v>0</v>
      </c>
    </row>
    <row r="1101" spans="1:4" x14ac:dyDescent="0.2">
      <c r="A1101">
        <v>74754052</v>
      </c>
      <c r="B1101" t="s">
        <v>3413</v>
      </c>
      <c r="C1101">
        <f t="shared" si="34"/>
        <v>1</v>
      </c>
      <c r="D1101">
        <f t="shared" si="35"/>
        <v>0</v>
      </c>
    </row>
    <row r="1102" spans="1:4" x14ac:dyDescent="0.2">
      <c r="A1102">
        <v>8968050</v>
      </c>
      <c r="B1102" t="s">
        <v>3413</v>
      </c>
      <c r="C1102">
        <f t="shared" si="34"/>
        <v>1</v>
      </c>
      <c r="D1102">
        <f t="shared" si="35"/>
        <v>0</v>
      </c>
    </row>
    <row r="1103" spans="1:4" x14ac:dyDescent="0.2">
      <c r="A1103">
        <v>9627528</v>
      </c>
      <c r="B1103" t="s">
        <v>3413</v>
      </c>
      <c r="C1103">
        <f t="shared" si="34"/>
        <v>1</v>
      </c>
      <c r="D1103">
        <f t="shared" si="35"/>
        <v>0</v>
      </c>
    </row>
    <row r="1104" spans="1:4" x14ac:dyDescent="0.2">
      <c r="A1104">
        <v>188947628</v>
      </c>
      <c r="B1104" t="s">
        <v>3413</v>
      </c>
      <c r="C1104">
        <f t="shared" si="34"/>
        <v>1</v>
      </c>
      <c r="D1104">
        <f t="shared" si="35"/>
        <v>0</v>
      </c>
    </row>
    <row r="1105" spans="1:4" x14ac:dyDescent="0.2">
      <c r="A1105">
        <v>186838683</v>
      </c>
      <c r="B1105" t="s">
        <v>3413</v>
      </c>
      <c r="C1105">
        <f t="shared" si="34"/>
        <v>1</v>
      </c>
      <c r="D1105">
        <f t="shared" si="35"/>
        <v>0</v>
      </c>
    </row>
    <row r="1106" spans="1:4" x14ac:dyDescent="0.2">
      <c r="A1106">
        <v>189759389</v>
      </c>
      <c r="B1106" t="s">
        <v>3413</v>
      </c>
      <c r="C1106">
        <f t="shared" si="34"/>
        <v>1</v>
      </c>
      <c r="D1106">
        <f t="shared" si="35"/>
        <v>0</v>
      </c>
    </row>
    <row r="1107" spans="1:4" x14ac:dyDescent="0.2">
      <c r="A1107">
        <v>187606977</v>
      </c>
      <c r="B1107" t="s">
        <v>3413</v>
      </c>
      <c r="C1107">
        <f t="shared" si="34"/>
        <v>1</v>
      </c>
      <c r="D1107">
        <f t="shared" si="35"/>
        <v>0</v>
      </c>
    </row>
    <row r="1108" spans="1:4" x14ac:dyDescent="0.2">
      <c r="A1108">
        <v>183102943</v>
      </c>
      <c r="B1108" t="s">
        <v>3413</v>
      </c>
      <c r="C1108">
        <f t="shared" si="34"/>
        <v>1</v>
      </c>
      <c r="D1108">
        <f t="shared" si="35"/>
        <v>0</v>
      </c>
    </row>
    <row r="1109" spans="1:4" x14ac:dyDescent="0.2">
      <c r="A1109">
        <v>188091732</v>
      </c>
      <c r="B1109" t="s">
        <v>3413</v>
      </c>
      <c r="C1109">
        <f t="shared" si="34"/>
        <v>1</v>
      </c>
      <c r="D1109">
        <f t="shared" si="35"/>
        <v>0</v>
      </c>
    </row>
    <row r="1110" spans="1:4" x14ac:dyDescent="0.2">
      <c r="A1110">
        <v>182614544</v>
      </c>
      <c r="B1110" t="s">
        <v>3393</v>
      </c>
      <c r="C1110">
        <f t="shared" si="34"/>
        <v>1</v>
      </c>
      <c r="D1110">
        <f t="shared" si="35"/>
        <v>0</v>
      </c>
    </row>
    <row r="1111" spans="1:4" x14ac:dyDescent="0.2">
      <c r="A1111">
        <v>183637314</v>
      </c>
      <c r="B1111" t="s">
        <v>3393</v>
      </c>
      <c r="C1111">
        <f t="shared" si="34"/>
        <v>1</v>
      </c>
      <c r="D1111">
        <f t="shared" si="35"/>
        <v>0</v>
      </c>
    </row>
    <row r="1112" spans="1:4" x14ac:dyDescent="0.2">
      <c r="A1112">
        <v>166461492</v>
      </c>
      <c r="B1112" t="s">
        <v>3393</v>
      </c>
      <c r="C1112">
        <f t="shared" si="34"/>
        <v>1</v>
      </c>
      <c r="D1112">
        <f t="shared" si="35"/>
        <v>0</v>
      </c>
    </row>
    <row r="1113" spans="1:4" x14ac:dyDescent="0.2">
      <c r="A1113">
        <v>163807172</v>
      </c>
      <c r="B1113" t="s">
        <v>3393</v>
      </c>
      <c r="C1113">
        <f t="shared" si="34"/>
        <v>1</v>
      </c>
      <c r="D1113">
        <f t="shared" si="35"/>
        <v>0</v>
      </c>
    </row>
    <row r="1114" spans="1:4" x14ac:dyDescent="0.2">
      <c r="A1114">
        <v>183079114</v>
      </c>
      <c r="B1114" t="s">
        <v>3393</v>
      </c>
      <c r="C1114">
        <f t="shared" si="34"/>
        <v>1</v>
      </c>
      <c r="D1114">
        <f t="shared" si="35"/>
        <v>0</v>
      </c>
    </row>
    <row r="1115" spans="1:4" x14ac:dyDescent="0.2">
      <c r="A1115">
        <v>159716942</v>
      </c>
      <c r="B1115" t="s">
        <v>3393</v>
      </c>
      <c r="C1115">
        <f t="shared" si="34"/>
        <v>1</v>
      </c>
      <c r="D1115">
        <f t="shared" si="35"/>
        <v>0</v>
      </c>
    </row>
    <row r="1116" spans="1:4" x14ac:dyDescent="0.2">
      <c r="A1116">
        <v>162365942</v>
      </c>
      <c r="B1116" t="s">
        <v>3393</v>
      </c>
      <c r="C1116">
        <f t="shared" si="34"/>
        <v>1</v>
      </c>
      <c r="D1116">
        <f t="shared" si="35"/>
        <v>0</v>
      </c>
    </row>
    <row r="1117" spans="1:4" x14ac:dyDescent="0.2">
      <c r="A1117">
        <v>161043712</v>
      </c>
      <c r="B1117" t="s">
        <v>3393</v>
      </c>
      <c r="C1117">
        <f t="shared" si="34"/>
        <v>1</v>
      </c>
      <c r="D1117">
        <f t="shared" si="35"/>
        <v>0</v>
      </c>
    </row>
    <row r="1118" spans="1:4" x14ac:dyDescent="0.2">
      <c r="A1118">
        <v>71629052</v>
      </c>
      <c r="B1118" t="s">
        <v>3393</v>
      </c>
      <c r="C1118">
        <f t="shared" si="34"/>
        <v>1</v>
      </c>
      <c r="D1118">
        <f t="shared" si="35"/>
        <v>0</v>
      </c>
    </row>
    <row r="1119" spans="1:4" x14ac:dyDescent="0.2">
      <c r="A1119">
        <v>185869143</v>
      </c>
      <c r="B1119" t="s">
        <v>3393</v>
      </c>
      <c r="C1119">
        <f t="shared" si="34"/>
        <v>1</v>
      </c>
      <c r="D1119">
        <f t="shared" si="35"/>
        <v>0</v>
      </c>
    </row>
    <row r="1120" spans="1:4" x14ac:dyDescent="0.2">
      <c r="A1120">
        <v>95100652</v>
      </c>
      <c r="B1120" t="s">
        <v>3393</v>
      </c>
      <c r="C1120">
        <f t="shared" si="34"/>
        <v>1</v>
      </c>
      <c r="D1120">
        <f t="shared" si="35"/>
        <v>0</v>
      </c>
    </row>
    <row r="1121" spans="1:4" x14ac:dyDescent="0.2">
      <c r="A1121">
        <v>163542382</v>
      </c>
      <c r="B1121" t="s">
        <v>3393</v>
      </c>
      <c r="C1121">
        <f t="shared" si="34"/>
        <v>1</v>
      </c>
      <c r="D1121">
        <f t="shared" si="35"/>
        <v>0</v>
      </c>
    </row>
    <row r="1122" spans="1:4" x14ac:dyDescent="0.2">
      <c r="A1122">
        <v>112482532</v>
      </c>
      <c r="B1122" t="s">
        <v>3393</v>
      </c>
      <c r="C1122">
        <f t="shared" si="34"/>
        <v>1</v>
      </c>
      <c r="D1122">
        <f t="shared" si="35"/>
        <v>0</v>
      </c>
    </row>
    <row r="1123" spans="1:4" x14ac:dyDescent="0.2">
      <c r="A1123">
        <v>5345583</v>
      </c>
      <c r="B1123" t="s">
        <v>3393</v>
      </c>
      <c r="C1123">
        <f t="shared" si="34"/>
        <v>1</v>
      </c>
      <c r="D1123">
        <f t="shared" si="35"/>
        <v>0</v>
      </c>
    </row>
    <row r="1124" spans="1:4" x14ac:dyDescent="0.2">
      <c r="A1124">
        <v>190597933</v>
      </c>
      <c r="B1124" t="s">
        <v>3393</v>
      </c>
      <c r="C1124">
        <f t="shared" si="34"/>
        <v>1</v>
      </c>
      <c r="D1124">
        <f t="shared" si="35"/>
        <v>0</v>
      </c>
    </row>
    <row r="1125" spans="1:4" x14ac:dyDescent="0.2">
      <c r="A1125">
        <v>157427862</v>
      </c>
      <c r="B1125" t="s">
        <v>3393</v>
      </c>
      <c r="C1125">
        <f t="shared" si="34"/>
        <v>1</v>
      </c>
      <c r="D1125">
        <f t="shared" si="35"/>
        <v>0</v>
      </c>
    </row>
    <row r="1126" spans="1:4" x14ac:dyDescent="0.2">
      <c r="A1126">
        <v>13740677</v>
      </c>
      <c r="B1126" t="s">
        <v>3393</v>
      </c>
      <c r="C1126">
        <f t="shared" si="34"/>
        <v>1</v>
      </c>
      <c r="D1126">
        <f t="shared" si="35"/>
        <v>0</v>
      </c>
    </row>
    <row r="1127" spans="1:4" x14ac:dyDescent="0.2">
      <c r="A1127">
        <v>189137824</v>
      </c>
      <c r="B1127" t="s">
        <v>3393</v>
      </c>
      <c r="C1127">
        <f t="shared" si="34"/>
        <v>1</v>
      </c>
      <c r="D1127">
        <f t="shared" si="35"/>
        <v>0</v>
      </c>
    </row>
    <row r="1128" spans="1:4" x14ac:dyDescent="0.2">
      <c r="A1128">
        <v>44529432</v>
      </c>
      <c r="B1128" t="s">
        <v>3393</v>
      </c>
      <c r="C1128">
        <f t="shared" si="34"/>
        <v>1</v>
      </c>
      <c r="D1128">
        <f t="shared" si="35"/>
        <v>0</v>
      </c>
    </row>
    <row r="1129" spans="1:4" x14ac:dyDescent="0.2">
      <c r="A1129">
        <v>68033622</v>
      </c>
      <c r="B1129" t="s">
        <v>3393</v>
      </c>
      <c r="C1129">
        <f t="shared" si="34"/>
        <v>1</v>
      </c>
      <c r="D1129">
        <f t="shared" si="35"/>
        <v>0</v>
      </c>
    </row>
    <row r="1130" spans="1:4" x14ac:dyDescent="0.2">
      <c r="A1130">
        <v>187338711</v>
      </c>
      <c r="B1130" t="s">
        <v>3393</v>
      </c>
      <c r="C1130">
        <f t="shared" si="34"/>
        <v>1</v>
      </c>
      <c r="D1130">
        <f t="shared" si="35"/>
        <v>0</v>
      </c>
    </row>
    <row r="1131" spans="1:4" x14ac:dyDescent="0.2">
      <c r="A1131">
        <v>119589762</v>
      </c>
      <c r="B1131" t="s">
        <v>3393</v>
      </c>
      <c r="C1131">
        <f t="shared" si="34"/>
        <v>1</v>
      </c>
      <c r="D1131">
        <f t="shared" si="35"/>
        <v>0</v>
      </c>
    </row>
    <row r="1132" spans="1:4" x14ac:dyDescent="0.2">
      <c r="A1132">
        <v>183443648</v>
      </c>
      <c r="B1132" t="s">
        <v>3393</v>
      </c>
      <c r="C1132">
        <f t="shared" si="34"/>
        <v>1</v>
      </c>
      <c r="D1132">
        <f t="shared" si="35"/>
        <v>0</v>
      </c>
    </row>
    <row r="1133" spans="1:4" x14ac:dyDescent="0.2">
      <c r="A1133">
        <v>9545169</v>
      </c>
      <c r="B1133" t="s">
        <v>3393</v>
      </c>
      <c r="C1133">
        <f t="shared" si="34"/>
        <v>1</v>
      </c>
      <c r="D1133">
        <f t="shared" si="35"/>
        <v>0</v>
      </c>
    </row>
    <row r="1134" spans="1:4" x14ac:dyDescent="0.2">
      <c r="A1134">
        <v>9755932</v>
      </c>
      <c r="B1134" t="s">
        <v>3393</v>
      </c>
      <c r="C1134">
        <f t="shared" si="34"/>
        <v>1</v>
      </c>
      <c r="D1134">
        <f t="shared" si="35"/>
        <v>0</v>
      </c>
    </row>
    <row r="1135" spans="1:4" x14ac:dyDescent="0.2">
      <c r="A1135">
        <v>189524036</v>
      </c>
      <c r="B1135" t="s">
        <v>3393</v>
      </c>
      <c r="C1135">
        <f t="shared" si="34"/>
        <v>1</v>
      </c>
      <c r="D1135">
        <f t="shared" si="35"/>
        <v>0</v>
      </c>
    </row>
    <row r="1136" spans="1:4" x14ac:dyDescent="0.2">
      <c r="A1136">
        <v>14333339</v>
      </c>
      <c r="B1136" t="s">
        <v>3393</v>
      </c>
      <c r="C1136">
        <f t="shared" si="34"/>
        <v>1</v>
      </c>
      <c r="D1136">
        <f t="shared" si="35"/>
        <v>0</v>
      </c>
    </row>
    <row r="1137" spans="1:4" x14ac:dyDescent="0.2">
      <c r="A1137">
        <v>11615087</v>
      </c>
      <c r="B1137" t="s">
        <v>3393</v>
      </c>
      <c r="C1137">
        <f t="shared" si="34"/>
        <v>1</v>
      </c>
      <c r="D1137">
        <f t="shared" si="35"/>
        <v>0</v>
      </c>
    </row>
    <row r="1138" spans="1:4" x14ac:dyDescent="0.2">
      <c r="A1138">
        <v>189882568</v>
      </c>
      <c r="B1138" t="s">
        <v>3393</v>
      </c>
      <c r="C1138">
        <f t="shared" si="34"/>
        <v>1</v>
      </c>
      <c r="D1138">
        <f t="shared" si="35"/>
        <v>0</v>
      </c>
    </row>
    <row r="1139" spans="1:4" x14ac:dyDescent="0.2">
      <c r="A1139">
        <v>190408011</v>
      </c>
      <c r="B1139" t="s">
        <v>3393</v>
      </c>
      <c r="C1139">
        <f t="shared" si="34"/>
        <v>1</v>
      </c>
      <c r="D1139">
        <f t="shared" si="35"/>
        <v>0</v>
      </c>
    </row>
    <row r="1140" spans="1:4" x14ac:dyDescent="0.2">
      <c r="A1140">
        <v>182548710</v>
      </c>
      <c r="B1140" t="s">
        <v>3393</v>
      </c>
      <c r="C1140">
        <f t="shared" si="34"/>
        <v>1</v>
      </c>
      <c r="D1140">
        <f t="shared" si="35"/>
        <v>0</v>
      </c>
    </row>
    <row r="1141" spans="1:4" x14ac:dyDescent="0.2">
      <c r="A1141">
        <v>188417183</v>
      </c>
      <c r="B1141" t="s">
        <v>3393</v>
      </c>
      <c r="C1141">
        <f t="shared" si="34"/>
        <v>1</v>
      </c>
      <c r="D1141">
        <f t="shared" si="35"/>
        <v>0</v>
      </c>
    </row>
    <row r="1142" spans="1:4" x14ac:dyDescent="0.2">
      <c r="A1142">
        <v>44817532</v>
      </c>
      <c r="B1142" t="s">
        <v>3393</v>
      </c>
      <c r="C1142">
        <f t="shared" si="34"/>
        <v>1</v>
      </c>
      <c r="D1142">
        <f t="shared" si="35"/>
        <v>0</v>
      </c>
    </row>
    <row r="1143" spans="1:4" x14ac:dyDescent="0.2">
      <c r="A1143">
        <v>163303372</v>
      </c>
      <c r="B1143" t="s">
        <v>3393</v>
      </c>
      <c r="C1143">
        <f t="shared" si="34"/>
        <v>1</v>
      </c>
      <c r="D1143">
        <f t="shared" si="35"/>
        <v>0</v>
      </c>
    </row>
    <row r="1144" spans="1:4" x14ac:dyDescent="0.2">
      <c r="A1144">
        <v>191728170</v>
      </c>
      <c r="B1144" t="s">
        <v>3393</v>
      </c>
      <c r="C1144">
        <f t="shared" si="34"/>
        <v>1</v>
      </c>
      <c r="D1144">
        <f t="shared" si="35"/>
        <v>0</v>
      </c>
    </row>
    <row r="1145" spans="1:4" x14ac:dyDescent="0.2">
      <c r="A1145">
        <v>187193607</v>
      </c>
      <c r="B1145" t="s">
        <v>3393</v>
      </c>
      <c r="C1145">
        <f t="shared" si="34"/>
        <v>1</v>
      </c>
      <c r="D1145">
        <f t="shared" si="35"/>
        <v>0</v>
      </c>
    </row>
    <row r="1146" spans="1:4" x14ac:dyDescent="0.2">
      <c r="A1146">
        <v>187193919</v>
      </c>
      <c r="B1146" t="s">
        <v>3535</v>
      </c>
      <c r="C1146">
        <f t="shared" si="34"/>
        <v>1</v>
      </c>
      <c r="D1146">
        <f t="shared" si="35"/>
        <v>0</v>
      </c>
    </row>
    <row r="1147" spans="1:4" x14ac:dyDescent="0.2">
      <c r="A1147">
        <v>191996332</v>
      </c>
      <c r="B1147" t="s">
        <v>3535</v>
      </c>
      <c r="C1147">
        <f t="shared" si="34"/>
        <v>1</v>
      </c>
      <c r="D1147">
        <f t="shared" si="35"/>
        <v>0</v>
      </c>
    </row>
    <row r="1148" spans="1:4" x14ac:dyDescent="0.2">
      <c r="A1148">
        <v>12430033</v>
      </c>
      <c r="B1148" t="s">
        <v>3535</v>
      </c>
      <c r="C1148">
        <f t="shared" si="34"/>
        <v>1</v>
      </c>
      <c r="D1148">
        <f t="shared" si="35"/>
        <v>0</v>
      </c>
    </row>
    <row r="1149" spans="1:4" x14ac:dyDescent="0.2">
      <c r="A1149">
        <v>186021055</v>
      </c>
      <c r="B1149" t="s">
        <v>3427</v>
      </c>
      <c r="C1149">
        <f t="shared" si="34"/>
        <v>0</v>
      </c>
      <c r="D1149">
        <f t="shared" si="35"/>
        <v>0</v>
      </c>
    </row>
    <row r="1150" spans="1:4" x14ac:dyDescent="0.2">
      <c r="A1150">
        <v>12600264</v>
      </c>
      <c r="B1150" t="s">
        <v>3389</v>
      </c>
      <c r="C1150">
        <f t="shared" si="34"/>
        <v>1</v>
      </c>
      <c r="D1150">
        <f t="shared" si="35"/>
        <v>0</v>
      </c>
    </row>
    <row r="1151" spans="1:4" x14ac:dyDescent="0.2">
      <c r="A1151">
        <v>191045554</v>
      </c>
      <c r="B1151" t="s">
        <v>3539</v>
      </c>
      <c r="C1151">
        <f t="shared" si="34"/>
        <v>0</v>
      </c>
      <c r="D1151">
        <f t="shared" si="35"/>
        <v>0</v>
      </c>
    </row>
    <row r="1152" spans="1:4" x14ac:dyDescent="0.2">
      <c r="A1152">
        <v>186780927</v>
      </c>
      <c r="B1152" t="s">
        <v>3539</v>
      </c>
      <c r="C1152">
        <f t="shared" si="34"/>
        <v>0</v>
      </c>
      <c r="D1152">
        <f t="shared" si="35"/>
        <v>0</v>
      </c>
    </row>
    <row r="1153" spans="1:4" x14ac:dyDescent="0.2">
      <c r="A1153">
        <v>188528754</v>
      </c>
      <c r="B1153" t="s">
        <v>3458</v>
      </c>
      <c r="C1153">
        <f t="shared" si="34"/>
        <v>1</v>
      </c>
      <c r="D1153">
        <f t="shared" si="35"/>
        <v>0</v>
      </c>
    </row>
    <row r="1154" spans="1:4" x14ac:dyDescent="0.2">
      <c r="A1154">
        <v>58406252</v>
      </c>
      <c r="B1154" t="s">
        <v>3575</v>
      </c>
      <c r="C1154">
        <f t="shared" si="34"/>
        <v>0</v>
      </c>
      <c r="D1154">
        <f t="shared" si="35"/>
        <v>0</v>
      </c>
    </row>
    <row r="1155" spans="1:4" x14ac:dyDescent="0.2">
      <c r="A1155">
        <v>191606629</v>
      </c>
      <c r="B1155" t="s">
        <v>3585</v>
      </c>
      <c r="C1155">
        <f t="shared" ref="C1155:C1218" si="36">IF(IFERROR(SEARCH(" PA", B1155), 0), 1, 0)</f>
        <v>1</v>
      </c>
      <c r="D1155">
        <f t="shared" ref="D1155:D1218" si="37">IF(IFERROR(SEARCH("Pittsburgh", B1155), 0), 1, 0)</f>
        <v>0</v>
      </c>
    </row>
    <row r="1156" spans="1:4" x14ac:dyDescent="0.2">
      <c r="A1156">
        <v>191614648</v>
      </c>
      <c r="B1156" t="s">
        <v>3585</v>
      </c>
      <c r="C1156">
        <f t="shared" si="36"/>
        <v>1</v>
      </c>
      <c r="D1156">
        <f t="shared" si="37"/>
        <v>0</v>
      </c>
    </row>
    <row r="1157" spans="1:4" x14ac:dyDescent="0.2">
      <c r="A1157">
        <v>143033552</v>
      </c>
      <c r="B1157" t="s">
        <v>3470</v>
      </c>
      <c r="C1157">
        <f t="shared" si="36"/>
        <v>1</v>
      </c>
      <c r="D1157">
        <f t="shared" si="37"/>
        <v>1</v>
      </c>
    </row>
    <row r="1158" spans="1:4" x14ac:dyDescent="0.2">
      <c r="A1158">
        <v>131784802</v>
      </c>
      <c r="B1158" t="s">
        <v>3470</v>
      </c>
      <c r="C1158">
        <f t="shared" si="36"/>
        <v>1</v>
      </c>
      <c r="D1158">
        <f t="shared" si="37"/>
        <v>1</v>
      </c>
    </row>
    <row r="1159" spans="1:4" x14ac:dyDescent="0.2">
      <c r="A1159">
        <v>2238169</v>
      </c>
      <c r="B1159" t="s">
        <v>3514</v>
      </c>
      <c r="C1159">
        <f t="shared" si="36"/>
        <v>1</v>
      </c>
      <c r="D1159">
        <f t="shared" si="37"/>
        <v>0</v>
      </c>
    </row>
    <row r="1160" spans="1:4" x14ac:dyDescent="0.2">
      <c r="A1160">
        <v>63067542</v>
      </c>
      <c r="B1160" t="s">
        <v>3514</v>
      </c>
      <c r="C1160">
        <f t="shared" si="36"/>
        <v>1</v>
      </c>
      <c r="D1160">
        <f t="shared" si="37"/>
        <v>0</v>
      </c>
    </row>
    <row r="1161" spans="1:4" x14ac:dyDescent="0.2">
      <c r="A1161">
        <v>12976741</v>
      </c>
      <c r="B1161" t="s">
        <v>3514</v>
      </c>
      <c r="C1161">
        <f t="shared" si="36"/>
        <v>1</v>
      </c>
      <c r="D1161">
        <f t="shared" si="37"/>
        <v>0</v>
      </c>
    </row>
    <row r="1162" spans="1:4" x14ac:dyDescent="0.2">
      <c r="A1162">
        <v>183059447</v>
      </c>
      <c r="B1162" t="s">
        <v>3514</v>
      </c>
      <c r="C1162">
        <f t="shared" si="36"/>
        <v>1</v>
      </c>
      <c r="D1162">
        <f t="shared" si="37"/>
        <v>0</v>
      </c>
    </row>
    <row r="1163" spans="1:4" x14ac:dyDescent="0.2">
      <c r="A1163">
        <v>132035102</v>
      </c>
      <c r="B1163" t="s">
        <v>3534</v>
      </c>
      <c r="C1163">
        <f t="shared" si="36"/>
        <v>1</v>
      </c>
      <c r="D1163">
        <f t="shared" si="37"/>
        <v>0</v>
      </c>
    </row>
    <row r="1164" spans="1:4" x14ac:dyDescent="0.2">
      <c r="A1164">
        <v>187846400</v>
      </c>
      <c r="B1164" t="s">
        <v>3534</v>
      </c>
      <c r="C1164">
        <f t="shared" si="36"/>
        <v>1</v>
      </c>
      <c r="D1164">
        <f t="shared" si="37"/>
        <v>0</v>
      </c>
    </row>
    <row r="1165" spans="1:4" x14ac:dyDescent="0.2">
      <c r="A1165">
        <v>189535909</v>
      </c>
      <c r="B1165" t="s">
        <v>3454</v>
      </c>
      <c r="C1165">
        <f t="shared" si="36"/>
        <v>1</v>
      </c>
      <c r="D1165">
        <f t="shared" si="37"/>
        <v>0</v>
      </c>
    </row>
    <row r="1166" spans="1:4" x14ac:dyDescent="0.2">
      <c r="A1166">
        <v>49102462</v>
      </c>
      <c r="B1166" t="s">
        <v>3577</v>
      </c>
      <c r="C1166">
        <f t="shared" si="36"/>
        <v>0</v>
      </c>
      <c r="D1166">
        <f t="shared" si="37"/>
        <v>0</v>
      </c>
    </row>
    <row r="1167" spans="1:4" x14ac:dyDescent="0.2">
      <c r="A1167">
        <v>93735062</v>
      </c>
      <c r="B1167" t="s">
        <v>3493</v>
      </c>
      <c r="C1167">
        <f t="shared" si="36"/>
        <v>1</v>
      </c>
      <c r="D1167">
        <f t="shared" si="37"/>
        <v>0</v>
      </c>
    </row>
    <row r="1168" spans="1:4" x14ac:dyDescent="0.2">
      <c r="A1168">
        <v>45637452</v>
      </c>
      <c r="B1168" t="s">
        <v>3493</v>
      </c>
      <c r="C1168">
        <f t="shared" si="36"/>
        <v>1</v>
      </c>
      <c r="D1168">
        <f t="shared" si="37"/>
        <v>0</v>
      </c>
    </row>
    <row r="1169" spans="1:4" x14ac:dyDescent="0.2">
      <c r="A1169">
        <v>375740</v>
      </c>
      <c r="B1169" t="s">
        <v>3472</v>
      </c>
      <c r="C1169">
        <f t="shared" si="36"/>
        <v>1</v>
      </c>
      <c r="D1169">
        <f t="shared" si="37"/>
        <v>0</v>
      </c>
    </row>
    <row r="1170" spans="1:4" x14ac:dyDescent="0.2">
      <c r="A1170">
        <v>10312113</v>
      </c>
      <c r="B1170" t="s">
        <v>3472</v>
      </c>
      <c r="C1170">
        <f t="shared" si="36"/>
        <v>1</v>
      </c>
      <c r="D1170">
        <f t="shared" si="37"/>
        <v>0</v>
      </c>
    </row>
    <row r="1171" spans="1:4" x14ac:dyDescent="0.2">
      <c r="A1171">
        <v>186767915</v>
      </c>
      <c r="B1171" t="s">
        <v>3472</v>
      </c>
      <c r="C1171">
        <f t="shared" si="36"/>
        <v>1</v>
      </c>
      <c r="D1171">
        <f t="shared" si="37"/>
        <v>0</v>
      </c>
    </row>
    <row r="1172" spans="1:4" x14ac:dyDescent="0.2">
      <c r="A1172">
        <v>68908822</v>
      </c>
      <c r="B1172" t="s">
        <v>3542</v>
      </c>
      <c r="C1172">
        <f t="shared" si="36"/>
        <v>0</v>
      </c>
      <c r="D1172">
        <f t="shared" si="37"/>
        <v>0</v>
      </c>
    </row>
    <row r="1173" spans="1:4" x14ac:dyDescent="0.2">
      <c r="A1173">
        <v>158372392</v>
      </c>
      <c r="B1173" t="s">
        <v>3417</v>
      </c>
      <c r="C1173">
        <f t="shared" si="36"/>
        <v>0</v>
      </c>
      <c r="D1173">
        <f t="shared" si="37"/>
        <v>0</v>
      </c>
    </row>
    <row r="1174" spans="1:4" x14ac:dyDescent="0.2">
      <c r="A1174">
        <v>145860792</v>
      </c>
      <c r="B1174" t="s">
        <v>3403</v>
      </c>
      <c r="C1174">
        <f t="shared" si="36"/>
        <v>1</v>
      </c>
      <c r="D1174">
        <f t="shared" si="37"/>
        <v>0</v>
      </c>
    </row>
    <row r="1175" spans="1:4" x14ac:dyDescent="0.2">
      <c r="A1175">
        <v>12098572</v>
      </c>
      <c r="B1175" t="s">
        <v>3403</v>
      </c>
      <c r="C1175">
        <f t="shared" si="36"/>
        <v>1</v>
      </c>
      <c r="D1175">
        <f t="shared" si="37"/>
        <v>0</v>
      </c>
    </row>
    <row r="1176" spans="1:4" x14ac:dyDescent="0.2">
      <c r="A1176">
        <v>33557272</v>
      </c>
      <c r="B1176" t="s">
        <v>3403</v>
      </c>
      <c r="C1176">
        <f t="shared" si="36"/>
        <v>1</v>
      </c>
      <c r="D1176">
        <f t="shared" si="37"/>
        <v>0</v>
      </c>
    </row>
    <row r="1177" spans="1:4" x14ac:dyDescent="0.2">
      <c r="A1177">
        <v>187351747</v>
      </c>
      <c r="B1177" t="s">
        <v>3409</v>
      </c>
      <c r="C1177">
        <f t="shared" si="36"/>
        <v>1</v>
      </c>
      <c r="D1177">
        <f t="shared" si="37"/>
        <v>0</v>
      </c>
    </row>
    <row r="1178" spans="1:4" x14ac:dyDescent="0.2">
      <c r="A1178">
        <v>14228655</v>
      </c>
      <c r="B1178" t="s">
        <v>3409</v>
      </c>
      <c r="C1178">
        <f t="shared" si="36"/>
        <v>1</v>
      </c>
      <c r="D1178">
        <f t="shared" si="37"/>
        <v>0</v>
      </c>
    </row>
    <row r="1179" spans="1:4" x14ac:dyDescent="0.2">
      <c r="A1179">
        <v>133859052</v>
      </c>
      <c r="B1179" t="s">
        <v>3401</v>
      </c>
      <c r="C1179">
        <f t="shared" si="36"/>
        <v>1</v>
      </c>
      <c r="D1179">
        <f t="shared" si="37"/>
        <v>0</v>
      </c>
    </row>
    <row r="1180" spans="1:4" x14ac:dyDescent="0.2">
      <c r="A1180">
        <v>169868772</v>
      </c>
      <c r="B1180" t="s">
        <v>3391</v>
      </c>
      <c r="C1180">
        <f t="shared" si="36"/>
        <v>1</v>
      </c>
      <c r="D1180">
        <f t="shared" si="37"/>
        <v>0</v>
      </c>
    </row>
    <row r="1181" spans="1:4" x14ac:dyDescent="0.2">
      <c r="A1181">
        <v>9076626</v>
      </c>
      <c r="B1181" t="s">
        <v>3391</v>
      </c>
      <c r="C1181">
        <f t="shared" si="36"/>
        <v>1</v>
      </c>
      <c r="D1181">
        <f t="shared" si="37"/>
        <v>0</v>
      </c>
    </row>
    <row r="1182" spans="1:4" x14ac:dyDescent="0.2">
      <c r="A1182">
        <v>104833082</v>
      </c>
      <c r="B1182" t="s">
        <v>3391</v>
      </c>
      <c r="C1182">
        <f t="shared" si="36"/>
        <v>1</v>
      </c>
      <c r="D1182">
        <f t="shared" si="37"/>
        <v>0</v>
      </c>
    </row>
    <row r="1183" spans="1:4" x14ac:dyDescent="0.2">
      <c r="A1183">
        <v>84409492</v>
      </c>
      <c r="B1183" t="s">
        <v>3391</v>
      </c>
      <c r="C1183">
        <f t="shared" si="36"/>
        <v>1</v>
      </c>
      <c r="D1183">
        <f t="shared" si="37"/>
        <v>0</v>
      </c>
    </row>
    <row r="1184" spans="1:4" x14ac:dyDescent="0.2">
      <c r="A1184">
        <v>63288982</v>
      </c>
      <c r="B1184" t="s">
        <v>3391</v>
      </c>
      <c r="C1184">
        <f t="shared" si="36"/>
        <v>1</v>
      </c>
      <c r="D1184">
        <f t="shared" si="37"/>
        <v>0</v>
      </c>
    </row>
    <row r="1185" spans="1:4" x14ac:dyDescent="0.2">
      <c r="A1185">
        <v>191369560</v>
      </c>
      <c r="B1185" t="s">
        <v>3391</v>
      </c>
      <c r="C1185">
        <f t="shared" si="36"/>
        <v>1</v>
      </c>
      <c r="D1185">
        <f t="shared" si="37"/>
        <v>0</v>
      </c>
    </row>
    <row r="1186" spans="1:4" x14ac:dyDescent="0.2">
      <c r="A1186">
        <v>185357389</v>
      </c>
      <c r="B1186" t="s">
        <v>3391</v>
      </c>
      <c r="C1186">
        <f t="shared" si="36"/>
        <v>1</v>
      </c>
      <c r="D1186">
        <f t="shared" si="37"/>
        <v>0</v>
      </c>
    </row>
    <row r="1187" spans="1:4" x14ac:dyDescent="0.2">
      <c r="A1187">
        <v>183752852</v>
      </c>
      <c r="B1187" t="s">
        <v>3391</v>
      </c>
      <c r="C1187">
        <f t="shared" si="36"/>
        <v>1</v>
      </c>
      <c r="D1187">
        <f t="shared" si="37"/>
        <v>0</v>
      </c>
    </row>
    <row r="1188" spans="1:4" x14ac:dyDescent="0.2">
      <c r="A1188">
        <v>186001472</v>
      </c>
      <c r="B1188" t="s">
        <v>3391</v>
      </c>
      <c r="C1188">
        <f t="shared" si="36"/>
        <v>1</v>
      </c>
      <c r="D1188">
        <f t="shared" si="37"/>
        <v>0</v>
      </c>
    </row>
    <row r="1189" spans="1:4" x14ac:dyDescent="0.2">
      <c r="A1189">
        <v>9335142</v>
      </c>
      <c r="B1189" t="s">
        <v>3391</v>
      </c>
      <c r="C1189">
        <f t="shared" si="36"/>
        <v>1</v>
      </c>
      <c r="D1189">
        <f t="shared" si="37"/>
        <v>0</v>
      </c>
    </row>
    <row r="1190" spans="1:4" x14ac:dyDescent="0.2">
      <c r="A1190">
        <v>148995022</v>
      </c>
      <c r="B1190" t="s">
        <v>3438</v>
      </c>
      <c r="C1190">
        <f t="shared" si="36"/>
        <v>0</v>
      </c>
      <c r="D1190">
        <f t="shared" si="37"/>
        <v>0</v>
      </c>
    </row>
    <row r="1191" spans="1:4" x14ac:dyDescent="0.2">
      <c r="A1191">
        <v>104093572</v>
      </c>
      <c r="B1191" t="s">
        <v>3421</v>
      </c>
      <c r="C1191">
        <f t="shared" si="36"/>
        <v>1</v>
      </c>
      <c r="D1191">
        <f t="shared" si="37"/>
        <v>0</v>
      </c>
    </row>
    <row r="1192" spans="1:4" x14ac:dyDescent="0.2">
      <c r="A1192">
        <v>4131360</v>
      </c>
      <c r="B1192" t="s">
        <v>3421</v>
      </c>
      <c r="C1192">
        <f t="shared" si="36"/>
        <v>1</v>
      </c>
      <c r="D1192">
        <f t="shared" si="37"/>
        <v>0</v>
      </c>
    </row>
    <row r="1193" spans="1:4" x14ac:dyDescent="0.2">
      <c r="A1193">
        <v>12693066</v>
      </c>
      <c r="B1193" t="s">
        <v>3421</v>
      </c>
      <c r="C1193">
        <f t="shared" si="36"/>
        <v>1</v>
      </c>
      <c r="D1193">
        <f t="shared" si="37"/>
        <v>0</v>
      </c>
    </row>
    <row r="1194" spans="1:4" x14ac:dyDescent="0.2">
      <c r="A1194">
        <v>159559612</v>
      </c>
      <c r="B1194" t="s">
        <v>3421</v>
      </c>
      <c r="C1194">
        <f t="shared" si="36"/>
        <v>1</v>
      </c>
      <c r="D1194">
        <f t="shared" si="37"/>
        <v>0</v>
      </c>
    </row>
    <row r="1195" spans="1:4" x14ac:dyDescent="0.2">
      <c r="A1195">
        <v>187314099</v>
      </c>
      <c r="B1195" t="s">
        <v>3421</v>
      </c>
      <c r="C1195">
        <f t="shared" si="36"/>
        <v>1</v>
      </c>
      <c r="D1195">
        <f t="shared" si="37"/>
        <v>0</v>
      </c>
    </row>
    <row r="1196" spans="1:4" x14ac:dyDescent="0.2">
      <c r="A1196">
        <v>12285156</v>
      </c>
      <c r="B1196" t="s">
        <v>3421</v>
      </c>
      <c r="C1196">
        <f t="shared" si="36"/>
        <v>1</v>
      </c>
      <c r="D1196">
        <f t="shared" si="37"/>
        <v>0</v>
      </c>
    </row>
    <row r="1197" spans="1:4" x14ac:dyDescent="0.2">
      <c r="A1197">
        <v>186438873</v>
      </c>
      <c r="B1197" t="s">
        <v>3421</v>
      </c>
      <c r="C1197">
        <f t="shared" si="36"/>
        <v>1</v>
      </c>
      <c r="D1197">
        <f t="shared" si="37"/>
        <v>0</v>
      </c>
    </row>
    <row r="1198" spans="1:4" x14ac:dyDescent="0.2">
      <c r="A1198">
        <v>106871152</v>
      </c>
      <c r="B1198" t="s">
        <v>3421</v>
      </c>
      <c r="C1198">
        <f t="shared" si="36"/>
        <v>1</v>
      </c>
      <c r="D1198">
        <f t="shared" si="37"/>
        <v>0</v>
      </c>
    </row>
    <row r="1199" spans="1:4" x14ac:dyDescent="0.2">
      <c r="A1199">
        <v>164898542</v>
      </c>
      <c r="B1199" t="s">
        <v>3421</v>
      </c>
      <c r="C1199">
        <f t="shared" si="36"/>
        <v>1</v>
      </c>
      <c r="D1199">
        <f t="shared" si="37"/>
        <v>0</v>
      </c>
    </row>
    <row r="1200" spans="1:4" x14ac:dyDescent="0.2">
      <c r="A1200">
        <v>142195602</v>
      </c>
      <c r="B1200" t="s">
        <v>3421</v>
      </c>
      <c r="C1200">
        <f t="shared" si="36"/>
        <v>1</v>
      </c>
      <c r="D1200">
        <f t="shared" si="37"/>
        <v>0</v>
      </c>
    </row>
    <row r="1201" spans="1:4" x14ac:dyDescent="0.2">
      <c r="A1201">
        <v>191622511</v>
      </c>
      <c r="B1201" t="s">
        <v>3421</v>
      </c>
      <c r="C1201">
        <f t="shared" si="36"/>
        <v>1</v>
      </c>
      <c r="D1201">
        <f t="shared" si="37"/>
        <v>0</v>
      </c>
    </row>
    <row r="1202" spans="1:4" x14ac:dyDescent="0.2">
      <c r="A1202">
        <v>191140227</v>
      </c>
      <c r="B1202" t="s">
        <v>3459</v>
      </c>
      <c r="C1202">
        <f t="shared" si="36"/>
        <v>0</v>
      </c>
      <c r="D1202">
        <f t="shared" si="37"/>
        <v>0</v>
      </c>
    </row>
    <row r="1203" spans="1:4" x14ac:dyDescent="0.2">
      <c r="A1203">
        <v>178543982</v>
      </c>
      <c r="B1203" t="s">
        <v>3394</v>
      </c>
      <c r="C1203">
        <f t="shared" si="36"/>
        <v>1</v>
      </c>
      <c r="D1203">
        <f t="shared" si="37"/>
        <v>0</v>
      </c>
    </row>
    <row r="1204" spans="1:4" x14ac:dyDescent="0.2">
      <c r="A1204">
        <v>188255014</v>
      </c>
      <c r="B1204" t="s">
        <v>3394</v>
      </c>
      <c r="C1204">
        <f t="shared" si="36"/>
        <v>1</v>
      </c>
      <c r="D1204">
        <f t="shared" si="37"/>
        <v>0</v>
      </c>
    </row>
    <row r="1205" spans="1:4" x14ac:dyDescent="0.2">
      <c r="A1205">
        <v>92211742</v>
      </c>
      <c r="B1205" t="s">
        <v>3394</v>
      </c>
      <c r="C1205">
        <f t="shared" si="36"/>
        <v>1</v>
      </c>
      <c r="D1205">
        <f t="shared" si="37"/>
        <v>0</v>
      </c>
    </row>
    <row r="1206" spans="1:4" x14ac:dyDescent="0.2">
      <c r="A1206">
        <v>55897132</v>
      </c>
      <c r="B1206" t="s">
        <v>3394</v>
      </c>
      <c r="C1206">
        <f t="shared" si="36"/>
        <v>1</v>
      </c>
      <c r="D1206">
        <f t="shared" si="37"/>
        <v>0</v>
      </c>
    </row>
    <row r="1207" spans="1:4" x14ac:dyDescent="0.2">
      <c r="A1207">
        <v>152298442</v>
      </c>
      <c r="B1207" t="s">
        <v>3394</v>
      </c>
      <c r="C1207">
        <f t="shared" si="36"/>
        <v>1</v>
      </c>
      <c r="D1207">
        <f t="shared" si="37"/>
        <v>0</v>
      </c>
    </row>
    <row r="1208" spans="1:4" x14ac:dyDescent="0.2">
      <c r="A1208">
        <v>183821876</v>
      </c>
      <c r="B1208" t="s">
        <v>3394</v>
      </c>
      <c r="C1208">
        <f t="shared" si="36"/>
        <v>1</v>
      </c>
      <c r="D1208">
        <f t="shared" si="37"/>
        <v>0</v>
      </c>
    </row>
    <row r="1209" spans="1:4" x14ac:dyDescent="0.2">
      <c r="A1209">
        <v>129442472</v>
      </c>
      <c r="B1209" t="s">
        <v>3394</v>
      </c>
      <c r="C1209">
        <f t="shared" si="36"/>
        <v>1</v>
      </c>
      <c r="D1209">
        <f t="shared" si="37"/>
        <v>0</v>
      </c>
    </row>
    <row r="1210" spans="1:4" x14ac:dyDescent="0.2">
      <c r="A1210">
        <v>183955698</v>
      </c>
      <c r="B1210" t="s">
        <v>3394</v>
      </c>
      <c r="C1210">
        <f t="shared" si="36"/>
        <v>1</v>
      </c>
      <c r="D1210">
        <f t="shared" si="37"/>
        <v>0</v>
      </c>
    </row>
    <row r="1211" spans="1:4" x14ac:dyDescent="0.2">
      <c r="A1211">
        <v>186289878</v>
      </c>
      <c r="B1211" t="s">
        <v>3394</v>
      </c>
      <c r="C1211">
        <f t="shared" si="36"/>
        <v>1</v>
      </c>
      <c r="D1211">
        <f t="shared" si="37"/>
        <v>0</v>
      </c>
    </row>
    <row r="1212" spans="1:4" x14ac:dyDescent="0.2">
      <c r="A1212">
        <v>46090642</v>
      </c>
      <c r="B1212" t="s">
        <v>3394</v>
      </c>
      <c r="C1212">
        <f t="shared" si="36"/>
        <v>1</v>
      </c>
      <c r="D1212">
        <f t="shared" si="37"/>
        <v>0</v>
      </c>
    </row>
    <row r="1213" spans="1:4" x14ac:dyDescent="0.2">
      <c r="A1213">
        <v>188558663</v>
      </c>
      <c r="B1213" t="s">
        <v>3394</v>
      </c>
      <c r="C1213">
        <f t="shared" si="36"/>
        <v>1</v>
      </c>
      <c r="D1213">
        <f t="shared" si="37"/>
        <v>0</v>
      </c>
    </row>
    <row r="1214" spans="1:4" x14ac:dyDescent="0.2">
      <c r="A1214">
        <v>9634627</v>
      </c>
      <c r="B1214" t="s">
        <v>3394</v>
      </c>
      <c r="C1214">
        <f t="shared" si="36"/>
        <v>1</v>
      </c>
      <c r="D1214">
        <f t="shared" si="37"/>
        <v>0</v>
      </c>
    </row>
    <row r="1215" spans="1:4" x14ac:dyDescent="0.2">
      <c r="A1215">
        <v>183220289</v>
      </c>
      <c r="B1215" t="s">
        <v>3394</v>
      </c>
      <c r="C1215">
        <f t="shared" si="36"/>
        <v>1</v>
      </c>
      <c r="D1215">
        <f t="shared" si="37"/>
        <v>0</v>
      </c>
    </row>
    <row r="1216" spans="1:4" x14ac:dyDescent="0.2">
      <c r="A1216">
        <v>130569552</v>
      </c>
      <c r="B1216" t="s">
        <v>3394</v>
      </c>
      <c r="C1216">
        <f t="shared" si="36"/>
        <v>1</v>
      </c>
      <c r="D1216">
        <f t="shared" si="37"/>
        <v>0</v>
      </c>
    </row>
    <row r="1217" spans="1:4" x14ac:dyDescent="0.2">
      <c r="A1217">
        <v>189330247</v>
      </c>
      <c r="B1217" t="s">
        <v>3394</v>
      </c>
      <c r="C1217">
        <f t="shared" si="36"/>
        <v>1</v>
      </c>
      <c r="D1217">
        <f t="shared" si="37"/>
        <v>0</v>
      </c>
    </row>
    <row r="1218" spans="1:4" x14ac:dyDescent="0.2">
      <c r="A1218">
        <v>131774782</v>
      </c>
      <c r="B1218" t="s">
        <v>3394</v>
      </c>
      <c r="C1218">
        <f t="shared" si="36"/>
        <v>1</v>
      </c>
      <c r="D1218">
        <f t="shared" si="37"/>
        <v>0</v>
      </c>
    </row>
    <row r="1219" spans="1:4" x14ac:dyDescent="0.2">
      <c r="A1219">
        <v>37422772</v>
      </c>
      <c r="B1219" t="s">
        <v>3394</v>
      </c>
      <c r="C1219">
        <f t="shared" ref="C1219:C1282" si="38">IF(IFERROR(SEARCH(" PA", B1219), 0), 1, 0)</f>
        <v>1</v>
      </c>
      <c r="D1219">
        <f t="shared" ref="D1219:D1282" si="39">IF(IFERROR(SEARCH("Pittsburgh", B1219), 0), 1, 0)</f>
        <v>0</v>
      </c>
    </row>
    <row r="1220" spans="1:4" x14ac:dyDescent="0.2">
      <c r="A1220">
        <v>186624821</v>
      </c>
      <c r="B1220" t="s">
        <v>3394</v>
      </c>
      <c r="C1220">
        <f t="shared" si="38"/>
        <v>1</v>
      </c>
      <c r="D1220">
        <f t="shared" si="39"/>
        <v>0</v>
      </c>
    </row>
    <row r="1221" spans="1:4" x14ac:dyDescent="0.2">
      <c r="A1221">
        <v>85755812</v>
      </c>
      <c r="B1221" t="s">
        <v>3394</v>
      </c>
      <c r="C1221">
        <f t="shared" si="38"/>
        <v>1</v>
      </c>
      <c r="D1221">
        <f t="shared" si="39"/>
        <v>0</v>
      </c>
    </row>
    <row r="1222" spans="1:4" x14ac:dyDescent="0.2">
      <c r="A1222">
        <v>104437322</v>
      </c>
      <c r="B1222" t="s">
        <v>3394</v>
      </c>
      <c r="C1222">
        <f t="shared" si="38"/>
        <v>1</v>
      </c>
      <c r="D1222">
        <f t="shared" si="39"/>
        <v>0</v>
      </c>
    </row>
    <row r="1223" spans="1:4" x14ac:dyDescent="0.2">
      <c r="A1223">
        <v>108023702</v>
      </c>
      <c r="B1223" t="s">
        <v>3394</v>
      </c>
      <c r="C1223">
        <f t="shared" si="38"/>
        <v>1</v>
      </c>
      <c r="D1223">
        <f t="shared" si="39"/>
        <v>0</v>
      </c>
    </row>
    <row r="1224" spans="1:4" x14ac:dyDescent="0.2">
      <c r="A1224">
        <v>187191896</v>
      </c>
      <c r="B1224" t="s">
        <v>3394</v>
      </c>
      <c r="C1224">
        <f t="shared" si="38"/>
        <v>1</v>
      </c>
      <c r="D1224">
        <f t="shared" si="39"/>
        <v>0</v>
      </c>
    </row>
    <row r="1225" spans="1:4" x14ac:dyDescent="0.2">
      <c r="A1225">
        <v>98835642</v>
      </c>
      <c r="B1225" t="s">
        <v>3394</v>
      </c>
      <c r="C1225">
        <f t="shared" si="38"/>
        <v>1</v>
      </c>
      <c r="D1225">
        <f t="shared" si="39"/>
        <v>0</v>
      </c>
    </row>
    <row r="1226" spans="1:4" x14ac:dyDescent="0.2">
      <c r="A1226">
        <v>190760549</v>
      </c>
      <c r="B1226" t="s">
        <v>3394</v>
      </c>
      <c r="C1226">
        <f t="shared" si="38"/>
        <v>1</v>
      </c>
      <c r="D1226">
        <f t="shared" si="39"/>
        <v>0</v>
      </c>
    </row>
    <row r="1227" spans="1:4" x14ac:dyDescent="0.2">
      <c r="A1227">
        <v>184860839</v>
      </c>
      <c r="B1227" t="s">
        <v>3394</v>
      </c>
      <c r="C1227">
        <f t="shared" si="38"/>
        <v>1</v>
      </c>
      <c r="D1227">
        <f t="shared" si="39"/>
        <v>0</v>
      </c>
    </row>
    <row r="1228" spans="1:4" x14ac:dyDescent="0.2">
      <c r="A1228">
        <v>186464680</v>
      </c>
      <c r="B1228" t="s">
        <v>3394</v>
      </c>
      <c r="C1228">
        <f t="shared" si="38"/>
        <v>1</v>
      </c>
      <c r="D1228">
        <f t="shared" si="39"/>
        <v>0</v>
      </c>
    </row>
    <row r="1229" spans="1:4" x14ac:dyDescent="0.2">
      <c r="A1229">
        <v>190170739</v>
      </c>
      <c r="B1229" t="s">
        <v>3394</v>
      </c>
      <c r="C1229">
        <f t="shared" si="38"/>
        <v>1</v>
      </c>
      <c r="D1229">
        <f t="shared" si="39"/>
        <v>0</v>
      </c>
    </row>
    <row r="1230" spans="1:4" x14ac:dyDescent="0.2">
      <c r="A1230">
        <v>191178165</v>
      </c>
      <c r="B1230" t="s">
        <v>3394</v>
      </c>
      <c r="C1230">
        <f t="shared" si="38"/>
        <v>1</v>
      </c>
      <c r="D1230">
        <f t="shared" si="39"/>
        <v>0</v>
      </c>
    </row>
    <row r="1231" spans="1:4" x14ac:dyDescent="0.2">
      <c r="A1231">
        <v>42551082</v>
      </c>
      <c r="B1231" t="s">
        <v>3449</v>
      </c>
      <c r="C1231">
        <f t="shared" si="38"/>
        <v>1</v>
      </c>
      <c r="D1231">
        <f t="shared" si="39"/>
        <v>0</v>
      </c>
    </row>
    <row r="1232" spans="1:4" x14ac:dyDescent="0.2">
      <c r="A1232">
        <v>186745571</v>
      </c>
      <c r="B1232" t="s">
        <v>3420</v>
      </c>
      <c r="C1232">
        <f t="shared" si="38"/>
        <v>1</v>
      </c>
      <c r="D1232">
        <f t="shared" si="39"/>
        <v>0</v>
      </c>
    </row>
    <row r="1233" spans="1:4" x14ac:dyDescent="0.2">
      <c r="A1233">
        <v>142658572</v>
      </c>
      <c r="B1233" t="s">
        <v>3558</v>
      </c>
      <c r="C1233">
        <f t="shared" si="38"/>
        <v>0</v>
      </c>
      <c r="D1233">
        <f t="shared" si="39"/>
        <v>0</v>
      </c>
    </row>
    <row r="1234" spans="1:4" x14ac:dyDescent="0.2">
      <c r="A1234">
        <v>46201522</v>
      </c>
      <c r="B1234" t="s">
        <v>3448</v>
      </c>
      <c r="C1234">
        <f t="shared" si="38"/>
        <v>1</v>
      </c>
      <c r="D1234">
        <f t="shared" si="39"/>
        <v>0</v>
      </c>
    </row>
    <row r="1235" spans="1:4" x14ac:dyDescent="0.2">
      <c r="A1235">
        <v>190347933</v>
      </c>
      <c r="B1235" t="s">
        <v>3448</v>
      </c>
      <c r="C1235">
        <f t="shared" si="38"/>
        <v>1</v>
      </c>
      <c r="D1235">
        <f t="shared" si="39"/>
        <v>0</v>
      </c>
    </row>
    <row r="1236" spans="1:4" x14ac:dyDescent="0.2">
      <c r="A1236">
        <v>181874212</v>
      </c>
      <c r="B1236" t="s">
        <v>3448</v>
      </c>
      <c r="C1236">
        <f t="shared" si="38"/>
        <v>1</v>
      </c>
      <c r="D1236">
        <f t="shared" si="39"/>
        <v>0</v>
      </c>
    </row>
    <row r="1237" spans="1:4" x14ac:dyDescent="0.2">
      <c r="A1237">
        <v>29927552</v>
      </c>
      <c r="B1237" t="s">
        <v>3448</v>
      </c>
      <c r="C1237">
        <f t="shared" si="38"/>
        <v>1</v>
      </c>
      <c r="D1237">
        <f t="shared" si="39"/>
        <v>0</v>
      </c>
    </row>
    <row r="1238" spans="1:4" x14ac:dyDescent="0.2">
      <c r="A1238">
        <v>189079514</v>
      </c>
      <c r="B1238" t="s">
        <v>3448</v>
      </c>
      <c r="C1238">
        <f t="shared" si="38"/>
        <v>1</v>
      </c>
      <c r="D1238">
        <f t="shared" si="39"/>
        <v>0</v>
      </c>
    </row>
    <row r="1239" spans="1:4" x14ac:dyDescent="0.2">
      <c r="A1239">
        <v>9837770</v>
      </c>
      <c r="B1239" t="s">
        <v>3448</v>
      </c>
      <c r="C1239">
        <f t="shared" si="38"/>
        <v>1</v>
      </c>
      <c r="D1239">
        <f t="shared" si="39"/>
        <v>0</v>
      </c>
    </row>
    <row r="1240" spans="1:4" x14ac:dyDescent="0.2">
      <c r="A1240">
        <v>31601652</v>
      </c>
      <c r="B1240" t="s">
        <v>3448</v>
      </c>
      <c r="C1240">
        <f t="shared" si="38"/>
        <v>1</v>
      </c>
      <c r="D1240">
        <f t="shared" si="39"/>
        <v>0</v>
      </c>
    </row>
    <row r="1241" spans="1:4" x14ac:dyDescent="0.2">
      <c r="A1241">
        <v>73716942</v>
      </c>
      <c r="B1241" t="s">
        <v>3455</v>
      </c>
      <c r="C1241">
        <f t="shared" si="38"/>
        <v>1</v>
      </c>
      <c r="D1241">
        <f t="shared" si="39"/>
        <v>0</v>
      </c>
    </row>
    <row r="1242" spans="1:4" x14ac:dyDescent="0.2">
      <c r="A1242">
        <v>91101732</v>
      </c>
      <c r="B1242" t="s">
        <v>3547</v>
      </c>
      <c r="C1242">
        <f t="shared" si="38"/>
        <v>0</v>
      </c>
      <c r="D1242">
        <f t="shared" si="39"/>
        <v>0</v>
      </c>
    </row>
    <row r="1243" spans="1:4" x14ac:dyDescent="0.2">
      <c r="A1243">
        <v>98821092</v>
      </c>
      <c r="B1243" t="s">
        <v>3483</v>
      </c>
      <c r="C1243">
        <f t="shared" si="38"/>
        <v>1</v>
      </c>
      <c r="D1243">
        <f t="shared" si="39"/>
        <v>0</v>
      </c>
    </row>
    <row r="1244" spans="1:4" x14ac:dyDescent="0.2">
      <c r="A1244">
        <v>17045211</v>
      </c>
      <c r="B1244" t="s">
        <v>3483</v>
      </c>
      <c r="C1244">
        <f t="shared" si="38"/>
        <v>1</v>
      </c>
      <c r="D1244">
        <f t="shared" si="39"/>
        <v>0</v>
      </c>
    </row>
    <row r="1245" spans="1:4" x14ac:dyDescent="0.2">
      <c r="A1245">
        <v>190124596</v>
      </c>
      <c r="B1245" t="s">
        <v>3404</v>
      </c>
      <c r="C1245">
        <f t="shared" si="38"/>
        <v>1</v>
      </c>
      <c r="D1245">
        <f t="shared" si="39"/>
        <v>0</v>
      </c>
    </row>
    <row r="1246" spans="1:4" x14ac:dyDescent="0.2">
      <c r="A1246">
        <v>191434454</v>
      </c>
      <c r="B1246" t="s">
        <v>3384</v>
      </c>
      <c r="C1246">
        <f t="shared" si="38"/>
        <v>1</v>
      </c>
      <c r="D1246">
        <f t="shared" si="39"/>
        <v>0</v>
      </c>
    </row>
    <row r="1247" spans="1:4" x14ac:dyDescent="0.2">
      <c r="A1247">
        <v>15322541</v>
      </c>
      <c r="B1247" t="s">
        <v>3384</v>
      </c>
      <c r="C1247">
        <f t="shared" si="38"/>
        <v>1</v>
      </c>
      <c r="D1247">
        <f t="shared" si="39"/>
        <v>0</v>
      </c>
    </row>
    <row r="1248" spans="1:4" x14ac:dyDescent="0.2">
      <c r="A1248">
        <v>188188010</v>
      </c>
      <c r="B1248" t="s">
        <v>3384</v>
      </c>
      <c r="C1248">
        <f t="shared" si="38"/>
        <v>1</v>
      </c>
      <c r="D1248">
        <f t="shared" si="39"/>
        <v>0</v>
      </c>
    </row>
    <row r="1249" spans="1:4" x14ac:dyDescent="0.2">
      <c r="A1249">
        <v>24886722</v>
      </c>
      <c r="B1249" t="s">
        <v>3384</v>
      </c>
      <c r="C1249">
        <f t="shared" si="38"/>
        <v>1</v>
      </c>
      <c r="D1249">
        <f t="shared" si="39"/>
        <v>0</v>
      </c>
    </row>
    <row r="1250" spans="1:4" x14ac:dyDescent="0.2">
      <c r="A1250">
        <v>191106601</v>
      </c>
      <c r="B1250" t="s">
        <v>3384</v>
      </c>
      <c r="C1250">
        <f t="shared" si="38"/>
        <v>1</v>
      </c>
      <c r="D1250">
        <f t="shared" si="39"/>
        <v>0</v>
      </c>
    </row>
    <row r="1251" spans="1:4" x14ac:dyDescent="0.2">
      <c r="A1251">
        <v>184566382</v>
      </c>
      <c r="B1251" t="s">
        <v>3384</v>
      </c>
      <c r="C1251">
        <f t="shared" si="38"/>
        <v>1</v>
      </c>
      <c r="D1251">
        <f t="shared" si="39"/>
        <v>0</v>
      </c>
    </row>
    <row r="1252" spans="1:4" x14ac:dyDescent="0.2">
      <c r="A1252">
        <v>191286282</v>
      </c>
      <c r="B1252" t="s">
        <v>3384</v>
      </c>
      <c r="C1252">
        <f t="shared" si="38"/>
        <v>1</v>
      </c>
      <c r="D1252">
        <f t="shared" si="39"/>
        <v>0</v>
      </c>
    </row>
    <row r="1253" spans="1:4" x14ac:dyDescent="0.2">
      <c r="A1253">
        <v>190674634</v>
      </c>
      <c r="B1253" t="s">
        <v>3384</v>
      </c>
      <c r="C1253">
        <f t="shared" si="38"/>
        <v>1</v>
      </c>
      <c r="D1253">
        <f t="shared" si="39"/>
        <v>0</v>
      </c>
    </row>
    <row r="1254" spans="1:4" x14ac:dyDescent="0.2">
      <c r="A1254">
        <v>187997258</v>
      </c>
      <c r="B1254" t="s">
        <v>3384</v>
      </c>
      <c r="C1254">
        <f t="shared" si="38"/>
        <v>1</v>
      </c>
      <c r="D1254">
        <f t="shared" si="39"/>
        <v>0</v>
      </c>
    </row>
    <row r="1255" spans="1:4" x14ac:dyDescent="0.2">
      <c r="A1255">
        <v>40246742</v>
      </c>
      <c r="B1255" t="s">
        <v>3384</v>
      </c>
      <c r="C1255">
        <f t="shared" si="38"/>
        <v>1</v>
      </c>
      <c r="D1255">
        <f t="shared" si="39"/>
        <v>0</v>
      </c>
    </row>
    <row r="1256" spans="1:4" x14ac:dyDescent="0.2">
      <c r="A1256">
        <v>117576362</v>
      </c>
      <c r="B1256" t="s">
        <v>3384</v>
      </c>
      <c r="C1256">
        <f t="shared" si="38"/>
        <v>1</v>
      </c>
      <c r="D1256">
        <f t="shared" si="39"/>
        <v>0</v>
      </c>
    </row>
    <row r="1257" spans="1:4" x14ac:dyDescent="0.2">
      <c r="A1257">
        <v>88275362</v>
      </c>
      <c r="B1257" t="s">
        <v>3384</v>
      </c>
      <c r="C1257">
        <f t="shared" si="38"/>
        <v>1</v>
      </c>
      <c r="D1257">
        <f t="shared" si="39"/>
        <v>0</v>
      </c>
    </row>
    <row r="1258" spans="1:4" x14ac:dyDescent="0.2">
      <c r="A1258">
        <v>2741890</v>
      </c>
      <c r="B1258" t="s">
        <v>3384</v>
      </c>
      <c r="C1258">
        <f t="shared" si="38"/>
        <v>1</v>
      </c>
      <c r="D1258">
        <f t="shared" si="39"/>
        <v>0</v>
      </c>
    </row>
    <row r="1259" spans="1:4" x14ac:dyDescent="0.2">
      <c r="A1259">
        <v>190984872</v>
      </c>
      <c r="B1259" t="s">
        <v>3384</v>
      </c>
      <c r="C1259">
        <f t="shared" si="38"/>
        <v>1</v>
      </c>
      <c r="D1259">
        <f t="shared" si="39"/>
        <v>0</v>
      </c>
    </row>
    <row r="1260" spans="1:4" x14ac:dyDescent="0.2">
      <c r="A1260">
        <v>148146662</v>
      </c>
      <c r="B1260" t="s">
        <v>3384</v>
      </c>
      <c r="C1260">
        <f t="shared" si="38"/>
        <v>1</v>
      </c>
      <c r="D1260">
        <f t="shared" si="39"/>
        <v>0</v>
      </c>
    </row>
    <row r="1261" spans="1:4" x14ac:dyDescent="0.2">
      <c r="A1261">
        <v>191113285</v>
      </c>
      <c r="B1261" t="s">
        <v>3432</v>
      </c>
      <c r="C1261">
        <f t="shared" si="38"/>
        <v>1</v>
      </c>
      <c r="D1261">
        <f t="shared" si="39"/>
        <v>0</v>
      </c>
    </row>
    <row r="1262" spans="1:4" x14ac:dyDescent="0.2">
      <c r="A1262">
        <v>146008992</v>
      </c>
      <c r="B1262" t="s">
        <v>3432</v>
      </c>
      <c r="C1262">
        <f t="shared" si="38"/>
        <v>1</v>
      </c>
      <c r="D1262">
        <f t="shared" si="39"/>
        <v>0</v>
      </c>
    </row>
    <row r="1263" spans="1:4" x14ac:dyDescent="0.2">
      <c r="A1263">
        <v>191804098</v>
      </c>
      <c r="B1263" t="s">
        <v>3432</v>
      </c>
      <c r="C1263">
        <f t="shared" si="38"/>
        <v>1</v>
      </c>
      <c r="D1263">
        <f t="shared" si="39"/>
        <v>0</v>
      </c>
    </row>
    <row r="1264" spans="1:4" x14ac:dyDescent="0.2">
      <c r="A1264">
        <v>14126494</v>
      </c>
      <c r="B1264" t="s">
        <v>3452</v>
      </c>
      <c r="C1264">
        <f t="shared" si="38"/>
        <v>1</v>
      </c>
      <c r="D1264">
        <f t="shared" si="39"/>
        <v>0</v>
      </c>
    </row>
    <row r="1265" spans="1:4" x14ac:dyDescent="0.2">
      <c r="A1265">
        <v>183955817</v>
      </c>
      <c r="B1265" t="s">
        <v>3515</v>
      </c>
      <c r="C1265">
        <f t="shared" si="38"/>
        <v>1</v>
      </c>
      <c r="D1265">
        <f t="shared" si="39"/>
        <v>0</v>
      </c>
    </row>
    <row r="1266" spans="1:4" x14ac:dyDescent="0.2">
      <c r="A1266">
        <v>48189542</v>
      </c>
      <c r="B1266" t="s">
        <v>3390</v>
      </c>
      <c r="C1266">
        <f t="shared" si="38"/>
        <v>0</v>
      </c>
      <c r="D1266">
        <f t="shared" si="39"/>
        <v>0</v>
      </c>
    </row>
    <row r="1267" spans="1:4" x14ac:dyDescent="0.2">
      <c r="A1267">
        <v>186463661</v>
      </c>
      <c r="B1267" t="s">
        <v>3551</v>
      </c>
      <c r="C1267">
        <f t="shared" si="38"/>
        <v>0</v>
      </c>
      <c r="D1267">
        <f t="shared" si="39"/>
        <v>0</v>
      </c>
    </row>
    <row r="1268" spans="1:4" x14ac:dyDescent="0.2">
      <c r="A1268">
        <v>189100267</v>
      </c>
      <c r="B1268" t="s">
        <v>3522</v>
      </c>
      <c r="C1268">
        <f t="shared" si="38"/>
        <v>1</v>
      </c>
      <c r="D1268">
        <f t="shared" si="39"/>
        <v>0</v>
      </c>
    </row>
    <row r="1269" spans="1:4" x14ac:dyDescent="0.2">
      <c r="A1269">
        <v>14904601</v>
      </c>
      <c r="B1269" t="s">
        <v>3522</v>
      </c>
      <c r="C1269">
        <f t="shared" si="38"/>
        <v>1</v>
      </c>
      <c r="D1269">
        <f t="shared" si="39"/>
        <v>0</v>
      </c>
    </row>
    <row r="1270" spans="1:4" x14ac:dyDescent="0.2">
      <c r="A1270">
        <v>188651210</v>
      </c>
      <c r="B1270" t="s">
        <v>3593</v>
      </c>
      <c r="C1270">
        <f t="shared" si="38"/>
        <v>0</v>
      </c>
      <c r="D1270">
        <f t="shared" si="39"/>
        <v>0</v>
      </c>
    </row>
    <row r="1271" spans="1:4" x14ac:dyDescent="0.2">
      <c r="A1271">
        <v>133218572</v>
      </c>
      <c r="B1271" t="s">
        <v>3557</v>
      </c>
      <c r="C1271">
        <f t="shared" si="38"/>
        <v>0</v>
      </c>
      <c r="D1271">
        <f t="shared" si="39"/>
        <v>0</v>
      </c>
    </row>
    <row r="1272" spans="1:4" x14ac:dyDescent="0.2">
      <c r="A1272">
        <v>152510912</v>
      </c>
      <c r="B1272" t="s">
        <v>3495</v>
      </c>
      <c r="C1272">
        <f t="shared" si="38"/>
        <v>1</v>
      </c>
      <c r="D1272">
        <f t="shared" si="39"/>
        <v>0</v>
      </c>
    </row>
    <row r="1273" spans="1:4" x14ac:dyDescent="0.2">
      <c r="A1273">
        <v>30326612</v>
      </c>
      <c r="B1273" t="s">
        <v>3527</v>
      </c>
      <c r="C1273">
        <f t="shared" si="38"/>
        <v>1</v>
      </c>
      <c r="D1273">
        <f t="shared" si="39"/>
        <v>0</v>
      </c>
    </row>
    <row r="1274" spans="1:4" x14ac:dyDescent="0.2">
      <c r="A1274">
        <v>190593102</v>
      </c>
      <c r="B1274" t="s">
        <v>3512</v>
      </c>
      <c r="C1274">
        <f t="shared" si="38"/>
        <v>1</v>
      </c>
      <c r="D1274">
        <f t="shared" si="39"/>
        <v>0</v>
      </c>
    </row>
    <row r="1275" spans="1:4" x14ac:dyDescent="0.2">
      <c r="A1275">
        <v>13701812</v>
      </c>
      <c r="B1275" t="s">
        <v>3552</v>
      </c>
      <c r="C1275">
        <f t="shared" si="38"/>
        <v>0</v>
      </c>
      <c r="D1275">
        <f t="shared" si="39"/>
        <v>0</v>
      </c>
    </row>
    <row r="1276" spans="1:4" x14ac:dyDescent="0.2">
      <c r="A1276">
        <v>26010692</v>
      </c>
      <c r="B1276" t="s">
        <v>3471</v>
      </c>
      <c r="C1276">
        <f t="shared" si="38"/>
        <v>0</v>
      </c>
      <c r="D1276">
        <f t="shared" si="39"/>
        <v>0</v>
      </c>
    </row>
    <row r="1277" spans="1:4" x14ac:dyDescent="0.2">
      <c r="A1277">
        <v>8010350</v>
      </c>
      <c r="B1277" t="s">
        <v>3571</v>
      </c>
      <c r="C1277">
        <f t="shared" si="38"/>
        <v>0</v>
      </c>
      <c r="D1277">
        <f t="shared" si="39"/>
        <v>0</v>
      </c>
    </row>
    <row r="1278" spans="1:4" x14ac:dyDescent="0.2">
      <c r="A1278">
        <v>184151670</v>
      </c>
      <c r="B1278" t="s">
        <v>3442</v>
      </c>
      <c r="C1278">
        <f t="shared" si="38"/>
        <v>0</v>
      </c>
      <c r="D1278">
        <f t="shared" si="39"/>
        <v>0</v>
      </c>
    </row>
    <row r="1279" spans="1:4" x14ac:dyDescent="0.2">
      <c r="A1279">
        <v>103355442</v>
      </c>
      <c r="B1279" t="s">
        <v>3578</v>
      </c>
      <c r="C1279">
        <f t="shared" si="38"/>
        <v>0</v>
      </c>
      <c r="D1279">
        <f t="shared" si="39"/>
        <v>0</v>
      </c>
    </row>
    <row r="1280" spans="1:4" x14ac:dyDescent="0.2">
      <c r="A1280">
        <v>156943912</v>
      </c>
      <c r="B1280" t="s">
        <v>3584</v>
      </c>
      <c r="C1280">
        <f t="shared" si="38"/>
        <v>0</v>
      </c>
      <c r="D1280">
        <f t="shared" si="39"/>
        <v>0</v>
      </c>
    </row>
    <row r="1281" spans="1:4" x14ac:dyDescent="0.2">
      <c r="A1281">
        <v>125156562</v>
      </c>
      <c r="B1281" t="s">
        <v>3564</v>
      </c>
      <c r="C1281">
        <f t="shared" si="38"/>
        <v>1</v>
      </c>
      <c r="D1281">
        <f t="shared" si="39"/>
        <v>0</v>
      </c>
    </row>
    <row r="1282" spans="1:4" x14ac:dyDescent="0.2">
      <c r="A1282">
        <v>31492942</v>
      </c>
      <c r="B1282" t="s">
        <v>3548</v>
      </c>
      <c r="C1282">
        <f t="shared" si="38"/>
        <v>0</v>
      </c>
      <c r="D1282">
        <f t="shared" si="39"/>
        <v>0</v>
      </c>
    </row>
    <row r="1283" spans="1:4" x14ac:dyDescent="0.2">
      <c r="A1283">
        <v>183308024</v>
      </c>
      <c r="B1283" t="s">
        <v>3398</v>
      </c>
      <c r="C1283">
        <f t="shared" ref="C1283:C1346" si="40">IF(IFERROR(SEARCH(" PA", B1283), 0), 1, 0)</f>
        <v>1</v>
      </c>
      <c r="D1283">
        <f t="shared" ref="D1283:D1346" si="41">IF(IFERROR(SEARCH("Pittsburgh", B1283), 0), 1, 0)</f>
        <v>0</v>
      </c>
    </row>
    <row r="1284" spans="1:4" x14ac:dyDescent="0.2">
      <c r="A1284">
        <v>190523251</v>
      </c>
      <c r="B1284" t="s">
        <v>3398</v>
      </c>
      <c r="C1284">
        <f t="shared" si="40"/>
        <v>1</v>
      </c>
      <c r="D1284">
        <f t="shared" si="41"/>
        <v>0</v>
      </c>
    </row>
    <row r="1285" spans="1:4" x14ac:dyDescent="0.2">
      <c r="A1285">
        <v>186962092</v>
      </c>
      <c r="B1285" t="s">
        <v>3398</v>
      </c>
      <c r="C1285">
        <f t="shared" si="40"/>
        <v>1</v>
      </c>
      <c r="D1285">
        <f t="shared" si="41"/>
        <v>0</v>
      </c>
    </row>
    <row r="1286" spans="1:4" x14ac:dyDescent="0.2">
      <c r="A1286">
        <v>60325232</v>
      </c>
      <c r="B1286" t="s">
        <v>3398</v>
      </c>
      <c r="C1286">
        <f t="shared" si="40"/>
        <v>1</v>
      </c>
      <c r="D1286">
        <f t="shared" si="41"/>
        <v>0</v>
      </c>
    </row>
    <row r="1287" spans="1:4" x14ac:dyDescent="0.2">
      <c r="A1287">
        <v>40931002</v>
      </c>
      <c r="B1287" t="s">
        <v>3398</v>
      </c>
      <c r="C1287">
        <f t="shared" si="40"/>
        <v>1</v>
      </c>
      <c r="D1287">
        <f t="shared" si="41"/>
        <v>0</v>
      </c>
    </row>
    <row r="1288" spans="1:4" x14ac:dyDescent="0.2">
      <c r="A1288">
        <v>182626251</v>
      </c>
      <c r="B1288" t="s">
        <v>3398</v>
      </c>
      <c r="C1288">
        <f t="shared" si="40"/>
        <v>1</v>
      </c>
      <c r="D1288">
        <f t="shared" si="41"/>
        <v>0</v>
      </c>
    </row>
    <row r="1289" spans="1:4" x14ac:dyDescent="0.2">
      <c r="A1289">
        <v>190891464</v>
      </c>
      <c r="B1289" t="s">
        <v>3398</v>
      </c>
      <c r="C1289">
        <f t="shared" si="40"/>
        <v>1</v>
      </c>
      <c r="D1289">
        <f t="shared" si="41"/>
        <v>0</v>
      </c>
    </row>
    <row r="1290" spans="1:4" x14ac:dyDescent="0.2">
      <c r="A1290">
        <v>190983454</v>
      </c>
      <c r="B1290" t="s">
        <v>3398</v>
      </c>
      <c r="C1290">
        <f t="shared" si="40"/>
        <v>1</v>
      </c>
      <c r="D1290">
        <f t="shared" si="41"/>
        <v>0</v>
      </c>
    </row>
    <row r="1291" spans="1:4" x14ac:dyDescent="0.2">
      <c r="A1291">
        <v>188094788</v>
      </c>
      <c r="B1291" t="s">
        <v>3398</v>
      </c>
      <c r="C1291">
        <f t="shared" si="40"/>
        <v>1</v>
      </c>
      <c r="D1291">
        <f t="shared" si="41"/>
        <v>0</v>
      </c>
    </row>
    <row r="1292" spans="1:4" x14ac:dyDescent="0.2">
      <c r="A1292">
        <v>139987302</v>
      </c>
      <c r="B1292" t="s">
        <v>3398</v>
      </c>
      <c r="C1292">
        <f t="shared" si="40"/>
        <v>1</v>
      </c>
      <c r="D1292">
        <f t="shared" si="41"/>
        <v>0</v>
      </c>
    </row>
    <row r="1293" spans="1:4" x14ac:dyDescent="0.2">
      <c r="A1293">
        <v>158935872</v>
      </c>
      <c r="B1293" t="s">
        <v>3431</v>
      </c>
      <c r="C1293">
        <f t="shared" si="40"/>
        <v>1</v>
      </c>
      <c r="D1293">
        <f t="shared" si="41"/>
        <v>0</v>
      </c>
    </row>
    <row r="1294" spans="1:4" x14ac:dyDescent="0.2">
      <c r="A1294">
        <v>6686943</v>
      </c>
      <c r="B1294" t="s">
        <v>3431</v>
      </c>
      <c r="C1294">
        <f t="shared" si="40"/>
        <v>1</v>
      </c>
      <c r="D1294">
        <f t="shared" si="41"/>
        <v>0</v>
      </c>
    </row>
    <row r="1295" spans="1:4" x14ac:dyDescent="0.2">
      <c r="A1295">
        <v>190302499</v>
      </c>
      <c r="B1295" t="s">
        <v>3431</v>
      </c>
      <c r="C1295">
        <f t="shared" si="40"/>
        <v>1</v>
      </c>
      <c r="D1295">
        <f t="shared" si="41"/>
        <v>0</v>
      </c>
    </row>
    <row r="1296" spans="1:4" x14ac:dyDescent="0.2">
      <c r="A1296">
        <v>33998222</v>
      </c>
      <c r="B1296" t="s">
        <v>3431</v>
      </c>
      <c r="C1296">
        <f t="shared" si="40"/>
        <v>1</v>
      </c>
      <c r="D1296">
        <f t="shared" si="41"/>
        <v>0</v>
      </c>
    </row>
    <row r="1297" spans="1:4" x14ac:dyDescent="0.2">
      <c r="A1297">
        <v>23907462</v>
      </c>
      <c r="B1297" t="s">
        <v>3443</v>
      </c>
      <c r="C1297">
        <f t="shared" si="40"/>
        <v>1</v>
      </c>
      <c r="D1297">
        <f t="shared" si="41"/>
        <v>0</v>
      </c>
    </row>
    <row r="1298" spans="1:4" x14ac:dyDescent="0.2">
      <c r="A1298">
        <v>76813222</v>
      </c>
      <c r="B1298" t="s">
        <v>3443</v>
      </c>
      <c r="C1298">
        <f t="shared" si="40"/>
        <v>1</v>
      </c>
      <c r="D1298">
        <f t="shared" si="41"/>
        <v>0</v>
      </c>
    </row>
    <row r="1299" spans="1:4" x14ac:dyDescent="0.2">
      <c r="A1299">
        <v>188519871</v>
      </c>
      <c r="B1299" t="s">
        <v>3443</v>
      </c>
      <c r="C1299">
        <f t="shared" si="40"/>
        <v>1</v>
      </c>
      <c r="D1299">
        <f t="shared" si="41"/>
        <v>0</v>
      </c>
    </row>
    <row r="1300" spans="1:4" x14ac:dyDescent="0.2">
      <c r="A1300">
        <v>185048453</v>
      </c>
      <c r="B1300" t="s">
        <v>3443</v>
      </c>
      <c r="C1300">
        <f t="shared" si="40"/>
        <v>1</v>
      </c>
      <c r="D1300">
        <f t="shared" si="41"/>
        <v>0</v>
      </c>
    </row>
    <row r="1301" spans="1:4" x14ac:dyDescent="0.2">
      <c r="A1301">
        <v>189751838</v>
      </c>
      <c r="B1301" t="s">
        <v>3443</v>
      </c>
      <c r="C1301">
        <f t="shared" si="40"/>
        <v>1</v>
      </c>
      <c r="D1301">
        <f t="shared" si="41"/>
        <v>0</v>
      </c>
    </row>
    <row r="1302" spans="1:4" x14ac:dyDescent="0.2">
      <c r="A1302">
        <v>190647060</v>
      </c>
      <c r="B1302" t="s">
        <v>3443</v>
      </c>
      <c r="C1302">
        <f t="shared" si="40"/>
        <v>1</v>
      </c>
      <c r="D1302">
        <f t="shared" si="41"/>
        <v>0</v>
      </c>
    </row>
    <row r="1303" spans="1:4" x14ac:dyDescent="0.2">
      <c r="A1303">
        <v>183339766</v>
      </c>
      <c r="B1303" t="s">
        <v>3443</v>
      </c>
      <c r="C1303">
        <f t="shared" si="40"/>
        <v>1</v>
      </c>
      <c r="D1303">
        <f t="shared" si="41"/>
        <v>0</v>
      </c>
    </row>
    <row r="1304" spans="1:4" x14ac:dyDescent="0.2">
      <c r="A1304">
        <v>190074350</v>
      </c>
      <c r="B1304" t="s">
        <v>3443</v>
      </c>
      <c r="C1304">
        <f t="shared" si="40"/>
        <v>1</v>
      </c>
      <c r="D1304">
        <f t="shared" si="41"/>
        <v>0</v>
      </c>
    </row>
    <row r="1305" spans="1:4" x14ac:dyDescent="0.2">
      <c r="A1305">
        <v>188911380</v>
      </c>
      <c r="B1305" t="s">
        <v>3516</v>
      </c>
      <c r="C1305">
        <f t="shared" si="40"/>
        <v>1</v>
      </c>
      <c r="D1305">
        <f t="shared" si="41"/>
        <v>0</v>
      </c>
    </row>
    <row r="1306" spans="1:4" x14ac:dyDescent="0.2">
      <c r="A1306">
        <v>188973235</v>
      </c>
      <c r="B1306" t="s">
        <v>3516</v>
      </c>
      <c r="C1306">
        <f t="shared" si="40"/>
        <v>1</v>
      </c>
      <c r="D1306">
        <f t="shared" si="41"/>
        <v>0</v>
      </c>
    </row>
    <row r="1307" spans="1:4" x14ac:dyDescent="0.2">
      <c r="A1307">
        <v>183957083</v>
      </c>
      <c r="B1307" t="s">
        <v>3516</v>
      </c>
      <c r="C1307">
        <f t="shared" si="40"/>
        <v>1</v>
      </c>
      <c r="D1307">
        <f t="shared" si="41"/>
        <v>0</v>
      </c>
    </row>
    <row r="1308" spans="1:4" x14ac:dyDescent="0.2">
      <c r="A1308">
        <v>184175098</v>
      </c>
      <c r="B1308" t="s">
        <v>3516</v>
      </c>
      <c r="C1308">
        <f t="shared" si="40"/>
        <v>1</v>
      </c>
      <c r="D1308">
        <f t="shared" si="41"/>
        <v>0</v>
      </c>
    </row>
    <row r="1309" spans="1:4" x14ac:dyDescent="0.2">
      <c r="A1309">
        <v>139809972</v>
      </c>
      <c r="B1309" t="s">
        <v>3516</v>
      </c>
      <c r="C1309">
        <f t="shared" si="40"/>
        <v>1</v>
      </c>
      <c r="D1309">
        <f t="shared" si="41"/>
        <v>0</v>
      </c>
    </row>
    <row r="1310" spans="1:4" x14ac:dyDescent="0.2">
      <c r="A1310">
        <v>13832643</v>
      </c>
      <c r="B1310" t="s">
        <v>3516</v>
      </c>
      <c r="C1310">
        <f t="shared" si="40"/>
        <v>1</v>
      </c>
      <c r="D1310">
        <f t="shared" si="41"/>
        <v>0</v>
      </c>
    </row>
    <row r="1311" spans="1:4" x14ac:dyDescent="0.2">
      <c r="A1311">
        <v>185661046</v>
      </c>
      <c r="B1311" t="s">
        <v>3598</v>
      </c>
      <c r="C1311">
        <f t="shared" si="40"/>
        <v>0</v>
      </c>
      <c r="D1311">
        <f t="shared" si="41"/>
        <v>0</v>
      </c>
    </row>
    <row r="1312" spans="1:4" x14ac:dyDescent="0.2">
      <c r="A1312">
        <v>186844816</v>
      </c>
      <c r="B1312" t="s">
        <v>3507</v>
      </c>
      <c r="C1312">
        <f t="shared" si="40"/>
        <v>1</v>
      </c>
      <c r="D1312">
        <f t="shared" si="41"/>
        <v>0</v>
      </c>
    </row>
    <row r="1313" spans="1:4" x14ac:dyDescent="0.2">
      <c r="A1313">
        <v>7413467</v>
      </c>
      <c r="B1313" t="s">
        <v>3533</v>
      </c>
      <c r="C1313">
        <f t="shared" si="40"/>
        <v>0</v>
      </c>
      <c r="D1313">
        <f t="shared" si="41"/>
        <v>0</v>
      </c>
    </row>
    <row r="1314" spans="1:4" x14ac:dyDescent="0.2">
      <c r="A1314">
        <v>16538871</v>
      </c>
      <c r="B1314" t="s">
        <v>3478</v>
      </c>
      <c r="C1314">
        <f t="shared" si="40"/>
        <v>1</v>
      </c>
      <c r="D1314">
        <f t="shared" si="41"/>
        <v>0</v>
      </c>
    </row>
    <row r="1315" spans="1:4" x14ac:dyDescent="0.2">
      <c r="A1315">
        <v>15738001</v>
      </c>
      <c r="B1315" t="s">
        <v>3478</v>
      </c>
      <c r="C1315">
        <f t="shared" si="40"/>
        <v>1</v>
      </c>
      <c r="D1315">
        <f t="shared" si="41"/>
        <v>0</v>
      </c>
    </row>
    <row r="1316" spans="1:4" x14ac:dyDescent="0.2">
      <c r="A1316">
        <v>190958627</v>
      </c>
      <c r="B1316" t="s">
        <v>3423</v>
      </c>
      <c r="C1316">
        <f t="shared" si="40"/>
        <v>1</v>
      </c>
      <c r="D1316">
        <f t="shared" si="41"/>
        <v>0</v>
      </c>
    </row>
    <row r="1317" spans="1:4" x14ac:dyDescent="0.2">
      <c r="A1317">
        <v>163764302</v>
      </c>
      <c r="B1317" t="s">
        <v>3423</v>
      </c>
      <c r="C1317">
        <f t="shared" si="40"/>
        <v>1</v>
      </c>
      <c r="D1317">
        <f t="shared" si="41"/>
        <v>0</v>
      </c>
    </row>
    <row r="1318" spans="1:4" x14ac:dyDescent="0.2">
      <c r="A1318">
        <v>189607800</v>
      </c>
      <c r="B1318" t="s">
        <v>3400</v>
      </c>
      <c r="C1318">
        <f t="shared" si="40"/>
        <v>1</v>
      </c>
      <c r="D1318">
        <f t="shared" si="41"/>
        <v>0</v>
      </c>
    </row>
    <row r="1319" spans="1:4" x14ac:dyDescent="0.2">
      <c r="A1319">
        <v>185476756</v>
      </c>
      <c r="B1319" t="s">
        <v>3400</v>
      </c>
      <c r="C1319">
        <f t="shared" si="40"/>
        <v>1</v>
      </c>
      <c r="D1319">
        <f t="shared" si="41"/>
        <v>0</v>
      </c>
    </row>
    <row r="1320" spans="1:4" x14ac:dyDescent="0.2">
      <c r="A1320">
        <v>51880642</v>
      </c>
      <c r="B1320" t="s">
        <v>3400</v>
      </c>
      <c r="C1320">
        <f t="shared" si="40"/>
        <v>1</v>
      </c>
      <c r="D1320">
        <f t="shared" si="41"/>
        <v>0</v>
      </c>
    </row>
    <row r="1321" spans="1:4" x14ac:dyDescent="0.2">
      <c r="A1321">
        <v>71144892</v>
      </c>
      <c r="B1321" t="s">
        <v>3400</v>
      </c>
      <c r="C1321">
        <f t="shared" si="40"/>
        <v>1</v>
      </c>
      <c r="D1321">
        <f t="shared" si="41"/>
        <v>0</v>
      </c>
    </row>
    <row r="1322" spans="1:4" x14ac:dyDescent="0.2">
      <c r="A1322">
        <v>183179880</v>
      </c>
      <c r="B1322" t="s">
        <v>3400</v>
      </c>
      <c r="C1322">
        <f t="shared" si="40"/>
        <v>1</v>
      </c>
      <c r="D1322">
        <f t="shared" si="41"/>
        <v>0</v>
      </c>
    </row>
    <row r="1323" spans="1:4" x14ac:dyDescent="0.2">
      <c r="A1323">
        <v>191405632</v>
      </c>
      <c r="B1323" t="s">
        <v>3400</v>
      </c>
      <c r="C1323">
        <f t="shared" si="40"/>
        <v>1</v>
      </c>
      <c r="D1323">
        <f t="shared" si="41"/>
        <v>0</v>
      </c>
    </row>
    <row r="1324" spans="1:4" x14ac:dyDescent="0.2">
      <c r="A1324">
        <v>42360352</v>
      </c>
      <c r="B1324" t="s">
        <v>3400</v>
      </c>
      <c r="C1324">
        <f t="shared" si="40"/>
        <v>1</v>
      </c>
      <c r="D1324">
        <f t="shared" si="41"/>
        <v>0</v>
      </c>
    </row>
    <row r="1325" spans="1:4" x14ac:dyDescent="0.2">
      <c r="A1325">
        <v>188607516</v>
      </c>
      <c r="B1325" t="s">
        <v>3400</v>
      </c>
      <c r="C1325">
        <f t="shared" si="40"/>
        <v>1</v>
      </c>
      <c r="D1325">
        <f t="shared" si="41"/>
        <v>0</v>
      </c>
    </row>
    <row r="1326" spans="1:4" x14ac:dyDescent="0.2">
      <c r="A1326">
        <v>10642211</v>
      </c>
      <c r="B1326" t="s">
        <v>3400</v>
      </c>
      <c r="C1326">
        <f t="shared" si="40"/>
        <v>1</v>
      </c>
      <c r="D1326">
        <f t="shared" si="41"/>
        <v>0</v>
      </c>
    </row>
    <row r="1327" spans="1:4" x14ac:dyDescent="0.2">
      <c r="A1327">
        <v>178174732</v>
      </c>
      <c r="B1327" t="s">
        <v>3400</v>
      </c>
      <c r="C1327">
        <f t="shared" si="40"/>
        <v>1</v>
      </c>
      <c r="D1327">
        <f t="shared" si="41"/>
        <v>0</v>
      </c>
    </row>
    <row r="1328" spans="1:4" x14ac:dyDescent="0.2">
      <c r="A1328">
        <v>154048492</v>
      </c>
      <c r="B1328" t="s">
        <v>3400</v>
      </c>
      <c r="C1328">
        <f t="shared" si="40"/>
        <v>1</v>
      </c>
      <c r="D1328">
        <f t="shared" si="41"/>
        <v>0</v>
      </c>
    </row>
    <row r="1329" spans="1:4" x14ac:dyDescent="0.2">
      <c r="A1329">
        <v>145721212</v>
      </c>
      <c r="B1329" t="s">
        <v>3400</v>
      </c>
      <c r="C1329">
        <f t="shared" si="40"/>
        <v>1</v>
      </c>
      <c r="D1329">
        <f t="shared" si="41"/>
        <v>0</v>
      </c>
    </row>
    <row r="1330" spans="1:4" x14ac:dyDescent="0.2">
      <c r="A1330">
        <v>188542430</v>
      </c>
      <c r="B1330" t="s">
        <v>3400</v>
      </c>
      <c r="C1330">
        <f t="shared" si="40"/>
        <v>1</v>
      </c>
      <c r="D1330">
        <f t="shared" si="41"/>
        <v>0</v>
      </c>
    </row>
    <row r="1331" spans="1:4" x14ac:dyDescent="0.2">
      <c r="A1331">
        <v>189199899</v>
      </c>
      <c r="B1331" t="s">
        <v>3400</v>
      </c>
      <c r="C1331">
        <f t="shared" si="40"/>
        <v>1</v>
      </c>
      <c r="D1331">
        <f t="shared" si="41"/>
        <v>0</v>
      </c>
    </row>
    <row r="1332" spans="1:4" x14ac:dyDescent="0.2">
      <c r="A1332">
        <v>187524707</v>
      </c>
      <c r="B1332" t="s">
        <v>3400</v>
      </c>
      <c r="C1332">
        <f t="shared" si="40"/>
        <v>1</v>
      </c>
      <c r="D1332">
        <f t="shared" si="41"/>
        <v>0</v>
      </c>
    </row>
    <row r="1333" spans="1:4" x14ac:dyDescent="0.2">
      <c r="A1333">
        <v>31908862</v>
      </c>
      <c r="B1333" t="s">
        <v>3400</v>
      </c>
      <c r="C1333">
        <f t="shared" si="40"/>
        <v>1</v>
      </c>
      <c r="D1333">
        <f t="shared" si="41"/>
        <v>0</v>
      </c>
    </row>
    <row r="1334" spans="1:4" x14ac:dyDescent="0.2">
      <c r="A1334">
        <v>191546305</v>
      </c>
      <c r="B1334" t="s">
        <v>3400</v>
      </c>
      <c r="C1334">
        <f t="shared" si="40"/>
        <v>1</v>
      </c>
      <c r="D1334">
        <f t="shared" si="41"/>
        <v>0</v>
      </c>
    </row>
    <row r="1335" spans="1:4" x14ac:dyDescent="0.2">
      <c r="A1335">
        <v>190565735</v>
      </c>
      <c r="B1335" t="s">
        <v>3400</v>
      </c>
      <c r="C1335">
        <f t="shared" si="40"/>
        <v>1</v>
      </c>
      <c r="D1335">
        <f t="shared" si="41"/>
        <v>0</v>
      </c>
    </row>
    <row r="1336" spans="1:4" x14ac:dyDescent="0.2">
      <c r="A1336">
        <v>190572159</v>
      </c>
      <c r="B1336" t="s">
        <v>3400</v>
      </c>
      <c r="C1336">
        <f t="shared" si="40"/>
        <v>1</v>
      </c>
      <c r="D1336">
        <f t="shared" si="41"/>
        <v>0</v>
      </c>
    </row>
    <row r="1337" spans="1:4" x14ac:dyDescent="0.2">
      <c r="A1337">
        <v>163343102</v>
      </c>
      <c r="B1337" t="s">
        <v>3400</v>
      </c>
      <c r="C1337">
        <f t="shared" si="40"/>
        <v>1</v>
      </c>
      <c r="D1337">
        <f t="shared" si="41"/>
        <v>0</v>
      </c>
    </row>
    <row r="1338" spans="1:4" x14ac:dyDescent="0.2">
      <c r="A1338">
        <v>4632839</v>
      </c>
      <c r="B1338" t="s">
        <v>3400</v>
      </c>
      <c r="C1338">
        <f t="shared" si="40"/>
        <v>1</v>
      </c>
      <c r="D1338">
        <f t="shared" si="41"/>
        <v>0</v>
      </c>
    </row>
    <row r="1339" spans="1:4" x14ac:dyDescent="0.2">
      <c r="A1339">
        <v>73477552</v>
      </c>
      <c r="B1339" t="s">
        <v>3400</v>
      </c>
      <c r="C1339">
        <f t="shared" si="40"/>
        <v>1</v>
      </c>
      <c r="D1339">
        <f t="shared" si="41"/>
        <v>0</v>
      </c>
    </row>
    <row r="1340" spans="1:4" x14ac:dyDescent="0.2">
      <c r="A1340">
        <v>10831907</v>
      </c>
      <c r="B1340" t="s">
        <v>3396</v>
      </c>
      <c r="C1340">
        <f t="shared" si="40"/>
        <v>0</v>
      </c>
      <c r="D1340">
        <f t="shared" si="41"/>
        <v>0</v>
      </c>
    </row>
    <row r="1341" spans="1:4" x14ac:dyDescent="0.2">
      <c r="A1341">
        <v>39530242</v>
      </c>
      <c r="B1341" t="s">
        <v>3396</v>
      </c>
      <c r="C1341">
        <f t="shared" si="40"/>
        <v>0</v>
      </c>
      <c r="D1341">
        <f t="shared" si="41"/>
        <v>0</v>
      </c>
    </row>
    <row r="1342" spans="1:4" x14ac:dyDescent="0.2">
      <c r="A1342">
        <v>39292572</v>
      </c>
      <c r="B1342" t="s">
        <v>3396</v>
      </c>
      <c r="C1342">
        <f t="shared" si="40"/>
        <v>0</v>
      </c>
      <c r="D1342">
        <f t="shared" si="41"/>
        <v>0</v>
      </c>
    </row>
    <row r="1343" spans="1:4" x14ac:dyDescent="0.2">
      <c r="A1343">
        <v>108144882</v>
      </c>
      <c r="B1343" t="s">
        <v>3396</v>
      </c>
      <c r="C1343">
        <f t="shared" si="40"/>
        <v>0</v>
      </c>
      <c r="D1343">
        <f t="shared" si="41"/>
        <v>0</v>
      </c>
    </row>
    <row r="1344" spans="1:4" x14ac:dyDescent="0.2">
      <c r="A1344">
        <v>13099136</v>
      </c>
      <c r="B1344" t="s">
        <v>3396</v>
      </c>
      <c r="C1344">
        <f t="shared" si="40"/>
        <v>0</v>
      </c>
      <c r="D1344">
        <f t="shared" si="41"/>
        <v>0</v>
      </c>
    </row>
    <row r="1345" spans="1:4" x14ac:dyDescent="0.2">
      <c r="A1345">
        <v>190901944</v>
      </c>
      <c r="B1345" t="s">
        <v>3508</v>
      </c>
      <c r="C1345">
        <f t="shared" si="40"/>
        <v>0</v>
      </c>
      <c r="D1345">
        <f t="shared" si="41"/>
        <v>0</v>
      </c>
    </row>
    <row r="1346" spans="1:4" x14ac:dyDescent="0.2">
      <c r="A1346">
        <v>191009448</v>
      </c>
      <c r="B1346" t="s">
        <v>3532</v>
      </c>
      <c r="C1346">
        <f t="shared" si="40"/>
        <v>1</v>
      </c>
      <c r="D1346">
        <f t="shared" si="41"/>
        <v>0</v>
      </c>
    </row>
    <row r="1347" spans="1:4" x14ac:dyDescent="0.2">
      <c r="A1347">
        <v>30498612</v>
      </c>
      <c r="B1347" t="s">
        <v>3440</v>
      </c>
      <c r="C1347">
        <f t="shared" ref="C1347:C1410" si="42">IF(IFERROR(SEARCH(" PA", B1347), 0), 1, 0)</f>
        <v>1</v>
      </c>
      <c r="D1347">
        <f t="shared" ref="D1347:D1410" si="43">IF(IFERROR(SEARCH("Pittsburgh", B1347), 0), 1, 0)</f>
        <v>0</v>
      </c>
    </row>
    <row r="1348" spans="1:4" x14ac:dyDescent="0.2">
      <c r="A1348">
        <v>67068872</v>
      </c>
      <c r="B1348" t="s">
        <v>3440</v>
      </c>
      <c r="C1348">
        <f t="shared" si="42"/>
        <v>1</v>
      </c>
      <c r="D1348">
        <f t="shared" si="43"/>
        <v>0</v>
      </c>
    </row>
    <row r="1349" spans="1:4" x14ac:dyDescent="0.2">
      <c r="A1349">
        <v>182844532</v>
      </c>
      <c r="B1349" t="s">
        <v>3468</v>
      </c>
      <c r="C1349">
        <f t="shared" si="42"/>
        <v>0</v>
      </c>
      <c r="D1349">
        <f t="shared" si="43"/>
        <v>0</v>
      </c>
    </row>
    <row r="1350" spans="1:4" x14ac:dyDescent="0.2">
      <c r="A1350">
        <v>47111662</v>
      </c>
      <c r="B1350" t="s">
        <v>3399</v>
      </c>
      <c r="C1350">
        <f t="shared" si="42"/>
        <v>1</v>
      </c>
      <c r="D1350">
        <f t="shared" si="43"/>
        <v>0</v>
      </c>
    </row>
    <row r="1351" spans="1:4" x14ac:dyDescent="0.2">
      <c r="A1351">
        <v>189797913</v>
      </c>
      <c r="B1351" t="s">
        <v>3399</v>
      </c>
      <c r="C1351">
        <f t="shared" si="42"/>
        <v>1</v>
      </c>
      <c r="D1351">
        <f t="shared" si="43"/>
        <v>0</v>
      </c>
    </row>
    <row r="1352" spans="1:4" x14ac:dyDescent="0.2">
      <c r="A1352">
        <v>52647572</v>
      </c>
      <c r="B1352" t="s">
        <v>3399</v>
      </c>
      <c r="C1352">
        <f t="shared" si="42"/>
        <v>1</v>
      </c>
      <c r="D1352">
        <f t="shared" si="43"/>
        <v>0</v>
      </c>
    </row>
    <row r="1353" spans="1:4" x14ac:dyDescent="0.2">
      <c r="A1353">
        <v>34504822</v>
      </c>
      <c r="B1353" t="s">
        <v>3399</v>
      </c>
      <c r="C1353">
        <f t="shared" si="42"/>
        <v>1</v>
      </c>
      <c r="D1353">
        <f t="shared" si="43"/>
        <v>0</v>
      </c>
    </row>
    <row r="1354" spans="1:4" x14ac:dyDescent="0.2">
      <c r="A1354">
        <v>7882275</v>
      </c>
      <c r="B1354" t="s">
        <v>3399</v>
      </c>
      <c r="C1354">
        <f t="shared" si="42"/>
        <v>1</v>
      </c>
      <c r="D1354">
        <f t="shared" si="43"/>
        <v>0</v>
      </c>
    </row>
    <row r="1355" spans="1:4" x14ac:dyDescent="0.2">
      <c r="A1355">
        <v>155137532</v>
      </c>
      <c r="B1355" t="s">
        <v>3399</v>
      </c>
      <c r="C1355">
        <f t="shared" si="42"/>
        <v>1</v>
      </c>
      <c r="D1355">
        <f t="shared" si="43"/>
        <v>0</v>
      </c>
    </row>
    <row r="1356" spans="1:4" x14ac:dyDescent="0.2">
      <c r="A1356">
        <v>126843652</v>
      </c>
      <c r="B1356" t="s">
        <v>3399</v>
      </c>
      <c r="C1356">
        <f t="shared" si="42"/>
        <v>1</v>
      </c>
      <c r="D1356">
        <f t="shared" si="43"/>
        <v>0</v>
      </c>
    </row>
    <row r="1357" spans="1:4" x14ac:dyDescent="0.2">
      <c r="A1357">
        <v>90885942</v>
      </c>
      <c r="B1357" t="s">
        <v>3399</v>
      </c>
      <c r="C1357">
        <f t="shared" si="42"/>
        <v>1</v>
      </c>
      <c r="D1357">
        <f t="shared" si="43"/>
        <v>0</v>
      </c>
    </row>
    <row r="1358" spans="1:4" x14ac:dyDescent="0.2">
      <c r="A1358">
        <v>90735032</v>
      </c>
      <c r="B1358" t="s">
        <v>3399</v>
      </c>
      <c r="C1358">
        <f t="shared" si="42"/>
        <v>1</v>
      </c>
      <c r="D1358">
        <f t="shared" si="43"/>
        <v>0</v>
      </c>
    </row>
    <row r="1359" spans="1:4" x14ac:dyDescent="0.2">
      <c r="A1359">
        <v>151071842</v>
      </c>
      <c r="B1359" t="s">
        <v>3399</v>
      </c>
      <c r="C1359">
        <f t="shared" si="42"/>
        <v>1</v>
      </c>
      <c r="D1359">
        <f t="shared" si="43"/>
        <v>0</v>
      </c>
    </row>
    <row r="1360" spans="1:4" x14ac:dyDescent="0.2">
      <c r="A1360">
        <v>162710152</v>
      </c>
      <c r="B1360" t="s">
        <v>3399</v>
      </c>
      <c r="C1360">
        <f t="shared" si="42"/>
        <v>1</v>
      </c>
      <c r="D1360">
        <f t="shared" si="43"/>
        <v>0</v>
      </c>
    </row>
    <row r="1361" spans="1:4" x14ac:dyDescent="0.2">
      <c r="A1361">
        <v>190833984</v>
      </c>
      <c r="B1361" t="s">
        <v>3386</v>
      </c>
      <c r="C1361">
        <f t="shared" si="42"/>
        <v>1</v>
      </c>
      <c r="D1361">
        <f t="shared" si="43"/>
        <v>0</v>
      </c>
    </row>
    <row r="1362" spans="1:4" x14ac:dyDescent="0.2">
      <c r="A1362">
        <v>152153532</v>
      </c>
      <c r="B1362" t="s">
        <v>3386</v>
      </c>
      <c r="C1362">
        <f t="shared" si="42"/>
        <v>1</v>
      </c>
      <c r="D1362">
        <f t="shared" si="43"/>
        <v>0</v>
      </c>
    </row>
    <row r="1363" spans="1:4" x14ac:dyDescent="0.2">
      <c r="A1363">
        <v>100613642</v>
      </c>
      <c r="B1363" t="s">
        <v>3386</v>
      </c>
      <c r="C1363">
        <f t="shared" si="42"/>
        <v>1</v>
      </c>
      <c r="D1363">
        <f t="shared" si="43"/>
        <v>0</v>
      </c>
    </row>
    <row r="1364" spans="1:4" x14ac:dyDescent="0.2">
      <c r="A1364">
        <v>190662971</v>
      </c>
      <c r="B1364" t="s">
        <v>3386</v>
      </c>
      <c r="C1364">
        <f t="shared" si="42"/>
        <v>1</v>
      </c>
      <c r="D1364">
        <f t="shared" si="43"/>
        <v>0</v>
      </c>
    </row>
    <row r="1365" spans="1:4" x14ac:dyDescent="0.2">
      <c r="A1365">
        <v>184162742</v>
      </c>
      <c r="B1365" t="s">
        <v>3386</v>
      </c>
      <c r="C1365">
        <f t="shared" si="42"/>
        <v>1</v>
      </c>
      <c r="D1365">
        <f t="shared" si="43"/>
        <v>0</v>
      </c>
    </row>
    <row r="1366" spans="1:4" x14ac:dyDescent="0.2">
      <c r="A1366">
        <v>59873342</v>
      </c>
      <c r="B1366" t="s">
        <v>3486</v>
      </c>
      <c r="C1366">
        <f t="shared" si="42"/>
        <v>1</v>
      </c>
      <c r="D1366">
        <f t="shared" si="43"/>
        <v>0</v>
      </c>
    </row>
    <row r="1367" spans="1:4" x14ac:dyDescent="0.2">
      <c r="A1367">
        <v>68394372</v>
      </c>
      <c r="B1367" t="s">
        <v>3566</v>
      </c>
      <c r="C1367">
        <f t="shared" si="42"/>
        <v>1</v>
      </c>
      <c r="D1367">
        <f t="shared" si="43"/>
        <v>0</v>
      </c>
    </row>
    <row r="1368" spans="1:4" x14ac:dyDescent="0.2">
      <c r="A1368">
        <v>73015662</v>
      </c>
      <c r="B1368" t="s">
        <v>3525</v>
      </c>
      <c r="C1368">
        <f t="shared" si="42"/>
        <v>0</v>
      </c>
      <c r="D1368">
        <f t="shared" si="43"/>
        <v>0</v>
      </c>
    </row>
    <row r="1369" spans="1:4" x14ac:dyDescent="0.2">
      <c r="A1369">
        <v>10702207</v>
      </c>
      <c r="B1369" t="s">
        <v>3437</v>
      </c>
      <c r="C1369">
        <f t="shared" si="42"/>
        <v>1</v>
      </c>
      <c r="D1369">
        <f t="shared" si="43"/>
        <v>0</v>
      </c>
    </row>
    <row r="1370" spans="1:4" x14ac:dyDescent="0.2">
      <c r="A1370">
        <v>188654100</v>
      </c>
      <c r="B1370" t="s">
        <v>3430</v>
      </c>
      <c r="C1370">
        <f t="shared" si="42"/>
        <v>1</v>
      </c>
      <c r="D1370">
        <f t="shared" si="43"/>
        <v>0</v>
      </c>
    </row>
    <row r="1371" spans="1:4" x14ac:dyDescent="0.2">
      <c r="A1371">
        <v>95590832</v>
      </c>
      <c r="B1371" t="s">
        <v>3430</v>
      </c>
      <c r="C1371">
        <f t="shared" si="42"/>
        <v>1</v>
      </c>
      <c r="D1371">
        <f t="shared" si="43"/>
        <v>0</v>
      </c>
    </row>
    <row r="1372" spans="1:4" x14ac:dyDescent="0.2">
      <c r="A1372">
        <v>23865992</v>
      </c>
      <c r="B1372" t="s">
        <v>3430</v>
      </c>
      <c r="C1372">
        <f t="shared" si="42"/>
        <v>1</v>
      </c>
      <c r="D1372">
        <f t="shared" si="43"/>
        <v>0</v>
      </c>
    </row>
    <row r="1373" spans="1:4" x14ac:dyDescent="0.2">
      <c r="A1373">
        <v>74565752</v>
      </c>
      <c r="B1373" t="s">
        <v>3430</v>
      </c>
      <c r="C1373">
        <f t="shared" si="42"/>
        <v>1</v>
      </c>
      <c r="D1373">
        <f t="shared" si="43"/>
        <v>0</v>
      </c>
    </row>
    <row r="1374" spans="1:4" x14ac:dyDescent="0.2">
      <c r="A1374">
        <v>141223122</v>
      </c>
      <c r="B1374" t="s">
        <v>3430</v>
      </c>
      <c r="C1374">
        <f t="shared" si="42"/>
        <v>1</v>
      </c>
      <c r="D1374">
        <f t="shared" si="43"/>
        <v>0</v>
      </c>
    </row>
    <row r="1375" spans="1:4" x14ac:dyDescent="0.2">
      <c r="A1375">
        <v>162770712</v>
      </c>
      <c r="B1375" t="s">
        <v>3430</v>
      </c>
      <c r="C1375">
        <f t="shared" si="42"/>
        <v>1</v>
      </c>
      <c r="D1375">
        <f t="shared" si="43"/>
        <v>0</v>
      </c>
    </row>
    <row r="1376" spans="1:4" x14ac:dyDescent="0.2">
      <c r="A1376">
        <v>176842802</v>
      </c>
      <c r="B1376" t="s">
        <v>3464</v>
      </c>
      <c r="C1376">
        <f t="shared" si="42"/>
        <v>0</v>
      </c>
      <c r="D1376">
        <f t="shared" si="43"/>
        <v>0</v>
      </c>
    </row>
    <row r="1377" spans="1:4" x14ac:dyDescent="0.2">
      <c r="A1377">
        <v>5335213</v>
      </c>
      <c r="B1377" t="s">
        <v>3464</v>
      </c>
      <c r="C1377">
        <f t="shared" si="42"/>
        <v>0</v>
      </c>
      <c r="D1377">
        <f t="shared" si="43"/>
        <v>0</v>
      </c>
    </row>
    <row r="1378" spans="1:4" x14ac:dyDescent="0.2">
      <c r="A1378">
        <v>143763542</v>
      </c>
      <c r="B1378" t="s">
        <v>3464</v>
      </c>
      <c r="C1378">
        <f t="shared" si="42"/>
        <v>0</v>
      </c>
      <c r="D1378">
        <f t="shared" si="43"/>
        <v>0</v>
      </c>
    </row>
    <row r="1379" spans="1:4" x14ac:dyDescent="0.2">
      <c r="A1379">
        <v>173783542</v>
      </c>
      <c r="B1379" t="s">
        <v>3464</v>
      </c>
      <c r="C1379">
        <f t="shared" si="42"/>
        <v>0</v>
      </c>
      <c r="D1379">
        <f t="shared" si="43"/>
        <v>0</v>
      </c>
    </row>
    <row r="1380" spans="1:4" x14ac:dyDescent="0.2">
      <c r="A1380">
        <v>110542042</v>
      </c>
      <c r="B1380" t="s">
        <v>3464</v>
      </c>
      <c r="C1380">
        <f t="shared" si="42"/>
        <v>0</v>
      </c>
      <c r="D1380">
        <f t="shared" si="43"/>
        <v>0</v>
      </c>
    </row>
    <row r="1381" spans="1:4" x14ac:dyDescent="0.2">
      <c r="A1381">
        <v>40445792</v>
      </c>
      <c r="B1381" t="s">
        <v>3464</v>
      </c>
      <c r="C1381">
        <f t="shared" si="42"/>
        <v>0</v>
      </c>
      <c r="D1381">
        <f t="shared" si="43"/>
        <v>0</v>
      </c>
    </row>
    <row r="1382" spans="1:4" x14ac:dyDescent="0.2">
      <c r="A1382">
        <v>183456949</v>
      </c>
      <c r="B1382" t="s">
        <v>3464</v>
      </c>
      <c r="C1382">
        <f t="shared" si="42"/>
        <v>0</v>
      </c>
      <c r="D1382">
        <f t="shared" si="43"/>
        <v>0</v>
      </c>
    </row>
    <row r="1383" spans="1:4" x14ac:dyDescent="0.2">
      <c r="A1383">
        <v>191062156</v>
      </c>
      <c r="B1383" t="s">
        <v>3464</v>
      </c>
      <c r="C1383">
        <f t="shared" si="42"/>
        <v>0</v>
      </c>
      <c r="D1383">
        <f t="shared" si="43"/>
        <v>0</v>
      </c>
    </row>
    <row r="1384" spans="1:4" x14ac:dyDescent="0.2">
      <c r="A1384">
        <v>66051722</v>
      </c>
      <c r="B1384" t="s">
        <v>3433</v>
      </c>
      <c r="C1384">
        <f t="shared" si="42"/>
        <v>0</v>
      </c>
      <c r="D1384">
        <f t="shared" si="43"/>
        <v>0</v>
      </c>
    </row>
    <row r="1385" spans="1:4" x14ac:dyDescent="0.2">
      <c r="A1385">
        <v>185291132</v>
      </c>
      <c r="B1385" t="s">
        <v>3492</v>
      </c>
      <c r="C1385">
        <f t="shared" si="42"/>
        <v>0</v>
      </c>
      <c r="D1385">
        <f t="shared" si="43"/>
        <v>0</v>
      </c>
    </row>
    <row r="1386" spans="1:4" x14ac:dyDescent="0.2">
      <c r="A1386">
        <v>59656722</v>
      </c>
      <c r="B1386" t="s">
        <v>3428</v>
      </c>
      <c r="C1386">
        <f t="shared" si="42"/>
        <v>1</v>
      </c>
      <c r="D1386">
        <f t="shared" si="43"/>
        <v>0</v>
      </c>
    </row>
    <row r="1387" spans="1:4" x14ac:dyDescent="0.2">
      <c r="A1387">
        <v>100186532</v>
      </c>
      <c r="B1387" t="s">
        <v>3521</v>
      </c>
      <c r="C1387">
        <f t="shared" si="42"/>
        <v>1</v>
      </c>
      <c r="D1387">
        <f t="shared" si="43"/>
        <v>0</v>
      </c>
    </row>
    <row r="1388" spans="1:4" x14ac:dyDescent="0.2">
      <c r="A1388">
        <v>6571443</v>
      </c>
      <c r="B1388" t="s">
        <v>3521</v>
      </c>
      <c r="C1388">
        <f t="shared" si="42"/>
        <v>1</v>
      </c>
      <c r="D1388">
        <f t="shared" si="43"/>
        <v>0</v>
      </c>
    </row>
    <row r="1389" spans="1:4" x14ac:dyDescent="0.2">
      <c r="A1389">
        <v>73244082</v>
      </c>
      <c r="B1389" t="s">
        <v>3521</v>
      </c>
      <c r="C1389">
        <f t="shared" si="42"/>
        <v>1</v>
      </c>
      <c r="D1389">
        <f t="shared" si="43"/>
        <v>0</v>
      </c>
    </row>
    <row r="1390" spans="1:4" x14ac:dyDescent="0.2">
      <c r="A1390">
        <v>8248252</v>
      </c>
      <c r="B1390" t="s">
        <v>3480</v>
      </c>
      <c r="C1390">
        <f t="shared" si="42"/>
        <v>1</v>
      </c>
      <c r="D1390">
        <f t="shared" si="43"/>
        <v>0</v>
      </c>
    </row>
    <row r="1391" spans="1:4" x14ac:dyDescent="0.2">
      <c r="A1391">
        <v>14416233</v>
      </c>
      <c r="B1391" t="s">
        <v>3480</v>
      </c>
      <c r="C1391">
        <f t="shared" si="42"/>
        <v>1</v>
      </c>
      <c r="D1391">
        <f t="shared" si="43"/>
        <v>0</v>
      </c>
    </row>
    <row r="1392" spans="1:4" x14ac:dyDescent="0.2">
      <c r="A1392">
        <v>191453993</v>
      </c>
      <c r="B1392" t="s">
        <v>3480</v>
      </c>
      <c r="C1392">
        <f t="shared" si="42"/>
        <v>1</v>
      </c>
      <c r="D1392">
        <f t="shared" si="43"/>
        <v>0</v>
      </c>
    </row>
    <row r="1393" spans="1:4" x14ac:dyDescent="0.2">
      <c r="A1393">
        <v>188807512</v>
      </c>
      <c r="B1393" t="s">
        <v>3480</v>
      </c>
      <c r="C1393">
        <f t="shared" si="42"/>
        <v>1</v>
      </c>
      <c r="D1393">
        <f t="shared" si="43"/>
        <v>0</v>
      </c>
    </row>
    <row r="1394" spans="1:4" x14ac:dyDescent="0.2">
      <c r="A1394">
        <v>3689793</v>
      </c>
      <c r="B1394" t="s">
        <v>3480</v>
      </c>
      <c r="C1394">
        <f t="shared" si="42"/>
        <v>1</v>
      </c>
      <c r="D1394">
        <f t="shared" si="43"/>
        <v>0</v>
      </c>
    </row>
    <row r="1395" spans="1:4" x14ac:dyDescent="0.2">
      <c r="A1395">
        <v>57358302</v>
      </c>
      <c r="B1395" t="s">
        <v>3530</v>
      </c>
      <c r="C1395">
        <f t="shared" si="42"/>
        <v>0</v>
      </c>
      <c r="D1395">
        <f t="shared" si="43"/>
        <v>0</v>
      </c>
    </row>
    <row r="1396" spans="1:4" x14ac:dyDescent="0.2">
      <c r="A1396">
        <v>190527655</v>
      </c>
      <c r="B1396" t="s">
        <v>3545</v>
      </c>
      <c r="C1396">
        <f t="shared" si="42"/>
        <v>0</v>
      </c>
      <c r="D1396">
        <f t="shared" si="43"/>
        <v>0</v>
      </c>
    </row>
    <row r="1397" spans="1:4" x14ac:dyDescent="0.2">
      <c r="A1397">
        <v>6633313</v>
      </c>
      <c r="B1397" t="s">
        <v>3545</v>
      </c>
      <c r="C1397">
        <f t="shared" si="42"/>
        <v>0</v>
      </c>
      <c r="D1397">
        <f t="shared" si="43"/>
        <v>0</v>
      </c>
    </row>
    <row r="1398" spans="1:4" x14ac:dyDescent="0.2">
      <c r="A1398">
        <v>184596074</v>
      </c>
      <c r="B1398" t="s">
        <v>3467</v>
      </c>
      <c r="C1398">
        <f t="shared" si="42"/>
        <v>1</v>
      </c>
      <c r="D1398">
        <f t="shared" si="43"/>
        <v>0</v>
      </c>
    </row>
    <row r="1399" spans="1:4" x14ac:dyDescent="0.2">
      <c r="A1399">
        <v>172512982</v>
      </c>
      <c r="B1399" t="s">
        <v>3467</v>
      </c>
      <c r="C1399">
        <f t="shared" si="42"/>
        <v>1</v>
      </c>
      <c r="D1399">
        <f t="shared" si="43"/>
        <v>0</v>
      </c>
    </row>
    <row r="1400" spans="1:4" x14ac:dyDescent="0.2">
      <c r="A1400">
        <v>74500572</v>
      </c>
      <c r="B1400" t="s">
        <v>3467</v>
      </c>
      <c r="C1400">
        <f t="shared" si="42"/>
        <v>1</v>
      </c>
      <c r="D1400">
        <f t="shared" si="43"/>
        <v>0</v>
      </c>
    </row>
    <row r="1401" spans="1:4" x14ac:dyDescent="0.2">
      <c r="A1401">
        <v>46916732</v>
      </c>
      <c r="B1401" t="s">
        <v>3467</v>
      </c>
      <c r="C1401">
        <f t="shared" si="42"/>
        <v>1</v>
      </c>
      <c r="D1401">
        <f t="shared" si="43"/>
        <v>0</v>
      </c>
    </row>
    <row r="1402" spans="1:4" x14ac:dyDescent="0.2">
      <c r="A1402">
        <v>191676885</v>
      </c>
      <c r="B1402" t="s">
        <v>3467</v>
      </c>
      <c r="C1402">
        <f t="shared" si="42"/>
        <v>1</v>
      </c>
      <c r="D1402">
        <f t="shared" si="43"/>
        <v>0</v>
      </c>
    </row>
    <row r="1403" spans="1:4" x14ac:dyDescent="0.2">
      <c r="A1403">
        <v>150092852</v>
      </c>
      <c r="B1403" t="s">
        <v>3380</v>
      </c>
      <c r="C1403">
        <f t="shared" si="42"/>
        <v>1</v>
      </c>
      <c r="D1403">
        <f t="shared" si="43"/>
        <v>1</v>
      </c>
    </row>
    <row r="1404" spans="1:4" x14ac:dyDescent="0.2">
      <c r="A1404">
        <v>11715358</v>
      </c>
      <c r="B1404" t="s">
        <v>3380</v>
      </c>
      <c r="C1404">
        <f t="shared" si="42"/>
        <v>1</v>
      </c>
      <c r="D1404">
        <f t="shared" si="43"/>
        <v>1</v>
      </c>
    </row>
    <row r="1405" spans="1:4" x14ac:dyDescent="0.2">
      <c r="A1405">
        <v>6051049</v>
      </c>
      <c r="B1405" t="s">
        <v>3380</v>
      </c>
      <c r="C1405">
        <f t="shared" si="42"/>
        <v>1</v>
      </c>
      <c r="D1405">
        <f t="shared" si="43"/>
        <v>1</v>
      </c>
    </row>
    <row r="1406" spans="1:4" x14ac:dyDescent="0.2">
      <c r="A1406">
        <v>73443922</v>
      </c>
      <c r="B1406" t="s">
        <v>3380</v>
      </c>
      <c r="C1406">
        <f t="shared" si="42"/>
        <v>1</v>
      </c>
      <c r="D1406">
        <f t="shared" si="43"/>
        <v>1</v>
      </c>
    </row>
    <row r="1407" spans="1:4" x14ac:dyDescent="0.2">
      <c r="A1407">
        <v>66476212</v>
      </c>
      <c r="B1407" t="s">
        <v>3380</v>
      </c>
      <c r="C1407">
        <f t="shared" si="42"/>
        <v>1</v>
      </c>
      <c r="D1407">
        <f t="shared" si="43"/>
        <v>1</v>
      </c>
    </row>
    <row r="1408" spans="1:4" x14ac:dyDescent="0.2">
      <c r="A1408">
        <v>13872223</v>
      </c>
      <c r="B1408" t="s">
        <v>3380</v>
      </c>
      <c r="C1408">
        <f t="shared" si="42"/>
        <v>1</v>
      </c>
      <c r="D1408">
        <f t="shared" si="43"/>
        <v>1</v>
      </c>
    </row>
    <row r="1409" spans="1:4" x14ac:dyDescent="0.2">
      <c r="A1409">
        <v>182731013</v>
      </c>
      <c r="B1409" t="s">
        <v>3380</v>
      </c>
      <c r="C1409">
        <f t="shared" si="42"/>
        <v>1</v>
      </c>
      <c r="D1409">
        <f t="shared" si="43"/>
        <v>1</v>
      </c>
    </row>
    <row r="1410" spans="1:4" x14ac:dyDescent="0.2">
      <c r="A1410">
        <v>183590134</v>
      </c>
      <c r="B1410" t="s">
        <v>3380</v>
      </c>
      <c r="C1410">
        <f t="shared" si="42"/>
        <v>1</v>
      </c>
      <c r="D1410">
        <f t="shared" si="43"/>
        <v>1</v>
      </c>
    </row>
    <row r="1411" spans="1:4" x14ac:dyDescent="0.2">
      <c r="A1411">
        <v>189077086</v>
      </c>
      <c r="B1411" t="s">
        <v>3380</v>
      </c>
      <c r="C1411">
        <f t="shared" ref="C1411:C1474" si="44">IF(IFERROR(SEARCH(" PA", B1411), 0), 1, 0)</f>
        <v>1</v>
      </c>
      <c r="D1411">
        <f t="shared" ref="D1411:D1474" si="45">IF(IFERROR(SEARCH("Pittsburgh", B1411), 0), 1, 0)</f>
        <v>1</v>
      </c>
    </row>
    <row r="1412" spans="1:4" x14ac:dyDescent="0.2">
      <c r="A1412">
        <v>135270732</v>
      </c>
      <c r="B1412" t="s">
        <v>3380</v>
      </c>
      <c r="C1412">
        <f t="shared" si="44"/>
        <v>1</v>
      </c>
      <c r="D1412">
        <f t="shared" si="45"/>
        <v>1</v>
      </c>
    </row>
    <row r="1413" spans="1:4" x14ac:dyDescent="0.2">
      <c r="A1413">
        <v>70163612</v>
      </c>
      <c r="B1413" t="s">
        <v>3380</v>
      </c>
      <c r="C1413">
        <f t="shared" si="44"/>
        <v>1</v>
      </c>
      <c r="D1413">
        <f t="shared" si="45"/>
        <v>1</v>
      </c>
    </row>
    <row r="1414" spans="1:4" x14ac:dyDescent="0.2">
      <c r="A1414">
        <v>7636650</v>
      </c>
      <c r="B1414" t="s">
        <v>3380</v>
      </c>
      <c r="C1414">
        <f t="shared" si="44"/>
        <v>1</v>
      </c>
      <c r="D1414">
        <f t="shared" si="45"/>
        <v>1</v>
      </c>
    </row>
    <row r="1415" spans="1:4" x14ac:dyDescent="0.2">
      <c r="A1415">
        <v>11660869</v>
      </c>
      <c r="B1415" t="s">
        <v>3380</v>
      </c>
      <c r="C1415">
        <f t="shared" si="44"/>
        <v>1</v>
      </c>
      <c r="D1415">
        <f t="shared" si="45"/>
        <v>1</v>
      </c>
    </row>
    <row r="1416" spans="1:4" x14ac:dyDescent="0.2">
      <c r="A1416">
        <v>13387848</v>
      </c>
      <c r="B1416" t="s">
        <v>3380</v>
      </c>
      <c r="C1416">
        <f t="shared" si="44"/>
        <v>1</v>
      </c>
      <c r="D1416">
        <f t="shared" si="45"/>
        <v>1</v>
      </c>
    </row>
    <row r="1417" spans="1:4" x14ac:dyDescent="0.2">
      <c r="A1417">
        <v>60610742</v>
      </c>
      <c r="B1417" t="s">
        <v>3380</v>
      </c>
      <c r="C1417">
        <f t="shared" si="44"/>
        <v>1</v>
      </c>
      <c r="D1417">
        <f t="shared" si="45"/>
        <v>1</v>
      </c>
    </row>
    <row r="1418" spans="1:4" x14ac:dyDescent="0.2">
      <c r="A1418">
        <v>147542422</v>
      </c>
      <c r="B1418" t="s">
        <v>3380</v>
      </c>
      <c r="C1418">
        <f t="shared" si="44"/>
        <v>1</v>
      </c>
      <c r="D1418">
        <f t="shared" si="45"/>
        <v>1</v>
      </c>
    </row>
    <row r="1419" spans="1:4" x14ac:dyDescent="0.2">
      <c r="A1419">
        <v>11901370</v>
      </c>
      <c r="B1419" t="s">
        <v>3380</v>
      </c>
      <c r="C1419">
        <f t="shared" si="44"/>
        <v>1</v>
      </c>
      <c r="D1419">
        <f t="shared" si="45"/>
        <v>1</v>
      </c>
    </row>
    <row r="1420" spans="1:4" x14ac:dyDescent="0.2">
      <c r="A1420">
        <v>191308012</v>
      </c>
      <c r="B1420" t="s">
        <v>3380</v>
      </c>
      <c r="C1420">
        <f t="shared" si="44"/>
        <v>1</v>
      </c>
      <c r="D1420">
        <f t="shared" si="45"/>
        <v>1</v>
      </c>
    </row>
    <row r="1421" spans="1:4" x14ac:dyDescent="0.2">
      <c r="A1421">
        <v>120054602</v>
      </c>
      <c r="B1421" t="s">
        <v>3380</v>
      </c>
      <c r="C1421">
        <f t="shared" si="44"/>
        <v>1</v>
      </c>
      <c r="D1421">
        <f t="shared" si="45"/>
        <v>1</v>
      </c>
    </row>
    <row r="1422" spans="1:4" x14ac:dyDescent="0.2">
      <c r="A1422">
        <v>48434802</v>
      </c>
      <c r="B1422" t="s">
        <v>3380</v>
      </c>
      <c r="C1422">
        <f t="shared" si="44"/>
        <v>1</v>
      </c>
      <c r="D1422">
        <f t="shared" si="45"/>
        <v>1</v>
      </c>
    </row>
    <row r="1423" spans="1:4" x14ac:dyDescent="0.2">
      <c r="A1423">
        <v>1595992</v>
      </c>
      <c r="B1423" t="s">
        <v>3380</v>
      </c>
      <c r="C1423">
        <f t="shared" si="44"/>
        <v>1</v>
      </c>
      <c r="D1423">
        <f t="shared" si="45"/>
        <v>1</v>
      </c>
    </row>
    <row r="1424" spans="1:4" x14ac:dyDescent="0.2">
      <c r="A1424">
        <v>183256363</v>
      </c>
      <c r="B1424" t="s">
        <v>3380</v>
      </c>
      <c r="C1424">
        <f t="shared" si="44"/>
        <v>1</v>
      </c>
      <c r="D1424">
        <f t="shared" si="45"/>
        <v>1</v>
      </c>
    </row>
    <row r="1425" spans="1:4" x14ac:dyDescent="0.2">
      <c r="A1425">
        <v>118432622</v>
      </c>
      <c r="B1425" t="s">
        <v>3380</v>
      </c>
      <c r="C1425">
        <f t="shared" si="44"/>
        <v>1</v>
      </c>
      <c r="D1425">
        <f t="shared" si="45"/>
        <v>1</v>
      </c>
    </row>
    <row r="1426" spans="1:4" x14ac:dyDescent="0.2">
      <c r="A1426">
        <v>14318995</v>
      </c>
      <c r="B1426" t="s">
        <v>3380</v>
      </c>
      <c r="C1426">
        <f t="shared" si="44"/>
        <v>1</v>
      </c>
      <c r="D1426">
        <f t="shared" si="45"/>
        <v>1</v>
      </c>
    </row>
    <row r="1427" spans="1:4" x14ac:dyDescent="0.2">
      <c r="A1427">
        <v>103763912</v>
      </c>
      <c r="B1427" t="s">
        <v>3380</v>
      </c>
      <c r="C1427">
        <f t="shared" si="44"/>
        <v>1</v>
      </c>
      <c r="D1427">
        <f t="shared" si="45"/>
        <v>1</v>
      </c>
    </row>
    <row r="1428" spans="1:4" x14ac:dyDescent="0.2">
      <c r="A1428">
        <v>73756072</v>
      </c>
      <c r="B1428" t="s">
        <v>3380</v>
      </c>
      <c r="C1428">
        <f t="shared" si="44"/>
        <v>1</v>
      </c>
      <c r="D1428">
        <f t="shared" si="45"/>
        <v>1</v>
      </c>
    </row>
    <row r="1429" spans="1:4" x14ac:dyDescent="0.2">
      <c r="A1429">
        <v>184245393</v>
      </c>
      <c r="B1429" t="s">
        <v>3380</v>
      </c>
      <c r="C1429">
        <f t="shared" si="44"/>
        <v>1</v>
      </c>
      <c r="D1429">
        <f t="shared" si="45"/>
        <v>1</v>
      </c>
    </row>
    <row r="1430" spans="1:4" x14ac:dyDescent="0.2">
      <c r="A1430">
        <v>191751097</v>
      </c>
      <c r="B1430" t="s">
        <v>3380</v>
      </c>
      <c r="C1430">
        <f t="shared" si="44"/>
        <v>1</v>
      </c>
      <c r="D1430">
        <f t="shared" si="45"/>
        <v>1</v>
      </c>
    </row>
    <row r="1431" spans="1:4" x14ac:dyDescent="0.2">
      <c r="A1431">
        <v>114415412</v>
      </c>
      <c r="B1431" t="s">
        <v>3380</v>
      </c>
      <c r="C1431">
        <f t="shared" si="44"/>
        <v>1</v>
      </c>
      <c r="D1431">
        <f t="shared" si="45"/>
        <v>1</v>
      </c>
    </row>
    <row r="1432" spans="1:4" x14ac:dyDescent="0.2">
      <c r="A1432">
        <v>188829035</v>
      </c>
      <c r="B1432" t="s">
        <v>3380</v>
      </c>
      <c r="C1432">
        <f t="shared" si="44"/>
        <v>1</v>
      </c>
      <c r="D1432">
        <f t="shared" si="45"/>
        <v>1</v>
      </c>
    </row>
    <row r="1433" spans="1:4" x14ac:dyDescent="0.2">
      <c r="A1433">
        <v>96833492</v>
      </c>
      <c r="B1433" t="s">
        <v>3380</v>
      </c>
      <c r="C1433">
        <f t="shared" si="44"/>
        <v>1</v>
      </c>
      <c r="D1433">
        <f t="shared" si="45"/>
        <v>1</v>
      </c>
    </row>
    <row r="1434" spans="1:4" x14ac:dyDescent="0.2">
      <c r="A1434">
        <v>184254558</v>
      </c>
      <c r="B1434" t="s">
        <v>3380</v>
      </c>
      <c r="C1434">
        <f t="shared" si="44"/>
        <v>1</v>
      </c>
      <c r="D1434">
        <f t="shared" si="45"/>
        <v>1</v>
      </c>
    </row>
    <row r="1435" spans="1:4" x14ac:dyDescent="0.2">
      <c r="A1435">
        <v>106729352</v>
      </c>
      <c r="B1435" t="s">
        <v>3380</v>
      </c>
      <c r="C1435">
        <f t="shared" si="44"/>
        <v>1</v>
      </c>
      <c r="D1435">
        <f t="shared" si="45"/>
        <v>1</v>
      </c>
    </row>
    <row r="1436" spans="1:4" x14ac:dyDescent="0.2">
      <c r="A1436">
        <v>11355325</v>
      </c>
      <c r="B1436" t="s">
        <v>3380</v>
      </c>
      <c r="C1436">
        <f t="shared" si="44"/>
        <v>1</v>
      </c>
      <c r="D1436">
        <f t="shared" si="45"/>
        <v>1</v>
      </c>
    </row>
    <row r="1437" spans="1:4" x14ac:dyDescent="0.2">
      <c r="A1437">
        <v>106729662</v>
      </c>
      <c r="B1437" t="s">
        <v>3380</v>
      </c>
      <c r="C1437">
        <f t="shared" si="44"/>
        <v>1</v>
      </c>
      <c r="D1437">
        <f t="shared" si="45"/>
        <v>1</v>
      </c>
    </row>
    <row r="1438" spans="1:4" x14ac:dyDescent="0.2">
      <c r="A1438">
        <v>4267913</v>
      </c>
      <c r="B1438" t="s">
        <v>3380</v>
      </c>
      <c r="C1438">
        <f t="shared" si="44"/>
        <v>1</v>
      </c>
      <c r="D1438">
        <f t="shared" si="45"/>
        <v>1</v>
      </c>
    </row>
    <row r="1439" spans="1:4" x14ac:dyDescent="0.2">
      <c r="A1439">
        <v>134944752</v>
      </c>
      <c r="B1439" t="s">
        <v>3380</v>
      </c>
      <c r="C1439">
        <f t="shared" si="44"/>
        <v>1</v>
      </c>
      <c r="D1439">
        <f t="shared" si="45"/>
        <v>1</v>
      </c>
    </row>
    <row r="1440" spans="1:4" x14ac:dyDescent="0.2">
      <c r="A1440">
        <v>116398072</v>
      </c>
      <c r="B1440" t="s">
        <v>3380</v>
      </c>
      <c r="C1440">
        <f t="shared" si="44"/>
        <v>1</v>
      </c>
      <c r="D1440">
        <f t="shared" si="45"/>
        <v>1</v>
      </c>
    </row>
    <row r="1441" spans="1:4" x14ac:dyDescent="0.2">
      <c r="A1441">
        <v>58719802</v>
      </c>
      <c r="B1441" t="s">
        <v>3380</v>
      </c>
      <c r="C1441">
        <f t="shared" si="44"/>
        <v>1</v>
      </c>
      <c r="D1441">
        <f t="shared" si="45"/>
        <v>1</v>
      </c>
    </row>
    <row r="1442" spans="1:4" x14ac:dyDescent="0.2">
      <c r="A1442">
        <v>7768539</v>
      </c>
      <c r="B1442" t="s">
        <v>3380</v>
      </c>
      <c r="C1442">
        <f t="shared" si="44"/>
        <v>1</v>
      </c>
      <c r="D1442">
        <f t="shared" si="45"/>
        <v>1</v>
      </c>
    </row>
    <row r="1443" spans="1:4" x14ac:dyDescent="0.2">
      <c r="A1443">
        <v>190002171</v>
      </c>
      <c r="B1443" t="s">
        <v>3380</v>
      </c>
      <c r="C1443">
        <f t="shared" si="44"/>
        <v>1</v>
      </c>
      <c r="D1443">
        <f t="shared" si="45"/>
        <v>1</v>
      </c>
    </row>
    <row r="1444" spans="1:4" x14ac:dyDescent="0.2">
      <c r="A1444">
        <v>190022752</v>
      </c>
      <c r="B1444" t="s">
        <v>3380</v>
      </c>
      <c r="C1444">
        <f t="shared" si="44"/>
        <v>1</v>
      </c>
      <c r="D1444">
        <f t="shared" si="45"/>
        <v>1</v>
      </c>
    </row>
    <row r="1445" spans="1:4" x14ac:dyDescent="0.2">
      <c r="A1445">
        <v>155349902</v>
      </c>
      <c r="B1445" t="s">
        <v>3380</v>
      </c>
      <c r="C1445">
        <f t="shared" si="44"/>
        <v>1</v>
      </c>
      <c r="D1445">
        <f t="shared" si="45"/>
        <v>1</v>
      </c>
    </row>
    <row r="1446" spans="1:4" x14ac:dyDescent="0.2">
      <c r="A1446">
        <v>143575572</v>
      </c>
      <c r="B1446" t="s">
        <v>3380</v>
      </c>
      <c r="C1446">
        <f t="shared" si="44"/>
        <v>1</v>
      </c>
      <c r="D1446">
        <f t="shared" si="45"/>
        <v>1</v>
      </c>
    </row>
    <row r="1447" spans="1:4" x14ac:dyDescent="0.2">
      <c r="A1447">
        <v>149030712</v>
      </c>
      <c r="B1447" t="s">
        <v>3380</v>
      </c>
      <c r="C1447">
        <f t="shared" si="44"/>
        <v>1</v>
      </c>
      <c r="D1447">
        <f t="shared" si="45"/>
        <v>1</v>
      </c>
    </row>
    <row r="1448" spans="1:4" x14ac:dyDescent="0.2">
      <c r="A1448">
        <v>4760932</v>
      </c>
      <c r="B1448" t="s">
        <v>3380</v>
      </c>
      <c r="C1448">
        <f t="shared" si="44"/>
        <v>1</v>
      </c>
      <c r="D1448">
        <f t="shared" si="45"/>
        <v>1</v>
      </c>
    </row>
    <row r="1449" spans="1:4" x14ac:dyDescent="0.2">
      <c r="A1449">
        <v>85356822</v>
      </c>
      <c r="B1449" t="s">
        <v>3380</v>
      </c>
      <c r="C1449">
        <f t="shared" si="44"/>
        <v>1</v>
      </c>
      <c r="D1449">
        <f t="shared" si="45"/>
        <v>1</v>
      </c>
    </row>
    <row r="1450" spans="1:4" x14ac:dyDescent="0.2">
      <c r="A1450">
        <v>127042882</v>
      </c>
      <c r="B1450" t="s">
        <v>3380</v>
      </c>
      <c r="C1450">
        <f t="shared" si="44"/>
        <v>1</v>
      </c>
      <c r="D1450">
        <f t="shared" si="45"/>
        <v>1</v>
      </c>
    </row>
    <row r="1451" spans="1:4" x14ac:dyDescent="0.2">
      <c r="A1451">
        <v>141516392</v>
      </c>
      <c r="B1451" t="s">
        <v>3380</v>
      </c>
      <c r="C1451">
        <f t="shared" si="44"/>
        <v>1</v>
      </c>
      <c r="D1451">
        <f t="shared" si="45"/>
        <v>1</v>
      </c>
    </row>
    <row r="1452" spans="1:4" x14ac:dyDescent="0.2">
      <c r="A1452">
        <v>186635478</v>
      </c>
      <c r="B1452" t="s">
        <v>3380</v>
      </c>
      <c r="C1452">
        <f t="shared" si="44"/>
        <v>1</v>
      </c>
      <c r="D1452">
        <f t="shared" si="45"/>
        <v>1</v>
      </c>
    </row>
    <row r="1453" spans="1:4" x14ac:dyDescent="0.2">
      <c r="A1453">
        <v>136103582</v>
      </c>
      <c r="B1453" t="s">
        <v>3380</v>
      </c>
      <c r="C1453">
        <f t="shared" si="44"/>
        <v>1</v>
      </c>
      <c r="D1453">
        <f t="shared" si="45"/>
        <v>1</v>
      </c>
    </row>
    <row r="1454" spans="1:4" x14ac:dyDescent="0.2">
      <c r="A1454">
        <v>26545572</v>
      </c>
      <c r="B1454" t="s">
        <v>3380</v>
      </c>
      <c r="C1454">
        <f t="shared" si="44"/>
        <v>1</v>
      </c>
      <c r="D1454">
        <f t="shared" si="45"/>
        <v>1</v>
      </c>
    </row>
    <row r="1455" spans="1:4" x14ac:dyDescent="0.2">
      <c r="A1455">
        <v>13963951</v>
      </c>
      <c r="B1455" t="s">
        <v>3380</v>
      </c>
      <c r="C1455">
        <f t="shared" si="44"/>
        <v>1</v>
      </c>
      <c r="D1455">
        <f t="shared" si="45"/>
        <v>1</v>
      </c>
    </row>
    <row r="1456" spans="1:4" x14ac:dyDescent="0.2">
      <c r="A1456">
        <v>41915032</v>
      </c>
      <c r="B1456" t="s">
        <v>3380</v>
      </c>
      <c r="C1456">
        <f t="shared" si="44"/>
        <v>1</v>
      </c>
      <c r="D1456">
        <f t="shared" si="45"/>
        <v>1</v>
      </c>
    </row>
    <row r="1457" spans="1:4" x14ac:dyDescent="0.2">
      <c r="A1457">
        <v>12690196</v>
      </c>
      <c r="B1457" t="s">
        <v>3380</v>
      </c>
      <c r="C1457">
        <f t="shared" si="44"/>
        <v>1</v>
      </c>
      <c r="D1457">
        <f t="shared" si="45"/>
        <v>1</v>
      </c>
    </row>
    <row r="1458" spans="1:4" x14ac:dyDescent="0.2">
      <c r="A1458">
        <v>185701988</v>
      </c>
      <c r="B1458" t="s">
        <v>3380</v>
      </c>
      <c r="C1458">
        <f t="shared" si="44"/>
        <v>1</v>
      </c>
      <c r="D1458">
        <f t="shared" si="45"/>
        <v>1</v>
      </c>
    </row>
    <row r="1459" spans="1:4" x14ac:dyDescent="0.2">
      <c r="A1459">
        <v>188599265</v>
      </c>
      <c r="B1459" t="s">
        <v>3380</v>
      </c>
      <c r="C1459">
        <f t="shared" si="44"/>
        <v>1</v>
      </c>
      <c r="D1459">
        <f t="shared" si="45"/>
        <v>1</v>
      </c>
    </row>
    <row r="1460" spans="1:4" x14ac:dyDescent="0.2">
      <c r="A1460">
        <v>162458792</v>
      </c>
      <c r="B1460" t="s">
        <v>3380</v>
      </c>
      <c r="C1460">
        <f t="shared" si="44"/>
        <v>1</v>
      </c>
      <c r="D1460">
        <f t="shared" si="45"/>
        <v>1</v>
      </c>
    </row>
    <row r="1461" spans="1:4" x14ac:dyDescent="0.2">
      <c r="A1461">
        <v>78623212</v>
      </c>
      <c r="B1461" t="s">
        <v>3380</v>
      </c>
      <c r="C1461">
        <f t="shared" si="44"/>
        <v>1</v>
      </c>
      <c r="D1461">
        <f t="shared" si="45"/>
        <v>1</v>
      </c>
    </row>
    <row r="1462" spans="1:4" x14ac:dyDescent="0.2">
      <c r="A1462">
        <v>87806132</v>
      </c>
      <c r="B1462" t="s">
        <v>3380</v>
      </c>
      <c r="C1462">
        <f t="shared" si="44"/>
        <v>1</v>
      </c>
      <c r="D1462">
        <f t="shared" si="45"/>
        <v>1</v>
      </c>
    </row>
    <row r="1463" spans="1:4" x14ac:dyDescent="0.2">
      <c r="A1463">
        <v>51439282</v>
      </c>
      <c r="B1463" t="s">
        <v>3380</v>
      </c>
      <c r="C1463">
        <f t="shared" si="44"/>
        <v>1</v>
      </c>
      <c r="D1463">
        <f t="shared" si="45"/>
        <v>1</v>
      </c>
    </row>
    <row r="1464" spans="1:4" x14ac:dyDescent="0.2">
      <c r="A1464">
        <v>65607412</v>
      </c>
      <c r="B1464" t="s">
        <v>3380</v>
      </c>
      <c r="C1464">
        <f t="shared" si="44"/>
        <v>1</v>
      </c>
      <c r="D1464">
        <f t="shared" si="45"/>
        <v>1</v>
      </c>
    </row>
    <row r="1465" spans="1:4" x14ac:dyDescent="0.2">
      <c r="A1465">
        <v>179490122</v>
      </c>
      <c r="B1465" t="s">
        <v>3380</v>
      </c>
      <c r="C1465">
        <f t="shared" si="44"/>
        <v>1</v>
      </c>
      <c r="D1465">
        <f t="shared" si="45"/>
        <v>1</v>
      </c>
    </row>
    <row r="1466" spans="1:4" x14ac:dyDescent="0.2">
      <c r="A1466">
        <v>187168981</v>
      </c>
      <c r="B1466" t="s">
        <v>3380</v>
      </c>
      <c r="C1466">
        <f t="shared" si="44"/>
        <v>1</v>
      </c>
      <c r="D1466">
        <f t="shared" si="45"/>
        <v>1</v>
      </c>
    </row>
    <row r="1467" spans="1:4" x14ac:dyDescent="0.2">
      <c r="A1467">
        <v>217933</v>
      </c>
      <c r="B1467" t="s">
        <v>3380</v>
      </c>
      <c r="C1467">
        <f t="shared" si="44"/>
        <v>1</v>
      </c>
      <c r="D1467">
        <f t="shared" si="45"/>
        <v>1</v>
      </c>
    </row>
    <row r="1468" spans="1:4" x14ac:dyDescent="0.2">
      <c r="A1468">
        <v>187960593</v>
      </c>
      <c r="B1468" t="s">
        <v>3380</v>
      </c>
      <c r="C1468">
        <f t="shared" si="44"/>
        <v>1</v>
      </c>
      <c r="D1468">
        <f t="shared" si="45"/>
        <v>1</v>
      </c>
    </row>
    <row r="1469" spans="1:4" x14ac:dyDescent="0.2">
      <c r="A1469">
        <v>159677282</v>
      </c>
      <c r="B1469" t="s">
        <v>3380</v>
      </c>
      <c r="C1469">
        <f t="shared" si="44"/>
        <v>1</v>
      </c>
      <c r="D1469">
        <f t="shared" si="45"/>
        <v>1</v>
      </c>
    </row>
    <row r="1470" spans="1:4" x14ac:dyDescent="0.2">
      <c r="A1470">
        <v>152212932</v>
      </c>
      <c r="B1470" t="s">
        <v>3380</v>
      </c>
      <c r="C1470">
        <f t="shared" si="44"/>
        <v>1</v>
      </c>
      <c r="D1470">
        <f t="shared" si="45"/>
        <v>1</v>
      </c>
    </row>
    <row r="1471" spans="1:4" x14ac:dyDescent="0.2">
      <c r="A1471">
        <v>131931952</v>
      </c>
      <c r="B1471" t="s">
        <v>3380</v>
      </c>
      <c r="C1471">
        <f t="shared" si="44"/>
        <v>1</v>
      </c>
      <c r="D1471">
        <f t="shared" si="45"/>
        <v>1</v>
      </c>
    </row>
    <row r="1472" spans="1:4" x14ac:dyDescent="0.2">
      <c r="A1472">
        <v>134784462</v>
      </c>
      <c r="B1472" t="s">
        <v>3380</v>
      </c>
      <c r="C1472">
        <f t="shared" si="44"/>
        <v>1</v>
      </c>
      <c r="D1472">
        <f t="shared" si="45"/>
        <v>1</v>
      </c>
    </row>
    <row r="1473" spans="1:4" x14ac:dyDescent="0.2">
      <c r="A1473">
        <v>49813702</v>
      </c>
      <c r="B1473" t="s">
        <v>3380</v>
      </c>
      <c r="C1473">
        <f t="shared" si="44"/>
        <v>1</v>
      </c>
      <c r="D1473">
        <f t="shared" si="45"/>
        <v>1</v>
      </c>
    </row>
    <row r="1474" spans="1:4" x14ac:dyDescent="0.2">
      <c r="A1474">
        <v>181584212</v>
      </c>
      <c r="B1474" t="s">
        <v>3380</v>
      </c>
      <c r="C1474">
        <f t="shared" si="44"/>
        <v>1</v>
      </c>
      <c r="D1474">
        <f t="shared" si="45"/>
        <v>1</v>
      </c>
    </row>
    <row r="1475" spans="1:4" x14ac:dyDescent="0.2">
      <c r="A1475">
        <v>9283917</v>
      </c>
      <c r="B1475" t="s">
        <v>3380</v>
      </c>
      <c r="C1475">
        <f t="shared" ref="C1475:C1538" si="46">IF(IFERROR(SEARCH(" PA", B1475), 0), 1, 0)</f>
        <v>1</v>
      </c>
      <c r="D1475">
        <f t="shared" ref="D1475:D1538" si="47">IF(IFERROR(SEARCH("Pittsburgh", B1475), 0), 1, 0)</f>
        <v>1</v>
      </c>
    </row>
    <row r="1476" spans="1:4" x14ac:dyDescent="0.2">
      <c r="A1476">
        <v>161950062</v>
      </c>
      <c r="B1476" t="s">
        <v>3380</v>
      </c>
      <c r="C1476">
        <f t="shared" si="46"/>
        <v>1</v>
      </c>
      <c r="D1476">
        <f t="shared" si="47"/>
        <v>1</v>
      </c>
    </row>
    <row r="1477" spans="1:4" x14ac:dyDescent="0.2">
      <c r="A1477">
        <v>60868092</v>
      </c>
      <c r="B1477" t="s">
        <v>3380</v>
      </c>
      <c r="C1477">
        <f t="shared" si="46"/>
        <v>1</v>
      </c>
      <c r="D1477">
        <f t="shared" si="47"/>
        <v>1</v>
      </c>
    </row>
    <row r="1478" spans="1:4" x14ac:dyDescent="0.2">
      <c r="A1478">
        <v>106891862</v>
      </c>
      <c r="B1478" t="s">
        <v>3380</v>
      </c>
      <c r="C1478">
        <f t="shared" si="46"/>
        <v>1</v>
      </c>
      <c r="D1478">
        <f t="shared" si="47"/>
        <v>1</v>
      </c>
    </row>
    <row r="1479" spans="1:4" x14ac:dyDescent="0.2">
      <c r="A1479">
        <v>98198432</v>
      </c>
      <c r="B1479" t="s">
        <v>3380</v>
      </c>
      <c r="C1479">
        <f t="shared" si="46"/>
        <v>1</v>
      </c>
      <c r="D1479">
        <f t="shared" si="47"/>
        <v>1</v>
      </c>
    </row>
    <row r="1480" spans="1:4" x14ac:dyDescent="0.2">
      <c r="A1480">
        <v>141202572</v>
      </c>
      <c r="B1480" t="s">
        <v>3380</v>
      </c>
      <c r="C1480">
        <f t="shared" si="46"/>
        <v>1</v>
      </c>
      <c r="D1480">
        <f t="shared" si="47"/>
        <v>1</v>
      </c>
    </row>
    <row r="1481" spans="1:4" x14ac:dyDescent="0.2">
      <c r="A1481">
        <v>79731102</v>
      </c>
      <c r="B1481" t="s">
        <v>3380</v>
      </c>
      <c r="C1481">
        <f t="shared" si="46"/>
        <v>1</v>
      </c>
      <c r="D1481">
        <f t="shared" si="47"/>
        <v>1</v>
      </c>
    </row>
    <row r="1482" spans="1:4" x14ac:dyDescent="0.2">
      <c r="A1482">
        <v>191284948</v>
      </c>
      <c r="B1482" t="s">
        <v>3380</v>
      </c>
      <c r="C1482">
        <f t="shared" si="46"/>
        <v>1</v>
      </c>
      <c r="D1482">
        <f t="shared" si="47"/>
        <v>1</v>
      </c>
    </row>
    <row r="1483" spans="1:4" x14ac:dyDescent="0.2">
      <c r="A1483">
        <v>187719373</v>
      </c>
      <c r="B1483" t="s">
        <v>3380</v>
      </c>
      <c r="C1483">
        <f t="shared" si="46"/>
        <v>1</v>
      </c>
      <c r="D1483">
        <f t="shared" si="47"/>
        <v>1</v>
      </c>
    </row>
    <row r="1484" spans="1:4" x14ac:dyDescent="0.2">
      <c r="A1484">
        <v>11292534</v>
      </c>
      <c r="B1484" t="s">
        <v>3380</v>
      </c>
      <c r="C1484">
        <f t="shared" si="46"/>
        <v>1</v>
      </c>
      <c r="D1484">
        <f t="shared" si="47"/>
        <v>1</v>
      </c>
    </row>
    <row r="1485" spans="1:4" x14ac:dyDescent="0.2">
      <c r="A1485">
        <v>6612795</v>
      </c>
      <c r="B1485" t="s">
        <v>3380</v>
      </c>
      <c r="C1485">
        <f t="shared" si="46"/>
        <v>1</v>
      </c>
      <c r="D1485">
        <f t="shared" si="47"/>
        <v>1</v>
      </c>
    </row>
    <row r="1486" spans="1:4" x14ac:dyDescent="0.2">
      <c r="A1486">
        <v>139646632</v>
      </c>
      <c r="B1486" t="s">
        <v>3380</v>
      </c>
      <c r="C1486">
        <f t="shared" si="46"/>
        <v>1</v>
      </c>
      <c r="D1486">
        <f t="shared" si="47"/>
        <v>1</v>
      </c>
    </row>
    <row r="1487" spans="1:4" x14ac:dyDescent="0.2">
      <c r="A1487">
        <v>9339681</v>
      </c>
      <c r="B1487" t="s">
        <v>3380</v>
      </c>
      <c r="C1487">
        <f t="shared" si="46"/>
        <v>1</v>
      </c>
      <c r="D1487">
        <f t="shared" si="47"/>
        <v>1</v>
      </c>
    </row>
    <row r="1488" spans="1:4" x14ac:dyDescent="0.2">
      <c r="A1488">
        <v>84225912</v>
      </c>
      <c r="B1488" t="s">
        <v>3380</v>
      </c>
      <c r="C1488">
        <f t="shared" si="46"/>
        <v>1</v>
      </c>
      <c r="D1488">
        <f t="shared" si="47"/>
        <v>1</v>
      </c>
    </row>
    <row r="1489" spans="1:4" x14ac:dyDescent="0.2">
      <c r="A1489">
        <v>4718656</v>
      </c>
      <c r="B1489" t="s">
        <v>3380</v>
      </c>
      <c r="C1489">
        <f t="shared" si="46"/>
        <v>1</v>
      </c>
      <c r="D1489">
        <f t="shared" si="47"/>
        <v>1</v>
      </c>
    </row>
    <row r="1490" spans="1:4" x14ac:dyDescent="0.2">
      <c r="A1490">
        <v>108481672</v>
      </c>
      <c r="B1490" t="s">
        <v>3380</v>
      </c>
      <c r="C1490">
        <f t="shared" si="46"/>
        <v>1</v>
      </c>
      <c r="D1490">
        <f t="shared" si="47"/>
        <v>1</v>
      </c>
    </row>
    <row r="1491" spans="1:4" x14ac:dyDescent="0.2">
      <c r="A1491">
        <v>12564438</v>
      </c>
      <c r="B1491" t="s">
        <v>3380</v>
      </c>
      <c r="C1491">
        <f t="shared" si="46"/>
        <v>1</v>
      </c>
      <c r="D1491">
        <f t="shared" si="47"/>
        <v>1</v>
      </c>
    </row>
    <row r="1492" spans="1:4" x14ac:dyDescent="0.2">
      <c r="A1492">
        <v>55399742</v>
      </c>
      <c r="B1492" t="s">
        <v>3380</v>
      </c>
      <c r="C1492">
        <f t="shared" si="46"/>
        <v>1</v>
      </c>
      <c r="D1492">
        <f t="shared" si="47"/>
        <v>1</v>
      </c>
    </row>
    <row r="1493" spans="1:4" x14ac:dyDescent="0.2">
      <c r="A1493">
        <v>183551036</v>
      </c>
      <c r="B1493" t="s">
        <v>3380</v>
      </c>
      <c r="C1493">
        <f t="shared" si="46"/>
        <v>1</v>
      </c>
      <c r="D1493">
        <f t="shared" si="47"/>
        <v>1</v>
      </c>
    </row>
    <row r="1494" spans="1:4" x14ac:dyDescent="0.2">
      <c r="A1494">
        <v>185610975</v>
      </c>
      <c r="B1494" t="s">
        <v>3380</v>
      </c>
      <c r="C1494">
        <f t="shared" si="46"/>
        <v>1</v>
      </c>
      <c r="D1494">
        <f t="shared" si="47"/>
        <v>1</v>
      </c>
    </row>
    <row r="1495" spans="1:4" x14ac:dyDescent="0.2">
      <c r="A1495">
        <v>39899032</v>
      </c>
      <c r="B1495" t="s">
        <v>3380</v>
      </c>
      <c r="C1495">
        <f t="shared" si="46"/>
        <v>1</v>
      </c>
      <c r="D1495">
        <f t="shared" si="47"/>
        <v>1</v>
      </c>
    </row>
    <row r="1496" spans="1:4" x14ac:dyDescent="0.2">
      <c r="A1496">
        <v>74059882</v>
      </c>
      <c r="B1496" t="s">
        <v>3380</v>
      </c>
      <c r="C1496">
        <f t="shared" si="46"/>
        <v>1</v>
      </c>
      <c r="D1496">
        <f t="shared" si="47"/>
        <v>1</v>
      </c>
    </row>
    <row r="1497" spans="1:4" x14ac:dyDescent="0.2">
      <c r="A1497">
        <v>115419882</v>
      </c>
      <c r="B1497" t="s">
        <v>3380</v>
      </c>
      <c r="C1497">
        <f t="shared" si="46"/>
        <v>1</v>
      </c>
      <c r="D1497">
        <f t="shared" si="47"/>
        <v>1</v>
      </c>
    </row>
    <row r="1498" spans="1:4" x14ac:dyDescent="0.2">
      <c r="A1498">
        <v>130790282</v>
      </c>
      <c r="B1498" t="s">
        <v>3380</v>
      </c>
      <c r="C1498">
        <f t="shared" si="46"/>
        <v>1</v>
      </c>
      <c r="D1498">
        <f t="shared" si="47"/>
        <v>1</v>
      </c>
    </row>
    <row r="1499" spans="1:4" x14ac:dyDescent="0.2">
      <c r="A1499">
        <v>8127807</v>
      </c>
      <c r="B1499" t="s">
        <v>3380</v>
      </c>
      <c r="C1499">
        <f t="shared" si="46"/>
        <v>1</v>
      </c>
      <c r="D1499">
        <f t="shared" si="47"/>
        <v>1</v>
      </c>
    </row>
    <row r="1500" spans="1:4" x14ac:dyDescent="0.2">
      <c r="A1500">
        <v>180197962</v>
      </c>
      <c r="B1500" t="s">
        <v>3380</v>
      </c>
      <c r="C1500">
        <f t="shared" si="46"/>
        <v>1</v>
      </c>
      <c r="D1500">
        <f t="shared" si="47"/>
        <v>1</v>
      </c>
    </row>
    <row r="1501" spans="1:4" x14ac:dyDescent="0.2">
      <c r="A1501">
        <v>143454562</v>
      </c>
      <c r="B1501" t="s">
        <v>3380</v>
      </c>
      <c r="C1501">
        <f t="shared" si="46"/>
        <v>1</v>
      </c>
      <c r="D1501">
        <f t="shared" si="47"/>
        <v>1</v>
      </c>
    </row>
    <row r="1502" spans="1:4" x14ac:dyDescent="0.2">
      <c r="A1502">
        <v>60196902</v>
      </c>
      <c r="B1502" t="s">
        <v>3380</v>
      </c>
      <c r="C1502">
        <f t="shared" si="46"/>
        <v>1</v>
      </c>
      <c r="D1502">
        <f t="shared" si="47"/>
        <v>1</v>
      </c>
    </row>
    <row r="1503" spans="1:4" x14ac:dyDescent="0.2">
      <c r="A1503">
        <v>186138188</v>
      </c>
      <c r="B1503" t="s">
        <v>3380</v>
      </c>
      <c r="C1503">
        <f t="shared" si="46"/>
        <v>1</v>
      </c>
      <c r="D1503">
        <f t="shared" si="47"/>
        <v>1</v>
      </c>
    </row>
    <row r="1504" spans="1:4" x14ac:dyDescent="0.2">
      <c r="A1504">
        <v>149968152</v>
      </c>
      <c r="B1504" t="s">
        <v>3380</v>
      </c>
      <c r="C1504">
        <f t="shared" si="46"/>
        <v>1</v>
      </c>
      <c r="D1504">
        <f t="shared" si="47"/>
        <v>1</v>
      </c>
    </row>
    <row r="1505" spans="1:4" x14ac:dyDescent="0.2">
      <c r="A1505">
        <v>183635336</v>
      </c>
      <c r="B1505" t="s">
        <v>3380</v>
      </c>
      <c r="C1505">
        <f t="shared" si="46"/>
        <v>1</v>
      </c>
      <c r="D1505">
        <f t="shared" si="47"/>
        <v>1</v>
      </c>
    </row>
    <row r="1506" spans="1:4" x14ac:dyDescent="0.2">
      <c r="A1506">
        <v>137716122</v>
      </c>
      <c r="B1506" t="s">
        <v>3380</v>
      </c>
      <c r="C1506">
        <f t="shared" si="46"/>
        <v>1</v>
      </c>
      <c r="D1506">
        <f t="shared" si="47"/>
        <v>1</v>
      </c>
    </row>
    <row r="1507" spans="1:4" x14ac:dyDescent="0.2">
      <c r="A1507">
        <v>2698166</v>
      </c>
      <c r="B1507" t="s">
        <v>3380</v>
      </c>
      <c r="C1507">
        <f t="shared" si="46"/>
        <v>1</v>
      </c>
      <c r="D1507">
        <f t="shared" si="47"/>
        <v>1</v>
      </c>
    </row>
    <row r="1508" spans="1:4" x14ac:dyDescent="0.2">
      <c r="A1508">
        <v>55712502</v>
      </c>
      <c r="B1508" t="s">
        <v>3380</v>
      </c>
      <c r="C1508">
        <f t="shared" si="46"/>
        <v>1</v>
      </c>
      <c r="D1508">
        <f t="shared" si="47"/>
        <v>1</v>
      </c>
    </row>
    <row r="1509" spans="1:4" x14ac:dyDescent="0.2">
      <c r="A1509">
        <v>13118167</v>
      </c>
      <c r="B1509" t="s">
        <v>3380</v>
      </c>
      <c r="C1509">
        <f t="shared" si="46"/>
        <v>1</v>
      </c>
      <c r="D1509">
        <f t="shared" si="47"/>
        <v>1</v>
      </c>
    </row>
    <row r="1510" spans="1:4" x14ac:dyDescent="0.2">
      <c r="A1510">
        <v>73462702</v>
      </c>
      <c r="B1510" t="s">
        <v>3380</v>
      </c>
      <c r="C1510">
        <f t="shared" si="46"/>
        <v>1</v>
      </c>
      <c r="D1510">
        <f t="shared" si="47"/>
        <v>1</v>
      </c>
    </row>
    <row r="1511" spans="1:4" x14ac:dyDescent="0.2">
      <c r="A1511">
        <v>182791828</v>
      </c>
      <c r="B1511" t="s">
        <v>3380</v>
      </c>
      <c r="C1511">
        <f t="shared" si="46"/>
        <v>1</v>
      </c>
      <c r="D1511">
        <f t="shared" si="47"/>
        <v>1</v>
      </c>
    </row>
    <row r="1512" spans="1:4" x14ac:dyDescent="0.2">
      <c r="A1512">
        <v>58492122</v>
      </c>
      <c r="B1512" t="s">
        <v>3380</v>
      </c>
      <c r="C1512">
        <f t="shared" si="46"/>
        <v>1</v>
      </c>
      <c r="D1512">
        <f t="shared" si="47"/>
        <v>1</v>
      </c>
    </row>
    <row r="1513" spans="1:4" x14ac:dyDescent="0.2">
      <c r="A1513">
        <v>190752805</v>
      </c>
      <c r="B1513" t="s">
        <v>3380</v>
      </c>
      <c r="C1513">
        <f t="shared" si="46"/>
        <v>1</v>
      </c>
      <c r="D1513">
        <f t="shared" si="47"/>
        <v>1</v>
      </c>
    </row>
    <row r="1514" spans="1:4" x14ac:dyDescent="0.2">
      <c r="A1514">
        <v>190006867</v>
      </c>
      <c r="B1514" t="s">
        <v>3380</v>
      </c>
      <c r="C1514">
        <f t="shared" si="46"/>
        <v>1</v>
      </c>
      <c r="D1514">
        <f t="shared" si="47"/>
        <v>1</v>
      </c>
    </row>
    <row r="1515" spans="1:4" x14ac:dyDescent="0.2">
      <c r="A1515">
        <v>953538</v>
      </c>
      <c r="B1515" t="s">
        <v>3380</v>
      </c>
      <c r="C1515">
        <f t="shared" si="46"/>
        <v>1</v>
      </c>
      <c r="D1515">
        <f t="shared" si="47"/>
        <v>1</v>
      </c>
    </row>
    <row r="1516" spans="1:4" x14ac:dyDescent="0.2">
      <c r="A1516">
        <v>188982899</v>
      </c>
      <c r="B1516" t="s">
        <v>3380</v>
      </c>
      <c r="C1516">
        <f t="shared" si="46"/>
        <v>1</v>
      </c>
      <c r="D1516">
        <f t="shared" si="47"/>
        <v>1</v>
      </c>
    </row>
    <row r="1517" spans="1:4" x14ac:dyDescent="0.2">
      <c r="A1517">
        <v>139065132</v>
      </c>
      <c r="B1517" t="s">
        <v>3380</v>
      </c>
      <c r="C1517">
        <f t="shared" si="46"/>
        <v>1</v>
      </c>
      <c r="D1517">
        <f t="shared" si="47"/>
        <v>1</v>
      </c>
    </row>
    <row r="1518" spans="1:4" x14ac:dyDescent="0.2">
      <c r="A1518">
        <v>94045792</v>
      </c>
      <c r="B1518" t="s">
        <v>3380</v>
      </c>
      <c r="C1518">
        <f t="shared" si="46"/>
        <v>1</v>
      </c>
      <c r="D1518">
        <f t="shared" si="47"/>
        <v>1</v>
      </c>
    </row>
    <row r="1519" spans="1:4" x14ac:dyDescent="0.2">
      <c r="A1519">
        <v>13776615</v>
      </c>
      <c r="B1519" t="s">
        <v>3380</v>
      </c>
      <c r="C1519">
        <f t="shared" si="46"/>
        <v>1</v>
      </c>
      <c r="D1519">
        <f t="shared" si="47"/>
        <v>1</v>
      </c>
    </row>
    <row r="1520" spans="1:4" x14ac:dyDescent="0.2">
      <c r="A1520">
        <v>141262332</v>
      </c>
      <c r="B1520" t="s">
        <v>3380</v>
      </c>
      <c r="C1520">
        <f t="shared" si="46"/>
        <v>1</v>
      </c>
      <c r="D1520">
        <f t="shared" si="47"/>
        <v>1</v>
      </c>
    </row>
    <row r="1521" spans="1:4" x14ac:dyDescent="0.2">
      <c r="A1521">
        <v>106663912</v>
      </c>
      <c r="B1521" t="s">
        <v>3380</v>
      </c>
      <c r="C1521">
        <f t="shared" si="46"/>
        <v>1</v>
      </c>
      <c r="D1521">
        <f t="shared" si="47"/>
        <v>1</v>
      </c>
    </row>
    <row r="1522" spans="1:4" x14ac:dyDescent="0.2">
      <c r="A1522">
        <v>182732493</v>
      </c>
      <c r="B1522" t="s">
        <v>3380</v>
      </c>
      <c r="C1522">
        <f t="shared" si="46"/>
        <v>1</v>
      </c>
      <c r="D1522">
        <f t="shared" si="47"/>
        <v>1</v>
      </c>
    </row>
    <row r="1523" spans="1:4" x14ac:dyDescent="0.2">
      <c r="A1523">
        <v>183952708</v>
      </c>
      <c r="B1523" t="s">
        <v>3380</v>
      </c>
      <c r="C1523">
        <f t="shared" si="46"/>
        <v>1</v>
      </c>
      <c r="D1523">
        <f t="shared" si="47"/>
        <v>1</v>
      </c>
    </row>
    <row r="1524" spans="1:4" x14ac:dyDescent="0.2">
      <c r="A1524">
        <v>11258882</v>
      </c>
      <c r="B1524" t="s">
        <v>3380</v>
      </c>
      <c r="C1524">
        <f t="shared" si="46"/>
        <v>1</v>
      </c>
      <c r="D1524">
        <f t="shared" si="47"/>
        <v>1</v>
      </c>
    </row>
    <row r="1525" spans="1:4" x14ac:dyDescent="0.2">
      <c r="A1525">
        <v>43917502</v>
      </c>
      <c r="B1525" t="s">
        <v>3380</v>
      </c>
      <c r="C1525">
        <f t="shared" si="46"/>
        <v>1</v>
      </c>
      <c r="D1525">
        <f t="shared" si="47"/>
        <v>1</v>
      </c>
    </row>
    <row r="1526" spans="1:4" x14ac:dyDescent="0.2">
      <c r="A1526">
        <v>181580562</v>
      </c>
      <c r="B1526" t="s">
        <v>3380</v>
      </c>
      <c r="C1526">
        <f t="shared" si="46"/>
        <v>1</v>
      </c>
      <c r="D1526">
        <f t="shared" si="47"/>
        <v>1</v>
      </c>
    </row>
    <row r="1527" spans="1:4" x14ac:dyDescent="0.2">
      <c r="A1527">
        <v>132246102</v>
      </c>
      <c r="B1527" t="s">
        <v>3380</v>
      </c>
      <c r="C1527">
        <f t="shared" si="46"/>
        <v>1</v>
      </c>
      <c r="D1527">
        <f t="shared" si="47"/>
        <v>1</v>
      </c>
    </row>
    <row r="1528" spans="1:4" x14ac:dyDescent="0.2">
      <c r="A1528">
        <v>184089306</v>
      </c>
      <c r="B1528" t="s">
        <v>3380</v>
      </c>
      <c r="C1528">
        <f t="shared" si="46"/>
        <v>1</v>
      </c>
      <c r="D1528">
        <f t="shared" si="47"/>
        <v>1</v>
      </c>
    </row>
    <row r="1529" spans="1:4" x14ac:dyDescent="0.2">
      <c r="A1529">
        <v>87079092</v>
      </c>
      <c r="B1529" t="s">
        <v>3380</v>
      </c>
      <c r="C1529">
        <f t="shared" si="46"/>
        <v>1</v>
      </c>
      <c r="D1529">
        <f t="shared" si="47"/>
        <v>1</v>
      </c>
    </row>
    <row r="1530" spans="1:4" x14ac:dyDescent="0.2">
      <c r="A1530">
        <v>105641672</v>
      </c>
      <c r="B1530" t="s">
        <v>3380</v>
      </c>
      <c r="C1530">
        <f t="shared" si="46"/>
        <v>1</v>
      </c>
      <c r="D1530">
        <f t="shared" si="47"/>
        <v>1</v>
      </c>
    </row>
    <row r="1531" spans="1:4" x14ac:dyDescent="0.2">
      <c r="A1531">
        <v>184081726</v>
      </c>
      <c r="B1531" t="s">
        <v>3380</v>
      </c>
      <c r="C1531">
        <f t="shared" si="46"/>
        <v>1</v>
      </c>
      <c r="D1531">
        <f t="shared" si="47"/>
        <v>1</v>
      </c>
    </row>
    <row r="1532" spans="1:4" x14ac:dyDescent="0.2">
      <c r="A1532">
        <v>127340762</v>
      </c>
      <c r="B1532" t="s">
        <v>3380</v>
      </c>
      <c r="C1532">
        <f t="shared" si="46"/>
        <v>1</v>
      </c>
      <c r="D1532">
        <f t="shared" si="47"/>
        <v>1</v>
      </c>
    </row>
    <row r="1533" spans="1:4" x14ac:dyDescent="0.2">
      <c r="A1533">
        <v>185915635</v>
      </c>
      <c r="B1533" t="s">
        <v>3380</v>
      </c>
      <c r="C1533">
        <f t="shared" si="46"/>
        <v>1</v>
      </c>
      <c r="D1533">
        <f t="shared" si="47"/>
        <v>1</v>
      </c>
    </row>
    <row r="1534" spans="1:4" x14ac:dyDescent="0.2">
      <c r="A1534">
        <v>154126182</v>
      </c>
      <c r="B1534" t="s">
        <v>3380</v>
      </c>
      <c r="C1534">
        <f t="shared" si="46"/>
        <v>1</v>
      </c>
      <c r="D1534">
        <f t="shared" si="47"/>
        <v>1</v>
      </c>
    </row>
    <row r="1535" spans="1:4" x14ac:dyDescent="0.2">
      <c r="A1535">
        <v>185606716</v>
      </c>
      <c r="B1535" t="s">
        <v>3380</v>
      </c>
      <c r="C1535">
        <f t="shared" si="46"/>
        <v>1</v>
      </c>
      <c r="D1535">
        <f t="shared" si="47"/>
        <v>1</v>
      </c>
    </row>
    <row r="1536" spans="1:4" x14ac:dyDescent="0.2">
      <c r="A1536">
        <v>134063492</v>
      </c>
      <c r="B1536" t="s">
        <v>3380</v>
      </c>
      <c r="C1536">
        <f t="shared" si="46"/>
        <v>1</v>
      </c>
      <c r="D1536">
        <f t="shared" si="47"/>
        <v>1</v>
      </c>
    </row>
    <row r="1537" spans="1:4" x14ac:dyDescent="0.2">
      <c r="A1537">
        <v>14180373</v>
      </c>
      <c r="B1537" t="s">
        <v>3380</v>
      </c>
      <c r="C1537">
        <f t="shared" si="46"/>
        <v>1</v>
      </c>
      <c r="D1537">
        <f t="shared" si="47"/>
        <v>1</v>
      </c>
    </row>
    <row r="1538" spans="1:4" x14ac:dyDescent="0.2">
      <c r="A1538">
        <v>49960812</v>
      </c>
      <c r="B1538" t="s">
        <v>3380</v>
      </c>
      <c r="C1538">
        <f t="shared" si="46"/>
        <v>1</v>
      </c>
      <c r="D1538">
        <f t="shared" si="47"/>
        <v>1</v>
      </c>
    </row>
    <row r="1539" spans="1:4" x14ac:dyDescent="0.2">
      <c r="A1539">
        <v>63868822</v>
      </c>
      <c r="B1539" t="s">
        <v>3380</v>
      </c>
      <c r="C1539">
        <f t="shared" ref="C1539:C1602" si="48">IF(IFERROR(SEARCH(" PA", B1539), 0), 1, 0)</f>
        <v>1</v>
      </c>
      <c r="D1539">
        <f t="shared" ref="D1539:D1602" si="49">IF(IFERROR(SEARCH("Pittsburgh", B1539), 0), 1, 0)</f>
        <v>1</v>
      </c>
    </row>
    <row r="1540" spans="1:4" x14ac:dyDescent="0.2">
      <c r="A1540">
        <v>40896</v>
      </c>
      <c r="B1540" t="s">
        <v>3380</v>
      </c>
      <c r="C1540">
        <f t="shared" si="48"/>
        <v>1</v>
      </c>
      <c r="D1540">
        <f t="shared" si="49"/>
        <v>1</v>
      </c>
    </row>
    <row r="1541" spans="1:4" x14ac:dyDescent="0.2">
      <c r="A1541">
        <v>16173411</v>
      </c>
      <c r="B1541" t="s">
        <v>3380</v>
      </c>
      <c r="C1541">
        <f t="shared" si="48"/>
        <v>1</v>
      </c>
      <c r="D1541">
        <f t="shared" si="49"/>
        <v>1</v>
      </c>
    </row>
    <row r="1542" spans="1:4" x14ac:dyDescent="0.2">
      <c r="A1542">
        <v>98154402</v>
      </c>
      <c r="B1542" t="s">
        <v>3380</v>
      </c>
      <c r="C1542">
        <f t="shared" si="48"/>
        <v>1</v>
      </c>
      <c r="D1542">
        <f t="shared" si="49"/>
        <v>1</v>
      </c>
    </row>
    <row r="1543" spans="1:4" x14ac:dyDescent="0.2">
      <c r="A1543">
        <v>190494785</v>
      </c>
      <c r="B1543" t="s">
        <v>3380</v>
      </c>
      <c r="C1543">
        <f t="shared" si="48"/>
        <v>1</v>
      </c>
      <c r="D1543">
        <f t="shared" si="49"/>
        <v>1</v>
      </c>
    </row>
    <row r="1544" spans="1:4" x14ac:dyDescent="0.2">
      <c r="A1544">
        <v>191658119</v>
      </c>
      <c r="B1544" t="s">
        <v>3380</v>
      </c>
      <c r="C1544">
        <f t="shared" si="48"/>
        <v>1</v>
      </c>
      <c r="D1544">
        <f t="shared" si="49"/>
        <v>1</v>
      </c>
    </row>
    <row r="1545" spans="1:4" x14ac:dyDescent="0.2">
      <c r="A1545">
        <v>6419039</v>
      </c>
      <c r="B1545" t="s">
        <v>3380</v>
      </c>
      <c r="C1545">
        <f t="shared" si="48"/>
        <v>1</v>
      </c>
      <c r="D1545">
        <f t="shared" si="49"/>
        <v>1</v>
      </c>
    </row>
    <row r="1546" spans="1:4" x14ac:dyDescent="0.2">
      <c r="A1546">
        <v>187324757</v>
      </c>
      <c r="B1546" t="s">
        <v>3380</v>
      </c>
      <c r="C1546">
        <f t="shared" si="48"/>
        <v>1</v>
      </c>
      <c r="D1546">
        <f t="shared" si="49"/>
        <v>1</v>
      </c>
    </row>
    <row r="1547" spans="1:4" x14ac:dyDescent="0.2">
      <c r="A1547">
        <v>113621812</v>
      </c>
      <c r="B1547" t="s">
        <v>3380</v>
      </c>
      <c r="C1547">
        <f t="shared" si="48"/>
        <v>1</v>
      </c>
      <c r="D1547">
        <f t="shared" si="49"/>
        <v>1</v>
      </c>
    </row>
    <row r="1548" spans="1:4" x14ac:dyDescent="0.2">
      <c r="A1548">
        <v>12205308</v>
      </c>
      <c r="B1548" t="s">
        <v>3380</v>
      </c>
      <c r="C1548">
        <f t="shared" si="48"/>
        <v>1</v>
      </c>
      <c r="D1548">
        <f t="shared" si="49"/>
        <v>1</v>
      </c>
    </row>
    <row r="1549" spans="1:4" x14ac:dyDescent="0.2">
      <c r="A1549">
        <v>2436038</v>
      </c>
      <c r="B1549" t="s">
        <v>3380</v>
      </c>
      <c r="C1549">
        <f t="shared" si="48"/>
        <v>1</v>
      </c>
      <c r="D1549">
        <f t="shared" si="49"/>
        <v>1</v>
      </c>
    </row>
    <row r="1550" spans="1:4" x14ac:dyDescent="0.2">
      <c r="A1550">
        <v>40276552</v>
      </c>
      <c r="B1550" t="s">
        <v>3380</v>
      </c>
      <c r="C1550">
        <f t="shared" si="48"/>
        <v>1</v>
      </c>
      <c r="D1550">
        <f t="shared" si="49"/>
        <v>1</v>
      </c>
    </row>
    <row r="1551" spans="1:4" x14ac:dyDescent="0.2">
      <c r="A1551">
        <v>33589122</v>
      </c>
      <c r="B1551" t="s">
        <v>3380</v>
      </c>
      <c r="C1551">
        <f t="shared" si="48"/>
        <v>1</v>
      </c>
      <c r="D1551">
        <f t="shared" si="49"/>
        <v>1</v>
      </c>
    </row>
    <row r="1552" spans="1:4" x14ac:dyDescent="0.2">
      <c r="A1552">
        <v>58286922</v>
      </c>
      <c r="B1552" t="s">
        <v>3380</v>
      </c>
      <c r="C1552">
        <f t="shared" si="48"/>
        <v>1</v>
      </c>
      <c r="D1552">
        <f t="shared" si="49"/>
        <v>1</v>
      </c>
    </row>
    <row r="1553" spans="1:4" x14ac:dyDescent="0.2">
      <c r="A1553">
        <v>4059111</v>
      </c>
      <c r="B1553" t="s">
        <v>3380</v>
      </c>
      <c r="C1553">
        <f t="shared" si="48"/>
        <v>1</v>
      </c>
      <c r="D1553">
        <f t="shared" si="49"/>
        <v>1</v>
      </c>
    </row>
    <row r="1554" spans="1:4" x14ac:dyDescent="0.2">
      <c r="A1554">
        <v>14431460</v>
      </c>
      <c r="B1554" t="s">
        <v>3380</v>
      </c>
      <c r="C1554">
        <f t="shared" si="48"/>
        <v>1</v>
      </c>
      <c r="D1554">
        <f t="shared" si="49"/>
        <v>1</v>
      </c>
    </row>
    <row r="1555" spans="1:4" x14ac:dyDescent="0.2">
      <c r="A1555">
        <v>104353972</v>
      </c>
      <c r="B1555" t="s">
        <v>3380</v>
      </c>
      <c r="C1555">
        <f t="shared" si="48"/>
        <v>1</v>
      </c>
      <c r="D1555">
        <f t="shared" si="49"/>
        <v>1</v>
      </c>
    </row>
    <row r="1556" spans="1:4" x14ac:dyDescent="0.2">
      <c r="A1556">
        <v>166978612</v>
      </c>
      <c r="B1556" t="s">
        <v>3380</v>
      </c>
      <c r="C1556">
        <f t="shared" si="48"/>
        <v>1</v>
      </c>
      <c r="D1556">
        <f t="shared" si="49"/>
        <v>1</v>
      </c>
    </row>
    <row r="1557" spans="1:4" x14ac:dyDescent="0.2">
      <c r="A1557">
        <v>109820152</v>
      </c>
      <c r="B1557" t="s">
        <v>3380</v>
      </c>
      <c r="C1557">
        <f t="shared" si="48"/>
        <v>1</v>
      </c>
      <c r="D1557">
        <f t="shared" si="49"/>
        <v>1</v>
      </c>
    </row>
    <row r="1558" spans="1:4" x14ac:dyDescent="0.2">
      <c r="A1558">
        <v>89537812</v>
      </c>
      <c r="B1558" t="s">
        <v>3380</v>
      </c>
      <c r="C1558">
        <f t="shared" si="48"/>
        <v>1</v>
      </c>
      <c r="D1558">
        <f t="shared" si="49"/>
        <v>1</v>
      </c>
    </row>
    <row r="1559" spans="1:4" x14ac:dyDescent="0.2">
      <c r="A1559">
        <v>80875042</v>
      </c>
      <c r="B1559" t="s">
        <v>3380</v>
      </c>
      <c r="C1559">
        <f t="shared" si="48"/>
        <v>1</v>
      </c>
      <c r="D1559">
        <f t="shared" si="49"/>
        <v>1</v>
      </c>
    </row>
    <row r="1560" spans="1:4" x14ac:dyDescent="0.2">
      <c r="A1560">
        <v>8862044</v>
      </c>
      <c r="B1560" t="s">
        <v>3380</v>
      </c>
      <c r="C1560">
        <f t="shared" si="48"/>
        <v>1</v>
      </c>
      <c r="D1560">
        <f t="shared" si="49"/>
        <v>1</v>
      </c>
    </row>
    <row r="1561" spans="1:4" x14ac:dyDescent="0.2">
      <c r="A1561">
        <v>70322882</v>
      </c>
      <c r="B1561" t="s">
        <v>3380</v>
      </c>
      <c r="C1561">
        <f t="shared" si="48"/>
        <v>1</v>
      </c>
      <c r="D1561">
        <f t="shared" si="49"/>
        <v>1</v>
      </c>
    </row>
    <row r="1562" spans="1:4" x14ac:dyDescent="0.2">
      <c r="A1562">
        <v>78611292</v>
      </c>
      <c r="B1562" t="s">
        <v>3380</v>
      </c>
      <c r="C1562">
        <f t="shared" si="48"/>
        <v>1</v>
      </c>
      <c r="D1562">
        <f t="shared" si="49"/>
        <v>1</v>
      </c>
    </row>
    <row r="1563" spans="1:4" x14ac:dyDescent="0.2">
      <c r="A1563">
        <v>101556452</v>
      </c>
      <c r="B1563" t="s">
        <v>3380</v>
      </c>
      <c r="C1563">
        <f t="shared" si="48"/>
        <v>1</v>
      </c>
      <c r="D1563">
        <f t="shared" si="49"/>
        <v>1</v>
      </c>
    </row>
    <row r="1564" spans="1:4" x14ac:dyDescent="0.2">
      <c r="A1564">
        <v>135273022</v>
      </c>
      <c r="B1564" t="s">
        <v>3380</v>
      </c>
      <c r="C1564">
        <f t="shared" si="48"/>
        <v>1</v>
      </c>
      <c r="D1564">
        <f t="shared" si="49"/>
        <v>1</v>
      </c>
    </row>
    <row r="1565" spans="1:4" x14ac:dyDescent="0.2">
      <c r="A1565">
        <v>9496944</v>
      </c>
      <c r="B1565" t="s">
        <v>3380</v>
      </c>
      <c r="C1565">
        <f t="shared" si="48"/>
        <v>1</v>
      </c>
      <c r="D1565">
        <f t="shared" si="49"/>
        <v>1</v>
      </c>
    </row>
    <row r="1566" spans="1:4" x14ac:dyDescent="0.2">
      <c r="A1566">
        <v>133055982</v>
      </c>
      <c r="B1566" t="s">
        <v>3380</v>
      </c>
      <c r="C1566">
        <f t="shared" si="48"/>
        <v>1</v>
      </c>
      <c r="D1566">
        <f t="shared" si="49"/>
        <v>1</v>
      </c>
    </row>
    <row r="1567" spans="1:4" x14ac:dyDescent="0.2">
      <c r="A1567">
        <v>188729176</v>
      </c>
      <c r="B1567" t="s">
        <v>3380</v>
      </c>
      <c r="C1567">
        <f t="shared" si="48"/>
        <v>1</v>
      </c>
      <c r="D1567">
        <f t="shared" si="49"/>
        <v>1</v>
      </c>
    </row>
    <row r="1568" spans="1:4" x14ac:dyDescent="0.2">
      <c r="A1568">
        <v>70834652</v>
      </c>
      <c r="B1568" t="s">
        <v>3380</v>
      </c>
      <c r="C1568">
        <f t="shared" si="48"/>
        <v>1</v>
      </c>
      <c r="D1568">
        <f t="shared" si="49"/>
        <v>1</v>
      </c>
    </row>
    <row r="1569" spans="1:4" x14ac:dyDescent="0.2">
      <c r="A1569">
        <v>96349542</v>
      </c>
      <c r="B1569" t="s">
        <v>3380</v>
      </c>
      <c r="C1569">
        <f t="shared" si="48"/>
        <v>1</v>
      </c>
      <c r="D1569">
        <f t="shared" si="49"/>
        <v>1</v>
      </c>
    </row>
    <row r="1570" spans="1:4" x14ac:dyDescent="0.2">
      <c r="A1570">
        <v>187156982</v>
      </c>
      <c r="B1570" t="s">
        <v>3380</v>
      </c>
      <c r="C1570">
        <f t="shared" si="48"/>
        <v>1</v>
      </c>
      <c r="D1570">
        <f t="shared" si="49"/>
        <v>1</v>
      </c>
    </row>
    <row r="1571" spans="1:4" x14ac:dyDescent="0.2">
      <c r="A1571">
        <v>1973072</v>
      </c>
      <c r="B1571" t="s">
        <v>3380</v>
      </c>
      <c r="C1571">
        <f t="shared" si="48"/>
        <v>1</v>
      </c>
      <c r="D1571">
        <f t="shared" si="49"/>
        <v>1</v>
      </c>
    </row>
    <row r="1572" spans="1:4" x14ac:dyDescent="0.2">
      <c r="A1572">
        <v>142117642</v>
      </c>
      <c r="B1572" t="s">
        <v>3380</v>
      </c>
      <c r="C1572">
        <f t="shared" si="48"/>
        <v>1</v>
      </c>
      <c r="D1572">
        <f t="shared" si="49"/>
        <v>1</v>
      </c>
    </row>
    <row r="1573" spans="1:4" x14ac:dyDescent="0.2">
      <c r="A1573">
        <v>135270252</v>
      </c>
      <c r="B1573" t="s">
        <v>3380</v>
      </c>
      <c r="C1573">
        <f t="shared" si="48"/>
        <v>1</v>
      </c>
      <c r="D1573">
        <f t="shared" si="49"/>
        <v>1</v>
      </c>
    </row>
    <row r="1574" spans="1:4" x14ac:dyDescent="0.2">
      <c r="A1574">
        <v>74485712</v>
      </c>
      <c r="B1574" t="s">
        <v>3380</v>
      </c>
      <c r="C1574">
        <f t="shared" si="48"/>
        <v>1</v>
      </c>
      <c r="D1574">
        <f t="shared" si="49"/>
        <v>1</v>
      </c>
    </row>
    <row r="1575" spans="1:4" x14ac:dyDescent="0.2">
      <c r="A1575">
        <v>135272592</v>
      </c>
      <c r="B1575" t="s">
        <v>3380</v>
      </c>
      <c r="C1575">
        <f t="shared" si="48"/>
        <v>1</v>
      </c>
      <c r="D1575">
        <f t="shared" si="49"/>
        <v>1</v>
      </c>
    </row>
    <row r="1576" spans="1:4" x14ac:dyDescent="0.2">
      <c r="A1576">
        <v>191181357</v>
      </c>
      <c r="B1576" t="s">
        <v>3380</v>
      </c>
      <c r="C1576">
        <f t="shared" si="48"/>
        <v>1</v>
      </c>
      <c r="D1576">
        <f t="shared" si="49"/>
        <v>1</v>
      </c>
    </row>
    <row r="1577" spans="1:4" x14ac:dyDescent="0.2">
      <c r="A1577">
        <v>183583681</v>
      </c>
      <c r="B1577" t="s">
        <v>3380</v>
      </c>
      <c r="C1577">
        <f t="shared" si="48"/>
        <v>1</v>
      </c>
      <c r="D1577">
        <f t="shared" si="49"/>
        <v>1</v>
      </c>
    </row>
    <row r="1578" spans="1:4" x14ac:dyDescent="0.2">
      <c r="A1578">
        <v>127043742</v>
      </c>
      <c r="B1578" t="s">
        <v>3380</v>
      </c>
      <c r="C1578">
        <f t="shared" si="48"/>
        <v>1</v>
      </c>
      <c r="D1578">
        <f t="shared" si="49"/>
        <v>1</v>
      </c>
    </row>
    <row r="1579" spans="1:4" x14ac:dyDescent="0.2">
      <c r="A1579">
        <v>185407874</v>
      </c>
      <c r="B1579" t="s">
        <v>3380</v>
      </c>
      <c r="C1579">
        <f t="shared" si="48"/>
        <v>1</v>
      </c>
      <c r="D1579">
        <f t="shared" si="49"/>
        <v>1</v>
      </c>
    </row>
    <row r="1580" spans="1:4" x14ac:dyDescent="0.2">
      <c r="A1580">
        <v>106996062</v>
      </c>
      <c r="B1580" t="s">
        <v>3380</v>
      </c>
      <c r="C1580">
        <f t="shared" si="48"/>
        <v>1</v>
      </c>
      <c r="D1580">
        <f t="shared" si="49"/>
        <v>1</v>
      </c>
    </row>
    <row r="1581" spans="1:4" x14ac:dyDescent="0.2">
      <c r="A1581">
        <v>135269072</v>
      </c>
      <c r="B1581" t="s">
        <v>3380</v>
      </c>
      <c r="C1581">
        <f t="shared" si="48"/>
        <v>1</v>
      </c>
      <c r="D1581">
        <f t="shared" si="49"/>
        <v>1</v>
      </c>
    </row>
    <row r="1582" spans="1:4" x14ac:dyDescent="0.2">
      <c r="A1582">
        <v>97781832</v>
      </c>
      <c r="B1582" t="s">
        <v>3380</v>
      </c>
      <c r="C1582">
        <f t="shared" si="48"/>
        <v>1</v>
      </c>
      <c r="D1582">
        <f t="shared" si="49"/>
        <v>1</v>
      </c>
    </row>
    <row r="1583" spans="1:4" x14ac:dyDescent="0.2">
      <c r="A1583">
        <v>185968491</v>
      </c>
      <c r="B1583" t="s">
        <v>3380</v>
      </c>
      <c r="C1583">
        <f t="shared" si="48"/>
        <v>1</v>
      </c>
      <c r="D1583">
        <f t="shared" si="49"/>
        <v>1</v>
      </c>
    </row>
    <row r="1584" spans="1:4" x14ac:dyDescent="0.2">
      <c r="A1584">
        <v>189258393</v>
      </c>
      <c r="B1584" t="s">
        <v>3380</v>
      </c>
      <c r="C1584">
        <f t="shared" si="48"/>
        <v>1</v>
      </c>
      <c r="D1584">
        <f t="shared" si="49"/>
        <v>1</v>
      </c>
    </row>
    <row r="1585" spans="1:4" x14ac:dyDescent="0.2">
      <c r="A1585">
        <v>112634502</v>
      </c>
      <c r="B1585" t="s">
        <v>3380</v>
      </c>
      <c r="C1585">
        <f t="shared" si="48"/>
        <v>1</v>
      </c>
      <c r="D1585">
        <f t="shared" si="49"/>
        <v>1</v>
      </c>
    </row>
    <row r="1586" spans="1:4" x14ac:dyDescent="0.2">
      <c r="A1586">
        <v>139146502</v>
      </c>
      <c r="B1586" t="s">
        <v>3380</v>
      </c>
      <c r="C1586">
        <f t="shared" si="48"/>
        <v>1</v>
      </c>
      <c r="D1586">
        <f t="shared" si="49"/>
        <v>1</v>
      </c>
    </row>
    <row r="1587" spans="1:4" x14ac:dyDescent="0.2">
      <c r="A1587">
        <v>184995195</v>
      </c>
      <c r="B1587" t="s">
        <v>3380</v>
      </c>
      <c r="C1587">
        <f t="shared" si="48"/>
        <v>1</v>
      </c>
      <c r="D1587">
        <f t="shared" si="49"/>
        <v>1</v>
      </c>
    </row>
    <row r="1588" spans="1:4" x14ac:dyDescent="0.2">
      <c r="A1588">
        <v>191529746</v>
      </c>
      <c r="B1588" t="s">
        <v>3380</v>
      </c>
      <c r="C1588">
        <f t="shared" si="48"/>
        <v>1</v>
      </c>
      <c r="D1588">
        <f t="shared" si="49"/>
        <v>1</v>
      </c>
    </row>
    <row r="1589" spans="1:4" x14ac:dyDescent="0.2">
      <c r="A1589">
        <v>191529798</v>
      </c>
      <c r="B1589" t="s">
        <v>3380</v>
      </c>
      <c r="C1589">
        <f t="shared" si="48"/>
        <v>1</v>
      </c>
      <c r="D1589">
        <f t="shared" si="49"/>
        <v>1</v>
      </c>
    </row>
    <row r="1590" spans="1:4" x14ac:dyDescent="0.2">
      <c r="A1590">
        <v>63634742</v>
      </c>
      <c r="B1590" t="s">
        <v>3380</v>
      </c>
      <c r="C1590">
        <f t="shared" si="48"/>
        <v>1</v>
      </c>
      <c r="D1590">
        <f t="shared" si="49"/>
        <v>1</v>
      </c>
    </row>
    <row r="1591" spans="1:4" x14ac:dyDescent="0.2">
      <c r="A1591">
        <v>48089942</v>
      </c>
      <c r="B1591" t="s">
        <v>3380</v>
      </c>
      <c r="C1591">
        <f t="shared" si="48"/>
        <v>1</v>
      </c>
      <c r="D1591">
        <f t="shared" si="49"/>
        <v>1</v>
      </c>
    </row>
    <row r="1592" spans="1:4" x14ac:dyDescent="0.2">
      <c r="A1592">
        <v>95381742</v>
      </c>
      <c r="B1592" t="s">
        <v>3380</v>
      </c>
      <c r="C1592">
        <f t="shared" si="48"/>
        <v>1</v>
      </c>
      <c r="D1592">
        <f t="shared" si="49"/>
        <v>1</v>
      </c>
    </row>
    <row r="1593" spans="1:4" x14ac:dyDescent="0.2">
      <c r="A1593">
        <v>103846482</v>
      </c>
      <c r="B1593" t="s">
        <v>3380</v>
      </c>
      <c r="C1593">
        <f t="shared" si="48"/>
        <v>1</v>
      </c>
      <c r="D1593">
        <f t="shared" si="49"/>
        <v>1</v>
      </c>
    </row>
    <row r="1594" spans="1:4" x14ac:dyDescent="0.2">
      <c r="A1594">
        <v>35357422</v>
      </c>
      <c r="B1594" t="s">
        <v>3380</v>
      </c>
      <c r="C1594">
        <f t="shared" si="48"/>
        <v>1</v>
      </c>
      <c r="D1594">
        <f t="shared" si="49"/>
        <v>1</v>
      </c>
    </row>
    <row r="1595" spans="1:4" x14ac:dyDescent="0.2">
      <c r="A1595">
        <v>142619992</v>
      </c>
      <c r="B1595" t="s">
        <v>3380</v>
      </c>
      <c r="C1595">
        <f t="shared" si="48"/>
        <v>1</v>
      </c>
      <c r="D1595">
        <f t="shared" si="49"/>
        <v>1</v>
      </c>
    </row>
    <row r="1596" spans="1:4" x14ac:dyDescent="0.2">
      <c r="A1596">
        <v>75058092</v>
      </c>
      <c r="B1596" t="s">
        <v>3380</v>
      </c>
      <c r="C1596">
        <f t="shared" si="48"/>
        <v>1</v>
      </c>
      <c r="D1596">
        <f t="shared" si="49"/>
        <v>1</v>
      </c>
    </row>
    <row r="1597" spans="1:4" x14ac:dyDescent="0.2">
      <c r="A1597">
        <v>190128590</v>
      </c>
      <c r="B1597" t="s">
        <v>3380</v>
      </c>
      <c r="C1597">
        <f t="shared" si="48"/>
        <v>1</v>
      </c>
      <c r="D1597">
        <f t="shared" si="49"/>
        <v>1</v>
      </c>
    </row>
    <row r="1598" spans="1:4" x14ac:dyDescent="0.2">
      <c r="A1598">
        <v>191621052</v>
      </c>
      <c r="B1598" t="s">
        <v>3380</v>
      </c>
      <c r="C1598">
        <f t="shared" si="48"/>
        <v>1</v>
      </c>
      <c r="D1598">
        <f t="shared" si="49"/>
        <v>1</v>
      </c>
    </row>
    <row r="1599" spans="1:4" x14ac:dyDescent="0.2">
      <c r="A1599">
        <v>35225562</v>
      </c>
      <c r="B1599" t="s">
        <v>3380</v>
      </c>
      <c r="C1599">
        <f t="shared" si="48"/>
        <v>1</v>
      </c>
      <c r="D1599">
        <f t="shared" si="49"/>
        <v>1</v>
      </c>
    </row>
    <row r="1600" spans="1:4" x14ac:dyDescent="0.2">
      <c r="A1600">
        <v>13007776</v>
      </c>
      <c r="B1600" t="s">
        <v>3380</v>
      </c>
      <c r="C1600">
        <f t="shared" si="48"/>
        <v>1</v>
      </c>
      <c r="D1600">
        <f t="shared" si="49"/>
        <v>1</v>
      </c>
    </row>
    <row r="1601" spans="1:4" x14ac:dyDescent="0.2">
      <c r="A1601">
        <v>188358187</v>
      </c>
      <c r="B1601" t="s">
        <v>3380</v>
      </c>
      <c r="C1601">
        <f t="shared" si="48"/>
        <v>1</v>
      </c>
      <c r="D1601">
        <f t="shared" si="49"/>
        <v>1</v>
      </c>
    </row>
    <row r="1602" spans="1:4" x14ac:dyDescent="0.2">
      <c r="A1602">
        <v>173362922</v>
      </c>
      <c r="B1602" t="s">
        <v>3380</v>
      </c>
      <c r="C1602">
        <f t="shared" si="48"/>
        <v>1</v>
      </c>
      <c r="D1602">
        <f t="shared" si="49"/>
        <v>1</v>
      </c>
    </row>
    <row r="1603" spans="1:4" x14ac:dyDescent="0.2">
      <c r="A1603">
        <v>187042005</v>
      </c>
      <c r="B1603" t="s">
        <v>3380</v>
      </c>
      <c r="C1603">
        <f t="shared" ref="C1603:C1666" si="50">IF(IFERROR(SEARCH(" PA", B1603), 0), 1, 0)</f>
        <v>1</v>
      </c>
      <c r="D1603">
        <f t="shared" ref="D1603:D1666" si="51">IF(IFERROR(SEARCH("Pittsburgh", B1603), 0), 1, 0)</f>
        <v>1</v>
      </c>
    </row>
    <row r="1604" spans="1:4" x14ac:dyDescent="0.2">
      <c r="A1604">
        <v>6410425</v>
      </c>
      <c r="B1604" t="s">
        <v>3380</v>
      </c>
      <c r="C1604">
        <f t="shared" si="50"/>
        <v>1</v>
      </c>
      <c r="D1604">
        <f t="shared" si="51"/>
        <v>1</v>
      </c>
    </row>
    <row r="1605" spans="1:4" x14ac:dyDescent="0.2">
      <c r="A1605">
        <v>124737432</v>
      </c>
      <c r="B1605" t="s">
        <v>3380</v>
      </c>
      <c r="C1605">
        <f t="shared" si="50"/>
        <v>1</v>
      </c>
      <c r="D1605">
        <f t="shared" si="51"/>
        <v>1</v>
      </c>
    </row>
    <row r="1606" spans="1:4" x14ac:dyDescent="0.2">
      <c r="A1606">
        <v>186696828</v>
      </c>
      <c r="B1606" t="s">
        <v>3380</v>
      </c>
      <c r="C1606">
        <f t="shared" si="50"/>
        <v>1</v>
      </c>
      <c r="D1606">
        <f t="shared" si="51"/>
        <v>1</v>
      </c>
    </row>
    <row r="1607" spans="1:4" x14ac:dyDescent="0.2">
      <c r="A1607">
        <v>119313532</v>
      </c>
      <c r="B1607" t="s">
        <v>3380</v>
      </c>
      <c r="C1607">
        <f t="shared" si="50"/>
        <v>1</v>
      </c>
      <c r="D1607">
        <f t="shared" si="51"/>
        <v>1</v>
      </c>
    </row>
    <row r="1608" spans="1:4" x14ac:dyDescent="0.2">
      <c r="A1608">
        <v>8711675</v>
      </c>
      <c r="B1608" t="s">
        <v>3380</v>
      </c>
      <c r="C1608">
        <f t="shared" si="50"/>
        <v>1</v>
      </c>
      <c r="D1608">
        <f t="shared" si="51"/>
        <v>1</v>
      </c>
    </row>
    <row r="1609" spans="1:4" x14ac:dyDescent="0.2">
      <c r="A1609">
        <v>166911852</v>
      </c>
      <c r="B1609" t="s">
        <v>3380</v>
      </c>
      <c r="C1609">
        <f t="shared" si="50"/>
        <v>1</v>
      </c>
      <c r="D1609">
        <f t="shared" si="51"/>
        <v>1</v>
      </c>
    </row>
    <row r="1610" spans="1:4" x14ac:dyDescent="0.2">
      <c r="A1610">
        <v>156395072</v>
      </c>
      <c r="B1610" t="s">
        <v>3380</v>
      </c>
      <c r="C1610">
        <f t="shared" si="50"/>
        <v>1</v>
      </c>
      <c r="D1610">
        <f t="shared" si="51"/>
        <v>1</v>
      </c>
    </row>
    <row r="1611" spans="1:4" x14ac:dyDescent="0.2">
      <c r="A1611">
        <v>174987962</v>
      </c>
      <c r="B1611" t="s">
        <v>3380</v>
      </c>
      <c r="C1611">
        <f t="shared" si="50"/>
        <v>1</v>
      </c>
      <c r="D1611">
        <f t="shared" si="51"/>
        <v>1</v>
      </c>
    </row>
    <row r="1612" spans="1:4" x14ac:dyDescent="0.2">
      <c r="A1612">
        <v>91563412</v>
      </c>
      <c r="B1612" t="s">
        <v>3380</v>
      </c>
      <c r="C1612">
        <f t="shared" si="50"/>
        <v>1</v>
      </c>
      <c r="D1612">
        <f t="shared" si="51"/>
        <v>1</v>
      </c>
    </row>
    <row r="1613" spans="1:4" x14ac:dyDescent="0.2">
      <c r="A1613">
        <v>191150736</v>
      </c>
      <c r="B1613" t="s">
        <v>3380</v>
      </c>
      <c r="C1613">
        <f t="shared" si="50"/>
        <v>1</v>
      </c>
      <c r="D1613">
        <f t="shared" si="51"/>
        <v>1</v>
      </c>
    </row>
    <row r="1614" spans="1:4" x14ac:dyDescent="0.2">
      <c r="A1614">
        <v>161270742</v>
      </c>
      <c r="B1614" t="s">
        <v>3380</v>
      </c>
      <c r="C1614">
        <f t="shared" si="50"/>
        <v>1</v>
      </c>
      <c r="D1614">
        <f t="shared" si="51"/>
        <v>1</v>
      </c>
    </row>
    <row r="1615" spans="1:4" x14ac:dyDescent="0.2">
      <c r="A1615">
        <v>134157602</v>
      </c>
      <c r="B1615" t="s">
        <v>3380</v>
      </c>
      <c r="C1615">
        <f t="shared" si="50"/>
        <v>1</v>
      </c>
      <c r="D1615">
        <f t="shared" si="51"/>
        <v>1</v>
      </c>
    </row>
    <row r="1616" spans="1:4" x14ac:dyDescent="0.2">
      <c r="A1616">
        <v>49573552</v>
      </c>
      <c r="B1616" t="s">
        <v>3380</v>
      </c>
      <c r="C1616">
        <f t="shared" si="50"/>
        <v>1</v>
      </c>
      <c r="D1616">
        <f t="shared" si="51"/>
        <v>1</v>
      </c>
    </row>
    <row r="1617" spans="1:4" x14ac:dyDescent="0.2">
      <c r="A1617">
        <v>136842352</v>
      </c>
      <c r="B1617" t="s">
        <v>3380</v>
      </c>
      <c r="C1617">
        <f t="shared" si="50"/>
        <v>1</v>
      </c>
      <c r="D1617">
        <f t="shared" si="51"/>
        <v>1</v>
      </c>
    </row>
    <row r="1618" spans="1:4" x14ac:dyDescent="0.2">
      <c r="A1618">
        <v>182675942</v>
      </c>
      <c r="B1618" t="s">
        <v>3380</v>
      </c>
      <c r="C1618">
        <f t="shared" si="50"/>
        <v>1</v>
      </c>
      <c r="D1618">
        <f t="shared" si="51"/>
        <v>1</v>
      </c>
    </row>
    <row r="1619" spans="1:4" x14ac:dyDescent="0.2">
      <c r="A1619">
        <v>104381632</v>
      </c>
      <c r="B1619" t="s">
        <v>3380</v>
      </c>
      <c r="C1619">
        <f t="shared" si="50"/>
        <v>1</v>
      </c>
      <c r="D1619">
        <f t="shared" si="51"/>
        <v>1</v>
      </c>
    </row>
    <row r="1620" spans="1:4" x14ac:dyDescent="0.2">
      <c r="A1620">
        <v>149863212</v>
      </c>
      <c r="B1620" t="s">
        <v>3380</v>
      </c>
      <c r="C1620">
        <f t="shared" si="50"/>
        <v>1</v>
      </c>
      <c r="D1620">
        <f t="shared" si="51"/>
        <v>1</v>
      </c>
    </row>
    <row r="1621" spans="1:4" x14ac:dyDescent="0.2">
      <c r="A1621">
        <v>83697272</v>
      </c>
      <c r="B1621" t="s">
        <v>3380</v>
      </c>
      <c r="C1621">
        <f t="shared" si="50"/>
        <v>1</v>
      </c>
      <c r="D1621">
        <f t="shared" si="51"/>
        <v>1</v>
      </c>
    </row>
    <row r="1622" spans="1:4" x14ac:dyDescent="0.2">
      <c r="A1622">
        <v>50832122</v>
      </c>
      <c r="B1622" t="s">
        <v>3380</v>
      </c>
      <c r="C1622">
        <f t="shared" si="50"/>
        <v>1</v>
      </c>
      <c r="D1622">
        <f t="shared" si="51"/>
        <v>1</v>
      </c>
    </row>
    <row r="1623" spans="1:4" x14ac:dyDescent="0.2">
      <c r="A1623">
        <v>190504988</v>
      </c>
      <c r="B1623" t="s">
        <v>3380</v>
      </c>
      <c r="C1623">
        <f t="shared" si="50"/>
        <v>1</v>
      </c>
      <c r="D1623">
        <f t="shared" si="51"/>
        <v>1</v>
      </c>
    </row>
    <row r="1624" spans="1:4" x14ac:dyDescent="0.2">
      <c r="A1624">
        <v>77971042</v>
      </c>
      <c r="B1624" t="s">
        <v>3380</v>
      </c>
      <c r="C1624">
        <f t="shared" si="50"/>
        <v>1</v>
      </c>
      <c r="D1624">
        <f t="shared" si="51"/>
        <v>1</v>
      </c>
    </row>
    <row r="1625" spans="1:4" x14ac:dyDescent="0.2">
      <c r="A1625">
        <v>8224381</v>
      </c>
      <c r="B1625" t="s">
        <v>3380</v>
      </c>
      <c r="C1625">
        <f t="shared" si="50"/>
        <v>1</v>
      </c>
      <c r="D1625">
        <f t="shared" si="51"/>
        <v>1</v>
      </c>
    </row>
    <row r="1626" spans="1:4" x14ac:dyDescent="0.2">
      <c r="A1626">
        <v>5977224</v>
      </c>
      <c r="B1626" t="s">
        <v>3380</v>
      </c>
      <c r="C1626">
        <f t="shared" si="50"/>
        <v>1</v>
      </c>
      <c r="D1626">
        <f t="shared" si="51"/>
        <v>1</v>
      </c>
    </row>
    <row r="1627" spans="1:4" x14ac:dyDescent="0.2">
      <c r="A1627">
        <v>22136671</v>
      </c>
      <c r="B1627" t="s">
        <v>3380</v>
      </c>
      <c r="C1627">
        <f t="shared" si="50"/>
        <v>1</v>
      </c>
      <c r="D1627">
        <f t="shared" si="51"/>
        <v>1</v>
      </c>
    </row>
    <row r="1628" spans="1:4" x14ac:dyDescent="0.2">
      <c r="A1628">
        <v>184325345</v>
      </c>
      <c r="B1628" t="s">
        <v>3380</v>
      </c>
      <c r="C1628">
        <f t="shared" si="50"/>
        <v>1</v>
      </c>
      <c r="D1628">
        <f t="shared" si="51"/>
        <v>1</v>
      </c>
    </row>
    <row r="1629" spans="1:4" x14ac:dyDescent="0.2">
      <c r="A1629">
        <v>54297732</v>
      </c>
      <c r="B1629" t="s">
        <v>3380</v>
      </c>
      <c r="C1629">
        <f t="shared" si="50"/>
        <v>1</v>
      </c>
      <c r="D1629">
        <f t="shared" si="51"/>
        <v>1</v>
      </c>
    </row>
    <row r="1630" spans="1:4" x14ac:dyDescent="0.2">
      <c r="A1630">
        <v>176429642</v>
      </c>
      <c r="B1630" t="s">
        <v>3380</v>
      </c>
      <c r="C1630">
        <f t="shared" si="50"/>
        <v>1</v>
      </c>
      <c r="D1630">
        <f t="shared" si="51"/>
        <v>1</v>
      </c>
    </row>
    <row r="1631" spans="1:4" x14ac:dyDescent="0.2">
      <c r="A1631">
        <v>132107882</v>
      </c>
      <c r="B1631" t="s">
        <v>3380</v>
      </c>
      <c r="C1631">
        <f t="shared" si="50"/>
        <v>1</v>
      </c>
      <c r="D1631">
        <f t="shared" si="51"/>
        <v>1</v>
      </c>
    </row>
    <row r="1632" spans="1:4" x14ac:dyDescent="0.2">
      <c r="A1632">
        <v>58647162</v>
      </c>
      <c r="B1632" t="s">
        <v>3380</v>
      </c>
      <c r="C1632">
        <f t="shared" si="50"/>
        <v>1</v>
      </c>
      <c r="D1632">
        <f t="shared" si="51"/>
        <v>1</v>
      </c>
    </row>
    <row r="1633" spans="1:4" x14ac:dyDescent="0.2">
      <c r="A1633">
        <v>41314652</v>
      </c>
      <c r="B1633" t="s">
        <v>3380</v>
      </c>
      <c r="C1633">
        <f t="shared" si="50"/>
        <v>1</v>
      </c>
      <c r="D1633">
        <f t="shared" si="51"/>
        <v>1</v>
      </c>
    </row>
    <row r="1634" spans="1:4" x14ac:dyDescent="0.2">
      <c r="A1634">
        <v>164036692</v>
      </c>
      <c r="B1634" t="s">
        <v>3380</v>
      </c>
      <c r="C1634">
        <f t="shared" si="50"/>
        <v>1</v>
      </c>
      <c r="D1634">
        <f t="shared" si="51"/>
        <v>1</v>
      </c>
    </row>
    <row r="1635" spans="1:4" x14ac:dyDescent="0.2">
      <c r="A1635">
        <v>44576032</v>
      </c>
      <c r="B1635" t="s">
        <v>3380</v>
      </c>
      <c r="C1635">
        <f t="shared" si="50"/>
        <v>1</v>
      </c>
      <c r="D1635">
        <f t="shared" si="51"/>
        <v>1</v>
      </c>
    </row>
    <row r="1636" spans="1:4" x14ac:dyDescent="0.2">
      <c r="A1636">
        <v>191540477</v>
      </c>
      <c r="B1636" t="s">
        <v>3380</v>
      </c>
      <c r="C1636">
        <f t="shared" si="50"/>
        <v>1</v>
      </c>
      <c r="D1636">
        <f t="shared" si="51"/>
        <v>1</v>
      </c>
    </row>
    <row r="1637" spans="1:4" x14ac:dyDescent="0.2">
      <c r="A1637">
        <v>183346158</v>
      </c>
      <c r="B1637" t="s">
        <v>3380</v>
      </c>
      <c r="C1637">
        <f t="shared" si="50"/>
        <v>1</v>
      </c>
      <c r="D1637">
        <f t="shared" si="51"/>
        <v>1</v>
      </c>
    </row>
    <row r="1638" spans="1:4" x14ac:dyDescent="0.2">
      <c r="A1638">
        <v>13248672</v>
      </c>
      <c r="B1638" t="s">
        <v>3380</v>
      </c>
      <c r="C1638">
        <f t="shared" si="50"/>
        <v>1</v>
      </c>
      <c r="D1638">
        <f t="shared" si="51"/>
        <v>1</v>
      </c>
    </row>
    <row r="1639" spans="1:4" x14ac:dyDescent="0.2">
      <c r="A1639">
        <v>20880391</v>
      </c>
      <c r="B1639" t="s">
        <v>3380</v>
      </c>
      <c r="C1639">
        <f t="shared" si="50"/>
        <v>1</v>
      </c>
      <c r="D1639">
        <f t="shared" si="51"/>
        <v>1</v>
      </c>
    </row>
    <row r="1640" spans="1:4" x14ac:dyDescent="0.2">
      <c r="A1640">
        <v>187833606</v>
      </c>
      <c r="B1640" t="s">
        <v>3380</v>
      </c>
      <c r="C1640">
        <f t="shared" si="50"/>
        <v>1</v>
      </c>
      <c r="D1640">
        <f t="shared" si="51"/>
        <v>1</v>
      </c>
    </row>
    <row r="1641" spans="1:4" x14ac:dyDescent="0.2">
      <c r="A1641">
        <v>155375452</v>
      </c>
      <c r="B1641" t="s">
        <v>3380</v>
      </c>
      <c r="C1641">
        <f t="shared" si="50"/>
        <v>1</v>
      </c>
      <c r="D1641">
        <f t="shared" si="51"/>
        <v>1</v>
      </c>
    </row>
    <row r="1642" spans="1:4" x14ac:dyDescent="0.2">
      <c r="A1642">
        <v>3250973</v>
      </c>
      <c r="B1642" t="s">
        <v>3380</v>
      </c>
      <c r="C1642">
        <f t="shared" si="50"/>
        <v>1</v>
      </c>
      <c r="D1642">
        <f t="shared" si="51"/>
        <v>1</v>
      </c>
    </row>
    <row r="1643" spans="1:4" x14ac:dyDescent="0.2">
      <c r="A1643">
        <v>190605979</v>
      </c>
      <c r="B1643" t="s">
        <v>3380</v>
      </c>
      <c r="C1643">
        <f t="shared" si="50"/>
        <v>1</v>
      </c>
      <c r="D1643">
        <f t="shared" si="51"/>
        <v>1</v>
      </c>
    </row>
    <row r="1644" spans="1:4" x14ac:dyDescent="0.2">
      <c r="A1644">
        <v>187907808</v>
      </c>
      <c r="B1644" t="s">
        <v>3380</v>
      </c>
      <c r="C1644">
        <f t="shared" si="50"/>
        <v>1</v>
      </c>
      <c r="D1644">
        <f t="shared" si="51"/>
        <v>1</v>
      </c>
    </row>
    <row r="1645" spans="1:4" x14ac:dyDescent="0.2">
      <c r="A1645">
        <v>191769867</v>
      </c>
      <c r="B1645" t="s">
        <v>3380</v>
      </c>
      <c r="C1645">
        <f t="shared" si="50"/>
        <v>1</v>
      </c>
      <c r="D1645">
        <f t="shared" si="51"/>
        <v>1</v>
      </c>
    </row>
    <row r="1646" spans="1:4" x14ac:dyDescent="0.2">
      <c r="A1646">
        <v>4113606</v>
      </c>
      <c r="B1646" t="s">
        <v>3380</v>
      </c>
      <c r="C1646">
        <f t="shared" si="50"/>
        <v>1</v>
      </c>
      <c r="D1646">
        <f t="shared" si="51"/>
        <v>1</v>
      </c>
    </row>
    <row r="1647" spans="1:4" x14ac:dyDescent="0.2">
      <c r="A1647">
        <v>191551344</v>
      </c>
      <c r="B1647" t="s">
        <v>3380</v>
      </c>
      <c r="C1647">
        <f t="shared" si="50"/>
        <v>1</v>
      </c>
      <c r="D1647">
        <f t="shared" si="51"/>
        <v>1</v>
      </c>
    </row>
    <row r="1648" spans="1:4" x14ac:dyDescent="0.2">
      <c r="A1648">
        <v>24844822</v>
      </c>
      <c r="B1648" t="s">
        <v>3380</v>
      </c>
      <c r="C1648">
        <f t="shared" si="50"/>
        <v>1</v>
      </c>
      <c r="D1648">
        <f t="shared" si="51"/>
        <v>1</v>
      </c>
    </row>
    <row r="1649" spans="1:4" x14ac:dyDescent="0.2">
      <c r="A1649">
        <v>11405998</v>
      </c>
      <c r="B1649" t="s">
        <v>3380</v>
      </c>
      <c r="C1649">
        <f t="shared" si="50"/>
        <v>1</v>
      </c>
      <c r="D1649">
        <f t="shared" si="51"/>
        <v>1</v>
      </c>
    </row>
    <row r="1650" spans="1:4" x14ac:dyDescent="0.2">
      <c r="A1650">
        <v>53198632</v>
      </c>
      <c r="B1650" t="s">
        <v>3380</v>
      </c>
      <c r="C1650">
        <f t="shared" si="50"/>
        <v>1</v>
      </c>
      <c r="D1650">
        <f t="shared" si="51"/>
        <v>1</v>
      </c>
    </row>
    <row r="1651" spans="1:4" x14ac:dyDescent="0.2">
      <c r="A1651">
        <v>137352992</v>
      </c>
      <c r="B1651" t="s">
        <v>3380</v>
      </c>
      <c r="C1651">
        <f t="shared" si="50"/>
        <v>1</v>
      </c>
      <c r="D1651">
        <f t="shared" si="51"/>
        <v>1</v>
      </c>
    </row>
    <row r="1652" spans="1:4" x14ac:dyDescent="0.2">
      <c r="A1652">
        <v>187921350</v>
      </c>
      <c r="B1652" t="s">
        <v>3380</v>
      </c>
      <c r="C1652">
        <f t="shared" si="50"/>
        <v>1</v>
      </c>
      <c r="D1652">
        <f t="shared" si="51"/>
        <v>1</v>
      </c>
    </row>
    <row r="1653" spans="1:4" x14ac:dyDescent="0.2">
      <c r="A1653">
        <v>189013196</v>
      </c>
      <c r="B1653" t="s">
        <v>3380</v>
      </c>
      <c r="C1653">
        <f t="shared" si="50"/>
        <v>1</v>
      </c>
      <c r="D1653">
        <f t="shared" si="51"/>
        <v>1</v>
      </c>
    </row>
    <row r="1654" spans="1:4" x14ac:dyDescent="0.2">
      <c r="A1654">
        <v>190300620</v>
      </c>
      <c r="B1654" t="s">
        <v>3380</v>
      </c>
      <c r="C1654">
        <f t="shared" si="50"/>
        <v>1</v>
      </c>
      <c r="D1654">
        <f t="shared" si="51"/>
        <v>1</v>
      </c>
    </row>
    <row r="1655" spans="1:4" x14ac:dyDescent="0.2">
      <c r="A1655">
        <v>181646692</v>
      </c>
      <c r="B1655" t="s">
        <v>3380</v>
      </c>
      <c r="C1655">
        <f t="shared" si="50"/>
        <v>1</v>
      </c>
      <c r="D1655">
        <f t="shared" si="51"/>
        <v>1</v>
      </c>
    </row>
    <row r="1656" spans="1:4" x14ac:dyDescent="0.2">
      <c r="A1656">
        <v>186207542</v>
      </c>
      <c r="B1656" t="s">
        <v>3380</v>
      </c>
      <c r="C1656">
        <f t="shared" si="50"/>
        <v>1</v>
      </c>
      <c r="D1656">
        <f t="shared" si="51"/>
        <v>1</v>
      </c>
    </row>
    <row r="1657" spans="1:4" x14ac:dyDescent="0.2">
      <c r="A1657">
        <v>6215806</v>
      </c>
      <c r="B1657" t="s">
        <v>3380</v>
      </c>
      <c r="C1657">
        <f t="shared" si="50"/>
        <v>1</v>
      </c>
      <c r="D1657">
        <f t="shared" si="51"/>
        <v>1</v>
      </c>
    </row>
    <row r="1658" spans="1:4" x14ac:dyDescent="0.2">
      <c r="A1658">
        <v>90746632</v>
      </c>
      <c r="B1658" t="s">
        <v>3380</v>
      </c>
      <c r="C1658">
        <f t="shared" si="50"/>
        <v>1</v>
      </c>
      <c r="D1658">
        <f t="shared" si="51"/>
        <v>1</v>
      </c>
    </row>
    <row r="1659" spans="1:4" x14ac:dyDescent="0.2">
      <c r="A1659">
        <v>71302342</v>
      </c>
      <c r="B1659" t="s">
        <v>3380</v>
      </c>
      <c r="C1659">
        <f t="shared" si="50"/>
        <v>1</v>
      </c>
      <c r="D1659">
        <f t="shared" si="51"/>
        <v>1</v>
      </c>
    </row>
    <row r="1660" spans="1:4" x14ac:dyDescent="0.2">
      <c r="A1660">
        <v>9066784</v>
      </c>
      <c r="B1660" t="s">
        <v>3380</v>
      </c>
      <c r="C1660">
        <f t="shared" si="50"/>
        <v>1</v>
      </c>
      <c r="D1660">
        <f t="shared" si="51"/>
        <v>1</v>
      </c>
    </row>
    <row r="1661" spans="1:4" x14ac:dyDescent="0.2">
      <c r="A1661">
        <v>2477069</v>
      </c>
      <c r="B1661" t="s">
        <v>3380</v>
      </c>
      <c r="C1661">
        <f t="shared" si="50"/>
        <v>1</v>
      </c>
      <c r="D1661">
        <f t="shared" si="51"/>
        <v>1</v>
      </c>
    </row>
    <row r="1662" spans="1:4" x14ac:dyDescent="0.2">
      <c r="A1662">
        <v>12346175</v>
      </c>
      <c r="B1662" t="s">
        <v>3380</v>
      </c>
      <c r="C1662">
        <f t="shared" si="50"/>
        <v>1</v>
      </c>
      <c r="D1662">
        <f t="shared" si="51"/>
        <v>1</v>
      </c>
    </row>
    <row r="1663" spans="1:4" x14ac:dyDescent="0.2">
      <c r="A1663">
        <v>107162202</v>
      </c>
      <c r="B1663" t="s">
        <v>3380</v>
      </c>
      <c r="C1663">
        <f t="shared" si="50"/>
        <v>1</v>
      </c>
      <c r="D1663">
        <f t="shared" si="51"/>
        <v>1</v>
      </c>
    </row>
    <row r="1664" spans="1:4" x14ac:dyDescent="0.2">
      <c r="A1664">
        <v>182761529</v>
      </c>
      <c r="B1664" t="s">
        <v>3380</v>
      </c>
      <c r="C1664">
        <f t="shared" si="50"/>
        <v>1</v>
      </c>
      <c r="D1664">
        <f t="shared" si="51"/>
        <v>1</v>
      </c>
    </row>
    <row r="1665" spans="1:4" x14ac:dyDescent="0.2">
      <c r="A1665">
        <v>145561662</v>
      </c>
      <c r="B1665" t="s">
        <v>3380</v>
      </c>
      <c r="C1665">
        <f t="shared" si="50"/>
        <v>1</v>
      </c>
      <c r="D1665">
        <f t="shared" si="51"/>
        <v>1</v>
      </c>
    </row>
    <row r="1666" spans="1:4" x14ac:dyDescent="0.2">
      <c r="A1666">
        <v>32907982</v>
      </c>
      <c r="B1666" t="s">
        <v>3380</v>
      </c>
      <c r="C1666">
        <f t="shared" si="50"/>
        <v>1</v>
      </c>
      <c r="D1666">
        <f t="shared" si="51"/>
        <v>1</v>
      </c>
    </row>
    <row r="1667" spans="1:4" x14ac:dyDescent="0.2">
      <c r="A1667">
        <v>121573712</v>
      </c>
      <c r="B1667" t="s">
        <v>3380</v>
      </c>
      <c r="C1667">
        <f t="shared" ref="C1667:C1730" si="52">IF(IFERROR(SEARCH(" PA", B1667), 0), 1, 0)</f>
        <v>1</v>
      </c>
      <c r="D1667">
        <f t="shared" ref="D1667:D1730" si="53">IF(IFERROR(SEARCH("Pittsburgh", B1667), 0), 1, 0)</f>
        <v>1</v>
      </c>
    </row>
    <row r="1668" spans="1:4" x14ac:dyDescent="0.2">
      <c r="A1668">
        <v>188137722</v>
      </c>
      <c r="B1668" t="s">
        <v>3380</v>
      </c>
      <c r="C1668">
        <f t="shared" si="52"/>
        <v>1</v>
      </c>
      <c r="D1668">
        <f t="shared" si="53"/>
        <v>1</v>
      </c>
    </row>
    <row r="1669" spans="1:4" x14ac:dyDescent="0.2">
      <c r="A1669">
        <v>189692599</v>
      </c>
      <c r="B1669" t="s">
        <v>3380</v>
      </c>
      <c r="C1669">
        <f t="shared" si="52"/>
        <v>1</v>
      </c>
      <c r="D1669">
        <f t="shared" si="53"/>
        <v>1</v>
      </c>
    </row>
    <row r="1670" spans="1:4" x14ac:dyDescent="0.2">
      <c r="A1670">
        <v>14139600</v>
      </c>
      <c r="B1670" t="s">
        <v>3380</v>
      </c>
      <c r="C1670">
        <f t="shared" si="52"/>
        <v>1</v>
      </c>
      <c r="D1670">
        <f t="shared" si="53"/>
        <v>1</v>
      </c>
    </row>
    <row r="1671" spans="1:4" x14ac:dyDescent="0.2">
      <c r="A1671">
        <v>8655104</v>
      </c>
      <c r="B1671" t="s">
        <v>3380</v>
      </c>
      <c r="C1671">
        <f t="shared" si="52"/>
        <v>1</v>
      </c>
      <c r="D1671">
        <f t="shared" si="53"/>
        <v>1</v>
      </c>
    </row>
    <row r="1672" spans="1:4" x14ac:dyDescent="0.2">
      <c r="A1672">
        <v>189469520</v>
      </c>
      <c r="B1672" t="s">
        <v>3380</v>
      </c>
      <c r="C1672">
        <f t="shared" si="52"/>
        <v>1</v>
      </c>
      <c r="D1672">
        <f t="shared" si="53"/>
        <v>1</v>
      </c>
    </row>
    <row r="1673" spans="1:4" x14ac:dyDescent="0.2">
      <c r="A1673">
        <v>87550742</v>
      </c>
      <c r="B1673" t="s">
        <v>3380</v>
      </c>
      <c r="C1673">
        <f t="shared" si="52"/>
        <v>1</v>
      </c>
      <c r="D1673">
        <f t="shared" si="53"/>
        <v>1</v>
      </c>
    </row>
    <row r="1674" spans="1:4" x14ac:dyDescent="0.2">
      <c r="A1674">
        <v>158448922</v>
      </c>
      <c r="B1674" t="s">
        <v>3380</v>
      </c>
      <c r="C1674">
        <f t="shared" si="52"/>
        <v>1</v>
      </c>
      <c r="D1674">
        <f t="shared" si="53"/>
        <v>1</v>
      </c>
    </row>
    <row r="1675" spans="1:4" x14ac:dyDescent="0.2">
      <c r="A1675">
        <v>125680972</v>
      </c>
      <c r="B1675" t="s">
        <v>3380</v>
      </c>
      <c r="C1675">
        <f t="shared" si="52"/>
        <v>1</v>
      </c>
      <c r="D1675">
        <f t="shared" si="53"/>
        <v>1</v>
      </c>
    </row>
    <row r="1676" spans="1:4" x14ac:dyDescent="0.2">
      <c r="A1676">
        <v>156109552</v>
      </c>
      <c r="B1676" t="s">
        <v>3380</v>
      </c>
      <c r="C1676">
        <f t="shared" si="52"/>
        <v>1</v>
      </c>
      <c r="D1676">
        <f t="shared" si="53"/>
        <v>1</v>
      </c>
    </row>
    <row r="1677" spans="1:4" x14ac:dyDescent="0.2">
      <c r="A1677">
        <v>74935322</v>
      </c>
      <c r="B1677" t="s">
        <v>3380</v>
      </c>
      <c r="C1677">
        <f t="shared" si="52"/>
        <v>1</v>
      </c>
      <c r="D1677">
        <f t="shared" si="53"/>
        <v>1</v>
      </c>
    </row>
    <row r="1678" spans="1:4" x14ac:dyDescent="0.2">
      <c r="A1678">
        <v>8215729</v>
      </c>
      <c r="B1678" t="s">
        <v>3380</v>
      </c>
      <c r="C1678">
        <f t="shared" si="52"/>
        <v>1</v>
      </c>
      <c r="D1678">
        <f t="shared" si="53"/>
        <v>1</v>
      </c>
    </row>
    <row r="1679" spans="1:4" x14ac:dyDescent="0.2">
      <c r="A1679">
        <v>188788365</v>
      </c>
      <c r="B1679" t="s">
        <v>3380</v>
      </c>
      <c r="C1679">
        <f t="shared" si="52"/>
        <v>1</v>
      </c>
      <c r="D1679">
        <f t="shared" si="53"/>
        <v>1</v>
      </c>
    </row>
    <row r="1680" spans="1:4" x14ac:dyDescent="0.2">
      <c r="A1680">
        <v>31624292</v>
      </c>
      <c r="B1680" t="s">
        <v>3380</v>
      </c>
      <c r="C1680">
        <f t="shared" si="52"/>
        <v>1</v>
      </c>
      <c r="D1680">
        <f t="shared" si="53"/>
        <v>1</v>
      </c>
    </row>
    <row r="1681" spans="1:4" x14ac:dyDescent="0.2">
      <c r="A1681">
        <v>183345486</v>
      </c>
      <c r="B1681" t="s">
        <v>3380</v>
      </c>
      <c r="C1681">
        <f t="shared" si="52"/>
        <v>1</v>
      </c>
      <c r="D1681">
        <f t="shared" si="53"/>
        <v>1</v>
      </c>
    </row>
    <row r="1682" spans="1:4" x14ac:dyDescent="0.2">
      <c r="A1682">
        <v>189962237</v>
      </c>
      <c r="B1682" t="s">
        <v>3380</v>
      </c>
      <c r="C1682">
        <f t="shared" si="52"/>
        <v>1</v>
      </c>
      <c r="D1682">
        <f t="shared" si="53"/>
        <v>1</v>
      </c>
    </row>
    <row r="1683" spans="1:4" x14ac:dyDescent="0.2">
      <c r="A1683">
        <v>156415922</v>
      </c>
      <c r="B1683" t="s">
        <v>3380</v>
      </c>
      <c r="C1683">
        <f t="shared" si="52"/>
        <v>1</v>
      </c>
      <c r="D1683">
        <f t="shared" si="53"/>
        <v>1</v>
      </c>
    </row>
    <row r="1684" spans="1:4" x14ac:dyDescent="0.2">
      <c r="A1684">
        <v>190211544</v>
      </c>
      <c r="B1684" t="s">
        <v>3380</v>
      </c>
      <c r="C1684">
        <f t="shared" si="52"/>
        <v>1</v>
      </c>
      <c r="D1684">
        <f t="shared" si="53"/>
        <v>1</v>
      </c>
    </row>
    <row r="1685" spans="1:4" x14ac:dyDescent="0.2">
      <c r="A1685">
        <v>28405752</v>
      </c>
      <c r="B1685" t="s">
        <v>3380</v>
      </c>
      <c r="C1685">
        <f t="shared" si="52"/>
        <v>1</v>
      </c>
      <c r="D1685">
        <f t="shared" si="53"/>
        <v>1</v>
      </c>
    </row>
    <row r="1686" spans="1:4" x14ac:dyDescent="0.2">
      <c r="A1686">
        <v>11490796</v>
      </c>
      <c r="B1686" t="s">
        <v>3380</v>
      </c>
      <c r="C1686">
        <f t="shared" si="52"/>
        <v>1</v>
      </c>
      <c r="D1686">
        <f t="shared" si="53"/>
        <v>1</v>
      </c>
    </row>
    <row r="1687" spans="1:4" x14ac:dyDescent="0.2">
      <c r="A1687">
        <v>190428005</v>
      </c>
      <c r="B1687" t="s">
        <v>3380</v>
      </c>
      <c r="C1687">
        <f t="shared" si="52"/>
        <v>1</v>
      </c>
      <c r="D1687">
        <f t="shared" si="53"/>
        <v>1</v>
      </c>
    </row>
    <row r="1688" spans="1:4" x14ac:dyDescent="0.2">
      <c r="A1688">
        <v>99618162</v>
      </c>
      <c r="B1688" t="s">
        <v>3380</v>
      </c>
      <c r="C1688">
        <f t="shared" si="52"/>
        <v>1</v>
      </c>
      <c r="D1688">
        <f t="shared" si="53"/>
        <v>1</v>
      </c>
    </row>
    <row r="1689" spans="1:4" x14ac:dyDescent="0.2">
      <c r="A1689">
        <v>189276172</v>
      </c>
      <c r="B1689" t="s">
        <v>3380</v>
      </c>
      <c r="C1689">
        <f t="shared" si="52"/>
        <v>1</v>
      </c>
      <c r="D1689">
        <f t="shared" si="53"/>
        <v>1</v>
      </c>
    </row>
    <row r="1690" spans="1:4" x14ac:dyDescent="0.2">
      <c r="A1690">
        <v>2335432</v>
      </c>
      <c r="B1690" t="s">
        <v>3380</v>
      </c>
      <c r="C1690">
        <f t="shared" si="52"/>
        <v>1</v>
      </c>
      <c r="D1690">
        <f t="shared" si="53"/>
        <v>1</v>
      </c>
    </row>
    <row r="1691" spans="1:4" x14ac:dyDescent="0.2">
      <c r="A1691">
        <v>158229022</v>
      </c>
      <c r="B1691" t="s">
        <v>3380</v>
      </c>
      <c r="C1691">
        <f t="shared" si="52"/>
        <v>1</v>
      </c>
      <c r="D1691">
        <f t="shared" si="53"/>
        <v>1</v>
      </c>
    </row>
    <row r="1692" spans="1:4" x14ac:dyDescent="0.2">
      <c r="A1692">
        <v>12572849</v>
      </c>
      <c r="B1692" t="s">
        <v>3380</v>
      </c>
      <c r="C1692">
        <f t="shared" si="52"/>
        <v>1</v>
      </c>
      <c r="D1692">
        <f t="shared" si="53"/>
        <v>1</v>
      </c>
    </row>
    <row r="1693" spans="1:4" x14ac:dyDescent="0.2">
      <c r="A1693">
        <v>190801936</v>
      </c>
      <c r="B1693" t="s">
        <v>3380</v>
      </c>
      <c r="C1693">
        <f t="shared" si="52"/>
        <v>1</v>
      </c>
      <c r="D1693">
        <f t="shared" si="53"/>
        <v>1</v>
      </c>
    </row>
    <row r="1694" spans="1:4" x14ac:dyDescent="0.2">
      <c r="A1694">
        <v>14591948</v>
      </c>
      <c r="B1694" t="s">
        <v>3380</v>
      </c>
      <c r="C1694">
        <f t="shared" si="52"/>
        <v>1</v>
      </c>
      <c r="D1694">
        <f t="shared" si="53"/>
        <v>1</v>
      </c>
    </row>
    <row r="1695" spans="1:4" x14ac:dyDescent="0.2">
      <c r="A1695">
        <v>50288202</v>
      </c>
      <c r="B1695" t="s">
        <v>3380</v>
      </c>
      <c r="C1695">
        <f t="shared" si="52"/>
        <v>1</v>
      </c>
      <c r="D1695">
        <f t="shared" si="53"/>
        <v>1</v>
      </c>
    </row>
    <row r="1696" spans="1:4" x14ac:dyDescent="0.2">
      <c r="A1696">
        <v>60180752</v>
      </c>
      <c r="B1696" t="s">
        <v>3380</v>
      </c>
      <c r="C1696">
        <f t="shared" si="52"/>
        <v>1</v>
      </c>
      <c r="D1696">
        <f t="shared" si="53"/>
        <v>1</v>
      </c>
    </row>
    <row r="1697" spans="1:4" x14ac:dyDescent="0.2">
      <c r="A1697">
        <v>190258133</v>
      </c>
      <c r="B1697" t="s">
        <v>3380</v>
      </c>
      <c r="C1697">
        <f t="shared" si="52"/>
        <v>1</v>
      </c>
      <c r="D1697">
        <f t="shared" si="53"/>
        <v>1</v>
      </c>
    </row>
    <row r="1698" spans="1:4" x14ac:dyDescent="0.2">
      <c r="A1698">
        <v>191135752</v>
      </c>
      <c r="B1698" t="s">
        <v>3380</v>
      </c>
      <c r="C1698">
        <f t="shared" si="52"/>
        <v>1</v>
      </c>
      <c r="D1698">
        <f t="shared" si="53"/>
        <v>1</v>
      </c>
    </row>
    <row r="1699" spans="1:4" x14ac:dyDescent="0.2">
      <c r="A1699">
        <v>183035733</v>
      </c>
      <c r="B1699" t="s">
        <v>3380</v>
      </c>
      <c r="C1699">
        <f t="shared" si="52"/>
        <v>1</v>
      </c>
      <c r="D1699">
        <f t="shared" si="53"/>
        <v>1</v>
      </c>
    </row>
    <row r="1700" spans="1:4" x14ac:dyDescent="0.2">
      <c r="A1700">
        <v>76649122</v>
      </c>
      <c r="B1700" t="s">
        <v>3380</v>
      </c>
      <c r="C1700">
        <f t="shared" si="52"/>
        <v>1</v>
      </c>
      <c r="D1700">
        <f t="shared" si="53"/>
        <v>1</v>
      </c>
    </row>
    <row r="1701" spans="1:4" x14ac:dyDescent="0.2">
      <c r="A1701">
        <v>120270222</v>
      </c>
      <c r="B1701" t="s">
        <v>3380</v>
      </c>
      <c r="C1701">
        <f t="shared" si="52"/>
        <v>1</v>
      </c>
      <c r="D1701">
        <f t="shared" si="53"/>
        <v>1</v>
      </c>
    </row>
    <row r="1702" spans="1:4" x14ac:dyDescent="0.2">
      <c r="A1702">
        <v>11470276</v>
      </c>
      <c r="B1702" t="s">
        <v>3380</v>
      </c>
      <c r="C1702">
        <f t="shared" si="52"/>
        <v>1</v>
      </c>
      <c r="D1702">
        <f t="shared" si="53"/>
        <v>1</v>
      </c>
    </row>
    <row r="1703" spans="1:4" x14ac:dyDescent="0.2">
      <c r="A1703">
        <v>40804862</v>
      </c>
      <c r="B1703" t="s">
        <v>3380</v>
      </c>
      <c r="C1703">
        <f t="shared" si="52"/>
        <v>1</v>
      </c>
      <c r="D1703">
        <f t="shared" si="53"/>
        <v>1</v>
      </c>
    </row>
    <row r="1704" spans="1:4" x14ac:dyDescent="0.2">
      <c r="A1704">
        <v>10642504</v>
      </c>
      <c r="B1704" t="s">
        <v>3380</v>
      </c>
      <c r="C1704">
        <f t="shared" si="52"/>
        <v>1</v>
      </c>
      <c r="D1704">
        <f t="shared" si="53"/>
        <v>1</v>
      </c>
    </row>
    <row r="1705" spans="1:4" x14ac:dyDescent="0.2">
      <c r="A1705">
        <v>65471782</v>
      </c>
      <c r="B1705" t="s">
        <v>3380</v>
      </c>
      <c r="C1705">
        <f t="shared" si="52"/>
        <v>1</v>
      </c>
      <c r="D1705">
        <f t="shared" si="53"/>
        <v>1</v>
      </c>
    </row>
    <row r="1706" spans="1:4" x14ac:dyDescent="0.2">
      <c r="A1706">
        <v>180557152</v>
      </c>
      <c r="B1706" t="s">
        <v>3380</v>
      </c>
      <c r="C1706">
        <f t="shared" si="52"/>
        <v>1</v>
      </c>
      <c r="D1706">
        <f t="shared" si="53"/>
        <v>1</v>
      </c>
    </row>
    <row r="1707" spans="1:4" x14ac:dyDescent="0.2">
      <c r="A1707">
        <v>85499292</v>
      </c>
      <c r="B1707" t="s">
        <v>3380</v>
      </c>
      <c r="C1707">
        <f t="shared" si="52"/>
        <v>1</v>
      </c>
      <c r="D1707">
        <f t="shared" si="53"/>
        <v>1</v>
      </c>
    </row>
    <row r="1708" spans="1:4" x14ac:dyDescent="0.2">
      <c r="A1708">
        <v>62504242</v>
      </c>
      <c r="B1708" t="s">
        <v>3380</v>
      </c>
      <c r="C1708">
        <f t="shared" si="52"/>
        <v>1</v>
      </c>
      <c r="D1708">
        <f t="shared" si="53"/>
        <v>1</v>
      </c>
    </row>
    <row r="1709" spans="1:4" x14ac:dyDescent="0.2">
      <c r="A1709">
        <v>4390879</v>
      </c>
      <c r="B1709" t="s">
        <v>3380</v>
      </c>
      <c r="C1709">
        <f t="shared" si="52"/>
        <v>1</v>
      </c>
      <c r="D1709">
        <f t="shared" si="53"/>
        <v>1</v>
      </c>
    </row>
    <row r="1710" spans="1:4" x14ac:dyDescent="0.2">
      <c r="A1710">
        <v>173184462</v>
      </c>
      <c r="B1710" t="s">
        <v>3380</v>
      </c>
      <c r="C1710">
        <f t="shared" si="52"/>
        <v>1</v>
      </c>
      <c r="D1710">
        <f t="shared" si="53"/>
        <v>1</v>
      </c>
    </row>
    <row r="1711" spans="1:4" x14ac:dyDescent="0.2">
      <c r="A1711">
        <v>185321323</v>
      </c>
      <c r="B1711" t="s">
        <v>3380</v>
      </c>
      <c r="C1711">
        <f t="shared" si="52"/>
        <v>1</v>
      </c>
      <c r="D1711">
        <f t="shared" si="53"/>
        <v>1</v>
      </c>
    </row>
    <row r="1712" spans="1:4" x14ac:dyDescent="0.2">
      <c r="A1712">
        <v>38608082</v>
      </c>
      <c r="B1712" t="s">
        <v>3380</v>
      </c>
      <c r="C1712">
        <f t="shared" si="52"/>
        <v>1</v>
      </c>
      <c r="D1712">
        <f t="shared" si="53"/>
        <v>1</v>
      </c>
    </row>
    <row r="1713" spans="1:4" x14ac:dyDescent="0.2">
      <c r="A1713">
        <v>188760850</v>
      </c>
      <c r="B1713" t="s">
        <v>3380</v>
      </c>
      <c r="C1713">
        <f t="shared" si="52"/>
        <v>1</v>
      </c>
      <c r="D1713">
        <f t="shared" si="53"/>
        <v>1</v>
      </c>
    </row>
    <row r="1714" spans="1:4" x14ac:dyDescent="0.2">
      <c r="A1714">
        <v>13064945</v>
      </c>
      <c r="B1714" t="s">
        <v>3380</v>
      </c>
      <c r="C1714">
        <f t="shared" si="52"/>
        <v>1</v>
      </c>
      <c r="D1714">
        <f t="shared" si="53"/>
        <v>1</v>
      </c>
    </row>
    <row r="1715" spans="1:4" x14ac:dyDescent="0.2">
      <c r="A1715">
        <v>105010352</v>
      </c>
      <c r="B1715" t="s">
        <v>3380</v>
      </c>
      <c r="C1715">
        <f t="shared" si="52"/>
        <v>1</v>
      </c>
      <c r="D1715">
        <f t="shared" si="53"/>
        <v>1</v>
      </c>
    </row>
    <row r="1716" spans="1:4" x14ac:dyDescent="0.2">
      <c r="A1716">
        <v>5924186</v>
      </c>
      <c r="B1716" t="s">
        <v>3380</v>
      </c>
      <c r="C1716">
        <f t="shared" si="52"/>
        <v>1</v>
      </c>
      <c r="D1716">
        <f t="shared" si="53"/>
        <v>1</v>
      </c>
    </row>
    <row r="1717" spans="1:4" x14ac:dyDescent="0.2">
      <c r="A1717">
        <v>43268322</v>
      </c>
      <c r="B1717" t="s">
        <v>3380</v>
      </c>
      <c r="C1717">
        <f t="shared" si="52"/>
        <v>1</v>
      </c>
      <c r="D1717">
        <f t="shared" si="53"/>
        <v>1</v>
      </c>
    </row>
    <row r="1718" spans="1:4" x14ac:dyDescent="0.2">
      <c r="A1718">
        <v>132111782</v>
      </c>
      <c r="B1718" t="s">
        <v>3380</v>
      </c>
      <c r="C1718">
        <f t="shared" si="52"/>
        <v>1</v>
      </c>
      <c r="D1718">
        <f t="shared" si="53"/>
        <v>1</v>
      </c>
    </row>
    <row r="1719" spans="1:4" x14ac:dyDescent="0.2">
      <c r="A1719">
        <v>48739992</v>
      </c>
      <c r="B1719" t="s">
        <v>3380</v>
      </c>
      <c r="C1719">
        <f t="shared" si="52"/>
        <v>1</v>
      </c>
      <c r="D1719">
        <f t="shared" si="53"/>
        <v>1</v>
      </c>
    </row>
    <row r="1720" spans="1:4" x14ac:dyDescent="0.2">
      <c r="A1720">
        <v>53581762</v>
      </c>
      <c r="B1720" t="s">
        <v>3380</v>
      </c>
      <c r="C1720">
        <f t="shared" si="52"/>
        <v>1</v>
      </c>
      <c r="D1720">
        <f t="shared" si="53"/>
        <v>1</v>
      </c>
    </row>
    <row r="1721" spans="1:4" x14ac:dyDescent="0.2">
      <c r="A1721">
        <v>147943672</v>
      </c>
      <c r="B1721" t="s">
        <v>3380</v>
      </c>
      <c r="C1721">
        <f t="shared" si="52"/>
        <v>1</v>
      </c>
      <c r="D1721">
        <f t="shared" si="53"/>
        <v>1</v>
      </c>
    </row>
    <row r="1722" spans="1:4" x14ac:dyDescent="0.2">
      <c r="A1722">
        <v>183428376</v>
      </c>
      <c r="B1722" t="s">
        <v>3380</v>
      </c>
      <c r="C1722">
        <f t="shared" si="52"/>
        <v>1</v>
      </c>
      <c r="D1722">
        <f t="shared" si="53"/>
        <v>1</v>
      </c>
    </row>
    <row r="1723" spans="1:4" x14ac:dyDescent="0.2">
      <c r="A1723">
        <v>151207622</v>
      </c>
      <c r="B1723" t="s">
        <v>3380</v>
      </c>
      <c r="C1723">
        <f t="shared" si="52"/>
        <v>1</v>
      </c>
      <c r="D1723">
        <f t="shared" si="53"/>
        <v>1</v>
      </c>
    </row>
    <row r="1724" spans="1:4" x14ac:dyDescent="0.2">
      <c r="A1724">
        <v>176849592</v>
      </c>
      <c r="B1724" t="s">
        <v>3380</v>
      </c>
      <c r="C1724">
        <f t="shared" si="52"/>
        <v>1</v>
      </c>
      <c r="D1724">
        <f t="shared" si="53"/>
        <v>1</v>
      </c>
    </row>
    <row r="1725" spans="1:4" x14ac:dyDescent="0.2">
      <c r="A1725">
        <v>185251718</v>
      </c>
      <c r="B1725" t="s">
        <v>3380</v>
      </c>
      <c r="C1725">
        <f t="shared" si="52"/>
        <v>1</v>
      </c>
      <c r="D1725">
        <f t="shared" si="53"/>
        <v>1</v>
      </c>
    </row>
    <row r="1726" spans="1:4" x14ac:dyDescent="0.2">
      <c r="A1726">
        <v>13569325</v>
      </c>
      <c r="B1726" t="s">
        <v>3380</v>
      </c>
      <c r="C1726">
        <f t="shared" si="52"/>
        <v>1</v>
      </c>
      <c r="D1726">
        <f t="shared" si="53"/>
        <v>1</v>
      </c>
    </row>
    <row r="1727" spans="1:4" x14ac:dyDescent="0.2">
      <c r="A1727">
        <v>63013852</v>
      </c>
      <c r="B1727" t="s">
        <v>3380</v>
      </c>
      <c r="C1727">
        <f t="shared" si="52"/>
        <v>1</v>
      </c>
      <c r="D1727">
        <f t="shared" si="53"/>
        <v>1</v>
      </c>
    </row>
    <row r="1728" spans="1:4" x14ac:dyDescent="0.2">
      <c r="A1728">
        <v>34440032</v>
      </c>
      <c r="B1728" t="s">
        <v>3380</v>
      </c>
      <c r="C1728">
        <f t="shared" si="52"/>
        <v>1</v>
      </c>
      <c r="D1728">
        <f t="shared" si="53"/>
        <v>1</v>
      </c>
    </row>
    <row r="1729" spans="1:4" x14ac:dyDescent="0.2">
      <c r="A1729">
        <v>190717397</v>
      </c>
      <c r="B1729" t="s">
        <v>3380</v>
      </c>
      <c r="C1729">
        <f t="shared" si="52"/>
        <v>1</v>
      </c>
      <c r="D1729">
        <f t="shared" si="53"/>
        <v>1</v>
      </c>
    </row>
    <row r="1730" spans="1:4" x14ac:dyDescent="0.2">
      <c r="A1730">
        <v>190712977</v>
      </c>
      <c r="B1730" t="s">
        <v>3380</v>
      </c>
      <c r="C1730">
        <f t="shared" si="52"/>
        <v>1</v>
      </c>
      <c r="D1730">
        <f t="shared" si="53"/>
        <v>1</v>
      </c>
    </row>
    <row r="1731" spans="1:4" x14ac:dyDescent="0.2">
      <c r="A1731">
        <v>185429175</v>
      </c>
      <c r="B1731" t="s">
        <v>3380</v>
      </c>
      <c r="C1731">
        <f t="shared" ref="C1731:C1794" si="54">IF(IFERROR(SEARCH(" PA", B1731), 0), 1, 0)</f>
        <v>1</v>
      </c>
      <c r="D1731">
        <f t="shared" ref="D1731:D1794" si="55">IF(IFERROR(SEARCH("Pittsburgh", B1731), 0), 1, 0)</f>
        <v>1</v>
      </c>
    </row>
    <row r="1732" spans="1:4" x14ac:dyDescent="0.2">
      <c r="A1732">
        <v>184357143</v>
      </c>
      <c r="B1732" t="s">
        <v>3380</v>
      </c>
      <c r="C1732">
        <f t="shared" si="54"/>
        <v>1</v>
      </c>
      <c r="D1732">
        <f t="shared" si="55"/>
        <v>1</v>
      </c>
    </row>
    <row r="1733" spans="1:4" x14ac:dyDescent="0.2">
      <c r="A1733">
        <v>127106592</v>
      </c>
      <c r="B1733" t="s">
        <v>3380</v>
      </c>
      <c r="C1733">
        <f t="shared" si="54"/>
        <v>1</v>
      </c>
      <c r="D1733">
        <f t="shared" si="55"/>
        <v>1</v>
      </c>
    </row>
    <row r="1734" spans="1:4" x14ac:dyDescent="0.2">
      <c r="A1734">
        <v>155770122</v>
      </c>
      <c r="B1734" t="s">
        <v>3380</v>
      </c>
      <c r="C1734">
        <f t="shared" si="54"/>
        <v>1</v>
      </c>
      <c r="D1734">
        <f t="shared" si="55"/>
        <v>1</v>
      </c>
    </row>
    <row r="1735" spans="1:4" x14ac:dyDescent="0.2">
      <c r="A1735">
        <v>183108778</v>
      </c>
      <c r="B1735" t="s">
        <v>3380</v>
      </c>
      <c r="C1735">
        <f t="shared" si="54"/>
        <v>1</v>
      </c>
      <c r="D1735">
        <f t="shared" si="55"/>
        <v>1</v>
      </c>
    </row>
    <row r="1736" spans="1:4" x14ac:dyDescent="0.2">
      <c r="A1736">
        <v>8720957</v>
      </c>
      <c r="B1736" t="s">
        <v>3380</v>
      </c>
      <c r="C1736">
        <f t="shared" si="54"/>
        <v>1</v>
      </c>
      <c r="D1736">
        <f t="shared" si="55"/>
        <v>1</v>
      </c>
    </row>
    <row r="1737" spans="1:4" x14ac:dyDescent="0.2">
      <c r="A1737">
        <v>111230852</v>
      </c>
      <c r="B1737" t="s">
        <v>3380</v>
      </c>
      <c r="C1737">
        <f t="shared" si="54"/>
        <v>1</v>
      </c>
      <c r="D1737">
        <f t="shared" si="55"/>
        <v>1</v>
      </c>
    </row>
    <row r="1738" spans="1:4" x14ac:dyDescent="0.2">
      <c r="A1738">
        <v>107876192</v>
      </c>
      <c r="B1738" t="s">
        <v>3380</v>
      </c>
      <c r="C1738">
        <f t="shared" si="54"/>
        <v>1</v>
      </c>
      <c r="D1738">
        <f t="shared" si="55"/>
        <v>1</v>
      </c>
    </row>
    <row r="1739" spans="1:4" x14ac:dyDescent="0.2">
      <c r="A1739">
        <v>190965023</v>
      </c>
      <c r="B1739" t="s">
        <v>3380</v>
      </c>
      <c r="C1739">
        <f t="shared" si="54"/>
        <v>1</v>
      </c>
      <c r="D1739">
        <f t="shared" si="55"/>
        <v>1</v>
      </c>
    </row>
    <row r="1740" spans="1:4" x14ac:dyDescent="0.2">
      <c r="A1740">
        <v>84857002</v>
      </c>
      <c r="B1740" t="s">
        <v>3380</v>
      </c>
      <c r="C1740">
        <f t="shared" si="54"/>
        <v>1</v>
      </c>
      <c r="D1740">
        <f t="shared" si="55"/>
        <v>1</v>
      </c>
    </row>
    <row r="1741" spans="1:4" x14ac:dyDescent="0.2">
      <c r="A1741">
        <v>80739692</v>
      </c>
      <c r="B1741" t="s">
        <v>3380</v>
      </c>
      <c r="C1741">
        <f t="shared" si="54"/>
        <v>1</v>
      </c>
      <c r="D1741">
        <f t="shared" si="55"/>
        <v>1</v>
      </c>
    </row>
    <row r="1742" spans="1:4" x14ac:dyDescent="0.2">
      <c r="A1742">
        <v>174847252</v>
      </c>
      <c r="B1742" t="s">
        <v>3380</v>
      </c>
      <c r="C1742">
        <f t="shared" si="54"/>
        <v>1</v>
      </c>
      <c r="D1742">
        <f t="shared" si="55"/>
        <v>1</v>
      </c>
    </row>
    <row r="1743" spans="1:4" x14ac:dyDescent="0.2">
      <c r="A1743">
        <v>135414782</v>
      </c>
      <c r="B1743" t="s">
        <v>3380</v>
      </c>
      <c r="C1743">
        <f t="shared" si="54"/>
        <v>1</v>
      </c>
      <c r="D1743">
        <f t="shared" si="55"/>
        <v>1</v>
      </c>
    </row>
    <row r="1744" spans="1:4" x14ac:dyDescent="0.2">
      <c r="A1744">
        <v>182774432</v>
      </c>
      <c r="B1744" t="s">
        <v>3380</v>
      </c>
      <c r="C1744">
        <f t="shared" si="54"/>
        <v>1</v>
      </c>
      <c r="D1744">
        <f t="shared" si="55"/>
        <v>1</v>
      </c>
    </row>
    <row r="1745" spans="1:4" x14ac:dyDescent="0.2">
      <c r="A1745">
        <v>12913876</v>
      </c>
      <c r="B1745" t="s">
        <v>3380</v>
      </c>
      <c r="C1745">
        <f t="shared" si="54"/>
        <v>1</v>
      </c>
      <c r="D1745">
        <f t="shared" si="55"/>
        <v>1</v>
      </c>
    </row>
    <row r="1746" spans="1:4" x14ac:dyDescent="0.2">
      <c r="A1746">
        <v>76357952</v>
      </c>
      <c r="B1746" t="s">
        <v>3380</v>
      </c>
      <c r="C1746">
        <f t="shared" si="54"/>
        <v>1</v>
      </c>
      <c r="D1746">
        <f t="shared" si="55"/>
        <v>1</v>
      </c>
    </row>
    <row r="1747" spans="1:4" x14ac:dyDescent="0.2">
      <c r="A1747">
        <v>125965462</v>
      </c>
      <c r="B1747" t="s">
        <v>3380</v>
      </c>
      <c r="C1747">
        <f t="shared" si="54"/>
        <v>1</v>
      </c>
      <c r="D1747">
        <f t="shared" si="55"/>
        <v>1</v>
      </c>
    </row>
    <row r="1748" spans="1:4" x14ac:dyDescent="0.2">
      <c r="A1748">
        <v>33331452</v>
      </c>
      <c r="B1748" t="s">
        <v>3380</v>
      </c>
      <c r="C1748">
        <f t="shared" si="54"/>
        <v>1</v>
      </c>
      <c r="D1748">
        <f t="shared" si="55"/>
        <v>1</v>
      </c>
    </row>
    <row r="1749" spans="1:4" x14ac:dyDescent="0.2">
      <c r="A1749">
        <v>190143436</v>
      </c>
      <c r="B1749" t="s">
        <v>3380</v>
      </c>
      <c r="C1749">
        <f t="shared" si="54"/>
        <v>1</v>
      </c>
      <c r="D1749">
        <f t="shared" si="55"/>
        <v>1</v>
      </c>
    </row>
    <row r="1750" spans="1:4" x14ac:dyDescent="0.2">
      <c r="A1750">
        <v>102827722</v>
      </c>
      <c r="B1750" t="s">
        <v>3380</v>
      </c>
      <c r="C1750">
        <f t="shared" si="54"/>
        <v>1</v>
      </c>
      <c r="D1750">
        <f t="shared" si="55"/>
        <v>1</v>
      </c>
    </row>
    <row r="1751" spans="1:4" x14ac:dyDescent="0.2">
      <c r="A1751">
        <v>3925274</v>
      </c>
      <c r="B1751" t="s">
        <v>3380</v>
      </c>
      <c r="C1751">
        <f t="shared" si="54"/>
        <v>1</v>
      </c>
      <c r="D1751">
        <f t="shared" si="55"/>
        <v>1</v>
      </c>
    </row>
    <row r="1752" spans="1:4" x14ac:dyDescent="0.2">
      <c r="A1752">
        <v>170665982</v>
      </c>
      <c r="B1752" t="s">
        <v>3380</v>
      </c>
      <c r="C1752">
        <f t="shared" si="54"/>
        <v>1</v>
      </c>
      <c r="D1752">
        <f t="shared" si="55"/>
        <v>1</v>
      </c>
    </row>
    <row r="1753" spans="1:4" x14ac:dyDescent="0.2">
      <c r="A1753">
        <v>176262192</v>
      </c>
      <c r="B1753" t="s">
        <v>3380</v>
      </c>
      <c r="C1753">
        <f t="shared" si="54"/>
        <v>1</v>
      </c>
      <c r="D1753">
        <f t="shared" si="55"/>
        <v>1</v>
      </c>
    </row>
    <row r="1754" spans="1:4" x14ac:dyDescent="0.2">
      <c r="A1754">
        <v>646206</v>
      </c>
      <c r="B1754" t="s">
        <v>3380</v>
      </c>
      <c r="C1754">
        <f t="shared" si="54"/>
        <v>1</v>
      </c>
      <c r="D1754">
        <f t="shared" si="55"/>
        <v>1</v>
      </c>
    </row>
    <row r="1755" spans="1:4" x14ac:dyDescent="0.2">
      <c r="A1755">
        <v>68878832</v>
      </c>
      <c r="B1755" t="s">
        <v>3380</v>
      </c>
      <c r="C1755">
        <f t="shared" si="54"/>
        <v>1</v>
      </c>
      <c r="D1755">
        <f t="shared" si="55"/>
        <v>1</v>
      </c>
    </row>
    <row r="1756" spans="1:4" x14ac:dyDescent="0.2">
      <c r="A1756">
        <v>189235006</v>
      </c>
      <c r="B1756" t="s">
        <v>3380</v>
      </c>
      <c r="C1756">
        <f t="shared" si="54"/>
        <v>1</v>
      </c>
      <c r="D1756">
        <f t="shared" si="55"/>
        <v>1</v>
      </c>
    </row>
    <row r="1757" spans="1:4" x14ac:dyDescent="0.2">
      <c r="A1757">
        <v>128023842</v>
      </c>
      <c r="B1757" t="s">
        <v>3380</v>
      </c>
      <c r="C1757">
        <f t="shared" si="54"/>
        <v>1</v>
      </c>
      <c r="D1757">
        <f t="shared" si="55"/>
        <v>1</v>
      </c>
    </row>
    <row r="1758" spans="1:4" x14ac:dyDescent="0.2">
      <c r="A1758">
        <v>176560172</v>
      </c>
      <c r="B1758" t="s">
        <v>3380</v>
      </c>
      <c r="C1758">
        <f t="shared" si="54"/>
        <v>1</v>
      </c>
      <c r="D1758">
        <f t="shared" si="55"/>
        <v>1</v>
      </c>
    </row>
    <row r="1759" spans="1:4" x14ac:dyDescent="0.2">
      <c r="A1759">
        <v>70794352</v>
      </c>
      <c r="B1759" t="s">
        <v>3380</v>
      </c>
      <c r="C1759">
        <f t="shared" si="54"/>
        <v>1</v>
      </c>
      <c r="D1759">
        <f t="shared" si="55"/>
        <v>1</v>
      </c>
    </row>
    <row r="1760" spans="1:4" x14ac:dyDescent="0.2">
      <c r="A1760">
        <v>14657464</v>
      </c>
      <c r="B1760" t="s">
        <v>3380</v>
      </c>
      <c r="C1760">
        <f t="shared" si="54"/>
        <v>1</v>
      </c>
      <c r="D1760">
        <f t="shared" si="55"/>
        <v>1</v>
      </c>
    </row>
    <row r="1761" spans="1:4" x14ac:dyDescent="0.2">
      <c r="A1761">
        <v>4943489</v>
      </c>
      <c r="B1761" t="s">
        <v>3380</v>
      </c>
      <c r="C1761">
        <f t="shared" si="54"/>
        <v>1</v>
      </c>
      <c r="D1761">
        <f t="shared" si="55"/>
        <v>1</v>
      </c>
    </row>
    <row r="1762" spans="1:4" x14ac:dyDescent="0.2">
      <c r="A1762">
        <v>9609762</v>
      </c>
      <c r="B1762" t="s">
        <v>3380</v>
      </c>
      <c r="C1762">
        <f t="shared" si="54"/>
        <v>1</v>
      </c>
      <c r="D1762">
        <f t="shared" si="55"/>
        <v>1</v>
      </c>
    </row>
    <row r="1763" spans="1:4" x14ac:dyDescent="0.2">
      <c r="A1763">
        <v>182630643</v>
      </c>
      <c r="B1763" t="s">
        <v>3380</v>
      </c>
      <c r="C1763">
        <f t="shared" si="54"/>
        <v>1</v>
      </c>
      <c r="D1763">
        <f t="shared" si="55"/>
        <v>1</v>
      </c>
    </row>
    <row r="1764" spans="1:4" x14ac:dyDescent="0.2">
      <c r="A1764">
        <v>108457202</v>
      </c>
      <c r="B1764" t="s">
        <v>3380</v>
      </c>
      <c r="C1764">
        <f t="shared" si="54"/>
        <v>1</v>
      </c>
      <c r="D1764">
        <f t="shared" si="55"/>
        <v>1</v>
      </c>
    </row>
    <row r="1765" spans="1:4" x14ac:dyDescent="0.2">
      <c r="A1765">
        <v>186252839</v>
      </c>
      <c r="B1765" t="s">
        <v>3380</v>
      </c>
      <c r="C1765">
        <f t="shared" si="54"/>
        <v>1</v>
      </c>
      <c r="D1765">
        <f t="shared" si="55"/>
        <v>1</v>
      </c>
    </row>
    <row r="1766" spans="1:4" x14ac:dyDescent="0.2">
      <c r="A1766">
        <v>13842976</v>
      </c>
      <c r="B1766" t="s">
        <v>3380</v>
      </c>
      <c r="C1766">
        <f t="shared" si="54"/>
        <v>1</v>
      </c>
      <c r="D1766">
        <f t="shared" si="55"/>
        <v>1</v>
      </c>
    </row>
    <row r="1767" spans="1:4" x14ac:dyDescent="0.2">
      <c r="A1767">
        <v>188636405</v>
      </c>
      <c r="B1767" t="s">
        <v>3380</v>
      </c>
      <c r="C1767">
        <f t="shared" si="54"/>
        <v>1</v>
      </c>
      <c r="D1767">
        <f t="shared" si="55"/>
        <v>1</v>
      </c>
    </row>
    <row r="1768" spans="1:4" x14ac:dyDescent="0.2">
      <c r="A1768">
        <v>12559284</v>
      </c>
      <c r="B1768" t="s">
        <v>3380</v>
      </c>
      <c r="C1768">
        <f t="shared" si="54"/>
        <v>1</v>
      </c>
      <c r="D1768">
        <f t="shared" si="55"/>
        <v>1</v>
      </c>
    </row>
    <row r="1769" spans="1:4" x14ac:dyDescent="0.2">
      <c r="A1769">
        <v>163545052</v>
      </c>
      <c r="B1769" t="s">
        <v>3380</v>
      </c>
      <c r="C1769">
        <f t="shared" si="54"/>
        <v>1</v>
      </c>
      <c r="D1769">
        <f t="shared" si="55"/>
        <v>1</v>
      </c>
    </row>
    <row r="1770" spans="1:4" x14ac:dyDescent="0.2">
      <c r="A1770">
        <v>183260250</v>
      </c>
      <c r="B1770" t="s">
        <v>3380</v>
      </c>
      <c r="C1770">
        <f t="shared" si="54"/>
        <v>1</v>
      </c>
      <c r="D1770">
        <f t="shared" si="55"/>
        <v>1</v>
      </c>
    </row>
    <row r="1771" spans="1:4" x14ac:dyDescent="0.2">
      <c r="A1771">
        <v>13915368</v>
      </c>
      <c r="B1771" t="s">
        <v>3380</v>
      </c>
      <c r="C1771">
        <f t="shared" si="54"/>
        <v>1</v>
      </c>
      <c r="D1771">
        <f t="shared" si="55"/>
        <v>1</v>
      </c>
    </row>
    <row r="1772" spans="1:4" x14ac:dyDescent="0.2">
      <c r="A1772">
        <v>7693050</v>
      </c>
      <c r="B1772" t="s">
        <v>3380</v>
      </c>
      <c r="C1772">
        <f t="shared" si="54"/>
        <v>1</v>
      </c>
      <c r="D1772">
        <f t="shared" si="55"/>
        <v>1</v>
      </c>
    </row>
    <row r="1773" spans="1:4" x14ac:dyDescent="0.2">
      <c r="A1773">
        <v>2184892</v>
      </c>
      <c r="B1773" t="s">
        <v>3380</v>
      </c>
      <c r="C1773">
        <f t="shared" si="54"/>
        <v>1</v>
      </c>
      <c r="D1773">
        <f t="shared" si="55"/>
        <v>1</v>
      </c>
    </row>
    <row r="1774" spans="1:4" x14ac:dyDescent="0.2">
      <c r="A1774">
        <v>103983602</v>
      </c>
      <c r="B1774" t="s">
        <v>3380</v>
      </c>
      <c r="C1774">
        <f t="shared" si="54"/>
        <v>1</v>
      </c>
      <c r="D1774">
        <f t="shared" si="55"/>
        <v>1</v>
      </c>
    </row>
    <row r="1775" spans="1:4" x14ac:dyDescent="0.2">
      <c r="A1775">
        <v>191990862</v>
      </c>
      <c r="B1775" t="s">
        <v>3380</v>
      </c>
      <c r="C1775">
        <f t="shared" si="54"/>
        <v>1</v>
      </c>
      <c r="D1775">
        <f t="shared" si="55"/>
        <v>1</v>
      </c>
    </row>
    <row r="1776" spans="1:4" x14ac:dyDescent="0.2">
      <c r="A1776">
        <v>192050992</v>
      </c>
      <c r="B1776" t="s">
        <v>3380</v>
      </c>
      <c r="C1776">
        <f t="shared" si="54"/>
        <v>1</v>
      </c>
      <c r="D1776">
        <f t="shared" si="55"/>
        <v>1</v>
      </c>
    </row>
    <row r="1777" spans="1:4" x14ac:dyDescent="0.2">
      <c r="A1777">
        <v>90728272</v>
      </c>
      <c r="B1777" t="s">
        <v>3380</v>
      </c>
      <c r="C1777">
        <f t="shared" si="54"/>
        <v>1</v>
      </c>
      <c r="D1777">
        <f t="shared" si="55"/>
        <v>1</v>
      </c>
    </row>
    <row r="1778" spans="1:4" x14ac:dyDescent="0.2">
      <c r="A1778">
        <v>192077029</v>
      </c>
      <c r="B1778" t="s">
        <v>3380</v>
      </c>
      <c r="C1778">
        <f t="shared" si="54"/>
        <v>1</v>
      </c>
      <c r="D1778">
        <f t="shared" si="55"/>
        <v>1</v>
      </c>
    </row>
    <row r="1779" spans="1:4" x14ac:dyDescent="0.2">
      <c r="A1779">
        <v>192077468</v>
      </c>
      <c r="B1779" t="s">
        <v>3380</v>
      </c>
      <c r="C1779">
        <f t="shared" si="54"/>
        <v>1</v>
      </c>
      <c r="D1779">
        <f t="shared" si="55"/>
        <v>1</v>
      </c>
    </row>
    <row r="1780" spans="1:4" x14ac:dyDescent="0.2">
      <c r="A1780">
        <v>192078122</v>
      </c>
      <c r="B1780" t="s">
        <v>3380</v>
      </c>
      <c r="C1780">
        <f t="shared" si="54"/>
        <v>1</v>
      </c>
      <c r="D1780">
        <f t="shared" si="55"/>
        <v>1</v>
      </c>
    </row>
    <row r="1781" spans="1:4" x14ac:dyDescent="0.2">
      <c r="A1781">
        <v>30868322</v>
      </c>
      <c r="B1781" t="s">
        <v>3380</v>
      </c>
      <c r="C1781">
        <f t="shared" si="54"/>
        <v>1</v>
      </c>
      <c r="D1781">
        <f t="shared" si="55"/>
        <v>1</v>
      </c>
    </row>
    <row r="1782" spans="1:4" x14ac:dyDescent="0.2">
      <c r="A1782">
        <v>188450284</v>
      </c>
      <c r="B1782" t="s">
        <v>3380</v>
      </c>
      <c r="C1782">
        <f t="shared" si="54"/>
        <v>1</v>
      </c>
      <c r="D1782">
        <f t="shared" si="55"/>
        <v>1</v>
      </c>
    </row>
    <row r="1783" spans="1:4" x14ac:dyDescent="0.2">
      <c r="A1783">
        <v>192082723</v>
      </c>
      <c r="B1783" t="s">
        <v>3380</v>
      </c>
      <c r="C1783">
        <f t="shared" si="54"/>
        <v>1</v>
      </c>
      <c r="D1783">
        <f t="shared" si="55"/>
        <v>1</v>
      </c>
    </row>
    <row r="1784" spans="1:4" x14ac:dyDescent="0.2">
      <c r="A1784">
        <v>192082785</v>
      </c>
      <c r="B1784" t="s">
        <v>3380</v>
      </c>
      <c r="C1784">
        <f t="shared" si="54"/>
        <v>1</v>
      </c>
      <c r="D1784">
        <f t="shared" si="55"/>
        <v>1</v>
      </c>
    </row>
    <row r="1785" spans="1:4" x14ac:dyDescent="0.2">
      <c r="A1785">
        <v>7972348</v>
      </c>
      <c r="B1785" t="s">
        <v>3380</v>
      </c>
      <c r="C1785">
        <f t="shared" si="54"/>
        <v>1</v>
      </c>
      <c r="D1785">
        <f t="shared" si="55"/>
        <v>1</v>
      </c>
    </row>
    <row r="1786" spans="1:4" x14ac:dyDescent="0.2">
      <c r="A1786">
        <v>71915432</v>
      </c>
      <c r="B1786" t="s">
        <v>3380</v>
      </c>
      <c r="C1786">
        <f t="shared" si="54"/>
        <v>1</v>
      </c>
      <c r="D1786">
        <f t="shared" si="55"/>
        <v>1</v>
      </c>
    </row>
    <row r="1787" spans="1:4" x14ac:dyDescent="0.2">
      <c r="A1787">
        <v>3997827</v>
      </c>
      <c r="B1787" t="s">
        <v>3380</v>
      </c>
      <c r="C1787">
        <f t="shared" si="54"/>
        <v>1</v>
      </c>
      <c r="D1787">
        <f t="shared" si="55"/>
        <v>1</v>
      </c>
    </row>
    <row r="1788" spans="1:4" x14ac:dyDescent="0.2">
      <c r="A1788">
        <v>133864552</v>
      </c>
      <c r="B1788" t="s">
        <v>3380</v>
      </c>
      <c r="C1788">
        <f t="shared" si="54"/>
        <v>1</v>
      </c>
      <c r="D1788">
        <f t="shared" si="55"/>
        <v>1</v>
      </c>
    </row>
    <row r="1789" spans="1:4" x14ac:dyDescent="0.2">
      <c r="A1789">
        <v>41374302</v>
      </c>
      <c r="B1789" t="s">
        <v>3380</v>
      </c>
      <c r="C1789">
        <f t="shared" si="54"/>
        <v>1</v>
      </c>
      <c r="D1789">
        <f t="shared" si="55"/>
        <v>1</v>
      </c>
    </row>
    <row r="1790" spans="1:4" x14ac:dyDescent="0.2">
      <c r="A1790">
        <v>12930899</v>
      </c>
      <c r="B1790" t="s">
        <v>3380</v>
      </c>
      <c r="C1790">
        <f t="shared" si="54"/>
        <v>1</v>
      </c>
      <c r="D1790">
        <f t="shared" si="55"/>
        <v>1</v>
      </c>
    </row>
    <row r="1791" spans="1:4" x14ac:dyDescent="0.2">
      <c r="A1791">
        <v>9507281</v>
      </c>
      <c r="B1791" t="s">
        <v>3380</v>
      </c>
      <c r="C1791">
        <f t="shared" si="54"/>
        <v>1</v>
      </c>
      <c r="D1791">
        <f t="shared" si="55"/>
        <v>1</v>
      </c>
    </row>
    <row r="1792" spans="1:4" x14ac:dyDescent="0.2">
      <c r="A1792">
        <v>939664</v>
      </c>
      <c r="B1792" t="s">
        <v>3380</v>
      </c>
      <c r="C1792">
        <f t="shared" si="54"/>
        <v>1</v>
      </c>
      <c r="D1792">
        <f t="shared" si="55"/>
        <v>1</v>
      </c>
    </row>
    <row r="1793" spans="1:4" x14ac:dyDescent="0.2">
      <c r="A1793">
        <v>160672852</v>
      </c>
      <c r="B1793" t="s">
        <v>3380</v>
      </c>
      <c r="C1793">
        <f t="shared" si="54"/>
        <v>1</v>
      </c>
      <c r="D1793">
        <f t="shared" si="55"/>
        <v>1</v>
      </c>
    </row>
    <row r="1794" spans="1:4" x14ac:dyDescent="0.2">
      <c r="A1794">
        <v>190461496</v>
      </c>
      <c r="B1794" t="s">
        <v>3380</v>
      </c>
      <c r="C1794">
        <f t="shared" si="54"/>
        <v>1</v>
      </c>
      <c r="D1794">
        <f t="shared" si="55"/>
        <v>1</v>
      </c>
    </row>
    <row r="1795" spans="1:4" x14ac:dyDescent="0.2">
      <c r="A1795">
        <v>190800113</v>
      </c>
      <c r="B1795" t="s">
        <v>3380</v>
      </c>
      <c r="C1795">
        <f t="shared" ref="C1795:C1858" si="56">IF(IFERROR(SEARCH(" PA", B1795), 0), 1, 0)</f>
        <v>1</v>
      </c>
      <c r="D1795">
        <f t="shared" ref="D1795:D1858" si="57">IF(IFERROR(SEARCH("Pittsburgh", B1795), 0), 1, 0)</f>
        <v>1</v>
      </c>
    </row>
    <row r="1796" spans="1:4" x14ac:dyDescent="0.2">
      <c r="A1796">
        <v>6961497</v>
      </c>
      <c r="B1796" t="s">
        <v>3380</v>
      </c>
      <c r="C1796">
        <f t="shared" si="56"/>
        <v>1</v>
      </c>
      <c r="D1796">
        <f t="shared" si="57"/>
        <v>1</v>
      </c>
    </row>
    <row r="1797" spans="1:4" x14ac:dyDescent="0.2">
      <c r="A1797">
        <v>182062692</v>
      </c>
      <c r="B1797" t="s">
        <v>3380</v>
      </c>
      <c r="C1797">
        <f t="shared" si="56"/>
        <v>1</v>
      </c>
      <c r="D1797">
        <f t="shared" si="57"/>
        <v>1</v>
      </c>
    </row>
    <row r="1798" spans="1:4" x14ac:dyDescent="0.2">
      <c r="A1798">
        <v>155977442</v>
      </c>
      <c r="B1798" t="s">
        <v>3380</v>
      </c>
      <c r="C1798">
        <f t="shared" si="56"/>
        <v>1</v>
      </c>
      <c r="D1798">
        <f t="shared" si="57"/>
        <v>1</v>
      </c>
    </row>
    <row r="1799" spans="1:4" x14ac:dyDescent="0.2">
      <c r="A1799">
        <v>37106112</v>
      </c>
      <c r="B1799" t="s">
        <v>3380</v>
      </c>
      <c r="C1799">
        <f t="shared" si="56"/>
        <v>1</v>
      </c>
      <c r="D1799">
        <f t="shared" si="57"/>
        <v>1</v>
      </c>
    </row>
    <row r="1800" spans="1:4" x14ac:dyDescent="0.2">
      <c r="A1800">
        <v>155078802</v>
      </c>
      <c r="B1800" t="s">
        <v>3380</v>
      </c>
      <c r="C1800">
        <f t="shared" si="56"/>
        <v>1</v>
      </c>
      <c r="D1800">
        <f t="shared" si="57"/>
        <v>1</v>
      </c>
    </row>
    <row r="1801" spans="1:4" x14ac:dyDescent="0.2">
      <c r="A1801">
        <v>188532785</v>
      </c>
      <c r="B1801" t="s">
        <v>3380</v>
      </c>
      <c r="C1801">
        <f t="shared" si="56"/>
        <v>1</v>
      </c>
      <c r="D1801">
        <f t="shared" si="57"/>
        <v>1</v>
      </c>
    </row>
    <row r="1802" spans="1:4" x14ac:dyDescent="0.2">
      <c r="A1802">
        <v>183810377</v>
      </c>
      <c r="B1802" t="s">
        <v>3380</v>
      </c>
      <c r="C1802">
        <f t="shared" si="56"/>
        <v>1</v>
      </c>
      <c r="D1802">
        <f t="shared" si="57"/>
        <v>1</v>
      </c>
    </row>
    <row r="1803" spans="1:4" x14ac:dyDescent="0.2">
      <c r="A1803">
        <v>141242992</v>
      </c>
      <c r="B1803" t="s">
        <v>3380</v>
      </c>
      <c r="C1803">
        <f t="shared" si="56"/>
        <v>1</v>
      </c>
      <c r="D1803">
        <f t="shared" si="57"/>
        <v>1</v>
      </c>
    </row>
    <row r="1804" spans="1:4" x14ac:dyDescent="0.2">
      <c r="A1804">
        <v>73660192</v>
      </c>
      <c r="B1804" t="s">
        <v>3380</v>
      </c>
      <c r="C1804">
        <f t="shared" si="56"/>
        <v>1</v>
      </c>
      <c r="D1804">
        <f t="shared" si="57"/>
        <v>1</v>
      </c>
    </row>
    <row r="1805" spans="1:4" x14ac:dyDescent="0.2">
      <c r="A1805">
        <v>128296222</v>
      </c>
      <c r="B1805" t="s">
        <v>3380</v>
      </c>
      <c r="C1805">
        <f t="shared" si="56"/>
        <v>1</v>
      </c>
      <c r="D1805">
        <f t="shared" si="57"/>
        <v>1</v>
      </c>
    </row>
    <row r="1806" spans="1:4" x14ac:dyDescent="0.2">
      <c r="A1806">
        <v>8155904</v>
      </c>
      <c r="B1806" t="s">
        <v>3380</v>
      </c>
      <c r="C1806">
        <f t="shared" si="56"/>
        <v>1</v>
      </c>
      <c r="D1806">
        <f t="shared" si="57"/>
        <v>1</v>
      </c>
    </row>
    <row r="1807" spans="1:4" x14ac:dyDescent="0.2">
      <c r="A1807">
        <v>104626882</v>
      </c>
      <c r="B1807" t="s">
        <v>3380</v>
      </c>
      <c r="C1807">
        <f t="shared" si="56"/>
        <v>1</v>
      </c>
      <c r="D1807">
        <f t="shared" si="57"/>
        <v>1</v>
      </c>
    </row>
    <row r="1808" spans="1:4" x14ac:dyDescent="0.2">
      <c r="A1808">
        <v>87546712</v>
      </c>
      <c r="B1808" t="s">
        <v>3380</v>
      </c>
      <c r="C1808">
        <f t="shared" si="56"/>
        <v>1</v>
      </c>
      <c r="D1808">
        <f t="shared" si="57"/>
        <v>1</v>
      </c>
    </row>
    <row r="1809" spans="1:4" x14ac:dyDescent="0.2">
      <c r="A1809">
        <v>10020481</v>
      </c>
      <c r="B1809" t="s">
        <v>3380</v>
      </c>
      <c r="C1809">
        <f t="shared" si="56"/>
        <v>1</v>
      </c>
      <c r="D1809">
        <f t="shared" si="57"/>
        <v>1</v>
      </c>
    </row>
    <row r="1810" spans="1:4" x14ac:dyDescent="0.2">
      <c r="A1810">
        <v>91113502</v>
      </c>
      <c r="B1810" t="s">
        <v>3380</v>
      </c>
      <c r="C1810">
        <f t="shared" si="56"/>
        <v>1</v>
      </c>
      <c r="D1810">
        <f t="shared" si="57"/>
        <v>1</v>
      </c>
    </row>
    <row r="1811" spans="1:4" x14ac:dyDescent="0.2">
      <c r="A1811">
        <v>33578832</v>
      </c>
      <c r="B1811" t="s">
        <v>3380</v>
      </c>
      <c r="C1811">
        <f t="shared" si="56"/>
        <v>1</v>
      </c>
      <c r="D1811">
        <f t="shared" si="57"/>
        <v>1</v>
      </c>
    </row>
    <row r="1812" spans="1:4" x14ac:dyDescent="0.2">
      <c r="A1812">
        <v>6632291</v>
      </c>
      <c r="B1812" t="s">
        <v>3380</v>
      </c>
      <c r="C1812">
        <f t="shared" si="56"/>
        <v>1</v>
      </c>
      <c r="D1812">
        <f t="shared" si="57"/>
        <v>1</v>
      </c>
    </row>
    <row r="1813" spans="1:4" x14ac:dyDescent="0.2">
      <c r="A1813">
        <v>189310310</v>
      </c>
      <c r="B1813" t="s">
        <v>3380</v>
      </c>
      <c r="C1813">
        <f t="shared" si="56"/>
        <v>1</v>
      </c>
      <c r="D1813">
        <f t="shared" si="57"/>
        <v>1</v>
      </c>
    </row>
    <row r="1814" spans="1:4" x14ac:dyDescent="0.2">
      <c r="A1814">
        <v>187823211</v>
      </c>
      <c r="B1814" t="s">
        <v>3380</v>
      </c>
      <c r="C1814">
        <f t="shared" si="56"/>
        <v>1</v>
      </c>
      <c r="D1814">
        <f t="shared" si="57"/>
        <v>1</v>
      </c>
    </row>
    <row r="1815" spans="1:4" x14ac:dyDescent="0.2">
      <c r="A1815">
        <v>57994092</v>
      </c>
      <c r="B1815" t="s">
        <v>3380</v>
      </c>
      <c r="C1815">
        <f t="shared" si="56"/>
        <v>1</v>
      </c>
      <c r="D1815">
        <f t="shared" si="57"/>
        <v>1</v>
      </c>
    </row>
    <row r="1816" spans="1:4" x14ac:dyDescent="0.2">
      <c r="A1816">
        <v>53288912</v>
      </c>
      <c r="B1816" t="s">
        <v>3380</v>
      </c>
      <c r="C1816">
        <f t="shared" si="56"/>
        <v>1</v>
      </c>
      <c r="D1816">
        <f t="shared" si="57"/>
        <v>1</v>
      </c>
    </row>
    <row r="1817" spans="1:4" x14ac:dyDescent="0.2">
      <c r="A1817">
        <v>155138162</v>
      </c>
      <c r="B1817" t="s">
        <v>3380</v>
      </c>
      <c r="C1817">
        <f t="shared" si="56"/>
        <v>1</v>
      </c>
      <c r="D1817">
        <f t="shared" si="57"/>
        <v>1</v>
      </c>
    </row>
    <row r="1818" spans="1:4" x14ac:dyDescent="0.2">
      <c r="A1818">
        <v>14158267</v>
      </c>
      <c r="B1818" t="s">
        <v>3380</v>
      </c>
      <c r="C1818">
        <f t="shared" si="56"/>
        <v>1</v>
      </c>
      <c r="D1818">
        <f t="shared" si="57"/>
        <v>1</v>
      </c>
    </row>
    <row r="1819" spans="1:4" x14ac:dyDescent="0.2">
      <c r="A1819">
        <v>63560732</v>
      </c>
      <c r="B1819" t="s">
        <v>3380</v>
      </c>
      <c r="C1819">
        <f t="shared" si="56"/>
        <v>1</v>
      </c>
      <c r="D1819">
        <f t="shared" si="57"/>
        <v>1</v>
      </c>
    </row>
    <row r="1820" spans="1:4" x14ac:dyDescent="0.2">
      <c r="A1820">
        <v>184653313</v>
      </c>
      <c r="B1820" t="s">
        <v>3380</v>
      </c>
      <c r="C1820">
        <f t="shared" si="56"/>
        <v>1</v>
      </c>
      <c r="D1820">
        <f t="shared" si="57"/>
        <v>1</v>
      </c>
    </row>
    <row r="1821" spans="1:4" x14ac:dyDescent="0.2">
      <c r="A1821">
        <v>182896102</v>
      </c>
      <c r="B1821" t="s">
        <v>3380</v>
      </c>
      <c r="C1821">
        <f t="shared" si="56"/>
        <v>1</v>
      </c>
      <c r="D1821">
        <f t="shared" si="57"/>
        <v>1</v>
      </c>
    </row>
    <row r="1822" spans="1:4" x14ac:dyDescent="0.2">
      <c r="A1822">
        <v>130468262</v>
      </c>
      <c r="B1822" t="s">
        <v>3380</v>
      </c>
      <c r="C1822">
        <f t="shared" si="56"/>
        <v>1</v>
      </c>
      <c r="D1822">
        <f t="shared" si="57"/>
        <v>1</v>
      </c>
    </row>
    <row r="1823" spans="1:4" x14ac:dyDescent="0.2">
      <c r="A1823">
        <v>190805588</v>
      </c>
      <c r="B1823" t="s">
        <v>3380</v>
      </c>
      <c r="C1823">
        <f t="shared" si="56"/>
        <v>1</v>
      </c>
      <c r="D1823">
        <f t="shared" si="57"/>
        <v>1</v>
      </c>
    </row>
    <row r="1824" spans="1:4" x14ac:dyDescent="0.2">
      <c r="A1824">
        <v>68737902</v>
      </c>
      <c r="B1824" t="s">
        <v>3380</v>
      </c>
      <c r="C1824">
        <f t="shared" si="56"/>
        <v>1</v>
      </c>
      <c r="D1824">
        <f t="shared" si="57"/>
        <v>1</v>
      </c>
    </row>
    <row r="1825" spans="1:4" x14ac:dyDescent="0.2">
      <c r="A1825">
        <v>54386502</v>
      </c>
      <c r="B1825" t="s">
        <v>3380</v>
      </c>
      <c r="C1825">
        <f t="shared" si="56"/>
        <v>1</v>
      </c>
      <c r="D1825">
        <f t="shared" si="57"/>
        <v>1</v>
      </c>
    </row>
    <row r="1826" spans="1:4" x14ac:dyDescent="0.2">
      <c r="A1826">
        <v>106723582</v>
      </c>
      <c r="B1826" t="s">
        <v>3380</v>
      </c>
      <c r="C1826">
        <f t="shared" si="56"/>
        <v>1</v>
      </c>
      <c r="D1826">
        <f t="shared" si="57"/>
        <v>1</v>
      </c>
    </row>
    <row r="1827" spans="1:4" x14ac:dyDescent="0.2">
      <c r="A1827">
        <v>14436902</v>
      </c>
      <c r="B1827" t="s">
        <v>3380</v>
      </c>
      <c r="C1827">
        <f t="shared" si="56"/>
        <v>1</v>
      </c>
      <c r="D1827">
        <f t="shared" si="57"/>
        <v>1</v>
      </c>
    </row>
    <row r="1828" spans="1:4" x14ac:dyDescent="0.2">
      <c r="A1828">
        <v>138773642</v>
      </c>
      <c r="B1828" t="s">
        <v>3380</v>
      </c>
      <c r="C1828">
        <f t="shared" si="56"/>
        <v>1</v>
      </c>
      <c r="D1828">
        <f t="shared" si="57"/>
        <v>1</v>
      </c>
    </row>
    <row r="1829" spans="1:4" x14ac:dyDescent="0.2">
      <c r="A1829">
        <v>112851272</v>
      </c>
      <c r="B1829" t="s">
        <v>3380</v>
      </c>
      <c r="C1829">
        <f t="shared" si="56"/>
        <v>1</v>
      </c>
      <c r="D1829">
        <f t="shared" si="57"/>
        <v>1</v>
      </c>
    </row>
    <row r="1830" spans="1:4" x14ac:dyDescent="0.2">
      <c r="A1830">
        <v>166579752</v>
      </c>
      <c r="B1830" t="s">
        <v>3380</v>
      </c>
      <c r="C1830">
        <f t="shared" si="56"/>
        <v>1</v>
      </c>
      <c r="D1830">
        <f t="shared" si="57"/>
        <v>1</v>
      </c>
    </row>
    <row r="1831" spans="1:4" x14ac:dyDescent="0.2">
      <c r="A1831">
        <v>65501622</v>
      </c>
      <c r="B1831" t="s">
        <v>3380</v>
      </c>
      <c r="C1831">
        <f t="shared" si="56"/>
        <v>1</v>
      </c>
      <c r="D1831">
        <f t="shared" si="57"/>
        <v>1</v>
      </c>
    </row>
    <row r="1832" spans="1:4" x14ac:dyDescent="0.2">
      <c r="A1832">
        <v>188674260</v>
      </c>
      <c r="B1832" t="s">
        <v>3380</v>
      </c>
      <c r="C1832">
        <f t="shared" si="56"/>
        <v>1</v>
      </c>
      <c r="D1832">
        <f t="shared" si="57"/>
        <v>1</v>
      </c>
    </row>
    <row r="1833" spans="1:4" x14ac:dyDescent="0.2">
      <c r="A1833">
        <v>87066502</v>
      </c>
      <c r="B1833" t="s">
        <v>3380</v>
      </c>
      <c r="C1833">
        <f t="shared" si="56"/>
        <v>1</v>
      </c>
      <c r="D1833">
        <f t="shared" si="57"/>
        <v>1</v>
      </c>
    </row>
    <row r="1834" spans="1:4" x14ac:dyDescent="0.2">
      <c r="A1834">
        <v>14136049</v>
      </c>
      <c r="B1834" t="s">
        <v>3380</v>
      </c>
      <c r="C1834">
        <f t="shared" si="56"/>
        <v>1</v>
      </c>
      <c r="D1834">
        <f t="shared" si="57"/>
        <v>1</v>
      </c>
    </row>
    <row r="1835" spans="1:4" x14ac:dyDescent="0.2">
      <c r="A1835">
        <v>191136992</v>
      </c>
      <c r="B1835" t="s">
        <v>3380</v>
      </c>
      <c r="C1835">
        <f t="shared" si="56"/>
        <v>1</v>
      </c>
      <c r="D1835">
        <f t="shared" si="57"/>
        <v>1</v>
      </c>
    </row>
    <row r="1836" spans="1:4" x14ac:dyDescent="0.2">
      <c r="A1836">
        <v>191438666</v>
      </c>
      <c r="B1836" t="s">
        <v>3380</v>
      </c>
      <c r="C1836">
        <f t="shared" si="56"/>
        <v>1</v>
      </c>
      <c r="D1836">
        <f t="shared" si="57"/>
        <v>1</v>
      </c>
    </row>
    <row r="1837" spans="1:4" x14ac:dyDescent="0.2">
      <c r="A1837">
        <v>140401312</v>
      </c>
      <c r="B1837" t="s">
        <v>3380</v>
      </c>
      <c r="C1837">
        <f t="shared" si="56"/>
        <v>1</v>
      </c>
      <c r="D1837">
        <f t="shared" si="57"/>
        <v>1</v>
      </c>
    </row>
    <row r="1838" spans="1:4" x14ac:dyDescent="0.2">
      <c r="A1838">
        <v>11776501</v>
      </c>
      <c r="B1838" t="s">
        <v>3380</v>
      </c>
      <c r="C1838">
        <f t="shared" si="56"/>
        <v>1</v>
      </c>
      <c r="D1838">
        <f t="shared" si="57"/>
        <v>1</v>
      </c>
    </row>
    <row r="1839" spans="1:4" x14ac:dyDescent="0.2">
      <c r="A1839">
        <v>186248883</v>
      </c>
      <c r="B1839" t="s">
        <v>3380</v>
      </c>
      <c r="C1839">
        <f t="shared" si="56"/>
        <v>1</v>
      </c>
      <c r="D1839">
        <f t="shared" si="57"/>
        <v>1</v>
      </c>
    </row>
    <row r="1840" spans="1:4" x14ac:dyDescent="0.2">
      <c r="A1840">
        <v>187094368</v>
      </c>
      <c r="B1840" t="s">
        <v>3380</v>
      </c>
      <c r="C1840">
        <f t="shared" si="56"/>
        <v>1</v>
      </c>
      <c r="D1840">
        <f t="shared" si="57"/>
        <v>1</v>
      </c>
    </row>
    <row r="1841" spans="1:4" x14ac:dyDescent="0.2">
      <c r="A1841">
        <v>163002382</v>
      </c>
      <c r="B1841" t="s">
        <v>3380</v>
      </c>
      <c r="C1841">
        <f t="shared" si="56"/>
        <v>1</v>
      </c>
      <c r="D1841">
        <f t="shared" si="57"/>
        <v>1</v>
      </c>
    </row>
    <row r="1842" spans="1:4" x14ac:dyDescent="0.2">
      <c r="A1842">
        <v>150428692</v>
      </c>
      <c r="B1842" t="s">
        <v>3380</v>
      </c>
      <c r="C1842">
        <f t="shared" si="56"/>
        <v>1</v>
      </c>
      <c r="D1842">
        <f t="shared" si="57"/>
        <v>1</v>
      </c>
    </row>
    <row r="1843" spans="1:4" x14ac:dyDescent="0.2">
      <c r="A1843">
        <v>12876465</v>
      </c>
      <c r="B1843" t="s">
        <v>3380</v>
      </c>
      <c r="C1843">
        <f t="shared" si="56"/>
        <v>1</v>
      </c>
      <c r="D1843">
        <f t="shared" si="57"/>
        <v>1</v>
      </c>
    </row>
    <row r="1844" spans="1:4" x14ac:dyDescent="0.2">
      <c r="A1844">
        <v>188911603</v>
      </c>
      <c r="B1844" t="s">
        <v>3380</v>
      </c>
      <c r="C1844">
        <f t="shared" si="56"/>
        <v>1</v>
      </c>
      <c r="D1844">
        <f t="shared" si="57"/>
        <v>1</v>
      </c>
    </row>
    <row r="1845" spans="1:4" x14ac:dyDescent="0.2">
      <c r="A1845">
        <v>33230142</v>
      </c>
      <c r="B1845" t="s">
        <v>3380</v>
      </c>
      <c r="C1845">
        <f t="shared" si="56"/>
        <v>1</v>
      </c>
      <c r="D1845">
        <f t="shared" si="57"/>
        <v>1</v>
      </c>
    </row>
    <row r="1846" spans="1:4" x14ac:dyDescent="0.2">
      <c r="A1846">
        <v>7962416</v>
      </c>
      <c r="B1846" t="s">
        <v>3380</v>
      </c>
      <c r="C1846">
        <f t="shared" si="56"/>
        <v>1</v>
      </c>
      <c r="D1846">
        <f t="shared" si="57"/>
        <v>1</v>
      </c>
    </row>
    <row r="1847" spans="1:4" x14ac:dyDescent="0.2">
      <c r="A1847">
        <v>180850782</v>
      </c>
      <c r="B1847" t="s">
        <v>3380</v>
      </c>
      <c r="C1847">
        <f t="shared" si="56"/>
        <v>1</v>
      </c>
      <c r="D1847">
        <f t="shared" si="57"/>
        <v>1</v>
      </c>
    </row>
    <row r="1848" spans="1:4" x14ac:dyDescent="0.2">
      <c r="A1848">
        <v>191002212</v>
      </c>
      <c r="B1848" t="s">
        <v>3380</v>
      </c>
      <c r="C1848">
        <f t="shared" si="56"/>
        <v>1</v>
      </c>
      <c r="D1848">
        <f t="shared" si="57"/>
        <v>1</v>
      </c>
    </row>
    <row r="1849" spans="1:4" x14ac:dyDescent="0.2">
      <c r="A1849">
        <v>186956658</v>
      </c>
      <c r="B1849" t="s">
        <v>3380</v>
      </c>
      <c r="C1849">
        <f t="shared" si="56"/>
        <v>1</v>
      </c>
      <c r="D1849">
        <f t="shared" si="57"/>
        <v>1</v>
      </c>
    </row>
    <row r="1850" spans="1:4" x14ac:dyDescent="0.2">
      <c r="A1850">
        <v>191071046</v>
      </c>
      <c r="B1850" t="s">
        <v>3380</v>
      </c>
      <c r="C1850">
        <f t="shared" si="56"/>
        <v>1</v>
      </c>
      <c r="D1850">
        <f t="shared" si="57"/>
        <v>1</v>
      </c>
    </row>
    <row r="1851" spans="1:4" x14ac:dyDescent="0.2">
      <c r="A1851">
        <v>184985209</v>
      </c>
      <c r="B1851" t="s">
        <v>3380</v>
      </c>
      <c r="C1851">
        <f t="shared" si="56"/>
        <v>1</v>
      </c>
      <c r="D1851">
        <f t="shared" si="57"/>
        <v>1</v>
      </c>
    </row>
    <row r="1852" spans="1:4" x14ac:dyDescent="0.2">
      <c r="A1852">
        <v>70906442</v>
      </c>
      <c r="B1852" t="s">
        <v>3380</v>
      </c>
      <c r="C1852">
        <f t="shared" si="56"/>
        <v>1</v>
      </c>
      <c r="D1852">
        <f t="shared" si="57"/>
        <v>1</v>
      </c>
    </row>
    <row r="1853" spans="1:4" x14ac:dyDescent="0.2">
      <c r="A1853">
        <v>73741642</v>
      </c>
      <c r="B1853" t="s">
        <v>3380</v>
      </c>
      <c r="C1853">
        <f t="shared" si="56"/>
        <v>1</v>
      </c>
      <c r="D1853">
        <f t="shared" si="57"/>
        <v>1</v>
      </c>
    </row>
    <row r="1854" spans="1:4" x14ac:dyDescent="0.2">
      <c r="A1854">
        <v>71157282</v>
      </c>
      <c r="B1854" t="s">
        <v>3380</v>
      </c>
      <c r="C1854">
        <f t="shared" si="56"/>
        <v>1</v>
      </c>
      <c r="D1854">
        <f t="shared" si="57"/>
        <v>1</v>
      </c>
    </row>
    <row r="1855" spans="1:4" x14ac:dyDescent="0.2">
      <c r="A1855">
        <v>152884612</v>
      </c>
      <c r="B1855" t="s">
        <v>3380</v>
      </c>
      <c r="C1855">
        <f t="shared" si="56"/>
        <v>1</v>
      </c>
      <c r="D1855">
        <f t="shared" si="57"/>
        <v>1</v>
      </c>
    </row>
    <row r="1856" spans="1:4" x14ac:dyDescent="0.2">
      <c r="A1856">
        <v>81693782</v>
      </c>
      <c r="B1856" t="s">
        <v>3380</v>
      </c>
      <c r="C1856">
        <f t="shared" si="56"/>
        <v>1</v>
      </c>
      <c r="D1856">
        <f t="shared" si="57"/>
        <v>1</v>
      </c>
    </row>
    <row r="1857" spans="1:4" x14ac:dyDescent="0.2">
      <c r="A1857">
        <v>185520320</v>
      </c>
      <c r="B1857" t="s">
        <v>3380</v>
      </c>
      <c r="C1857">
        <f t="shared" si="56"/>
        <v>1</v>
      </c>
      <c r="D1857">
        <f t="shared" si="57"/>
        <v>1</v>
      </c>
    </row>
    <row r="1858" spans="1:4" x14ac:dyDescent="0.2">
      <c r="A1858">
        <v>119975132</v>
      </c>
      <c r="B1858" t="s">
        <v>3380</v>
      </c>
      <c r="C1858">
        <f t="shared" si="56"/>
        <v>1</v>
      </c>
      <c r="D1858">
        <f t="shared" si="57"/>
        <v>1</v>
      </c>
    </row>
    <row r="1859" spans="1:4" x14ac:dyDescent="0.2">
      <c r="A1859">
        <v>125417982</v>
      </c>
      <c r="B1859" t="s">
        <v>3380</v>
      </c>
      <c r="C1859">
        <f t="shared" ref="C1859:C1922" si="58">IF(IFERROR(SEARCH(" PA", B1859), 0), 1, 0)</f>
        <v>1</v>
      </c>
      <c r="D1859">
        <f t="shared" ref="D1859:D1922" si="59">IF(IFERROR(SEARCH("Pittsburgh", B1859), 0), 1, 0)</f>
        <v>1</v>
      </c>
    </row>
    <row r="1860" spans="1:4" x14ac:dyDescent="0.2">
      <c r="A1860">
        <v>9445741</v>
      </c>
      <c r="B1860" t="s">
        <v>3380</v>
      </c>
      <c r="C1860">
        <f t="shared" si="58"/>
        <v>1</v>
      </c>
      <c r="D1860">
        <f t="shared" si="59"/>
        <v>1</v>
      </c>
    </row>
    <row r="1861" spans="1:4" x14ac:dyDescent="0.2">
      <c r="A1861">
        <v>183766249</v>
      </c>
      <c r="B1861" t="s">
        <v>3380</v>
      </c>
      <c r="C1861">
        <f t="shared" si="58"/>
        <v>1</v>
      </c>
      <c r="D1861">
        <f t="shared" si="59"/>
        <v>1</v>
      </c>
    </row>
    <row r="1862" spans="1:4" x14ac:dyDescent="0.2">
      <c r="A1862">
        <v>12059650</v>
      </c>
      <c r="B1862" t="s">
        <v>3380</v>
      </c>
      <c r="C1862">
        <f t="shared" si="58"/>
        <v>1</v>
      </c>
      <c r="D1862">
        <f t="shared" si="59"/>
        <v>1</v>
      </c>
    </row>
    <row r="1863" spans="1:4" x14ac:dyDescent="0.2">
      <c r="A1863">
        <v>190224606</v>
      </c>
      <c r="B1863" t="s">
        <v>3380</v>
      </c>
      <c r="C1863">
        <f t="shared" si="58"/>
        <v>1</v>
      </c>
      <c r="D1863">
        <f t="shared" si="59"/>
        <v>1</v>
      </c>
    </row>
    <row r="1864" spans="1:4" x14ac:dyDescent="0.2">
      <c r="A1864">
        <v>136340012</v>
      </c>
      <c r="B1864" t="s">
        <v>3380</v>
      </c>
      <c r="C1864">
        <f t="shared" si="58"/>
        <v>1</v>
      </c>
      <c r="D1864">
        <f t="shared" si="59"/>
        <v>1</v>
      </c>
    </row>
    <row r="1865" spans="1:4" x14ac:dyDescent="0.2">
      <c r="A1865">
        <v>11136205</v>
      </c>
      <c r="B1865" t="s">
        <v>3380</v>
      </c>
      <c r="C1865">
        <f t="shared" si="58"/>
        <v>1</v>
      </c>
      <c r="D1865">
        <f t="shared" si="59"/>
        <v>1</v>
      </c>
    </row>
    <row r="1866" spans="1:4" x14ac:dyDescent="0.2">
      <c r="A1866">
        <v>9550152</v>
      </c>
      <c r="B1866" t="s">
        <v>3380</v>
      </c>
      <c r="C1866">
        <f t="shared" si="58"/>
        <v>1</v>
      </c>
      <c r="D1866">
        <f t="shared" si="59"/>
        <v>1</v>
      </c>
    </row>
    <row r="1867" spans="1:4" x14ac:dyDescent="0.2">
      <c r="A1867">
        <v>19433511</v>
      </c>
      <c r="B1867" t="s">
        <v>3380</v>
      </c>
      <c r="C1867">
        <f t="shared" si="58"/>
        <v>1</v>
      </c>
      <c r="D1867">
        <f t="shared" si="59"/>
        <v>1</v>
      </c>
    </row>
    <row r="1868" spans="1:4" x14ac:dyDescent="0.2">
      <c r="A1868">
        <v>45518552</v>
      </c>
      <c r="B1868" t="s">
        <v>3380</v>
      </c>
      <c r="C1868">
        <f t="shared" si="58"/>
        <v>1</v>
      </c>
      <c r="D1868">
        <f t="shared" si="59"/>
        <v>1</v>
      </c>
    </row>
    <row r="1869" spans="1:4" x14ac:dyDescent="0.2">
      <c r="A1869">
        <v>103349792</v>
      </c>
      <c r="B1869" t="s">
        <v>3380</v>
      </c>
      <c r="C1869">
        <f t="shared" si="58"/>
        <v>1</v>
      </c>
      <c r="D1869">
        <f t="shared" si="59"/>
        <v>1</v>
      </c>
    </row>
    <row r="1870" spans="1:4" x14ac:dyDescent="0.2">
      <c r="A1870">
        <v>12708817</v>
      </c>
      <c r="B1870" t="s">
        <v>3380</v>
      </c>
      <c r="C1870">
        <f t="shared" si="58"/>
        <v>1</v>
      </c>
      <c r="D1870">
        <f t="shared" si="59"/>
        <v>1</v>
      </c>
    </row>
    <row r="1871" spans="1:4" x14ac:dyDescent="0.2">
      <c r="A1871">
        <v>189744988</v>
      </c>
      <c r="B1871" t="s">
        <v>3380</v>
      </c>
      <c r="C1871">
        <f t="shared" si="58"/>
        <v>1</v>
      </c>
      <c r="D1871">
        <f t="shared" si="59"/>
        <v>1</v>
      </c>
    </row>
    <row r="1872" spans="1:4" x14ac:dyDescent="0.2">
      <c r="A1872">
        <v>185277498</v>
      </c>
      <c r="B1872" t="s">
        <v>3380</v>
      </c>
      <c r="C1872">
        <f t="shared" si="58"/>
        <v>1</v>
      </c>
      <c r="D1872">
        <f t="shared" si="59"/>
        <v>1</v>
      </c>
    </row>
    <row r="1873" spans="1:4" x14ac:dyDescent="0.2">
      <c r="A1873">
        <v>190735580</v>
      </c>
      <c r="B1873" t="s">
        <v>3380</v>
      </c>
      <c r="C1873">
        <f t="shared" si="58"/>
        <v>1</v>
      </c>
      <c r="D1873">
        <f t="shared" si="59"/>
        <v>1</v>
      </c>
    </row>
    <row r="1874" spans="1:4" x14ac:dyDescent="0.2">
      <c r="A1874">
        <v>10006514</v>
      </c>
      <c r="B1874" t="s">
        <v>3380</v>
      </c>
      <c r="C1874">
        <f t="shared" si="58"/>
        <v>1</v>
      </c>
      <c r="D1874">
        <f t="shared" si="59"/>
        <v>1</v>
      </c>
    </row>
    <row r="1875" spans="1:4" x14ac:dyDescent="0.2">
      <c r="A1875">
        <v>75146332</v>
      </c>
      <c r="B1875" t="s">
        <v>3380</v>
      </c>
      <c r="C1875">
        <f t="shared" si="58"/>
        <v>1</v>
      </c>
      <c r="D1875">
        <f t="shared" si="59"/>
        <v>1</v>
      </c>
    </row>
    <row r="1876" spans="1:4" x14ac:dyDescent="0.2">
      <c r="A1876">
        <v>73408112</v>
      </c>
      <c r="B1876" t="s">
        <v>3380</v>
      </c>
      <c r="C1876">
        <f t="shared" si="58"/>
        <v>1</v>
      </c>
      <c r="D1876">
        <f t="shared" si="59"/>
        <v>1</v>
      </c>
    </row>
    <row r="1877" spans="1:4" x14ac:dyDescent="0.2">
      <c r="A1877">
        <v>189514901</v>
      </c>
      <c r="B1877" t="s">
        <v>3380</v>
      </c>
      <c r="C1877">
        <f t="shared" si="58"/>
        <v>1</v>
      </c>
      <c r="D1877">
        <f t="shared" si="59"/>
        <v>1</v>
      </c>
    </row>
    <row r="1878" spans="1:4" x14ac:dyDescent="0.2">
      <c r="A1878">
        <v>183180225</v>
      </c>
      <c r="B1878" t="s">
        <v>3380</v>
      </c>
      <c r="C1878">
        <f t="shared" si="58"/>
        <v>1</v>
      </c>
      <c r="D1878">
        <f t="shared" si="59"/>
        <v>1</v>
      </c>
    </row>
    <row r="1879" spans="1:4" x14ac:dyDescent="0.2">
      <c r="A1879">
        <v>190542389</v>
      </c>
      <c r="B1879" t="s">
        <v>3380</v>
      </c>
      <c r="C1879">
        <f t="shared" si="58"/>
        <v>1</v>
      </c>
      <c r="D1879">
        <f t="shared" si="59"/>
        <v>1</v>
      </c>
    </row>
    <row r="1880" spans="1:4" x14ac:dyDescent="0.2">
      <c r="A1880">
        <v>98025972</v>
      </c>
      <c r="B1880" t="s">
        <v>3380</v>
      </c>
      <c r="C1880">
        <f t="shared" si="58"/>
        <v>1</v>
      </c>
      <c r="D1880">
        <f t="shared" si="59"/>
        <v>1</v>
      </c>
    </row>
    <row r="1881" spans="1:4" x14ac:dyDescent="0.2">
      <c r="A1881">
        <v>106592342</v>
      </c>
      <c r="B1881" t="s">
        <v>3380</v>
      </c>
      <c r="C1881">
        <f t="shared" si="58"/>
        <v>1</v>
      </c>
      <c r="D1881">
        <f t="shared" si="59"/>
        <v>1</v>
      </c>
    </row>
    <row r="1882" spans="1:4" x14ac:dyDescent="0.2">
      <c r="A1882">
        <v>189243213</v>
      </c>
      <c r="B1882" t="s">
        <v>3380</v>
      </c>
      <c r="C1882">
        <f t="shared" si="58"/>
        <v>1</v>
      </c>
      <c r="D1882">
        <f t="shared" si="59"/>
        <v>1</v>
      </c>
    </row>
    <row r="1883" spans="1:4" x14ac:dyDescent="0.2">
      <c r="A1883">
        <v>5104146</v>
      </c>
      <c r="B1883" t="s">
        <v>3380</v>
      </c>
      <c r="C1883">
        <f t="shared" si="58"/>
        <v>1</v>
      </c>
      <c r="D1883">
        <f t="shared" si="59"/>
        <v>1</v>
      </c>
    </row>
    <row r="1884" spans="1:4" x14ac:dyDescent="0.2">
      <c r="A1884">
        <v>150172842</v>
      </c>
      <c r="B1884" t="s">
        <v>3380</v>
      </c>
      <c r="C1884">
        <f t="shared" si="58"/>
        <v>1</v>
      </c>
      <c r="D1884">
        <f t="shared" si="59"/>
        <v>1</v>
      </c>
    </row>
    <row r="1885" spans="1:4" x14ac:dyDescent="0.2">
      <c r="A1885">
        <v>182655695</v>
      </c>
      <c r="B1885" t="s">
        <v>3380</v>
      </c>
      <c r="C1885">
        <f t="shared" si="58"/>
        <v>1</v>
      </c>
      <c r="D1885">
        <f t="shared" si="59"/>
        <v>1</v>
      </c>
    </row>
    <row r="1886" spans="1:4" x14ac:dyDescent="0.2">
      <c r="A1886">
        <v>174323022</v>
      </c>
      <c r="B1886" t="s">
        <v>3380</v>
      </c>
      <c r="C1886">
        <f t="shared" si="58"/>
        <v>1</v>
      </c>
      <c r="D1886">
        <f t="shared" si="59"/>
        <v>1</v>
      </c>
    </row>
    <row r="1887" spans="1:4" x14ac:dyDescent="0.2">
      <c r="A1887">
        <v>25285352</v>
      </c>
      <c r="B1887" t="s">
        <v>3380</v>
      </c>
      <c r="C1887">
        <f t="shared" si="58"/>
        <v>1</v>
      </c>
      <c r="D1887">
        <f t="shared" si="59"/>
        <v>1</v>
      </c>
    </row>
    <row r="1888" spans="1:4" x14ac:dyDescent="0.2">
      <c r="A1888">
        <v>187273605</v>
      </c>
      <c r="B1888" t="s">
        <v>3380</v>
      </c>
      <c r="C1888">
        <f t="shared" si="58"/>
        <v>1</v>
      </c>
      <c r="D1888">
        <f t="shared" si="59"/>
        <v>1</v>
      </c>
    </row>
    <row r="1889" spans="1:4" x14ac:dyDescent="0.2">
      <c r="A1889">
        <v>12035361</v>
      </c>
      <c r="B1889" t="s">
        <v>3380</v>
      </c>
      <c r="C1889">
        <f t="shared" si="58"/>
        <v>1</v>
      </c>
      <c r="D1889">
        <f t="shared" si="59"/>
        <v>1</v>
      </c>
    </row>
    <row r="1890" spans="1:4" x14ac:dyDescent="0.2">
      <c r="A1890">
        <v>48725412</v>
      </c>
      <c r="B1890" t="s">
        <v>3380</v>
      </c>
      <c r="C1890">
        <f t="shared" si="58"/>
        <v>1</v>
      </c>
      <c r="D1890">
        <f t="shared" si="59"/>
        <v>1</v>
      </c>
    </row>
    <row r="1891" spans="1:4" x14ac:dyDescent="0.2">
      <c r="A1891">
        <v>169498332</v>
      </c>
      <c r="B1891" t="s">
        <v>3380</v>
      </c>
      <c r="C1891">
        <f t="shared" si="58"/>
        <v>1</v>
      </c>
      <c r="D1891">
        <f t="shared" si="59"/>
        <v>1</v>
      </c>
    </row>
    <row r="1892" spans="1:4" x14ac:dyDescent="0.2">
      <c r="A1892">
        <v>87408622</v>
      </c>
      <c r="B1892" t="s">
        <v>3380</v>
      </c>
      <c r="C1892">
        <f t="shared" si="58"/>
        <v>1</v>
      </c>
      <c r="D1892">
        <f t="shared" si="59"/>
        <v>1</v>
      </c>
    </row>
    <row r="1893" spans="1:4" x14ac:dyDescent="0.2">
      <c r="A1893">
        <v>1624489</v>
      </c>
      <c r="B1893" t="s">
        <v>3380</v>
      </c>
      <c r="C1893">
        <f t="shared" si="58"/>
        <v>1</v>
      </c>
      <c r="D1893">
        <f t="shared" si="59"/>
        <v>1</v>
      </c>
    </row>
    <row r="1894" spans="1:4" x14ac:dyDescent="0.2">
      <c r="A1894">
        <v>183972319</v>
      </c>
      <c r="B1894" t="s">
        <v>3380</v>
      </c>
      <c r="C1894">
        <f t="shared" si="58"/>
        <v>1</v>
      </c>
      <c r="D1894">
        <f t="shared" si="59"/>
        <v>1</v>
      </c>
    </row>
    <row r="1895" spans="1:4" x14ac:dyDescent="0.2">
      <c r="A1895">
        <v>88513672</v>
      </c>
      <c r="B1895" t="s">
        <v>3380</v>
      </c>
      <c r="C1895">
        <f t="shared" si="58"/>
        <v>1</v>
      </c>
      <c r="D1895">
        <f t="shared" si="59"/>
        <v>1</v>
      </c>
    </row>
    <row r="1896" spans="1:4" x14ac:dyDescent="0.2">
      <c r="A1896">
        <v>178294152</v>
      </c>
      <c r="B1896" t="s">
        <v>3380</v>
      </c>
      <c r="C1896">
        <f t="shared" si="58"/>
        <v>1</v>
      </c>
      <c r="D1896">
        <f t="shared" si="59"/>
        <v>1</v>
      </c>
    </row>
    <row r="1897" spans="1:4" x14ac:dyDescent="0.2">
      <c r="A1897">
        <v>10871942</v>
      </c>
      <c r="B1897" t="s">
        <v>3380</v>
      </c>
      <c r="C1897">
        <f t="shared" si="58"/>
        <v>1</v>
      </c>
      <c r="D1897">
        <f t="shared" si="59"/>
        <v>1</v>
      </c>
    </row>
    <row r="1898" spans="1:4" x14ac:dyDescent="0.2">
      <c r="A1898">
        <v>85375742</v>
      </c>
      <c r="B1898" t="s">
        <v>3380</v>
      </c>
      <c r="C1898">
        <f t="shared" si="58"/>
        <v>1</v>
      </c>
      <c r="D1898">
        <f t="shared" si="59"/>
        <v>1</v>
      </c>
    </row>
    <row r="1899" spans="1:4" x14ac:dyDescent="0.2">
      <c r="A1899">
        <v>140539182</v>
      </c>
      <c r="B1899" t="s">
        <v>3380</v>
      </c>
      <c r="C1899">
        <f t="shared" si="58"/>
        <v>1</v>
      </c>
      <c r="D1899">
        <f t="shared" si="59"/>
        <v>1</v>
      </c>
    </row>
    <row r="1900" spans="1:4" x14ac:dyDescent="0.2">
      <c r="A1900">
        <v>91931232</v>
      </c>
      <c r="B1900" t="s">
        <v>3380</v>
      </c>
      <c r="C1900">
        <f t="shared" si="58"/>
        <v>1</v>
      </c>
      <c r="D1900">
        <f t="shared" si="59"/>
        <v>1</v>
      </c>
    </row>
    <row r="1901" spans="1:4" x14ac:dyDescent="0.2">
      <c r="A1901">
        <v>698849</v>
      </c>
      <c r="B1901" t="s">
        <v>3380</v>
      </c>
      <c r="C1901">
        <f t="shared" si="58"/>
        <v>1</v>
      </c>
      <c r="D1901">
        <f t="shared" si="59"/>
        <v>1</v>
      </c>
    </row>
    <row r="1902" spans="1:4" x14ac:dyDescent="0.2">
      <c r="A1902">
        <v>67170462</v>
      </c>
      <c r="B1902" t="s">
        <v>3380</v>
      </c>
      <c r="C1902">
        <f t="shared" si="58"/>
        <v>1</v>
      </c>
      <c r="D1902">
        <f t="shared" si="59"/>
        <v>1</v>
      </c>
    </row>
    <row r="1903" spans="1:4" x14ac:dyDescent="0.2">
      <c r="A1903">
        <v>191134309</v>
      </c>
      <c r="B1903" t="s">
        <v>3380</v>
      </c>
      <c r="C1903">
        <f t="shared" si="58"/>
        <v>1</v>
      </c>
      <c r="D1903">
        <f t="shared" si="59"/>
        <v>1</v>
      </c>
    </row>
    <row r="1904" spans="1:4" x14ac:dyDescent="0.2">
      <c r="A1904">
        <v>184779332</v>
      </c>
      <c r="B1904" t="s">
        <v>3380</v>
      </c>
      <c r="C1904">
        <f t="shared" si="58"/>
        <v>1</v>
      </c>
      <c r="D1904">
        <f t="shared" si="59"/>
        <v>1</v>
      </c>
    </row>
    <row r="1905" spans="1:4" x14ac:dyDescent="0.2">
      <c r="A1905">
        <v>191144274</v>
      </c>
      <c r="B1905" t="s">
        <v>3380</v>
      </c>
      <c r="C1905">
        <f t="shared" si="58"/>
        <v>1</v>
      </c>
      <c r="D1905">
        <f t="shared" si="59"/>
        <v>1</v>
      </c>
    </row>
    <row r="1906" spans="1:4" x14ac:dyDescent="0.2">
      <c r="A1906">
        <v>72447702</v>
      </c>
      <c r="B1906" t="s">
        <v>3380</v>
      </c>
      <c r="C1906">
        <f t="shared" si="58"/>
        <v>1</v>
      </c>
      <c r="D1906">
        <f t="shared" si="59"/>
        <v>1</v>
      </c>
    </row>
    <row r="1907" spans="1:4" x14ac:dyDescent="0.2">
      <c r="A1907">
        <v>86318312</v>
      </c>
      <c r="B1907" t="s">
        <v>3380</v>
      </c>
      <c r="C1907">
        <f t="shared" si="58"/>
        <v>1</v>
      </c>
      <c r="D1907">
        <f t="shared" si="59"/>
        <v>1</v>
      </c>
    </row>
    <row r="1908" spans="1:4" x14ac:dyDescent="0.2">
      <c r="A1908">
        <v>22841681</v>
      </c>
      <c r="B1908" t="s">
        <v>3380</v>
      </c>
      <c r="C1908">
        <f t="shared" si="58"/>
        <v>1</v>
      </c>
      <c r="D1908">
        <f t="shared" si="59"/>
        <v>1</v>
      </c>
    </row>
    <row r="1909" spans="1:4" x14ac:dyDescent="0.2">
      <c r="A1909">
        <v>97757622</v>
      </c>
      <c r="B1909" t="s">
        <v>3380</v>
      </c>
      <c r="C1909">
        <f t="shared" si="58"/>
        <v>1</v>
      </c>
      <c r="D1909">
        <f t="shared" si="59"/>
        <v>1</v>
      </c>
    </row>
    <row r="1910" spans="1:4" x14ac:dyDescent="0.2">
      <c r="A1910">
        <v>40754392</v>
      </c>
      <c r="B1910" t="s">
        <v>3380</v>
      </c>
      <c r="C1910">
        <f t="shared" si="58"/>
        <v>1</v>
      </c>
      <c r="D1910">
        <f t="shared" si="59"/>
        <v>1</v>
      </c>
    </row>
    <row r="1911" spans="1:4" x14ac:dyDescent="0.2">
      <c r="A1911">
        <v>183950440</v>
      </c>
      <c r="B1911" t="s">
        <v>3380</v>
      </c>
      <c r="C1911">
        <f t="shared" si="58"/>
        <v>1</v>
      </c>
      <c r="D1911">
        <f t="shared" si="59"/>
        <v>1</v>
      </c>
    </row>
    <row r="1912" spans="1:4" x14ac:dyDescent="0.2">
      <c r="A1912">
        <v>184550639</v>
      </c>
      <c r="B1912" t="s">
        <v>3380</v>
      </c>
      <c r="C1912">
        <f t="shared" si="58"/>
        <v>1</v>
      </c>
      <c r="D1912">
        <f t="shared" si="59"/>
        <v>1</v>
      </c>
    </row>
    <row r="1913" spans="1:4" x14ac:dyDescent="0.2">
      <c r="A1913">
        <v>191234330</v>
      </c>
      <c r="B1913" t="s">
        <v>3380</v>
      </c>
      <c r="C1913">
        <f t="shared" si="58"/>
        <v>1</v>
      </c>
      <c r="D1913">
        <f t="shared" si="59"/>
        <v>1</v>
      </c>
    </row>
    <row r="1914" spans="1:4" x14ac:dyDescent="0.2">
      <c r="A1914">
        <v>187245563</v>
      </c>
      <c r="B1914" t="s">
        <v>3380</v>
      </c>
      <c r="C1914">
        <f t="shared" si="58"/>
        <v>1</v>
      </c>
      <c r="D1914">
        <f t="shared" si="59"/>
        <v>1</v>
      </c>
    </row>
    <row r="1915" spans="1:4" x14ac:dyDescent="0.2">
      <c r="A1915">
        <v>88641822</v>
      </c>
      <c r="B1915" t="s">
        <v>3380</v>
      </c>
      <c r="C1915">
        <f t="shared" si="58"/>
        <v>1</v>
      </c>
      <c r="D1915">
        <f t="shared" si="59"/>
        <v>1</v>
      </c>
    </row>
    <row r="1916" spans="1:4" x14ac:dyDescent="0.2">
      <c r="A1916">
        <v>115295182</v>
      </c>
      <c r="B1916" t="s">
        <v>3380</v>
      </c>
      <c r="C1916">
        <f t="shared" si="58"/>
        <v>1</v>
      </c>
      <c r="D1916">
        <f t="shared" si="59"/>
        <v>1</v>
      </c>
    </row>
    <row r="1917" spans="1:4" x14ac:dyDescent="0.2">
      <c r="A1917">
        <v>172039502</v>
      </c>
      <c r="B1917" t="s">
        <v>3380</v>
      </c>
      <c r="C1917">
        <f t="shared" si="58"/>
        <v>1</v>
      </c>
      <c r="D1917">
        <f t="shared" si="59"/>
        <v>1</v>
      </c>
    </row>
    <row r="1918" spans="1:4" x14ac:dyDescent="0.2">
      <c r="A1918">
        <v>13827417</v>
      </c>
      <c r="B1918" t="s">
        <v>3380</v>
      </c>
      <c r="C1918">
        <f t="shared" si="58"/>
        <v>1</v>
      </c>
      <c r="D1918">
        <f t="shared" si="59"/>
        <v>1</v>
      </c>
    </row>
    <row r="1919" spans="1:4" x14ac:dyDescent="0.2">
      <c r="A1919">
        <v>67001482</v>
      </c>
      <c r="B1919" t="s">
        <v>3380</v>
      </c>
      <c r="C1919">
        <f t="shared" si="58"/>
        <v>1</v>
      </c>
      <c r="D1919">
        <f t="shared" si="59"/>
        <v>1</v>
      </c>
    </row>
    <row r="1920" spans="1:4" x14ac:dyDescent="0.2">
      <c r="A1920">
        <v>18146861</v>
      </c>
      <c r="B1920" t="s">
        <v>3380</v>
      </c>
      <c r="C1920">
        <f t="shared" si="58"/>
        <v>1</v>
      </c>
      <c r="D1920">
        <f t="shared" si="59"/>
        <v>1</v>
      </c>
    </row>
    <row r="1921" spans="1:4" x14ac:dyDescent="0.2">
      <c r="A1921">
        <v>12781484</v>
      </c>
      <c r="B1921" t="s">
        <v>3380</v>
      </c>
      <c r="C1921">
        <f t="shared" si="58"/>
        <v>1</v>
      </c>
      <c r="D1921">
        <f t="shared" si="59"/>
        <v>1</v>
      </c>
    </row>
    <row r="1922" spans="1:4" x14ac:dyDescent="0.2">
      <c r="A1922">
        <v>34589882</v>
      </c>
      <c r="B1922" t="s">
        <v>3380</v>
      </c>
      <c r="C1922">
        <f t="shared" si="58"/>
        <v>1</v>
      </c>
      <c r="D1922">
        <f t="shared" si="59"/>
        <v>1</v>
      </c>
    </row>
    <row r="1923" spans="1:4" x14ac:dyDescent="0.2">
      <c r="A1923">
        <v>11814647</v>
      </c>
      <c r="B1923" t="s">
        <v>3380</v>
      </c>
      <c r="C1923">
        <f t="shared" ref="C1923:C1986" si="60">IF(IFERROR(SEARCH(" PA", B1923), 0), 1, 0)</f>
        <v>1</v>
      </c>
      <c r="D1923">
        <f t="shared" ref="D1923:D1986" si="61">IF(IFERROR(SEARCH("Pittsburgh", B1923), 0), 1, 0)</f>
        <v>1</v>
      </c>
    </row>
    <row r="1924" spans="1:4" x14ac:dyDescent="0.2">
      <c r="A1924">
        <v>151996962</v>
      </c>
      <c r="B1924" t="s">
        <v>3380</v>
      </c>
      <c r="C1924">
        <f t="shared" si="60"/>
        <v>1</v>
      </c>
      <c r="D1924">
        <f t="shared" si="61"/>
        <v>1</v>
      </c>
    </row>
    <row r="1925" spans="1:4" x14ac:dyDescent="0.2">
      <c r="A1925">
        <v>89670462</v>
      </c>
      <c r="B1925" t="s">
        <v>3380</v>
      </c>
      <c r="C1925">
        <f t="shared" si="60"/>
        <v>1</v>
      </c>
      <c r="D1925">
        <f t="shared" si="61"/>
        <v>1</v>
      </c>
    </row>
    <row r="1926" spans="1:4" x14ac:dyDescent="0.2">
      <c r="A1926">
        <v>77353132</v>
      </c>
      <c r="B1926" t="s">
        <v>3380</v>
      </c>
      <c r="C1926">
        <f t="shared" si="60"/>
        <v>1</v>
      </c>
      <c r="D1926">
        <f t="shared" si="61"/>
        <v>1</v>
      </c>
    </row>
    <row r="1927" spans="1:4" x14ac:dyDescent="0.2">
      <c r="A1927">
        <v>44535022</v>
      </c>
      <c r="B1927" t="s">
        <v>3380</v>
      </c>
      <c r="C1927">
        <f t="shared" si="60"/>
        <v>1</v>
      </c>
      <c r="D1927">
        <f t="shared" si="61"/>
        <v>1</v>
      </c>
    </row>
    <row r="1928" spans="1:4" x14ac:dyDescent="0.2">
      <c r="A1928">
        <v>107208532</v>
      </c>
      <c r="B1928" t="s">
        <v>3380</v>
      </c>
      <c r="C1928">
        <f t="shared" si="60"/>
        <v>1</v>
      </c>
      <c r="D1928">
        <f t="shared" si="61"/>
        <v>1</v>
      </c>
    </row>
    <row r="1929" spans="1:4" x14ac:dyDescent="0.2">
      <c r="A1929">
        <v>190451513</v>
      </c>
      <c r="B1929" t="s">
        <v>3380</v>
      </c>
      <c r="C1929">
        <f t="shared" si="60"/>
        <v>1</v>
      </c>
      <c r="D1929">
        <f t="shared" si="61"/>
        <v>1</v>
      </c>
    </row>
    <row r="1930" spans="1:4" x14ac:dyDescent="0.2">
      <c r="A1930">
        <v>62953242</v>
      </c>
      <c r="B1930" t="s">
        <v>3380</v>
      </c>
      <c r="C1930">
        <f t="shared" si="60"/>
        <v>1</v>
      </c>
      <c r="D1930">
        <f t="shared" si="61"/>
        <v>1</v>
      </c>
    </row>
    <row r="1931" spans="1:4" x14ac:dyDescent="0.2">
      <c r="A1931">
        <v>129447592</v>
      </c>
      <c r="B1931" t="s">
        <v>3380</v>
      </c>
      <c r="C1931">
        <f t="shared" si="60"/>
        <v>1</v>
      </c>
      <c r="D1931">
        <f t="shared" si="61"/>
        <v>1</v>
      </c>
    </row>
    <row r="1932" spans="1:4" x14ac:dyDescent="0.2">
      <c r="A1932">
        <v>120608022</v>
      </c>
      <c r="B1932" t="s">
        <v>3380</v>
      </c>
      <c r="C1932">
        <f t="shared" si="60"/>
        <v>1</v>
      </c>
      <c r="D1932">
        <f t="shared" si="61"/>
        <v>1</v>
      </c>
    </row>
    <row r="1933" spans="1:4" x14ac:dyDescent="0.2">
      <c r="A1933">
        <v>175257572</v>
      </c>
      <c r="B1933" t="s">
        <v>3380</v>
      </c>
      <c r="C1933">
        <f t="shared" si="60"/>
        <v>1</v>
      </c>
      <c r="D1933">
        <f t="shared" si="61"/>
        <v>1</v>
      </c>
    </row>
    <row r="1934" spans="1:4" x14ac:dyDescent="0.2">
      <c r="A1934">
        <v>9175639</v>
      </c>
      <c r="B1934" t="s">
        <v>3380</v>
      </c>
      <c r="C1934">
        <f t="shared" si="60"/>
        <v>1</v>
      </c>
      <c r="D1934">
        <f t="shared" si="61"/>
        <v>1</v>
      </c>
    </row>
    <row r="1935" spans="1:4" x14ac:dyDescent="0.2">
      <c r="A1935">
        <v>128822672</v>
      </c>
      <c r="B1935" t="s">
        <v>3380</v>
      </c>
      <c r="C1935">
        <f t="shared" si="60"/>
        <v>1</v>
      </c>
      <c r="D1935">
        <f t="shared" si="61"/>
        <v>1</v>
      </c>
    </row>
    <row r="1936" spans="1:4" x14ac:dyDescent="0.2">
      <c r="A1936">
        <v>183000872</v>
      </c>
      <c r="B1936" t="s">
        <v>3380</v>
      </c>
      <c r="C1936">
        <f t="shared" si="60"/>
        <v>1</v>
      </c>
      <c r="D1936">
        <f t="shared" si="61"/>
        <v>1</v>
      </c>
    </row>
    <row r="1937" spans="1:4" x14ac:dyDescent="0.2">
      <c r="A1937">
        <v>63372082</v>
      </c>
      <c r="B1937" t="s">
        <v>3380</v>
      </c>
      <c r="C1937">
        <f t="shared" si="60"/>
        <v>1</v>
      </c>
      <c r="D1937">
        <f t="shared" si="61"/>
        <v>1</v>
      </c>
    </row>
    <row r="1938" spans="1:4" x14ac:dyDescent="0.2">
      <c r="A1938">
        <v>125352192</v>
      </c>
      <c r="B1938" t="s">
        <v>3380</v>
      </c>
      <c r="C1938">
        <f t="shared" si="60"/>
        <v>1</v>
      </c>
      <c r="D1938">
        <f t="shared" si="61"/>
        <v>1</v>
      </c>
    </row>
    <row r="1939" spans="1:4" x14ac:dyDescent="0.2">
      <c r="A1939">
        <v>184232054</v>
      </c>
      <c r="B1939" t="s">
        <v>3380</v>
      </c>
      <c r="C1939">
        <f t="shared" si="60"/>
        <v>1</v>
      </c>
      <c r="D1939">
        <f t="shared" si="61"/>
        <v>1</v>
      </c>
    </row>
    <row r="1940" spans="1:4" x14ac:dyDescent="0.2">
      <c r="A1940">
        <v>183478329</v>
      </c>
      <c r="B1940" t="s">
        <v>3380</v>
      </c>
      <c r="C1940">
        <f t="shared" si="60"/>
        <v>1</v>
      </c>
      <c r="D1940">
        <f t="shared" si="61"/>
        <v>1</v>
      </c>
    </row>
    <row r="1941" spans="1:4" x14ac:dyDescent="0.2">
      <c r="A1941">
        <v>10858362</v>
      </c>
      <c r="B1941" t="s">
        <v>3380</v>
      </c>
      <c r="C1941">
        <f t="shared" si="60"/>
        <v>1</v>
      </c>
      <c r="D1941">
        <f t="shared" si="61"/>
        <v>1</v>
      </c>
    </row>
    <row r="1942" spans="1:4" x14ac:dyDescent="0.2">
      <c r="A1942">
        <v>10955866</v>
      </c>
      <c r="B1942" t="s">
        <v>3380</v>
      </c>
      <c r="C1942">
        <f t="shared" si="60"/>
        <v>1</v>
      </c>
      <c r="D1942">
        <f t="shared" si="61"/>
        <v>1</v>
      </c>
    </row>
    <row r="1943" spans="1:4" x14ac:dyDescent="0.2">
      <c r="A1943">
        <v>34740122</v>
      </c>
      <c r="B1943" t="s">
        <v>3380</v>
      </c>
      <c r="C1943">
        <f t="shared" si="60"/>
        <v>1</v>
      </c>
      <c r="D1943">
        <f t="shared" si="61"/>
        <v>1</v>
      </c>
    </row>
    <row r="1944" spans="1:4" x14ac:dyDescent="0.2">
      <c r="A1944">
        <v>130684042</v>
      </c>
      <c r="B1944" t="s">
        <v>3380</v>
      </c>
      <c r="C1944">
        <f t="shared" si="60"/>
        <v>1</v>
      </c>
      <c r="D1944">
        <f t="shared" si="61"/>
        <v>1</v>
      </c>
    </row>
    <row r="1945" spans="1:4" x14ac:dyDescent="0.2">
      <c r="A1945">
        <v>190867616</v>
      </c>
      <c r="B1945" t="s">
        <v>3380</v>
      </c>
      <c r="C1945">
        <f t="shared" si="60"/>
        <v>1</v>
      </c>
      <c r="D1945">
        <f t="shared" si="61"/>
        <v>1</v>
      </c>
    </row>
    <row r="1946" spans="1:4" x14ac:dyDescent="0.2">
      <c r="A1946">
        <v>107040432</v>
      </c>
      <c r="B1946" t="s">
        <v>3380</v>
      </c>
      <c r="C1946">
        <f t="shared" si="60"/>
        <v>1</v>
      </c>
      <c r="D1946">
        <f t="shared" si="61"/>
        <v>1</v>
      </c>
    </row>
    <row r="1947" spans="1:4" x14ac:dyDescent="0.2">
      <c r="A1947">
        <v>3695990</v>
      </c>
      <c r="B1947" t="s">
        <v>3380</v>
      </c>
      <c r="C1947">
        <f t="shared" si="60"/>
        <v>1</v>
      </c>
      <c r="D1947">
        <f t="shared" si="61"/>
        <v>1</v>
      </c>
    </row>
    <row r="1948" spans="1:4" x14ac:dyDescent="0.2">
      <c r="A1948">
        <v>51131402</v>
      </c>
      <c r="B1948" t="s">
        <v>3380</v>
      </c>
      <c r="C1948">
        <f t="shared" si="60"/>
        <v>1</v>
      </c>
      <c r="D1948">
        <f t="shared" si="61"/>
        <v>1</v>
      </c>
    </row>
    <row r="1949" spans="1:4" x14ac:dyDescent="0.2">
      <c r="A1949">
        <v>78196412</v>
      </c>
      <c r="B1949" t="s">
        <v>3380</v>
      </c>
      <c r="C1949">
        <f t="shared" si="60"/>
        <v>1</v>
      </c>
      <c r="D1949">
        <f t="shared" si="61"/>
        <v>1</v>
      </c>
    </row>
    <row r="1950" spans="1:4" x14ac:dyDescent="0.2">
      <c r="A1950">
        <v>11839523</v>
      </c>
      <c r="B1950" t="s">
        <v>3380</v>
      </c>
      <c r="C1950">
        <f t="shared" si="60"/>
        <v>1</v>
      </c>
      <c r="D1950">
        <f t="shared" si="61"/>
        <v>1</v>
      </c>
    </row>
    <row r="1951" spans="1:4" x14ac:dyDescent="0.2">
      <c r="A1951">
        <v>20953381</v>
      </c>
      <c r="B1951" t="s">
        <v>3380</v>
      </c>
      <c r="C1951">
        <f t="shared" si="60"/>
        <v>1</v>
      </c>
      <c r="D1951">
        <f t="shared" si="61"/>
        <v>1</v>
      </c>
    </row>
    <row r="1952" spans="1:4" x14ac:dyDescent="0.2">
      <c r="A1952">
        <v>59296612</v>
      </c>
      <c r="B1952" t="s">
        <v>3380</v>
      </c>
      <c r="C1952">
        <f t="shared" si="60"/>
        <v>1</v>
      </c>
      <c r="D1952">
        <f t="shared" si="61"/>
        <v>1</v>
      </c>
    </row>
    <row r="1953" spans="1:4" x14ac:dyDescent="0.2">
      <c r="A1953">
        <v>184041846</v>
      </c>
      <c r="B1953" t="s">
        <v>3380</v>
      </c>
      <c r="C1953">
        <f t="shared" si="60"/>
        <v>1</v>
      </c>
      <c r="D1953">
        <f t="shared" si="61"/>
        <v>1</v>
      </c>
    </row>
    <row r="1954" spans="1:4" x14ac:dyDescent="0.2">
      <c r="A1954">
        <v>18635691</v>
      </c>
      <c r="B1954" t="s">
        <v>3380</v>
      </c>
      <c r="C1954">
        <f t="shared" si="60"/>
        <v>1</v>
      </c>
      <c r="D1954">
        <f t="shared" si="61"/>
        <v>1</v>
      </c>
    </row>
    <row r="1955" spans="1:4" x14ac:dyDescent="0.2">
      <c r="A1955">
        <v>17068321</v>
      </c>
      <c r="B1955" t="s">
        <v>3380</v>
      </c>
      <c r="C1955">
        <f t="shared" si="60"/>
        <v>1</v>
      </c>
      <c r="D1955">
        <f t="shared" si="61"/>
        <v>1</v>
      </c>
    </row>
    <row r="1956" spans="1:4" x14ac:dyDescent="0.2">
      <c r="A1956">
        <v>130596532</v>
      </c>
      <c r="B1956" t="s">
        <v>3380</v>
      </c>
      <c r="C1956">
        <f t="shared" si="60"/>
        <v>1</v>
      </c>
      <c r="D1956">
        <f t="shared" si="61"/>
        <v>1</v>
      </c>
    </row>
    <row r="1957" spans="1:4" x14ac:dyDescent="0.2">
      <c r="A1957">
        <v>185312924</v>
      </c>
      <c r="B1957" t="s">
        <v>3380</v>
      </c>
      <c r="C1957">
        <f t="shared" si="60"/>
        <v>1</v>
      </c>
      <c r="D1957">
        <f t="shared" si="61"/>
        <v>1</v>
      </c>
    </row>
    <row r="1958" spans="1:4" x14ac:dyDescent="0.2">
      <c r="A1958">
        <v>149211802</v>
      </c>
      <c r="B1958" t="s">
        <v>3380</v>
      </c>
      <c r="C1958">
        <f t="shared" si="60"/>
        <v>1</v>
      </c>
      <c r="D1958">
        <f t="shared" si="61"/>
        <v>1</v>
      </c>
    </row>
    <row r="1959" spans="1:4" x14ac:dyDescent="0.2">
      <c r="A1959">
        <v>8411120</v>
      </c>
      <c r="B1959" t="s">
        <v>3380</v>
      </c>
      <c r="C1959">
        <f t="shared" si="60"/>
        <v>1</v>
      </c>
      <c r="D1959">
        <f t="shared" si="61"/>
        <v>1</v>
      </c>
    </row>
    <row r="1960" spans="1:4" x14ac:dyDescent="0.2">
      <c r="A1960">
        <v>141713162</v>
      </c>
      <c r="B1960" t="s">
        <v>3380</v>
      </c>
      <c r="C1960">
        <f t="shared" si="60"/>
        <v>1</v>
      </c>
      <c r="D1960">
        <f t="shared" si="61"/>
        <v>1</v>
      </c>
    </row>
    <row r="1961" spans="1:4" x14ac:dyDescent="0.2">
      <c r="A1961">
        <v>120240442</v>
      </c>
      <c r="B1961" t="s">
        <v>3380</v>
      </c>
      <c r="C1961">
        <f t="shared" si="60"/>
        <v>1</v>
      </c>
      <c r="D1961">
        <f t="shared" si="61"/>
        <v>1</v>
      </c>
    </row>
    <row r="1962" spans="1:4" x14ac:dyDescent="0.2">
      <c r="A1962">
        <v>189749200</v>
      </c>
      <c r="B1962" t="s">
        <v>3380</v>
      </c>
      <c r="C1962">
        <f t="shared" si="60"/>
        <v>1</v>
      </c>
      <c r="D1962">
        <f t="shared" si="61"/>
        <v>1</v>
      </c>
    </row>
    <row r="1963" spans="1:4" x14ac:dyDescent="0.2">
      <c r="A1963">
        <v>129510412</v>
      </c>
      <c r="B1963" t="s">
        <v>3380</v>
      </c>
      <c r="C1963">
        <f t="shared" si="60"/>
        <v>1</v>
      </c>
      <c r="D1963">
        <f t="shared" si="61"/>
        <v>1</v>
      </c>
    </row>
    <row r="1964" spans="1:4" x14ac:dyDescent="0.2">
      <c r="A1964">
        <v>124626082</v>
      </c>
      <c r="B1964" t="s">
        <v>3380</v>
      </c>
      <c r="C1964">
        <f t="shared" si="60"/>
        <v>1</v>
      </c>
      <c r="D1964">
        <f t="shared" si="61"/>
        <v>1</v>
      </c>
    </row>
    <row r="1965" spans="1:4" x14ac:dyDescent="0.2">
      <c r="A1965">
        <v>30142392</v>
      </c>
      <c r="B1965" t="s">
        <v>3380</v>
      </c>
      <c r="C1965">
        <f t="shared" si="60"/>
        <v>1</v>
      </c>
      <c r="D1965">
        <f t="shared" si="61"/>
        <v>1</v>
      </c>
    </row>
    <row r="1966" spans="1:4" x14ac:dyDescent="0.2">
      <c r="A1966">
        <v>125896622</v>
      </c>
      <c r="B1966" t="s">
        <v>3380</v>
      </c>
      <c r="C1966">
        <f t="shared" si="60"/>
        <v>1</v>
      </c>
      <c r="D1966">
        <f t="shared" si="61"/>
        <v>1</v>
      </c>
    </row>
    <row r="1967" spans="1:4" x14ac:dyDescent="0.2">
      <c r="A1967">
        <v>83275652</v>
      </c>
      <c r="B1967" t="s">
        <v>3380</v>
      </c>
      <c r="C1967">
        <f t="shared" si="60"/>
        <v>1</v>
      </c>
      <c r="D1967">
        <f t="shared" si="61"/>
        <v>1</v>
      </c>
    </row>
    <row r="1968" spans="1:4" x14ac:dyDescent="0.2">
      <c r="A1968">
        <v>161429822</v>
      </c>
      <c r="B1968" t="s">
        <v>3380</v>
      </c>
      <c r="C1968">
        <f t="shared" si="60"/>
        <v>1</v>
      </c>
      <c r="D1968">
        <f t="shared" si="61"/>
        <v>1</v>
      </c>
    </row>
    <row r="1969" spans="1:4" x14ac:dyDescent="0.2">
      <c r="A1969">
        <v>183919802</v>
      </c>
      <c r="B1969" t="s">
        <v>3380</v>
      </c>
      <c r="C1969">
        <f t="shared" si="60"/>
        <v>1</v>
      </c>
      <c r="D1969">
        <f t="shared" si="61"/>
        <v>1</v>
      </c>
    </row>
    <row r="1970" spans="1:4" x14ac:dyDescent="0.2">
      <c r="A1970">
        <v>13294668</v>
      </c>
      <c r="B1970" t="s">
        <v>3380</v>
      </c>
      <c r="C1970">
        <f t="shared" si="60"/>
        <v>1</v>
      </c>
      <c r="D1970">
        <f t="shared" si="61"/>
        <v>1</v>
      </c>
    </row>
    <row r="1971" spans="1:4" x14ac:dyDescent="0.2">
      <c r="A1971">
        <v>69363342</v>
      </c>
      <c r="B1971" t="s">
        <v>3380</v>
      </c>
      <c r="C1971">
        <f t="shared" si="60"/>
        <v>1</v>
      </c>
      <c r="D1971">
        <f t="shared" si="61"/>
        <v>1</v>
      </c>
    </row>
    <row r="1972" spans="1:4" x14ac:dyDescent="0.2">
      <c r="A1972">
        <v>147858952</v>
      </c>
      <c r="B1972" t="s">
        <v>3380</v>
      </c>
      <c r="C1972">
        <f t="shared" si="60"/>
        <v>1</v>
      </c>
      <c r="D1972">
        <f t="shared" si="61"/>
        <v>1</v>
      </c>
    </row>
    <row r="1973" spans="1:4" x14ac:dyDescent="0.2">
      <c r="A1973">
        <v>145751942</v>
      </c>
      <c r="B1973" t="s">
        <v>3380</v>
      </c>
      <c r="C1973">
        <f t="shared" si="60"/>
        <v>1</v>
      </c>
      <c r="D1973">
        <f t="shared" si="61"/>
        <v>1</v>
      </c>
    </row>
    <row r="1974" spans="1:4" x14ac:dyDescent="0.2">
      <c r="A1974">
        <v>125082882</v>
      </c>
      <c r="B1974" t="s">
        <v>3380</v>
      </c>
      <c r="C1974">
        <f t="shared" si="60"/>
        <v>1</v>
      </c>
      <c r="D1974">
        <f t="shared" si="61"/>
        <v>1</v>
      </c>
    </row>
    <row r="1975" spans="1:4" x14ac:dyDescent="0.2">
      <c r="A1975">
        <v>82863902</v>
      </c>
      <c r="B1975" t="s">
        <v>3380</v>
      </c>
      <c r="C1975">
        <f t="shared" si="60"/>
        <v>1</v>
      </c>
      <c r="D1975">
        <f t="shared" si="61"/>
        <v>1</v>
      </c>
    </row>
    <row r="1976" spans="1:4" x14ac:dyDescent="0.2">
      <c r="A1976">
        <v>933007</v>
      </c>
      <c r="B1976" t="s">
        <v>3380</v>
      </c>
      <c r="C1976">
        <f t="shared" si="60"/>
        <v>1</v>
      </c>
      <c r="D1976">
        <f t="shared" si="61"/>
        <v>1</v>
      </c>
    </row>
    <row r="1977" spans="1:4" x14ac:dyDescent="0.2">
      <c r="A1977">
        <v>89108252</v>
      </c>
      <c r="B1977" t="s">
        <v>3380</v>
      </c>
      <c r="C1977">
        <f t="shared" si="60"/>
        <v>1</v>
      </c>
      <c r="D1977">
        <f t="shared" si="61"/>
        <v>1</v>
      </c>
    </row>
    <row r="1978" spans="1:4" x14ac:dyDescent="0.2">
      <c r="A1978">
        <v>190846580</v>
      </c>
      <c r="B1978" t="s">
        <v>3380</v>
      </c>
      <c r="C1978">
        <f t="shared" si="60"/>
        <v>1</v>
      </c>
      <c r="D1978">
        <f t="shared" si="61"/>
        <v>1</v>
      </c>
    </row>
    <row r="1979" spans="1:4" x14ac:dyDescent="0.2">
      <c r="A1979">
        <v>95903822</v>
      </c>
      <c r="B1979" t="s">
        <v>3380</v>
      </c>
      <c r="C1979">
        <f t="shared" si="60"/>
        <v>1</v>
      </c>
      <c r="D1979">
        <f t="shared" si="61"/>
        <v>1</v>
      </c>
    </row>
    <row r="1980" spans="1:4" x14ac:dyDescent="0.2">
      <c r="A1980">
        <v>10662676</v>
      </c>
      <c r="B1980" t="s">
        <v>3380</v>
      </c>
      <c r="C1980">
        <f t="shared" si="60"/>
        <v>1</v>
      </c>
      <c r="D1980">
        <f t="shared" si="61"/>
        <v>1</v>
      </c>
    </row>
    <row r="1981" spans="1:4" x14ac:dyDescent="0.2">
      <c r="A1981">
        <v>5592549</v>
      </c>
      <c r="B1981" t="s">
        <v>3380</v>
      </c>
      <c r="C1981">
        <f t="shared" si="60"/>
        <v>1</v>
      </c>
      <c r="D1981">
        <f t="shared" si="61"/>
        <v>1</v>
      </c>
    </row>
    <row r="1982" spans="1:4" x14ac:dyDescent="0.2">
      <c r="A1982">
        <v>189356737</v>
      </c>
      <c r="B1982" t="s">
        <v>3380</v>
      </c>
      <c r="C1982">
        <f t="shared" si="60"/>
        <v>1</v>
      </c>
      <c r="D1982">
        <f t="shared" si="61"/>
        <v>1</v>
      </c>
    </row>
    <row r="1983" spans="1:4" x14ac:dyDescent="0.2">
      <c r="A1983">
        <v>9126627</v>
      </c>
      <c r="B1983" t="s">
        <v>3380</v>
      </c>
      <c r="C1983">
        <f t="shared" si="60"/>
        <v>1</v>
      </c>
      <c r="D1983">
        <f t="shared" si="61"/>
        <v>1</v>
      </c>
    </row>
    <row r="1984" spans="1:4" x14ac:dyDescent="0.2">
      <c r="A1984">
        <v>183500861</v>
      </c>
      <c r="B1984" t="s">
        <v>3380</v>
      </c>
      <c r="C1984">
        <f t="shared" si="60"/>
        <v>1</v>
      </c>
      <c r="D1984">
        <f t="shared" si="61"/>
        <v>1</v>
      </c>
    </row>
    <row r="1985" spans="1:4" x14ac:dyDescent="0.2">
      <c r="A1985">
        <v>15038591</v>
      </c>
      <c r="B1985" t="s">
        <v>3380</v>
      </c>
      <c r="C1985">
        <f t="shared" si="60"/>
        <v>1</v>
      </c>
      <c r="D1985">
        <f t="shared" si="61"/>
        <v>1</v>
      </c>
    </row>
    <row r="1986" spans="1:4" x14ac:dyDescent="0.2">
      <c r="A1986">
        <v>21329831</v>
      </c>
      <c r="B1986" t="s">
        <v>3380</v>
      </c>
      <c r="C1986">
        <f t="shared" si="60"/>
        <v>1</v>
      </c>
      <c r="D1986">
        <f t="shared" si="61"/>
        <v>1</v>
      </c>
    </row>
    <row r="1987" spans="1:4" x14ac:dyDescent="0.2">
      <c r="A1987">
        <v>41240812</v>
      </c>
      <c r="B1987" t="s">
        <v>3380</v>
      </c>
      <c r="C1987">
        <f t="shared" ref="C1987:C2050" si="62">IF(IFERROR(SEARCH(" PA", B1987), 0), 1, 0)</f>
        <v>1</v>
      </c>
      <c r="D1987">
        <f t="shared" ref="D1987:D2050" si="63">IF(IFERROR(SEARCH("Pittsburgh", B1987), 0), 1, 0)</f>
        <v>1</v>
      </c>
    </row>
    <row r="1988" spans="1:4" x14ac:dyDescent="0.2">
      <c r="A1988">
        <v>126787992</v>
      </c>
      <c r="B1988" t="s">
        <v>3380</v>
      </c>
      <c r="C1988">
        <f t="shared" si="62"/>
        <v>1</v>
      </c>
      <c r="D1988">
        <f t="shared" si="63"/>
        <v>1</v>
      </c>
    </row>
    <row r="1989" spans="1:4" x14ac:dyDescent="0.2">
      <c r="A1989">
        <v>136967552</v>
      </c>
      <c r="B1989" t="s">
        <v>3380</v>
      </c>
      <c r="C1989">
        <f t="shared" si="62"/>
        <v>1</v>
      </c>
      <c r="D1989">
        <f t="shared" si="63"/>
        <v>1</v>
      </c>
    </row>
    <row r="1990" spans="1:4" x14ac:dyDescent="0.2">
      <c r="A1990">
        <v>9841670</v>
      </c>
      <c r="B1990" t="s">
        <v>3380</v>
      </c>
      <c r="C1990">
        <f t="shared" si="62"/>
        <v>1</v>
      </c>
      <c r="D1990">
        <f t="shared" si="63"/>
        <v>1</v>
      </c>
    </row>
    <row r="1991" spans="1:4" x14ac:dyDescent="0.2">
      <c r="A1991">
        <v>13856850</v>
      </c>
      <c r="B1991" t="s">
        <v>3380</v>
      </c>
      <c r="C1991">
        <f t="shared" si="62"/>
        <v>1</v>
      </c>
      <c r="D1991">
        <f t="shared" si="63"/>
        <v>1</v>
      </c>
    </row>
    <row r="1992" spans="1:4" x14ac:dyDescent="0.2">
      <c r="A1992">
        <v>187655306</v>
      </c>
      <c r="B1992" t="s">
        <v>3380</v>
      </c>
      <c r="C1992">
        <f t="shared" si="62"/>
        <v>1</v>
      </c>
      <c r="D1992">
        <f t="shared" si="63"/>
        <v>1</v>
      </c>
    </row>
    <row r="1993" spans="1:4" x14ac:dyDescent="0.2">
      <c r="A1993">
        <v>12551593</v>
      </c>
      <c r="B1993" t="s">
        <v>3380</v>
      </c>
      <c r="C1993">
        <f t="shared" si="62"/>
        <v>1</v>
      </c>
      <c r="D1993">
        <f t="shared" si="63"/>
        <v>1</v>
      </c>
    </row>
    <row r="1994" spans="1:4" x14ac:dyDescent="0.2">
      <c r="A1994">
        <v>11772738</v>
      </c>
      <c r="B1994" t="s">
        <v>3380</v>
      </c>
      <c r="C1994">
        <f t="shared" si="62"/>
        <v>1</v>
      </c>
      <c r="D1994">
        <f t="shared" si="63"/>
        <v>1</v>
      </c>
    </row>
    <row r="1995" spans="1:4" x14ac:dyDescent="0.2">
      <c r="A1995">
        <v>55765652</v>
      </c>
      <c r="B1995" t="s">
        <v>3380</v>
      </c>
      <c r="C1995">
        <f t="shared" si="62"/>
        <v>1</v>
      </c>
      <c r="D1995">
        <f t="shared" si="63"/>
        <v>1</v>
      </c>
    </row>
    <row r="1996" spans="1:4" x14ac:dyDescent="0.2">
      <c r="A1996">
        <v>186166276</v>
      </c>
      <c r="B1996" t="s">
        <v>3380</v>
      </c>
      <c r="C1996">
        <f t="shared" si="62"/>
        <v>1</v>
      </c>
      <c r="D1996">
        <f t="shared" si="63"/>
        <v>1</v>
      </c>
    </row>
    <row r="1997" spans="1:4" x14ac:dyDescent="0.2">
      <c r="A1997">
        <v>63506502</v>
      </c>
      <c r="B1997" t="s">
        <v>3380</v>
      </c>
      <c r="C1997">
        <f t="shared" si="62"/>
        <v>1</v>
      </c>
      <c r="D1997">
        <f t="shared" si="63"/>
        <v>1</v>
      </c>
    </row>
    <row r="1998" spans="1:4" x14ac:dyDescent="0.2">
      <c r="A1998">
        <v>6808965</v>
      </c>
      <c r="B1998" t="s">
        <v>3380</v>
      </c>
      <c r="C1998">
        <f t="shared" si="62"/>
        <v>1</v>
      </c>
      <c r="D1998">
        <f t="shared" si="63"/>
        <v>1</v>
      </c>
    </row>
    <row r="1999" spans="1:4" x14ac:dyDescent="0.2">
      <c r="A1999">
        <v>151871202</v>
      </c>
      <c r="B1999" t="s">
        <v>3380</v>
      </c>
      <c r="C1999">
        <f t="shared" si="62"/>
        <v>1</v>
      </c>
      <c r="D1999">
        <f t="shared" si="63"/>
        <v>1</v>
      </c>
    </row>
    <row r="2000" spans="1:4" x14ac:dyDescent="0.2">
      <c r="A2000">
        <v>182047022</v>
      </c>
      <c r="B2000" t="s">
        <v>3380</v>
      </c>
      <c r="C2000">
        <f t="shared" si="62"/>
        <v>1</v>
      </c>
      <c r="D2000">
        <f t="shared" si="63"/>
        <v>1</v>
      </c>
    </row>
    <row r="2001" spans="1:4" x14ac:dyDescent="0.2">
      <c r="A2001">
        <v>156002282</v>
      </c>
      <c r="B2001" t="s">
        <v>3380</v>
      </c>
      <c r="C2001">
        <f t="shared" si="62"/>
        <v>1</v>
      </c>
      <c r="D2001">
        <f t="shared" si="63"/>
        <v>1</v>
      </c>
    </row>
    <row r="2002" spans="1:4" x14ac:dyDescent="0.2">
      <c r="A2002">
        <v>190799099</v>
      </c>
      <c r="B2002" t="s">
        <v>3380</v>
      </c>
      <c r="C2002">
        <f t="shared" si="62"/>
        <v>1</v>
      </c>
      <c r="D2002">
        <f t="shared" si="63"/>
        <v>1</v>
      </c>
    </row>
    <row r="2003" spans="1:4" x14ac:dyDescent="0.2">
      <c r="A2003">
        <v>174268132</v>
      </c>
      <c r="B2003" t="s">
        <v>3380</v>
      </c>
      <c r="C2003">
        <f t="shared" si="62"/>
        <v>1</v>
      </c>
      <c r="D2003">
        <f t="shared" si="63"/>
        <v>1</v>
      </c>
    </row>
    <row r="2004" spans="1:4" x14ac:dyDescent="0.2">
      <c r="A2004">
        <v>64889302</v>
      </c>
      <c r="B2004" t="s">
        <v>3380</v>
      </c>
      <c r="C2004">
        <f t="shared" si="62"/>
        <v>1</v>
      </c>
      <c r="D2004">
        <f t="shared" si="63"/>
        <v>1</v>
      </c>
    </row>
    <row r="2005" spans="1:4" x14ac:dyDescent="0.2">
      <c r="A2005">
        <v>104628372</v>
      </c>
      <c r="B2005" t="s">
        <v>3380</v>
      </c>
      <c r="C2005">
        <f t="shared" si="62"/>
        <v>1</v>
      </c>
      <c r="D2005">
        <f t="shared" si="63"/>
        <v>1</v>
      </c>
    </row>
    <row r="2006" spans="1:4" x14ac:dyDescent="0.2">
      <c r="A2006">
        <v>14173868</v>
      </c>
      <c r="B2006" t="s">
        <v>3380</v>
      </c>
      <c r="C2006">
        <f t="shared" si="62"/>
        <v>1</v>
      </c>
      <c r="D2006">
        <f t="shared" si="63"/>
        <v>1</v>
      </c>
    </row>
    <row r="2007" spans="1:4" x14ac:dyDescent="0.2">
      <c r="A2007">
        <v>3243301</v>
      </c>
      <c r="B2007" t="s">
        <v>3380</v>
      </c>
      <c r="C2007">
        <f t="shared" si="62"/>
        <v>1</v>
      </c>
      <c r="D2007">
        <f t="shared" si="63"/>
        <v>1</v>
      </c>
    </row>
    <row r="2008" spans="1:4" x14ac:dyDescent="0.2">
      <c r="A2008">
        <v>11552755</v>
      </c>
      <c r="B2008" t="s">
        <v>3380</v>
      </c>
      <c r="C2008">
        <f t="shared" si="62"/>
        <v>1</v>
      </c>
      <c r="D2008">
        <f t="shared" si="63"/>
        <v>1</v>
      </c>
    </row>
    <row r="2009" spans="1:4" x14ac:dyDescent="0.2">
      <c r="A2009">
        <v>174758922</v>
      </c>
      <c r="B2009" t="s">
        <v>3380</v>
      </c>
      <c r="C2009">
        <f t="shared" si="62"/>
        <v>1</v>
      </c>
      <c r="D2009">
        <f t="shared" si="63"/>
        <v>1</v>
      </c>
    </row>
    <row r="2010" spans="1:4" x14ac:dyDescent="0.2">
      <c r="A2010">
        <v>190980921</v>
      </c>
      <c r="B2010" t="s">
        <v>3380</v>
      </c>
      <c r="C2010">
        <f t="shared" si="62"/>
        <v>1</v>
      </c>
      <c r="D2010">
        <f t="shared" si="63"/>
        <v>1</v>
      </c>
    </row>
    <row r="2011" spans="1:4" x14ac:dyDescent="0.2">
      <c r="A2011">
        <v>191252391</v>
      </c>
      <c r="B2011" t="s">
        <v>3380</v>
      </c>
      <c r="C2011">
        <f t="shared" si="62"/>
        <v>1</v>
      </c>
      <c r="D2011">
        <f t="shared" si="63"/>
        <v>1</v>
      </c>
    </row>
    <row r="2012" spans="1:4" x14ac:dyDescent="0.2">
      <c r="A2012">
        <v>184298221</v>
      </c>
      <c r="B2012" t="s">
        <v>3380</v>
      </c>
      <c r="C2012">
        <f t="shared" si="62"/>
        <v>1</v>
      </c>
      <c r="D2012">
        <f t="shared" si="63"/>
        <v>1</v>
      </c>
    </row>
    <row r="2013" spans="1:4" x14ac:dyDescent="0.2">
      <c r="A2013">
        <v>191274614</v>
      </c>
      <c r="B2013" t="s">
        <v>3380</v>
      </c>
      <c r="C2013">
        <f t="shared" si="62"/>
        <v>1</v>
      </c>
      <c r="D2013">
        <f t="shared" si="63"/>
        <v>1</v>
      </c>
    </row>
    <row r="2014" spans="1:4" x14ac:dyDescent="0.2">
      <c r="A2014">
        <v>56357512</v>
      </c>
      <c r="B2014" t="s">
        <v>3380</v>
      </c>
      <c r="C2014">
        <f t="shared" si="62"/>
        <v>1</v>
      </c>
      <c r="D2014">
        <f t="shared" si="63"/>
        <v>1</v>
      </c>
    </row>
    <row r="2015" spans="1:4" x14ac:dyDescent="0.2">
      <c r="A2015">
        <v>191360979</v>
      </c>
      <c r="B2015" t="s">
        <v>3380</v>
      </c>
      <c r="C2015">
        <f t="shared" si="62"/>
        <v>1</v>
      </c>
      <c r="D2015">
        <f t="shared" si="63"/>
        <v>1</v>
      </c>
    </row>
    <row r="2016" spans="1:4" x14ac:dyDescent="0.2">
      <c r="A2016">
        <v>51378442</v>
      </c>
      <c r="B2016" t="s">
        <v>3380</v>
      </c>
      <c r="C2016">
        <f t="shared" si="62"/>
        <v>1</v>
      </c>
      <c r="D2016">
        <f t="shared" si="63"/>
        <v>1</v>
      </c>
    </row>
    <row r="2017" spans="1:4" x14ac:dyDescent="0.2">
      <c r="A2017">
        <v>13431396</v>
      </c>
      <c r="B2017" t="s">
        <v>3380</v>
      </c>
      <c r="C2017">
        <f t="shared" si="62"/>
        <v>1</v>
      </c>
      <c r="D2017">
        <f t="shared" si="63"/>
        <v>1</v>
      </c>
    </row>
    <row r="2018" spans="1:4" x14ac:dyDescent="0.2">
      <c r="A2018">
        <v>180190032</v>
      </c>
      <c r="B2018" t="s">
        <v>3380</v>
      </c>
      <c r="C2018">
        <f t="shared" si="62"/>
        <v>1</v>
      </c>
      <c r="D2018">
        <f t="shared" si="63"/>
        <v>1</v>
      </c>
    </row>
    <row r="2019" spans="1:4" x14ac:dyDescent="0.2">
      <c r="A2019">
        <v>72338682</v>
      </c>
      <c r="B2019" t="s">
        <v>3380</v>
      </c>
      <c r="C2019">
        <f t="shared" si="62"/>
        <v>1</v>
      </c>
      <c r="D2019">
        <f t="shared" si="63"/>
        <v>1</v>
      </c>
    </row>
    <row r="2020" spans="1:4" x14ac:dyDescent="0.2">
      <c r="A2020">
        <v>19293821</v>
      </c>
      <c r="B2020" t="s">
        <v>3380</v>
      </c>
      <c r="C2020">
        <f t="shared" si="62"/>
        <v>1</v>
      </c>
      <c r="D2020">
        <f t="shared" si="63"/>
        <v>1</v>
      </c>
    </row>
    <row r="2021" spans="1:4" x14ac:dyDescent="0.2">
      <c r="A2021">
        <v>2351962</v>
      </c>
      <c r="B2021" t="s">
        <v>3380</v>
      </c>
      <c r="C2021">
        <f t="shared" si="62"/>
        <v>1</v>
      </c>
      <c r="D2021">
        <f t="shared" si="63"/>
        <v>1</v>
      </c>
    </row>
    <row r="2022" spans="1:4" x14ac:dyDescent="0.2">
      <c r="A2022">
        <v>185290836</v>
      </c>
      <c r="B2022" t="s">
        <v>3380</v>
      </c>
      <c r="C2022">
        <f t="shared" si="62"/>
        <v>1</v>
      </c>
      <c r="D2022">
        <f t="shared" si="63"/>
        <v>1</v>
      </c>
    </row>
    <row r="2023" spans="1:4" x14ac:dyDescent="0.2">
      <c r="A2023">
        <v>7846620</v>
      </c>
      <c r="B2023" t="s">
        <v>3380</v>
      </c>
      <c r="C2023">
        <f t="shared" si="62"/>
        <v>1</v>
      </c>
      <c r="D2023">
        <f t="shared" si="63"/>
        <v>1</v>
      </c>
    </row>
    <row r="2024" spans="1:4" x14ac:dyDescent="0.2">
      <c r="A2024">
        <v>129727872</v>
      </c>
      <c r="B2024" t="s">
        <v>3380</v>
      </c>
      <c r="C2024">
        <f t="shared" si="62"/>
        <v>1</v>
      </c>
      <c r="D2024">
        <f t="shared" si="63"/>
        <v>1</v>
      </c>
    </row>
    <row r="2025" spans="1:4" x14ac:dyDescent="0.2">
      <c r="A2025">
        <v>33355382</v>
      </c>
      <c r="B2025" t="s">
        <v>3380</v>
      </c>
      <c r="C2025">
        <f t="shared" si="62"/>
        <v>1</v>
      </c>
      <c r="D2025">
        <f t="shared" si="63"/>
        <v>1</v>
      </c>
    </row>
    <row r="2026" spans="1:4" x14ac:dyDescent="0.2">
      <c r="A2026">
        <v>185534376</v>
      </c>
      <c r="B2026" t="s">
        <v>3380</v>
      </c>
      <c r="C2026">
        <f t="shared" si="62"/>
        <v>1</v>
      </c>
      <c r="D2026">
        <f t="shared" si="63"/>
        <v>1</v>
      </c>
    </row>
    <row r="2027" spans="1:4" x14ac:dyDescent="0.2">
      <c r="A2027">
        <v>91910432</v>
      </c>
      <c r="B2027" t="s">
        <v>3380</v>
      </c>
      <c r="C2027">
        <f t="shared" si="62"/>
        <v>1</v>
      </c>
      <c r="D2027">
        <f t="shared" si="63"/>
        <v>1</v>
      </c>
    </row>
    <row r="2028" spans="1:4" x14ac:dyDescent="0.2">
      <c r="A2028">
        <v>125001302</v>
      </c>
      <c r="B2028" t="s">
        <v>3380</v>
      </c>
      <c r="C2028">
        <f t="shared" si="62"/>
        <v>1</v>
      </c>
      <c r="D2028">
        <f t="shared" si="63"/>
        <v>1</v>
      </c>
    </row>
    <row r="2029" spans="1:4" x14ac:dyDescent="0.2">
      <c r="A2029">
        <v>184805949</v>
      </c>
      <c r="B2029" t="s">
        <v>3380</v>
      </c>
      <c r="C2029">
        <f t="shared" si="62"/>
        <v>1</v>
      </c>
      <c r="D2029">
        <f t="shared" si="63"/>
        <v>1</v>
      </c>
    </row>
    <row r="2030" spans="1:4" x14ac:dyDescent="0.2">
      <c r="A2030">
        <v>187908473</v>
      </c>
      <c r="B2030" t="s">
        <v>3380</v>
      </c>
      <c r="C2030">
        <f t="shared" si="62"/>
        <v>1</v>
      </c>
      <c r="D2030">
        <f t="shared" si="63"/>
        <v>1</v>
      </c>
    </row>
    <row r="2031" spans="1:4" x14ac:dyDescent="0.2">
      <c r="A2031">
        <v>74139662</v>
      </c>
      <c r="B2031" t="s">
        <v>3380</v>
      </c>
      <c r="C2031">
        <f t="shared" si="62"/>
        <v>1</v>
      </c>
      <c r="D2031">
        <f t="shared" si="63"/>
        <v>1</v>
      </c>
    </row>
    <row r="2032" spans="1:4" x14ac:dyDescent="0.2">
      <c r="A2032">
        <v>96416772</v>
      </c>
      <c r="B2032" t="s">
        <v>3380</v>
      </c>
      <c r="C2032">
        <f t="shared" si="62"/>
        <v>1</v>
      </c>
      <c r="D2032">
        <f t="shared" si="63"/>
        <v>1</v>
      </c>
    </row>
    <row r="2033" spans="1:4" x14ac:dyDescent="0.2">
      <c r="A2033">
        <v>45195972</v>
      </c>
      <c r="B2033" t="s">
        <v>3380</v>
      </c>
      <c r="C2033">
        <f t="shared" si="62"/>
        <v>1</v>
      </c>
      <c r="D2033">
        <f t="shared" si="63"/>
        <v>1</v>
      </c>
    </row>
    <row r="2034" spans="1:4" x14ac:dyDescent="0.2">
      <c r="A2034">
        <v>36588322</v>
      </c>
      <c r="B2034" t="s">
        <v>3380</v>
      </c>
      <c r="C2034">
        <f t="shared" si="62"/>
        <v>1</v>
      </c>
      <c r="D2034">
        <f t="shared" si="63"/>
        <v>1</v>
      </c>
    </row>
    <row r="2035" spans="1:4" x14ac:dyDescent="0.2">
      <c r="A2035">
        <v>58089202</v>
      </c>
      <c r="B2035" t="s">
        <v>3380</v>
      </c>
      <c r="C2035">
        <f t="shared" si="62"/>
        <v>1</v>
      </c>
      <c r="D2035">
        <f t="shared" si="63"/>
        <v>1</v>
      </c>
    </row>
    <row r="2036" spans="1:4" x14ac:dyDescent="0.2">
      <c r="A2036">
        <v>95165922</v>
      </c>
      <c r="B2036" t="s">
        <v>3380</v>
      </c>
      <c r="C2036">
        <f t="shared" si="62"/>
        <v>1</v>
      </c>
      <c r="D2036">
        <f t="shared" si="63"/>
        <v>1</v>
      </c>
    </row>
    <row r="2037" spans="1:4" x14ac:dyDescent="0.2">
      <c r="A2037">
        <v>99496252</v>
      </c>
      <c r="B2037" t="s">
        <v>3380</v>
      </c>
      <c r="C2037">
        <f t="shared" si="62"/>
        <v>1</v>
      </c>
      <c r="D2037">
        <f t="shared" si="63"/>
        <v>1</v>
      </c>
    </row>
    <row r="2038" spans="1:4" x14ac:dyDescent="0.2">
      <c r="A2038">
        <v>187243552</v>
      </c>
      <c r="B2038" t="s">
        <v>3380</v>
      </c>
      <c r="C2038">
        <f t="shared" si="62"/>
        <v>1</v>
      </c>
      <c r="D2038">
        <f t="shared" si="63"/>
        <v>1</v>
      </c>
    </row>
    <row r="2039" spans="1:4" x14ac:dyDescent="0.2">
      <c r="A2039">
        <v>191044498</v>
      </c>
      <c r="B2039" t="s">
        <v>3380</v>
      </c>
      <c r="C2039">
        <f t="shared" si="62"/>
        <v>1</v>
      </c>
      <c r="D2039">
        <f t="shared" si="63"/>
        <v>1</v>
      </c>
    </row>
    <row r="2040" spans="1:4" x14ac:dyDescent="0.2">
      <c r="A2040">
        <v>12404354</v>
      </c>
      <c r="B2040" t="s">
        <v>3380</v>
      </c>
      <c r="C2040">
        <f t="shared" si="62"/>
        <v>1</v>
      </c>
      <c r="D2040">
        <f t="shared" si="63"/>
        <v>1</v>
      </c>
    </row>
    <row r="2041" spans="1:4" x14ac:dyDescent="0.2">
      <c r="A2041">
        <v>189644995</v>
      </c>
      <c r="B2041" t="s">
        <v>3380</v>
      </c>
      <c r="C2041">
        <f t="shared" si="62"/>
        <v>1</v>
      </c>
      <c r="D2041">
        <f t="shared" si="63"/>
        <v>1</v>
      </c>
    </row>
    <row r="2042" spans="1:4" x14ac:dyDescent="0.2">
      <c r="A2042">
        <v>24461162</v>
      </c>
      <c r="B2042" t="s">
        <v>3380</v>
      </c>
      <c r="C2042">
        <f t="shared" si="62"/>
        <v>1</v>
      </c>
      <c r="D2042">
        <f t="shared" si="63"/>
        <v>1</v>
      </c>
    </row>
    <row r="2043" spans="1:4" x14ac:dyDescent="0.2">
      <c r="A2043">
        <v>190850533</v>
      </c>
      <c r="B2043" t="s">
        <v>3380</v>
      </c>
      <c r="C2043">
        <f t="shared" si="62"/>
        <v>1</v>
      </c>
      <c r="D2043">
        <f t="shared" si="63"/>
        <v>1</v>
      </c>
    </row>
    <row r="2044" spans="1:4" x14ac:dyDescent="0.2">
      <c r="A2044">
        <v>144941702</v>
      </c>
      <c r="B2044" t="s">
        <v>3380</v>
      </c>
      <c r="C2044">
        <f t="shared" si="62"/>
        <v>1</v>
      </c>
      <c r="D2044">
        <f t="shared" si="63"/>
        <v>1</v>
      </c>
    </row>
    <row r="2045" spans="1:4" x14ac:dyDescent="0.2">
      <c r="A2045">
        <v>9015057</v>
      </c>
      <c r="B2045" t="s">
        <v>3380</v>
      </c>
      <c r="C2045">
        <f t="shared" si="62"/>
        <v>1</v>
      </c>
      <c r="D2045">
        <f t="shared" si="63"/>
        <v>1</v>
      </c>
    </row>
    <row r="2046" spans="1:4" x14ac:dyDescent="0.2">
      <c r="A2046">
        <v>12696051</v>
      </c>
      <c r="B2046" t="s">
        <v>3380</v>
      </c>
      <c r="C2046">
        <f t="shared" si="62"/>
        <v>1</v>
      </c>
      <c r="D2046">
        <f t="shared" si="63"/>
        <v>1</v>
      </c>
    </row>
    <row r="2047" spans="1:4" x14ac:dyDescent="0.2">
      <c r="A2047">
        <v>123991302</v>
      </c>
      <c r="B2047" t="s">
        <v>3380</v>
      </c>
      <c r="C2047">
        <f t="shared" si="62"/>
        <v>1</v>
      </c>
      <c r="D2047">
        <f t="shared" si="63"/>
        <v>1</v>
      </c>
    </row>
    <row r="2048" spans="1:4" x14ac:dyDescent="0.2">
      <c r="A2048">
        <v>84340002</v>
      </c>
      <c r="B2048" t="s">
        <v>3380</v>
      </c>
      <c r="C2048">
        <f t="shared" si="62"/>
        <v>1</v>
      </c>
      <c r="D2048">
        <f t="shared" si="63"/>
        <v>1</v>
      </c>
    </row>
    <row r="2049" spans="1:4" x14ac:dyDescent="0.2">
      <c r="A2049">
        <v>11018205</v>
      </c>
      <c r="B2049" t="s">
        <v>3380</v>
      </c>
      <c r="C2049">
        <f t="shared" si="62"/>
        <v>1</v>
      </c>
      <c r="D2049">
        <f t="shared" si="63"/>
        <v>1</v>
      </c>
    </row>
    <row r="2050" spans="1:4" x14ac:dyDescent="0.2">
      <c r="A2050">
        <v>183495142</v>
      </c>
      <c r="B2050" t="s">
        <v>3380</v>
      </c>
      <c r="C2050">
        <f t="shared" si="62"/>
        <v>1</v>
      </c>
      <c r="D2050">
        <f t="shared" si="63"/>
        <v>1</v>
      </c>
    </row>
    <row r="2051" spans="1:4" x14ac:dyDescent="0.2">
      <c r="A2051">
        <v>1916736</v>
      </c>
      <c r="B2051" t="s">
        <v>3380</v>
      </c>
      <c r="C2051">
        <f t="shared" ref="C2051:C2114" si="64">IF(IFERROR(SEARCH(" PA", B2051), 0), 1, 0)</f>
        <v>1</v>
      </c>
      <c r="D2051">
        <f t="shared" ref="D2051:D2114" si="65">IF(IFERROR(SEARCH("Pittsburgh", B2051), 0), 1, 0)</f>
        <v>1</v>
      </c>
    </row>
    <row r="2052" spans="1:4" x14ac:dyDescent="0.2">
      <c r="A2052">
        <v>146353832</v>
      </c>
      <c r="B2052" t="s">
        <v>3380</v>
      </c>
      <c r="C2052">
        <f t="shared" si="64"/>
        <v>1</v>
      </c>
      <c r="D2052">
        <f t="shared" si="65"/>
        <v>1</v>
      </c>
    </row>
    <row r="2053" spans="1:4" x14ac:dyDescent="0.2">
      <c r="A2053">
        <v>72841412</v>
      </c>
      <c r="B2053" t="s">
        <v>3380</v>
      </c>
      <c r="C2053">
        <f t="shared" si="64"/>
        <v>1</v>
      </c>
      <c r="D2053">
        <f t="shared" si="65"/>
        <v>1</v>
      </c>
    </row>
    <row r="2054" spans="1:4" x14ac:dyDescent="0.2">
      <c r="A2054">
        <v>4464251</v>
      </c>
      <c r="B2054" t="s">
        <v>3380</v>
      </c>
      <c r="C2054">
        <f t="shared" si="64"/>
        <v>1</v>
      </c>
      <c r="D2054">
        <f t="shared" si="65"/>
        <v>1</v>
      </c>
    </row>
    <row r="2055" spans="1:4" x14ac:dyDescent="0.2">
      <c r="A2055">
        <v>4785142</v>
      </c>
      <c r="B2055" t="s">
        <v>3380</v>
      </c>
      <c r="C2055">
        <f t="shared" si="64"/>
        <v>1</v>
      </c>
      <c r="D2055">
        <f t="shared" si="65"/>
        <v>1</v>
      </c>
    </row>
    <row r="2056" spans="1:4" x14ac:dyDescent="0.2">
      <c r="A2056">
        <v>3214874</v>
      </c>
      <c r="B2056" t="s">
        <v>3380</v>
      </c>
      <c r="C2056">
        <f t="shared" si="64"/>
        <v>1</v>
      </c>
      <c r="D2056">
        <f t="shared" si="65"/>
        <v>1</v>
      </c>
    </row>
    <row r="2057" spans="1:4" x14ac:dyDescent="0.2">
      <c r="A2057">
        <v>129841602</v>
      </c>
      <c r="B2057" t="s">
        <v>3380</v>
      </c>
      <c r="C2057">
        <f t="shared" si="64"/>
        <v>1</v>
      </c>
      <c r="D2057">
        <f t="shared" si="65"/>
        <v>1</v>
      </c>
    </row>
    <row r="2058" spans="1:4" x14ac:dyDescent="0.2">
      <c r="A2058">
        <v>4468896</v>
      </c>
      <c r="B2058" t="s">
        <v>3380</v>
      </c>
      <c r="C2058">
        <f t="shared" si="64"/>
        <v>1</v>
      </c>
      <c r="D2058">
        <f t="shared" si="65"/>
        <v>1</v>
      </c>
    </row>
    <row r="2059" spans="1:4" x14ac:dyDescent="0.2">
      <c r="A2059">
        <v>183868757</v>
      </c>
      <c r="B2059" t="s">
        <v>3380</v>
      </c>
      <c r="C2059">
        <f t="shared" si="64"/>
        <v>1</v>
      </c>
      <c r="D2059">
        <f t="shared" si="65"/>
        <v>1</v>
      </c>
    </row>
    <row r="2060" spans="1:4" x14ac:dyDescent="0.2">
      <c r="A2060">
        <v>132400532</v>
      </c>
      <c r="B2060" t="s">
        <v>3380</v>
      </c>
      <c r="C2060">
        <f t="shared" si="64"/>
        <v>1</v>
      </c>
      <c r="D2060">
        <f t="shared" si="65"/>
        <v>1</v>
      </c>
    </row>
    <row r="2061" spans="1:4" x14ac:dyDescent="0.2">
      <c r="A2061">
        <v>115066192</v>
      </c>
      <c r="B2061" t="s">
        <v>3380</v>
      </c>
      <c r="C2061">
        <f t="shared" si="64"/>
        <v>1</v>
      </c>
      <c r="D2061">
        <f t="shared" si="65"/>
        <v>1</v>
      </c>
    </row>
    <row r="2062" spans="1:4" x14ac:dyDescent="0.2">
      <c r="A2062">
        <v>186217264</v>
      </c>
      <c r="B2062" t="s">
        <v>3380</v>
      </c>
      <c r="C2062">
        <f t="shared" si="64"/>
        <v>1</v>
      </c>
      <c r="D2062">
        <f t="shared" si="65"/>
        <v>1</v>
      </c>
    </row>
    <row r="2063" spans="1:4" x14ac:dyDescent="0.2">
      <c r="A2063">
        <v>183898088</v>
      </c>
      <c r="B2063" t="s">
        <v>3380</v>
      </c>
      <c r="C2063">
        <f t="shared" si="64"/>
        <v>1</v>
      </c>
      <c r="D2063">
        <f t="shared" si="65"/>
        <v>1</v>
      </c>
    </row>
    <row r="2064" spans="1:4" x14ac:dyDescent="0.2">
      <c r="A2064">
        <v>132759772</v>
      </c>
      <c r="B2064" t="s">
        <v>3380</v>
      </c>
      <c r="C2064">
        <f t="shared" si="64"/>
        <v>1</v>
      </c>
      <c r="D2064">
        <f t="shared" si="65"/>
        <v>1</v>
      </c>
    </row>
    <row r="2065" spans="1:4" x14ac:dyDescent="0.2">
      <c r="A2065">
        <v>96795822</v>
      </c>
      <c r="B2065" t="s">
        <v>3380</v>
      </c>
      <c r="C2065">
        <f t="shared" si="64"/>
        <v>1</v>
      </c>
      <c r="D2065">
        <f t="shared" si="65"/>
        <v>1</v>
      </c>
    </row>
    <row r="2066" spans="1:4" x14ac:dyDescent="0.2">
      <c r="A2066">
        <v>149000652</v>
      </c>
      <c r="B2066" t="s">
        <v>3380</v>
      </c>
      <c r="C2066">
        <f t="shared" si="64"/>
        <v>1</v>
      </c>
      <c r="D2066">
        <f t="shared" si="65"/>
        <v>1</v>
      </c>
    </row>
    <row r="2067" spans="1:4" x14ac:dyDescent="0.2">
      <c r="A2067">
        <v>8460171</v>
      </c>
      <c r="B2067" t="s">
        <v>3380</v>
      </c>
      <c r="C2067">
        <f t="shared" si="64"/>
        <v>1</v>
      </c>
      <c r="D2067">
        <f t="shared" si="65"/>
        <v>1</v>
      </c>
    </row>
    <row r="2068" spans="1:4" x14ac:dyDescent="0.2">
      <c r="A2068">
        <v>153968192</v>
      </c>
      <c r="B2068" t="s">
        <v>3380</v>
      </c>
      <c r="C2068">
        <f t="shared" si="64"/>
        <v>1</v>
      </c>
      <c r="D2068">
        <f t="shared" si="65"/>
        <v>1</v>
      </c>
    </row>
    <row r="2069" spans="1:4" x14ac:dyDescent="0.2">
      <c r="A2069">
        <v>111951412</v>
      </c>
      <c r="B2069" t="s">
        <v>3380</v>
      </c>
      <c r="C2069">
        <f t="shared" si="64"/>
        <v>1</v>
      </c>
      <c r="D2069">
        <f t="shared" si="65"/>
        <v>1</v>
      </c>
    </row>
    <row r="2070" spans="1:4" x14ac:dyDescent="0.2">
      <c r="A2070">
        <v>189601889</v>
      </c>
      <c r="B2070" t="s">
        <v>3380</v>
      </c>
      <c r="C2070">
        <f t="shared" si="64"/>
        <v>1</v>
      </c>
      <c r="D2070">
        <f t="shared" si="65"/>
        <v>1</v>
      </c>
    </row>
    <row r="2071" spans="1:4" x14ac:dyDescent="0.2">
      <c r="A2071">
        <v>31175732</v>
      </c>
      <c r="B2071" t="s">
        <v>3380</v>
      </c>
      <c r="C2071">
        <f t="shared" si="64"/>
        <v>1</v>
      </c>
      <c r="D2071">
        <f t="shared" si="65"/>
        <v>1</v>
      </c>
    </row>
    <row r="2072" spans="1:4" x14ac:dyDescent="0.2">
      <c r="A2072">
        <v>184839555</v>
      </c>
      <c r="B2072" t="s">
        <v>3380</v>
      </c>
      <c r="C2072">
        <f t="shared" si="64"/>
        <v>1</v>
      </c>
      <c r="D2072">
        <f t="shared" si="65"/>
        <v>1</v>
      </c>
    </row>
    <row r="2073" spans="1:4" x14ac:dyDescent="0.2">
      <c r="A2073">
        <v>184958953</v>
      </c>
      <c r="B2073" t="s">
        <v>3380</v>
      </c>
      <c r="C2073">
        <f t="shared" si="64"/>
        <v>1</v>
      </c>
      <c r="D2073">
        <f t="shared" si="65"/>
        <v>1</v>
      </c>
    </row>
    <row r="2074" spans="1:4" x14ac:dyDescent="0.2">
      <c r="A2074">
        <v>33138662</v>
      </c>
      <c r="B2074" t="s">
        <v>3380</v>
      </c>
      <c r="C2074">
        <f t="shared" si="64"/>
        <v>1</v>
      </c>
      <c r="D2074">
        <f t="shared" si="65"/>
        <v>1</v>
      </c>
    </row>
    <row r="2075" spans="1:4" x14ac:dyDescent="0.2">
      <c r="A2075">
        <v>14514222</v>
      </c>
      <c r="B2075" t="s">
        <v>3380</v>
      </c>
      <c r="C2075">
        <f t="shared" si="64"/>
        <v>1</v>
      </c>
      <c r="D2075">
        <f t="shared" si="65"/>
        <v>1</v>
      </c>
    </row>
    <row r="2076" spans="1:4" x14ac:dyDescent="0.2">
      <c r="A2076">
        <v>84609422</v>
      </c>
      <c r="B2076" t="s">
        <v>3380</v>
      </c>
      <c r="C2076">
        <f t="shared" si="64"/>
        <v>1</v>
      </c>
      <c r="D2076">
        <f t="shared" si="65"/>
        <v>1</v>
      </c>
    </row>
    <row r="2077" spans="1:4" x14ac:dyDescent="0.2">
      <c r="A2077">
        <v>191280508</v>
      </c>
      <c r="B2077" t="s">
        <v>3380</v>
      </c>
      <c r="C2077">
        <f t="shared" si="64"/>
        <v>1</v>
      </c>
      <c r="D2077">
        <f t="shared" si="65"/>
        <v>1</v>
      </c>
    </row>
    <row r="2078" spans="1:4" x14ac:dyDescent="0.2">
      <c r="A2078">
        <v>42135942</v>
      </c>
      <c r="B2078" t="s">
        <v>3380</v>
      </c>
      <c r="C2078">
        <f t="shared" si="64"/>
        <v>1</v>
      </c>
      <c r="D2078">
        <f t="shared" si="65"/>
        <v>1</v>
      </c>
    </row>
    <row r="2079" spans="1:4" x14ac:dyDescent="0.2">
      <c r="A2079">
        <v>185439901</v>
      </c>
      <c r="B2079" t="s">
        <v>3380</v>
      </c>
      <c r="C2079">
        <f t="shared" si="64"/>
        <v>1</v>
      </c>
      <c r="D2079">
        <f t="shared" si="65"/>
        <v>1</v>
      </c>
    </row>
    <row r="2080" spans="1:4" x14ac:dyDescent="0.2">
      <c r="A2080">
        <v>11659459</v>
      </c>
      <c r="B2080" t="s">
        <v>3380</v>
      </c>
      <c r="C2080">
        <f t="shared" si="64"/>
        <v>1</v>
      </c>
      <c r="D2080">
        <f t="shared" si="65"/>
        <v>1</v>
      </c>
    </row>
    <row r="2081" spans="1:4" x14ac:dyDescent="0.2">
      <c r="A2081">
        <v>190274876</v>
      </c>
      <c r="B2081" t="s">
        <v>3380</v>
      </c>
      <c r="C2081">
        <f t="shared" si="64"/>
        <v>1</v>
      </c>
      <c r="D2081">
        <f t="shared" si="65"/>
        <v>1</v>
      </c>
    </row>
    <row r="2082" spans="1:4" x14ac:dyDescent="0.2">
      <c r="A2082">
        <v>88196452</v>
      </c>
      <c r="B2082" t="s">
        <v>3380</v>
      </c>
      <c r="C2082">
        <f t="shared" si="64"/>
        <v>1</v>
      </c>
      <c r="D2082">
        <f t="shared" si="65"/>
        <v>1</v>
      </c>
    </row>
    <row r="2083" spans="1:4" x14ac:dyDescent="0.2">
      <c r="A2083">
        <v>72550052</v>
      </c>
      <c r="B2083" t="s">
        <v>3380</v>
      </c>
      <c r="C2083">
        <f t="shared" si="64"/>
        <v>1</v>
      </c>
      <c r="D2083">
        <f t="shared" si="65"/>
        <v>1</v>
      </c>
    </row>
    <row r="2084" spans="1:4" x14ac:dyDescent="0.2">
      <c r="A2084">
        <v>107452292</v>
      </c>
      <c r="B2084" t="s">
        <v>3380</v>
      </c>
      <c r="C2084">
        <f t="shared" si="64"/>
        <v>1</v>
      </c>
      <c r="D2084">
        <f t="shared" si="65"/>
        <v>1</v>
      </c>
    </row>
    <row r="2085" spans="1:4" x14ac:dyDescent="0.2">
      <c r="A2085">
        <v>138873632</v>
      </c>
      <c r="B2085" t="s">
        <v>3380</v>
      </c>
      <c r="C2085">
        <f t="shared" si="64"/>
        <v>1</v>
      </c>
      <c r="D2085">
        <f t="shared" si="65"/>
        <v>1</v>
      </c>
    </row>
    <row r="2086" spans="1:4" x14ac:dyDescent="0.2">
      <c r="A2086">
        <v>190456906</v>
      </c>
      <c r="B2086" t="s">
        <v>3380</v>
      </c>
      <c r="C2086">
        <f t="shared" si="64"/>
        <v>1</v>
      </c>
      <c r="D2086">
        <f t="shared" si="65"/>
        <v>1</v>
      </c>
    </row>
    <row r="2087" spans="1:4" x14ac:dyDescent="0.2">
      <c r="A2087">
        <v>23798512</v>
      </c>
      <c r="B2087" t="s">
        <v>3380</v>
      </c>
      <c r="C2087">
        <f t="shared" si="64"/>
        <v>1</v>
      </c>
      <c r="D2087">
        <f t="shared" si="65"/>
        <v>1</v>
      </c>
    </row>
    <row r="2088" spans="1:4" x14ac:dyDescent="0.2">
      <c r="A2088">
        <v>187986797</v>
      </c>
      <c r="B2088" t="s">
        <v>3380</v>
      </c>
      <c r="C2088">
        <f t="shared" si="64"/>
        <v>1</v>
      </c>
      <c r="D2088">
        <f t="shared" si="65"/>
        <v>1</v>
      </c>
    </row>
    <row r="2089" spans="1:4" x14ac:dyDescent="0.2">
      <c r="A2089">
        <v>106332202</v>
      </c>
      <c r="B2089" t="s">
        <v>3380</v>
      </c>
      <c r="C2089">
        <f t="shared" si="64"/>
        <v>1</v>
      </c>
      <c r="D2089">
        <f t="shared" si="65"/>
        <v>1</v>
      </c>
    </row>
    <row r="2090" spans="1:4" x14ac:dyDescent="0.2">
      <c r="A2090">
        <v>22488331</v>
      </c>
      <c r="B2090" t="s">
        <v>3380</v>
      </c>
      <c r="C2090">
        <f t="shared" si="64"/>
        <v>1</v>
      </c>
      <c r="D2090">
        <f t="shared" si="65"/>
        <v>1</v>
      </c>
    </row>
    <row r="2091" spans="1:4" x14ac:dyDescent="0.2">
      <c r="A2091">
        <v>6090748</v>
      </c>
      <c r="B2091" t="s">
        <v>3380</v>
      </c>
      <c r="C2091">
        <f t="shared" si="64"/>
        <v>1</v>
      </c>
      <c r="D2091">
        <f t="shared" si="65"/>
        <v>1</v>
      </c>
    </row>
    <row r="2092" spans="1:4" x14ac:dyDescent="0.2">
      <c r="A2092">
        <v>182480188</v>
      </c>
      <c r="B2092" t="s">
        <v>3380</v>
      </c>
      <c r="C2092">
        <f t="shared" si="64"/>
        <v>1</v>
      </c>
      <c r="D2092">
        <f t="shared" si="65"/>
        <v>1</v>
      </c>
    </row>
    <row r="2093" spans="1:4" x14ac:dyDescent="0.2">
      <c r="A2093">
        <v>182817372</v>
      </c>
      <c r="B2093" t="s">
        <v>3380</v>
      </c>
      <c r="C2093">
        <f t="shared" si="64"/>
        <v>1</v>
      </c>
      <c r="D2093">
        <f t="shared" si="65"/>
        <v>1</v>
      </c>
    </row>
    <row r="2094" spans="1:4" x14ac:dyDescent="0.2">
      <c r="A2094">
        <v>54094182</v>
      </c>
      <c r="B2094" t="s">
        <v>3380</v>
      </c>
      <c r="C2094">
        <f t="shared" si="64"/>
        <v>1</v>
      </c>
      <c r="D2094">
        <f t="shared" si="65"/>
        <v>1</v>
      </c>
    </row>
    <row r="2095" spans="1:4" x14ac:dyDescent="0.2">
      <c r="A2095">
        <v>189994438</v>
      </c>
      <c r="B2095" t="s">
        <v>3380</v>
      </c>
      <c r="C2095">
        <f t="shared" si="64"/>
        <v>1</v>
      </c>
      <c r="D2095">
        <f t="shared" si="65"/>
        <v>1</v>
      </c>
    </row>
    <row r="2096" spans="1:4" x14ac:dyDescent="0.2">
      <c r="A2096">
        <v>190660065</v>
      </c>
      <c r="B2096" t="s">
        <v>3380</v>
      </c>
      <c r="C2096">
        <f t="shared" si="64"/>
        <v>1</v>
      </c>
      <c r="D2096">
        <f t="shared" si="65"/>
        <v>1</v>
      </c>
    </row>
    <row r="2097" spans="1:4" x14ac:dyDescent="0.2">
      <c r="A2097">
        <v>9570377</v>
      </c>
      <c r="B2097" t="s">
        <v>3380</v>
      </c>
      <c r="C2097">
        <f t="shared" si="64"/>
        <v>1</v>
      </c>
      <c r="D2097">
        <f t="shared" si="65"/>
        <v>1</v>
      </c>
    </row>
    <row r="2098" spans="1:4" x14ac:dyDescent="0.2">
      <c r="A2098">
        <v>37729022</v>
      </c>
      <c r="B2098" t="s">
        <v>3380</v>
      </c>
      <c r="C2098">
        <f t="shared" si="64"/>
        <v>1</v>
      </c>
      <c r="D2098">
        <f t="shared" si="65"/>
        <v>1</v>
      </c>
    </row>
    <row r="2099" spans="1:4" x14ac:dyDescent="0.2">
      <c r="A2099">
        <v>121699282</v>
      </c>
      <c r="B2099" t="s">
        <v>3380</v>
      </c>
      <c r="C2099">
        <f t="shared" si="64"/>
        <v>1</v>
      </c>
      <c r="D2099">
        <f t="shared" si="65"/>
        <v>1</v>
      </c>
    </row>
    <row r="2100" spans="1:4" x14ac:dyDescent="0.2">
      <c r="A2100">
        <v>189510398</v>
      </c>
      <c r="B2100" t="s">
        <v>3380</v>
      </c>
      <c r="C2100">
        <f t="shared" si="64"/>
        <v>1</v>
      </c>
      <c r="D2100">
        <f t="shared" si="65"/>
        <v>1</v>
      </c>
    </row>
    <row r="2101" spans="1:4" x14ac:dyDescent="0.2">
      <c r="A2101">
        <v>160243042</v>
      </c>
      <c r="B2101" t="s">
        <v>3380</v>
      </c>
      <c r="C2101">
        <f t="shared" si="64"/>
        <v>1</v>
      </c>
      <c r="D2101">
        <f t="shared" si="65"/>
        <v>1</v>
      </c>
    </row>
    <row r="2102" spans="1:4" x14ac:dyDescent="0.2">
      <c r="A2102">
        <v>189485605</v>
      </c>
      <c r="B2102" t="s">
        <v>3380</v>
      </c>
      <c r="C2102">
        <f t="shared" si="64"/>
        <v>1</v>
      </c>
      <c r="D2102">
        <f t="shared" si="65"/>
        <v>1</v>
      </c>
    </row>
    <row r="2103" spans="1:4" x14ac:dyDescent="0.2">
      <c r="A2103">
        <v>5519886</v>
      </c>
      <c r="B2103" t="s">
        <v>3380</v>
      </c>
      <c r="C2103">
        <f t="shared" si="64"/>
        <v>1</v>
      </c>
      <c r="D2103">
        <f t="shared" si="65"/>
        <v>1</v>
      </c>
    </row>
    <row r="2104" spans="1:4" x14ac:dyDescent="0.2">
      <c r="A2104">
        <v>79110322</v>
      </c>
      <c r="B2104" t="s">
        <v>3380</v>
      </c>
      <c r="C2104">
        <f t="shared" si="64"/>
        <v>1</v>
      </c>
      <c r="D2104">
        <f t="shared" si="65"/>
        <v>1</v>
      </c>
    </row>
    <row r="2105" spans="1:4" x14ac:dyDescent="0.2">
      <c r="A2105">
        <v>134524082</v>
      </c>
      <c r="B2105" t="s">
        <v>3380</v>
      </c>
      <c r="C2105">
        <f t="shared" si="64"/>
        <v>1</v>
      </c>
      <c r="D2105">
        <f t="shared" si="65"/>
        <v>1</v>
      </c>
    </row>
    <row r="2106" spans="1:4" x14ac:dyDescent="0.2">
      <c r="A2106">
        <v>171585552</v>
      </c>
      <c r="B2106" t="s">
        <v>3380</v>
      </c>
      <c r="C2106">
        <f t="shared" si="64"/>
        <v>1</v>
      </c>
      <c r="D2106">
        <f t="shared" si="65"/>
        <v>1</v>
      </c>
    </row>
    <row r="2107" spans="1:4" x14ac:dyDescent="0.2">
      <c r="A2107">
        <v>72390082</v>
      </c>
      <c r="B2107" t="s">
        <v>3380</v>
      </c>
      <c r="C2107">
        <f t="shared" si="64"/>
        <v>1</v>
      </c>
      <c r="D2107">
        <f t="shared" si="65"/>
        <v>1</v>
      </c>
    </row>
    <row r="2108" spans="1:4" x14ac:dyDescent="0.2">
      <c r="A2108">
        <v>189202511</v>
      </c>
      <c r="B2108" t="s">
        <v>3380</v>
      </c>
      <c r="C2108">
        <f t="shared" si="64"/>
        <v>1</v>
      </c>
      <c r="D2108">
        <f t="shared" si="65"/>
        <v>1</v>
      </c>
    </row>
    <row r="2109" spans="1:4" x14ac:dyDescent="0.2">
      <c r="A2109">
        <v>92740142</v>
      </c>
      <c r="B2109" t="s">
        <v>3380</v>
      </c>
      <c r="C2109">
        <f t="shared" si="64"/>
        <v>1</v>
      </c>
      <c r="D2109">
        <f t="shared" si="65"/>
        <v>1</v>
      </c>
    </row>
    <row r="2110" spans="1:4" x14ac:dyDescent="0.2">
      <c r="A2110">
        <v>71983412</v>
      </c>
      <c r="B2110" t="s">
        <v>3380</v>
      </c>
      <c r="C2110">
        <f t="shared" si="64"/>
        <v>1</v>
      </c>
      <c r="D2110">
        <f t="shared" si="65"/>
        <v>1</v>
      </c>
    </row>
    <row r="2111" spans="1:4" x14ac:dyDescent="0.2">
      <c r="A2111">
        <v>188645454</v>
      </c>
      <c r="B2111" t="s">
        <v>3380</v>
      </c>
      <c r="C2111">
        <f t="shared" si="64"/>
        <v>1</v>
      </c>
      <c r="D2111">
        <f t="shared" si="65"/>
        <v>1</v>
      </c>
    </row>
    <row r="2112" spans="1:4" x14ac:dyDescent="0.2">
      <c r="A2112">
        <v>36524332</v>
      </c>
      <c r="B2112" t="s">
        <v>3380</v>
      </c>
      <c r="C2112">
        <f t="shared" si="64"/>
        <v>1</v>
      </c>
      <c r="D2112">
        <f t="shared" si="65"/>
        <v>1</v>
      </c>
    </row>
    <row r="2113" spans="1:4" x14ac:dyDescent="0.2">
      <c r="A2113">
        <v>11008218</v>
      </c>
      <c r="B2113" t="s">
        <v>3380</v>
      </c>
      <c r="C2113">
        <f t="shared" si="64"/>
        <v>1</v>
      </c>
      <c r="D2113">
        <f t="shared" si="65"/>
        <v>1</v>
      </c>
    </row>
    <row r="2114" spans="1:4" x14ac:dyDescent="0.2">
      <c r="A2114">
        <v>62084532</v>
      </c>
      <c r="B2114" t="s">
        <v>3380</v>
      </c>
      <c r="C2114">
        <f t="shared" si="64"/>
        <v>1</v>
      </c>
      <c r="D2114">
        <f t="shared" si="65"/>
        <v>1</v>
      </c>
    </row>
    <row r="2115" spans="1:4" x14ac:dyDescent="0.2">
      <c r="A2115">
        <v>75190772</v>
      </c>
      <c r="B2115" t="s">
        <v>3380</v>
      </c>
      <c r="C2115">
        <f t="shared" ref="C2115:C2178" si="66">IF(IFERROR(SEARCH(" PA", B2115), 0), 1, 0)</f>
        <v>1</v>
      </c>
      <c r="D2115">
        <f t="shared" ref="D2115:D2178" si="67">IF(IFERROR(SEARCH("Pittsburgh", B2115), 0), 1, 0)</f>
        <v>1</v>
      </c>
    </row>
    <row r="2116" spans="1:4" x14ac:dyDescent="0.2">
      <c r="A2116">
        <v>105297262</v>
      </c>
      <c r="B2116" t="s">
        <v>3380</v>
      </c>
      <c r="C2116">
        <f t="shared" si="66"/>
        <v>1</v>
      </c>
      <c r="D2116">
        <f t="shared" si="67"/>
        <v>1</v>
      </c>
    </row>
    <row r="2117" spans="1:4" x14ac:dyDescent="0.2">
      <c r="A2117">
        <v>187011208</v>
      </c>
      <c r="B2117" t="s">
        <v>3380</v>
      </c>
      <c r="C2117">
        <f t="shared" si="66"/>
        <v>1</v>
      </c>
      <c r="D2117">
        <f t="shared" si="67"/>
        <v>1</v>
      </c>
    </row>
    <row r="2118" spans="1:4" x14ac:dyDescent="0.2">
      <c r="A2118">
        <v>89498412</v>
      </c>
      <c r="B2118" t="s">
        <v>3380</v>
      </c>
      <c r="C2118">
        <f t="shared" si="66"/>
        <v>1</v>
      </c>
      <c r="D2118">
        <f t="shared" si="67"/>
        <v>1</v>
      </c>
    </row>
    <row r="2119" spans="1:4" x14ac:dyDescent="0.2">
      <c r="A2119">
        <v>183663142</v>
      </c>
      <c r="B2119" t="s">
        <v>3380</v>
      </c>
      <c r="C2119">
        <f t="shared" si="66"/>
        <v>1</v>
      </c>
      <c r="D2119">
        <f t="shared" si="67"/>
        <v>1</v>
      </c>
    </row>
    <row r="2120" spans="1:4" x14ac:dyDescent="0.2">
      <c r="A2120">
        <v>25977232</v>
      </c>
      <c r="B2120" t="s">
        <v>3380</v>
      </c>
      <c r="C2120">
        <f t="shared" si="66"/>
        <v>1</v>
      </c>
      <c r="D2120">
        <f t="shared" si="67"/>
        <v>1</v>
      </c>
    </row>
    <row r="2121" spans="1:4" x14ac:dyDescent="0.2">
      <c r="A2121">
        <v>161536992</v>
      </c>
      <c r="B2121" t="s">
        <v>3380</v>
      </c>
      <c r="C2121">
        <f t="shared" si="66"/>
        <v>1</v>
      </c>
      <c r="D2121">
        <f t="shared" si="67"/>
        <v>1</v>
      </c>
    </row>
    <row r="2122" spans="1:4" x14ac:dyDescent="0.2">
      <c r="A2122">
        <v>54926862</v>
      </c>
      <c r="B2122" t="s">
        <v>3380</v>
      </c>
      <c r="C2122">
        <f t="shared" si="66"/>
        <v>1</v>
      </c>
      <c r="D2122">
        <f t="shared" si="67"/>
        <v>1</v>
      </c>
    </row>
    <row r="2123" spans="1:4" x14ac:dyDescent="0.2">
      <c r="A2123">
        <v>2600888</v>
      </c>
      <c r="B2123" t="s">
        <v>3380</v>
      </c>
      <c r="C2123">
        <f t="shared" si="66"/>
        <v>1</v>
      </c>
      <c r="D2123">
        <f t="shared" si="67"/>
        <v>1</v>
      </c>
    </row>
    <row r="2124" spans="1:4" x14ac:dyDescent="0.2">
      <c r="A2124">
        <v>66866142</v>
      </c>
      <c r="B2124" t="s">
        <v>3380</v>
      </c>
      <c r="C2124">
        <f t="shared" si="66"/>
        <v>1</v>
      </c>
      <c r="D2124">
        <f t="shared" si="67"/>
        <v>1</v>
      </c>
    </row>
    <row r="2125" spans="1:4" x14ac:dyDescent="0.2">
      <c r="A2125">
        <v>3062658</v>
      </c>
      <c r="B2125" t="s">
        <v>3380</v>
      </c>
      <c r="C2125">
        <f t="shared" si="66"/>
        <v>1</v>
      </c>
      <c r="D2125">
        <f t="shared" si="67"/>
        <v>1</v>
      </c>
    </row>
    <row r="2126" spans="1:4" x14ac:dyDescent="0.2">
      <c r="A2126">
        <v>11807550</v>
      </c>
      <c r="B2126" t="s">
        <v>3380</v>
      </c>
      <c r="C2126">
        <f t="shared" si="66"/>
        <v>1</v>
      </c>
      <c r="D2126">
        <f t="shared" si="67"/>
        <v>1</v>
      </c>
    </row>
    <row r="2127" spans="1:4" x14ac:dyDescent="0.2">
      <c r="A2127">
        <v>188306287</v>
      </c>
      <c r="B2127" t="s">
        <v>3380</v>
      </c>
      <c r="C2127">
        <f t="shared" si="66"/>
        <v>1</v>
      </c>
      <c r="D2127">
        <f t="shared" si="67"/>
        <v>1</v>
      </c>
    </row>
    <row r="2128" spans="1:4" x14ac:dyDescent="0.2">
      <c r="A2128">
        <v>69710882</v>
      </c>
      <c r="B2128" t="s">
        <v>3380</v>
      </c>
      <c r="C2128">
        <f t="shared" si="66"/>
        <v>1</v>
      </c>
      <c r="D2128">
        <f t="shared" si="67"/>
        <v>1</v>
      </c>
    </row>
    <row r="2129" spans="1:4" x14ac:dyDescent="0.2">
      <c r="A2129">
        <v>146405982</v>
      </c>
      <c r="B2129" t="s">
        <v>3380</v>
      </c>
      <c r="C2129">
        <f t="shared" si="66"/>
        <v>1</v>
      </c>
      <c r="D2129">
        <f t="shared" si="67"/>
        <v>1</v>
      </c>
    </row>
    <row r="2130" spans="1:4" x14ac:dyDescent="0.2">
      <c r="A2130">
        <v>97594282</v>
      </c>
      <c r="B2130" t="s">
        <v>3380</v>
      </c>
      <c r="C2130">
        <f t="shared" si="66"/>
        <v>1</v>
      </c>
      <c r="D2130">
        <f t="shared" si="67"/>
        <v>1</v>
      </c>
    </row>
    <row r="2131" spans="1:4" x14ac:dyDescent="0.2">
      <c r="A2131">
        <v>40087422</v>
      </c>
      <c r="B2131" t="s">
        <v>3380</v>
      </c>
      <c r="C2131">
        <f t="shared" si="66"/>
        <v>1</v>
      </c>
      <c r="D2131">
        <f t="shared" si="67"/>
        <v>1</v>
      </c>
    </row>
    <row r="2132" spans="1:4" x14ac:dyDescent="0.2">
      <c r="A2132">
        <v>2384416</v>
      </c>
      <c r="B2132" t="s">
        <v>3380</v>
      </c>
      <c r="C2132">
        <f t="shared" si="66"/>
        <v>1</v>
      </c>
      <c r="D2132">
        <f t="shared" si="67"/>
        <v>1</v>
      </c>
    </row>
    <row r="2133" spans="1:4" x14ac:dyDescent="0.2">
      <c r="A2133">
        <v>105787102</v>
      </c>
      <c r="B2133" t="s">
        <v>3380</v>
      </c>
      <c r="C2133">
        <f t="shared" si="66"/>
        <v>1</v>
      </c>
      <c r="D2133">
        <f t="shared" si="67"/>
        <v>1</v>
      </c>
    </row>
    <row r="2134" spans="1:4" x14ac:dyDescent="0.2">
      <c r="A2134">
        <v>140992692</v>
      </c>
      <c r="B2134" t="s">
        <v>3380</v>
      </c>
      <c r="C2134">
        <f t="shared" si="66"/>
        <v>1</v>
      </c>
      <c r="D2134">
        <f t="shared" si="67"/>
        <v>1</v>
      </c>
    </row>
    <row r="2135" spans="1:4" x14ac:dyDescent="0.2">
      <c r="A2135">
        <v>182856103</v>
      </c>
      <c r="B2135" t="s">
        <v>3380</v>
      </c>
      <c r="C2135">
        <f t="shared" si="66"/>
        <v>1</v>
      </c>
      <c r="D2135">
        <f t="shared" si="67"/>
        <v>1</v>
      </c>
    </row>
    <row r="2136" spans="1:4" x14ac:dyDescent="0.2">
      <c r="A2136">
        <v>148195282</v>
      </c>
      <c r="B2136" t="s">
        <v>3380</v>
      </c>
      <c r="C2136">
        <f t="shared" si="66"/>
        <v>1</v>
      </c>
      <c r="D2136">
        <f t="shared" si="67"/>
        <v>1</v>
      </c>
    </row>
    <row r="2137" spans="1:4" x14ac:dyDescent="0.2">
      <c r="A2137">
        <v>189585595</v>
      </c>
      <c r="B2137" t="s">
        <v>3380</v>
      </c>
      <c r="C2137">
        <f t="shared" si="66"/>
        <v>1</v>
      </c>
      <c r="D2137">
        <f t="shared" si="67"/>
        <v>1</v>
      </c>
    </row>
    <row r="2138" spans="1:4" x14ac:dyDescent="0.2">
      <c r="A2138">
        <v>190606675</v>
      </c>
      <c r="B2138" t="s">
        <v>3380</v>
      </c>
      <c r="C2138">
        <f t="shared" si="66"/>
        <v>1</v>
      </c>
      <c r="D2138">
        <f t="shared" si="67"/>
        <v>1</v>
      </c>
    </row>
    <row r="2139" spans="1:4" x14ac:dyDescent="0.2">
      <c r="A2139">
        <v>51890692</v>
      </c>
      <c r="B2139" t="s">
        <v>3380</v>
      </c>
      <c r="C2139">
        <f t="shared" si="66"/>
        <v>1</v>
      </c>
      <c r="D2139">
        <f t="shared" si="67"/>
        <v>1</v>
      </c>
    </row>
    <row r="2140" spans="1:4" x14ac:dyDescent="0.2">
      <c r="A2140">
        <v>10109252</v>
      </c>
      <c r="B2140" t="s">
        <v>3380</v>
      </c>
      <c r="C2140">
        <f t="shared" si="66"/>
        <v>1</v>
      </c>
      <c r="D2140">
        <f t="shared" si="67"/>
        <v>1</v>
      </c>
    </row>
    <row r="2141" spans="1:4" x14ac:dyDescent="0.2">
      <c r="A2141">
        <v>185158984</v>
      </c>
      <c r="B2141" t="s">
        <v>3380</v>
      </c>
      <c r="C2141">
        <f t="shared" si="66"/>
        <v>1</v>
      </c>
      <c r="D2141">
        <f t="shared" si="67"/>
        <v>1</v>
      </c>
    </row>
    <row r="2142" spans="1:4" x14ac:dyDescent="0.2">
      <c r="A2142">
        <v>182898295</v>
      </c>
      <c r="B2142" t="s">
        <v>3380</v>
      </c>
      <c r="C2142">
        <f t="shared" si="66"/>
        <v>1</v>
      </c>
      <c r="D2142">
        <f t="shared" si="67"/>
        <v>1</v>
      </c>
    </row>
    <row r="2143" spans="1:4" x14ac:dyDescent="0.2">
      <c r="A2143">
        <v>47330612</v>
      </c>
      <c r="B2143" t="s">
        <v>3380</v>
      </c>
      <c r="C2143">
        <f t="shared" si="66"/>
        <v>1</v>
      </c>
      <c r="D2143">
        <f t="shared" si="67"/>
        <v>1</v>
      </c>
    </row>
    <row r="2144" spans="1:4" x14ac:dyDescent="0.2">
      <c r="A2144">
        <v>34460452</v>
      </c>
      <c r="B2144" t="s">
        <v>3380</v>
      </c>
      <c r="C2144">
        <f t="shared" si="66"/>
        <v>1</v>
      </c>
      <c r="D2144">
        <f t="shared" si="67"/>
        <v>1</v>
      </c>
    </row>
    <row r="2145" spans="1:4" x14ac:dyDescent="0.2">
      <c r="A2145">
        <v>21381881</v>
      </c>
      <c r="B2145" t="s">
        <v>3380</v>
      </c>
      <c r="C2145">
        <f t="shared" si="66"/>
        <v>1</v>
      </c>
      <c r="D2145">
        <f t="shared" si="67"/>
        <v>1</v>
      </c>
    </row>
    <row r="2146" spans="1:4" x14ac:dyDescent="0.2">
      <c r="A2146">
        <v>191011393</v>
      </c>
      <c r="B2146" t="s">
        <v>3380</v>
      </c>
      <c r="C2146">
        <f t="shared" si="66"/>
        <v>1</v>
      </c>
      <c r="D2146">
        <f t="shared" si="67"/>
        <v>1</v>
      </c>
    </row>
    <row r="2147" spans="1:4" x14ac:dyDescent="0.2">
      <c r="A2147">
        <v>117228682</v>
      </c>
      <c r="B2147" t="s">
        <v>3380</v>
      </c>
      <c r="C2147">
        <f t="shared" si="66"/>
        <v>1</v>
      </c>
      <c r="D2147">
        <f t="shared" si="67"/>
        <v>1</v>
      </c>
    </row>
    <row r="2148" spans="1:4" x14ac:dyDescent="0.2">
      <c r="A2148">
        <v>161549632</v>
      </c>
      <c r="B2148" t="s">
        <v>3380</v>
      </c>
      <c r="C2148">
        <f t="shared" si="66"/>
        <v>1</v>
      </c>
      <c r="D2148">
        <f t="shared" si="67"/>
        <v>1</v>
      </c>
    </row>
    <row r="2149" spans="1:4" x14ac:dyDescent="0.2">
      <c r="A2149">
        <v>191129935</v>
      </c>
      <c r="B2149" t="s">
        <v>3380</v>
      </c>
      <c r="C2149">
        <f t="shared" si="66"/>
        <v>1</v>
      </c>
      <c r="D2149">
        <f t="shared" si="67"/>
        <v>1</v>
      </c>
    </row>
    <row r="2150" spans="1:4" x14ac:dyDescent="0.2">
      <c r="A2150">
        <v>178084822</v>
      </c>
      <c r="B2150" t="s">
        <v>3380</v>
      </c>
      <c r="C2150">
        <f t="shared" si="66"/>
        <v>1</v>
      </c>
      <c r="D2150">
        <f t="shared" si="67"/>
        <v>1</v>
      </c>
    </row>
    <row r="2151" spans="1:4" x14ac:dyDescent="0.2">
      <c r="A2151">
        <v>106163782</v>
      </c>
      <c r="B2151" t="s">
        <v>3380</v>
      </c>
      <c r="C2151">
        <f t="shared" si="66"/>
        <v>1</v>
      </c>
      <c r="D2151">
        <f t="shared" si="67"/>
        <v>1</v>
      </c>
    </row>
    <row r="2152" spans="1:4" x14ac:dyDescent="0.2">
      <c r="A2152">
        <v>16095171</v>
      </c>
      <c r="B2152" t="s">
        <v>3380</v>
      </c>
      <c r="C2152">
        <f t="shared" si="66"/>
        <v>1</v>
      </c>
      <c r="D2152">
        <f t="shared" si="67"/>
        <v>1</v>
      </c>
    </row>
    <row r="2153" spans="1:4" x14ac:dyDescent="0.2">
      <c r="A2153">
        <v>184280572</v>
      </c>
      <c r="B2153" t="s">
        <v>3380</v>
      </c>
      <c r="C2153">
        <f t="shared" si="66"/>
        <v>1</v>
      </c>
      <c r="D2153">
        <f t="shared" si="67"/>
        <v>1</v>
      </c>
    </row>
    <row r="2154" spans="1:4" x14ac:dyDescent="0.2">
      <c r="A2154">
        <v>126270982</v>
      </c>
      <c r="B2154" t="s">
        <v>3380</v>
      </c>
      <c r="C2154">
        <f t="shared" si="66"/>
        <v>1</v>
      </c>
      <c r="D2154">
        <f t="shared" si="67"/>
        <v>1</v>
      </c>
    </row>
    <row r="2155" spans="1:4" x14ac:dyDescent="0.2">
      <c r="A2155">
        <v>189324970</v>
      </c>
      <c r="B2155" t="s">
        <v>3380</v>
      </c>
      <c r="C2155">
        <f t="shared" si="66"/>
        <v>1</v>
      </c>
      <c r="D2155">
        <f t="shared" si="67"/>
        <v>1</v>
      </c>
    </row>
    <row r="2156" spans="1:4" x14ac:dyDescent="0.2">
      <c r="A2156">
        <v>139291432</v>
      </c>
      <c r="B2156" t="s">
        <v>3380</v>
      </c>
      <c r="C2156">
        <f t="shared" si="66"/>
        <v>1</v>
      </c>
      <c r="D2156">
        <f t="shared" si="67"/>
        <v>1</v>
      </c>
    </row>
    <row r="2157" spans="1:4" x14ac:dyDescent="0.2">
      <c r="A2157">
        <v>180783162</v>
      </c>
      <c r="B2157" t="s">
        <v>3380</v>
      </c>
      <c r="C2157">
        <f t="shared" si="66"/>
        <v>1</v>
      </c>
      <c r="D2157">
        <f t="shared" si="67"/>
        <v>1</v>
      </c>
    </row>
    <row r="2158" spans="1:4" x14ac:dyDescent="0.2">
      <c r="A2158">
        <v>5766662</v>
      </c>
      <c r="B2158" t="s">
        <v>3380</v>
      </c>
      <c r="C2158">
        <f t="shared" si="66"/>
        <v>1</v>
      </c>
      <c r="D2158">
        <f t="shared" si="67"/>
        <v>1</v>
      </c>
    </row>
    <row r="2159" spans="1:4" x14ac:dyDescent="0.2">
      <c r="A2159">
        <v>82973842</v>
      </c>
      <c r="B2159" t="s">
        <v>3380</v>
      </c>
      <c r="C2159">
        <f t="shared" si="66"/>
        <v>1</v>
      </c>
      <c r="D2159">
        <f t="shared" si="67"/>
        <v>1</v>
      </c>
    </row>
    <row r="2160" spans="1:4" x14ac:dyDescent="0.2">
      <c r="A2160">
        <v>189929550</v>
      </c>
      <c r="B2160" t="s">
        <v>3380</v>
      </c>
      <c r="C2160">
        <f t="shared" si="66"/>
        <v>1</v>
      </c>
      <c r="D2160">
        <f t="shared" si="67"/>
        <v>1</v>
      </c>
    </row>
    <row r="2161" spans="1:4" x14ac:dyDescent="0.2">
      <c r="A2161">
        <v>189353900</v>
      </c>
      <c r="B2161" t="s">
        <v>3380</v>
      </c>
      <c r="C2161">
        <f t="shared" si="66"/>
        <v>1</v>
      </c>
      <c r="D2161">
        <f t="shared" si="67"/>
        <v>1</v>
      </c>
    </row>
    <row r="2162" spans="1:4" x14ac:dyDescent="0.2">
      <c r="A2162">
        <v>23665001</v>
      </c>
      <c r="B2162" t="s">
        <v>3380</v>
      </c>
      <c r="C2162">
        <f t="shared" si="66"/>
        <v>1</v>
      </c>
      <c r="D2162">
        <f t="shared" si="67"/>
        <v>1</v>
      </c>
    </row>
    <row r="2163" spans="1:4" x14ac:dyDescent="0.2">
      <c r="A2163">
        <v>153432902</v>
      </c>
      <c r="B2163" t="s">
        <v>3380</v>
      </c>
      <c r="C2163">
        <f t="shared" si="66"/>
        <v>1</v>
      </c>
      <c r="D2163">
        <f t="shared" si="67"/>
        <v>1</v>
      </c>
    </row>
    <row r="2164" spans="1:4" x14ac:dyDescent="0.2">
      <c r="A2164">
        <v>72727032</v>
      </c>
      <c r="B2164" t="s">
        <v>3380</v>
      </c>
      <c r="C2164">
        <f t="shared" si="66"/>
        <v>1</v>
      </c>
      <c r="D2164">
        <f t="shared" si="67"/>
        <v>1</v>
      </c>
    </row>
    <row r="2165" spans="1:4" x14ac:dyDescent="0.2">
      <c r="A2165">
        <v>190144225</v>
      </c>
      <c r="B2165" t="s">
        <v>3380</v>
      </c>
      <c r="C2165">
        <f t="shared" si="66"/>
        <v>1</v>
      </c>
      <c r="D2165">
        <f t="shared" si="67"/>
        <v>1</v>
      </c>
    </row>
    <row r="2166" spans="1:4" x14ac:dyDescent="0.2">
      <c r="A2166">
        <v>182557453</v>
      </c>
      <c r="B2166" t="s">
        <v>3380</v>
      </c>
      <c r="C2166">
        <f t="shared" si="66"/>
        <v>1</v>
      </c>
      <c r="D2166">
        <f t="shared" si="67"/>
        <v>1</v>
      </c>
    </row>
    <row r="2167" spans="1:4" x14ac:dyDescent="0.2">
      <c r="A2167">
        <v>185582713</v>
      </c>
      <c r="B2167" t="s">
        <v>3380</v>
      </c>
      <c r="C2167">
        <f t="shared" si="66"/>
        <v>1</v>
      </c>
      <c r="D2167">
        <f t="shared" si="67"/>
        <v>1</v>
      </c>
    </row>
    <row r="2168" spans="1:4" x14ac:dyDescent="0.2">
      <c r="A2168">
        <v>187861157</v>
      </c>
      <c r="B2168" t="s">
        <v>3380</v>
      </c>
      <c r="C2168">
        <f t="shared" si="66"/>
        <v>1</v>
      </c>
      <c r="D2168">
        <f t="shared" si="67"/>
        <v>1</v>
      </c>
    </row>
    <row r="2169" spans="1:4" x14ac:dyDescent="0.2">
      <c r="A2169">
        <v>92967432</v>
      </c>
      <c r="B2169" t="s">
        <v>3380</v>
      </c>
      <c r="C2169">
        <f t="shared" si="66"/>
        <v>1</v>
      </c>
      <c r="D2169">
        <f t="shared" si="67"/>
        <v>1</v>
      </c>
    </row>
    <row r="2170" spans="1:4" x14ac:dyDescent="0.2">
      <c r="A2170">
        <v>25922602</v>
      </c>
      <c r="B2170" t="s">
        <v>3380</v>
      </c>
      <c r="C2170">
        <f t="shared" si="66"/>
        <v>1</v>
      </c>
      <c r="D2170">
        <f t="shared" si="67"/>
        <v>1</v>
      </c>
    </row>
    <row r="2171" spans="1:4" x14ac:dyDescent="0.2">
      <c r="A2171">
        <v>108194432</v>
      </c>
      <c r="B2171" t="s">
        <v>3380</v>
      </c>
      <c r="C2171">
        <f t="shared" si="66"/>
        <v>1</v>
      </c>
      <c r="D2171">
        <f t="shared" si="67"/>
        <v>1</v>
      </c>
    </row>
    <row r="2172" spans="1:4" x14ac:dyDescent="0.2">
      <c r="A2172">
        <v>93275712</v>
      </c>
      <c r="B2172" t="s">
        <v>3380</v>
      </c>
      <c r="C2172">
        <f t="shared" si="66"/>
        <v>1</v>
      </c>
      <c r="D2172">
        <f t="shared" si="67"/>
        <v>1</v>
      </c>
    </row>
    <row r="2173" spans="1:4" x14ac:dyDescent="0.2">
      <c r="A2173">
        <v>185611252</v>
      </c>
      <c r="B2173" t="s">
        <v>3380</v>
      </c>
      <c r="C2173">
        <f t="shared" si="66"/>
        <v>1</v>
      </c>
      <c r="D2173">
        <f t="shared" si="67"/>
        <v>1</v>
      </c>
    </row>
    <row r="2174" spans="1:4" x14ac:dyDescent="0.2">
      <c r="A2174">
        <v>14192344</v>
      </c>
      <c r="B2174" t="s">
        <v>3380</v>
      </c>
      <c r="C2174">
        <f t="shared" si="66"/>
        <v>1</v>
      </c>
      <c r="D2174">
        <f t="shared" si="67"/>
        <v>1</v>
      </c>
    </row>
    <row r="2175" spans="1:4" x14ac:dyDescent="0.2">
      <c r="A2175">
        <v>156201152</v>
      </c>
      <c r="B2175" t="s">
        <v>3380</v>
      </c>
      <c r="C2175">
        <f t="shared" si="66"/>
        <v>1</v>
      </c>
      <c r="D2175">
        <f t="shared" si="67"/>
        <v>1</v>
      </c>
    </row>
    <row r="2176" spans="1:4" x14ac:dyDescent="0.2">
      <c r="A2176">
        <v>109572792</v>
      </c>
      <c r="B2176" t="s">
        <v>3380</v>
      </c>
      <c r="C2176">
        <f t="shared" si="66"/>
        <v>1</v>
      </c>
      <c r="D2176">
        <f t="shared" si="67"/>
        <v>1</v>
      </c>
    </row>
    <row r="2177" spans="1:4" x14ac:dyDescent="0.2">
      <c r="A2177">
        <v>1020284</v>
      </c>
      <c r="B2177" t="s">
        <v>3380</v>
      </c>
      <c r="C2177">
        <f t="shared" si="66"/>
        <v>1</v>
      </c>
      <c r="D2177">
        <f t="shared" si="67"/>
        <v>1</v>
      </c>
    </row>
    <row r="2178" spans="1:4" x14ac:dyDescent="0.2">
      <c r="A2178">
        <v>182646271</v>
      </c>
      <c r="B2178" t="s">
        <v>3380</v>
      </c>
      <c r="C2178">
        <f t="shared" si="66"/>
        <v>1</v>
      </c>
      <c r="D2178">
        <f t="shared" si="67"/>
        <v>1</v>
      </c>
    </row>
    <row r="2179" spans="1:4" x14ac:dyDescent="0.2">
      <c r="A2179">
        <v>102474112</v>
      </c>
      <c r="B2179" t="s">
        <v>3380</v>
      </c>
      <c r="C2179">
        <f t="shared" ref="C2179:C2242" si="68">IF(IFERROR(SEARCH(" PA", B2179), 0), 1, 0)</f>
        <v>1</v>
      </c>
      <c r="D2179">
        <f t="shared" ref="D2179:D2242" si="69">IF(IFERROR(SEARCH("Pittsburgh", B2179), 0), 1, 0)</f>
        <v>1</v>
      </c>
    </row>
    <row r="2180" spans="1:4" x14ac:dyDescent="0.2">
      <c r="A2180">
        <v>190779785</v>
      </c>
      <c r="B2180" t="s">
        <v>3380</v>
      </c>
      <c r="C2180">
        <f t="shared" si="68"/>
        <v>1</v>
      </c>
      <c r="D2180">
        <f t="shared" si="69"/>
        <v>1</v>
      </c>
    </row>
    <row r="2181" spans="1:4" x14ac:dyDescent="0.2">
      <c r="A2181">
        <v>12814265</v>
      </c>
      <c r="B2181" t="s">
        <v>3380</v>
      </c>
      <c r="C2181">
        <f t="shared" si="68"/>
        <v>1</v>
      </c>
      <c r="D2181">
        <f t="shared" si="69"/>
        <v>1</v>
      </c>
    </row>
    <row r="2182" spans="1:4" x14ac:dyDescent="0.2">
      <c r="A2182">
        <v>176063732</v>
      </c>
      <c r="B2182" t="s">
        <v>3380</v>
      </c>
      <c r="C2182">
        <f t="shared" si="68"/>
        <v>1</v>
      </c>
      <c r="D2182">
        <f t="shared" si="69"/>
        <v>1</v>
      </c>
    </row>
    <row r="2183" spans="1:4" x14ac:dyDescent="0.2">
      <c r="A2183">
        <v>106262472</v>
      </c>
      <c r="B2183" t="s">
        <v>3380</v>
      </c>
      <c r="C2183">
        <f t="shared" si="68"/>
        <v>1</v>
      </c>
      <c r="D2183">
        <f t="shared" si="69"/>
        <v>1</v>
      </c>
    </row>
    <row r="2184" spans="1:4" x14ac:dyDescent="0.2">
      <c r="A2184">
        <v>9541983</v>
      </c>
      <c r="B2184" t="s">
        <v>3380</v>
      </c>
      <c r="C2184">
        <f t="shared" si="68"/>
        <v>1</v>
      </c>
      <c r="D2184">
        <f t="shared" si="69"/>
        <v>1</v>
      </c>
    </row>
    <row r="2185" spans="1:4" x14ac:dyDescent="0.2">
      <c r="A2185">
        <v>113783482</v>
      </c>
      <c r="B2185" t="s">
        <v>3380</v>
      </c>
      <c r="C2185">
        <f t="shared" si="68"/>
        <v>1</v>
      </c>
      <c r="D2185">
        <f t="shared" si="69"/>
        <v>1</v>
      </c>
    </row>
    <row r="2186" spans="1:4" x14ac:dyDescent="0.2">
      <c r="A2186">
        <v>72833752</v>
      </c>
      <c r="B2186" t="s">
        <v>3380</v>
      </c>
      <c r="C2186">
        <f t="shared" si="68"/>
        <v>1</v>
      </c>
      <c r="D2186">
        <f t="shared" si="69"/>
        <v>1</v>
      </c>
    </row>
    <row r="2187" spans="1:4" x14ac:dyDescent="0.2">
      <c r="A2187">
        <v>118573392</v>
      </c>
      <c r="B2187" t="s">
        <v>3380</v>
      </c>
      <c r="C2187">
        <f t="shared" si="68"/>
        <v>1</v>
      </c>
      <c r="D2187">
        <f t="shared" si="69"/>
        <v>1</v>
      </c>
    </row>
    <row r="2188" spans="1:4" x14ac:dyDescent="0.2">
      <c r="A2188">
        <v>189357594</v>
      </c>
      <c r="B2188" t="s">
        <v>3380</v>
      </c>
      <c r="C2188">
        <f t="shared" si="68"/>
        <v>1</v>
      </c>
      <c r="D2188">
        <f t="shared" si="69"/>
        <v>1</v>
      </c>
    </row>
    <row r="2189" spans="1:4" x14ac:dyDescent="0.2">
      <c r="A2189">
        <v>190550758</v>
      </c>
      <c r="B2189" t="s">
        <v>3380</v>
      </c>
      <c r="C2189">
        <f t="shared" si="68"/>
        <v>1</v>
      </c>
      <c r="D2189">
        <f t="shared" si="69"/>
        <v>1</v>
      </c>
    </row>
    <row r="2190" spans="1:4" x14ac:dyDescent="0.2">
      <c r="A2190">
        <v>144237222</v>
      </c>
      <c r="B2190" t="s">
        <v>3380</v>
      </c>
      <c r="C2190">
        <f t="shared" si="68"/>
        <v>1</v>
      </c>
      <c r="D2190">
        <f t="shared" si="69"/>
        <v>1</v>
      </c>
    </row>
    <row r="2191" spans="1:4" x14ac:dyDescent="0.2">
      <c r="A2191">
        <v>186461209</v>
      </c>
      <c r="B2191" t="s">
        <v>3380</v>
      </c>
      <c r="C2191">
        <f t="shared" si="68"/>
        <v>1</v>
      </c>
      <c r="D2191">
        <f t="shared" si="69"/>
        <v>1</v>
      </c>
    </row>
    <row r="2192" spans="1:4" x14ac:dyDescent="0.2">
      <c r="A2192">
        <v>17500411</v>
      </c>
      <c r="B2192" t="s">
        <v>3380</v>
      </c>
      <c r="C2192">
        <f t="shared" si="68"/>
        <v>1</v>
      </c>
      <c r="D2192">
        <f t="shared" si="69"/>
        <v>1</v>
      </c>
    </row>
    <row r="2193" spans="1:4" x14ac:dyDescent="0.2">
      <c r="A2193">
        <v>13301582</v>
      </c>
      <c r="B2193" t="s">
        <v>3380</v>
      </c>
      <c r="C2193">
        <f t="shared" si="68"/>
        <v>1</v>
      </c>
      <c r="D2193">
        <f t="shared" si="69"/>
        <v>1</v>
      </c>
    </row>
    <row r="2194" spans="1:4" x14ac:dyDescent="0.2">
      <c r="A2194">
        <v>166606862</v>
      </c>
      <c r="B2194" t="s">
        <v>3380</v>
      </c>
      <c r="C2194">
        <f t="shared" si="68"/>
        <v>1</v>
      </c>
      <c r="D2194">
        <f t="shared" si="69"/>
        <v>1</v>
      </c>
    </row>
    <row r="2195" spans="1:4" x14ac:dyDescent="0.2">
      <c r="A2195">
        <v>134629812</v>
      </c>
      <c r="B2195" t="s">
        <v>3380</v>
      </c>
      <c r="C2195">
        <f t="shared" si="68"/>
        <v>1</v>
      </c>
      <c r="D2195">
        <f t="shared" si="69"/>
        <v>1</v>
      </c>
    </row>
    <row r="2196" spans="1:4" x14ac:dyDescent="0.2">
      <c r="A2196">
        <v>182072662</v>
      </c>
      <c r="B2196" t="s">
        <v>3380</v>
      </c>
      <c r="C2196">
        <f t="shared" si="68"/>
        <v>1</v>
      </c>
      <c r="D2196">
        <f t="shared" si="69"/>
        <v>1</v>
      </c>
    </row>
    <row r="2197" spans="1:4" x14ac:dyDescent="0.2">
      <c r="A2197">
        <v>185152872</v>
      </c>
      <c r="B2197" t="s">
        <v>3380</v>
      </c>
      <c r="C2197">
        <f t="shared" si="68"/>
        <v>1</v>
      </c>
      <c r="D2197">
        <f t="shared" si="69"/>
        <v>1</v>
      </c>
    </row>
    <row r="2198" spans="1:4" x14ac:dyDescent="0.2">
      <c r="A2198">
        <v>185053012</v>
      </c>
      <c r="B2198" t="s">
        <v>3380</v>
      </c>
      <c r="C2198">
        <f t="shared" si="68"/>
        <v>1</v>
      </c>
      <c r="D2198">
        <f t="shared" si="69"/>
        <v>1</v>
      </c>
    </row>
    <row r="2199" spans="1:4" x14ac:dyDescent="0.2">
      <c r="A2199">
        <v>945549</v>
      </c>
      <c r="B2199" t="s">
        <v>3380</v>
      </c>
      <c r="C2199">
        <f t="shared" si="68"/>
        <v>1</v>
      </c>
      <c r="D2199">
        <f t="shared" si="69"/>
        <v>1</v>
      </c>
    </row>
    <row r="2200" spans="1:4" x14ac:dyDescent="0.2">
      <c r="A2200">
        <v>25235772</v>
      </c>
      <c r="B2200" t="s">
        <v>3380</v>
      </c>
      <c r="C2200">
        <f t="shared" si="68"/>
        <v>1</v>
      </c>
      <c r="D2200">
        <f t="shared" si="69"/>
        <v>1</v>
      </c>
    </row>
    <row r="2201" spans="1:4" x14ac:dyDescent="0.2">
      <c r="A2201">
        <v>148799172</v>
      </c>
      <c r="B2201" t="s">
        <v>3380</v>
      </c>
      <c r="C2201">
        <f t="shared" si="68"/>
        <v>1</v>
      </c>
      <c r="D2201">
        <f t="shared" si="69"/>
        <v>1</v>
      </c>
    </row>
    <row r="2202" spans="1:4" x14ac:dyDescent="0.2">
      <c r="A2202">
        <v>78645452</v>
      </c>
      <c r="B2202" t="s">
        <v>3380</v>
      </c>
      <c r="C2202">
        <f t="shared" si="68"/>
        <v>1</v>
      </c>
      <c r="D2202">
        <f t="shared" si="69"/>
        <v>1</v>
      </c>
    </row>
    <row r="2203" spans="1:4" x14ac:dyDescent="0.2">
      <c r="A2203">
        <v>9370635</v>
      </c>
      <c r="B2203" t="s">
        <v>3380</v>
      </c>
      <c r="C2203">
        <f t="shared" si="68"/>
        <v>1</v>
      </c>
      <c r="D2203">
        <f t="shared" si="69"/>
        <v>1</v>
      </c>
    </row>
    <row r="2204" spans="1:4" x14ac:dyDescent="0.2">
      <c r="A2204">
        <v>182524524</v>
      </c>
      <c r="B2204" t="s">
        <v>3380</v>
      </c>
      <c r="C2204">
        <f t="shared" si="68"/>
        <v>1</v>
      </c>
      <c r="D2204">
        <f t="shared" si="69"/>
        <v>1</v>
      </c>
    </row>
    <row r="2205" spans="1:4" x14ac:dyDescent="0.2">
      <c r="A2205">
        <v>47705962</v>
      </c>
      <c r="B2205" t="s">
        <v>3380</v>
      </c>
      <c r="C2205">
        <f t="shared" si="68"/>
        <v>1</v>
      </c>
      <c r="D2205">
        <f t="shared" si="69"/>
        <v>1</v>
      </c>
    </row>
    <row r="2206" spans="1:4" x14ac:dyDescent="0.2">
      <c r="A2206">
        <v>76684522</v>
      </c>
      <c r="B2206" t="s">
        <v>3380</v>
      </c>
      <c r="C2206">
        <f t="shared" si="68"/>
        <v>1</v>
      </c>
      <c r="D2206">
        <f t="shared" si="69"/>
        <v>1</v>
      </c>
    </row>
    <row r="2207" spans="1:4" x14ac:dyDescent="0.2">
      <c r="A2207">
        <v>30472212</v>
      </c>
      <c r="B2207" t="s">
        <v>3380</v>
      </c>
      <c r="C2207">
        <f t="shared" si="68"/>
        <v>1</v>
      </c>
      <c r="D2207">
        <f t="shared" si="69"/>
        <v>1</v>
      </c>
    </row>
    <row r="2208" spans="1:4" x14ac:dyDescent="0.2">
      <c r="A2208">
        <v>190470618</v>
      </c>
      <c r="B2208" t="s">
        <v>3380</v>
      </c>
      <c r="C2208">
        <f t="shared" si="68"/>
        <v>1</v>
      </c>
      <c r="D2208">
        <f t="shared" si="69"/>
        <v>1</v>
      </c>
    </row>
    <row r="2209" spans="1:4" x14ac:dyDescent="0.2">
      <c r="A2209">
        <v>134455792</v>
      </c>
      <c r="B2209" t="s">
        <v>3380</v>
      </c>
      <c r="C2209">
        <f t="shared" si="68"/>
        <v>1</v>
      </c>
      <c r="D2209">
        <f t="shared" si="69"/>
        <v>1</v>
      </c>
    </row>
    <row r="2210" spans="1:4" x14ac:dyDescent="0.2">
      <c r="A2210">
        <v>191195976</v>
      </c>
      <c r="B2210" t="s">
        <v>3380</v>
      </c>
      <c r="C2210">
        <f t="shared" si="68"/>
        <v>1</v>
      </c>
      <c r="D2210">
        <f t="shared" si="69"/>
        <v>1</v>
      </c>
    </row>
    <row r="2211" spans="1:4" x14ac:dyDescent="0.2">
      <c r="A2211">
        <v>190017119</v>
      </c>
      <c r="B2211" t="s">
        <v>3380</v>
      </c>
      <c r="C2211">
        <f t="shared" si="68"/>
        <v>1</v>
      </c>
      <c r="D2211">
        <f t="shared" si="69"/>
        <v>1</v>
      </c>
    </row>
    <row r="2212" spans="1:4" x14ac:dyDescent="0.2">
      <c r="A2212">
        <v>2674165</v>
      </c>
      <c r="B2212" t="s">
        <v>3380</v>
      </c>
      <c r="C2212">
        <f t="shared" si="68"/>
        <v>1</v>
      </c>
      <c r="D2212">
        <f t="shared" si="69"/>
        <v>1</v>
      </c>
    </row>
    <row r="2213" spans="1:4" x14ac:dyDescent="0.2">
      <c r="A2213">
        <v>12499115</v>
      </c>
      <c r="B2213" t="s">
        <v>3380</v>
      </c>
      <c r="C2213">
        <f t="shared" si="68"/>
        <v>1</v>
      </c>
      <c r="D2213">
        <f t="shared" si="69"/>
        <v>1</v>
      </c>
    </row>
    <row r="2214" spans="1:4" x14ac:dyDescent="0.2">
      <c r="A2214">
        <v>9846294</v>
      </c>
      <c r="B2214" t="s">
        <v>3380</v>
      </c>
      <c r="C2214">
        <f t="shared" si="68"/>
        <v>1</v>
      </c>
      <c r="D2214">
        <f t="shared" si="69"/>
        <v>1</v>
      </c>
    </row>
    <row r="2215" spans="1:4" x14ac:dyDescent="0.2">
      <c r="A2215">
        <v>7770989</v>
      </c>
      <c r="B2215" t="s">
        <v>3380</v>
      </c>
      <c r="C2215">
        <f t="shared" si="68"/>
        <v>1</v>
      </c>
      <c r="D2215">
        <f t="shared" si="69"/>
        <v>1</v>
      </c>
    </row>
    <row r="2216" spans="1:4" x14ac:dyDescent="0.2">
      <c r="A2216">
        <v>24959782</v>
      </c>
      <c r="B2216" t="s">
        <v>3380</v>
      </c>
      <c r="C2216">
        <f t="shared" si="68"/>
        <v>1</v>
      </c>
      <c r="D2216">
        <f t="shared" si="69"/>
        <v>1</v>
      </c>
    </row>
    <row r="2217" spans="1:4" x14ac:dyDescent="0.2">
      <c r="A2217">
        <v>1152738</v>
      </c>
      <c r="B2217" t="s">
        <v>3380</v>
      </c>
      <c r="C2217">
        <f t="shared" si="68"/>
        <v>1</v>
      </c>
      <c r="D2217">
        <f t="shared" si="69"/>
        <v>1</v>
      </c>
    </row>
    <row r="2218" spans="1:4" x14ac:dyDescent="0.2">
      <c r="A2218">
        <v>10984220</v>
      </c>
      <c r="B2218" t="s">
        <v>3380</v>
      </c>
      <c r="C2218">
        <f t="shared" si="68"/>
        <v>1</v>
      </c>
      <c r="D2218">
        <f t="shared" si="69"/>
        <v>1</v>
      </c>
    </row>
    <row r="2219" spans="1:4" x14ac:dyDescent="0.2">
      <c r="A2219">
        <v>187165663</v>
      </c>
      <c r="B2219" t="s">
        <v>3380</v>
      </c>
      <c r="C2219">
        <f t="shared" si="68"/>
        <v>1</v>
      </c>
      <c r="D2219">
        <f t="shared" si="69"/>
        <v>1</v>
      </c>
    </row>
    <row r="2220" spans="1:4" x14ac:dyDescent="0.2">
      <c r="A2220">
        <v>106346342</v>
      </c>
      <c r="B2220" t="s">
        <v>3380</v>
      </c>
      <c r="C2220">
        <f t="shared" si="68"/>
        <v>1</v>
      </c>
      <c r="D2220">
        <f t="shared" si="69"/>
        <v>1</v>
      </c>
    </row>
    <row r="2221" spans="1:4" x14ac:dyDescent="0.2">
      <c r="A2221">
        <v>182972539</v>
      </c>
      <c r="B2221" t="s">
        <v>3380</v>
      </c>
      <c r="C2221">
        <f t="shared" si="68"/>
        <v>1</v>
      </c>
      <c r="D2221">
        <f t="shared" si="69"/>
        <v>1</v>
      </c>
    </row>
    <row r="2222" spans="1:4" x14ac:dyDescent="0.2">
      <c r="A2222">
        <v>191154966</v>
      </c>
      <c r="B2222" t="s">
        <v>3380</v>
      </c>
      <c r="C2222">
        <f t="shared" si="68"/>
        <v>1</v>
      </c>
      <c r="D2222">
        <f t="shared" si="69"/>
        <v>1</v>
      </c>
    </row>
    <row r="2223" spans="1:4" x14ac:dyDescent="0.2">
      <c r="A2223">
        <v>54058602</v>
      </c>
      <c r="B2223" t="s">
        <v>3380</v>
      </c>
      <c r="C2223">
        <f t="shared" si="68"/>
        <v>1</v>
      </c>
      <c r="D2223">
        <f t="shared" si="69"/>
        <v>1</v>
      </c>
    </row>
    <row r="2224" spans="1:4" x14ac:dyDescent="0.2">
      <c r="A2224">
        <v>127269602</v>
      </c>
      <c r="B2224" t="s">
        <v>3380</v>
      </c>
      <c r="C2224">
        <f t="shared" si="68"/>
        <v>1</v>
      </c>
      <c r="D2224">
        <f t="shared" si="69"/>
        <v>1</v>
      </c>
    </row>
    <row r="2225" spans="1:4" x14ac:dyDescent="0.2">
      <c r="A2225">
        <v>191874939</v>
      </c>
      <c r="B2225" t="s">
        <v>3380</v>
      </c>
      <c r="C2225">
        <f t="shared" si="68"/>
        <v>1</v>
      </c>
      <c r="D2225">
        <f t="shared" si="69"/>
        <v>1</v>
      </c>
    </row>
    <row r="2226" spans="1:4" x14ac:dyDescent="0.2">
      <c r="A2226">
        <v>13067661</v>
      </c>
      <c r="B2226" t="s">
        <v>3380</v>
      </c>
      <c r="C2226">
        <f t="shared" si="68"/>
        <v>1</v>
      </c>
      <c r="D2226">
        <f t="shared" si="69"/>
        <v>1</v>
      </c>
    </row>
    <row r="2227" spans="1:4" x14ac:dyDescent="0.2">
      <c r="A2227">
        <v>115471322</v>
      </c>
      <c r="B2227" t="s">
        <v>3380</v>
      </c>
      <c r="C2227">
        <f t="shared" si="68"/>
        <v>1</v>
      </c>
      <c r="D2227">
        <f t="shared" si="69"/>
        <v>1</v>
      </c>
    </row>
    <row r="2228" spans="1:4" x14ac:dyDescent="0.2">
      <c r="A2228">
        <v>182920336</v>
      </c>
      <c r="B2228" t="s">
        <v>3380</v>
      </c>
      <c r="C2228">
        <f t="shared" si="68"/>
        <v>1</v>
      </c>
      <c r="D2228">
        <f t="shared" si="69"/>
        <v>1</v>
      </c>
    </row>
    <row r="2229" spans="1:4" x14ac:dyDescent="0.2">
      <c r="A2229">
        <v>181563582</v>
      </c>
      <c r="B2229" t="s">
        <v>3380</v>
      </c>
      <c r="C2229">
        <f t="shared" si="68"/>
        <v>1</v>
      </c>
      <c r="D2229">
        <f t="shared" si="69"/>
        <v>1</v>
      </c>
    </row>
    <row r="2230" spans="1:4" x14ac:dyDescent="0.2">
      <c r="A2230">
        <v>21879931</v>
      </c>
      <c r="B2230" t="s">
        <v>3380</v>
      </c>
      <c r="C2230">
        <f t="shared" si="68"/>
        <v>1</v>
      </c>
      <c r="D2230">
        <f t="shared" si="69"/>
        <v>1</v>
      </c>
    </row>
    <row r="2231" spans="1:4" x14ac:dyDescent="0.2">
      <c r="A2231">
        <v>190190785</v>
      </c>
      <c r="B2231" t="s">
        <v>3380</v>
      </c>
      <c r="C2231">
        <f t="shared" si="68"/>
        <v>1</v>
      </c>
      <c r="D2231">
        <f t="shared" si="69"/>
        <v>1</v>
      </c>
    </row>
    <row r="2232" spans="1:4" x14ac:dyDescent="0.2">
      <c r="A2232">
        <v>189922118</v>
      </c>
      <c r="B2232" t="s">
        <v>3380</v>
      </c>
      <c r="C2232">
        <f t="shared" si="68"/>
        <v>1</v>
      </c>
      <c r="D2232">
        <f t="shared" si="69"/>
        <v>1</v>
      </c>
    </row>
    <row r="2233" spans="1:4" x14ac:dyDescent="0.2">
      <c r="A2233">
        <v>169555622</v>
      </c>
      <c r="B2233" t="s">
        <v>3380</v>
      </c>
      <c r="C2233">
        <f t="shared" si="68"/>
        <v>1</v>
      </c>
      <c r="D2233">
        <f t="shared" si="69"/>
        <v>1</v>
      </c>
    </row>
    <row r="2234" spans="1:4" x14ac:dyDescent="0.2">
      <c r="A2234">
        <v>107871032</v>
      </c>
      <c r="B2234" t="s">
        <v>3380</v>
      </c>
      <c r="C2234">
        <f t="shared" si="68"/>
        <v>1</v>
      </c>
      <c r="D2234">
        <f t="shared" si="69"/>
        <v>1</v>
      </c>
    </row>
    <row r="2235" spans="1:4" x14ac:dyDescent="0.2">
      <c r="A2235">
        <v>121973372</v>
      </c>
      <c r="B2235" t="s">
        <v>3380</v>
      </c>
      <c r="C2235">
        <f t="shared" si="68"/>
        <v>1</v>
      </c>
      <c r="D2235">
        <f t="shared" si="69"/>
        <v>1</v>
      </c>
    </row>
    <row r="2236" spans="1:4" x14ac:dyDescent="0.2">
      <c r="A2236">
        <v>185391682</v>
      </c>
      <c r="B2236" t="s">
        <v>3380</v>
      </c>
      <c r="C2236">
        <f t="shared" si="68"/>
        <v>1</v>
      </c>
      <c r="D2236">
        <f t="shared" si="69"/>
        <v>1</v>
      </c>
    </row>
    <row r="2237" spans="1:4" x14ac:dyDescent="0.2">
      <c r="A2237">
        <v>13006208</v>
      </c>
      <c r="B2237" t="s">
        <v>3380</v>
      </c>
      <c r="C2237">
        <f t="shared" si="68"/>
        <v>1</v>
      </c>
      <c r="D2237">
        <f t="shared" si="69"/>
        <v>1</v>
      </c>
    </row>
    <row r="2238" spans="1:4" x14ac:dyDescent="0.2">
      <c r="A2238">
        <v>33951412</v>
      </c>
      <c r="B2238" t="s">
        <v>3380</v>
      </c>
      <c r="C2238">
        <f t="shared" si="68"/>
        <v>1</v>
      </c>
      <c r="D2238">
        <f t="shared" si="69"/>
        <v>1</v>
      </c>
    </row>
    <row r="2239" spans="1:4" x14ac:dyDescent="0.2">
      <c r="A2239">
        <v>29834482</v>
      </c>
      <c r="B2239" t="s">
        <v>3380</v>
      </c>
      <c r="C2239">
        <f t="shared" si="68"/>
        <v>1</v>
      </c>
      <c r="D2239">
        <f t="shared" si="69"/>
        <v>1</v>
      </c>
    </row>
    <row r="2240" spans="1:4" x14ac:dyDescent="0.2">
      <c r="A2240">
        <v>182479256</v>
      </c>
      <c r="B2240" t="s">
        <v>3380</v>
      </c>
      <c r="C2240">
        <f t="shared" si="68"/>
        <v>1</v>
      </c>
      <c r="D2240">
        <f t="shared" si="69"/>
        <v>1</v>
      </c>
    </row>
    <row r="2241" spans="1:4" x14ac:dyDescent="0.2">
      <c r="A2241">
        <v>190550450</v>
      </c>
      <c r="B2241" t="s">
        <v>3380</v>
      </c>
      <c r="C2241">
        <f t="shared" si="68"/>
        <v>1</v>
      </c>
      <c r="D2241">
        <f t="shared" si="69"/>
        <v>1</v>
      </c>
    </row>
    <row r="2242" spans="1:4" x14ac:dyDescent="0.2">
      <c r="A2242">
        <v>86828742</v>
      </c>
      <c r="B2242" t="s">
        <v>3380</v>
      </c>
      <c r="C2242">
        <f t="shared" si="68"/>
        <v>1</v>
      </c>
      <c r="D2242">
        <f t="shared" si="69"/>
        <v>1</v>
      </c>
    </row>
    <row r="2243" spans="1:4" x14ac:dyDescent="0.2">
      <c r="A2243">
        <v>191274867</v>
      </c>
      <c r="B2243" t="s">
        <v>3380</v>
      </c>
      <c r="C2243">
        <f t="shared" ref="C2243:C2306" si="70">IF(IFERROR(SEARCH(" PA", B2243), 0), 1, 0)</f>
        <v>1</v>
      </c>
      <c r="D2243">
        <f t="shared" ref="D2243:D2306" si="71">IF(IFERROR(SEARCH("Pittsburgh", B2243), 0), 1, 0)</f>
        <v>1</v>
      </c>
    </row>
    <row r="2244" spans="1:4" x14ac:dyDescent="0.2">
      <c r="A2244">
        <v>191320455</v>
      </c>
      <c r="B2244" t="s">
        <v>3380</v>
      </c>
      <c r="C2244">
        <f t="shared" si="70"/>
        <v>1</v>
      </c>
      <c r="D2244">
        <f t="shared" si="71"/>
        <v>1</v>
      </c>
    </row>
    <row r="2245" spans="1:4" x14ac:dyDescent="0.2">
      <c r="A2245">
        <v>61139862</v>
      </c>
      <c r="B2245" t="s">
        <v>3380</v>
      </c>
      <c r="C2245">
        <f t="shared" si="70"/>
        <v>1</v>
      </c>
      <c r="D2245">
        <f t="shared" si="71"/>
        <v>1</v>
      </c>
    </row>
    <row r="2246" spans="1:4" x14ac:dyDescent="0.2">
      <c r="A2246">
        <v>115194442</v>
      </c>
      <c r="B2246" t="s">
        <v>3380</v>
      </c>
      <c r="C2246">
        <f t="shared" si="70"/>
        <v>1</v>
      </c>
      <c r="D2246">
        <f t="shared" si="71"/>
        <v>1</v>
      </c>
    </row>
    <row r="2247" spans="1:4" x14ac:dyDescent="0.2">
      <c r="A2247">
        <v>12436492</v>
      </c>
      <c r="B2247" t="s">
        <v>3380</v>
      </c>
      <c r="C2247">
        <f t="shared" si="70"/>
        <v>1</v>
      </c>
      <c r="D2247">
        <f t="shared" si="71"/>
        <v>1</v>
      </c>
    </row>
    <row r="2248" spans="1:4" x14ac:dyDescent="0.2">
      <c r="A2248">
        <v>12744954</v>
      </c>
      <c r="B2248" t="s">
        <v>3380</v>
      </c>
      <c r="C2248">
        <f t="shared" si="70"/>
        <v>1</v>
      </c>
      <c r="D2248">
        <f t="shared" si="71"/>
        <v>1</v>
      </c>
    </row>
    <row r="2249" spans="1:4" x14ac:dyDescent="0.2">
      <c r="A2249">
        <v>717149</v>
      </c>
      <c r="B2249" t="s">
        <v>3380</v>
      </c>
      <c r="C2249">
        <f t="shared" si="70"/>
        <v>1</v>
      </c>
      <c r="D2249">
        <f t="shared" si="71"/>
        <v>1</v>
      </c>
    </row>
    <row r="2250" spans="1:4" x14ac:dyDescent="0.2">
      <c r="A2250">
        <v>189957410</v>
      </c>
      <c r="B2250" t="s">
        <v>3380</v>
      </c>
      <c r="C2250">
        <f t="shared" si="70"/>
        <v>1</v>
      </c>
      <c r="D2250">
        <f t="shared" si="71"/>
        <v>1</v>
      </c>
    </row>
    <row r="2251" spans="1:4" x14ac:dyDescent="0.2">
      <c r="A2251">
        <v>184314917</v>
      </c>
      <c r="B2251" t="s">
        <v>3380</v>
      </c>
      <c r="C2251">
        <f t="shared" si="70"/>
        <v>1</v>
      </c>
      <c r="D2251">
        <f t="shared" si="71"/>
        <v>1</v>
      </c>
    </row>
    <row r="2252" spans="1:4" x14ac:dyDescent="0.2">
      <c r="A2252">
        <v>11175121</v>
      </c>
      <c r="B2252" t="s">
        <v>3380</v>
      </c>
      <c r="C2252">
        <f t="shared" si="70"/>
        <v>1</v>
      </c>
      <c r="D2252">
        <f t="shared" si="71"/>
        <v>1</v>
      </c>
    </row>
    <row r="2253" spans="1:4" x14ac:dyDescent="0.2">
      <c r="A2253">
        <v>55026132</v>
      </c>
      <c r="B2253" t="s">
        <v>3380</v>
      </c>
      <c r="C2253">
        <f t="shared" si="70"/>
        <v>1</v>
      </c>
      <c r="D2253">
        <f t="shared" si="71"/>
        <v>1</v>
      </c>
    </row>
    <row r="2254" spans="1:4" x14ac:dyDescent="0.2">
      <c r="A2254">
        <v>176247962</v>
      </c>
      <c r="B2254" t="s">
        <v>3380</v>
      </c>
      <c r="C2254">
        <f t="shared" si="70"/>
        <v>1</v>
      </c>
      <c r="D2254">
        <f t="shared" si="71"/>
        <v>1</v>
      </c>
    </row>
    <row r="2255" spans="1:4" x14ac:dyDescent="0.2">
      <c r="A2255">
        <v>182746328</v>
      </c>
      <c r="B2255" t="s">
        <v>3380</v>
      </c>
      <c r="C2255">
        <f t="shared" si="70"/>
        <v>1</v>
      </c>
      <c r="D2255">
        <f t="shared" si="71"/>
        <v>1</v>
      </c>
    </row>
    <row r="2256" spans="1:4" x14ac:dyDescent="0.2">
      <c r="A2256">
        <v>186810746</v>
      </c>
      <c r="B2256" t="s">
        <v>3380</v>
      </c>
      <c r="C2256">
        <f t="shared" si="70"/>
        <v>1</v>
      </c>
      <c r="D2256">
        <f t="shared" si="71"/>
        <v>1</v>
      </c>
    </row>
    <row r="2257" spans="1:4" x14ac:dyDescent="0.2">
      <c r="A2257">
        <v>8922112</v>
      </c>
      <c r="B2257" t="s">
        <v>3380</v>
      </c>
      <c r="C2257">
        <f t="shared" si="70"/>
        <v>1</v>
      </c>
      <c r="D2257">
        <f t="shared" si="71"/>
        <v>1</v>
      </c>
    </row>
    <row r="2258" spans="1:4" x14ac:dyDescent="0.2">
      <c r="A2258">
        <v>11566084</v>
      </c>
      <c r="B2258" t="s">
        <v>3380</v>
      </c>
      <c r="C2258">
        <f t="shared" si="70"/>
        <v>1</v>
      </c>
      <c r="D2258">
        <f t="shared" si="71"/>
        <v>1</v>
      </c>
    </row>
    <row r="2259" spans="1:4" x14ac:dyDescent="0.2">
      <c r="A2259">
        <v>62955072</v>
      </c>
      <c r="B2259" t="s">
        <v>3380</v>
      </c>
      <c r="C2259">
        <f t="shared" si="70"/>
        <v>1</v>
      </c>
      <c r="D2259">
        <f t="shared" si="71"/>
        <v>1</v>
      </c>
    </row>
    <row r="2260" spans="1:4" x14ac:dyDescent="0.2">
      <c r="A2260">
        <v>190524223</v>
      </c>
      <c r="B2260" t="s">
        <v>3380</v>
      </c>
      <c r="C2260">
        <f t="shared" si="70"/>
        <v>1</v>
      </c>
      <c r="D2260">
        <f t="shared" si="71"/>
        <v>1</v>
      </c>
    </row>
    <row r="2261" spans="1:4" x14ac:dyDescent="0.2">
      <c r="A2261">
        <v>154744862</v>
      </c>
      <c r="B2261" t="s">
        <v>3380</v>
      </c>
      <c r="C2261">
        <f t="shared" si="70"/>
        <v>1</v>
      </c>
      <c r="D2261">
        <f t="shared" si="71"/>
        <v>1</v>
      </c>
    </row>
    <row r="2262" spans="1:4" x14ac:dyDescent="0.2">
      <c r="A2262">
        <v>12218690</v>
      </c>
      <c r="B2262" t="s">
        <v>3380</v>
      </c>
      <c r="C2262">
        <f t="shared" si="70"/>
        <v>1</v>
      </c>
      <c r="D2262">
        <f t="shared" si="71"/>
        <v>1</v>
      </c>
    </row>
    <row r="2263" spans="1:4" x14ac:dyDescent="0.2">
      <c r="A2263">
        <v>190882106</v>
      </c>
      <c r="B2263" t="s">
        <v>3380</v>
      </c>
      <c r="C2263">
        <f t="shared" si="70"/>
        <v>1</v>
      </c>
      <c r="D2263">
        <f t="shared" si="71"/>
        <v>1</v>
      </c>
    </row>
    <row r="2264" spans="1:4" x14ac:dyDescent="0.2">
      <c r="A2264">
        <v>113905002</v>
      </c>
      <c r="B2264" t="s">
        <v>3380</v>
      </c>
      <c r="C2264">
        <f t="shared" si="70"/>
        <v>1</v>
      </c>
      <c r="D2264">
        <f t="shared" si="71"/>
        <v>1</v>
      </c>
    </row>
    <row r="2265" spans="1:4" x14ac:dyDescent="0.2">
      <c r="A2265">
        <v>187582312</v>
      </c>
      <c r="B2265" t="s">
        <v>3380</v>
      </c>
      <c r="C2265">
        <f t="shared" si="70"/>
        <v>1</v>
      </c>
      <c r="D2265">
        <f t="shared" si="71"/>
        <v>1</v>
      </c>
    </row>
    <row r="2266" spans="1:4" x14ac:dyDescent="0.2">
      <c r="A2266">
        <v>3289515</v>
      </c>
      <c r="B2266" t="s">
        <v>3380</v>
      </c>
      <c r="C2266">
        <f t="shared" si="70"/>
        <v>1</v>
      </c>
      <c r="D2266">
        <f t="shared" si="71"/>
        <v>1</v>
      </c>
    </row>
    <row r="2267" spans="1:4" x14ac:dyDescent="0.2">
      <c r="A2267">
        <v>13171040</v>
      </c>
      <c r="B2267" t="s">
        <v>3380</v>
      </c>
      <c r="C2267">
        <f t="shared" si="70"/>
        <v>1</v>
      </c>
      <c r="D2267">
        <f t="shared" si="71"/>
        <v>1</v>
      </c>
    </row>
    <row r="2268" spans="1:4" x14ac:dyDescent="0.2">
      <c r="A2268">
        <v>183488058</v>
      </c>
      <c r="B2268" t="s">
        <v>3380</v>
      </c>
      <c r="C2268">
        <f t="shared" si="70"/>
        <v>1</v>
      </c>
      <c r="D2268">
        <f t="shared" si="71"/>
        <v>1</v>
      </c>
    </row>
    <row r="2269" spans="1:4" x14ac:dyDescent="0.2">
      <c r="A2269">
        <v>158413252</v>
      </c>
      <c r="B2269" t="s">
        <v>3380</v>
      </c>
      <c r="C2269">
        <f t="shared" si="70"/>
        <v>1</v>
      </c>
      <c r="D2269">
        <f t="shared" si="71"/>
        <v>1</v>
      </c>
    </row>
    <row r="2270" spans="1:4" x14ac:dyDescent="0.2">
      <c r="A2270">
        <v>187262641</v>
      </c>
      <c r="B2270" t="s">
        <v>3380</v>
      </c>
      <c r="C2270">
        <f t="shared" si="70"/>
        <v>1</v>
      </c>
      <c r="D2270">
        <f t="shared" si="71"/>
        <v>1</v>
      </c>
    </row>
    <row r="2271" spans="1:4" x14ac:dyDescent="0.2">
      <c r="A2271">
        <v>94503512</v>
      </c>
      <c r="B2271" t="s">
        <v>3380</v>
      </c>
      <c r="C2271">
        <f t="shared" si="70"/>
        <v>1</v>
      </c>
      <c r="D2271">
        <f t="shared" si="71"/>
        <v>1</v>
      </c>
    </row>
    <row r="2272" spans="1:4" x14ac:dyDescent="0.2">
      <c r="A2272">
        <v>182943157</v>
      </c>
      <c r="B2272" t="s">
        <v>3380</v>
      </c>
      <c r="C2272">
        <f t="shared" si="70"/>
        <v>1</v>
      </c>
      <c r="D2272">
        <f t="shared" si="71"/>
        <v>1</v>
      </c>
    </row>
    <row r="2273" spans="1:4" x14ac:dyDescent="0.2">
      <c r="A2273">
        <v>183463704</v>
      </c>
      <c r="B2273" t="s">
        <v>3380</v>
      </c>
      <c r="C2273">
        <f t="shared" si="70"/>
        <v>1</v>
      </c>
      <c r="D2273">
        <f t="shared" si="71"/>
        <v>1</v>
      </c>
    </row>
    <row r="2274" spans="1:4" x14ac:dyDescent="0.2">
      <c r="A2274">
        <v>186275841</v>
      </c>
      <c r="B2274" t="s">
        <v>3380</v>
      </c>
      <c r="C2274">
        <f t="shared" si="70"/>
        <v>1</v>
      </c>
      <c r="D2274">
        <f t="shared" si="71"/>
        <v>1</v>
      </c>
    </row>
    <row r="2275" spans="1:4" x14ac:dyDescent="0.2">
      <c r="A2275">
        <v>7974575</v>
      </c>
      <c r="B2275" t="s">
        <v>3380</v>
      </c>
      <c r="C2275">
        <f t="shared" si="70"/>
        <v>1</v>
      </c>
      <c r="D2275">
        <f t="shared" si="71"/>
        <v>1</v>
      </c>
    </row>
    <row r="2276" spans="1:4" x14ac:dyDescent="0.2">
      <c r="A2276">
        <v>13363447</v>
      </c>
      <c r="B2276" t="s">
        <v>3380</v>
      </c>
      <c r="C2276">
        <f t="shared" si="70"/>
        <v>1</v>
      </c>
      <c r="D2276">
        <f t="shared" si="71"/>
        <v>1</v>
      </c>
    </row>
    <row r="2277" spans="1:4" x14ac:dyDescent="0.2">
      <c r="A2277">
        <v>146006712</v>
      </c>
      <c r="B2277" t="s">
        <v>3380</v>
      </c>
      <c r="C2277">
        <f t="shared" si="70"/>
        <v>1</v>
      </c>
      <c r="D2277">
        <f t="shared" si="71"/>
        <v>1</v>
      </c>
    </row>
    <row r="2278" spans="1:4" x14ac:dyDescent="0.2">
      <c r="A2278">
        <v>185278824</v>
      </c>
      <c r="B2278" t="s">
        <v>3380</v>
      </c>
      <c r="C2278">
        <f t="shared" si="70"/>
        <v>1</v>
      </c>
      <c r="D2278">
        <f t="shared" si="71"/>
        <v>1</v>
      </c>
    </row>
    <row r="2279" spans="1:4" x14ac:dyDescent="0.2">
      <c r="A2279">
        <v>65807692</v>
      </c>
      <c r="B2279" t="s">
        <v>3380</v>
      </c>
      <c r="C2279">
        <f t="shared" si="70"/>
        <v>1</v>
      </c>
      <c r="D2279">
        <f t="shared" si="71"/>
        <v>1</v>
      </c>
    </row>
    <row r="2280" spans="1:4" x14ac:dyDescent="0.2">
      <c r="A2280">
        <v>93902302</v>
      </c>
      <c r="B2280" t="s">
        <v>3380</v>
      </c>
      <c r="C2280">
        <f t="shared" si="70"/>
        <v>1</v>
      </c>
      <c r="D2280">
        <f t="shared" si="71"/>
        <v>1</v>
      </c>
    </row>
    <row r="2281" spans="1:4" x14ac:dyDescent="0.2">
      <c r="A2281">
        <v>189865226</v>
      </c>
      <c r="B2281" t="s">
        <v>3380</v>
      </c>
      <c r="C2281">
        <f t="shared" si="70"/>
        <v>1</v>
      </c>
      <c r="D2281">
        <f t="shared" si="71"/>
        <v>1</v>
      </c>
    </row>
    <row r="2282" spans="1:4" x14ac:dyDescent="0.2">
      <c r="A2282">
        <v>55069802</v>
      </c>
      <c r="B2282" t="s">
        <v>3380</v>
      </c>
      <c r="C2282">
        <f t="shared" si="70"/>
        <v>1</v>
      </c>
      <c r="D2282">
        <f t="shared" si="71"/>
        <v>1</v>
      </c>
    </row>
    <row r="2283" spans="1:4" x14ac:dyDescent="0.2">
      <c r="A2283">
        <v>8291855</v>
      </c>
      <c r="B2283" t="s">
        <v>3380</v>
      </c>
      <c r="C2283">
        <f t="shared" si="70"/>
        <v>1</v>
      </c>
      <c r="D2283">
        <f t="shared" si="71"/>
        <v>1</v>
      </c>
    </row>
    <row r="2284" spans="1:4" x14ac:dyDescent="0.2">
      <c r="A2284">
        <v>66763322</v>
      </c>
      <c r="B2284" t="s">
        <v>3380</v>
      </c>
      <c r="C2284">
        <f t="shared" si="70"/>
        <v>1</v>
      </c>
      <c r="D2284">
        <f t="shared" si="71"/>
        <v>1</v>
      </c>
    </row>
    <row r="2285" spans="1:4" x14ac:dyDescent="0.2">
      <c r="A2285">
        <v>189346517</v>
      </c>
      <c r="B2285" t="s">
        <v>3380</v>
      </c>
      <c r="C2285">
        <f t="shared" si="70"/>
        <v>1</v>
      </c>
      <c r="D2285">
        <f t="shared" si="71"/>
        <v>1</v>
      </c>
    </row>
    <row r="2286" spans="1:4" x14ac:dyDescent="0.2">
      <c r="A2286">
        <v>188775881</v>
      </c>
      <c r="B2286" t="s">
        <v>3380</v>
      </c>
      <c r="C2286">
        <f t="shared" si="70"/>
        <v>1</v>
      </c>
      <c r="D2286">
        <f t="shared" si="71"/>
        <v>1</v>
      </c>
    </row>
    <row r="2287" spans="1:4" x14ac:dyDescent="0.2">
      <c r="A2287">
        <v>57794862</v>
      </c>
      <c r="B2287" t="s">
        <v>3380</v>
      </c>
      <c r="C2287">
        <f t="shared" si="70"/>
        <v>1</v>
      </c>
      <c r="D2287">
        <f t="shared" si="71"/>
        <v>1</v>
      </c>
    </row>
    <row r="2288" spans="1:4" x14ac:dyDescent="0.2">
      <c r="A2288">
        <v>187339322</v>
      </c>
      <c r="B2288" t="s">
        <v>3380</v>
      </c>
      <c r="C2288">
        <f t="shared" si="70"/>
        <v>1</v>
      </c>
      <c r="D2288">
        <f t="shared" si="71"/>
        <v>1</v>
      </c>
    </row>
    <row r="2289" spans="1:4" x14ac:dyDescent="0.2">
      <c r="A2289">
        <v>156699492</v>
      </c>
      <c r="B2289" t="s">
        <v>3380</v>
      </c>
      <c r="C2289">
        <f t="shared" si="70"/>
        <v>1</v>
      </c>
      <c r="D2289">
        <f t="shared" si="71"/>
        <v>1</v>
      </c>
    </row>
    <row r="2290" spans="1:4" x14ac:dyDescent="0.2">
      <c r="A2290">
        <v>190822086</v>
      </c>
      <c r="B2290" t="s">
        <v>3380</v>
      </c>
      <c r="C2290">
        <f t="shared" si="70"/>
        <v>1</v>
      </c>
      <c r="D2290">
        <f t="shared" si="71"/>
        <v>1</v>
      </c>
    </row>
    <row r="2291" spans="1:4" x14ac:dyDescent="0.2">
      <c r="A2291">
        <v>43426972</v>
      </c>
      <c r="B2291" t="s">
        <v>3380</v>
      </c>
      <c r="C2291">
        <f t="shared" si="70"/>
        <v>1</v>
      </c>
      <c r="D2291">
        <f t="shared" si="71"/>
        <v>1</v>
      </c>
    </row>
    <row r="2292" spans="1:4" x14ac:dyDescent="0.2">
      <c r="A2292">
        <v>178815802</v>
      </c>
      <c r="B2292" t="s">
        <v>3380</v>
      </c>
      <c r="C2292">
        <f t="shared" si="70"/>
        <v>1</v>
      </c>
      <c r="D2292">
        <f t="shared" si="71"/>
        <v>1</v>
      </c>
    </row>
    <row r="2293" spans="1:4" x14ac:dyDescent="0.2">
      <c r="A2293">
        <v>101925842</v>
      </c>
      <c r="B2293" t="s">
        <v>3380</v>
      </c>
      <c r="C2293">
        <f t="shared" si="70"/>
        <v>1</v>
      </c>
      <c r="D2293">
        <f t="shared" si="71"/>
        <v>1</v>
      </c>
    </row>
    <row r="2294" spans="1:4" x14ac:dyDescent="0.2">
      <c r="A2294">
        <v>1662901</v>
      </c>
      <c r="B2294" t="s">
        <v>3380</v>
      </c>
      <c r="C2294">
        <f t="shared" si="70"/>
        <v>1</v>
      </c>
      <c r="D2294">
        <f t="shared" si="71"/>
        <v>1</v>
      </c>
    </row>
    <row r="2295" spans="1:4" x14ac:dyDescent="0.2">
      <c r="A2295">
        <v>6627864</v>
      </c>
      <c r="B2295" t="s">
        <v>3380</v>
      </c>
      <c r="C2295">
        <f t="shared" si="70"/>
        <v>1</v>
      </c>
      <c r="D2295">
        <f t="shared" si="71"/>
        <v>1</v>
      </c>
    </row>
    <row r="2296" spans="1:4" x14ac:dyDescent="0.2">
      <c r="A2296">
        <v>10504741</v>
      </c>
      <c r="B2296" t="s">
        <v>3380</v>
      </c>
      <c r="C2296">
        <f t="shared" si="70"/>
        <v>1</v>
      </c>
      <c r="D2296">
        <f t="shared" si="71"/>
        <v>1</v>
      </c>
    </row>
    <row r="2297" spans="1:4" x14ac:dyDescent="0.2">
      <c r="A2297">
        <v>187522227</v>
      </c>
      <c r="B2297" t="s">
        <v>3380</v>
      </c>
      <c r="C2297">
        <f t="shared" si="70"/>
        <v>1</v>
      </c>
      <c r="D2297">
        <f t="shared" si="71"/>
        <v>1</v>
      </c>
    </row>
    <row r="2298" spans="1:4" x14ac:dyDescent="0.2">
      <c r="A2298">
        <v>182516173</v>
      </c>
      <c r="B2298" t="s">
        <v>3380</v>
      </c>
      <c r="C2298">
        <f t="shared" si="70"/>
        <v>1</v>
      </c>
      <c r="D2298">
        <f t="shared" si="71"/>
        <v>1</v>
      </c>
    </row>
    <row r="2299" spans="1:4" x14ac:dyDescent="0.2">
      <c r="A2299">
        <v>1940663</v>
      </c>
      <c r="B2299" t="s">
        <v>3380</v>
      </c>
      <c r="C2299">
        <f t="shared" si="70"/>
        <v>1</v>
      </c>
      <c r="D2299">
        <f t="shared" si="71"/>
        <v>1</v>
      </c>
    </row>
    <row r="2300" spans="1:4" x14ac:dyDescent="0.2">
      <c r="A2300">
        <v>96421292</v>
      </c>
      <c r="B2300" t="s">
        <v>3380</v>
      </c>
      <c r="C2300">
        <f t="shared" si="70"/>
        <v>1</v>
      </c>
      <c r="D2300">
        <f t="shared" si="71"/>
        <v>1</v>
      </c>
    </row>
    <row r="2301" spans="1:4" x14ac:dyDescent="0.2">
      <c r="A2301">
        <v>157270802</v>
      </c>
      <c r="B2301" t="s">
        <v>3380</v>
      </c>
      <c r="C2301">
        <f t="shared" si="70"/>
        <v>1</v>
      </c>
      <c r="D2301">
        <f t="shared" si="71"/>
        <v>1</v>
      </c>
    </row>
    <row r="2302" spans="1:4" x14ac:dyDescent="0.2">
      <c r="A2302">
        <v>111423072</v>
      </c>
      <c r="B2302" t="s">
        <v>3380</v>
      </c>
      <c r="C2302">
        <f t="shared" si="70"/>
        <v>1</v>
      </c>
      <c r="D2302">
        <f t="shared" si="71"/>
        <v>1</v>
      </c>
    </row>
    <row r="2303" spans="1:4" x14ac:dyDescent="0.2">
      <c r="A2303">
        <v>183900848</v>
      </c>
      <c r="B2303" t="s">
        <v>3380</v>
      </c>
      <c r="C2303">
        <f t="shared" si="70"/>
        <v>1</v>
      </c>
      <c r="D2303">
        <f t="shared" si="71"/>
        <v>1</v>
      </c>
    </row>
    <row r="2304" spans="1:4" x14ac:dyDescent="0.2">
      <c r="A2304">
        <v>55696982</v>
      </c>
      <c r="B2304" t="s">
        <v>3380</v>
      </c>
      <c r="C2304">
        <f t="shared" si="70"/>
        <v>1</v>
      </c>
      <c r="D2304">
        <f t="shared" si="71"/>
        <v>1</v>
      </c>
    </row>
    <row r="2305" spans="1:4" x14ac:dyDescent="0.2">
      <c r="A2305">
        <v>11996060</v>
      </c>
      <c r="B2305" t="s">
        <v>3380</v>
      </c>
      <c r="C2305">
        <f t="shared" si="70"/>
        <v>1</v>
      </c>
      <c r="D2305">
        <f t="shared" si="71"/>
        <v>1</v>
      </c>
    </row>
    <row r="2306" spans="1:4" x14ac:dyDescent="0.2">
      <c r="A2306">
        <v>186360957</v>
      </c>
      <c r="B2306" t="s">
        <v>3380</v>
      </c>
      <c r="C2306">
        <f t="shared" si="70"/>
        <v>1</v>
      </c>
      <c r="D2306">
        <f t="shared" si="71"/>
        <v>1</v>
      </c>
    </row>
    <row r="2307" spans="1:4" x14ac:dyDescent="0.2">
      <c r="A2307">
        <v>8565678</v>
      </c>
      <c r="B2307" t="s">
        <v>3380</v>
      </c>
      <c r="C2307">
        <f t="shared" ref="C2307:C2370" si="72">IF(IFERROR(SEARCH(" PA", B2307), 0), 1, 0)</f>
        <v>1</v>
      </c>
      <c r="D2307">
        <f t="shared" ref="D2307:D2370" si="73">IF(IFERROR(SEARCH("Pittsburgh", B2307), 0), 1, 0)</f>
        <v>1</v>
      </c>
    </row>
    <row r="2308" spans="1:4" x14ac:dyDescent="0.2">
      <c r="A2308">
        <v>103800252</v>
      </c>
      <c r="B2308" t="s">
        <v>3380</v>
      </c>
      <c r="C2308">
        <f t="shared" si="72"/>
        <v>1</v>
      </c>
      <c r="D2308">
        <f t="shared" si="73"/>
        <v>1</v>
      </c>
    </row>
    <row r="2309" spans="1:4" x14ac:dyDescent="0.2">
      <c r="A2309">
        <v>182602188</v>
      </c>
      <c r="B2309" t="s">
        <v>3380</v>
      </c>
      <c r="C2309">
        <f t="shared" si="72"/>
        <v>1</v>
      </c>
      <c r="D2309">
        <f t="shared" si="73"/>
        <v>1</v>
      </c>
    </row>
    <row r="2310" spans="1:4" x14ac:dyDescent="0.2">
      <c r="A2310">
        <v>24437792</v>
      </c>
      <c r="B2310" t="s">
        <v>3380</v>
      </c>
      <c r="C2310">
        <f t="shared" si="72"/>
        <v>1</v>
      </c>
      <c r="D2310">
        <f t="shared" si="73"/>
        <v>1</v>
      </c>
    </row>
    <row r="2311" spans="1:4" x14ac:dyDescent="0.2">
      <c r="A2311">
        <v>930434</v>
      </c>
      <c r="B2311" t="s">
        <v>3380</v>
      </c>
      <c r="C2311">
        <f t="shared" si="72"/>
        <v>1</v>
      </c>
      <c r="D2311">
        <f t="shared" si="73"/>
        <v>1</v>
      </c>
    </row>
    <row r="2312" spans="1:4" x14ac:dyDescent="0.2">
      <c r="A2312">
        <v>187447588</v>
      </c>
      <c r="B2312" t="s">
        <v>3380</v>
      </c>
      <c r="C2312">
        <f t="shared" si="72"/>
        <v>1</v>
      </c>
      <c r="D2312">
        <f t="shared" si="73"/>
        <v>1</v>
      </c>
    </row>
    <row r="2313" spans="1:4" x14ac:dyDescent="0.2">
      <c r="A2313">
        <v>78820882</v>
      </c>
      <c r="B2313" t="s">
        <v>3380</v>
      </c>
      <c r="C2313">
        <f t="shared" si="72"/>
        <v>1</v>
      </c>
      <c r="D2313">
        <f t="shared" si="73"/>
        <v>1</v>
      </c>
    </row>
    <row r="2314" spans="1:4" x14ac:dyDescent="0.2">
      <c r="A2314">
        <v>65230392</v>
      </c>
      <c r="B2314" t="s">
        <v>3380</v>
      </c>
      <c r="C2314">
        <f t="shared" si="72"/>
        <v>1</v>
      </c>
      <c r="D2314">
        <f t="shared" si="73"/>
        <v>1</v>
      </c>
    </row>
    <row r="2315" spans="1:4" x14ac:dyDescent="0.2">
      <c r="A2315">
        <v>87597442</v>
      </c>
      <c r="B2315" t="s">
        <v>3380</v>
      </c>
      <c r="C2315">
        <f t="shared" si="72"/>
        <v>1</v>
      </c>
      <c r="D2315">
        <f t="shared" si="73"/>
        <v>1</v>
      </c>
    </row>
    <row r="2316" spans="1:4" x14ac:dyDescent="0.2">
      <c r="A2316">
        <v>98842092</v>
      </c>
      <c r="B2316" t="s">
        <v>3380</v>
      </c>
      <c r="C2316">
        <f t="shared" si="72"/>
        <v>1</v>
      </c>
      <c r="D2316">
        <f t="shared" si="73"/>
        <v>1</v>
      </c>
    </row>
    <row r="2317" spans="1:4" x14ac:dyDescent="0.2">
      <c r="A2317">
        <v>12795677</v>
      </c>
      <c r="B2317" t="s">
        <v>3380</v>
      </c>
      <c r="C2317">
        <f t="shared" si="72"/>
        <v>1</v>
      </c>
      <c r="D2317">
        <f t="shared" si="73"/>
        <v>1</v>
      </c>
    </row>
    <row r="2318" spans="1:4" x14ac:dyDescent="0.2">
      <c r="A2318">
        <v>25154712</v>
      </c>
      <c r="B2318" t="s">
        <v>3380</v>
      </c>
      <c r="C2318">
        <f t="shared" si="72"/>
        <v>1</v>
      </c>
      <c r="D2318">
        <f t="shared" si="73"/>
        <v>1</v>
      </c>
    </row>
    <row r="2319" spans="1:4" x14ac:dyDescent="0.2">
      <c r="A2319">
        <v>189318432</v>
      </c>
      <c r="B2319" t="s">
        <v>3380</v>
      </c>
      <c r="C2319">
        <f t="shared" si="72"/>
        <v>1</v>
      </c>
      <c r="D2319">
        <f t="shared" si="73"/>
        <v>1</v>
      </c>
    </row>
    <row r="2320" spans="1:4" x14ac:dyDescent="0.2">
      <c r="A2320">
        <v>182799261</v>
      </c>
      <c r="B2320" t="s">
        <v>3380</v>
      </c>
      <c r="C2320">
        <f t="shared" si="72"/>
        <v>1</v>
      </c>
      <c r="D2320">
        <f t="shared" si="73"/>
        <v>1</v>
      </c>
    </row>
    <row r="2321" spans="1:4" x14ac:dyDescent="0.2">
      <c r="A2321">
        <v>61309752</v>
      </c>
      <c r="B2321" t="s">
        <v>3380</v>
      </c>
      <c r="C2321">
        <f t="shared" si="72"/>
        <v>1</v>
      </c>
      <c r="D2321">
        <f t="shared" si="73"/>
        <v>1</v>
      </c>
    </row>
    <row r="2322" spans="1:4" x14ac:dyDescent="0.2">
      <c r="A2322">
        <v>60909632</v>
      </c>
      <c r="B2322" t="s">
        <v>3380</v>
      </c>
      <c r="C2322">
        <f t="shared" si="72"/>
        <v>1</v>
      </c>
      <c r="D2322">
        <f t="shared" si="73"/>
        <v>1</v>
      </c>
    </row>
    <row r="2323" spans="1:4" x14ac:dyDescent="0.2">
      <c r="A2323">
        <v>189143625</v>
      </c>
      <c r="B2323" t="s">
        <v>3380</v>
      </c>
      <c r="C2323">
        <f t="shared" si="72"/>
        <v>1</v>
      </c>
      <c r="D2323">
        <f t="shared" si="73"/>
        <v>1</v>
      </c>
    </row>
    <row r="2324" spans="1:4" x14ac:dyDescent="0.2">
      <c r="A2324">
        <v>86208202</v>
      </c>
      <c r="B2324" t="s">
        <v>3380</v>
      </c>
      <c r="C2324">
        <f t="shared" si="72"/>
        <v>1</v>
      </c>
      <c r="D2324">
        <f t="shared" si="73"/>
        <v>1</v>
      </c>
    </row>
    <row r="2325" spans="1:4" x14ac:dyDescent="0.2">
      <c r="A2325">
        <v>112424162</v>
      </c>
      <c r="B2325" t="s">
        <v>3380</v>
      </c>
      <c r="C2325">
        <f t="shared" si="72"/>
        <v>1</v>
      </c>
      <c r="D2325">
        <f t="shared" si="73"/>
        <v>1</v>
      </c>
    </row>
    <row r="2326" spans="1:4" x14ac:dyDescent="0.2">
      <c r="A2326">
        <v>115511422</v>
      </c>
      <c r="B2326" t="s">
        <v>3380</v>
      </c>
      <c r="C2326">
        <f t="shared" si="72"/>
        <v>1</v>
      </c>
      <c r="D2326">
        <f t="shared" si="73"/>
        <v>1</v>
      </c>
    </row>
    <row r="2327" spans="1:4" x14ac:dyDescent="0.2">
      <c r="A2327">
        <v>189886858</v>
      </c>
      <c r="B2327" t="s">
        <v>3380</v>
      </c>
      <c r="C2327">
        <f t="shared" si="72"/>
        <v>1</v>
      </c>
      <c r="D2327">
        <f t="shared" si="73"/>
        <v>1</v>
      </c>
    </row>
    <row r="2328" spans="1:4" x14ac:dyDescent="0.2">
      <c r="A2328">
        <v>163674102</v>
      </c>
      <c r="B2328" t="s">
        <v>3380</v>
      </c>
      <c r="C2328">
        <f t="shared" si="72"/>
        <v>1</v>
      </c>
      <c r="D2328">
        <f t="shared" si="73"/>
        <v>1</v>
      </c>
    </row>
    <row r="2329" spans="1:4" x14ac:dyDescent="0.2">
      <c r="A2329">
        <v>121472032</v>
      </c>
      <c r="B2329" t="s">
        <v>3380</v>
      </c>
      <c r="C2329">
        <f t="shared" si="72"/>
        <v>1</v>
      </c>
      <c r="D2329">
        <f t="shared" si="73"/>
        <v>1</v>
      </c>
    </row>
    <row r="2330" spans="1:4" x14ac:dyDescent="0.2">
      <c r="A2330">
        <v>113258562</v>
      </c>
      <c r="B2330" t="s">
        <v>3380</v>
      </c>
      <c r="C2330">
        <f t="shared" si="72"/>
        <v>1</v>
      </c>
      <c r="D2330">
        <f t="shared" si="73"/>
        <v>1</v>
      </c>
    </row>
    <row r="2331" spans="1:4" x14ac:dyDescent="0.2">
      <c r="A2331">
        <v>12901047</v>
      </c>
      <c r="B2331" t="s">
        <v>3380</v>
      </c>
      <c r="C2331">
        <f t="shared" si="72"/>
        <v>1</v>
      </c>
      <c r="D2331">
        <f t="shared" si="73"/>
        <v>1</v>
      </c>
    </row>
    <row r="2332" spans="1:4" x14ac:dyDescent="0.2">
      <c r="A2332">
        <v>185672186</v>
      </c>
      <c r="B2332" t="s">
        <v>3380</v>
      </c>
      <c r="C2332">
        <f t="shared" si="72"/>
        <v>1</v>
      </c>
      <c r="D2332">
        <f t="shared" si="73"/>
        <v>1</v>
      </c>
    </row>
    <row r="2333" spans="1:4" x14ac:dyDescent="0.2">
      <c r="A2333">
        <v>3678343</v>
      </c>
      <c r="B2333" t="s">
        <v>3380</v>
      </c>
      <c r="C2333">
        <f t="shared" si="72"/>
        <v>1</v>
      </c>
      <c r="D2333">
        <f t="shared" si="73"/>
        <v>1</v>
      </c>
    </row>
    <row r="2334" spans="1:4" x14ac:dyDescent="0.2">
      <c r="A2334">
        <v>11658080</v>
      </c>
      <c r="B2334" t="s">
        <v>3380</v>
      </c>
      <c r="C2334">
        <f t="shared" si="72"/>
        <v>1</v>
      </c>
      <c r="D2334">
        <f t="shared" si="73"/>
        <v>1</v>
      </c>
    </row>
    <row r="2335" spans="1:4" x14ac:dyDescent="0.2">
      <c r="A2335">
        <v>189772536</v>
      </c>
      <c r="B2335" t="s">
        <v>3380</v>
      </c>
      <c r="C2335">
        <f t="shared" si="72"/>
        <v>1</v>
      </c>
      <c r="D2335">
        <f t="shared" si="73"/>
        <v>1</v>
      </c>
    </row>
    <row r="2336" spans="1:4" x14ac:dyDescent="0.2">
      <c r="A2336">
        <v>190357100</v>
      </c>
      <c r="B2336" t="s">
        <v>3380</v>
      </c>
      <c r="C2336">
        <f t="shared" si="72"/>
        <v>1</v>
      </c>
      <c r="D2336">
        <f t="shared" si="73"/>
        <v>1</v>
      </c>
    </row>
    <row r="2337" spans="1:4" x14ac:dyDescent="0.2">
      <c r="A2337">
        <v>17887951</v>
      </c>
      <c r="B2337" t="s">
        <v>3380</v>
      </c>
      <c r="C2337">
        <f t="shared" si="72"/>
        <v>1</v>
      </c>
      <c r="D2337">
        <f t="shared" si="73"/>
        <v>1</v>
      </c>
    </row>
    <row r="2338" spans="1:4" x14ac:dyDescent="0.2">
      <c r="A2338">
        <v>17292781</v>
      </c>
      <c r="B2338" t="s">
        <v>3380</v>
      </c>
      <c r="C2338">
        <f t="shared" si="72"/>
        <v>1</v>
      </c>
      <c r="D2338">
        <f t="shared" si="73"/>
        <v>1</v>
      </c>
    </row>
    <row r="2339" spans="1:4" x14ac:dyDescent="0.2">
      <c r="A2339">
        <v>677570</v>
      </c>
      <c r="B2339" t="s">
        <v>3380</v>
      </c>
      <c r="C2339">
        <f t="shared" si="72"/>
        <v>1</v>
      </c>
      <c r="D2339">
        <f t="shared" si="73"/>
        <v>1</v>
      </c>
    </row>
    <row r="2340" spans="1:4" x14ac:dyDescent="0.2">
      <c r="A2340">
        <v>190575825</v>
      </c>
      <c r="B2340" t="s">
        <v>3380</v>
      </c>
      <c r="C2340">
        <f t="shared" si="72"/>
        <v>1</v>
      </c>
      <c r="D2340">
        <f t="shared" si="73"/>
        <v>1</v>
      </c>
    </row>
    <row r="2341" spans="1:4" x14ac:dyDescent="0.2">
      <c r="A2341">
        <v>182528584</v>
      </c>
      <c r="B2341" t="s">
        <v>3380</v>
      </c>
      <c r="C2341">
        <f t="shared" si="72"/>
        <v>1</v>
      </c>
      <c r="D2341">
        <f t="shared" si="73"/>
        <v>1</v>
      </c>
    </row>
    <row r="2342" spans="1:4" x14ac:dyDescent="0.2">
      <c r="A2342">
        <v>190728517</v>
      </c>
      <c r="B2342" t="s">
        <v>3380</v>
      </c>
      <c r="C2342">
        <f t="shared" si="72"/>
        <v>1</v>
      </c>
      <c r="D2342">
        <f t="shared" si="73"/>
        <v>1</v>
      </c>
    </row>
    <row r="2343" spans="1:4" x14ac:dyDescent="0.2">
      <c r="A2343">
        <v>190096506</v>
      </c>
      <c r="B2343" t="s">
        <v>3380</v>
      </c>
      <c r="C2343">
        <f t="shared" si="72"/>
        <v>1</v>
      </c>
      <c r="D2343">
        <f t="shared" si="73"/>
        <v>1</v>
      </c>
    </row>
    <row r="2344" spans="1:4" x14ac:dyDescent="0.2">
      <c r="A2344">
        <v>148131182</v>
      </c>
      <c r="B2344" t="s">
        <v>3380</v>
      </c>
      <c r="C2344">
        <f t="shared" si="72"/>
        <v>1</v>
      </c>
      <c r="D2344">
        <f t="shared" si="73"/>
        <v>1</v>
      </c>
    </row>
    <row r="2345" spans="1:4" x14ac:dyDescent="0.2">
      <c r="A2345">
        <v>64676362</v>
      </c>
      <c r="B2345" t="s">
        <v>3380</v>
      </c>
      <c r="C2345">
        <f t="shared" si="72"/>
        <v>1</v>
      </c>
      <c r="D2345">
        <f t="shared" si="73"/>
        <v>1</v>
      </c>
    </row>
    <row r="2346" spans="1:4" x14ac:dyDescent="0.2">
      <c r="A2346">
        <v>10549372</v>
      </c>
      <c r="B2346" t="s">
        <v>3380</v>
      </c>
      <c r="C2346">
        <f t="shared" si="72"/>
        <v>1</v>
      </c>
      <c r="D2346">
        <f t="shared" si="73"/>
        <v>1</v>
      </c>
    </row>
    <row r="2347" spans="1:4" x14ac:dyDescent="0.2">
      <c r="A2347">
        <v>9585788</v>
      </c>
      <c r="B2347" t="s">
        <v>3380</v>
      </c>
      <c r="C2347">
        <f t="shared" si="72"/>
        <v>1</v>
      </c>
      <c r="D2347">
        <f t="shared" si="73"/>
        <v>1</v>
      </c>
    </row>
    <row r="2348" spans="1:4" x14ac:dyDescent="0.2">
      <c r="A2348">
        <v>46280742</v>
      </c>
      <c r="B2348" t="s">
        <v>3380</v>
      </c>
      <c r="C2348">
        <f t="shared" si="72"/>
        <v>1</v>
      </c>
      <c r="D2348">
        <f t="shared" si="73"/>
        <v>1</v>
      </c>
    </row>
    <row r="2349" spans="1:4" x14ac:dyDescent="0.2">
      <c r="A2349">
        <v>122017592</v>
      </c>
      <c r="B2349" t="s">
        <v>3380</v>
      </c>
      <c r="C2349">
        <f t="shared" si="72"/>
        <v>1</v>
      </c>
      <c r="D2349">
        <f t="shared" si="73"/>
        <v>1</v>
      </c>
    </row>
    <row r="2350" spans="1:4" x14ac:dyDescent="0.2">
      <c r="A2350">
        <v>131155302</v>
      </c>
      <c r="B2350" t="s">
        <v>3380</v>
      </c>
      <c r="C2350">
        <f t="shared" si="72"/>
        <v>1</v>
      </c>
      <c r="D2350">
        <f t="shared" si="73"/>
        <v>1</v>
      </c>
    </row>
    <row r="2351" spans="1:4" x14ac:dyDescent="0.2">
      <c r="A2351">
        <v>91782292</v>
      </c>
      <c r="B2351" t="s">
        <v>3380</v>
      </c>
      <c r="C2351">
        <f t="shared" si="72"/>
        <v>1</v>
      </c>
      <c r="D2351">
        <f t="shared" si="73"/>
        <v>1</v>
      </c>
    </row>
    <row r="2352" spans="1:4" x14ac:dyDescent="0.2">
      <c r="A2352">
        <v>190639410</v>
      </c>
      <c r="B2352" t="s">
        <v>3380</v>
      </c>
      <c r="C2352">
        <f t="shared" si="72"/>
        <v>1</v>
      </c>
      <c r="D2352">
        <f t="shared" si="73"/>
        <v>1</v>
      </c>
    </row>
    <row r="2353" spans="1:4" x14ac:dyDescent="0.2">
      <c r="A2353">
        <v>34330822</v>
      </c>
      <c r="B2353" t="s">
        <v>3380</v>
      </c>
      <c r="C2353">
        <f t="shared" si="72"/>
        <v>1</v>
      </c>
      <c r="D2353">
        <f t="shared" si="73"/>
        <v>1</v>
      </c>
    </row>
    <row r="2354" spans="1:4" x14ac:dyDescent="0.2">
      <c r="A2354">
        <v>24905702</v>
      </c>
      <c r="B2354" t="s">
        <v>3380</v>
      </c>
      <c r="C2354">
        <f t="shared" si="72"/>
        <v>1</v>
      </c>
      <c r="D2354">
        <f t="shared" si="73"/>
        <v>1</v>
      </c>
    </row>
    <row r="2355" spans="1:4" x14ac:dyDescent="0.2">
      <c r="A2355">
        <v>95634682</v>
      </c>
      <c r="B2355" t="s">
        <v>3380</v>
      </c>
      <c r="C2355">
        <f t="shared" si="72"/>
        <v>1</v>
      </c>
      <c r="D2355">
        <f t="shared" si="73"/>
        <v>1</v>
      </c>
    </row>
    <row r="2356" spans="1:4" x14ac:dyDescent="0.2">
      <c r="A2356">
        <v>135126982</v>
      </c>
      <c r="B2356" t="s">
        <v>3380</v>
      </c>
      <c r="C2356">
        <f t="shared" si="72"/>
        <v>1</v>
      </c>
      <c r="D2356">
        <f t="shared" si="73"/>
        <v>1</v>
      </c>
    </row>
    <row r="2357" spans="1:4" x14ac:dyDescent="0.2">
      <c r="A2357">
        <v>11481750</v>
      </c>
      <c r="B2357" t="s">
        <v>3380</v>
      </c>
      <c r="C2357">
        <f t="shared" si="72"/>
        <v>1</v>
      </c>
      <c r="D2357">
        <f t="shared" si="73"/>
        <v>1</v>
      </c>
    </row>
    <row r="2358" spans="1:4" x14ac:dyDescent="0.2">
      <c r="A2358">
        <v>56180202</v>
      </c>
      <c r="B2358" t="s">
        <v>3380</v>
      </c>
      <c r="C2358">
        <f t="shared" si="72"/>
        <v>1</v>
      </c>
      <c r="D2358">
        <f t="shared" si="73"/>
        <v>1</v>
      </c>
    </row>
    <row r="2359" spans="1:4" x14ac:dyDescent="0.2">
      <c r="A2359">
        <v>74846032</v>
      </c>
      <c r="B2359" t="s">
        <v>3380</v>
      </c>
      <c r="C2359">
        <f t="shared" si="72"/>
        <v>1</v>
      </c>
      <c r="D2359">
        <f t="shared" si="73"/>
        <v>1</v>
      </c>
    </row>
    <row r="2360" spans="1:4" x14ac:dyDescent="0.2">
      <c r="A2360">
        <v>13078811</v>
      </c>
      <c r="B2360" t="s">
        <v>3380</v>
      </c>
      <c r="C2360">
        <f t="shared" si="72"/>
        <v>1</v>
      </c>
      <c r="D2360">
        <f t="shared" si="73"/>
        <v>1</v>
      </c>
    </row>
    <row r="2361" spans="1:4" x14ac:dyDescent="0.2">
      <c r="A2361">
        <v>13783972</v>
      </c>
      <c r="B2361" t="s">
        <v>3380</v>
      </c>
      <c r="C2361">
        <f t="shared" si="72"/>
        <v>1</v>
      </c>
      <c r="D2361">
        <f t="shared" si="73"/>
        <v>1</v>
      </c>
    </row>
    <row r="2362" spans="1:4" x14ac:dyDescent="0.2">
      <c r="A2362">
        <v>73970712</v>
      </c>
      <c r="B2362" t="s">
        <v>3380</v>
      </c>
      <c r="C2362">
        <f t="shared" si="72"/>
        <v>1</v>
      </c>
      <c r="D2362">
        <f t="shared" si="73"/>
        <v>1</v>
      </c>
    </row>
    <row r="2363" spans="1:4" x14ac:dyDescent="0.2">
      <c r="A2363">
        <v>188773466</v>
      </c>
      <c r="B2363" t="s">
        <v>3380</v>
      </c>
      <c r="C2363">
        <f t="shared" si="72"/>
        <v>1</v>
      </c>
      <c r="D2363">
        <f t="shared" si="73"/>
        <v>1</v>
      </c>
    </row>
    <row r="2364" spans="1:4" x14ac:dyDescent="0.2">
      <c r="A2364">
        <v>190920034</v>
      </c>
      <c r="B2364" t="s">
        <v>3380</v>
      </c>
      <c r="C2364">
        <f t="shared" si="72"/>
        <v>1</v>
      </c>
      <c r="D2364">
        <f t="shared" si="73"/>
        <v>1</v>
      </c>
    </row>
    <row r="2365" spans="1:4" x14ac:dyDescent="0.2">
      <c r="A2365">
        <v>12013925</v>
      </c>
      <c r="B2365" t="s">
        <v>3380</v>
      </c>
      <c r="C2365">
        <f t="shared" si="72"/>
        <v>1</v>
      </c>
      <c r="D2365">
        <f t="shared" si="73"/>
        <v>1</v>
      </c>
    </row>
    <row r="2366" spans="1:4" x14ac:dyDescent="0.2">
      <c r="A2366">
        <v>156003552</v>
      </c>
      <c r="B2366" t="s">
        <v>3380</v>
      </c>
      <c r="C2366">
        <f t="shared" si="72"/>
        <v>1</v>
      </c>
      <c r="D2366">
        <f t="shared" si="73"/>
        <v>1</v>
      </c>
    </row>
    <row r="2367" spans="1:4" x14ac:dyDescent="0.2">
      <c r="A2367">
        <v>186892375</v>
      </c>
      <c r="B2367" t="s">
        <v>3380</v>
      </c>
      <c r="C2367">
        <f t="shared" si="72"/>
        <v>1</v>
      </c>
      <c r="D2367">
        <f t="shared" si="73"/>
        <v>1</v>
      </c>
    </row>
    <row r="2368" spans="1:4" x14ac:dyDescent="0.2">
      <c r="A2368">
        <v>144353562</v>
      </c>
      <c r="B2368" t="s">
        <v>3380</v>
      </c>
      <c r="C2368">
        <f t="shared" si="72"/>
        <v>1</v>
      </c>
      <c r="D2368">
        <f t="shared" si="73"/>
        <v>1</v>
      </c>
    </row>
    <row r="2369" spans="1:4" x14ac:dyDescent="0.2">
      <c r="A2369">
        <v>132736162</v>
      </c>
      <c r="B2369" t="s">
        <v>3380</v>
      </c>
      <c r="C2369">
        <f t="shared" si="72"/>
        <v>1</v>
      </c>
      <c r="D2369">
        <f t="shared" si="73"/>
        <v>1</v>
      </c>
    </row>
    <row r="2370" spans="1:4" x14ac:dyDescent="0.2">
      <c r="A2370">
        <v>189248851</v>
      </c>
      <c r="B2370" t="s">
        <v>3380</v>
      </c>
      <c r="C2370">
        <f t="shared" si="72"/>
        <v>1</v>
      </c>
      <c r="D2370">
        <f t="shared" si="73"/>
        <v>1</v>
      </c>
    </row>
    <row r="2371" spans="1:4" x14ac:dyDescent="0.2">
      <c r="A2371">
        <v>190549040</v>
      </c>
      <c r="B2371" t="s">
        <v>3380</v>
      </c>
      <c r="C2371">
        <f t="shared" ref="C2371:C2434" si="74">IF(IFERROR(SEARCH(" PA", B2371), 0), 1, 0)</f>
        <v>1</v>
      </c>
      <c r="D2371">
        <f t="shared" ref="D2371:D2434" si="75">IF(IFERROR(SEARCH("Pittsburgh", B2371), 0), 1, 0)</f>
        <v>1</v>
      </c>
    </row>
    <row r="2372" spans="1:4" x14ac:dyDescent="0.2">
      <c r="A2372">
        <v>112026112</v>
      </c>
      <c r="B2372" t="s">
        <v>3380</v>
      </c>
      <c r="C2372">
        <f t="shared" si="74"/>
        <v>1</v>
      </c>
      <c r="D2372">
        <f t="shared" si="75"/>
        <v>1</v>
      </c>
    </row>
    <row r="2373" spans="1:4" x14ac:dyDescent="0.2">
      <c r="A2373">
        <v>152939442</v>
      </c>
      <c r="B2373" t="s">
        <v>3380</v>
      </c>
      <c r="C2373">
        <f t="shared" si="74"/>
        <v>1</v>
      </c>
      <c r="D2373">
        <f t="shared" si="75"/>
        <v>1</v>
      </c>
    </row>
    <row r="2374" spans="1:4" x14ac:dyDescent="0.2">
      <c r="A2374">
        <v>182614772</v>
      </c>
      <c r="B2374" t="s">
        <v>3380</v>
      </c>
      <c r="C2374">
        <f t="shared" si="74"/>
        <v>1</v>
      </c>
      <c r="D2374">
        <f t="shared" si="75"/>
        <v>1</v>
      </c>
    </row>
    <row r="2375" spans="1:4" x14ac:dyDescent="0.2">
      <c r="A2375">
        <v>6776093</v>
      </c>
      <c r="B2375" t="s">
        <v>3380</v>
      </c>
      <c r="C2375">
        <f t="shared" si="74"/>
        <v>1</v>
      </c>
      <c r="D2375">
        <f t="shared" si="75"/>
        <v>1</v>
      </c>
    </row>
    <row r="2376" spans="1:4" x14ac:dyDescent="0.2">
      <c r="A2376">
        <v>191053400</v>
      </c>
      <c r="B2376" t="s">
        <v>3380</v>
      </c>
      <c r="C2376">
        <f t="shared" si="74"/>
        <v>1</v>
      </c>
      <c r="D2376">
        <f t="shared" si="75"/>
        <v>1</v>
      </c>
    </row>
    <row r="2377" spans="1:4" x14ac:dyDescent="0.2">
      <c r="A2377">
        <v>31478862</v>
      </c>
      <c r="B2377" t="s">
        <v>3380</v>
      </c>
      <c r="C2377">
        <f t="shared" si="74"/>
        <v>1</v>
      </c>
      <c r="D2377">
        <f t="shared" si="75"/>
        <v>1</v>
      </c>
    </row>
    <row r="2378" spans="1:4" x14ac:dyDescent="0.2">
      <c r="A2378">
        <v>190173705</v>
      </c>
      <c r="B2378" t="s">
        <v>3380</v>
      </c>
      <c r="C2378">
        <f t="shared" si="74"/>
        <v>1</v>
      </c>
      <c r="D2378">
        <f t="shared" si="75"/>
        <v>1</v>
      </c>
    </row>
    <row r="2379" spans="1:4" x14ac:dyDescent="0.2">
      <c r="A2379">
        <v>191317736</v>
      </c>
      <c r="B2379" t="s">
        <v>3380</v>
      </c>
      <c r="C2379">
        <f t="shared" si="74"/>
        <v>1</v>
      </c>
      <c r="D2379">
        <f t="shared" si="75"/>
        <v>1</v>
      </c>
    </row>
    <row r="2380" spans="1:4" x14ac:dyDescent="0.2">
      <c r="A2380">
        <v>40823872</v>
      </c>
      <c r="B2380" t="s">
        <v>3380</v>
      </c>
      <c r="C2380">
        <f t="shared" si="74"/>
        <v>1</v>
      </c>
      <c r="D2380">
        <f t="shared" si="75"/>
        <v>1</v>
      </c>
    </row>
    <row r="2381" spans="1:4" x14ac:dyDescent="0.2">
      <c r="A2381">
        <v>82080602</v>
      </c>
      <c r="B2381" t="s">
        <v>3380</v>
      </c>
      <c r="C2381">
        <f t="shared" si="74"/>
        <v>1</v>
      </c>
      <c r="D2381">
        <f t="shared" si="75"/>
        <v>1</v>
      </c>
    </row>
    <row r="2382" spans="1:4" x14ac:dyDescent="0.2">
      <c r="A2382">
        <v>186013720</v>
      </c>
      <c r="B2382" t="s">
        <v>3380</v>
      </c>
      <c r="C2382">
        <f t="shared" si="74"/>
        <v>1</v>
      </c>
      <c r="D2382">
        <f t="shared" si="75"/>
        <v>1</v>
      </c>
    </row>
    <row r="2383" spans="1:4" x14ac:dyDescent="0.2">
      <c r="A2383">
        <v>135046052</v>
      </c>
      <c r="B2383" t="s">
        <v>3380</v>
      </c>
      <c r="C2383">
        <f t="shared" si="74"/>
        <v>1</v>
      </c>
      <c r="D2383">
        <f t="shared" si="75"/>
        <v>1</v>
      </c>
    </row>
    <row r="2384" spans="1:4" x14ac:dyDescent="0.2">
      <c r="A2384">
        <v>14446631</v>
      </c>
      <c r="B2384" t="s">
        <v>3380</v>
      </c>
      <c r="C2384">
        <f t="shared" si="74"/>
        <v>1</v>
      </c>
      <c r="D2384">
        <f t="shared" si="75"/>
        <v>1</v>
      </c>
    </row>
    <row r="2385" spans="1:4" x14ac:dyDescent="0.2">
      <c r="A2385">
        <v>111236542</v>
      </c>
      <c r="B2385" t="s">
        <v>3380</v>
      </c>
      <c r="C2385">
        <f t="shared" si="74"/>
        <v>1</v>
      </c>
      <c r="D2385">
        <f t="shared" si="75"/>
        <v>1</v>
      </c>
    </row>
    <row r="2386" spans="1:4" x14ac:dyDescent="0.2">
      <c r="A2386">
        <v>123669592</v>
      </c>
      <c r="B2386" t="s">
        <v>3380</v>
      </c>
      <c r="C2386">
        <f t="shared" si="74"/>
        <v>1</v>
      </c>
      <c r="D2386">
        <f t="shared" si="75"/>
        <v>1</v>
      </c>
    </row>
    <row r="2387" spans="1:4" x14ac:dyDescent="0.2">
      <c r="A2387">
        <v>187669021</v>
      </c>
      <c r="B2387" t="s">
        <v>3380</v>
      </c>
      <c r="C2387">
        <f t="shared" si="74"/>
        <v>1</v>
      </c>
      <c r="D2387">
        <f t="shared" si="75"/>
        <v>1</v>
      </c>
    </row>
    <row r="2388" spans="1:4" x14ac:dyDescent="0.2">
      <c r="A2388">
        <v>67799812</v>
      </c>
      <c r="B2388" t="s">
        <v>3380</v>
      </c>
      <c r="C2388">
        <f t="shared" si="74"/>
        <v>1</v>
      </c>
      <c r="D2388">
        <f t="shared" si="75"/>
        <v>1</v>
      </c>
    </row>
    <row r="2389" spans="1:4" x14ac:dyDescent="0.2">
      <c r="A2389">
        <v>72928712</v>
      </c>
      <c r="B2389" t="s">
        <v>3380</v>
      </c>
      <c r="C2389">
        <f t="shared" si="74"/>
        <v>1</v>
      </c>
      <c r="D2389">
        <f t="shared" si="75"/>
        <v>1</v>
      </c>
    </row>
    <row r="2390" spans="1:4" x14ac:dyDescent="0.2">
      <c r="A2390">
        <v>103832022</v>
      </c>
      <c r="B2390" t="s">
        <v>3380</v>
      </c>
      <c r="C2390">
        <f t="shared" si="74"/>
        <v>1</v>
      </c>
      <c r="D2390">
        <f t="shared" si="75"/>
        <v>1</v>
      </c>
    </row>
    <row r="2391" spans="1:4" x14ac:dyDescent="0.2">
      <c r="A2391">
        <v>30515622</v>
      </c>
      <c r="B2391" t="s">
        <v>3380</v>
      </c>
      <c r="C2391">
        <f t="shared" si="74"/>
        <v>1</v>
      </c>
      <c r="D2391">
        <f t="shared" si="75"/>
        <v>1</v>
      </c>
    </row>
    <row r="2392" spans="1:4" x14ac:dyDescent="0.2">
      <c r="A2392">
        <v>101524752</v>
      </c>
      <c r="B2392" t="s">
        <v>3380</v>
      </c>
      <c r="C2392">
        <f t="shared" si="74"/>
        <v>1</v>
      </c>
      <c r="D2392">
        <f t="shared" si="75"/>
        <v>1</v>
      </c>
    </row>
    <row r="2393" spans="1:4" x14ac:dyDescent="0.2">
      <c r="A2393">
        <v>189314142</v>
      </c>
      <c r="B2393" t="s">
        <v>3380</v>
      </c>
      <c r="C2393">
        <f t="shared" si="74"/>
        <v>1</v>
      </c>
      <c r="D2393">
        <f t="shared" si="75"/>
        <v>1</v>
      </c>
    </row>
    <row r="2394" spans="1:4" x14ac:dyDescent="0.2">
      <c r="A2394">
        <v>72075542</v>
      </c>
      <c r="B2394" t="s">
        <v>3380</v>
      </c>
      <c r="C2394">
        <f t="shared" si="74"/>
        <v>1</v>
      </c>
      <c r="D2394">
        <f t="shared" si="75"/>
        <v>1</v>
      </c>
    </row>
    <row r="2395" spans="1:4" x14ac:dyDescent="0.2">
      <c r="A2395">
        <v>183933977</v>
      </c>
      <c r="B2395" t="s">
        <v>3380</v>
      </c>
      <c r="C2395">
        <f t="shared" si="74"/>
        <v>1</v>
      </c>
      <c r="D2395">
        <f t="shared" si="75"/>
        <v>1</v>
      </c>
    </row>
    <row r="2396" spans="1:4" x14ac:dyDescent="0.2">
      <c r="A2396">
        <v>190692218</v>
      </c>
      <c r="B2396" t="s">
        <v>3380</v>
      </c>
      <c r="C2396">
        <f t="shared" si="74"/>
        <v>1</v>
      </c>
      <c r="D2396">
        <f t="shared" si="75"/>
        <v>1</v>
      </c>
    </row>
    <row r="2397" spans="1:4" x14ac:dyDescent="0.2">
      <c r="A2397">
        <v>165780072</v>
      </c>
      <c r="B2397" t="s">
        <v>3380</v>
      </c>
      <c r="C2397">
        <f t="shared" si="74"/>
        <v>1</v>
      </c>
      <c r="D2397">
        <f t="shared" si="75"/>
        <v>1</v>
      </c>
    </row>
    <row r="2398" spans="1:4" x14ac:dyDescent="0.2">
      <c r="A2398">
        <v>186746283</v>
      </c>
      <c r="B2398" t="s">
        <v>3380</v>
      </c>
      <c r="C2398">
        <f t="shared" si="74"/>
        <v>1</v>
      </c>
      <c r="D2398">
        <f t="shared" si="75"/>
        <v>1</v>
      </c>
    </row>
    <row r="2399" spans="1:4" x14ac:dyDescent="0.2">
      <c r="A2399">
        <v>11187827</v>
      </c>
      <c r="B2399" t="s">
        <v>3380</v>
      </c>
      <c r="C2399">
        <f t="shared" si="74"/>
        <v>1</v>
      </c>
      <c r="D2399">
        <f t="shared" si="75"/>
        <v>1</v>
      </c>
    </row>
    <row r="2400" spans="1:4" x14ac:dyDescent="0.2">
      <c r="A2400">
        <v>190471717</v>
      </c>
      <c r="B2400" t="s">
        <v>3380</v>
      </c>
      <c r="C2400">
        <f t="shared" si="74"/>
        <v>1</v>
      </c>
      <c r="D2400">
        <f t="shared" si="75"/>
        <v>1</v>
      </c>
    </row>
    <row r="2401" spans="1:4" x14ac:dyDescent="0.2">
      <c r="A2401">
        <v>107491982</v>
      </c>
      <c r="B2401" t="s">
        <v>3380</v>
      </c>
      <c r="C2401">
        <f t="shared" si="74"/>
        <v>1</v>
      </c>
      <c r="D2401">
        <f t="shared" si="75"/>
        <v>1</v>
      </c>
    </row>
    <row r="2402" spans="1:4" x14ac:dyDescent="0.2">
      <c r="A2402">
        <v>174843322</v>
      </c>
      <c r="B2402" t="s">
        <v>3380</v>
      </c>
      <c r="C2402">
        <f t="shared" si="74"/>
        <v>1</v>
      </c>
      <c r="D2402">
        <f t="shared" si="75"/>
        <v>1</v>
      </c>
    </row>
    <row r="2403" spans="1:4" x14ac:dyDescent="0.2">
      <c r="A2403">
        <v>116786332</v>
      </c>
      <c r="B2403" t="s">
        <v>3380</v>
      </c>
      <c r="C2403">
        <f t="shared" si="74"/>
        <v>1</v>
      </c>
      <c r="D2403">
        <f t="shared" si="75"/>
        <v>1</v>
      </c>
    </row>
    <row r="2404" spans="1:4" x14ac:dyDescent="0.2">
      <c r="A2404">
        <v>13151584</v>
      </c>
      <c r="B2404" t="s">
        <v>3380</v>
      </c>
      <c r="C2404">
        <f t="shared" si="74"/>
        <v>1</v>
      </c>
      <c r="D2404">
        <f t="shared" si="75"/>
        <v>1</v>
      </c>
    </row>
    <row r="2405" spans="1:4" x14ac:dyDescent="0.2">
      <c r="A2405">
        <v>5345067</v>
      </c>
      <c r="B2405" t="s">
        <v>3380</v>
      </c>
      <c r="C2405">
        <f t="shared" si="74"/>
        <v>1</v>
      </c>
      <c r="D2405">
        <f t="shared" si="75"/>
        <v>1</v>
      </c>
    </row>
    <row r="2406" spans="1:4" x14ac:dyDescent="0.2">
      <c r="A2406">
        <v>129538592</v>
      </c>
      <c r="B2406" t="s">
        <v>3380</v>
      </c>
      <c r="C2406">
        <f t="shared" si="74"/>
        <v>1</v>
      </c>
      <c r="D2406">
        <f t="shared" si="75"/>
        <v>1</v>
      </c>
    </row>
    <row r="2407" spans="1:4" x14ac:dyDescent="0.2">
      <c r="A2407">
        <v>182454574</v>
      </c>
      <c r="B2407" t="s">
        <v>3380</v>
      </c>
      <c r="C2407">
        <f t="shared" si="74"/>
        <v>1</v>
      </c>
      <c r="D2407">
        <f t="shared" si="75"/>
        <v>1</v>
      </c>
    </row>
    <row r="2408" spans="1:4" x14ac:dyDescent="0.2">
      <c r="A2408">
        <v>159038072</v>
      </c>
      <c r="B2408" t="s">
        <v>3380</v>
      </c>
      <c r="C2408">
        <f t="shared" si="74"/>
        <v>1</v>
      </c>
      <c r="D2408">
        <f t="shared" si="75"/>
        <v>1</v>
      </c>
    </row>
    <row r="2409" spans="1:4" x14ac:dyDescent="0.2">
      <c r="A2409">
        <v>82904842</v>
      </c>
      <c r="B2409" t="s">
        <v>3380</v>
      </c>
      <c r="C2409">
        <f t="shared" si="74"/>
        <v>1</v>
      </c>
      <c r="D2409">
        <f t="shared" si="75"/>
        <v>1</v>
      </c>
    </row>
    <row r="2410" spans="1:4" x14ac:dyDescent="0.2">
      <c r="A2410">
        <v>12806601</v>
      </c>
      <c r="B2410" t="s">
        <v>3380</v>
      </c>
      <c r="C2410">
        <f t="shared" si="74"/>
        <v>1</v>
      </c>
      <c r="D2410">
        <f t="shared" si="75"/>
        <v>1</v>
      </c>
    </row>
    <row r="2411" spans="1:4" x14ac:dyDescent="0.2">
      <c r="A2411">
        <v>49922422</v>
      </c>
      <c r="B2411" t="s">
        <v>3380</v>
      </c>
      <c r="C2411">
        <f t="shared" si="74"/>
        <v>1</v>
      </c>
      <c r="D2411">
        <f t="shared" si="75"/>
        <v>1</v>
      </c>
    </row>
    <row r="2412" spans="1:4" x14ac:dyDescent="0.2">
      <c r="A2412">
        <v>106495732</v>
      </c>
      <c r="B2412" t="s">
        <v>3380</v>
      </c>
      <c r="C2412">
        <f t="shared" si="74"/>
        <v>1</v>
      </c>
      <c r="D2412">
        <f t="shared" si="75"/>
        <v>1</v>
      </c>
    </row>
    <row r="2413" spans="1:4" x14ac:dyDescent="0.2">
      <c r="A2413">
        <v>144155062</v>
      </c>
      <c r="B2413" t="s">
        <v>3380</v>
      </c>
      <c r="C2413">
        <f t="shared" si="74"/>
        <v>1</v>
      </c>
      <c r="D2413">
        <f t="shared" si="75"/>
        <v>1</v>
      </c>
    </row>
    <row r="2414" spans="1:4" x14ac:dyDescent="0.2">
      <c r="A2414">
        <v>188745540</v>
      </c>
      <c r="B2414" t="s">
        <v>3380</v>
      </c>
      <c r="C2414">
        <f t="shared" si="74"/>
        <v>1</v>
      </c>
      <c r="D2414">
        <f t="shared" si="75"/>
        <v>1</v>
      </c>
    </row>
    <row r="2415" spans="1:4" x14ac:dyDescent="0.2">
      <c r="A2415">
        <v>92162892</v>
      </c>
      <c r="B2415" t="s">
        <v>3380</v>
      </c>
      <c r="C2415">
        <f t="shared" si="74"/>
        <v>1</v>
      </c>
      <c r="D2415">
        <f t="shared" si="75"/>
        <v>1</v>
      </c>
    </row>
    <row r="2416" spans="1:4" x14ac:dyDescent="0.2">
      <c r="A2416">
        <v>21343731</v>
      </c>
      <c r="B2416" t="s">
        <v>3380</v>
      </c>
      <c r="C2416">
        <f t="shared" si="74"/>
        <v>1</v>
      </c>
      <c r="D2416">
        <f t="shared" si="75"/>
        <v>1</v>
      </c>
    </row>
    <row r="2417" spans="1:4" x14ac:dyDescent="0.2">
      <c r="A2417">
        <v>37618812</v>
      </c>
      <c r="B2417" t="s">
        <v>3380</v>
      </c>
      <c r="C2417">
        <f t="shared" si="74"/>
        <v>1</v>
      </c>
      <c r="D2417">
        <f t="shared" si="75"/>
        <v>1</v>
      </c>
    </row>
    <row r="2418" spans="1:4" x14ac:dyDescent="0.2">
      <c r="A2418">
        <v>43413702</v>
      </c>
      <c r="B2418" t="s">
        <v>3380</v>
      </c>
      <c r="C2418">
        <f t="shared" si="74"/>
        <v>1</v>
      </c>
      <c r="D2418">
        <f t="shared" si="75"/>
        <v>1</v>
      </c>
    </row>
    <row r="2419" spans="1:4" x14ac:dyDescent="0.2">
      <c r="A2419">
        <v>6841125</v>
      </c>
      <c r="B2419" t="s">
        <v>3380</v>
      </c>
      <c r="C2419">
        <f t="shared" si="74"/>
        <v>1</v>
      </c>
      <c r="D2419">
        <f t="shared" si="75"/>
        <v>1</v>
      </c>
    </row>
    <row r="2420" spans="1:4" x14ac:dyDescent="0.2">
      <c r="A2420">
        <v>190736641</v>
      </c>
      <c r="B2420" t="s">
        <v>3380</v>
      </c>
      <c r="C2420">
        <f t="shared" si="74"/>
        <v>1</v>
      </c>
      <c r="D2420">
        <f t="shared" si="75"/>
        <v>1</v>
      </c>
    </row>
    <row r="2421" spans="1:4" x14ac:dyDescent="0.2">
      <c r="A2421">
        <v>11366054</v>
      </c>
      <c r="B2421" t="s">
        <v>3380</v>
      </c>
      <c r="C2421">
        <f t="shared" si="74"/>
        <v>1</v>
      </c>
      <c r="D2421">
        <f t="shared" si="75"/>
        <v>1</v>
      </c>
    </row>
    <row r="2422" spans="1:4" x14ac:dyDescent="0.2">
      <c r="A2422">
        <v>68677742</v>
      </c>
      <c r="B2422" t="s">
        <v>3380</v>
      </c>
      <c r="C2422">
        <f t="shared" si="74"/>
        <v>1</v>
      </c>
      <c r="D2422">
        <f t="shared" si="75"/>
        <v>1</v>
      </c>
    </row>
    <row r="2423" spans="1:4" x14ac:dyDescent="0.2">
      <c r="A2423">
        <v>81456692</v>
      </c>
      <c r="B2423" t="s">
        <v>3380</v>
      </c>
      <c r="C2423">
        <f t="shared" si="74"/>
        <v>1</v>
      </c>
      <c r="D2423">
        <f t="shared" si="75"/>
        <v>1</v>
      </c>
    </row>
    <row r="2424" spans="1:4" x14ac:dyDescent="0.2">
      <c r="A2424">
        <v>190172369</v>
      </c>
      <c r="B2424" t="s">
        <v>3380</v>
      </c>
      <c r="C2424">
        <f t="shared" si="74"/>
        <v>1</v>
      </c>
      <c r="D2424">
        <f t="shared" si="75"/>
        <v>1</v>
      </c>
    </row>
    <row r="2425" spans="1:4" x14ac:dyDescent="0.2">
      <c r="A2425">
        <v>125606522</v>
      </c>
      <c r="B2425" t="s">
        <v>3380</v>
      </c>
      <c r="C2425">
        <f t="shared" si="74"/>
        <v>1</v>
      </c>
      <c r="D2425">
        <f t="shared" si="75"/>
        <v>1</v>
      </c>
    </row>
    <row r="2426" spans="1:4" x14ac:dyDescent="0.2">
      <c r="A2426">
        <v>190877823</v>
      </c>
      <c r="B2426" t="s">
        <v>3380</v>
      </c>
      <c r="C2426">
        <f t="shared" si="74"/>
        <v>1</v>
      </c>
      <c r="D2426">
        <f t="shared" si="75"/>
        <v>1</v>
      </c>
    </row>
    <row r="2427" spans="1:4" x14ac:dyDescent="0.2">
      <c r="A2427">
        <v>187751251</v>
      </c>
      <c r="B2427" t="s">
        <v>3380</v>
      </c>
      <c r="C2427">
        <f t="shared" si="74"/>
        <v>1</v>
      </c>
      <c r="D2427">
        <f t="shared" si="75"/>
        <v>1</v>
      </c>
    </row>
    <row r="2428" spans="1:4" x14ac:dyDescent="0.2">
      <c r="A2428">
        <v>190883213</v>
      </c>
      <c r="B2428" t="s">
        <v>3380</v>
      </c>
      <c r="C2428">
        <f t="shared" si="74"/>
        <v>1</v>
      </c>
      <c r="D2428">
        <f t="shared" si="75"/>
        <v>1</v>
      </c>
    </row>
    <row r="2429" spans="1:4" x14ac:dyDescent="0.2">
      <c r="A2429">
        <v>21342551</v>
      </c>
      <c r="B2429" t="s">
        <v>3380</v>
      </c>
      <c r="C2429">
        <f t="shared" si="74"/>
        <v>1</v>
      </c>
      <c r="D2429">
        <f t="shared" si="75"/>
        <v>1</v>
      </c>
    </row>
    <row r="2430" spans="1:4" x14ac:dyDescent="0.2">
      <c r="A2430">
        <v>13666218</v>
      </c>
      <c r="B2430" t="s">
        <v>3380</v>
      </c>
      <c r="C2430">
        <f t="shared" si="74"/>
        <v>1</v>
      </c>
      <c r="D2430">
        <f t="shared" si="75"/>
        <v>1</v>
      </c>
    </row>
    <row r="2431" spans="1:4" x14ac:dyDescent="0.2">
      <c r="A2431">
        <v>32546172</v>
      </c>
      <c r="B2431" t="s">
        <v>3380</v>
      </c>
      <c r="C2431">
        <f t="shared" si="74"/>
        <v>1</v>
      </c>
      <c r="D2431">
        <f t="shared" si="75"/>
        <v>1</v>
      </c>
    </row>
    <row r="2432" spans="1:4" x14ac:dyDescent="0.2">
      <c r="A2432">
        <v>62597742</v>
      </c>
      <c r="B2432" t="s">
        <v>3380</v>
      </c>
      <c r="C2432">
        <f t="shared" si="74"/>
        <v>1</v>
      </c>
      <c r="D2432">
        <f t="shared" si="75"/>
        <v>1</v>
      </c>
    </row>
    <row r="2433" spans="1:4" x14ac:dyDescent="0.2">
      <c r="A2433">
        <v>121344122</v>
      </c>
      <c r="B2433" t="s">
        <v>3380</v>
      </c>
      <c r="C2433">
        <f t="shared" si="74"/>
        <v>1</v>
      </c>
      <c r="D2433">
        <f t="shared" si="75"/>
        <v>1</v>
      </c>
    </row>
    <row r="2434" spans="1:4" x14ac:dyDescent="0.2">
      <c r="A2434">
        <v>120686522</v>
      </c>
      <c r="B2434" t="s">
        <v>3380</v>
      </c>
      <c r="C2434">
        <f t="shared" si="74"/>
        <v>1</v>
      </c>
      <c r="D2434">
        <f t="shared" si="75"/>
        <v>1</v>
      </c>
    </row>
    <row r="2435" spans="1:4" x14ac:dyDescent="0.2">
      <c r="A2435">
        <v>184807399</v>
      </c>
      <c r="B2435" t="s">
        <v>3380</v>
      </c>
      <c r="C2435">
        <f t="shared" ref="C2435:C2498" si="76">IF(IFERROR(SEARCH(" PA", B2435), 0), 1, 0)</f>
        <v>1</v>
      </c>
      <c r="D2435">
        <f t="shared" ref="D2435:D2498" si="77">IF(IFERROR(SEARCH("Pittsburgh", B2435), 0), 1, 0)</f>
        <v>1</v>
      </c>
    </row>
    <row r="2436" spans="1:4" x14ac:dyDescent="0.2">
      <c r="A2436">
        <v>4374788</v>
      </c>
      <c r="B2436" t="s">
        <v>3380</v>
      </c>
      <c r="C2436">
        <f t="shared" si="76"/>
        <v>1</v>
      </c>
      <c r="D2436">
        <f t="shared" si="77"/>
        <v>1</v>
      </c>
    </row>
    <row r="2437" spans="1:4" x14ac:dyDescent="0.2">
      <c r="A2437">
        <v>7229232</v>
      </c>
      <c r="B2437" t="s">
        <v>3380</v>
      </c>
      <c r="C2437">
        <f t="shared" si="76"/>
        <v>1</v>
      </c>
      <c r="D2437">
        <f t="shared" si="77"/>
        <v>1</v>
      </c>
    </row>
    <row r="2438" spans="1:4" x14ac:dyDescent="0.2">
      <c r="A2438">
        <v>13935823</v>
      </c>
      <c r="B2438" t="s">
        <v>3380</v>
      </c>
      <c r="C2438">
        <f t="shared" si="76"/>
        <v>1</v>
      </c>
      <c r="D2438">
        <f t="shared" si="77"/>
        <v>1</v>
      </c>
    </row>
    <row r="2439" spans="1:4" x14ac:dyDescent="0.2">
      <c r="A2439">
        <v>6983559</v>
      </c>
      <c r="B2439" t="s">
        <v>3380</v>
      </c>
      <c r="C2439">
        <f t="shared" si="76"/>
        <v>1</v>
      </c>
      <c r="D2439">
        <f t="shared" si="77"/>
        <v>1</v>
      </c>
    </row>
    <row r="2440" spans="1:4" x14ac:dyDescent="0.2">
      <c r="A2440">
        <v>125618702</v>
      </c>
      <c r="B2440" t="s">
        <v>3380</v>
      </c>
      <c r="C2440">
        <f t="shared" si="76"/>
        <v>1</v>
      </c>
      <c r="D2440">
        <f t="shared" si="77"/>
        <v>1</v>
      </c>
    </row>
    <row r="2441" spans="1:4" x14ac:dyDescent="0.2">
      <c r="A2441">
        <v>185093643</v>
      </c>
      <c r="B2441" t="s">
        <v>3380</v>
      </c>
      <c r="C2441">
        <f t="shared" si="76"/>
        <v>1</v>
      </c>
      <c r="D2441">
        <f t="shared" si="77"/>
        <v>1</v>
      </c>
    </row>
    <row r="2442" spans="1:4" x14ac:dyDescent="0.2">
      <c r="A2442">
        <v>188980112</v>
      </c>
      <c r="B2442" t="s">
        <v>3380</v>
      </c>
      <c r="C2442">
        <f t="shared" si="76"/>
        <v>1</v>
      </c>
      <c r="D2442">
        <f t="shared" si="77"/>
        <v>1</v>
      </c>
    </row>
    <row r="2443" spans="1:4" x14ac:dyDescent="0.2">
      <c r="A2443">
        <v>190146462</v>
      </c>
      <c r="B2443" t="s">
        <v>3380</v>
      </c>
      <c r="C2443">
        <f t="shared" si="76"/>
        <v>1</v>
      </c>
      <c r="D2443">
        <f t="shared" si="77"/>
        <v>1</v>
      </c>
    </row>
    <row r="2444" spans="1:4" x14ac:dyDescent="0.2">
      <c r="A2444">
        <v>10540178</v>
      </c>
      <c r="B2444" t="s">
        <v>3380</v>
      </c>
      <c r="C2444">
        <f t="shared" si="76"/>
        <v>1</v>
      </c>
      <c r="D2444">
        <f t="shared" si="77"/>
        <v>1</v>
      </c>
    </row>
    <row r="2445" spans="1:4" x14ac:dyDescent="0.2">
      <c r="A2445">
        <v>183719383</v>
      </c>
      <c r="B2445" t="s">
        <v>3380</v>
      </c>
      <c r="C2445">
        <f t="shared" si="76"/>
        <v>1</v>
      </c>
      <c r="D2445">
        <f t="shared" si="77"/>
        <v>1</v>
      </c>
    </row>
    <row r="2446" spans="1:4" x14ac:dyDescent="0.2">
      <c r="A2446">
        <v>3186346</v>
      </c>
      <c r="B2446" t="s">
        <v>3380</v>
      </c>
      <c r="C2446">
        <f t="shared" si="76"/>
        <v>1</v>
      </c>
      <c r="D2446">
        <f t="shared" si="77"/>
        <v>1</v>
      </c>
    </row>
    <row r="2447" spans="1:4" x14ac:dyDescent="0.2">
      <c r="A2447">
        <v>10902507</v>
      </c>
      <c r="B2447" t="s">
        <v>3380</v>
      </c>
      <c r="C2447">
        <f t="shared" si="76"/>
        <v>1</v>
      </c>
      <c r="D2447">
        <f t="shared" si="77"/>
        <v>1</v>
      </c>
    </row>
    <row r="2448" spans="1:4" x14ac:dyDescent="0.2">
      <c r="A2448">
        <v>2131894</v>
      </c>
      <c r="B2448" t="s">
        <v>3380</v>
      </c>
      <c r="C2448">
        <f t="shared" si="76"/>
        <v>1</v>
      </c>
      <c r="D2448">
        <f t="shared" si="77"/>
        <v>1</v>
      </c>
    </row>
    <row r="2449" spans="1:4" x14ac:dyDescent="0.2">
      <c r="A2449">
        <v>91372742</v>
      </c>
      <c r="B2449" t="s">
        <v>3380</v>
      </c>
      <c r="C2449">
        <f t="shared" si="76"/>
        <v>1</v>
      </c>
      <c r="D2449">
        <f t="shared" si="77"/>
        <v>1</v>
      </c>
    </row>
    <row r="2450" spans="1:4" x14ac:dyDescent="0.2">
      <c r="A2450">
        <v>2669063</v>
      </c>
      <c r="B2450" t="s">
        <v>3380</v>
      </c>
      <c r="C2450">
        <f t="shared" si="76"/>
        <v>1</v>
      </c>
      <c r="D2450">
        <f t="shared" si="77"/>
        <v>1</v>
      </c>
    </row>
    <row r="2451" spans="1:4" x14ac:dyDescent="0.2">
      <c r="A2451">
        <v>183815788</v>
      </c>
      <c r="B2451" t="s">
        <v>3380</v>
      </c>
      <c r="C2451">
        <f t="shared" si="76"/>
        <v>1</v>
      </c>
      <c r="D2451">
        <f t="shared" si="77"/>
        <v>1</v>
      </c>
    </row>
    <row r="2452" spans="1:4" x14ac:dyDescent="0.2">
      <c r="A2452">
        <v>12749473</v>
      </c>
      <c r="B2452" t="s">
        <v>3380</v>
      </c>
      <c r="C2452">
        <f t="shared" si="76"/>
        <v>1</v>
      </c>
      <c r="D2452">
        <f t="shared" si="77"/>
        <v>1</v>
      </c>
    </row>
    <row r="2453" spans="1:4" x14ac:dyDescent="0.2">
      <c r="A2453">
        <v>58322362</v>
      </c>
      <c r="B2453" t="s">
        <v>3380</v>
      </c>
      <c r="C2453">
        <f t="shared" si="76"/>
        <v>1</v>
      </c>
      <c r="D2453">
        <f t="shared" si="77"/>
        <v>1</v>
      </c>
    </row>
    <row r="2454" spans="1:4" x14ac:dyDescent="0.2">
      <c r="A2454">
        <v>3622787</v>
      </c>
      <c r="B2454" t="s">
        <v>3380</v>
      </c>
      <c r="C2454">
        <f t="shared" si="76"/>
        <v>1</v>
      </c>
      <c r="D2454">
        <f t="shared" si="77"/>
        <v>1</v>
      </c>
    </row>
    <row r="2455" spans="1:4" x14ac:dyDescent="0.2">
      <c r="A2455">
        <v>4889838</v>
      </c>
      <c r="B2455" t="s">
        <v>3380</v>
      </c>
      <c r="C2455">
        <f t="shared" si="76"/>
        <v>1</v>
      </c>
      <c r="D2455">
        <f t="shared" si="77"/>
        <v>1</v>
      </c>
    </row>
    <row r="2456" spans="1:4" x14ac:dyDescent="0.2">
      <c r="A2456">
        <v>191733258</v>
      </c>
      <c r="B2456" t="s">
        <v>3380</v>
      </c>
      <c r="C2456">
        <f t="shared" si="76"/>
        <v>1</v>
      </c>
      <c r="D2456">
        <f t="shared" si="77"/>
        <v>1</v>
      </c>
    </row>
    <row r="2457" spans="1:4" x14ac:dyDescent="0.2">
      <c r="A2457">
        <v>183582880</v>
      </c>
      <c r="B2457" t="s">
        <v>3380</v>
      </c>
      <c r="C2457">
        <f t="shared" si="76"/>
        <v>1</v>
      </c>
      <c r="D2457">
        <f t="shared" si="77"/>
        <v>1</v>
      </c>
    </row>
    <row r="2458" spans="1:4" x14ac:dyDescent="0.2">
      <c r="A2458">
        <v>6900506</v>
      </c>
      <c r="B2458" t="s">
        <v>3380</v>
      </c>
      <c r="C2458">
        <f t="shared" si="76"/>
        <v>1</v>
      </c>
      <c r="D2458">
        <f t="shared" si="77"/>
        <v>1</v>
      </c>
    </row>
    <row r="2459" spans="1:4" x14ac:dyDescent="0.2">
      <c r="A2459">
        <v>55069182</v>
      </c>
      <c r="B2459" t="s">
        <v>3380</v>
      </c>
      <c r="C2459">
        <f t="shared" si="76"/>
        <v>1</v>
      </c>
      <c r="D2459">
        <f t="shared" si="77"/>
        <v>1</v>
      </c>
    </row>
    <row r="2460" spans="1:4" x14ac:dyDescent="0.2">
      <c r="A2460">
        <v>9668301</v>
      </c>
      <c r="B2460" t="s">
        <v>3380</v>
      </c>
      <c r="C2460">
        <f t="shared" si="76"/>
        <v>1</v>
      </c>
      <c r="D2460">
        <f t="shared" si="77"/>
        <v>1</v>
      </c>
    </row>
    <row r="2461" spans="1:4" x14ac:dyDescent="0.2">
      <c r="A2461">
        <v>12032066</v>
      </c>
      <c r="B2461" t="s">
        <v>3380</v>
      </c>
      <c r="C2461">
        <f t="shared" si="76"/>
        <v>1</v>
      </c>
      <c r="D2461">
        <f t="shared" si="77"/>
        <v>1</v>
      </c>
    </row>
    <row r="2462" spans="1:4" x14ac:dyDescent="0.2">
      <c r="A2462">
        <v>160735752</v>
      </c>
      <c r="B2462" t="s">
        <v>3380</v>
      </c>
      <c r="C2462">
        <f t="shared" si="76"/>
        <v>1</v>
      </c>
      <c r="D2462">
        <f t="shared" si="77"/>
        <v>1</v>
      </c>
    </row>
    <row r="2463" spans="1:4" x14ac:dyDescent="0.2">
      <c r="A2463">
        <v>190893954</v>
      </c>
      <c r="B2463" t="s">
        <v>3380</v>
      </c>
      <c r="C2463">
        <f t="shared" si="76"/>
        <v>1</v>
      </c>
      <c r="D2463">
        <f t="shared" si="77"/>
        <v>1</v>
      </c>
    </row>
    <row r="2464" spans="1:4" x14ac:dyDescent="0.2">
      <c r="A2464">
        <v>127632052</v>
      </c>
      <c r="B2464" t="s">
        <v>3380</v>
      </c>
      <c r="C2464">
        <f t="shared" si="76"/>
        <v>1</v>
      </c>
      <c r="D2464">
        <f t="shared" si="77"/>
        <v>1</v>
      </c>
    </row>
    <row r="2465" spans="1:4" x14ac:dyDescent="0.2">
      <c r="A2465">
        <v>86070062</v>
      </c>
      <c r="B2465" t="s">
        <v>3380</v>
      </c>
      <c r="C2465">
        <f t="shared" si="76"/>
        <v>1</v>
      </c>
      <c r="D2465">
        <f t="shared" si="77"/>
        <v>1</v>
      </c>
    </row>
    <row r="2466" spans="1:4" x14ac:dyDescent="0.2">
      <c r="A2466">
        <v>186070858</v>
      </c>
      <c r="B2466" t="s">
        <v>3380</v>
      </c>
      <c r="C2466">
        <f t="shared" si="76"/>
        <v>1</v>
      </c>
      <c r="D2466">
        <f t="shared" si="77"/>
        <v>1</v>
      </c>
    </row>
    <row r="2467" spans="1:4" x14ac:dyDescent="0.2">
      <c r="A2467">
        <v>14150466</v>
      </c>
      <c r="B2467" t="s">
        <v>3380</v>
      </c>
      <c r="C2467">
        <f t="shared" si="76"/>
        <v>1</v>
      </c>
      <c r="D2467">
        <f t="shared" si="77"/>
        <v>1</v>
      </c>
    </row>
    <row r="2468" spans="1:4" x14ac:dyDescent="0.2">
      <c r="A2468">
        <v>37850432</v>
      </c>
      <c r="B2468" t="s">
        <v>3380</v>
      </c>
      <c r="C2468">
        <f t="shared" si="76"/>
        <v>1</v>
      </c>
      <c r="D2468">
        <f t="shared" si="77"/>
        <v>1</v>
      </c>
    </row>
    <row r="2469" spans="1:4" x14ac:dyDescent="0.2">
      <c r="A2469">
        <v>3530558</v>
      </c>
      <c r="B2469" t="s">
        <v>3380</v>
      </c>
      <c r="C2469">
        <f t="shared" si="76"/>
        <v>1</v>
      </c>
      <c r="D2469">
        <f t="shared" si="77"/>
        <v>1</v>
      </c>
    </row>
    <row r="2470" spans="1:4" x14ac:dyDescent="0.2">
      <c r="A2470">
        <v>26099982</v>
      </c>
      <c r="B2470" t="s">
        <v>3380</v>
      </c>
      <c r="C2470">
        <f t="shared" si="76"/>
        <v>1</v>
      </c>
      <c r="D2470">
        <f t="shared" si="77"/>
        <v>1</v>
      </c>
    </row>
    <row r="2471" spans="1:4" x14ac:dyDescent="0.2">
      <c r="A2471">
        <v>42450852</v>
      </c>
      <c r="B2471" t="s">
        <v>3380</v>
      </c>
      <c r="C2471">
        <f t="shared" si="76"/>
        <v>1</v>
      </c>
      <c r="D2471">
        <f t="shared" si="77"/>
        <v>1</v>
      </c>
    </row>
    <row r="2472" spans="1:4" x14ac:dyDescent="0.2">
      <c r="A2472">
        <v>188208346</v>
      </c>
      <c r="B2472" t="s">
        <v>3380</v>
      </c>
      <c r="C2472">
        <f t="shared" si="76"/>
        <v>1</v>
      </c>
      <c r="D2472">
        <f t="shared" si="77"/>
        <v>1</v>
      </c>
    </row>
    <row r="2473" spans="1:4" x14ac:dyDescent="0.2">
      <c r="A2473">
        <v>141332212</v>
      </c>
      <c r="B2473" t="s">
        <v>3380</v>
      </c>
      <c r="C2473">
        <f t="shared" si="76"/>
        <v>1</v>
      </c>
      <c r="D2473">
        <f t="shared" si="77"/>
        <v>1</v>
      </c>
    </row>
    <row r="2474" spans="1:4" x14ac:dyDescent="0.2">
      <c r="A2474">
        <v>8932302</v>
      </c>
      <c r="B2474" t="s">
        <v>3380</v>
      </c>
      <c r="C2474">
        <f t="shared" si="76"/>
        <v>1</v>
      </c>
      <c r="D2474">
        <f t="shared" si="77"/>
        <v>1</v>
      </c>
    </row>
    <row r="2475" spans="1:4" x14ac:dyDescent="0.2">
      <c r="A2475">
        <v>54415862</v>
      </c>
      <c r="B2475" t="s">
        <v>3380</v>
      </c>
      <c r="C2475">
        <f t="shared" si="76"/>
        <v>1</v>
      </c>
      <c r="D2475">
        <f t="shared" si="77"/>
        <v>1</v>
      </c>
    </row>
    <row r="2476" spans="1:4" x14ac:dyDescent="0.2">
      <c r="A2476">
        <v>129621952</v>
      </c>
      <c r="B2476" t="s">
        <v>3380</v>
      </c>
      <c r="C2476">
        <f t="shared" si="76"/>
        <v>1</v>
      </c>
      <c r="D2476">
        <f t="shared" si="77"/>
        <v>1</v>
      </c>
    </row>
    <row r="2477" spans="1:4" x14ac:dyDescent="0.2">
      <c r="A2477">
        <v>184776149</v>
      </c>
      <c r="B2477" t="s">
        <v>3380</v>
      </c>
      <c r="C2477">
        <f t="shared" si="76"/>
        <v>1</v>
      </c>
      <c r="D2477">
        <f t="shared" si="77"/>
        <v>1</v>
      </c>
    </row>
    <row r="2478" spans="1:4" x14ac:dyDescent="0.2">
      <c r="A2478">
        <v>185040225</v>
      </c>
      <c r="B2478" t="s">
        <v>3380</v>
      </c>
      <c r="C2478">
        <f t="shared" si="76"/>
        <v>1</v>
      </c>
      <c r="D2478">
        <f t="shared" si="77"/>
        <v>1</v>
      </c>
    </row>
    <row r="2479" spans="1:4" x14ac:dyDescent="0.2">
      <c r="A2479">
        <v>145183162</v>
      </c>
      <c r="B2479" t="s">
        <v>3380</v>
      </c>
      <c r="C2479">
        <f t="shared" si="76"/>
        <v>1</v>
      </c>
      <c r="D2479">
        <f t="shared" si="77"/>
        <v>1</v>
      </c>
    </row>
    <row r="2480" spans="1:4" x14ac:dyDescent="0.2">
      <c r="A2480">
        <v>190686020</v>
      </c>
      <c r="B2480" t="s">
        <v>3380</v>
      </c>
      <c r="C2480">
        <f t="shared" si="76"/>
        <v>1</v>
      </c>
      <c r="D2480">
        <f t="shared" si="77"/>
        <v>1</v>
      </c>
    </row>
    <row r="2481" spans="1:4" x14ac:dyDescent="0.2">
      <c r="A2481">
        <v>188275761</v>
      </c>
      <c r="B2481" t="s">
        <v>3380</v>
      </c>
      <c r="C2481">
        <f t="shared" si="76"/>
        <v>1</v>
      </c>
      <c r="D2481">
        <f t="shared" si="77"/>
        <v>1</v>
      </c>
    </row>
    <row r="2482" spans="1:4" x14ac:dyDescent="0.2">
      <c r="A2482">
        <v>191412026</v>
      </c>
      <c r="B2482" t="s">
        <v>3380</v>
      </c>
      <c r="C2482">
        <f t="shared" si="76"/>
        <v>1</v>
      </c>
      <c r="D2482">
        <f t="shared" si="77"/>
        <v>1</v>
      </c>
    </row>
    <row r="2483" spans="1:4" x14ac:dyDescent="0.2">
      <c r="A2483">
        <v>119556752</v>
      </c>
      <c r="B2483" t="s">
        <v>3380</v>
      </c>
      <c r="C2483">
        <f t="shared" si="76"/>
        <v>1</v>
      </c>
      <c r="D2483">
        <f t="shared" si="77"/>
        <v>1</v>
      </c>
    </row>
    <row r="2484" spans="1:4" x14ac:dyDescent="0.2">
      <c r="A2484">
        <v>1149001</v>
      </c>
      <c r="B2484" t="s">
        <v>3380</v>
      </c>
      <c r="C2484">
        <f t="shared" si="76"/>
        <v>1</v>
      </c>
      <c r="D2484">
        <f t="shared" si="77"/>
        <v>1</v>
      </c>
    </row>
    <row r="2485" spans="1:4" x14ac:dyDescent="0.2">
      <c r="A2485">
        <v>25792532</v>
      </c>
      <c r="B2485" t="s">
        <v>3380</v>
      </c>
      <c r="C2485">
        <f t="shared" si="76"/>
        <v>1</v>
      </c>
      <c r="D2485">
        <f t="shared" si="77"/>
        <v>1</v>
      </c>
    </row>
    <row r="2486" spans="1:4" x14ac:dyDescent="0.2">
      <c r="A2486">
        <v>189649856</v>
      </c>
      <c r="B2486" t="s">
        <v>3380</v>
      </c>
      <c r="C2486">
        <f t="shared" si="76"/>
        <v>1</v>
      </c>
      <c r="D2486">
        <f t="shared" si="77"/>
        <v>1</v>
      </c>
    </row>
    <row r="2487" spans="1:4" x14ac:dyDescent="0.2">
      <c r="A2487">
        <v>95352352</v>
      </c>
      <c r="B2487" t="s">
        <v>3380</v>
      </c>
      <c r="C2487">
        <f t="shared" si="76"/>
        <v>1</v>
      </c>
      <c r="D2487">
        <f t="shared" si="77"/>
        <v>1</v>
      </c>
    </row>
    <row r="2488" spans="1:4" x14ac:dyDescent="0.2">
      <c r="A2488">
        <v>12279344</v>
      </c>
      <c r="B2488" t="s">
        <v>3380</v>
      </c>
      <c r="C2488">
        <f t="shared" si="76"/>
        <v>1</v>
      </c>
      <c r="D2488">
        <f t="shared" si="77"/>
        <v>1</v>
      </c>
    </row>
    <row r="2489" spans="1:4" x14ac:dyDescent="0.2">
      <c r="A2489">
        <v>13343884</v>
      </c>
      <c r="B2489" t="s">
        <v>3380</v>
      </c>
      <c r="C2489">
        <f t="shared" si="76"/>
        <v>1</v>
      </c>
      <c r="D2489">
        <f t="shared" si="77"/>
        <v>1</v>
      </c>
    </row>
    <row r="2490" spans="1:4" x14ac:dyDescent="0.2">
      <c r="A2490">
        <v>123395022</v>
      </c>
      <c r="B2490" t="s">
        <v>3380</v>
      </c>
      <c r="C2490">
        <f t="shared" si="76"/>
        <v>1</v>
      </c>
      <c r="D2490">
        <f t="shared" si="77"/>
        <v>1</v>
      </c>
    </row>
    <row r="2491" spans="1:4" x14ac:dyDescent="0.2">
      <c r="A2491">
        <v>9231555</v>
      </c>
      <c r="B2491" t="s">
        <v>3380</v>
      </c>
      <c r="C2491">
        <f t="shared" si="76"/>
        <v>1</v>
      </c>
      <c r="D2491">
        <f t="shared" si="77"/>
        <v>1</v>
      </c>
    </row>
    <row r="2492" spans="1:4" x14ac:dyDescent="0.2">
      <c r="A2492">
        <v>173844842</v>
      </c>
      <c r="B2492" t="s">
        <v>3380</v>
      </c>
      <c r="C2492">
        <f t="shared" si="76"/>
        <v>1</v>
      </c>
      <c r="D2492">
        <f t="shared" si="77"/>
        <v>1</v>
      </c>
    </row>
    <row r="2493" spans="1:4" x14ac:dyDescent="0.2">
      <c r="A2493">
        <v>112778452</v>
      </c>
      <c r="B2493" t="s">
        <v>3380</v>
      </c>
      <c r="C2493">
        <f t="shared" si="76"/>
        <v>1</v>
      </c>
      <c r="D2493">
        <f t="shared" si="77"/>
        <v>1</v>
      </c>
    </row>
    <row r="2494" spans="1:4" x14ac:dyDescent="0.2">
      <c r="A2494">
        <v>187166880</v>
      </c>
      <c r="B2494" t="s">
        <v>3380</v>
      </c>
      <c r="C2494">
        <f t="shared" si="76"/>
        <v>1</v>
      </c>
      <c r="D2494">
        <f t="shared" si="77"/>
        <v>1</v>
      </c>
    </row>
    <row r="2495" spans="1:4" x14ac:dyDescent="0.2">
      <c r="A2495">
        <v>129873232</v>
      </c>
      <c r="B2495" t="s">
        <v>3380</v>
      </c>
      <c r="C2495">
        <f t="shared" si="76"/>
        <v>1</v>
      </c>
      <c r="D2495">
        <f t="shared" si="77"/>
        <v>1</v>
      </c>
    </row>
    <row r="2496" spans="1:4" x14ac:dyDescent="0.2">
      <c r="A2496">
        <v>159215402</v>
      </c>
      <c r="B2496" t="s">
        <v>3380</v>
      </c>
      <c r="C2496">
        <f t="shared" si="76"/>
        <v>1</v>
      </c>
      <c r="D2496">
        <f t="shared" si="77"/>
        <v>1</v>
      </c>
    </row>
    <row r="2497" spans="1:4" x14ac:dyDescent="0.2">
      <c r="A2497">
        <v>188228311</v>
      </c>
      <c r="B2497" t="s">
        <v>3380</v>
      </c>
      <c r="C2497">
        <f t="shared" si="76"/>
        <v>1</v>
      </c>
      <c r="D2497">
        <f t="shared" si="77"/>
        <v>1</v>
      </c>
    </row>
    <row r="2498" spans="1:4" x14ac:dyDescent="0.2">
      <c r="A2498">
        <v>99030512</v>
      </c>
      <c r="B2498" t="s">
        <v>3380</v>
      </c>
      <c r="C2498">
        <f t="shared" si="76"/>
        <v>1</v>
      </c>
      <c r="D2498">
        <f t="shared" si="77"/>
        <v>1</v>
      </c>
    </row>
    <row r="2499" spans="1:4" x14ac:dyDescent="0.2">
      <c r="A2499">
        <v>191098612</v>
      </c>
      <c r="B2499" t="s">
        <v>3380</v>
      </c>
      <c r="C2499">
        <f t="shared" ref="C2499:C2562" si="78">IF(IFERROR(SEARCH(" PA", B2499), 0), 1, 0)</f>
        <v>1</v>
      </c>
      <c r="D2499">
        <f t="shared" ref="D2499:D2562" si="79">IF(IFERROR(SEARCH("Pittsburgh", B2499), 0), 1, 0)</f>
        <v>1</v>
      </c>
    </row>
    <row r="2500" spans="1:4" x14ac:dyDescent="0.2">
      <c r="A2500">
        <v>177519912</v>
      </c>
      <c r="B2500" t="s">
        <v>3380</v>
      </c>
      <c r="C2500">
        <f t="shared" si="78"/>
        <v>1</v>
      </c>
      <c r="D2500">
        <f t="shared" si="79"/>
        <v>1</v>
      </c>
    </row>
    <row r="2501" spans="1:4" x14ac:dyDescent="0.2">
      <c r="A2501">
        <v>38250982</v>
      </c>
      <c r="B2501" t="s">
        <v>3380</v>
      </c>
      <c r="C2501">
        <f t="shared" si="78"/>
        <v>1</v>
      </c>
      <c r="D2501">
        <f t="shared" si="79"/>
        <v>1</v>
      </c>
    </row>
    <row r="2502" spans="1:4" x14ac:dyDescent="0.2">
      <c r="A2502">
        <v>29902002</v>
      </c>
      <c r="B2502" t="s">
        <v>3380</v>
      </c>
      <c r="C2502">
        <f t="shared" si="78"/>
        <v>1</v>
      </c>
      <c r="D2502">
        <f t="shared" si="79"/>
        <v>1</v>
      </c>
    </row>
    <row r="2503" spans="1:4" x14ac:dyDescent="0.2">
      <c r="A2503">
        <v>188839021</v>
      </c>
      <c r="B2503" t="s">
        <v>3380</v>
      </c>
      <c r="C2503">
        <f t="shared" si="78"/>
        <v>1</v>
      </c>
      <c r="D2503">
        <f t="shared" si="79"/>
        <v>1</v>
      </c>
    </row>
    <row r="2504" spans="1:4" x14ac:dyDescent="0.2">
      <c r="A2504">
        <v>17323001</v>
      </c>
      <c r="B2504" t="s">
        <v>3380</v>
      </c>
      <c r="C2504">
        <f t="shared" si="78"/>
        <v>1</v>
      </c>
      <c r="D2504">
        <f t="shared" si="79"/>
        <v>1</v>
      </c>
    </row>
    <row r="2505" spans="1:4" x14ac:dyDescent="0.2">
      <c r="A2505">
        <v>97173852</v>
      </c>
      <c r="B2505" t="s">
        <v>3380</v>
      </c>
      <c r="C2505">
        <f t="shared" si="78"/>
        <v>1</v>
      </c>
      <c r="D2505">
        <f t="shared" si="79"/>
        <v>1</v>
      </c>
    </row>
    <row r="2506" spans="1:4" x14ac:dyDescent="0.2">
      <c r="A2506">
        <v>14153159</v>
      </c>
      <c r="B2506" t="s">
        <v>3380</v>
      </c>
      <c r="C2506">
        <f t="shared" si="78"/>
        <v>1</v>
      </c>
      <c r="D2506">
        <f t="shared" si="79"/>
        <v>1</v>
      </c>
    </row>
    <row r="2507" spans="1:4" x14ac:dyDescent="0.2">
      <c r="A2507">
        <v>129075102</v>
      </c>
      <c r="B2507" t="s">
        <v>3380</v>
      </c>
      <c r="C2507">
        <f t="shared" si="78"/>
        <v>1</v>
      </c>
      <c r="D2507">
        <f t="shared" si="79"/>
        <v>1</v>
      </c>
    </row>
    <row r="2508" spans="1:4" x14ac:dyDescent="0.2">
      <c r="A2508">
        <v>125136012</v>
      </c>
      <c r="B2508" t="s">
        <v>3380</v>
      </c>
      <c r="C2508">
        <f t="shared" si="78"/>
        <v>1</v>
      </c>
      <c r="D2508">
        <f t="shared" si="79"/>
        <v>1</v>
      </c>
    </row>
    <row r="2509" spans="1:4" x14ac:dyDescent="0.2">
      <c r="A2509">
        <v>7074742</v>
      </c>
      <c r="B2509" t="s">
        <v>3380</v>
      </c>
      <c r="C2509">
        <f t="shared" si="78"/>
        <v>1</v>
      </c>
      <c r="D2509">
        <f t="shared" si="79"/>
        <v>1</v>
      </c>
    </row>
    <row r="2510" spans="1:4" x14ac:dyDescent="0.2">
      <c r="A2510">
        <v>29830872</v>
      </c>
      <c r="B2510" t="s">
        <v>3380</v>
      </c>
      <c r="C2510">
        <f t="shared" si="78"/>
        <v>1</v>
      </c>
      <c r="D2510">
        <f t="shared" si="79"/>
        <v>1</v>
      </c>
    </row>
    <row r="2511" spans="1:4" x14ac:dyDescent="0.2">
      <c r="A2511">
        <v>182588353</v>
      </c>
      <c r="B2511" t="s">
        <v>3380</v>
      </c>
      <c r="C2511">
        <f t="shared" si="78"/>
        <v>1</v>
      </c>
      <c r="D2511">
        <f t="shared" si="79"/>
        <v>1</v>
      </c>
    </row>
    <row r="2512" spans="1:4" x14ac:dyDescent="0.2">
      <c r="A2512">
        <v>110861222</v>
      </c>
      <c r="B2512" t="s">
        <v>3380</v>
      </c>
      <c r="C2512">
        <f t="shared" si="78"/>
        <v>1</v>
      </c>
      <c r="D2512">
        <f t="shared" si="79"/>
        <v>1</v>
      </c>
    </row>
    <row r="2513" spans="1:4" x14ac:dyDescent="0.2">
      <c r="A2513">
        <v>191053094</v>
      </c>
      <c r="B2513" t="s">
        <v>3380</v>
      </c>
      <c r="C2513">
        <f t="shared" si="78"/>
        <v>1</v>
      </c>
      <c r="D2513">
        <f t="shared" si="79"/>
        <v>1</v>
      </c>
    </row>
    <row r="2514" spans="1:4" x14ac:dyDescent="0.2">
      <c r="A2514">
        <v>48305082</v>
      </c>
      <c r="B2514" t="s">
        <v>3380</v>
      </c>
      <c r="C2514">
        <f t="shared" si="78"/>
        <v>1</v>
      </c>
      <c r="D2514">
        <f t="shared" si="79"/>
        <v>1</v>
      </c>
    </row>
    <row r="2515" spans="1:4" x14ac:dyDescent="0.2">
      <c r="A2515">
        <v>186136145</v>
      </c>
      <c r="B2515" t="s">
        <v>3380</v>
      </c>
      <c r="C2515">
        <f t="shared" si="78"/>
        <v>1</v>
      </c>
      <c r="D2515">
        <f t="shared" si="79"/>
        <v>1</v>
      </c>
    </row>
    <row r="2516" spans="1:4" x14ac:dyDescent="0.2">
      <c r="A2516">
        <v>5948899</v>
      </c>
      <c r="B2516" t="s">
        <v>3380</v>
      </c>
      <c r="C2516">
        <f t="shared" si="78"/>
        <v>1</v>
      </c>
      <c r="D2516">
        <f t="shared" si="79"/>
        <v>1</v>
      </c>
    </row>
    <row r="2517" spans="1:4" x14ac:dyDescent="0.2">
      <c r="A2517">
        <v>189190240</v>
      </c>
      <c r="B2517" t="s">
        <v>3380</v>
      </c>
      <c r="C2517">
        <f t="shared" si="78"/>
        <v>1</v>
      </c>
      <c r="D2517">
        <f t="shared" si="79"/>
        <v>1</v>
      </c>
    </row>
    <row r="2518" spans="1:4" x14ac:dyDescent="0.2">
      <c r="A2518">
        <v>4622361</v>
      </c>
      <c r="B2518" t="s">
        <v>3380</v>
      </c>
      <c r="C2518">
        <f t="shared" si="78"/>
        <v>1</v>
      </c>
      <c r="D2518">
        <f t="shared" si="79"/>
        <v>1</v>
      </c>
    </row>
    <row r="2519" spans="1:4" x14ac:dyDescent="0.2">
      <c r="A2519">
        <v>18196771</v>
      </c>
      <c r="B2519" t="s">
        <v>3380</v>
      </c>
      <c r="C2519">
        <f t="shared" si="78"/>
        <v>1</v>
      </c>
      <c r="D2519">
        <f t="shared" si="79"/>
        <v>1</v>
      </c>
    </row>
    <row r="2520" spans="1:4" x14ac:dyDescent="0.2">
      <c r="A2520">
        <v>190503321</v>
      </c>
      <c r="B2520" t="s">
        <v>3380</v>
      </c>
      <c r="C2520">
        <f t="shared" si="78"/>
        <v>1</v>
      </c>
      <c r="D2520">
        <f t="shared" si="79"/>
        <v>1</v>
      </c>
    </row>
    <row r="2521" spans="1:4" x14ac:dyDescent="0.2">
      <c r="A2521">
        <v>97565952</v>
      </c>
      <c r="B2521" t="s">
        <v>3380</v>
      </c>
      <c r="C2521">
        <f t="shared" si="78"/>
        <v>1</v>
      </c>
      <c r="D2521">
        <f t="shared" si="79"/>
        <v>1</v>
      </c>
    </row>
    <row r="2522" spans="1:4" x14ac:dyDescent="0.2">
      <c r="A2522">
        <v>24536522</v>
      </c>
      <c r="B2522" t="s">
        <v>3380</v>
      </c>
      <c r="C2522">
        <f t="shared" si="78"/>
        <v>1</v>
      </c>
      <c r="D2522">
        <f t="shared" si="79"/>
        <v>1</v>
      </c>
    </row>
    <row r="2523" spans="1:4" x14ac:dyDescent="0.2">
      <c r="A2523">
        <v>187645436</v>
      </c>
      <c r="B2523" t="s">
        <v>3380</v>
      </c>
      <c r="C2523">
        <f t="shared" si="78"/>
        <v>1</v>
      </c>
      <c r="D2523">
        <f t="shared" si="79"/>
        <v>1</v>
      </c>
    </row>
    <row r="2524" spans="1:4" x14ac:dyDescent="0.2">
      <c r="A2524">
        <v>184410244</v>
      </c>
      <c r="B2524" t="s">
        <v>3380</v>
      </c>
      <c r="C2524">
        <f t="shared" si="78"/>
        <v>1</v>
      </c>
      <c r="D2524">
        <f t="shared" si="79"/>
        <v>1</v>
      </c>
    </row>
    <row r="2525" spans="1:4" x14ac:dyDescent="0.2">
      <c r="A2525">
        <v>186007091</v>
      </c>
      <c r="B2525" t="s">
        <v>3380</v>
      </c>
      <c r="C2525">
        <f t="shared" si="78"/>
        <v>1</v>
      </c>
      <c r="D2525">
        <f t="shared" si="79"/>
        <v>1</v>
      </c>
    </row>
    <row r="2526" spans="1:4" x14ac:dyDescent="0.2">
      <c r="A2526">
        <v>187915525</v>
      </c>
      <c r="B2526" t="s">
        <v>3380</v>
      </c>
      <c r="C2526">
        <f t="shared" si="78"/>
        <v>1</v>
      </c>
      <c r="D2526">
        <f t="shared" si="79"/>
        <v>1</v>
      </c>
    </row>
    <row r="2527" spans="1:4" x14ac:dyDescent="0.2">
      <c r="A2527">
        <v>64155692</v>
      </c>
      <c r="B2527" t="s">
        <v>3380</v>
      </c>
      <c r="C2527">
        <f t="shared" si="78"/>
        <v>1</v>
      </c>
      <c r="D2527">
        <f t="shared" si="79"/>
        <v>1</v>
      </c>
    </row>
    <row r="2528" spans="1:4" x14ac:dyDescent="0.2">
      <c r="A2528">
        <v>182799812</v>
      </c>
      <c r="B2528" t="s">
        <v>3380</v>
      </c>
      <c r="C2528">
        <f t="shared" si="78"/>
        <v>1</v>
      </c>
      <c r="D2528">
        <f t="shared" si="79"/>
        <v>1</v>
      </c>
    </row>
    <row r="2529" spans="1:4" x14ac:dyDescent="0.2">
      <c r="A2529">
        <v>184501500</v>
      </c>
      <c r="B2529" t="s">
        <v>3380</v>
      </c>
      <c r="C2529">
        <f t="shared" si="78"/>
        <v>1</v>
      </c>
      <c r="D2529">
        <f t="shared" si="79"/>
        <v>1</v>
      </c>
    </row>
    <row r="2530" spans="1:4" x14ac:dyDescent="0.2">
      <c r="A2530">
        <v>189372558</v>
      </c>
      <c r="B2530" t="s">
        <v>3380</v>
      </c>
      <c r="C2530">
        <f t="shared" si="78"/>
        <v>1</v>
      </c>
      <c r="D2530">
        <f t="shared" si="79"/>
        <v>1</v>
      </c>
    </row>
    <row r="2531" spans="1:4" x14ac:dyDescent="0.2">
      <c r="A2531">
        <v>6126676</v>
      </c>
      <c r="B2531" t="s">
        <v>3380</v>
      </c>
      <c r="C2531">
        <f t="shared" si="78"/>
        <v>1</v>
      </c>
      <c r="D2531">
        <f t="shared" si="79"/>
        <v>1</v>
      </c>
    </row>
    <row r="2532" spans="1:4" x14ac:dyDescent="0.2">
      <c r="A2532">
        <v>181989542</v>
      </c>
      <c r="B2532" t="s">
        <v>3380</v>
      </c>
      <c r="C2532">
        <f t="shared" si="78"/>
        <v>1</v>
      </c>
      <c r="D2532">
        <f t="shared" si="79"/>
        <v>1</v>
      </c>
    </row>
    <row r="2533" spans="1:4" x14ac:dyDescent="0.2">
      <c r="A2533">
        <v>3838805</v>
      </c>
      <c r="B2533" t="s">
        <v>3380</v>
      </c>
      <c r="C2533">
        <f t="shared" si="78"/>
        <v>1</v>
      </c>
      <c r="D2533">
        <f t="shared" si="79"/>
        <v>1</v>
      </c>
    </row>
    <row r="2534" spans="1:4" x14ac:dyDescent="0.2">
      <c r="A2534">
        <v>12983796</v>
      </c>
      <c r="B2534" t="s">
        <v>3380</v>
      </c>
      <c r="C2534">
        <f t="shared" si="78"/>
        <v>1</v>
      </c>
      <c r="D2534">
        <f t="shared" si="79"/>
        <v>1</v>
      </c>
    </row>
    <row r="2535" spans="1:4" x14ac:dyDescent="0.2">
      <c r="A2535">
        <v>13698422</v>
      </c>
      <c r="B2535" t="s">
        <v>3380</v>
      </c>
      <c r="C2535">
        <f t="shared" si="78"/>
        <v>1</v>
      </c>
      <c r="D2535">
        <f t="shared" si="79"/>
        <v>1</v>
      </c>
    </row>
    <row r="2536" spans="1:4" x14ac:dyDescent="0.2">
      <c r="A2536">
        <v>153392472</v>
      </c>
      <c r="B2536" t="s">
        <v>3380</v>
      </c>
      <c r="C2536">
        <f t="shared" si="78"/>
        <v>1</v>
      </c>
      <c r="D2536">
        <f t="shared" si="79"/>
        <v>1</v>
      </c>
    </row>
    <row r="2537" spans="1:4" x14ac:dyDescent="0.2">
      <c r="A2537">
        <v>186070177</v>
      </c>
      <c r="B2537" t="s">
        <v>3380</v>
      </c>
      <c r="C2537">
        <f t="shared" si="78"/>
        <v>1</v>
      </c>
      <c r="D2537">
        <f t="shared" si="79"/>
        <v>1</v>
      </c>
    </row>
    <row r="2538" spans="1:4" x14ac:dyDescent="0.2">
      <c r="A2538">
        <v>12644486</v>
      </c>
      <c r="B2538" t="s">
        <v>3380</v>
      </c>
      <c r="C2538">
        <f t="shared" si="78"/>
        <v>1</v>
      </c>
      <c r="D2538">
        <f t="shared" si="79"/>
        <v>1</v>
      </c>
    </row>
    <row r="2539" spans="1:4" x14ac:dyDescent="0.2">
      <c r="A2539">
        <v>182890196</v>
      </c>
      <c r="B2539" t="s">
        <v>3380</v>
      </c>
      <c r="C2539">
        <f t="shared" si="78"/>
        <v>1</v>
      </c>
      <c r="D2539">
        <f t="shared" si="79"/>
        <v>1</v>
      </c>
    </row>
    <row r="2540" spans="1:4" x14ac:dyDescent="0.2">
      <c r="A2540">
        <v>3988493</v>
      </c>
      <c r="B2540" t="s">
        <v>3380</v>
      </c>
      <c r="C2540">
        <f t="shared" si="78"/>
        <v>1</v>
      </c>
      <c r="D2540">
        <f t="shared" si="79"/>
        <v>1</v>
      </c>
    </row>
    <row r="2541" spans="1:4" x14ac:dyDescent="0.2">
      <c r="A2541">
        <v>191048300</v>
      </c>
      <c r="B2541" t="s">
        <v>3380</v>
      </c>
      <c r="C2541">
        <f t="shared" si="78"/>
        <v>1</v>
      </c>
      <c r="D2541">
        <f t="shared" si="79"/>
        <v>1</v>
      </c>
    </row>
    <row r="2542" spans="1:4" x14ac:dyDescent="0.2">
      <c r="A2542">
        <v>4003</v>
      </c>
      <c r="B2542" t="s">
        <v>3380</v>
      </c>
      <c r="C2542">
        <f t="shared" si="78"/>
        <v>1</v>
      </c>
      <c r="D2542">
        <f t="shared" si="79"/>
        <v>1</v>
      </c>
    </row>
    <row r="2543" spans="1:4" x14ac:dyDescent="0.2">
      <c r="A2543">
        <v>190852004</v>
      </c>
      <c r="B2543" t="s">
        <v>3380</v>
      </c>
      <c r="C2543">
        <f t="shared" si="78"/>
        <v>1</v>
      </c>
      <c r="D2543">
        <f t="shared" si="79"/>
        <v>1</v>
      </c>
    </row>
    <row r="2544" spans="1:4" x14ac:dyDescent="0.2">
      <c r="A2544">
        <v>190391369</v>
      </c>
      <c r="B2544" t="s">
        <v>3380</v>
      </c>
      <c r="C2544">
        <f t="shared" si="78"/>
        <v>1</v>
      </c>
      <c r="D2544">
        <f t="shared" si="79"/>
        <v>1</v>
      </c>
    </row>
    <row r="2545" spans="1:4" x14ac:dyDescent="0.2">
      <c r="A2545">
        <v>7797603</v>
      </c>
      <c r="B2545" t="s">
        <v>3380</v>
      </c>
      <c r="C2545">
        <f t="shared" si="78"/>
        <v>1</v>
      </c>
      <c r="D2545">
        <f t="shared" si="79"/>
        <v>1</v>
      </c>
    </row>
    <row r="2546" spans="1:4" x14ac:dyDescent="0.2">
      <c r="A2546">
        <v>10800399</v>
      </c>
      <c r="B2546" t="s">
        <v>3380</v>
      </c>
      <c r="C2546">
        <f t="shared" si="78"/>
        <v>1</v>
      </c>
      <c r="D2546">
        <f t="shared" si="79"/>
        <v>1</v>
      </c>
    </row>
    <row r="2547" spans="1:4" x14ac:dyDescent="0.2">
      <c r="A2547">
        <v>62597212</v>
      </c>
      <c r="B2547" t="s">
        <v>3380</v>
      </c>
      <c r="C2547">
        <f t="shared" si="78"/>
        <v>1</v>
      </c>
      <c r="D2547">
        <f t="shared" si="79"/>
        <v>1</v>
      </c>
    </row>
    <row r="2548" spans="1:4" x14ac:dyDescent="0.2">
      <c r="A2548">
        <v>187232922</v>
      </c>
      <c r="B2548" t="s">
        <v>3380</v>
      </c>
      <c r="C2548">
        <f t="shared" si="78"/>
        <v>1</v>
      </c>
      <c r="D2548">
        <f t="shared" si="79"/>
        <v>1</v>
      </c>
    </row>
    <row r="2549" spans="1:4" x14ac:dyDescent="0.2">
      <c r="A2549">
        <v>62680922</v>
      </c>
      <c r="B2549" t="s">
        <v>3380</v>
      </c>
      <c r="C2549">
        <f t="shared" si="78"/>
        <v>1</v>
      </c>
      <c r="D2549">
        <f t="shared" si="79"/>
        <v>1</v>
      </c>
    </row>
    <row r="2550" spans="1:4" x14ac:dyDescent="0.2">
      <c r="A2550">
        <v>190216207</v>
      </c>
      <c r="B2550" t="s">
        <v>3380</v>
      </c>
      <c r="C2550">
        <f t="shared" si="78"/>
        <v>1</v>
      </c>
      <c r="D2550">
        <f t="shared" si="79"/>
        <v>1</v>
      </c>
    </row>
    <row r="2551" spans="1:4" x14ac:dyDescent="0.2">
      <c r="A2551">
        <v>190215178</v>
      </c>
      <c r="B2551" t="s">
        <v>3380</v>
      </c>
      <c r="C2551">
        <f t="shared" si="78"/>
        <v>1</v>
      </c>
      <c r="D2551">
        <f t="shared" si="79"/>
        <v>1</v>
      </c>
    </row>
    <row r="2552" spans="1:4" x14ac:dyDescent="0.2">
      <c r="A2552">
        <v>8796353</v>
      </c>
      <c r="B2552" t="s">
        <v>3380</v>
      </c>
      <c r="C2552">
        <f t="shared" si="78"/>
        <v>1</v>
      </c>
      <c r="D2552">
        <f t="shared" si="79"/>
        <v>1</v>
      </c>
    </row>
    <row r="2553" spans="1:4" x14ac:dyDescent="0.2">
      <c r="A2553">
        <v>8072519</v>
      </c>
      <c r="B2553" t="s">
        <v>3380</v>
      </c>
      <c r="C2553">
        <f t="shared" si="78"/>
        <v>1</v>
      </c>
      <c r="D2553">
        <f t="shared" si="79"/>
        <v>1</v>
      </c>
    </row>
    <row r="2554" spans="1:4" x14ac:dyDescent="0.2">
      <c r="A2554">
        <v>184899165</v>
      </c>
      <c r="B2554" t="s">
        <v>3380</v>
      </c>
      <c r="C2554">
        <f t="shared" si="78"/>
        <v>1</v>
      </c>
      <c r="D2554">
        <f t="shared" si="79"/>
        <v>1</v>
      </c>
    </row>
    <row r="2555" spans="1:4" x14ac:dyDescent="0.2">
      <c r="A2555">
        <v>156642862</v>
      </c>
      <c r="B2555" t="s">
        <v>3380</v>
      </c>
      <c r="C2555">
        <f t="shared" si="78"/>
        <v>1</v>
      </c>
      <c r="D2555">
        <f t="shared" si="79"/>
        <v>1</v>
      </c>
    </row>
    <row r="2556" spans="1:4" x14ac:dyDescent="0.2">
      <c r="A2556">
        <v>9895860</v>
      </c>
      <c r="B2556" t="s">
        <v>3380</v>
      </c>
      <c r="C2556">
        <f t="shared" si="78"/>
        <v>1</v>
      </c>
      <c r="D2556">
        <f t="shared" si="79"/>
        <v>1</v>
      </c>
    </row>
    <row r="2557" spans="1:4" x14ac:dyDescent="0.2">
      <c r="A2557">
        <v>7830677</v>
      </c>
      <c r="B2557" t="s">
        <v>3380</v>
      </c>
      <c r="C2557">
        <f t="shared" si="78"/>
        <v>1</v>
      </c>
      <c r="D2557">
        <f t="shared" si="79"/>
        <v>1</v>
      </c>
    </row>
    <row r="2558" spans="1:4" x14ac:dyDescent="0.2">
      <c r="A2558">
        <v>4607777</v>
      </c>
      <c r="B2558" t="s">
        <v>3380</v>
      </c>
      <c r="C2558">
        <f t="shared" si="78"/>
        <v>1</v>
      </c>
      <c r="D2558">
        <f t="shared" si="79"/>
        <v>1</v>
      </c>
    </row>
    <row r="2559" spans="1:4" x14ac:dyDescent="0.2">
      <c r="A2559">
        <v>12140758</v>
      </c>
      <c r="B2559" t="s">
        <v>3380</v>
      </c>
      <c r="C2559">
        <f t="shared" si="78"/>
        <v>1</v>
      </c>
      <c r="D2559">
        <f t="shared" si="79"/>
        <v>1</v>
      </c>
    </row>
    <row r="2560" spans="1:4" x14ac:dyDescent="0.2">
      <c r="A2560">
        <v>188652830</v>
      </c>
      <c r="B2560" t="s">
        <v>3380</v>
      </c>
      <c r="C2560">
        <f t="shared" si="78"/>
        <v>1</v>
      </c>
      <c r="D2560">
        <f t="shared" si="79"/>
        <v>1</v>
      </c>
    </row>
    <row r="2561" spans="1:4" x14ac:dyDescent="0.2">
      <c r="A2561">
        <v>83586342</v>
      </c>
      <c r="B2561" t="s">
        <v>3380</v>
      </c>
      <c r="C2561">
        <f t="shared" si="78"/>
        <v>1</v>
      </c>
      <c r="D2561">
        <f t="shared" si="79"/>
        <v>1</v>
      </c>
    </row>
    <row r="2562" spans="1:4" x14ac:dyDescent="0.2">
      <c r="A2562">
        <v>51888502</v>
      </c>
      <c r="B2562" t="s">
        <v>3380</v>
      </c>
      <c r="C2562">
        <f t="shared" si="78"/>
        <v>1</v>
      </c>
      <c r="D2562">
        <f t="shared" si="79"/>
        <v>1</v>
      </c>
    </row>
    <row r="2563" spans="1:4" x14ac:dyDescent="0.2">
      <c r="A2563">
        <v>85331582</v>
      </c>
      <c r="B2563" t="s">
        <v>3380</v>
      </c>
      <c r="C2563">
        <f t="shared" ref="C2563:C2626" si="80">IF(IFERROR(SEARCH(" PA", B2563), 0), 1, 0)</f>
        <v>1</v>
      </c>
      <c r="D2563">
        <f t="shared" ref="D2563:D2626" si="81">IF(IFERROR(SEARCH("Pittsburgh", B2563), 0), 1, 0)</f>
        <v>1</v>
      </c>
    </row>
    <row r="2564" spans="1:4" x14ac:dyDescent="0.2">
      <c r="A2564">
        <v>98442822</v>
      </c>
      <c r="B2564" t="s">
        <v>3380</v>
      </c>
      <c r="C2564">
        <f t="shared" si="80"/>
        <v>1</v>
      </c>
      <c r="D2564">
        <f t="shared" si="81"/>
        <v>1</v>
      </c>
    </row>
    <row r="2565" spans="1:4" x14ac:dyDescent="0.2">
      <c r="A2565">
        <v>21599591</v>
      </c>
      <c r="B2565" t="s">
        <v>3380</v>
      </c>
      <c r="C2565">
        <f t="shared" si="80"/>
        <v>1</v>
      </c>
      <c r="D2565">
        <f t="shared" si="81"/>
        <v>1</v>
      </c>
    </row>
    <row r="2566" spans="1:4" x14ac:dyDescent="0.2">
      <c r="A2566">
        <v>50593792</v>
      </c>
      <c r="B2566" t="s">
        <v>3380</v>
      </c>
      <c r="C2566">
        <f t="shared" si="80"/>
        <v>1</v>
      </c>
      <c r="D2566">
        <f t="shared" si="81"/>
        <v>1</v>
      </c>
    </row>
    <row r="2567" spans="1:4" x14ac:dyDescent="0.2">
      <c r="A2567">
        <v>187123145</v>
      </c>
      <c r="B2567" t="s">
        <v>3380</v>
      </c>
      <c r="C2567">
        <f t="shared" si="80"/>
        <v>1</v>
      </c>
      <c r="D2567">
        <f t="shared" si="81"/>
        <v>1</v>
      </c>
    </row>
    <row r="2568" spans="1:4" x14ac:dyDescent="0.2">
      <c r="A2568">
        <v>151077072</v>
      </c>
      <c r="B2568" t="s">
        <v>3380</v>
      </c>
      <c r="C2568">
        <f t="shared" si="80"/>
        <v>1</v>
      </c>
      <c r="D2568">
        <f t="shared" si="81"/>
        <v>1</v>
      </c>
    </row>
    <row r="2569" spans="1:4" x14ac:dyDescent="0.2">
      <c r="A2569">
        <v>184937775</v>
      </c>
      <c r="B2569" t="s">
        <v>3380</v>
      </c>
      <c r="C2569">
        <f t="shared" si="80"/>
        <v>1</v>
      </c>
      <c r="D2569">
        <f t="shared" si="81"/>
        <v>1</v>
      </c>
    </row>
    <row r="2570" spans="1:4" x14ac:dyDescent="0.2">
      <c r="A2570">
        <v>13816986</v>
      </c>
      <c r="B2570" t="s">
        <v>3380</v>
      </c>
      <c r="C2570">
        <f t="shared" si="80"/>
        <v>1</v>
      </c>
      <c r="D2570">
        <f t="shared" si="81"/>
        <v>1</v>
      </c>
    </row>
    <row r="2571" spans="1:4" x14ac:dyDescent="0.2">
      <c r="A2571">
        <v>100302172</v>
      </c>
      <c r="B2571" t="s">
        <v>3380</v>
      </c>
      <c r="C2571">
        <f t="shared" si="80"/>
        <v>1</v>
      </c>
      <c r="D2571">
        <f t="shared" si="81"/>
        <v>1</v>
      </c>
    </row>
    <row r="2572" spans="1:4" x14ac:dyDescent="0.2">
      <c r="A2572">
        <v>9775081</v>
      </c>
      <c r="B2572" t="s">
        <v>3380</v>
      </c>
      <c r="C2572">
        <f t="shared" si="80"/>
        <v>1</v>
      </c>
      <c r="D2572">
        <f t="shared" si="81"/>
        <v>1</v>
      </c>
    </row>
    <row r="2573" spans="1:4" x14ac:dyDescent="0.2">
      <c r="A2573">
        <v>130356082</v>
      </c>
      <c r="B2573" t="s">
        <v>3380</v>
      </c>
      <c r="C2573">
        <f t="shared" si="80"/>
        <v>1</v>
      </c>
      <c r="D2573">
        <f t="shared" si="81"/>
        <v>1</v>
      </c>
    </row>
    <row r="2574" spans="1:4" x14ac:dyDescent="0.2">
      <c r="A2574">
        <v>185134063</v>
      </c>
      <c r="B2574" t="s">
        <v>3380</v>
      </c>
      <c r="C2574">
        <f t="shared" si="80"/>
        <v>1</v>
      </c>
      <c r="D2574">
        <f t="shared" si="81"/>
        <v>1</v>
      </c>
    </row>
    <row r="2575" spans="1:4" x14ac:dyDescent="0.2">
      <c r="A2575">
        <v>183523068</v>
      </c>
      <c r="B2575" t="s">
        <v>3380</v>
      </c>
      <c r="C2575">
        <f t="shared" si="80"/>
        <v>1</v>
      </c>
      <c r="D2575">
        <f t="shared" si="81"/>
        <v>1</v>
      </c>
    </row>
    <row r="2576" spans="1:4" x14ac:dyDescent="0.2">
      <c r="A2576">
        <v>13863393</v>
      </c>
      <c r="B2576" t="s">
        <v>3380</v>
      </c>
      <c r="C2576">
        <f t="shared" si="80"/>
        <v>1</v>
      </c>
      <c r="D2576">
        <f t="shared" si="81"/>
        <v>1</v>
      </c>
    </row>
    <row r="2577" spans="1:4" x14ac:dyDescent="0.2">
      <c r="A2577">
        <v>112021302</v>
      </c>
      <c r="B2577" t="s">
        <v>3380</v>
      </c>
      <c r="C2577">
        <f t="shared" si="80"/>
        <v>1</v>
      </c>
      <c r="D2577">
        <f t="shared" si="81"/>
        <v>1</v>
      </c>
    </row>
    <row r="2578" spans="1:4" x14ac:dyDescent="0.2">
      <c r="A2578">
        <v>14624109</v>
      </c>
      <c r="B2578" t="s">
        <v>3380</v>
      </c>
      <c r="C2578">
        <f t="shared" si="80"/>
        <v>1</v>
      </c>
      <c r="D2578">
        <f t="shared" si="81"/>
        <v>1</v>
      </c>
    </row>
    <row r="2579" spans="1:4" x14ac:dyDescent="0.2">
      <c r="A2579">
        <v>48519882</v>
      </c>
      <c r="B2579" t="s">
        <v>3380</v>
      </c>
      <c r="C2579">
        <f t="shared" si="80"/>
        <v>1</v>
      </c>
      <c r="D2579">
        <f t="shared" si="81"/>
        <v>1</v>
      </c>
    </row>
    <row r="2580" spans="1:4" x14ac:dyDescent="0.2">
      <c r="A2580">
        <v>4807269</v>
      </c>
      <c r="B2580" t="s">
        <v>3380</v>
      </c>
      <c r="C2580">
        <f t="shared" si="80"/>
        <v>1</v>
      </c>
      <c r="D2580">
        <f t="shared" si="81"/>
        <v>1</v>
      </c>
    </row>
    <row r="2581" spans="1:4" x14ac:dyDescent="0.2">
      <c r="A2581">
        <v>185080850</v>
      </c>
      <c r="B2581" t="s">
        <v>3380</v>
      </c>
      <c r="C2581">
        <f t="shared" si="80"/>
        <v>1</v>
      </c>
      <c r="D2581">
        <f t="shared" si="81"/>
        <v>1</v>
      </c>
    </row>
    <row r="2582" spans="1:4" x14ac:dyDescent="0.2">
      <c r="A2582">
        <v>143005282</v>
      </c>
      <c r="B2582" t="s">
        <v>3380</v>
      </c>
      <c r="C2582">
        <f t="shared" si="80"/>
        <v>1</v>
      </c>
      <c r="D2582">
        <f t="shared" si="81"/>
        <v>1</v>
      </c>
    </row>
    <row r="2583" spans="1:4" x14ac:dyDescent="0.2">
      <c r="A2583">
        <v>184870192</v>
      </c>
      <c r="B2583" t="s">
        <v>3380</v>
      </c>
      <c r="C2583">
        <f t="shared" si="80"/>
        <v>1</v>
      </c>
      <c r="D2583">
        <f t="shared" si="81"/>
        <v>1</v>
      </c>
    </row>
    <row r="2584" spans="1:4" x14ac:dyDescent="0.2">
      <c r="A2584">
        <v>162825242</v>
      </c>
      <c r="B2584" t="s">
        <v>3380</v>
      </c>
      <c r="C2584">
        <f t="shared" si="80"/>
        <v>1</v>
      </c>
      <c r="D2584">
        <f t="shared" si="81"/>
        <v>1</v>
      </c>
    </row>
    <row r="2585" spans="1:4" x14ac:dyDescent="0.2">
      <c r="A2585">
        <v>95540152</v>
      </c>
      <c r="B2585" t="s">
        <v>3380</v>
      </c>
      <c r="C2585">
        <f t="shared" si="80"/>
        <v>1</v>
      </c>
      <c r="D2585">
        <f t="shared" si="81"/>
        <v>1</v>
      </c>
    </row>
    <row r="2586" spans="1:4" x14ac:dyDescent="0.2">
      <c r="A2586">
        <v>138684092</v>
      </c>
      <c r="B2586" t="s">
        <v>3380</v>
      </c>
      <c r="C2586">
        <f t="shared" si="80"/>
        <v>1</v>
      </c>
      <c r="D2586">
        <f t="shared" si="81"/>
        <v>1</v>
      </c>
    </row>
    <row r="2587" spans="1:4" x14ac:dyDescent="0.2">
      <c r="A2587">
        <v>50153212</v>
      </c>
      <c r="B2587" t="s">
        <v>3380</v>
      </c>
      <c r="C2587">
        <f t="shared" si="80"/>
        <v>1</v>
      </c>
      <c r="D2587">
        <f t="shared" si="81"/>
        <v>1</v>
      </c>
    </row>
    <row r="2588" spans="1:4" x14ac:dyDescent="0.2">
      <c r="A2588">
        <v>116728342</v>
      </c>
      <c r="B2588" t="s">
        <v>3380</v>
      </c>
      <c r="C2588">
        <f t="shared" si="80"/>
        <v>1</v>
      </c>
      <c r="D2588">
        <f t="shared" si="81"/>
        <v>1</v>
      </c>
    </row>
    <row r="2589" spans="1:4" x14ac:dyDescent="0.2">
      <c r="A2589">
        <v>17224111</v>
      </c>
      <c r="B2589" t="s">
        <v>3380</v>
      </c>
      <c r="C2589">
        <f t="shared" si="80"/>
        <v>1</v>
      </c>
      <c r="D2589">
        <f t="shared" si="81"/>
        <v>1</v>
      </c>
    </row>
    <row r="2590" spans="1:4" x14ac:dyDescent="0.2">
      <c r="A2590">
        <v>191618622</v>
      </c>
      <c r="B2590" t="s">
        <v>3380</v>
      </c>
      <c r="C2590">
        <f t="shared" si="80"/>
        <v>1</v>
      </c>
      <c r="D2590">
        <f t="shared" si="81"/>
        <v>1</v>
      </c>
    </row>
    <row r="2591" spans="1:4" x14ac:dyDescent="0.2">
      <c r="A2591">
        <v>112143952</v>
      </c>
      <c r="B2591" t="s">
        <v>3380</v>
      </c>
      <c r="C2591">
        <f t="shared" si="80"/>
        <v>1</v>
      </c>
      <c r="D2591">
        <f t="shared" si="81"/>
        <v>1</v>
      </c>
    </row>
    <row r="2592" spans="1:4" x14ac:dyDescent="0.2">
      <c r="A2592">
        <v>29986242</v>
      </c>
      <c r="B2592" t="s">
        <v>3380</v>
      </c>
      <c r="C2592">
        <f t="shared" si="80"/>
        <v>1</v>
      </c>
      <c r="D2592">
        <f t="shared" si="81"/>
        <v>1</v>
      </c>
    </row>
    <row r="2593" spans="1:4" x14ac:dyDescent="0.2">
      <c r="A2593">
        <v>38552042</v>
      </c>
      <c r="B2593" t="s">
        <v>3380</v>
      </c>
      <c r="C2593">
        <f t="shared" si="80"/>
        <v>1</v>
      </c>
      <c r="D2593">
        <f t="shared" si="81"/>
        <v>1</v>
      </c>
    </row>
    <row r="2594" spans="1:4" x14ac:dyDescent="0.2">
      <c r="A2594">
        <v>55026112</v>
      </c>
      <c r="B2594" t="s">
        <v>3380</v>
      </c>
      <c r="C2594">
        <f t="shared" si="80"/>
        <v>1</v>
      </c>
      <c r="D2594">
        <f t="shared" si="81"/>
        <v>1</v>
      </c>
    </row>
    <row r="2595" spans="1:4" x14ac:dyDescent="0.2">
      <c r="A2595">
        <v>25299102</v>
      </c>
      <c r="B2595" t="s">
        <v>3380</v>
      </c>
      <c r="C2595">
        <f t="shared" si="80"/>
        <v>1</v>
      </c>
      <c r="D2595">
        <f t="shared" si="81"/>
        <v>1</v>
      </c>
    </row>
    <row r="2596" spans="1:4" x14ac:dyDescent="0.2">
      <c r="A2596">
        <v>103427582</v>
      </c>
      <c r="B2596" t="s">
        <v>3380</v>
      </c>
      <c r="C2596">
        <f t="shared" si="80"/>
        <v>1</v>
      </c>
      <c r="D2596">
        <f t="shared" si="81"/>
        <v>1</v>
      </c>
    </row>
    <row r="2597" spans="1:4" x14ac:dyDescent="0.2">
      <c r="A2597">
        <v>76548542</v>
      </c>
      <c r="B2597" t="s">
        <v>3380</v>
      </c>
      <c r="C2597">
        <f t="shared" si="80"/>
        <v>1</v>
      </c>
      <c r="D2597">
        <f t="shared" si="81"/>
        <v>1</v>
      </c>
    </row>
    <row r="2598" spans="1:4" x14ac:dyDescent="0.2">
      <c r="A2598">
        <v>24627822</v>
      </c>
      <c r="B2598" t="s">
        <v>3380</v>
      </c>
      <c r="C2598">
        <f t="shared" si="80"/>
        <v>1</v>
      </c>
      <c r="D2598">
        <f t="shared" si="81"/>
        <v>1</v>
      </c>
    </row>
    <row r="2599" spans="1:4" x14ac:dyDescent="0.2">
      <c r="A2599">
        <v>20010551</v>
      </c>
      <c r="B2599" t="s">
        <v>3380</v>
      </c>
      <c r="C2599">
        <f t="shared" si="80"/>
        <v>1</v>
      </c>
      <c r="D2599">
        <f t="shared" si="81"/>
        <v>1</v>
      </c>
    </row>
    <row r="2600" spans="1:4" x14ac:dyDescent="0.2">
      <c r="A2600">
        <v>191246842</v>
      </c>
      <c r="B2600" t="s">
        <v>3380</v>
      </c>
      <c r="C2600">
        <f t="shared" si="80"/>
        <v>1</v>
      </c>
      <c r="D2600">
        <f t="shared" si="81"/>
        <v>1</v>
      </c>
    </row>
    <row r="2601" spans="1:4" x14ac:dyDescent="0.2">
      <c r="A2601">
        <v>191266573</v>
      </c>
      <c r="B2601" t="s">
        <v>3380</v>
      </c>
      <c r="C2601">
        <f t="shared" si="80"/>
        <v>1</v>
      </c>
      <c r="D2601">
        <f t="shared" si="81"/>
        <v>1</v>
      </c>
    </row>
    <row r="2602" spans="1:4" x14ac:dyDescent="0.2">
      <c r="A2602">
        <v>88597732</v>
      </c>
      <c r="B2602" t="s">
        <v>3380</v>
      </c>
      <c r="C2602">
        <f t="shared" si="80"/>
        <v>1</v>
      </c>
      <c r="D2602">
        <f t="shared" si="81"/>
        <v>1</v>
      </c>
    </row>
    <row r="2603" spans="1:4" x14ac:dyDescent="0.2">
      <c r="A2603">
        <v>12758365</v>
      </c>
      <c r="B2603" t="s">
        <v>3380</v>
      </c>
      <c r="C2603">
        <f t="shared" si="80"/>
        <v>1</v>
      </c>
      <c r="D2603">
        <f t="shared" si="81"/>
        <v>1</v>
      </c>
    </row>
    <row r="2604" spans="1:4" x14ac:dyDescent="0.2">
      <c r="A2604">
        <v>12296633</v>
      </c>
      <c r="B2604" t="s">
        <v>3380</v>
      </c>
      <c r="C2604">
        <f t="shared" si="80"/>
        <v>1</v>
      </c>
      <c r="D2604">
        <f t="shared" si="81"/>
        <v>1</v>
      </c>
    </row>
    <row r="2605" spans="1:4" x14ac:dyDescent="0.2">
      <c r="A2605">
        <v>132935782</v>
      </c>
      <c r="B2605" t="s">
        <v>3380</v>
      </c>
      <c r="C2605">
        <f t="shared" si="80"/>
        <v>1</v>
      </c>
      <c r="D2605">
        <f t="shared" si="81"/>
        <v>1</v>
      </c>
    </row>
    <row r="2606" spans="1:4" x14ac:dyDescent="0.2">
      <c r="A2606">
        <v>172122892</v>
      </c>
      <c r="B2606" t="s">
        <v>3380</v>
      </c>
      <c r="C2606">
        <f t="shared" si="80"/>
        <v>1</v>
      </c>
      <c r="D2606">
        <f t="shared" si="81"/>
        <v>1</v>
      </c>
    </row>
    <row r="2607" spans="1:4" x14ac:dyDescent="0.2">
      <c r="A2607">
        <v>13923998</v>
      </c>
      <c r="B2607" t="s">
        <v>3380</v>
      </c>
      <c r="C2607">
        <f t="shared" si="80"/>
        <v>1</v>
      </c>
      <c r="D2607">
        <f t="shared" si="81"/>
        <v>1</v>
      </c>
    </row>
    <row r="2608" spans="1:4" x14ac:dyDescent="0.2">
      <c r="A2608">
        <v>136508592</v>
      </c>
      <c r="B2608" t="s">
        <v>3380</v>
      </c>
      <c r="C2608">
        <f t="shared" si="80"/>
        <v>1</v>
      </c>
      <c r="D2608">
        <f t="shared" si="81"/>
        <v>1</v>
      </c>
    </row>
    <row r="2609" spans="1:4" x14ac:dyDescent="0.2">
      <c r="A2609">
        <v>14362734</v>
      </c>
      <c r="B2609" t="s">
        <v>3380</v>
      </c>
      <c r="C2609">
        <f t="shared" si="80"/>
        <v>1</v>
      </c>
      <c r="D2609">
        <f t="shared" si="81"/>
        <v>1</v>
      </c>
    </row>
    <row r="2610" spans="1:4" x14ac:dyDescent="0.2">
      <c r="A2610">
        <v>84879072</v>
      </c>
      <c r="B2610" t="s">
        <v>3380</v>
      </c>
      <c r="C2610">
        <f t="shared" si="80"/>
        <v>1</v>
      </c>
      <c r="D2610">
        <f t="shared" si="81"/>
        <v>1</v>
      </c>
    </row>
    <row r="2611" spans="1:4" x14ac:dyDescent="0.2">
      <c r="A2611">
        <v>26873222</v>
      </c>
      <c r="B2611" t="s">
        <v>3380</v>
      </c>
      <c r="C2611">
        <f t="shared" si="80"/>
        <v>1</v>
      </c>
      <c r="D2611">
        <f t="shared" si="81"/>
        <v>1</v>
      </c>
    </row>
    <row r="2612" spans="1:4" x14ac:dyDescent="0.2">
      <c r="A2612">
        <v>184561917</v>
      </c>
      <c r="B2612" t="s">
        <v>3380</v>
      </c>
      <c r="C2612">
        <f t="shared" si="80"/>
        <v>1</v>
      </c>
      <c r="D2612">
        <f t="shared" si="81"/>
        <v>1</v>
      </c>
    </row>
    <row r="2613" spans="1:4" x14ac:dyDescent="0.2">
      <c r="A2613">
        <v>171526352</v>
      </c>
      <c r="B2613" t="s">
        <v>3380</v>
      </c>
      <c r="C2613">
        <f t="shared" si="80"/>
        <v>1</v>
      </c>
      <c r="D2613">
        <f t="shared" si="81"/>
        <v>1</v>
      </c>
    </row>
    <row r="2614" spans="1:4" x14ac:dyDescent="0.2">
      <c r="A2614">
        <v>26093472</v>
      </c>
      <c r="B2614" t="s">
        <v>3380</v>
      </c>
      <c r="C2614">
        <f t="shared" si="80"/>
        <v>1</v>
      </c>
      <c r="D2614">
        <f t="shared" si="81"/>
        <v>1</v>
      </c>
    </row>
    <row r="2615" spans="1:4" x14ac:dyDescent="0.2">
      <c r="A2615">
        <v>126650262</v>
      </c>
      <c r="B2615" t="s">
        <v>3380</v>
      </c>
      <c r="C2615">
        <f t="shared" si="80"/>
        <v>1</v>
      </c>
      <c r="D2615">
        <f t="shared" si="81"/>
        <v>1</v>
      </c>
    </row>
    <row r="2616" spans="1:4" x14ac:dyDescent="0.2">
      <c r="A2616">
        <v>191759346</v>
      </c>
      <c r="B2616" t="s">
        <v>3380</v>
      </c>
      <c r="C2616">
        <f t="shared" si="80"/>
        <v>1</v>
      </c>
      <c r="D2616">
        <f t="shared" si="81"/>
        <v>1</v>
      </c>
    </row>
    <row r="2617" spans="1:4" x14ac:dyDescent="0.2">
      <c r="A2617">
        <v>8827520</v>
      </c>
      <c r="B2617" t="s">
        <v>3380</v>
      </c>
      <c r="C2617">
        <f t="shared" si="80"/>
        <v>1</v>
      </c>
      <c r="D2617">
        <f t="shared" si="81"/>
        <v>1</v>
      </c>
    </row>
    <row r="2618" spans="1:4" x14ac:dyDescent="0.2">
      <c r="A2618">
        <v>188652180</v>
      </c>
      <c r="B2618" t="s">
        <v>3380</v>
      </c>
      <c r="C2618">
        <f t="shared" si="80"/>
        <v>1</v>
      </c>
      <c r="D2618">
        <f t="shared" si="81"/>
        <v>1</v>
      </c>
    </row>
    <row r="2619" spans="1:4" x14ac:dyDescent="0.2">
      <c r="A2619">
        <v>27491422</v>
      </c>
      <c r="B2619" t="s">
        <v>3380</v>
      </c>
      <c r="C2619">
        <f t="shared" si="80"/>
        <v>1</v>
      </c>
      <c r="D2619">
        <f t="shared" si="81"/>
        <v>1</v>
      </c>
    </row>
    <row r="2620" spans="1:4" x14ac:dyDescent="0.2">
      <c r="A2620">
        <v>189428072</v>
      </c>
      <c r="B2620" t="s">
        <v>3380</v>
      </c>
      <c r="C2620">
        <f t="shared" si="80"/>
        <v>1</v>
      </c>
      <c r="D2620">
        <f t="shared" si="81"/>
        <v>1</v>
      </c>
    </row>
    <row r="2621" spans="1:4" x14ac:dyDescent="0.2">
      <c r="A2621">
        <v>186995794</v>
      </c>
      <c r="B2621" t="s">
        <v>3380</v>
      </c>
      <c r="C2621">
        <f t="shared" si="80"/>
        <v>1</v>
      </c>
      <c r="D2621">
        <f t="shared" si="81"/>
        <v>1</v>
      </c>
    </row>
    <row r="2622" spans="1:4" x14ac:dyDescent="0.2">
      <c r="A2622">
        <v>37286362</v>
      </c>
      <c r="B2622" t="s">
        <v>3380</v>
      </c>
      <c r="C2622">
        <f t="shared" si="80"/>
        <v>1</v>
      </c>
      <c r="D2622">
        <f t="shared" si="81"/>
        <v>1</v>
      </c>
    </row>
    <row r="2623" spans="1:4" x14ac:dyDescent="0.2">
      <c r="A2623">
        <v>114315612</v>
      </c>
      <c r="B2623" t="s">
        <v>3380</v>
      </c>
      <c r="C2623">
        <f t="shared" si="80"/>
        <v>1</v>
      </c>
      <c r="D2623">
        <f t="shared" si="81"/>
        <v>1</v>
      </c>
    </row>
    <row r="2624" spans="1:4" x14ac:dyDescent="0.2">
      <c r="A2624">
        <v>38381182</v>
      </c>
      <c r="B2624" t="s">
        <v>3380</v>
      </c>
      <c r="C2624">
        <f t="shared" si="80"/>
        <v>1</v>
      </c>
      <c r="D2624">
        <f t="shared" si="81"/>
        <v>1</v>
      </c>
    </row>
    <row r="2625" spans="1:4" x14ac:dyDescent="0.2">
      <c r="A2625">
        <v>182856844</v>
      </c>
      <c r="B2625" t="s">
        <v>3380</v>
      </c>
      <c r="C2625">
        <f t="shared" si="80"/>
        <v>1</v>
      </c>
      <c r="D2625">
        <f t="shared" si="81"/>
        <v>1</v>
      </c>
    </row>
    <row r="2626" spans="1:4" x14ac:dyDescent="0.2">
      <c r="A2626">
        <v>185506399</v>
      </c>
      <c r="B2626" t="s">
        <v>3380</v>
      </c>
      <c r="C2626">
        <f t="shared" si="80"/>
        <v>1</v>
      </c>
      <c r="D2626">
        <f t="shared" si="81"/>
        <v>1</v>
      </c>
    </row>
    <row r="2627" spans="1:4" x14ac:dyDescent="0.2">
      <c r="A2627">
        <v>66375342</v>
      </c>
      <c r="B2627" t="s">
        <v>3380</v>
      </c>
      <c r="C2627">
        <f t="shared" ref="C2627:C2690" si="82">IF(IFERROR(SEARCH(" PA", B2627), 0), 1, 0)</f>
        <v>1</v>
      </c>
      <c r="D2627">
        <f t="shared" ref="D2627:D2690" si="83">IF(IFERROR(SEARCH("Pittsburgh", B2627), 0), 1, 0)</f>
        <v>1</v>
      </c>
    </row>
    <row r="2628" spans="1:4" x14ac:dyDescent="0.2">
      <c r="A2628">
        <v>84724022</v>
      </c>
      <c r="B2628" t="s">
        <v>3380</v>
      </c>
      <c r="C2628">
        <f t="shared" si="82"/>
        <v>1</v>
      </c>
      <c r="D2628">
        <f t="shared" si="83"/>
        <v>1</v>
      </c>
    </row>
    <row r="2629" spans="1:4" x14ac:dyDescent="0.2">
      <c r="A2629">
        <v>65403612</v>
      </c>
      <c r="B2629" t="s">
        <v>3380</v>
      </c>
      <c r="C2629">
        <f t="shared" si="82"/>
        <v>1</v>
      </c>
      <c r="D2629">
        <f t="shared" si="83"/>
        <v>1</v>
      </c>
    </row>
    <row r="2630" spans="1:4" x14ac:dyDescent="0.2">
      <c r="A2630">
        <v>151592942</v>
      </c>
      <c r="B2630" t="s">
        <v>3380</v>
      </c>
      <c r="C2630">
        <f t="shared" si="82"/>
        <v>1</v>
      </c>
      <c r="D2630">
        <f t="shared" si="83"/>
        <v>1</v>
      </c>
    </row>
    <row r="2631" spans="1:4" x14ac:dyDescent="0.2">
      <c r="A2631">
        <v>190073631</v>
      </c>
      <c r="B2631" t="s">
        <v>3380</v>
      </c>
      <c r="C2631">
        <f t="shared" si="82"/>
        <v>1</v>
      </c>
      <c r="D2631">
        <f t="shared" si="83"/>
        <v>1</v>
      </c>
    </row>
    <row r="2632" spans="1:4" x14ac:dyDescent="0.2">
      <c r="A2632">
        <v>191639091</v>
      </c>
      <c r="B2632" t="s">
        <v>3380</v>
      </c>
      <c r="C2632">
        <f t="shared" si="82"/>
        <v>1</v>
      </c>
      <c r="D2632">
        <f t="shared" si="83"/>
        <v>1</v>
      </c>
    </row>
    <row r="2633" spans="1:4" x14ac:dyDescent="0.2">
      <c r="A2633">
        <v>12926580</v>
      </c>
      <c r="B2633" t="s">
        <v>3380</v>
      </c>
      <c r="C2633">
        <f t="shared" si="82"/>
        <v>1</v>
      </c>
      <c r="D2633">
        <f t="shared" si="83"/>
        <v>1</v>
      </c>
    </row>
    <row r="2634" spans="1:4" x14ac:dyDescent="0.2">
      <c r="A2634">
        <v>7191785</v>
      </c>
      <c r="B2634" t="s">
        <v>3380</v>
      </c>
      <c r="C2634">
        <f t="shared" si="82"/>
        <v>1</v>
      </c>
      <c r="D2634">
        <f t="shared" si="83"/>
        <v>1</v>
      </c>
    </row>
    <row r="2635" spans="1:4" x14ac:dyDescent="0.2">
      <c r="A2635">
        <v>187190910</v>
      </c>
      <c r="B2635" t="s">
        <v>3380</v>
      </c>
      <c r="C2635">
        <f t="shared" si="82"/>
        <v>1</v>
      </c>
      <c r="D2635">
        <f t="shared" si="83"/>
        <v>1</v>
      </c>
    </row>
    <row r="2636" spans="1:4" x14ac:dyDescent="0.2">
      <c r="A2636">
        <v>39630332</v>
      </c>
      <c r="B2636" t="s">
        <v>3380</v>
      </c>
      <c r="C2636">
        <f t="shared" si="82"/>
        <v>1</v>
      </c>
      <c r="D2636">
        <f t="shared" si="83"/>
        <v>1</v>
      </c>
    </row>
    <row r="2637" spans="1:4" x14ac:dyDescent="0.2">
      <c r="A2637">
        <v>78042772</v>
      </c>
      <c r="B2637" t="s">
        <v>3380</v>
      </c>
      <c r="C2637">
        <f t="shared" si="82"/>
        <v>1</v>
      </c>
      <c r="D2637">
        <f t="shared" si="83"/>
        <v>1</v>
      </c>
    </row>
    <row r="2638" spans="1:4" x14ac:dyDescent="0.2">
      <c r="A2638">
        <v>191282920</v>
      </c>
      <c r="B2638" t="s">
        <v>3380</v>
      </c>
      <c r="C2638">
        <f t="shared" si="82"/>
        <v>1</v>
      </c>
      <c r="D2638">
        <f t="shared" si="83"/>
        <v>1</v>
      </c>
    </row>
    <row r="2639" spans="1:4" x14ac:dyDescent="0.2">
      <c r="A2639">
        <v>124824552</v>
      </c>
      <c r="B2639" t="s">
        <v>3380</v>
      </c>
      <c r="C2639">
        <f t="shared" si="82"/>
        <v>1</v>
      </c>
      <c r="D2639">
        <f t="shared" si="83"/>
        <v>1</v>
      </c>
    </row>
    <row r="2640" spans="1:4" x14ac:dyDescent="0.2">
      <c r="A2640">
        <v>189778320</v>
      </c>
      <c r="B2640" t="s">
        <v>3380</v>
      </c>
      <c r="C2640">
        <f t="shared" si="82"/>
        <v>1</v>
      </c>
      <c r="D2640">
        <f t="shared" si="83"/>
        <v>1</v>
      </c>
    </row>
    <row r="2641" spans="1:4" x14ac:dyDescent="0.2">
      <c r="A2641">
        <v>138426602</v>
      </c>
      <c r="B2641" t="s">
        <v>3380</v>
      </c>
      <c r="C2641">
        <f t="shared" si="82"/>
        <v>1</v>
      </c>
      <c r="D2641">
        <f t="shared" si="83"/>
        <v>1</v>
      </c>
    </row>
    <row r="2642" spans="1:4" x14ac:dyDescent="0.2">
      <c r="A2642">
        <v>155048812</v>
      </c>
      <c r="B2642" t="s">
        <v>3380</v>
      </c>
      <c r="C2642">
        <f t="shared" si="82"/>
        <v>1</v>
      </c>
      <c r="D2642">
        <f t="shared" si="83"/>
        <v>1</v>
      </c>
    </row>
    <row r="2643" spans="1:4" x14ac:dyDescent="0.2">
      <c r="A2643">
        <v>176060752</v>
      </c>
      <c r="B2643" t="s">
        <v>3380</v>
      </c>
      <c r="C2643">
        <f t="shared" si="82"/>
        <v>1</v>
      </c>
      <c r="D2643">
        <f t="shared" si="83"/>
        <v>1</v>
      </c>
    </row>
    <row r="2644" spans="1:4" x14ac:dyDescent="0.2">
      <c r="A2644">
        <v>191083179</v>
      </c>
      <c r="B2644" t="s">
        <v>3380</v>
      </c>
      <c r="C2644">
        <f t="shared" si="82"/>
        <v>1</v>
      </c>
      <c r="D2644">
        <f t="shared" si="83"/>
        <v>1</v>
      </c>
    </row>
    <row r="2645" spans="1:4" x14ac:dyDescent="0.2">
      <c r="A2645">
        <v>98153352</v>
      </c>
      <c r="B2645" t="s">
        <v>3380</v>
      </c>
      <c r="C2645">
        <f t="shared" si="82"/>
        <v>1</v>
      </c>
      <c r="D2645">
        <f t="shared" si="83"/>
        <v>1</v>
      </c>
    </row>
    <row r="2646" spans="1:4" x14ac:dyDescent="0.2">
      <c r="A2646">
        <v>10759471</v>
      </c>
      <c r="B2646" t="s">
        <v>3380</v>
      </c>
      <c r="C2646">
        <f t="shared" si="82"/>
        <v>1</v>
      </c>
      <c r="D2646">
        <f t="shared" si="83"/>
        <v>1</v>
      </c>
    </row>
    <row r="2647" spans="1:4" x14ac:dyDescent="0.2">
      <c r="A2647">
        <v>14431341</v>
      </c>
      <c r="B2647" t="s">
        <v>3380</v>
      </c>
      <c r="C2647">
        <f t="shared" si="82"/>
        <v>1</v>
      </c>
      <c r="D2647">
        <f t="shared" si="83"/>
        <v>1</v>
      </c>
    </row>
    <row r="2648" spans="1:4" x14ac:dyDescent="0.2">
      <c r="A2648">
        <v>2299624</v>
      </c>
      <c r="B2648" t="s">
        <v>3380</v>
      </c>
      <c r="C2648">
        <f t="shared" si="82"/>
        <v>1</v>
      </c>
      <c r="D2648">
        <f t="shared" si="83"/>
        <v>1</v>
      </c>
    </row>
    <row r="2649" spans="1:4" x14ac:dyDescent="0.2">
      <c r="A2649">
        <v>9820610</v>
      </c>
      <c r="B2649" t="s">
        <v>3380</v>
      </c>
      <c r="C2649">
        <f t="shared" si="82"/>
        <v>1</v>
      </c>
      <c r="D2649">
        <f t="shared" si="83"/>
        <v>1</v>
      </c>
    </row>
    <row r="2650" spans="1:4" x14ac:dyDescent="0.2">
      <c r="A2650">
        <v>12424668</v>
      </c>
      <c r="B2650" t="s">
        <v>3380</v>
      </c>
      <c r="C2650">
        <f t="shared" si="82"/>
        <v>1</v>
      </c>
      <c r="D2650">
        <f t="shared" si="83"/>
        <v>1</v>
      </c>
    </row>
    <row r="2651" spans="1:4" x14ac:dyDescent="0.2">
      <c r="A2651">
        <v>9521699</v>
      </c>
      <c r="B2651" t="s">
        <v>3380</v>
      </c>
      <c r="C2651">
        <f t="shared" si="82"/>
        <v>1</v>
      </c>
      <c r="D2651">
        <f t="shared" si="83"/>
        <v>1</v>
      </c>
    </row>
    <row r="2652" spans="1:4" x14ac:dyDescent="0.2">
      <c r="A2652">
        <v>29381932</v>
      </c>
      <c r="B2652" t="s">
        <v>3380</v>
      </c>
      <c r="C2652">
        <f t="shared" si="82"/>
        <v>1</v>
      </c>
      <c r="D2652">
        <f t="shared" si="83"/>
        <v>1</v>
      </c>
    </row>
    <row r="2653" spans="1:4" x14ac:dyDescent="0.2">
      <c r="A2653">
        <v>162355532</v>
      </c>
      <c r="B2653" t="s">
        <v>3380</v>
      </c>
      <c r="C2653">
        <f t="shared" si="82"/>
        <v>1</v>
      </c>
      <c r="D2653">
        <f t="shared" si="83"/>
        <v>1</v>
      </c>
    </row>
    <row r="2654" spans="1:4" x14ac:dyDescent="0.2">
      <c r="A2654">
        <v>133337282</v>
      </c>
      <c r="B2654" t="s">
        <v>3380</v>
      </c>
      <c r="C2654">
        <f t="shared" si="82"/>
        <v>1</v>
      </c>
      <c r="D2654">
        <f t="shared" si="83"/>
        <v>1</v>
      </c>
    </row>
    <row r="2655" spans="1:4" x14ac:dyDescent="0.2">
      <c r="A2655">
        <v>10027596</v>
      </c>
      <c r="B2655" t="s">
        <v>3380</v>
      </c>
      <c r="C2655">
        <f t="shared" si="82"/>
        <v>1</v>
      </c>
      <c r="D2655">
        <f t="shared" si="83"/>
        <v>1</v>
      </c>
    </row>
    <row r="2656" spans="1:4" x14ac:dyDescent="0.2">
      <c r="A2656">
        <v>67508042</v>
      </c>
      <c r="B2656" t="s">
        <v>3380</v>
      </c>
      <c r="C2656">
        <f t="shared" si="82"/>
        <v>1</v>
      </c>
      <c r="D2656">
        <f t="shared" si="83"/>
        <v>1</v>
      </c>
    </row>
    <row r="2657" spans="1:4" x14ac:dyDescent="0.2">
      <c r="A2657">
        <v>156259382</v>
      </c>
      <c r="B2657" t="s">
        <v>3380</v>
      </c>
      <c r="C2657">
        <f t="shared" si="82"/>
        <v>1</v>
      </c>
      <c r="D2657">
        <f t="shared" si="83"/>
        <v>1</v>
      </c>
    </row>
    <row r="2658" spans="1:4" x14ac:dyDescent="0.2">
      <c r="A2658">
        <v>10013776</v>
      </c>
      <c r="B2658" t="s">
        <v>3380</v>
      </c>
      <c r="C2658">
        <f t="shared" si="82"/>
        <v>1</v>
      </c>
      <c r="D2658">
        <f t="shared" si="83"/>
        <v>1</v>
      </c>
    </row>
    <row r="2659" spans="1:4" x14ac:dyDescent="0.2">
      <c r="A2659">
        <v>171718652</v>
      </c>
      <c r="B2659" t="s">
        <v>3380</v>
      </c>
      <c r="C2659">
        <f t="shared" si="82"/>
        <v>1</v>
      </c>
      <c r="D2659">
        <f t="shared" si="83"/>
        <v>1</v>
      </c>
    </row>
    <row r="2660" spans="1:4" x14ac:dyDescent="0.2">
      <c r="A2660">
        <v>11641259</v>
      </c>
      <c r="B2660" t="s">
        <v>3380</v>
      </c>
      <c r="C2660">
        <f t="shared" si="82"/>
        <v>1</v>
      </c>
      <c r="D2660">
        <f t="shared" si="83"/>
        <v>1</v>
      </c>
    </row>
    <row r="2661" spans="1:4" x14ac:dyDescent="0.2">
      <c r="A2661">
        <v>123880802</v>
      </c>
      <c r="B2661" t="s">
        <v>3380</v>
      </c>
      <c r="C2661">
        <f t="shared" si="82"/>
        <v>1</v>
      </c>
      <c r="D2661">
        <f t="shared" si="83"/>
        <v>1</v>
      </c>
    </row>
    <row r="2662" spans="1:4" x14ac:dyDescent="0.2">
      <c r="A2662">
        <v>183194725</v>
      </c>
      <c r="B2662" t="s">
        <v>3380</v>
      </c>
      <c r="C2662">
        <f t="shared" si="82"/>
        <v>1</v>
      </c>
      <c r="D2662">
        <f t="shared" si="83"/>
        <v>1</v>
      </c>
    </row>
    <row r="2663" spans="1:4" x14ac:dyDescent="0.2">
      <c r="A2663">
        <v>11185741</v>
      </c>
      <c r="B2663" t="s">
        <v>3380</v>
      </c>
      <c r="C2663">
        <f t="shared" si="82"/>
        <v>1</v>
      </c>
      <c r="D2663">
        <f t="shared" si="83"/>
        <v>1</v>
      </c>
    </row>
    <row r="2664" spans="1:4" x14ac:dyDescent="0.2">
      <c r="A2664">
        <v>8712205</v>
      </c>
      <c r="B2664" t="s">
        <v>3380</v>
      </c>
      <c r="C2664">
        <f t="shared" si="82"/>
        <v>1</v>
      </c>
      <c r="D2664">
        <f t="shared" si="83"/>
        <v>1</v>
      </c>
    </row>
    <row r="2665" spans="1:4" x14ac:dyDescent="0.2">
      <c r="A2665">
        <v>13794085</v>
      </c>
      <c r="B2665" t="s">
        <v>3380</v>
      </c>
      <c r="C2665">
        <f t="shared" si="82"/>
        <v>1</v>
      </c>
      <c r="D2665">
        <f t="shared" si="83"/>
        <v>1</v>
      </c>
    </row>
    <row r="2666" spans="1:4" x14ac:dyDescent="0.2">
      <c r="A2666">
        <v>114487132</v>
      </c>
      <c r="B2666" t="s">
        <v>3380</v>
      </c>
      <c r="C2666">
        <f t="shared" si="82"/>
        <v>1</v>
      </c>
      <c r="D2666">
        <f t="shared" si="83"/>
        <v>1</v>
      </c>
    </row>
    <row r="2667" spans="1:4" x14ac:dyDescent="0.2">
      <c r="A2667">
        <v>144529682</v>
      </c>
      <c r="B2667" t="s">
        <v>3380</v>
      </c>
      <c r="C2667">
        <f t="shared" si="82"/>
        <v>1</v>
      </c>
      <c r="D2667">
        <f t="shared" si="83"/>
        <v>1</v>
      </c>
    </row>
    <row r="2668" spans="1:4" x14ac:dyDescent="0.2">
      <c r="A2668">
        <v>191488662</v>
      </c>
      <c r="B2668" t="s">
        <v>3380</v>
      </c>
      <c r="C2668">
        <f t="shared" si="82"/>
        <v>1</v>
      </c>
      <c r="D2668">
        <f t="shared" si="83"/>
        <v>1</v>
      </c>
    </row>
    <row r="2669" spans="1:4" x14ac:dyDescent="0.2">
      <c r="A2669">
        <v>183204921</v>
      </c>
      <c r="B2669" t="s">
        <v>3380</v>
      </c>
      <c r="C2669">
        <f t="shared" si="82"/>
        <v>1</v>
      </c>
      <c r="D2669">
        <f t="shared" si="83"/>
        <v>1</v>
      </c>
    </row>
    <row r="2670" spans="1:4" x14ac:dyDescent="0.2">
      <c r="A2670">
        <v>190222676</v>
      </c>
      <c r="B2670" t="s">
        <v>3380</v>
      </c>
      <c r="C2670">
        <f t="shared" si="82"/>
        <v>1</v>
      </c>
      <c r="D2670">
        <f t="shared" si="83"/>
        <v>1</v>
      </c>
    </row>
    <row r="2671" spans="1:4" x14ac:dyDescent="0.2">
      <c r="A2671">
        <v>191393330</v>
      </c>
      <c r="B2671" t="s">
        <v>3380</v>
      </c>
      <c r="C2671">
        <f t="shared" si="82"/>
        <v>1</v>
      </c>
      <c r="D2671">
        <f t="shared" si="83"/>
        <v>1</v>
      </c>
    </row>
    <row r="2672" spans="1:4" x14ac:dyDescent="0.2">
      <c r="A2672">
        <v>191496023</v>
      </c>
      <c r="B2672" t="s">
        <v>3380</v>
      </c>
      <c r="C2672">
        <f t="shared" si="82"/>
        <v>1</v>
      </c>
      <c r="D2672">
        <f t="shared" si="83"/>
        <v>1</v>
      </c>
    </row>
    <row r="2673" spans="1:4" x14ac:dyDescent="0.2">
      <c r="A2673">
        <v>62991632</v>
      </c>
      <c r="B2673" t="s">
        <v>3380</v>
      </c>
      <c r="C2673">
        <f t="shared" si="82"/>
        <v>1</v>
      </c>
      <c r="D2673">
        <f t="shared" si="83"/>
        <v>1</v>
      </c>
    </row>
    <row r="2674" spans="1:4" x14ac:dyDescent="0.2">
      <c r="A2674">
        <v>185162012</v>
      </c>
      <c r="B2674" t="s">
        <v>3380</v>
      </c>
      <c r="C2674">
        <f t="shared" si="82"/>
        <v>1</v>
      </c>
      <c r="D2674">
        <f t="shared" si="83"/>
        <v>1</v>
      </c>
    </row>
    <row r="2675" spans="1:4" x14ac:dyDescent="0.2">
      <c r="A2675">
        <v>191267366</v>
      </c>
      <c r="B2675" t="s">
        <v>3380</v>
      </c>
      <c r="C2675">
        <f t="shared" si="82"/>
        <v>1</v>
      </c>
      <c r="D2675">
        <f t="shared" si="83"/>
        <v>1</v>
      </c>
    </row>
    <row r="2676" spans="1:4" x14ac:dyDescent="0.2">
      <c r="A2676">
        <v>190948278</v>
      </c>
      <c r="B2676" t="s">
        <v>3380</v>
      </c>
      <c r="C2676">
        <f t="shared" si="82"/>
        <v>1</v>
      </c>
      <c r="D2676">
        <f t="shared" si="83"/>
        <v>1</v>
      </c>
    </row>
    <row r="2677" spans="1:4" x14ac:dyDescent="0.2">
      <c r="A2677">
        <v>86755542</v>
      </c>
      <c r="B2677" t="s">
        <v>3380</v>
      </c>
      <c r="C2677">
        <f t="shared" si="82"/>
        <v>1</v>
      </c>
      <c r="D2677">
        <f t="shared" si="83"/>
        <v>1</v>
      </c>
    </row>
    <row r="2678" spans="1:4" x14ac:dyDescent="0.2">
      <c r="A2678">
        <v>8421361</v>
      </c>
      <c r="B2678" t="s">
        <v>3380</v>
      </c>
      <c r="C2678">
        <f t="shared" si="82"/>
        <v>1</v>
      </c>
      <c r="D2678">
        <f t="shared" si="83"/>
        <v>1</v>
      </c>
    </row>
    <row r="2679" spans="1:4" x14ac:dyDescent="0.2">
      <c r="A2679">
        <v>157235912</v>
      </c>
      <c r="B2679" t="s">
        <v>3380</v>
      </c>
      <c r="C2679">
        <f t="shared" si="82"/>
        <v>1</v>
      </c>
      <c r="D2679">
        <f t="shared" si="83"/>
        <v>1</v>
      </c>
    </row>
    <row r="2680" spans="1:4" x14ac:dyDescent="0.2">
      <c r="A2680">
        <v>109620822</v>
      </c>
      <c r="B2680" t="s">
        <v>3380</v>
      </c>
      <c r="C2680">
        <f t="shared" si="82"/>
        <v>1</v>
      </c>
      <c r="D2680">
        <f t="shared" si="83"/>
        <v>1</v>
      </c>
    </row>
    <row r="2681" spans="1:4" x14ac:dyDescent="0.2">
      <c r="A2681">
        <v>189917070</v>
      </c>
      <c r="B2681" t="s">
        <v>3380</v>
      </c>
      <c r="C2681">
        <f t="shared" si="82"/>
        <v>1</v>
      </c>
      <c r="D2681">
        <f t="shared" si="83"/>
        <v>1</v>
      </c>
    </row>
    <row r="2682" spans="1:4" x14ac:dyDescent="0.2">
      <c r="A2682">
        <v>186031665</v>
      </c>
      <c r="B2682" t="s">
        <v>3380</v>
      </c>
      <c r="C2682">
        <f t="shared" si="82"/>
        <v>1</v>
      </c>
      <c r="D2682">
        <f t="shared" si="83"/>
        <v>1</v>
      </c>
    </row>
    <row r="2683" spans="1:4" x14ac:dyDescent="0.2">
      <c r="A2683">
        <v>189186507</v>
      </c>
      <c r="B2683" t="s">
        <v>3380</v>
      </c>
      <c r="C2683">
        <f t="shared" si="82"/>
        <v>1</v>
      </c>
      <c r="D2683">
        <f t="shared" si="83"/>
        <v>1</v>
      </c>
    </row>
    <row r="2684" spans="1:4" x14ac:dyDescent="0.2">
      <c r="A2684">
        <v>119133642</v>
      </c>
      <c r="B2684" t="s">
        <v>3380</v>
      </c>
      <c r="C2684">
        <f t="shared" si="82"/>
        <v>1</v>
      </c>
      <c r="D2684">
        <f t="shared" si="83"/>
        <v>1</v>
      </c>
    </row>
    <row r="2685" spans="1:4" x14ac:dyDescent="0.2">
      <c r="A2685">
        <v>103412122</v>
      </c>
      <c r="B2685" t="s">
        <v>3380</v>
      </c>
      <c r="C2685">
        <f t="shared" si="82"/>
        <v>1</v>
      </c>
      <c r="D2685">
        <f t="shared" si="83"/>
        <v>1</v>
      </c>
    </row>
    <row r="2686" spans="1:4" x14ac:dyDescent="0.2">
      <c r="A2686">
        <v>120063382</v>
      </c>
      <c r="B2686" t="s">
        <v>3380</v>
      </c>
      <c r="C2686">
        <f t="shared" si="82"/>
        <v>1</v>
      </c>
      <c r="D2686">
        <f t="shared" si="83"/>
        <v>1</v>
      </c>
    </row>
    <row r="2687" spans="1:4" x14ac:dyDescent="0.2">
      <c r="A2687">
        <v>76999782</v>
      </c>
      <c r="B2687" t="s">
        <v>3380</v>
      </c>
      <c r="C2687">
        <f t="shared" si="82"/>
        <v>1</v>
      </c>
      <c r="D2687">
        <f t="shared" si="83"/>
        <v>1</v>
      </c>
    </row>
    <row r="2688" spans="1:4" x14ac:dyDescent="0.2">
      <c r="A2688">
        <v>8736421</v>
      </c>
      <c r="B2688" t="s">
        <v>3380</v>
      </c>
      <c r="C2688">
        <f t="shared" si="82"/>
        <v>1</v>
      </c>
      <c r="D2688">
        <f t="shared" si="83"/>
        <v>1</v>
      </c>
    </row>
    <row r="2689" spans="1:4" x14ac:dyDescent="0.2">
      <c r="A2689">
        <v>191594002</v>
      </c>
      <c r="B2689" t="s">
        <v>3380</v>
      </c>
      <c r="C2689">
        <f t="shared" si="82"/>
        <v>1</v>
      </c>
      <c r="D2689">
        <f t="shared" si="83"/>
        <v>1</v>
      </c>
    </row>
    <row r="2690" spans="1:4" x14ac:dyDescent="0.2">
      <c r="A2690">
        <v>189127939</v>
      </c>
      <c r="B2690" t="s">
        <v>3380</v>
      </c>
      <c r="C2690">
        <f t="shared" si="82"/>
        <v>1</v>
      </c>
      <c r="D2690">
        <f t="shared" si="83"/>
        <v>1</v>
      </c>
    </row>
    <row r="2691" spans="1:4" x14ac:dyDescent="0.2">
      <c r="A2691">
        <v>175288862</v>
      </c>
      <c r="B2691" t="s">
        <v>3380</v>
      </c>
      <c r="C2691">
        <f t="shared" ref="C2691:C2754" si="84">IF(IFERROR(SEARCH(" PA", B2691), 0), 1, 0)</f>
        <v>1</v>
      </c>
      <c r="D2691">
        <f t="shared" ref="D2691:D2754" si="85">IF(IFERROR(SEARCH("Pittsburgh", B2691), 0), 1, 0)</f>
        <v>1</v>
      </c>
    </row>
    <row r="2692" spans="1:4" x14ac:dyDescent="0.2">
      <c r="A2692">
        <v>45249142</v>
      </c>
      <c r="B2692" t="s">
        <v>3380</v>
      </c>
      <c r="C2692">
        <f t="shared" si="84"/>
        <v>1</v>
      </c>
      <c r="D2692">
        <f t="shared" si="85"/>
        <v>1</v>
      </c>
    </row>
    <row r="2693" spans="1:4" x14ac:dyDescent="0.2">
      <c r="A2693">
        <v>72997872</v>
      </c>
      <c r="B2693" t="s">
        <v>3380</v>
      </c>
      <c r="C2693">
        <f t="shared" si="84"/>
        <v>1</v>
      </c>
      <c r="D2693">
        <f t="shared" si="85"/>
        <v>1</v>
      </c>
    </row>
    <row r="2694" spans="1:4" x14ac:dyDescent="0.2">
      <c r="A2694">
        <v>3621932</v>
      </c>
      <c r="B2694" t="s">
        <v>3380</v>
      </c>
      <c r="C2694">
        <f t="shared" si="84"/>
        <v>1</v>
      </c>
      <c r="D2694">
        <f t="shared" si="85"/>
        <v>1</v>
      </c>
    </row>
    <row r="2695" spans="1:4" x14ac:dyDescent="0.2">
      <c r="A2695">
        <v>50424272</v>
      </c>
      <c r="B2695" t="s">
        <v>3380</v>
      </c>
      <c r="C2695">
        <f t="shared" si="84"/>
        <v>1</v>
      </c>
      <c r="D2695">
        <f t="shared" si="85"/>
        <v>1</v>
      </c>
    </row>
    <row r="2696" spans="1:4" x14ac:dyDescent="0.2">
      <c r="A2696">
        <v>144888022</v>
      </c>
      <c r="B2696" t="s">
        <v>3380</v>
      </c>
      <c r="C2696">
        <f t="shared" si="84"/>
        <v>1</v>
      </c>
      <c r="D2696">
        <f t="shared" si="85"/>
        <v>1</v>
      </c>
    </row>
    <row r="2697" spans="1:4" x14ac:dyDescent="0.2">
      <c r="A2697">
        <v>90820402</v>
      </c>
      <c r="B2697" t="s">
        <v>3380</v>
      </c>
      <c r="C2697">
        <f t="shared" si="84"/>
        <v>1</v>
      </c>
      <c r="D2697">
        <f t="shared" si="85"/>
        <v>1</v>
      </c>
    </row>
    <row r="2698" spans="1:4" x14ac:dyDescent="0.2">
      <c r="A2698">
        <v>63942262</v>
      </c>
      <c r="B2698" t="s">
        <v>3380</v>
      </c>
      <c r="C2698">
        <f t="shared" si="84"/>
        <v>1</v>
      </c>
      <c r="D2698">
        <f t="shared" si="85"/>
        <v>1</v>
      </c>
    </row>
    <row r="2699" spans="1:4" x14ac:dyDescent="0.2">
      <c r="A2699">
        <v>40414642</v>
      </c>
      <c r="B2699" t="s">
        <v>3380</v>
      </c>
      <c r="C2699">
        <f t="shared" si="84"/>
        <v>1</v>
      </c>
      <c r="D2699">
        <f t="shared" si="85"/>
        <v>1</v>
      </c>
    </row>
    <row r="2700" spans="1:4" x14ac:dyDescent="0.2">
      <c r="A2700">
        <v>191354768</v>
      </c>
      <c r="B2700" t="s">
        <v>3380</v>
      </c>
      <c r="C2700">
        <f t="shared" si="84"/>
        <v>1</v>
      </c>
      <c r="D2700">
        <f t="shared" si="85"/>
        <v>1</v>
      </c>
    </row>
    <row r="2701" spans="1:4" x14ac:dyDescent="0.2">
      <c r="A2701">
        <v>2230856</v>
      </c>
      <c r="B2701" t="s">
        <v>3380</v>
      </c>
      <c r="C2701">
        <f t="shared" si="84"/>
        <v>1</v>
      </c>
      <c r="D2701">
        <f t="shared" si="85"/>
        <v>1</v>
      </c>
    </row>
    <row r="2702" spans="1:4" x14ac:dyDescent="0.2">
      <c r="A2702">
        <v>61717252</v>
      </c>
      <c r="B2702" t="s">
        <v>3380</v>
      </c>
      <c r="C2702">
        <f t="shared" si="84"/>
        <v>1</v>
      </c>
      <c r="D2702">
        <f t="shared" si="85"/>
        <v>1</v>
      </c>
    </row>
    <row r="2703" spans="1:4" x14ac:dyDescent="0.2">
      <c r="A2703">
        <v>153074422</v>
      </c>
      <c r="B2703" t="s">
        <v>3380</v>
      </c>
      <c r="C2703">
        <f t="shared" si="84"/>
        <v>1</v>
      </c>
      <c r="D2703">
        <f t="shared" si="85"/>
        <v>1</v>
      </c>
    </row>
    <row r="2704" spans="1:4" x14ac:dyDescent="0.2">
      <c r="A2704">
        <v>63819912</v>
      </c>
      <c r="B2704" t="s">
        <v>3380</v>
      </c>
      <c r="C2704">
        <f t="shared" si="84"/>
        <v>1</v>
      </c>
      <c r="D2704">
        <f t="shared" si="85"/>
        <v>1</v>
      </c>
    </row>
    <row r="2705" spans="1:4" x14ac:dyDescent="0.2">
      <c r="A2705">
        <v>7749741</v>
      </c>
      <c r="B2705" t="s">
        <v>3380</v>
      </c>
      <c r="C2705">
        <f t="shared" si="84"/>
        <v>1</v>
      </c>
      <c r="D2705">
        <f t="shared" si="85"/>
        <v>1</v>
      </c>
    </row>
    <row r="2706" spans="1:4" x14ac:dyDescent="0.2">
      <c r="A2706">
        <v>13829731</v>
      </c>
      <c r="B2706" t="s">
        <v>3380</v>
      </c>
      <c r="C2706">
        <f t="shared" si="84"/>
        <v>1</v>
      </c>
      <c r="D2706">
        <f t="shared" si="85"/>
        <v>1</v>
      </c>
    </row>
    <row r="2707" spans="1:4" x14ac:dyDescent="0.2">
      <c r="A2707">
        <v>9831389</v>
      </c>
      <c r="B2707" t="s">
        <v>3380</v>
      </c>
      <c r="C2707">
        <f t="shared" si="84"/>
        <v>1</v>
      </c>
      <c r="D2707">
        <f t="shared" si="85"/>
        <v>1</v>
      </c>
    </row>
    <row r="2708" spans="1:4" x14ac:dyDescent="0.2">
      <c r="A2708">
        <v>187002770</v>
      </c>
      <c r="B2708" t="s">
        <v>3380</v>
      </c>
      <c r="C2708">
        <f t="shared" si="84"/>
        <v>1</v>
      </c>
      <c r="D2708">
        <f t="shared" si="85"/>
        <v>1</v>
      </c>
    </row>
    <row r="2709" spans="1:4" x14ac:dyDescent="0.2">
      <c r="A2709">
        <v>67389622</v>
      </c>
      <c r="B2709" t="s">
        <v>3380</v>
      </c>
      <c r="C2709">
        <f t="shared" si="84"/>
        <v>1</v>
      </c>
      <c r="D2709">
        <f t="shared" si="85"/>
        <v>1</v>
      </c>
    </row>
    <row r="2710" spans="1:4" x14ac:dyDescent="0.2">
      <c r="A2710">
        <v>181218592</v>
      </c>
      <c r="B2710" t="s">
        <v>3380</v>
      </c>
      <c r="C2710">
        <f t="shared" si="84"/>
        <v>1</v>
      </c>
      <c r="D2710">
        <f t="shared" si="85"/>
        <v>1</v>
      </c>
    </row>
    <row r="2711" spans="1:4" x14ac:dyDescent="0.2">
      <c r="A2711">
        <v>8509938</v>
      </c>
      <c r="B2711" t="s">
        <v>3380</v>
      </c>
      <c r="C2711">
        <f t="shared" si="84"/>
        <v>1</v>
      </c>
      <c r="D2711">
        <f t="shared" si="85"/>
        <v>1</v>
      </c>
    </row>
    <row r="2712" spans="1:4" x14ac:dyDescent="0.2">
      <c r="A2712">
        <v>8682476</v>
      </c>
      <c r="B2712" t="s">
        <v>3380</v>
      </c>
      <c r="C2712">
        <f t="shared" si="84"/>
        <v>1</v>
      </c>
      <c r="D2712">
        <f t="shared" si="85"/>
        <v>1</v>
      </c>
    </row>
    <row r="2713" spans="1:4" x14ac:dyDescent="0.2">
      <c r="A2713">
        <v>10176894</v>
      </c>
      <c r="B2713" t="s">
        <v>3380</v>
      </c>
      <c r="C2713">
        <f t="shared" si="84"/>
        <v>1</v>
      </c>
      <c r="D2713">
        <f t="shared" si="85"/>
        <v>1</v>
      </c>
    </row>
    <row r="2714" spans="1:4" x14ac:dyDescent="0.2">
      <c r="A2714">
        <v>9565917</v>
      </c>
      <c r="B2714" t="s">
        <v>3380</v>
      </c>
      <c r="C2714">
        <f t="shared" si="84"/>
        <v>1</v>
      </c>
      <c r="D2714">
        <f t="shared" si="85"/>
        <v>1</v>
      </c>
    </row>
    <row r="2715" spans="1:4" x14ac:dyDescent="0.2">
      <c r="A2715">
        <v>186789609</v>
      </c>
      <c r="B2715" t="s">
        <v>3380</v>
      </c>
      <c r="C2715">
        <f t="shared" si="84"/>
        <v>1</v>
      </c>
      <c r="D2715">
        <f t="shared" si="85"/>
        <v>1</v>
      </c>
    </row>
    <row r="2716" spans="1:4" x14ac:dyDescent="0.2">
      <c r="A2716">
        <v>184710376</v>
      </c>
      <c r="B2716" t="s">
        <v>3380</v>
      </c>
      <c r="C2716">
        <f t="shared" si="84"/>
        <v>1</v>
      </c>
      <c r="D2716">
        <f t="shared" si="85"/>
        <v>1</v>
      </c>
    </row>
    <row r="2717" spans="1:4" x14ac:dyDescent="0.2">
      <c r="A2717">
        <v>170704682</v>
      </c>
      <c r="B2717" t="s">
        <v>3380</v>
      </c>
      <c r="C2717">
        <f t="shared" si="84"/>
        <v>1</v>
      </c>
      <c r="D2717">
        <f t="shared" si="85"/>
        <v>1</v>
      </c>
    </row>
    <row r="2718" spans="1:4" x14ac:dyDescent="0.2">
      <c r="A2718">
        <v>4641641</v>
      </c>
      <c r="B2718" t="s">
        <v>3380</v>
      </c>
      <c r="C2718">
        <f t="shared" si="84"/>
        <v>1</v>
      </c>
      <c r="D2718">
        <f t="shared" si="85"/>
        <v>1</v>
      </c>
    </row>
    <row r="2719" spans="1:4" x14ac:dyDescent="0.2">
      <c r="A2719">
        <v>186319279</v>
      </c>
      <c r="B2719" t="s">
        <v>3380</v>
      </c>
      <c r="C2719">
        <f t="shared" si="84"/>
        <v>1</v>
      </c>
      <c r="D2719">
        <f t="shared" si="85"/>
        <v>1</v>
      </c>
    </row>
    <row r="2720" spans="1:4" x14ac:dyDescent="0.2">
      <c r="A2720">
        <v>45718522</v>
      </c>
      <c r="B2720" t="s">
        <v>3380</v>
      </c>
      <c r="C2720">
        <f t="shared" si="84"/>
        <v>1</v>
      </c>
      <c r="D2720">
        <f t="shared" si="85"/>
        <v>1</v>
      </c>
    </row>
    <row r="2721" spans="1:4" x14ac:dyDescent="0.2">
      <c r="A2721">
        <v>87564042</v>
      </c>
      <c r="B2721" t="s">
        <v>3380</v>
      </c>
      <c r="C2721">
        <f t="shared" si="84"/>
        <v>1</v>
      </c>
      <c r="D2721">
        <f t="shared" si="85"/>
        <v>1</v>
      </c>
    </row>
    <row r="2722" spans="1:4" x14ac:dyDescent="0.2">
      <c r="A2722">
        <v>8592502</v>
      </c>
      <c r="B2722" t="s">
        <v>3380</v>
      </c>
      <c r="C2722">
        <f t="shared" si="84"/>
        <v>1</v>
      </c>
      <c r="D2722">
        <f t="shared" si="85"/>
        <v>1</v>
      </c>
    </row>
    <row r="2723" spans="1:4" x14ac:dyDescent="0.2">
      <c r="A2723">
        <v>12110401</v>
      </c>
      <c r="B2723" t="s">
        <v>3380</v>
      </c>
      <c r="C2723">
        <f t="shared" si="84"/>
        <v>1</v>
      </c>
      <c r="D2723">
        <f t="shared" si="85"/>
        <v>1</v>
      </c>
    </row>
    <row r="2724" spans="1:4" x14ac:dyDescent="0.2">
      <c r="A2724">
        <v>124080472</v>
      </c>
      <c r="B2724" t="s">
        <v>3380</v>
      </c>
      <c r="C2724">
        <f t="shared" si="84"/>
        <v>1</v>
      </c>
      <c r="D2724">
        <f t="shared" si="85"/>
        <v>1</v>
      </c>
    </row>
    <row r="2725" spans="1:4" x14ac:dyDescent="0.2">
      <c r="A2725">
        <v>141804062</v>
      </c>
      <c r="B2725" t="s">
        <v>3380</v>
      </c>
      <c r="C2725">
        <f t="shared" si="84"/>
        <v>1</v>
      </c>
      <c r="D2725">
        <f t="shared" si="85"/>
        <v>1</v>
      </c>
    </row>
    <row r="2726" spans="1:4" x14ac:dyDescent="0.2">
      <c r="A2726">
        <v>191507104</v>
      </c>
      <c r="B2726" t="s">
        <v>3380</v>
      </c>
      <c r="C2726">
        <f t="shared" si="84"/>
        <v>1</v>
      </c>
      <c r="D2726">
        <f t="shared" si="85"/>
        <v>1</v>
      </c>
    </row>
    <row r="2727" spans="1:4" x14ac:dyDescent="0.2">
      <c r="A2727">
        <v>30621242</v>
      </c>
      <c r="B2727" t="s">
        <v>3380</v>
      </c>
      <c r="C2727">
        <f t="shared" si="84"/>
        <v>1</v>
      </c>
      <c r="D2727">
        <f t="shared" si="85"/>
        <v>1</v>
      </c>
    </row>
    <row r="2728" spans="1:4" x14ac:dyDescent="0.2">
      <c r="A2728">
        <v>143109742</v>
      </c>
      <c r="B2728" t="s">
        <v>3380</v>
      </c>
      <c r="C2728">
        <f t="shared" si="84"/>
        <v>1</v>
      </c>
      <c r="D2728">
        <f t="shared" si="85"/>
        <v>1</v>
      </c>
    </row>
    <row r="2729" spans="1:4" x14ac:dyDescent="0.2">
      <c r="A2729">
        <v>8220033</v>
      </c>
      <c r="B2729" t="s">
        <v>3380</v>
      </c>
      <c r="C2729">
        <f t="shared" si="84"/>
        <v>1</v>
      </c>
      <c r="D2729">
        <f t="shared" si="85"/>
        <v>1</v>
      </c>
    </row>
    <row r="2730" spans="1:4" x14ac:dyDescent="0.2">
      <c r="A2730">
        <v>160926642</v>
      </c>
      <c r="B2730" t="s">
        <v>3380</v>
      </c>
      <c r="C2730">
        <f t="shared" si="84"/>
        <v>1</v>
      </c>
      <c r="D2730">
        <f t="shared" si="85"/>
        <v>1</v>
      </c>
    </row>
    <row r="2731" spans="1:4" x14ac:dyDescent="0.2">
      <c r="A2731">
        <v>166436662</v>
      </c>
      <c r="B2731" t="s">
        <v>3380</v>
      </c>
      <c r="C2731">
        <f t="shared" si="84"/>
        <v>1</v>
      </c>
      <c r="D2731">
        <f t="shared" si="85"/>
        <v>1</v>
      </c>
    </row>
    <row r="2732" spans="1:4" x14ac:dyDescent="0.2">
      <c r="A2732">
        <v>185824669</v>
      </c>
      <c r="B2732" t="s">
        <v>3380</v>
      </c>
      <c r="C2732">
        <f t="shared" si="84"/>
        <v>1</v>
      </c>
      <c r="D2732">
        <f t="shared" si="85"/>
        <v>1</v>
      </c>
    </row>
    <row r="2733" spans="1:4" x14ac:dyDescent="0.2">
      <c r="A2733">
        <v>66976362</v>
      </c>
      <c r="B2733" t="s">
        <v>3380</v>
      </c>
      <c r="C2733">
        <f t="shared" si="84"/>
        <v>1</v>
      </c>
      <c r="D2733">
        <f t="shared" si="85"/>
        <v>1</v>
      </c>
    </row>
    <row r="2734" spans="1:4" x14ac:dyDescent="0.2">
      <c r="A2734">
        <v>6594939</v>
      </c>
      <c r="B2734" t="s">
        <v>3380</v>
      </c>
      <c r="C2734">
        <f t="shared" si="84"/>
        <v>1</v>
      </c>
      <c r="D2734">
        <f t="shared" si="85"/>
        <v>1</v>
      </c>
    </row>
    <row r="2735" spans="1:4" x14ac:dyDescent="0.2">
      <c r="A2735">
        <v>67747432</v>
      </c>
      <c r="B2735" t="s">
        <v>3380</v>
      </c>
      <c r="C2735">
        <f t="shared" si="84"/>
        <v>1</v>
      </c>
      <c r="D2735">
        <f t="shared" si="85"/>
        <v>1</v>
      </c>
    </row>
    <row r="2736" spans="1:4" x14ac:dyDescent="0.2">
      <c r="A2736">
        <v>10482800</v>
      </c>
      <c r="B2736" t="s">
        <v>3380</v>
      </c>
      <c r="C2736">
        <f t="shared" si="84"/>
        <v>1</v>
      </c>
      <c r="D2736">
        <f t="shared" si="85"/>
        <v>1</v>
      </c>
    </row>
    <row r="2737" spans="1:4" x14ac:dyDescent="0.2">
      <c r="A2737">
        <v>13244394</v>
      </c>
      <c r="B2737" t="s">
        <v>3380</v>
      </c>
      <c r="C2737">
        <f t="shared" si="84"/>
        <v>1</v>
      </c>
      <c r="D2737">
        <f t="shared" si="85"/>
        <v>1</v>
      </c>
    </row>
    <row r="2738" spans="1:4" x14ac:dyDescent="0.2">
      <c r="A2738">
        <v>188331449</v>
      </c>
      <c r="B2738" t="s">
        <v>3380</v>
      </c>
      <c r="C2738">
        <f t="shared" si="84"/>
        <v>1</v>
      </c>
      <c r="D2738">
        <f t="shared" si="85"/>
        <v>1</v>
      </c>
    </row>
    <row r="2739" spans="1:4" x14ac:dyDescent="0.2">
      <c r="A2739">
        <v>46457092</v>
      </c>
      <c r="B2739" t="s">
        <v>3380</v>
      </c>
      <c r="C2739">
        <f t="shared" si="84"/>
        <v>1</v>
      </c>
      <c r="D2739">
        <f t="shared" si="85"/>
        <v>1</v>
      </c>
    </row>
    <row r="2740" spans="1:4" x14ac:dyDescent="0.2">
      <c r="A2740">
        <v>30725242</v>
      </c>
      <c r="B2740" t="s">
        <v>3380</v>
      </c>
      <c r="C2740">
        <f t="shared" si="84"/>
        <v>1</v>
      </c>
      <c r="D2740">
        <f t="shared" si="85"/>
        <v>1</v>
      </c>
    </row>
    <row r="2741" spans="1:4" x14ac:dyDescent="0.2">
      <c r="A2741">
        <v>191295780</v>
      </c>
      <c r="B2741" t="s">
        <v>3380</v>
      </c>
      <c r="C2741">
        <f t="shared" si="84"/>
        <v>1</v>
      </c>
      <c r="D2741">
        <f t="shared" si="85"/>
        <v>1</v>
      </c>
    </row>
    <row r="2742" spans="1:4" x14ac:dyDescent="0.2">
      <c r="A2742">
        <v>51384672</v>
      </c>
      <c r="B2742" t="s">
        <v>3380</v>
      </c>
      <c r="C2742">
        <f t="shared" si="84"/>
        <v>1</v>
      </c>
      <c r="D2742">
        <f t="shared" si="85"/>
        <v>1</v>
      </c>
    </row>
    <row r="2743" spans="1:4" x14ac:dyDescent="0.2">
      <c r="A2743">
        <v>189201130</v>
      </c>
      <c r="B2743" t="s">
        <v>3380</v>
      </c>
      <c r="C2743">
        <f t="shared" si="84"/>
        <v>1</v>
      </c>
      <c r="D2743">
        <f t="shared" si="85"/>
        <v>1</v>
      </c>
    </row>
    <row r="2744" spans="1:4" x14ac:dyDescent="0.2">
      <c r="A2744">
        <v>7442291</v>
      </c>
      <c r="B2744" t="s">
        <v>3380</v>
      </c>
      <c r="C2744">
        <f t="shared" si="84"/>
        <v>1</v>
      </c>
      <c r="D2744">
        <f t="shared" si="85"/>
        <v>1</v>
      </c>
    </row>
    <row r="2745" spans="1:4" x14ac:dyDescent="0.2">
      <c r="A2745">
        <v>184571405</v>
      </c>
      <c r="B2745" t="s">
        <v>3380</v>
      </c>
      <c r="C2745">
        <f t="shared" si="84"/>
        <v>1</v>
      </c>
      <c r="D2745">
        <f t="shared" si="85"/>
        <v>1</v>
      </c>
    </row>
    <row r="2746" spans="1:4" x14ac:dyDescent="0.2">
      <c r="A2746">
        <v>66365512</v>
      </c>
      <c r="B2746" t="s">
        <v>3380</v>
      </c>
      <c r="C2746">
        <f t="shared" si="84"/>
        <v>1</v>
      </c>
      <c r="D2746">
        <f t="shared" si="85"/>
        <v>1</v>
      </c>
    </row>
    <row r="2747" spans="1:4" x14ac:dyDescent="0.2">
      <c r="A2747">
        <v>60631242</v>
      </c>
      <c r="B2747" t="s">
        <v>3380</v>
      </c>
      <c r="C2747">
        <f t="shared" si="84"/>
        <v>1</v>
      </c>
      <c r="D2747">
        <f t="shared" si="85"/>
        <v>1</v>
      </c>
    </row>
    <row r="2748" spans="1:4" x14ac:dyDescent="0.2">
      <c r="A2748">
        <v>151123742</v>
      </c>
      <c r="B2748" t="s">
        <v>3380</v>
      </c>
      <c r="C2748">
        <f t="shared" si="84"/>
        <v>1</v>
      </c>
      <c r="D2748">
        <f t="shared" si="85"/>
        <v>1</v>
      </c>
    </row>
    <row r="2749" spans="1:4" x14ac:dyDescent="0.2">
      <c r="A2749">
        <v>162340922</v>
      </c>
      <c r="B2749" t="s">
        <v>3380</v>
      </c>
      <c r="C2749">
        <f t="shared" si="84"/>
        <v>1</v>
      </c>
      <c r="D2749">
        <f t="shared" si="85"/>
        <v>1</v>
      </c>
    </row>
    <row r="2750" spans="1:4" x14ac:dyDescent="0.2">
      <c r="A2750">
        <v>191008149</v>
      </c>
      <c r="B2750" t="s">
        <v>3380</v>
      </c>
      <c r="C2750">
        <f t="shared" si="84"/>
        <v>1</v>
      </c>
      <c r="D2750">
        <f t="shared" si="85"/>
        <v>1</v>
      </c>
    </row>
    <row r="2751" spans="1:4" x14ac:dyDescent="0.2">
      <c r="A2751">
        <v>141394002</v>
      </c>
      <c r="B2751" t="s">
        <v>3380</v>
      </c>
      <c r="C2751">
        <f t="shared" si="84"/>
        <v>1</v>
      </c>
      <c r="D2751">
        <f t="shared" si="85"/>
        <v>1</v>
      </c>
    </row>
    <row r="2752" spans="1:4" x14ac:dyDescent="0.2">
      <c r="A2752">
        <v>114974262</v>
      </c>
      <c r="B2752" t="s">
        <v>3380</v>
      </c>
      <c r="C2752">
        <f t="shared" si="84"/>
        <v>1</v>
      </c>
      <c r="D2752">
        <f t="shared" si="85"/>
        <v>1</v>
      </c>
    </row>
    <row r="2753" spans="1:4" x14ac:dyDescent="0.2">
      <c r="A2753">
        <v>5390987</v>
      </c>
      <c r="B2753" t="s">
        <v>3380</v>
      </c>
      <c r="C2753">
        <f t="shared" si="84"/>
        <v>1</v>
      </c>
      <c r="D2753">
        <f t="shared" si="85"/>
        <v>1</v>
      </c>
    </row>
    <row r="2754" spans="1:4" x14ac:dyDescent="0.2">
      <c r="A2754">
        <v>237675</v>
      </c>
      <c r="B2754" t="s">
        <v>3380</v>
      </c>
      <c r="C2754">
        <f t="shared" si="84"/>
        <v>1</v>
      </c>
      <c r="D2754">
        <f t="shared" si="85"/>
        <v>1</v>
      </c>
    </row>
    <row r="2755" spans="1:4" x14ac:dyDescent="0.2">
      <c r="A2755">
        <v>75843232</v>
      </c>
      <c r="B2755" t="s">
        <v>3380</v>
      </c>
      <c r="C2755">
        <f t="shared" ref="C2755:C2818" si="86">IF(IFERROR(SEARCH(" PA", B2755), 0), 1, 0)</f>
        <v>1</v>
      </c>
      <c r="D2755">
        <f t="shared" ref="D2755:D2818" si="87">IF(IFERROR(SEARCH("Pittsburgh", B2755), 0), 1, 0)</f>
        <v>1</v>
      </c>
    </row>
    <row r="2756" spans="1:4" x14ac:dyDescent="0.2">
      <c r="A2756">
        <v>1843978</v>
      </c>
      <c r="B2756" t="s">
        <v>3380</v>
      </c>
      <c r="C2756">
        <f t="shared" si="86"/>
        <v>1</v>
      </c>
      <c r="D2756">
        <f t="shared" si="87"/>
        <v>1</v>
      </c>
    </row>
    <row r="2757" spans="1:4" x14ac:dyDescent="0.2">
      <c r="A2757">
        <v>191373277</v>
      </c>
      <c r="B2757" t="s">
        <v>3380</v>
      </c>
      <c r="C2757">
        <f t="shared" si="86"/>
        <v>1</v>
      </c>
      <c r="D2757">
        <f t="shared" si="87"/>
        <v>1</v>
      </c>
    </row>
    <row r="2758" spans="1:4" x14ac:dyDescent="0.2">
      <c r="A2758">
        <v>191469429</v>
      </c>
      <c r="B2758" t="s">
        <v>3380</v>
      </c>
      <c r="C2758">
        <f t="shared" si="86"/>
        <v>1</v>
      </c>
      <c r="D2758">
        <f t="shared" si="87"/>
        <v>1</v>
      </c>
    </row>
    <row r="2759" spans="1:4" x14ac:dyDescent="0.2">
      <c r="A2759">
        <v>191235285</v>
      </c>
      <c r="B2759" t="s">
        <v>3380</v>
      </c>
      <c r="C2759">
        <f t="shared" si="86"/>
        <v>1</v>
      </c>
      <c r="D2759">
        <f t="shared" si="87"/>
        <v>1</v>
      </c>
    </row>
    <row r="2760" spans="1:4" x14ac:dyDescent="0.2">
      <c r="A2760">
        <v>11035353</v>
      </c>
      <c r="B2760" t="s">
        <v>3380</v>
      </c>
      <c r="C2760">
        <f t="shared" si="86"/>
        <v>1</v>
      </c>
      <c r="D2760">
        <f t="shared" si="87"/>
        <v>1</v>
      </c>
    </row>
    <row r="2761" spans="1:4" x14ac:dyDescent="0.2">
      <c r="A2761">
        <v>99469322</v>
      </c>
      <c r="B2761" t="s">
        <v>3380</v>
      </c>
      <c r="C2761">
        <f t="shared" si="86"/>
        <v>1</v>
      </c>
      <c r="D2761">
        <f t="shared" si="87"/>
        <v>1</v>
      </c>
    </row>
    <row r="2762" spans="1:4" x14ac:dyDescent="0.2">
      <c r="A2762">
        <v>98158022</v>
      </c>
      <c r="B2762" t="s">
        <v>3380</v>
      </c>
      <c r="C2762">
        <f t="shared" si="86"/>
        <v>1</v>
      </c>
      <c r="D2762">
        <f t="shared" si="87"/>
        <v>1</v>
      </c>
    </row>
    <row r="2763" spans="1:4" x14ac:dyDescent="0.2">
      <c r="A2763">
        <v>84346892</v>
      </c>
      <c r="B2763" t="s">
        <v>3380</v>
      </c>
      <c r="C2763">
        <f t="shared" si="86"/>
        <v>1</v>
      </c>
      <c r="D2763">
        <f t="shared" si="87"/>
        <v>1</v>
      </c>
    </row>
    <row r="2764" spans="1:4" x14ac:dyDescent="0.2">
      <c r="A2764">
        <v>13165883</v>
      </c>
      <c r="B2764" t="s">
        <v>3380</v>
      </c>
      <c r="C2764">
        <f t="shared" si="86"/>
        <v>1</v>
      </c>
      <c r="D2764">
        <f t="shared" si="87"/>
        <v>1</v>
      </c>
    </row>
    <row r="2765" spans="1:4" x14ac:dyDescent="0.2">
      <c r="A2765">
        <v>100739292</v>
      </c>
      <c r="B2765" t="s">
        <v>3380</v>
      </c>
      <c r="C2765">
        <f t="shared" si="86"/>
        <v>1</v>
      </c>
      <c r="D2765">
        <f t="shared" si="87"/>
        <v>1</v>
      </c>
    </row>
    <row r="2766" spans="1:4" x14ac:dyDescent="0.2">
      <c r="A2766">
        <v>12194407</v>
      </c>
      <c r="B2766" t="s">
        <v>3380</v>
      </c>
      <c r="C2766">
        <f t="shared" si="86"/>
        <v>1</v>
      </c>
      <c r="D2766">
        <f t="shared" si="87"/>
        <v>1</v>
      </c>
    </row>
    <row r="2767" spans="1:4" x14ac:dyDescent="0.2">
      <c r="A2767">
        <v>191441474</v>
      </c>
      <c r="B2767" t="s">
        <v>3380</v>
      </c>
      <c r="C2767">
        <f t="shared" si="86"/>
        <v>1</v>
      </c>
      <c r="D2767">
        <f t="shared" si="87"/>
        <v>1</v>
      </c>
    </row>
    <row r="2768" spans="1:4" x14ac:dyDescent="0.2">
      <c r="A2768">
        <v>55292062</v>
      </c>
      <c r="B2768" t="s">
        <v>3380</v>
      </c>
      <c r="C2768">
        <f t="shared" si="86"/>
        <v>1</v>
      </c>
      <c r="D2768">
        <f t="shared" si="87"/>
        <v>1</v>
      </c>
    </row>
    <row r="2769" spans="1:4" x14ac:dyDescent="0.2">
      <c r="A2769">
        <v>186903855</v>
      </c>
      <c r="B2769" t="s">
        <v>3380</v>
      </c>
      <c r="C2769">
        <f t="shared" si="86"/>
        <v>1</v>
      </c>
      <c r="D2769">
        <f t="shared" si="87"/>
        <v>1</v>
      </c>
    </row>
    <row r="2770" spans="1:4" x14ac:dyDescent="0.2">
      <c r="A2770">
        <v>191344649</v>
      </c>
      <c r="B2770" t="s">
        <v>3380</v>
      </c>
      <c r="C2770">
        <f t="shared" si="86"/>
        <v>1</v>
      </c>
      <c r="D2770">
        <f t="shared" si="87"/>
        <v>1</v>
      </c>
    </row>
    <row r="2771" spans="1:4" x14ac:dyDescent="0.2">
      <c r="A2771">
        <v>191548909</v>
      </c>
      <c r="B2771" t="s">
        <v>3380</v>
      </c>
      <c r="C2771">
        <f t="shared" si="86"/>
        <v>1</v>
      </c>
      <c r="D2771">
        <f t="shared" si="87"/>
        <v>1</v>
      </c>
    </row>
    <row r="2772" spans="1:4" x14ac:dyDescent="0.2">
      <c r="A2772">
        <v>150003782</v>
      </c>
      <c r="B2772" t="s">
        <v>3380</v>
      </c>
      <c r="C2772">
        <f t="shared" si="86"/>
        <v>1</v>
      </c>
      <c r="D2772">
        <f t="shared" si="87"/>
        <v>1</v>
      </c>
    </row>
    <row r="2773" spans="1:4" x14ac:dyDescent="0.2">
      <c r="A2773">
        <v>182628998</v>
      </c>
      <c r="B2773" t="s">
        <v>3380</v>
      </c>
      <c r="C2773">
        <f t="shared" si="86"/>
        <v>1</v>
      </c>
      <c r="D2773">
        <f t="shared" si="87"/>
        <v>1</v>
      </c>
    </row>
    <row r="2774" spans="1:4" x14ac:dyDescent="0.2">
      <c r="A2774">
        <v>12633909</v>
      </c>
      <c r="B2774" t="s">
        <v>3380</v>
      </c>
      <c r="C2774">
        <f t="shared" si="86"/>
        <v>1</v>
      </c>
      <c r="D2774">
        <f t="shared" si="87"/>
        <v>1</v>
      </c>
    </row>
    <row r="2775" spans="1:4" x14ac:dyDescent="0.2">
      <c r="A2775">
        <v>119727022</v>
      </c>
      <c r="B2775" t="s">
        <v>3380</v>
      </c>
      <c r="C2775">
        <f t="shared" si="86"/>
        <v>1</v>
      </c>
      <c r="D2775">
        <f t="shared" si="87"/>
        <v>1</v>
      </c>
    </row>
    <row r="2776" spans="1:4" x14ac:dyDescent="0.2">
      <c r="A2776">
        <v>10981798</v>
      </c>
      <c r="B2776" t="s">
        <v>3380</v>
      </c>
      <c r="C2776">
        <f t="shared" si="86"/>
        <v>1</v>
      </c>
      <c r="D2776">
        <f t="shared" si="87"/>
        <v>1</v>
      </c>
    </row>
    <row r="2777" spans="1:4" x14ac:dyDescent="0.2">
      <c r="A2777">
        <v>48980792</v>
      </c>
      <c r="B2777" t="s">
        <v>3380</v>
      </c>
      <c r="C2777">
        <f t="shared" si="86"/>
        <v>1</v>
      </c>
      <c r="D2777">
        <f t="shared" si="87"/>
        <v>1</v>
      </c>
    </row>
    <row r="2778" spans="1:4" x14ac:dyDescent="0.2">
      <c r="A2778">
        <v>11549566</v>
      </c>
      <c r="B2778" t="s">
        <v>3380</v>
      </c>
      <c r="C2778">
        <f t="shared" si="86"/>
        <v>1</v>
      </c>
      <c r="D2778">
        <f t="shared" si="87"/>
        <v>1</v>
      </c>
    </row>
    <row r="2779" spans="1:4" x14ac:dyDescent="0.2">
      <c r="A2779">
        <v>11210417</v>
      </c>
      <c r="B2779" t="s">
        <v>3380</v>
      </c>
      <c r="C2779">
        <f t="shared" si="86"/>
        <v>1</v>
      </c>
      <c r="D2779">
        <f t="shared" si="87"/>
        <v>1</v>
      </c>
    </row>
    <row r="2780" spans="1:4" x14ac:dyDescent="0.2">
      <c r="A2780">
        <v>11709001</v>
      </c>
      <c r="B2780" t="s">
        <v>3380</v>
      </c>
      <c r="C2780">
        <f t="shared" si="86"/>
        <v>1</v>
      </c>
      <c r="D2780">
        <f t="shared" si="87"/>
        <v>1</v>
      </c>
    </row>
    <row r="2781" spans="1:4" x14ac:dyDescent="0.2">
      <c r="A2781">
        <v>54970992</v>
      </c>
      <c r="B2781" t="s">
        <v>3380</v>
      </c>
      <c r="C2781">
        <f t="shared" si="86"/>
        <v>1</v>
      </c>
      <c r="D2781">
        <f t="shared" si="87"/>
        <v>1</v>
      </c>
    </row>
    <row r="2782" spans="1:4" x14ac:dyDescent="0.2">
      <c r="A2782">
        <v>113797342</v>
      </c>
      <c r="B2782" t="s">
        <v>3380</v>
      </c>
      <c r="C2782">
        <f t="shared" si="86"/>
        <v>1</v>
      </c>
      <c r="D2782">
        <f t="shared" si="87"/>
        <v>1</v>
      </c>
    </row>
    <row r="2783" spans="1:4" x14ac:dyDescent="0.2">
      <c r="A2783">
        <v>186878128</v>
      </c>
      <c r="B2783" t="s">
        <v>3380</v>
      </c>
      <c r="C2783">
        <f t="shared" si="86"/>
        <v>1</v>
      </c>
      <c r="D2783">
        <f t="shared" si="87"/>
        <v>1</v>
      </c>
    </row>
    <row r="2784" spans="1:4" x14ac:dyDescent="0.2">
      <c r="A2784">
        <v>15413201</v>
      </c>
      <c r="B2784" t="s">
        <v>3380</v>
      </c>
      <c r="C2784">
        <f t="shared" si="86"/>
        <v>1</v>
      </c>
      <c r="D2784">
        <f t="shared" si="87"/>
        <v>1</v>
      </c>
    </row>
    <row r="2785" spans="1:4" x14ac:dyDescent="0.2">
      <c r="A2785">
        <v>183863189</v>
      </c>
      <c r="B2785" t="s">
        <v>3380</v>
      </c>
      <c r="C2785">
        <f t="shared" si="86"/>
        <v>1</v>
      </c>
      <c r="D2785">
        <f t="shared" si="87"/>
        <v>1</v>
      </c>
    </row>
    <row r="2786" spans="1:4" x14ac:dyDescent="0.2">
      <c r="A2786">
        <v>191545407</v>
      </c>
      <c r="B2786" t="s">
        <v>3380</v>
      </c>
      <c r="C2786">
        <f t="shared" si="86"/>
        <v>1</v>
      </c>
      <c r="D2786">
        <f t="shared" si="87"/>
        <v>1</v>
      </c>
    </row>
    <row r="2787" spans="1:4" x14ac:dyDescent="0.2">
      <c r="A2787">
        <v>22484491</v>
      </c>
      <c r="B2787" t="s">
        <v>3380</v>
      </c>
      <c r="C2787">
        <f t="shared" si="86"/>
        <v>1</v>
      </c>
      <c r="D2787">
        <f t="shared" si="87"/>
        <v>1</v>
      </c>
    </row>
    <row r="2788" spans="1:4" x14ac:dyDescent="0.2">
      <c r="A2788">
        <v>6079343</v>
      </c>
      <c r="B2788" t="s">
        <v>3380</v>
      </c>
      <c r="C2788">
        <f t="shared" si="86"/>
        <v>1</v>
      </c>
      <c r="D2788">
        <f t="shared" si="87"/>
        <v>1</v>
      </c>
    </row>
    <row r="2789" spans="1:4" x14ac:dyDescent="0.2">
      <c r="A2789">
        <v>88354472</v>
      </c>
      <c r="B2789" t="s">
        <v>3380</v>
      </c>
      <c r="C2789">
        <f t="shared" si="86"/>
        <v>1</v>
      </c>
      <c r="D2789">
        <f t="shared" si="87"/>
        <v>1</v>
      </c>
    </row>
    <row r="2790" spans="1:4" x14ac:dyDescent="0.2">
      <c r="A2790">
        <v>191828191</v>
      </c>
      <c r="B2790" t="s">
        <v>3380</v>
      </c>
      <c r="C2790">
        <f t="shared" si="86"/>
        <v>1</v>
      </c>
      <c r="D2790">
        <f t="shared" si="87"/>
        <v>1</v>
      </c>
    </row>
    <row r="2791" spans="1:4" x14ac:dyDescent="0.2">
      <c r="A2791">
        <v>191201986</v>
      </c>
      <c r="B2791" t="s">
        <v>3380</v>
      </c>
      <c r="C2791">
        <f t="shared" si="86"/>
        <v>1</v>
      </c>
      <c r="D2791">
        <f t="shared" si="87"/>
        <v>1</v>
      </c>
    </row>
    <row r="2792" spans="1:4" x14ac:dyDescent="0.2">
      <c r="A2792">
        <v>191462288</v>
      </c>
      <c r="B2792" t="s">
        <v>3380</v>
      </c>
      <c r="C2792">
        <f t="shared" si="86"/>
        <v>1</v>
      </c>
      <c r="D2792">
        <f t="shared" si="87"/>
        <v>1</v>
      </c>
    </row>
    <row r="2793" spans="1:4" x14ac:dyDescent="0.2">
      <c r="A2793">
        <v>108612922</v>
      </c>
      <c r="B2793" t="s">
        <v>3380</v>
      </c>
      <c r="C2793">
        <f t="shared" si="86"/>
        <v>1</v>
      </c>
      <c r="D2793">
        <f t="shared" si="87"/>
        <v>1</v>
      </c>
    </row>
    <row r="2794" spans="1:4" x14ac:dyDescent="0.2">
      <c r="A2794">
        <v>190054755</v>
      </c>
      <c r="B2794" t="s">
        <v>3380</v>
      </c>
      <c r="C2794">
        <f t="shared" si="86"/>
        <v>1</v>
      </c>
      <c r="D2794">
        <f t="shared" si="87"/>
        <v>1</v>
      </c>
    </row>
    <row r="2795" spans="1:4" x14ac:dyDescent="0.2">
      <c r="A2795">
        <v>85071332</v>
      </c>
      <c r="B2795" t="s">
        <v>3380</v>
      </c>
      <c r="C2795">
        <f t="shared" si="86"/>
        <v>1</v>
      </c>
      <c r="D2795">
        <f t="shared" si="87"/>
        <v>1</v>
      </c>
    </row>
    <row r="2796" spans="1:4" x14ac:dyDescent="0.2">
      <c r="A2796">
        <v>8965219</v>
      </c>
      <c r="B2796" t="s">
        <v>3380</v>
      </c>
      <c r="C2796">
        <f t="shared" si="86"/>
        <v>1</v>
      </c>
      <c r="D2796">
        <f t="shared" si="87"/>
        <v>1</v>
      </c>
    </row>
    <row r="2797" spans="1:4" x14ac:dyDescent="0.2">
      <c r="A2797">
        <v>189579646</v>
      </c>
      <c r="B2797" t="s">
        <v>3380</v>
      </c>
      <c r="C2797">
        <f t="shared" si="86"/>
        <v>1</v>
      </c>
      <c r="D2797">
        <f t="shared" si="87"/>
        <v>1</v>
      </c>
    </row>
    <row r="2798" spans="1:4" x14ac:dyDescent="0.2">
      <c r="A2798">
        <v>186414930</v>
      </c>
      <c r="B2798" t="s">
        <v>3380</v>
      </c>
      <c r="C2798">
        <f t="shared" si="86"/>
        <v>1</v>
      </c>
      <c r="D2798">
        <f t="shared" si="87"/>
        <v>1</v>
      </c>
    </row>
    <row r="2799" spans="1:4" x14ac:dyDescent="0.2">
      <c r="A2799">
        <v>99969772</v>
      </c>
      <c r="B2799" t="s">
        <v>3380</v>
      </c>
      <c r="C2799">
        <f t="shared" si="86"/>
        <v>1</v>
      </c>
      <c r="D2799">
        <f t="shared" si="87"/>
        <v>1</v>
      </c>
    </row>
    <row r="2800" spans="1:4" x14ac:dyDescent="0.2">
      <c r="A2800">
        <v>34435942</v>
      </c>
      <c r="B2800" t="s">
        <v>3380</v>
      </c>
      <c r="C2800">
        <f t="shared" si="86"/>
        <v>1</v>
      </c>
      <c r="D2800">
        <f t="shared" si="87"/>
        <v>1</v>
      </c>
    </row>
    <row r="2801" spans="1:4" x14ac:dyDescent="0.2">
      <c r="A2801">
        <v>98126192</v>
      </c>
      <c r="B2801" t="s">
        <v>3380</v>
      </c>
      <c r="C2801">
        <f t="shared" si="86"/>
        <v>1</v>
      </c>
      <c r="D2801">
        <f t="shared" si="87"/>
        <v>1</v>
      </c>
    </row>
    <row r="2802" spans="1:4" x14ac:dyDescent="0.2">
      <c r="A2802">
        <v>191704854</v>
      </c>
      <c r="B2802" t="s">
        <v>3380</v>
      </c>
      <c r="C2802">
        <f t="shared" si="86"/>
        <v>1</v>
      </c>
      <c r="D2802">
        <f t="shared" si="87"/>
        <v>1</v>
      </c>
    </row>
    <row r="2803" spans="1:4" x14ac:dyDescent="0.2">
      <c r="A2803">
        <v>95562552</v>
      </c>
      <c r="B2803" t="s">
        <v>3380</v>
      </c>
      <c r="C2803">
        <f t="shared" si="86"/>
        <v>1</v>
      </c>
      <c r="D2803">
        <f t="shared" si="87"/>
        <v>1</v>
      </c>
    </row>
    <row r="2804" spans="1:4" x14ac:dyDescent="0.2">
      <c r="A2804">
        <v>104039742</v>
      </c>
      <c r="B2804" t="s">
        <v>3380</v>
      </c>
      <c r="C2804">
        <f t="shared" si="86"/>
        <v>1</v>
      </c>
      <c r="D2804">
        <f t="shared" si="87"/>
        <v>1</v>
      </c>
    </row>
    <row r="2805" spans="1:4" x14ac:dyDescent="0.2">
      <c r="A2805">
        <v>190562406</v>
      </c>
      <c r="B2805" t="s">
        <v>3380</v>
      </c>
      <c r="C2805">
        <f t="shared" si="86"/>
        <v>1</v>
      </c>
      <c r="D2805">
        <f t="shared" si="87"/>
        <v>1</v>
      </c>
    </row>
    <row r="2806" spans="1:4" x14ac:dyDescent="0.2">
      <c r="A2806">
        <v>36294152</v>
      </c>
      <c r="B2806" t="s">
        <v>3380</v>
      </c>
      <c r="C2806">
        <f t="shared" si="86"/>
        <v>1</v>
      </c>
      <c r="D2806">
        <f t="shared" si="87"/>
        <v>1</v>
      </c>
    </row>
    <row r="2807" spans="1:4" x14ac:dyDescent="0.2">
      <c r="A2807">
        <v>189288887</v>
      </c>
      <c r="B2807" t="s">
        <v>3380</v>
      </c>
      <c r="C2807">
        <f t="shared" si="86"/>
        <v>1</v>
      </c>
      <c r="D2807">
        <f t="shared" si="87"/>
        <v>1</v>
      </c>
    </row>
    <row r="2808" spans="1:4" x14ac:dyDescent="0.2">
      <c r="A2808">
        <v>67191412</v>
      </c>
      <c r="B2808" t="s">
        <v>3380</v>
      </c>
      <c r="C2808">
        <f t="shared" si="86"/>
        <v>1</v>
      </c>
      <c r="D2808">
        <f t="shared" si="87"/>
        <v>1</v>
      </c>
    </row>
    <row r="2809" spans="1:4" x14ac:dyDescent="0.2">
      <c r="A2809">
        <v>58763702</v>
      </c>
      <c r="B2809" t="s">
        <v>3380</v>
      </c>
      <c r="C2809">
        <f t="shared" si="86"/>
        <v>1</v>
      </c>
      <c r="D2809">
        <f t="shared" si="87"/>
        <v>1</v>
      </c>
    </row>
    <row r="2810" spans="1:4" x14ac:dyDescent="0.2">
      <c r="A2810">
        <v>98811762</v>
      </c>
      <c r="B2810" t="s">
        <v>3380</v>
      </c>
      <c r="C2810">
        <f t="shared" si="86"/>
        <v>1</v>
      </c>
      <c r="D2810">
        <f t="shared" si="87"/>
        <v>1</v>
      </c>
    </row>
    <row r="2811" spans="1:4" x14ac:dyDescent="0.2">
      <c r="A2811">
        <v>82315702</v>
      </c>
      <c r="B2811" t="s">
        <v>3380</v>
      </c>
      <c r="C2811">
        <f t="shared" si="86"/>
        <v>1</v>
      </c>
      <c r="D2811">
        <f t="shared" si="87"/>
        <v>1</v>
      </c>
    </row>
    <row r="2812" spans="1:4" x14ac:dyDescent="0.2">
      <c r="A2812">
        <v>21277811</v>
      </c>
      <c r="B2812" t="s">
        <v>3380</v>
      </c>
      <c r="C2812">
        <f t="shared" si="86"/>
        <v>1</v>
      </c>
      <c r="D2812">
        <f t="shared" si="87"/>
        <v>1</v>
      </c>
    </row>
    <row r="2813" spans="1:4" x14ac:dyDescent="0.2">
      <c r="A2813">
        <v>74459962</v>
      </c>
      <c r="B2813" t="s">
        <v>3380</v>
      </c>
      <c r="C2813">
        <f t="shared" si="86"/>
        <v>1</v>
      </c>
      <c r="D2813">
        <f t="shared" si="87"/>
        <v>1</v>
      </c>
    </row>
    <row r="2814" spans="1:4" x14ac:dyDescent="0.2">
      <c r="A2814">
        <v>6958796</v>
      </c>
      <c r="B2814" t="s">
        <v>3380</v>
      </c>
      <c r="C2814">
        <f t="shared" si="86"/>
        <v>1</v>
      </c>
      <c r="D2814">
        <f t="shared" si="87"/>
        <v>1</v>
      </c>
    </row>
    <row r="2815" spans="1:4" x14ac:dyDescent="0.2">
      <c r="A2815">
        <v>189185598</v>
      </c>
      <c r="B2815" t="s">
        <v>3380</v>
      </c>
      <c r="C2815">
        <f t="shared" si="86"/>
        <v>1</v>
      </c>
      <c r="D2815">
        <f t="shared" si="87"/>
        <v>1</v>
      </c>
    </row>
    <row r="2816" spans="1:4" x14ac:dyDescent="0.2">
      <c r="A2816">
        <v>7107895</v>
      </c>
      <c r="B2816" t="s">
        <v>3380</v>
      </c>
      <c r="C2816">
        <f t="shared" si="86"/>
        <v>1</v>
      </c>
      <c r="D2816">
        <f t="shared" si="87"/>
        <v>1</v>
      </c>
    </row>
    <row r="2817" spans="1:4" x14ac:dyDescent="0.2">
      <c r="A2817">
        <v>70515372</v>
      </c>
      <c r="B2817" t="s">
        <v>3380</v>
      </c>
      <c r="C2817">
        <f t="shared" si="86"/>
        <v>1</v>
      </c>
      <c r="D2817">
        <f t="shared" si="87"/>
        <v>1</v>
      </c>
    </row>
    <row r="2818" spans="1:4" x14ac:dyDescent="0.2">
      <c r="A2818">
        <v>11716679</v>
      </c>
      <c r="B2818" t="s">
        <v>3380</v>
      </c>
      <c r="C2818">
        <f t="shared" si="86"/>
        <v>1</v>
      </c>
      <c r="D2818">
        <f t="shared" si="87"/>
        <v>1</v>
      </c>
    </row>
    <row r="2819" spans="1:4" x14ac:dyDescent="0.2">
      <c r="A2819">
        <v>191399729</v>
      </c>
      <c r="B2819" t="s">
        <v>3380</v>
      </c>
      <c r="C2819">
        <f t="shared" ref="C2819:C2882" si="88">IF(IFERROR(SEARCH(" PA", B2819), 0), 1, 0)</f>
        <v>1</v>
      </c>
      <c r="D2819">
        <f t="shared" ref="D2819:D2882" si="89">IF(IFERROR(SEARCH("Pittsburgh", B2819), 0), 1, 0)</f>
        <v>1</v>
      </c>
    </row>
    <row r="2820" spans="1:4" x14ac:dyDescent="0.2">
      <c r="A2820">
        <v>112874482</v>
      </c>
      <c r="B2820" t="s">
        <v>3380</v>
      </c>
      <c r="C2820">
        <f t="shared" si="88"/>
        <v>1</v>
      </c>
      <c r="D2820">
        <f t="shared" si="89"/>
        <v>1</v>
      </c>
    </row>
    <row r="2821" spans="1:4" x14ac:dyDescent="0.2">
      <c r="A2821">
        <v>8513140</v>
      </c>
      <c r="B2821" t="s">
        <v>3380</v>
      </c>
      <c r="C2821">
        <f t="shared" si="88"/>
        <v>1</v>
      </c>
      <c r="D2821">
        <f t="shared" si="89"/>
        <v>1</v>
      </c>
    </row>
    <row r="2822" spans="1:4" x14ac:dyDescent="0.2">
      <c r="A2822">
        <v>187232586</v>
      </c>
      <c r="B2822" t="s">
        <v>3380</v>
      </c>
      <c r="C2822">
        <f t="shared" si="88"/>
        <v>1</v>
      </c>
      <c r="D2822">
        <f t="shared" si="89"/>
        <v>1</v>
      </c>
    </row>
    <row r="2823" spans="1:4" x14ac:dyDescent="0.2">
      <c r="A2823">
        <v>185668426</v>
      </c>
      <c r="B2823" t="s">
        <v>3380</v>
      </c>
      <c r="C2823">
        <f t="shared" si="88"/>
        <v>1</v>
      </c>
      <c r="D2823">
        <f t="shared" si="89"/>
        <v>1</v>
      </c>
    </row>
    <row r="2824" spans="1:4" x14ac:dyDescent="0.2">
      <c r="A2824">
        <v>186899724</v>
      </c>
      <c r="B2824" t="s">
        <v>3380</v>
      </c>
      <c r="C2824">
        <f t="shared" si="88"/>
        <v>1</v>
      </c>
      <c r="D2824">
        <f t="shared" si="89"/>
        <v>1</v>
      </c>
    </row>
    <row r="2825" spans="1:4" x14ac:dyDescent="0.2">
      <c r="A2825">
        <v>183311654</v>
      </c>
      <c r="B2825" t="s">
        <v>3380</v>
      </c>
      <c r="C2825">
        <f t="shared" si="88"/>
        <v>1</v>
      </c>
      <c r="D2825">
        <f t="shared" si="89"/>
        <v>1</v>
      </c>
    </row>
    <row r="2826" spans="1:4" x14ac:dyDescent="0.2">
      <c r="A2826">
        <v>163137442</v>
      </c>
      <c r="B2826" t="s">
        <v>3380</v>
      </c>
      <c r="C2826">
        <f t="shared" si="88"/>
        <v>1</v>
      </c>
      <c r="D2826">
        <f t="shared" si="89"/>
        <v>1</v>
      </c>
    </row>
    <row r="2827" spans="1:4" x14ac:dyDescent="0.2">
      <c r="A2827">
        <v>185615319</v>
      </c>
      <c r="B2827" t="s">
        <v>3380</v>
      </c>
      <c r="C2827">
        <f t="shared" si="88"/>
        <v>1</v>
      </c>
      <c r="D2827">
        <f t="shared" si="89"/>
        <v>1</v>
      </c>
    </row>
    <row r="2828" spans="1:4" x14ac:dyDescent="0.2">
      <c r="A2828">
        <v>94649972</v>
      </c>
      <c r="B2828" t="s">
        <v>3380</v>
      </c>
      <c r="C2828">
        <f t="shared" si="88"/>
        <v>1</v>
      </c>
      <c r="D2828">
        <f t="shared" si="89"/>
        <v>1</v>
      </c>
    </row>
    <row r="2829" spans="1:4" x14ac:dyDescent="0.2">
      <c r="A2829">
        <v>191899349</v>
      </c>
      <c r="B2829" t="s">
        <v>3380</v>
      </c>
      <c r="C2829">
        <f t="shared" si="88"/>
        <v>1</v>
      </c>
      <c r="D2829">
        <f t="shared" si="89"/>
        <v>1</v>
      </c>
    </row>
    <row r="2830" spans="1:4" x14ac:dyDescent="0.2">
      <c r="A2830">
        <v>7837323</v>
      </c>
      <c r="B2830" t="s">
        <v>3380</v>
      </c>
      <c r="C2830">
        <f t="shared" si="88"/>
        <v>1</v>
      </c>
      <c r="D2830">
        <f t="shared" si="89"/>
        <v>1</v>
      </c>
    </row>
    <row r="2831" spans="1:4" x14ac:dyDescent="0.2">
      <c r="A2831">
        <v>65930362</v>
      </c>
      <c r="B2831" t="s">
        <v>3380</v>
      </c>
      <c r="C2831">
        <f t="shared" si="88"/>
        <v>1</v>
      </c>
      <c r="D2831">
        <f t="shared" si="89"/>
        <v>1</v>
      </c>
    </row>
    <row r="2832" spans="1:4" x14ac:dyDescent="0.2">
      <c r="A2832">
        <v>112453462</v>
      </c>
      <c r="B2832" t="s">
        <v>3380</v>
      </c>
      <c r="C2832">
        <f t="shared" si="88"/>
        <v>1</v>
      </c>
      <c r="D2832">
        <f t="shared" si="89"/>
        <v>1</v>
      </c>
    </row>
    <row r="2833" spans="1:4" x14ac:dyDescent="0.2">
      <c r="A2833">
        <v>189517220</v>
      </c>
      <c r="B2833" t="s">
        <v>3380</v>
      </c>
      <c r="C2833">
        <f t="shared" si="88"/>
        <v>1</v>
      </c>
      <c r="D2833">
        <f t="shared" si="89"/>
        <v>1</v>
      </c>
    </row>
    <row r="2834" spans="1:4" x14ac:dyDescent="0.2">
      <c r="A2834">
        <v>8885216</v>
      </c>
      <c r="B2834" t="s">
        <v>3380</v>
      </c>
      <c r="C2834">
        <f t="shared" si="88"/>
        <v>1</v>
      </c>
      <c r="D2834">
        <f t="shared" si="89"/>
        <v>1</v>
      </c>
    </row>
    <row r="2835" spans="1:4" x14ac:dyDescent="0.2">
      <c r="A2835">
        <v>90733222</v>
      </c>
      <c r="B2835" t="s">
        <v>3380</v>
      </c>
      <c r="C2835">
        <f t="shared" si="88"/>
        <v>1</v>
      </c>
      <c r="D2835">
        <f t="shared" si="89"/>
        <v>1</v>
      </c>
    </row>
    <row r="2836" spans="1:4" x14ac:dyDescent="0.2">
      <c r="A2836">
        <v>132643472</v>
      </c>
      <c r="B2836" t="s">
        <v>3380</v>
      </c>
      <c r="C2836">
        <f t="shared" si="88"/>
        <v>1</v>
      </c>
      <c r="D2836">
        <f t="shared" si="89"/>
        <v>1</v>
      </c>
    </row>
    <row r="2837" spans="1:4" x14ac:dyDescent="0.2">
      <c r="A2837">
        <v>77636542</v>
      </c>
      <c r="B2837" t="s">
        <v>3380</v>
      </c>
      <c r="C2837">
        <f t="shared" si="88"/>
        <v>1</v>
      </c>
      <c r="D2837">
        <f t="shared" si="89"/>
        <v>1</v>
      </c>
    </row>
    <row r="2838" spans="1:4" x14ac:dyDescent="0.2">
      <c r="A2838">
        <v>148383882</v>
      </c>
      <c r="B2838" t="s">
        <v>3380</v>
      </c>
      <c r="C2838">
        <f t="shared" si="88"/>
        <v>1</v>
      </c>
      <c r="D2838">
        <f t="shared" si="89"/>
        <v>1</v>
      </c>
    </row>
    <row r="2839" spans="1:4" x14ac:dyDescent="0.2">
      <c r="A2839">
        <v>191812714</v>
      </c>
      <c r="B2839" t="s">
        <v>3380</v>
      </c>
      <c r="C2839">
        <f t="shared" si="88"/>
        <v>1</v>
      </c>
      <c r="D2839">
        <f t="shared" si="89"/>
        <v>1</v>
      </c>
    </row>
    <row r="2840" spans="1:4" x14ac:dyDescent="0.2">
      <c r="A2840">
        <v>114714442</v>
      </c>
      <c r="B2840" t="s">
        <v>3380</v>
      </c>
      <c r="C2840">
        <f t="shared" si="88"/>
        <v>1</v>
      </c>
      <c r="D2840">
        <f t="shared" si="89"/>
        <v>1</v>
      </c>
    </row>
    <row r="2841" spans="1:4" x14ac:dyDescent="0.2">
      <c r="A2841">
        <v>136520132</v>
      </c>
      <c r="B2841" t="s">
        <v>3380</v>
      </c>
      <c r="C2841">
        <f t="shared" si="88"/>
        <v>1</v>
      </c>
      <c r="D2841">
        <f t="shared" si="89"/>
        <v>1</v>
      </c>
    </row>
    <row r="2842" spans="1:4" x14ac:dyDescent="0.2">
      <c r="A2842">
        <v>191643946</v>
      </c>
      <c r="B2842" t="s">
        <v>3380</v>
      </c>
      <c r="C2842">
        <f t="shared" si="88"/>
        <v>1</v>
      </c>
      <c r="D2842">
        <f t="shared" si="89"/>
        <v>1</v>
      </c>
    </row>
    <row r="2843" spans="1:4" x14ac:dyDescent="0.2">
      <c r="A2843">
        <v>170544702</v>
      </c>
      <c r="B2843" t="s">
        <v>3380</v>
      </c>
      <c r="C2843">
        <f t="shared" si="88"/>
        <v>1</v>
      </c>
      <c r="D2843">
        <f t="shared" si="89"/>
        <v>1</v>
      </c>
    </row>
    <row r="2844" spans="1:4" x14ac:dyDescent="0.2">
      <c r="A2844">
        <v>115873972</v>
      </c>
      <c r="B2844" t="s">
        <v>3380</v>
      </c>
      <c r="C2844">
        <f t="shared" si="88"/>
        <v>1</v>
      </c>
      <c r="D2844">
        <f t="shared" si="89"/>
        <v>1</v>
      </c>
    </row>
    <row r="2845" spans="1:4" x14ac:dyDescent="0.2">
      <c r="A2845">
        <v>120559832</v>
      </c>
      <c r="B2845" t="s">
        <v>3380</v>
      </c>
      <c r="C2845">
        <f t="shared" si="88"/>
        <v>1</v>
      </c>
      <c r="D2845">
        <f t="shared" si="89"/>
        <v>1</v>
      </c>
    </row>
    <row r="2846" spans="1:4" x14ac:dyDescent="0.2">
      <c r="A2846">
        <v>183204356</v>
      </c>
      <c r="B2846" t="s">
        <v>3380</v>
      </c>
      <c r="C2846">
        <f t="shared" si="88"/>
        <v>1</v>
      </c>
      <c r="D2846">
        <f t="shared" si="89"/>
        <v>1</v>
      </c>
    </row>
    <row r="2847" spans="1:4" x14ac:dyDescent="0.2">
      <c r="A2847">
        <v>191851938</v>
      </c>
      <c r="B2847" t="s">
        <v>3380</v>
      </c>
      <c r="C2847">
        <f t="shared" si="88"/>
        <v>1</v>
      </c>
      <c r="D2847">
        <f t="shared" si="89"/>
        <v>1</v>
      </c>
    </row>
    <row r="2848" spans="1:4" x14ac:dyDescent="0.2">
      <c r="A2848">
        <v>187023403</v>
      </c>
      <c r="B2848" t="s">
        <v>3380</v>
      </c>
      <c r="C2848">
        <f t="shared" si="88"/>
        <v>1</v>
      </c>
      <c r="D2848">
        <f t="shared" si="89"/>
        <v>1</v>
      </c>
    </row>
    <row r="2849" spans="1:4" x14ac:dyDescent="0.2">
      <c r="A2849">
        <v>60447652</v>
      </c>
      <c r="B2849" t="s">
        <v>3380</v>
      </c>
      <c r="C2849">
        <f t="shared" si="88"/>
        <v>1</v>
      </c>
      <c r="D2849">
        <f t="shared" si="89"/>
        <v>1</v>
      </c>
    </row>
    <row r="2850" spans="1:4" x14ac:dyDescent="0.2">
      <c r="A2850">
        <v>191844029</v>
      </c>
      <c r="B2850" t="s">
        <v>3380</v>
      </c>
      <c r="C2850">
        <f t="shared" si="88"/>
        <v>1</v>
      </c>
      <c r="D2850">
        <f t="shared" si="89"/>
        <v>1</v>
      </c>
    </row>
    <row r="2851" spans="1:4" x14ac:dyDescent="0.2">
      <c r="A2851">
        <v>12771051</v>
      </c>
      <c r="B2851" t="s">
        <v>3380</v>
      </c>
      <c r="C2851">
        <f t="shared" si="88"/>
        <v>1</v>
      </c>
      <c r="D2851">
        <f t="shared" si="89"/>
        <v>1</v>
      </c>
    </row>
    <row r="2852" spans="1:4" x14ac:dyDescent="0.2">
      <c r="A2852">
        <v>82716842</v>
      </c>
      <c r="B2852" t="s">
        <v>3380</v>
      </c>
      <c r="C2852">
        <f t="shared" si="88"/>
        <v>1</v>
      </c>
      <c r="D2852">
        <f t="shared" si="89"/>
        <v>1</v>
      </c>
    </row>
    <row r="2853" spans="1:4" x14ac:dyDescent="0.2">
      <c r="A2853">
        <v>72267572</v>
      </c>
      <c r="B2853" t="s">
        <v>3380</v>
      </c>
      <c r="C2853">
        <f t="shared" si="88"/>
        <v>1</v>
      </c>
      <c r="D2853">
        <f t="shared" si="89"/>
        <v>1</v>
      </c>
    </row>
    <row r="2854" spans="1:4" x14ac:dyDescent="0.2">
      <c r="A2854">
        <v>189836241</v>
      </c>
      <c r="B2854" t="s">
        <v>3380</v>
      </c>
      <c r="C2854">
        <f t="shared" si="88"/>
        <v>1</v>
      </c>
      <c r="D2854">
        <f t="shared" si="89"/>
        <v>1</v>
      </c>
    </row>
    <row r="2855" spans="1:4" x14ac:dyDescent="0.2">
      <c r="A2855">
        <v>191403955</v>
      </c>
      <c r="B2855" t="s">
        <v>3380</v>
      </c>
      <c r="C2855">
        <f t="shared" si="88"/>
        <v>1</v>
      </c>
      <c r="D2855">
        <f t="shared" si="89"/>
        <v>1</v>
      </c>
    </row>
    <row r="2856" spans="1:4" x14ac:dyDescent="0.2">
      <c r="A2856">
        <v>189979643</v>
      </c>
      <c r="B2856" t="s">
        <v>3380</v>
      </c>
      <c r="C2856">
        <f t="shared" si="88"/>
        <v>1</v>
      </c>
      <c r="D2856">
        <f t="shared" si="89"/>
        <v>1</v>
      </c>
    </row>
    <row r="2857" spans="1:4" x14ac:dyDescent="0.2">
      <c r="A2857">
        <v>186034544</v>
      </c>
      <c r="B2857" t="s">
        <v>3380</v>
      </c>
      <c r="C2857">
        <f t="shared" si="88"/>
        <v>1</v>
      </c>
      <c r="D2857">
        <f t="shared" si="89"/>
        <v>1</v>
      </c>
    </row>
    <row r="2858" spans="1:4" x14ac:dyDescent="0.2">
      <c r="A2858">
        <v>122087602</v>
      </c>
      <c r="B2858" t="s">
        <v>3380</v>
      </c>
      <c r="C2858">
        <f t="shared" si="88"/>
        <v>1</v>
      </c>
      <c r="D2858">
        <f t="shared" si="89"/>
        <v>1</v>
      </c>
    </row>
    <row r="2859" spans="1:4" x14ac:dyDescent="0.2">
      <c r="A2859">
        <v>186286383</v>
      </c>
      <c r="B2859" t="s">
        <v>3380</v>
      </c>
      <c r="C2859">
        <f t="shared" si="88"/>
        <v>1</v>
      </c>
      <c r="D2859">
        <f t="shared" si="89"/>
        <v>1</v>
      </c>
    </row>
    <row r="2860" spans="1:4" x14ac:dyDescent="0.2">
      <c r="A2860">
        <v>10954791</v>
      </c>
      <c r="B2860" t="s">
        <v>3380</v>
      </c>
      <c r="C2860">
        <f t="shared" si="88"/>
        <v>1</v>
      </c>
      <c r="D2860">
        <f t="shared" si="89"/>
        <v>1</v>
      </c>
    </row>
    <row r="2861" spans="1:4" x14ac:dyDescent="0.2">
      <c r="A2861">
        <v>3610444</v>
      </c>
      <c r="B2861" t="s">
        <v>3380</v>
      </c>
      <c r="C2861">
        <f t="shared" si="88"/>
        <v>1</v>
      </c>
      <c r="D2861">
        <f t="shared" si="89"/>
        <v>1</v>
      </c>
    </row>
    <row r="2862" spans="1:4" x14ac:dyDescent="0.2">
      <c r="A2862">
        <v>76031122</v>
      </c>
      <c r="B2862" t="s">
        <v>3380</v>
      </c>
      <c r="C2862">
        <f t="shared" si="88"/>
        <v>1</v>
      </c>
      <c r="D2862">
        <f t="shared" si="89"/>
        <v>1</v>
      </c>
    </row>
    <row r="2863" spans="1:4" x14ac:dyDescent="0.2">
      <c r="A2863">
        <v>85145812</v>
      </c>
      <c r="B2863" t="s">
        <v>3380</v>
      </c>
      <c r="C2863">
        <f t="shared" si="88"/>
        <v>1</v>
      </c>
      <c r="D2863">
        <f t="shared" si="89"/>
        <v>1</v>
      </c>
    </row>
    <row r="2864" spans="1:4" x14ac:dyDescent="0.2">
      <c r="A2864">
        <v>191662355</v>
      </c>
      <c r="B2864" t="s">
        <v>3380</v>
      </c>
      <c r="C2864">
        <f t="shared" si="88"/>
        <v>1</v>
      </c>
      <c r="D2864">
        <f t="shared" si="89"/>
        <v>1</v>
      </c>
    </row>
    <row r="2865" spans="1:4" x14ac:dyDescent="0.2">
      <c r="A2865">
        <v>186932694</v>
      </c>
      <c r="B2865" t="s">
        <v>3380</v>
      </c>
      <c r="C2865">
        <f t="shared" si="88"/>
        <v>1</v>
      </c>
      <c r="D2865">
        <f t="shared" si="89"/>
        <v>1</v>
      </c>
    </row>
    <row r="2866" spans="1:4" x14ac:dyDescent="0.2">
      <c r="A2866">
        <v>11551434</v>
      </c>
      <c r="B2866" t="s">
        <v>3380</v>
      </c>
      <c r="C2866">
        <f t="shared" si="88"/>
        <v>1</v>
      </c>
      <c r="D2866">
        <f t="shared" si="89"/>
        <v>1</v>
      </c>
    </row>
    <row r="2867" spans="1:4" x14ac:dyDescent="0.2">
      <c r="A2867">
        <v>28040692</v>
      </c>
      <c r="B2867" t="s">
        <v>3380</v>
      </c>
      <c r="C2867">
        <f t="shared" si="88"/>
        <v>1</v>
      </c>
      <c r="D2867">
        <f t="shared" si="89"/>
        <v>1</v>
      </c>
    </row>
    <row r="2868" spans="1:4" x14ac:dyDescent="0.2">
      <c r="A2868">
        <v>158435372</v>
      </c>
      <c r="B2868" t="s">
        <v>3380</v>
      </c>
      <c r="C2868">
        <f t="shared" si="88"/>
        <v>1</v>
      </c>
      <c r="D2868">
        <f t="shared" si="89"/>
        <v>1</v>
      </c>
    </row>
    <row r="2869" spans="1:4" x14ac:dyDescent="0.2">
      <c r="A2869">
        <v>8710416</v>
      </c>
      <c r="B2869" t="s">
        <v>3380</v>
      </c>
      <c r="C2869">
        <f t="shared" si="88"/>
        <v>1</v>
      </c>
      <c r="D2869">
        <f t="shared" si="89"/>
        <v>1</v>
      </c>
    </row>
    <row r="2870" spans="1:4" x14ac:dyDescent="0.2">
      <c r="A2870">
        <v>11025998</v>
      </c>
      <c r="B2870" t="s">
        <v>3380</v>
      </c>
      <c r="C2870">
        <f t="shared" si="88"/>
        <v>1</v>
      </c>
      <c r="D2870">
        <f t="shared" si="89"/>
        <v>1</v>
      </c>
    </row>
    <row r="2871" spans="1:4" x14ac:dyDescent="0.2">
      <c r="A2871">
        <v>4255765</v>
      </c>
      <c r="B2871" t="s">
        <v>3380</v>
      </c>
      <c r="C2871">
        <f t="shared" si="88"/>
        <v>1</v>
      </c>
      <c r="D2871">
        <f t="shared" si="89"/>
        <v>1</v>
      </c>
    </row>
    <row r="2872" spans="1:4" x14ac:dyDescent="0.2">
      <c r="A2872">
        <v>109164772</v>
      </c>
      <c r="B2872" t="s">
        <v>3380</v>
      </c>
      <c r="C2872">
        <f t="shared" si="88"/>
        <v>1</v>
      </c>
      <c r="D2872">
        <f t="shared" si="89"/>
        <v>1</v>
      </c>
    </row>
    <row r="2873" spans="1:4" x14ac:dyDescent="0.2">
      <c r="A2873">
        <v>16059161</v>
      </c>
      <c r="B2873" t="s">
        <v>3380</v>
      </c>
      <c r="C2873">
        <f t="shared" si="88"/>
        <v>1</v>
      </c>
      <c r="D2873">
        <f t="shared" si="89"/>
        <v>1</v>
      </c>
    </row>
    <row r="2874" spans="1:4" x14ac:dyDescent="0.2">
      <c r="A2874">
        <v>8946732</v>
      </c>
      <c r="B2874" t="s">
        <v>3380</v>
      </c>
      <c r="C2874">
        <f t="shared" si="88"/>
        <v>1</v>
      </c>
      <c r="D2874">
        <f t="shared" si="89"/>
        <v>1</v>
      </c>
    </row>
    <row r="2875" spans="1:4" x14ac:dyDescent="0.2">
      <c r="A2875">
        <v>11692893</v>
      </c>
      <c r="B2875" t="s">
        <v>3380</v>
      </c>
      <c r="C2875">
        <f t="shared" si="88"/>
        <v>1</v>
      </c>
      <c r="D2875">
        <f t="shared" si="89"/>
        <v>1</v>
      </c>
    </row>
    <row r="2876" spans="1:4" x14ac:dyDescent="0.2">
      <c r="A2876">
        <v>153023132</v>
      </c>
      <c r="B2876" t="s">
        <v>3380</v>
      </c>
      <c r="C2876">
        <f t="shared" si="88"/>
        <v>1</v>
      </c>
      <c r="D2876">
        <f t="shared" si="89"/>
        <v>1</v>
      </c>
    </row>
    <row r="2877" spans="1:4" x14ac:dyDescent="0.2">
      <c r="A2877">
        <v>58284552</v>
      </c>
      <c r="B2877" t="s">
        <v>3380</v>
      </c>
      <c r="C2877">
        <f t="shared" si="88"/>
        <v>1</v>
      </c>
      <c r="D2877">
        <f t="shared" si="89"/>
        <v>1</v>
      </c>
    </row>
    <row r="2878" spans="1:4" x14ac:dyDescent="0.2">
      <c r="A2878">
        <v>190366452</v>
      </c>
      <c r="B2878" t="s">
        <v>3380</v>
      </c>
      <c r="C2878">
        <f t="shared" si="88"/>
        <v>1</v>
      </c>
      <c r="D2878">
        <f t="shared" si="89"/>
        <v>1</v>
      </c>
    </row>
    <row r="2879" spans="1:4" x14ac:dyDescent="0.2">
      <c r="A2879">
        <v>27803192</v>
      </c>
      <c r="B2879" t="s">
        <v>3380</v>
      </c>
      <c r="C2879">
        <f t="shared" si="88"/>
        <v>1</v>
      </c>
      <c r="D2879">
        <f t="shared" si="89"/>
        <v>1</v>
      </c>
    </row>
    <row r="2880" spans="1:4" x14ac:dyDescent="0.2">
      <c r="A2880">
        <v>174499172</v>
      </c>
      <c r="B2880" t="s">
        <v>3380</v>
      </c>
      <c r="C2880">
        <f t="shared" si="88"/>
        <v>1</v>
      </c>
      <c r="D2880">
        <f t="shared" si="89"/>
        <v>1</v>
      </c>
    </row>
    <row r="2881" spans="1:4" x14ac:dyDescent="0.2">
      <c r="A2881">
        <v>11770332</v>
      </c>
      <c r="B2881" t="s">
        <v>3380</v>
      </c>
      <c r="C2881">
        <f t="shared" si="88"/>
        <v>1</v>
      </c>
      <c r="D2881">
        <f t="shared" si="89"/>
        <v>1</v>
      </c>
    </row>
    <row r="2882" spans="1:4" x14ac:dyDescent="0.2">
      <c r="A2882">
        <v>191865193</v>
      </c>
      <c r="B2882" t="s">
        <v>3380</v>
      </c>
      <c r="C2882">
        <f t="shared" si="88"/>
        <v>1</v>
      </c>
      <c r="D2882">
        <f t="shared" si="89"/>
        <v>1</v>
      </c>
    </row>
    <row r="2883" spans="1:4" x14ac:dyDescent="0.2">
      <c r="A2883">
        <v>191839977</v>
      </c>
      <c r="B2883" t="s">
        <v>3380</v>
      </c>
      <c r="C2883">
        <f t="shared" ref="C2883:C2946" si="90">IF(IFERROR(SEARCH(" PA", B2883), 0), 1, 0)</f>
        <v>1</v>
      </c>
      <c r="D2883">
        <f t="shared" ref="D2883:D2946" si="91">IF(IFERROR(SEARCH("Pittsburgh", B2883), 0), 1, 0)</f>
        <v>1</v>
      </c>
    </row>
    <row r="2884" spans="1:4" x14ac:dyDescent="0.2">
      <c r="A2884">
        <v>4592887</v>
      </c>
      <c r="B2884" t="s">
        <v>3380</v>
      </c>
      <c r="C2884">
        <f t="shared" si="90"/>
        <v>1</v>
      </c>
      <c r="D2884">
        <f t="shared" si="91"/>
        <v>1</v>
      </c>
    </row>
    <row r="2885" spans="1:4" x14ac:dyDescent="0.2">
      <c r="A2885">
        <v>171707152</v>
      </c>
      <c r="B2885" t="s">
        <v>3380</v>
      </c>
      <c r="C2885">
        <f t="shared" si="90"/>
        <v>1</v>
      </c>
      <c r="D2885">
        <f t="shared" si="91"/>
        <v>1</v>
      </c>
    </row>
    <row r="2886" spans="1:4" x14ac:dyDescent="0.2">
      <c r="A2886">
        <v>191223630</v>
      </c>
      <c r="B2886" t="s">
        <v>3380</v>
      </c>
      <c r="C2886">
        <f t="shared" si="90"/>
        <v>1</v>
      </c>
      <c r="D2886">
        <f t="shared" si="91"/>
        <v>1</v>
      </c>
    </row>
    <row r="2887" spans="1:4" x14ac:dyDescent="0.2">
      <c r="A2887">
        <v>191625530</v>
      </c>
      <c r="B2887" t="s">
        <v>3380</v>
      </c>
      <c r="C2887">
        <f t="shared" si="90"/>
        <v>1</v>
      </c>
      <c r="D2887">
        <f t="shared" si="91"/>
        <v>1</v>
      </c>
    </row>
    <row r="2888" spans="1:4" x14ac:dyDescent="0.2">
      <c r="A2888">
        <v>10652069</v>
      </c>
      <c r="B2888" t="s">
        <v>3380</v>
      </c>
      <c r="C2888">
        <f t="shared" si="90"/>
        <v>1</v>
      </c>
      <c r="D2888">
        <f t="shared" si="91"/>
        <v>1</v>
      </c>
    </row>
    <row r="2889" spans="1:4" x14ac:dyDescent="0.2">
      <c r="A2889">
        <v>191862856</v>
      </c>
      <c r="B2889" t="s">
        <v>3380</v>
      </c>
      <c r="C2889">
        <f t="shared" si="90"/>
        <v>1</v>
      </c>
      <c r="D2889">
        <f t="shared" si="91"/>
        <v>1</v>
      </c>
    </row>
    <row r="2890" spans="1:4" x14ac:dyDescent="0.2">
      <c r="A2890">
        <v>57366972</v>
      </c>
      <c r="B2890" t="s">
        <v>3380</v>
      </c>
      <c r="C2890">
        <f t="shared" si="90"/>
        <v>1</v>
      </c>
      <c r="D2890">
        <f t="shared" si="91"/>
        <v>1</v>
      </c>
    </row>
    <row r="2891" spans="1:4" x14ac:dyDescent="0.2">
      <c r="A2891">
        <v>119960512</v>
      </c>
      <c r="B2891" t="s">
        <v>3380</v>
      </c>
      <c r="C2891">
        <f t="shared" si="90"/>
        <v>1</v>
      </c>
      <c r="D2891">
        <f t="shared" si="91"/>
        <v>1</v>
      </c>
    </row>
    <row r="2892" spans="1:4" x14ac:dyDescent="0.2">
      <c r="A2892">
        <v>191934838</v>
      </c>
      <c r="B2892" t="s">
        <v>3380</v>
      </c>
      <c r="C2892">
        <f t="shared" si="90"/>
        <v>1</v>
      </c>
      <c r="D2892">
        <f t="shared" si="91"/>
        <v>1</v>
      </c>
    </row>
    <row r="2893" spans="1:4" x14ac:dyDescent="0.2">
      <c r="A2893">
        <v>5760003</v>
      </c>
      <c r="B2893" t="s">
        <v>3380</v>
      </c>
      <c r="C2893">
        <f t="shared" si="90"/>
        <v>1</v>
      </c>
      <c r="D2893">
        <f t="shared" si="91"/>
        <v>1</v>
      </c>
    </row>
    <row r="2894" spans="1:4" x14ac:dyDescent="0.2">
      <c r="A2894">
        <v>12035344</v>
      </c>
      <c r="B2894" t="s">
        <v>3380</v>
      </c>
      <c r="C2894">
        <f t="shared" si="90"/>
        <v>1</v>
      </c>
      <c r="D2894">
        <f t="shared" si="91"/>
        <v>1</v>
      </c>
    </row>
    <row r="2895" spans="1:4" x14ac:dyDescent="0.2">
      <c r="A2895">
        <v>113006582</v>
      </c>
      <c r="B2895" t="s">
        <v>3380</v>
      </c>
      <c r="C2895">
        <f t="shared" si="90"/>
        <v>1</v>
      </c>
      <c r="D2895">
        <f t="shared" si="91"/>
        <v>1</v>
      </c>
    </row>
    <row r="2896" spans="1:4" x14ac:dyDescent="0.2">
      <c r="A2896">
        <v>25440482</v>
      </c>
      <c r="B2896" t="s">
        <v>3380</v>
      </c>
      <c r="C2896">
        <f t="shared" si="90"/>
        <v>1</v>
      </c>
      <c r="D2896">
        <f t="shared" si="91"/>
        <v>1</v>
      </c>
    </row>
    <row r="2897" spans="1:4" x14ac:dyDescent="0.2">
      <c r="A2897">
        <v>189789567</v>
      </c>
      <c r="B2897" t="s">
        <v>3380</v>
      </c>
      <c r="C2897">
        <f t="shared" si="90"/>
        <v>1</v>
      </c>
      <c r="D2897">
        <f t="shared" si="91"/>
        <v>1</v>
      </c>
    </row>
    <row r="2898" spans="1:4" x14ac:dyDescent="0.2">
      <c r="A2898">
        <v>40095402</v>
      </c>
      <c r="B2898" t="s">
        <v>3380</v>
      </c>
      <c r="C2898">
        <f t="shared" si="90"/>
        <v>1</v>
      </c>
      <c r="D2898">
        <f t="shared" si="91"/>
        <v>1</v>
      </c>
    </row>
    <row r="2899" spans="1:4" x14ac:dyDescent="0.2">
      <c r="A2899">
        <v>170755582</v>
      </c>
      <c r="B2899" t="s">
        <v>3380</v>
      </c>
      <c r="C2899">
        <f t="shared" si="90"/>
        <v>1</v>
      </c>
      <c r="D2899">
        <f t="shared" si="91"/>
        <v>1</v>
      </c>
    </row>
    <row r="2900" spans="1:4" x14ac:dyDescent="0.2">
      <c r="A2900">
        <v>188816405</v>
      </c>
      <c r="B2900" t="s">
        <v>3380</v>
      </c>
      <c r="C2900">
        <f t="shared" si="90"/>
        <v>1</v>
      </c>
      <c r="D2900">
        <f t="shared" si="91"/>
        <v>1</v>
      </c>
    </row>
    <row r="2901" spans="1:4" x14ac:dyDescent="0.2">
      <c r="A2901">
        <v>15510791</v>
      </c>
      <c r="B2901" t="s">
        <v>3380</v>
      </c>
      <c r="C2901">
        <f t="shared" si="90"/>
        <v>1</v>
      </c>
      <c r="D2901">
        <f t="shared" si="91"/>
        <v>1</v>
      </c>
    </row>
    <row r="2902" spans="1:4" x14ac:dyDescent="0.2">
      <c r="A2902">
        <v>74528952</v>
      </c>
      <c r="B2902" t="s">
        <v>3380</v>
      </c>
      <c r="C2902">
        <f t="shared" si="90"/>
        <v>1</v>
      </c>
      <c r="D2902">
        <f t="shared" si="91"/>
        <v>1</v>
      </c>
    </row>
    <row r="2903" spans="1:4" x14ac:dyDescent="0.2">
      <c r="A2903">
        <v>188646250</v>
      </c>
      <c r="B2903" t="s">
        <v>3380</v>
      </c>
      <c r="C2903">
        <f t="shared" si="90"/>
        <v>1</v>
      </c>
      <c r="D2903">
        <f t="shared" si="91"/>
        <v>1</v>
      </c>
    </row>
    <row r="2904" spans="1:4" x14ac:dyDescent="0.2">
      <c r="A2904">
        <v>134218582</v>
      </c>
      <c r="B2904" t="s">
        <v>3380</v>
      </c>
      <c r="C2904">
        <f t="shared" si="90"/>
        <v>1</v>
      </c>
      <c r="D2904">
        <f t="shared" si="91"/>
        <v>1</v>
      </c>
    </row>
    <row r="2905" spans="1:4" x14ac:dyDescent="0.2">
      <c r="A2905">
        <v>8069678</v>
      </c>
      <c r="B2905" t="s">
        <v>3380</v>
      </c>
      <c r="C2905">
        <f t="shared" si="90"/>
        <v>1</v>
      </c>
      <c r="D2905">
        <f t="shared" si="91"/>
        <v>1</v>
      </c>
    </row>
    <row r="2906" spans="1:4" x14ac:dyDescent="0.2">
      <c r="A2906">
        <v>38075962</v>
      </c>
      <c r="B2906" t="s">
        <v>3380</v>
      </c>
      <c r="C2906">
        <f t="shared" si="90"/>
        <v>1</v>
      </c>
      <c r="D2906">
        <f t="shared" si="91"/>
        <v>1</v>
      </c>
    </row>
    <row r="2907" spans="1:4" x14ac:dyDescent="0.2">
      <c r="A2907">
        <v>108981502</v>
      </c>
      <c r="B2907" t="s">
        <v>3380</v>
      </c>
      <c r="C2907">
        <f t="shared" si="90"/>
        <v>1</v>
      </c>
      <c r="D2907">
        <f t="shared" si="91"/>
        <v>1</v>
      </c>
    </row>
    <row r="2908" spans="1:4" x14ac:dyDescent="0.2">
      <c r="A2908">
        <v>88896342</v>
      </c>
      <c r="B2908" t="s">
        <v>3380</v>
      </c>
      <c r="C2908">
        <f t="shared" si="90"/>
        <v>1</v>
      </c>
      <c r="D2908">
        <f t="shared" si="91"/>
        <v>1</v>
      </c>
    </row>
    <row r="2909" spans="1:4" x14ac:dyDescent="0.2">
      <c r="A2909">
        <v>49325022</v>
      </c>
      <c r="B2909" t="s">
        <v>3380</v>
      </c>
      <c r="C2909">
        <f t="shared" si="90"/>
        <v>1</v>
      </c>
      <c r="D2909">
        <f t="shared" si="91"/>
        <v>1</v>
      </c>
    </row>
    <row r="2910" spans="1:4" x14ac:dyDescent="0.2">
      <c r="A2910">
        <v>28301652</v>
      </c>
      <c r="B2910" t="s">
        <v>3380</v>
      </c>
      <c r="C2910">
        <f t="shared" si="90"/>
        <v>1</v>
      </c>
      <c r="D2910">
        <f t="shared" si="91"/>
        <v>1</v>
      </c>
    </row>
    <row r="2911" spans="1:4" x14ac:dyDescent="0.2">
      <c r="A2911">
        <v>12167767</v>
      </c>
      <c r="B2911" t="s">
        <v>3380</v>
      </c>
      <c r="C2911">
        <f t="shared" si="90"/>
        <v>1</v>
      </c>
      <c r="D2911">
        <f t="shared" si="91"/>
        <v>1</v>
      </c>
    </row>
    <row r="2912" spans="1:4" x14ac:dyDescent="0.2">
      <c r="A2912">
        <v>11663509</v>
      </c>
      <c r="B2912" t="s">
        <v>3380</v>
      </c>
      <c r="C2912">
        <f t="shared" si="90"/>
        <v>1</v>
      </c>
      <c r="D2912">
        <f t="shared" si="91"/>
        <v>1</v>
      </c>
    </row>
    <row r="2913" spans="1:4" x14ac:dyDescent="0.2">
      <c r="A2913">
        <v>101759422</v>
      </c>
      <c r="B2913" t="s">
        <v>3380</v>
      </c>
      <c r="C2913">
        <f t="shared" si="90"/>
        <v>1</v>
      </c>
      <c r="D2913">
        <f t="shared" si="91"/>
        <v>1</v>
      </c>
    </row>
    <row r="2914" spans="1:4" x14ac:dyDescent="0.2">
      <c r="A2914">
        <v>58823692</v>
      </c>
      <c r="B2914" t="s">
        <v>3380</v>
      </c>
      <c r="C2914">
        <f t="shared" si="90"/>
        <v>1</v>
      </c>
      <c r="D2914">
        <f t="shared" si="91"/>
        <v>1</v>
      </c>
    </row>
    <row r="2915" spans="1:4" x14ac:dyDescent="0.2">
      <c r="A2915">
        <v>173568872</v>
      </c>
      <c r="B2915" t="s">
        <v>3380</v>
      </c>
      <c r="C2915">
        <f t="shared" si="90"/>
        <v>1</v>
      </c>
      <c r="D2915">
        <f t="shared" si="91"/>
        <v>1</v>
      </c>
    </row>
    <row r="2916" spans="1:4" x14ac:dyDescent="0.2">
      <c r="A2916">
        <v>60069022</v>
      </c>
      <c r="B2916" t="s">
        <v>3380</v>
      </c>
      <c r="C2916">
        <f t="shared" si="90"/>
        <v>1</v>
      </c>
      <c r="D2916">
        <f t="shared" si="91"/>
        <v>1</v>
      </c>
    </row>
    <row r="2917" spans="1:4" x14ac:dyDescent="0.2">
      <c r="A2917">
        <v>65149352</v>
      </c>
      <c r="B2917" t="s">
        <v>3380</v>
      </c>
      <c r="C2917">
        <f t="shared" si="90"/>
        <v>1</v>
      </c>
      <c r="D2917">
        <f t="shared" si="91"/>
        <v>1</v>
      </c>
    </row>
    <row r="2918" spans="1:4" x14ac:dyDescent="0.2">
      <c r="A2918">
        <v>84987042</v>
      </c>
      <c r="B2918" t="s">
        <v>3380</v>
      </c>
      <c r="C2918">
        <f t="shared" si="90"/>
        <v>1</v>
      </c>
      <c r="D2918">
        <f t="shared" si="91"/>
        <v>1</v>
      </c>
    </row>
    <row r="2919" spans="1:4" x14ac:dyDescent="0.2">
      <c r="A2919">
        <v>133979662</v>
      </c>
      <c r="B2919" t="s">
        <v>3380</v>
      </c>
      <c r="C2919">
        <f t="shared" si="90"/>
        <v>1</v>
      </c>
      <c r="D2919">
        <f t="shared" si="91"/>
        <v>1</v>
      </c>
    </row>
    <row r="2920" spans="1:4" x14ac:dyDescent="0.2">
      <c r="A2920">
        <v>185362400</v>
      </c>
      <c r="B2920" t="s">
        <v>3380</v>
      </c>
      <c r="C2920">
        <f t="shared" si="90"/>
        <v>1</v>
      </c>
      <c r="D2920">
        <f t="shared" si="91"/>
        <v>1</v>
      </c>
    </row>
    <row r="2921" spans="1:4" x14ac:dyDescent="0.2">
      <c r="A2921">
        <v>186672340</v>
      </c>
      <c r="B2921" t="s">
        <v>3380</v>
      </c>
      <c r="C2921">
        <f t="shared" si="90"/>
        <v>1</v>
      </c>
      <c r="D2921">
        <f t="shared" si="91"/>
        <v>1</v>
      </c>
    </row>
    <row r="2922" spans="1:4" x14ac:dyDescent="0.2">
      <c r="A2922">
        <v>191369140</v>
      </c>
      <c r="B2922" t="s">
        <v>3380</v>
      </c>
      <c r="C2922">
        <f t="shared" si="90"/>
        <v>1</v>
      </c>
      <c r="D2922">
        <f t="shared" si="91"/>
        <v>1</v>
      </c>
    </row>
    <row r="2923" spans="1:4" x14ac:dyDescent="0.2">
      <c r="A2923">
        <v>14514805</v>
      </c>
      <c r="B2923" t="s">
        <v>3380</v>
      </c>
      <c r="C2923">
        <f t="shared" si="90"/>
        <v>1</v>
      </c>
      <c r="D2923">
        <f t="shared" si="91"/>
        <v>1</v>
      </c>
    </row>
    <row r="2924" spans="1:4" x14ac:dyDescent="0.2">
      <c r="A2924">
        <v>153844052</v>
      </c>
      <c r="B2924" t="s">
        <v>3380</v>
      </c>
      <c r="C2924">
        <f t="shared" si="90"/>
        <v>1</v>
      </c>
      <c r="D2924">
        <f t="shared" si="91"/>
        <v>1</v>
      </c>
    </row>
    <row r="2925" spans="1:4" x14ac:dyDescent="0.2">
      <c r="A2925">
        <v>90030452</v>
      </c>
      <c r="B2925" t="s">
        <v>3380</v>
      </c>
      <c r="C2925">
        <f t="shared" si="90"/>
        <v>1</v>
      </c>
      <c r="D2925">
        <f t="shared" si="91"/>
        <v>1</v>
      </c>
    </row>
    <row r="2926" spans="1:4" x14ac:dyDescent="0.2">
      <c r="A2926">
        <v>63311512</v>
      </c>
      <c r="B2926" t="s">
        <v>3380</v>
      </c>
      <c r="C2926">
        <f t="shared" si="90"/>
        <v>1</v>
      </c>
      <c r="D2926">
        <f t="shared" si="91"/>
        <v>1</v>
      </c>
    </row>
    <row r="2927" spans="1:4" x14ac:dyDescent="0.2">
      <c r="A2927">
        <v>136981422</v>
      </c>
      <c r="B2927" t="s">
        <v>3380</v>
      </c>
      <c r="C2927">
        <f t="shared" si="90"/>
        <v>1</v>
      </c>
      <c r="D2927">
        <f t="shared" si="91"/>
        <v>1</v>
      </c>
    </row>
    <row r="2928" spans="1:4" x14ac:dyDescent="0.2">
      <c r="A2928">
        <v>33759172</v>
      </c>
      <c r="B2928" t="s">
        <v>3380</v>
      </c>
      <c r="C2928">
        <f t="shared" si="90"/>
        <v>1</v>
      </c>
      <c r="D2928">
        <f t="shared" si="91"/>
        <v>1</v>
      </c>
    </row>
    <row r="2929" spans="1:4" x14ac:dyDescent="0.2">
      <c r="A2929">
        <v>107644582</v>
      </c>
      <c r="B2929" t="s">
        <v>3380</v>
      </c>
      <c r="C2929">
        <f t="shared" si="90"/>
        <v>1</v>
      </c>
      <c r="D2929">
        <f t="shared" si="91"/>
        <v>1</v>
      </c>
    </row>
    <row r="2930" spans="1:4" x14ac:dyDescent="0.2">
      <c r="A2930">
        <v>183659330</v>
      </c>
      <c r="B2930" t="s">
        <v>3380</v>
      </c>
      <c r="C2930">
        <f t="shared" si="90"/>
        <v>1</v>
      </c>
      <c r="D2930">
        <f t="shared" si="91"/>
        <v>1</v>
      </c>
    </row>
    <row r="2931" spans="1:4" x14ac:dyDescent="0.2">
      <c r="A2931">
        <v>114782252</v>
      </c>
      <c r="B2931" t="s">
        <v>3380</v>
      </c>
      <c r="C2931">
        <f t="shared" si="90"/>
        <v>1</v>
      </c>
      <c r="D2931">
        <f t="shared" si="91"/>
        <v>1</v>
      </c>
    </row>
    <row r="2932" spans="1:4" x14ac:dyDescent="0.2">
      <c r="A2932">
        <v>112565962</v>
      </c>
      <c r="B2932" t="s">
        <v>3380</v>
      </c>
      <c r="C2932">
        <f t="shared" si="90"/>
        <v>1</v>
      </c>
      <c r="D2932">
        <f t="shared" si="91"/>
        <v>1</v>
      </c>
    </row>
    <row r="2933" spans="1:4" x14ac:dyDescent="0.2">
      <c r="A2933">
        <v>191759634</v>
      </c>
      <c r="B2933" t="s">
        <v>3380</v>
      </c>
      <c r="C2933">
        <f t="shared" si="90"/>
        <v>1</v>
      </c>
      <c r="D2933">
        <f t="shared" si="91"/>
        <v>1</v>
      </c>
    </row>
    <row r="2934" spans="1:4" x14ac:dyDescent="0.2">
      <c r="A2934">
        <v>9698281</v>
      </c>
      <c r="B2934" t="s">
        <v>3380</v>
      </c>
      <c r="C2934">
        <f t="shared" si="90"/>
        <v>1</v>
      </c>
      <c r="D2934">
        <f t="shared" si="91"/>
        <v>1</v>
      </c>
    </row>
    <row r="2935" spans="1:4" x14ac:dyDescent="0.2">
      <c r="A2935">
        <v>83878662</v>
      </c>
      <c r="B2935" t="s">
        <v>3380</v>
      </c>
      <c r="C2935">
        <f t="shared" si="90"/>
        <v>1</v>
      </c>
      <c r="D2935">
        <f t="shared" si="91"/>
        <v>1</v>
      </c>
    </row>
    <row r="2936" spans="1:4" x14ac:dyDescent="0.2">
      <c r="A2936">
        <v>191804605</v>
      </c>
      <c r="B2936" t="s">
        <v>3380</v>
      </c>
      <c r="C2936">
        <f t="shared" si="90"/>
        <v>1</v>
      </c>
      <c r="D2936">
        <f t="shared" si="91"/>
        <v>1</v>
      </c>
    </row>
    <row r="2937" spans="1:4" x14ac:dyDescent="0.2">
      <c r="A2937">
        <v>4930869</v>
      </c>
      <c r="B2937" t="s">
        <v>3380</v>
      </c>
      <c r="C2937">
        <f t="shared" si="90"/>
        <v>1</v>
      </c>
      <c r="D2937">
        <f t="shared" si="91"/>
        <v>1</v>
      </c>
    </row>
    <row r="2938" spans="1:4" x14ac:dyDescent="0.2">
      <c r="A2938">
        <v>3052844</v>
      </c>
      <c r="B2938" t="s">
        <v>3380</v>
      </c>
      <c r="C2938">
        <f t="shared" si="90"/>
        <v>1</v>
      </c>
      <c r="D2938">
        <f t="shared" si="91"/>
        <v>1</v>
      </c>
    </row>
    <row r="2939" spans="1:4" x14ac:dyDescent="0.2">
      <c r="A2939">
        <v>147083462</v>
      </c>
      <c r="B2939" t="s">
        <v>3380</v>
      </c>
      <c r="C2939">
        <f t="shared" si="90"/>
        <v>1</v>
      </c>
      <c r="D2939">
        <f t="shared" si="91"/>
        <v>1</v>
      </c>
    </row>
    <row r="2940" spans="1:4" x14ac:dyDescent="0.2">
      <c r="A2940">
        <v>105036062</v>
      </c>
      <c r="B2940" t="s">
        <v>3380</v>
      </c>
      <c r="C2940">
        <f t="shared" si="90"/>
        <v>1</v>
      </c>
      <c r="D2940">
        <f t="shared" si="91"/>
        <v>1</v>
      </c>
    </row>
    <row r="2941" spans="1:4" x14ac:dyDescent="0.2">
      <c r="A2941">
        <v>156568902</v>
      </c>
      <c r="B2941" t="s">
        <v>3380</v>
      </c>
      <c r="C2941">
        <f t="shared" si="90"/>
        <v>1</v>
      </c>
      <c r="D2941">
        <f t="shared" si="91"/>
        <v>1</v>
      </c>
    </row>
    <row r="2942" spans="1:4" x14ac:dyDescent="0.2">
      <c r="A2942">
        <v>85487492</v>
      </c>
      <c r="B2942" t="s">
        <v>3380</v>
      </c>
      <c r="C2942">
        <f t="shared" si="90"/>
        <v>1</v>
      </c>
      <c r="D2942">
        <f t="shared" si="91"/>
        <v>1</v>
      </c>
    </row>
    <row r="2943" spans="1:4" x14ac:dyDescent="0.2">
      <c r="A2943">
        <v>48307422</v>
      </c>
      <c r="B2943" t="s">
        <v>3380</v>
      </c>
      <c r="C2943">
        <f t="shared" si="90"/>
        <v>1</v>
      </c>
      <c r="D2943">
        <f t="shared" si="91"/>
        <v>1</v>
      </c>
    </row>
    <row r="2944" spans="1:4" x14ac:dyDescent="0.2">
      <c r="A2944">
        <v>182573355</v>
      </c>
      <c r="B2944" t="s">
        <v>3380</v>
      </c>
      <c r="C2944">
        <f t="shared" si="90"/>
        <v>1</v>
      </c>
      <c r="D2944">
        <f t="shared" si="91"/>
        <v>1</v>
      </c>
    </row>
    <row r="2945" spans="1:4" x14ac:dyDescent="0.2">
      <c r="A2945">
        <v>11802179</v>
      </c>
      <c r="B2945" t="s">
        <v>3380</v>
      </c>
      <c r="C2945">
        <f t="shared" si="90"/>
        <v>1</v>
      </c>
      <c r="D2945">
        <f t="shared" si="91"/>
        <v>1</v>
      </c>
    </row>
    <row r="2946" spans="1:4" x14ac:dyDescent="0.2">
      <c r="A2946">
        <v>37682812</v>
      </c>
      <c r="B2946" t="s">
        <v>3380</v>
      </c>
      <c r="C2946">
        <f t="shared" si="90"/>
        <v>1</v>
      </c>
      <c r="D2946">
        <f t="shared" si="91"/>
        <v>1</v>
      </c>
    </row>
    <row r="2947" spans="1:4" x14ac:dyDescent="0.2">
      <c r="A2947">
        <v>184348542</v>
      </c>
      <c r="B2947" t="s">
        <v>3380</v>
      </c>
      <c r="C2947">
        <f t="shared" ref="C2947:C3010" si="92">IF(IFERROR(SEARCH(" PA", B2947), 0), 1, 0)</f>
        <v>1</v>
      </c>
      <c r="D2947">
        <f t="shared" ref="D2947:D3010" si="93">IF(IFERROR(SEARCH("Pittsburgh", B2947), 0), 1, 0)</f>
        <v>1</v>
      </c>
    </row>
    <row r="2948" spans="1:4" x14ac:dyDescent="0.2">
      <c r="A2948">
        <v>156028692</v>
      </c>
      <c r="B2948" t="s">
        <v>3380</v>
      </c>
      <c r="C2948">
        <f t="shared" si="92"/>
        <v>1</v>
      </c>
      <c r="D2948">
        <f t="shared" si="93"/>
        <v>1</v>
      </c>
    </row>
    <row r="2949" spans="1:4" x14ac:dyDescent="0.2">
      <c r="A2949">
        <v>80421662</v>
      </c>
      <c r="B2949" t="s">
        <v>3380</v>
      </c>
      <c r="C2949">
        <f t="shared" si="92"/>
        <v>1</v>
      </c>
      <c r="D2949">
        <f t="shared" si="93"/>
        <v>1</v>
      </c>
    </row>
    <row r="2950" spans="1:4" x14ac:dyDescent="0.2">
      <c r="A2950">
        <v>191262219</v>
      </c>
      <c r="B2950" t="s">
        <v>3380</v>
      </c>
      <c r="C2950">
        <f t="shared" si="92"/>
        <v>1</v>
      </c>
      <c r="D2950">
        <f t="shared" si="93"/>
        <v>1</v>
      </c>
    </row>
    <row r="2951" spans="1:4" x14ac:dyDescent="0.2">
      <c r="A2951">
        <v>13554780</v>
      </c>
      <c r="B2951" t="s">
        <v>3380</v>
      </c>
      <c r="C2951">
        <f t="shared" si="92"/>
        <v>1</v>
      </c>
      <c r="D2951">
        <f t="shared" si="93"/>
        <v>1</v>
      </c>
    </row>
    <row r="2952" spans="1:4" x14ac:dyDescent="0.2">
      <c r="A2952">
        <v>185313892</v>
      </c>
      <c r="B2952" t="s">
        <v>3380</v>
      </c>
      <c r="C2952">
        <f t="shared" si="92"/>
        <v>1</v>
      </c>
      <c r="D2952">
        <f t="shared" si="93"/>
        <v>1</v>
      </c>
    </row>
    <row r="2953" spans="1:4" x14ac:dyDescent="0.2">
      <c r="A2953">
        <v>183072889</v>
      </c>
      <c r="B2953" t="s">
        <v>3380</v>
      </c>
      <c r="C2953">
        <f t="shared" si="92"/>
        <v>1</v>
      </c>
      <c r="D2953">
        <f t="shared" si="93"/>
        <v>1</v>
      </c>
    </row>
    <row r="2954" spans="1:4" x14ac:dyDescent="0.2">
      <c r="A2954">
        <v>205231</v>
      </c>
      <c r="B2954" t="s">
        <v>3380</v>
      </c>
      <c r="C2954">
        <f t="shared" si="92"/>
        <v>1</v>
      </c>
      <c r="D2954">
        <f t="shared" si="93"/>
        <v>1</v>
      </c>
    </row>
    <row r="2955" spans="1:4" x14ac:dyDescent="0.2">
      <c r="A2955">
        <v>187547187</v>
      </c>
      <c r="B2955" t="s">
        <v>3380</v>
      </c>
      <c r="C2955">
        <f t="shared" si="92"/>
        <v>1</v>
      </c>
      <c r="D2955">
        <f t="shared" si="93"/>
        <v>1</v>
      </c>
    </row>
    <row r="2956" spans="1:4" x14ac:dyDescent="0.2">
      <c r="A2956">
        <v>107328342</v>
      </c>
      <c r="B2956" t="s">
        <v>3380</v>
      </c>
      <c r="C2956">
        <f t="shared" si="92"/>
        <v>1</v>
      </c>
      <c r="D2956">
        <f t="shared" si="93"/>
        <v>1</v>
      </c>
    </row>
    <row r="2957" spans="1:4" x14ac:dyDescent="0.2">
      <c r="A2957">
        <v>8981553</v>
      </c>
      <c r="B2957" t="s">
        <v>3380</v>
      </c>
      <c r="C2957">
        <f t="shared" si="92"/>
        <v>1</v>
      </c>
      <c r="D2957">
        <f t="shared" si="93"/>
        <v>1</v>
      </c>
    </row>
    <row r="2958" spans="1:4" x14ac:dyDescent="0.2">
      <c r="A2958">
        <v>82520592</v>
      </c>
      <c r="B2958" t="s">
        <v>3380</v>
      </c>
      <c r="C2958">
        <f t="shared" si="92"/>
        <v>1</v>
      </c>
      <c r="D2958">
        <f t="shared" si="93"/>
        <v>1</v>
      </c>
    </row>
    <row r="2959" spans="1:4" x14ac:dyDescent="0.2">
      <c r="A2959">
        <v>191232937</v>
      </c>
      <c r="B2959" t="s">
        <v>3380</v>
      </c>
      <c r="C2959">
        <f t="shared" si="92"/>
        <v>1</v>
      </c>
      <c r="D2959">
        <f t="shared" si="93"/>
        <v>1</v>
      </c>
    </row>
    <row r="2960" spans="1:4" x14ac:dyDescent="0.2">
      <c r="A2960">
        <v>185915711</v>
      </c>
      <c r="B2960" t="s">
        <v>3380</v>
      </c>
      <c r="C2960">
        <f t="shared" si="92"/>
        <v>1</v>
      </c>
      <c r="D2960">
        <f t="shared" si="93"/>
        <v>1</v>
      </c>
    </row>
    <row r="2961" spans="1:4" x14ac:dyDescent="0.2">
      <c r="A2961">
        <v>13607105</v>
      </c>
      <c r="B2961" t="s">
        <v>3380</v>
      </c>
      <c r="C2961">
        <f t="shared" si="92"/>
        <v>1</v>
      </c>
      <c r="D2961">
        <f t="shared" si="93"/>
        <v>1</v>
      </c>
    </row>
    <row r="2962" spans="1:4" x14ac:dyDescent="0.2">
      <c r="A2962">
        <v>93793952</v>
      </c>
      <c r="B2962" t="s">
        <v>3380</v>
      </c>
      <c r="C2962">
        <f t="shared" si="92"/>
        <v>1</v>
      </c>
      <c r="D2962">
        <f t="shared" si="93"/>
        <v>1</v>
      </c>
    </row>
    <row r="2963" spans="1:4" x14ac:dyDescent="0.2">
      <c r="A2963">
        <v>182014792</v>
      </c>
      <c r="B2963" t="s">
        <v>3380</v>
      </c>
      <c r="C2963">
        <f t="shared" si="92"/>
        <v>1</v>
      </c>
      <c r="D2963">
        <f t="shared" si="93"/>
        <v>1</v>
      </c>
    </row>
    <row r="2964" spans="1:4" x14ac:dyDescent="0.2">
      <c r="A2964">
        <v>191798520</v>
      </c>
      <c r="B2964" t="s">
        <v>3380</v>
      </c>
      <c r="C2964">
        <f t="shared" si="92"/>
        <v>1</v>
      </c>
      <c r="D2964">
        <f t="shared" si="93"/>
        <v>1</v>
      </c>
    </row>
    <row r="2965" spans="1:4" x14ac:dyDescent="0.2">
      <c r="A2965">
        <v>91789412</v>
      </c>
      <c r="B2965" t="s">
        <v>3380</v>
      </c>
      <c r="C2965">
        <f t="shared" si="92"/>
        <v>1</v>
      </c>
      <c r="D2965">
        <f t="shared" si="93"/>
        <v>1</v>
      </c>
    </row>
    <row r="2966" spans="1:4" x14ac:dyDescent="0.2">
      <c r="A2966">
        <v>57213892</v>
      </c>
      <c r="B2966" t="s">
        <v>3380</v>
      </c>
      <c r="C2966">
        <f t="shared" si="92"/>
        <v>1</v>
      </c>
      <c r="D2966">
        <f t="shared" si="93"/>
        <v>1</v>
      </c>
    </row>
    <row r="2967" spans="1:4" x14ac:dyDescent="0.2">
      <c r="A2967">
        <v>164760362</v>
      </c>
      <c r="B2967" t="s">
        <v>3380</v>
      </c>
      <c r="C2967">
        <f t="shared" si="92"/>
        <v>1</v>
      </c>
      <c r="D2967">
        <f t="shared" si="93"/>
        <v>1</v>
      </c>
    </row>
    <row r="2968" spans="1:4" x14ac:dyDescent="0.2">
      <c r="A2968">
        <v>171967762</v>
      </c>
      <c r="B2968" t="s">
        <v>3380</v>
      </c>
      <c r="C2968">
        <f t="shared" si="92"/>
        <v>1</v>
      </c>
      <c r="D2968">
        <f t="shared" si="93"/>
        <v>1</v>
      </c>
    </row>
    <row r="2969" spans="1:4" x14ac:dyDescent="0.2">
      <c r="A2969">
        <v>111059972</v>
      </c>
      <c r="B2969" t="s">
        <v>3380</v>
      </c>
      <c r="C2969">
        <f t="shared" si="92"/>
        <v>1</v>
      </c>
      <c r="D2969">
        <f t="shared" si="93"/>
        <v>1</v>
      </c>
    </row>
    <row r="2970" spans="1:4" x14ac:dyDescent="0.2">
      <c r="A2970">
        <v>80977012</v>
      </c>
      <c r="B2970" t="s">
        <v>3380</v>
      </c>
      <c r="C2970">
        <f t="shared" si="92"/>
        <v>1</v>
      </c>
      <c r="D2970">
        <f t="shared" si="93"/>
        <v>1</v>
      </c>
    </row>
    <row r="2971" spans="1:4" x14ac:dyDescent="0.2">
      <c r="A2971">
        <v>130880512</v>
      </c>
      <c r="B2971" t="s">
        <v>3380</v>
      </c>
      <c r="C2971">
        <f t="shared" si="92"/>
        <v>1</v>
      </c>
      <c r="D2971">
        <f t="shared" si="93"/>
        <v>1</v>
      </c>
    </row>
    <row r="2972" spans="1:4" x14ac:dyDescent="0.2">
      <c r="A2972">
        <v>14493820</v>
      </c>
      <c r="B2972" t="s">
        <v>3380</v>
      </c>
      <c r="C2972">
        <f t="shared" si="92"/>
        <v>1</v>
      </c>
      <c r="D2972">
        <f t="shared" si="93"/>
        <v>1</v>
      </c>
    </row>
    <row r="2973" spans="1:4" x14ac:dyDescent="0.2">
      <c r="A2973">
        <v>8457539</v>
      </c>
      <c r="B2973" t="s">
        <v>3380</v>
      </c>
      <c r="C2973">
        <f t="shared" si="92"/>
        <v>1</v>
      </c>
      <c r="D2973">
        <f t="shared" si="93"/>
        <v>1</v>
      </c>
    </row>
    <row r="2974" spans="1:4" x14ac:dyDescent="0.2">
      <c r="A2974">
        <v>186278119</v>
      </c>
      <c r="B2974" t="s">
        <v>3380</v>
      </c>
      <c r="C2974">
        <f t="shared" si="92"/>
        <v>1</v>
      </c>
      <c r="D2974">
        <f t="shared" si="93"/>
        <v>1</v>
      </c>
    </row>
    <row r="2975" spans="1:4" x14ac:dyDescent="0.2">
      <c r="A2975">
        <v>123720302</v>
      </c>
      <c r="B2975" t="s">
        <v>3380</v>
      </c>
      <c r="C2975">
        <f t="shared" si="92"/>
        <v>1</v>
      </c>
      <c r="D2975">
        <f t="shared" si="93"/>
        <v>1</v>
      </c>
    </row>
    <row r="2976" spans="1:4" x14ac:dyDescent="0.2">
      <c r="A2976">
        <v>19517451</v>
      </c>
      <c r="B2976" t="s">
        <v>3380</v>
      </c>
      <c r="C2976">
        <f t="shared" si="92"/>
        <v>1</v>
      </c>
      <c r="D2976">
        <f t="shared" si="93"/>
        <v>1</v>
      </c>
    </row>
    <row r="2977" spans="1:4" x14ac:dyDescent="0.2">
      <c r="A2977">
        <v>131766842</v>
      </c>
      <c r="B2977" t="s">
        <v>3380</v>
      </c>
      <c r="C2977">
        <f t="shared" si="92"/>
        <v>1</v>
      </c>
      <c r="D2977">
        <f t="shared" si="93"/>
        <v>1</v>
      </c>
    </row>
    <row r="2978" spans="1:4" x14ac:dyDescent="0.2">
      <c r="A2978">
        <v>1947231</v>
      </c>
      <c r="B2978" t="s">
        <v>3380</v>
      </c>
      <c r="C2978">
        <f t="shared" si="92"/>
        <v>1</v>
      </c>
      <c r="D2978">
        <f t="shared" si="93"/>
        <v>1</v>
      </c>
    </row>
    <row r="2979" spans="1:4" x14ac:dyDescent="0.2">
      <c r="A2979">
        <v>189850380</v>
      </c>
      <c r="B2979" t="s">
        <v>3380</v>
      </c>
      <c r="C2979">
        <f t="shared" si="92"/>
        <v>1</v>
      </c>
      <c r="D2979">
        <f t="shared" si="93"/>
        <v>1</v>
      </c>
    </row>
    <row r="2980" spans="1:4" x14ac:dyDescent="0.2">
      <c r="A2980">
        <v>128881452</v>
      </c>
      <c r="B2980" t="s">
        <v>3380</v>
      </c>
      <c r="C2980">
        <f t="shared" si="92"/>
        <v>1</v>
      </c>
      <c r="D2980">
        <f t="shared" si="93"/>
        <v>1</v>
      </c>
    </row>
    <row r="2981" spans="1:4" x14ac:dyDescent="0.2">
      <c r="A2981">
        <v>11664775</v>
      </c>
      <c r="B2981" t="s">
        <v>3380</v>
      </c>
      <c r="C2981">
        <f t="shared" si="92"/>
        <v>1</v>
      </c>
      <c r="D2981">
        <f t="shared" si="93"/>
        <v>1</v>
      </c>
    </row>
    <row r="2982" spans="1:4" x14ac:dyDescent="0.2">
      <c r="A2982">
        <v>10612156</v>
      </c>
      <c r="B2982" t="s">
        <v>3380</v>
      </c>
      <c r="C2982">
        <f t="shared" si="92"/>
        <v>1</v>
      </c>
      <c r="D2982">
        <f t="shared" si="93"/>
        <v>1</v>
      </c>
    </row>
    <row r="2983" spans="1:4" x14ac:dyDescent="0.2">
      <c r="A2983">
        <v>11969710</v>
      </c>
      <c r="B2983" t="s">
        <v>3380</v>
      </c>
      <c r="C2983">
        <f t="shared" si="92"/>
        <v>1</v>
      </c>
      <c r="D2983">
        <f t="shared" si="93"/>
        <v>1</v>
      </c>
    </row>
    <row r="2984" spans="1:4" x14ac:dyDescent="0.2">
      <c r="A2984">
        <v>11932443</v>
      </c>
      <c r="B2984" t="s">
        <v>3380</v>
      </c>
      <c r="C2984">
        <f t="shared" si="92"/>
        <v>1</v>
      </c>
      <c r="D2984">
        <f t="shared" si="93"/>
        <v>1</v>
      </c>
    </row>
    <row r="2985" spans="1:4" x14ac:dyDescent="0.2">
      <c r="A2985">
        <v>54548102</v>
      </c>
      <c r="B2985" t="s">
        <v>3380</v>
      </c>
      <c r="C2985">
        <f t="shared" si="92"/>
        <v>1</v>
      </c>
      <c r="D2985">
        <f t="shared" si="93"/>
        <v>1</v>
      </c>
    </row>
    <row r="2986" spans="1:4" x14ac:dyDescent="0.2">
      <c r="A2986">
        <v>81332292</v>
      </c>
      <c r="B2986" t="s">
        <v>3380</v>
      </c>
      <c r="C2986">
        <f t="shared" si="92"/>
        <v>1</v>
      </c>
      <c r="D2986">
        <f t="shared" si="93"/>
        <v>1</v>
      </c>
    </row>
    <row r="2987" spans="1:4" x14ac:dyDescent="0.2">
      <c r="A2987">
        <v>2879015</v>
      </c>
      <c r="B2987" t="s">
        <v>3380</v>
      </c>
      <c r="C2987">
        <f t="shared" si="92"/>
        <v>1</v>
      </c>
      <c r="D2987">
        <f t="shared" si="93"/>
        <v>1</v>
      </c>
    </row>
    <row r="2988" spans="1:4" x14ac:dyDescent="0.2">
      <c r="A2988">
        <v>136623172</v>
      </c>
      <c r="B2988" t="s">
        <v>3380</v>
      </c>
      <c r="C2988">
        <f t="shared" si="92"/>
        <v>1</v>
      </c>
      <c r="D2988">
        <f t="shared" si="93"/>
        <v>1</v>
      </c>
    </row>
    <row r="2989" spans="1:4" x14ac:dyDescent="0.2">
      <c r="A2989">
        <v>72187152</v>
      </c>
      <c r="B2989" t="s">
        <v>3380</v>
      </c>
      <c r="C2989">
        <f t="shared" si="92"/>
        <v>1</v>
      </c>
      <c r="D2989">
        <f t="shared" si="93"/>
        <v>1</v>
      </c>
    </row>
    <row r="2990" spans="1:4" x14ac:dyDescent="0.2">
      <c r="A2990">
        <v>101321902</v>
      </c>
      <c r="B2990" t="s">
        <v>3380</v>
      </c>
      <c r="C2990">
        <f t="shared" si="92"/>
        <v>1</v>
      </c>
      <c r="D2990">
        <f t="shared" si="93"/>
        <v>1</v>
      </c>
    </row>
    <row r="2991" spans="1:4" x14ac:dyDescent="0.2">
      <c r="A2991">
        <v>133972162</v>
      </c>
      <c r="B2991" t="s">
        <v>3380</v>
      </c>
      <c r="C2991">
        <f t="shared" si="92"/>
        <v>1</v>
      </c>
      <c r="D2991">
        <f t="shared" si="93"/>
        <v>1</v>
      </c>
    </row>
    <row r="2992" spans="1:4" x14ac:dyDescent="0.2">
      <c r="A2992">
        <v>145838932</v>
      </c>
      <c r="B2992" t="s">
        <v>3380</v>
      </c>
      <c r="C2992">
        <f t="shared" si="92"/>
        <v>1</v>
      </c>
      <c r="D2992">
        <f t="shared" si="93"/>
        <v>1</v>
      </c>
    </row>
    <row r="2993" spans="1:4" x14ac:dyDescent="0.2">
      <c r="A2993">
        <v>185575895</v>
      </c>
      <c r="B2993" t="s">
        <v>3380</v>
      </c>
      <c r="C2993">
        <f t="shared" si="92"/>
        <v>1</v>
      </c>
      <c r="D2993">
        <f t="shared" si="93"/>
        <v>1</v>
      </c>
    </row>
    <row r="2994" spans="1:4" x14ac:dyDescent="0.2">
      <c r="A2994">
        <v>187544562</v>
      </c>
      <c r="B2994" t="s">
        <v>3380</v>
      </c>
      <c r="C2994">
        <f t="shared" si="92"/>
        <v>1</v>
      </c>
      <c r="D2994">
        <f t="shared" si="93"/>
        <v>1</v>
      </c>
    </row>
    <row r="2995" spans="1:4" x14ac:dyDescent="0.2">
      <c r="A2995">
        <v>144460692</v>
      </c>
      <c r="B2995" t="s">
        <v>3380</v>
      </c>
      <c r="C2995">
        <f t="shared" si="92"/>
        <v>1</v>
      </c>
      <c r="D2995">
        <f t="shared" si="93"/>
        <v>1</v>
      </c>
    </row>
    <row r="2996" spans="1:4" x14ac:dyDescent="0.2">
      <c r="A2996">
        <v>70848462</v>
      </c>
      <c r="B2996" t="s">
        <v>3380</v>
      </c>
      <c r="C2996">
        <f t="shared" si="92"/>
        <v>1</v>
      </c>
      <c r="D2996">
        <f t="shared" si="93"/>
        <v>1</v>
      </c>
    </row>
    <row r="2997" spans="1:4" x14ac:dyDescent="0.2">
      <c r="A2997">
        <v>7829391</v>
      </c>
      <c r="B2997" t="s">
        <v>3380</v>
      </c>
      <c r="C2997">
        <f t="shared" si="92"/>
        <v>1</v>
      </c>
      <c r="D2997">
        <f t="shared" si="93"/>
        <v>1</v>
      </c>
    </row>
    <row r="2998" spans="1:4" x14ac:dyDescent="0.2">
      <c r="A2998">
        <v>9634913</v>
      </c>
      <c r="B2998" t="s">
        <v>3380</v>
      </c>
      <c r="C2998">
        <f t="shared" si="92"/>
        <v>1</v>
      </c>
      <c r="D2998">
        <f t="shared" si="93"/>
        <v>1</v>
      </c>
    </row>
    <row r="2999" spans="1:4" x14ac:dyDescent="0.2">
      <c r="A2999">
        <v>117660752</v>
      </c>
      <c r="B2999" t="s">
        <v>3380</v>
      </c>
      <c r="C2999">
        <f t="shared" si="92"/>
        <v>1</v>
      </c>
      <c r="D2999">
        <f t="shared" si="93"/>
        <v>1</v>
      </c>
    </row>
    <row r="3000" spans="1:4" x14ac:dyDescent="0.2">
      <c r="A3000">
        <v>2752968</v>
      </c>
      <c r="B3000" t="s">
        <v>3380</v>
      </c>
      <c r="C3000">
        <f t="shared" si="92"/>
        <v>1</v>
      </c>
      <c r="D3000">
        <f t="shared" si="93"/>
        <v>1</v>
      </c>
    </row>
    <row r="3001" spans="1:4" x14ac:dyDescent="0.2">
      <c r="A3001">
        <v>183981292</v>
      </c>
      <c r="B3001" t="s">
        <v>3380</v>
      </c>
      <c r="C3001">
        <f t="shared" si="92"/>
        <v>1</v>
      </c>
      <c r="D3001">
        <f t="shared" si="93"/>
        <v>1</v>
      </c>
    </row>
    <row r="3002" spans="1:4" x14ac:dyDescent="0.2">
      <c r="A3002">
        <v>65276172</v>
      </c>
      <c r="B3002" t="s">
        <v>3380</v>
      </c>
      <c r="C3002">
        <f t="shared" si="92"/>
        <v>1</v>
      </c>
      <c r="D3002">
        <f t="shared" si="93"/>
        <v>1</v>
      </c>
    </row>
    <row r="3003" spans="1:4" x14ac:dyDescent="0.2">
      <c r="A3003">
        <v>190772438</v>
      </c>
      <c r="B3003" t="s">
        <v>3380</v>
      </c>
      <c r="C3003">
        <f t="shared" si="92"/>
        <v>1</v>
      </c>
      <c r="D3003">
        <f t="shared" si="93"/>
        <v>1</v>
      </c>
    </row>
    <row r="3004" spans="1:4" x14ac:dyDescent="0.2">
      <c r="A3004">
        <v>191194057</v>
      </c>
      <c r="B3004" t="s">
        <v>3380</v>
      </c>
      <c r="C3004">
        <f t="shared" si="92"/>
        <v>1</v>
      </c>
      <c r="D3004">
        <f t="shared" si="93"/>
        <v>1</v>
      </c>
    </row>
    <row r="3005" spans="1:4" x14ac:dyDescent="0.2">
      <c r="A3005">
        <v>11522730</v>
      </c>
      <c r="B3005" t="s">
        <v>3380</v>
      </c>
      <c r="C3005">
        <f t="shared" si="92"/>
        <v>1</v>
      </c>
      <c r="D3005">
        <f t="shared" si="93"/>
        <v>1</v>
      </c>
    </row>
    <row r="3006" spans="1:4" x14ac:dyDescent="0.2">
      <c r="A3006">
        <v>7127857</v>
      </c>
      <c r="B3006" t="s">
        <v>3380</v>
      </c>
      <c r="C3006">
        <f t="shared" si="92"/>
        <v>1</v>
      </c>
      <c r="D3006">
        <f t="shared" si="93"/>
        <v>1</v>
      </c>
    </row>
    <row r="3007" spans="1:4" x14ac:dyDescent="0.2">
      <c r="A3007">
        <v>191290671</v>
      </c>
      <c r="B3007" t="s">
        <v>3380</v>
      </c>
      <c r="C3007">
        <f t="shared" si="92"/>
        <v>1</v>
      </c>
      <c r="D3007">
        <f t="shared" si="93"/>
        <v>1</v>
      </c>
    </row>
    <row r="3008" spans="1:4" x14ac:dyDescent="0.2">
      <c r="A3008">
        <v>185563716</v>
      </c>
      <c r="B3008" t="s">
        <v>3380</v>
      </c>
      <c r="C3008">
        <f t="shared" si="92"/>
        <v>1</v>
      </c>
      <c r="D3008">
        <f t="shared" si="93"/>
        <v>1</v>
      </c>
    </row>
    <row r="3009" spans="1:4" x14ac:dyDescent="0.2">
      <c r="A3009">
        <v>190505051</v>
      </c>
      <c r="B3009" t="s">
        <v>3380</v>
      </c>
      <c r="C3009">
        <f t="shared" si="92"/>
        <v>1</v>
      </c>
      <c r="D3009">
        <f t="shared" si="93"/>
        <v>1</v>
      </c>
    </row>
    <row r="3010" spans="1:4" x14ac:dyDescent="0.2">
      <c r="A3010">
        <v>185582577</v>
      </c>
      <c r="B3010" t="s">
        <v>3380</v>
      </c>
      <c r="C3010">
        <f t="shared" si="92"/>
        <v>1</v>
      </c>
      <c r="D3010">
        <f t="shared" si="93"/>
        <v>1</v>
      </c>
    </row>
    <row r="3011" spans="1:4" x14ac:dyDescent="0.2">
      <c r="A3011">
        <v>190552692</v>
      </c>
      <c r="B3011" t="s">
        <v>3380</v>
      </c>
      <c r="C3011">
        <f t="shared" ref="C3011:C3074" si="94">IF(IFERROR(SEARCH(" PA", B3011), 0), 1, 0)</f>
        <v>1</v>
      </c>
      <c r="D3011">
        <f t="shared" ref="D3011:D3074" si="95">IF(IFERROR(SEARCH("Pittsburgh", B3011), 0), 1, 0)</f>
        <v>1</v>
      </c>
    </row>
    <row r="3012" spans="1:4" x14ac:dyDescent="0.2">
      <c r="A3012">
        <v>184498262</v>
      </c>
      <c r="B3012" t="s">
        <v>3380</v>
      </c>
      <c r="C3012">
        <f t="shared" si="94"/>
        <v>1</v>
      </c>
      <c r="D3012">
        <f t="shared" si="95"/>
        <v>1</v>
      </c>
    </row>
    <row r="3013" spans="1:4" x14ac:dyDescent="0.2">
      <c r="A3013">
        <v>89088292</v>
      </c>
      <c r="B3013" t="s">
        <v>3380</v>
      </c>
      <c r="C3013">
        <f t="shared" si="94"/>
        <v>1</v>
      </c>
      <c r="D3013">
        <f t="shared" si="95"/>
        <v>1</v>
      </c>
    </row>
    <row r="3014" spans="1:4" x14ac:dyDescent="0.2">
      <c r="A3014">
        <v>190331594</v>
      </c>
      <c r="B3014" t="s">
        <v>3380</v>
      </c>
      <c r="C3014">
        <f t="shared" si="94"/>
        <v>1</v>
      </c>
      <c r="D3014">
        <f t="shared" si="95"/>
        <v>1</v>
      </c>
    </row>
    <row r="3015" spans="1:4" x14ac:dyDescent="0.2">
      <c r="A3015">
        <v>129948442</v>
      </c>
      <c r="B3015" t="s">
        <v>3380</v>
      </c>
      <c r="C3015">
        <f t="shared" si="94"/>
        <v>1</v>
      </c>
      <c r="D3015">
        <f t="shared" si="95"/>
        <v>1</v>
      </c>
    </row>
    <row r="3016" spans="1:4" x14ac:dyDescent="0.2">
      <c r="A3016">
        <v>3112175</v>
      </c>
      <c r="B3016" t="s">
        <v>3380</v>
      </c>
      <c r="C3016">
        <f t="shared" si="94"/>
        <v>1</v>
      </c>
      <c r="D3016">
        <f t="shared" si="95"/>
        <v>1</v>
      </c>
    </row>
    <row r="3017" spans="1:4" x14ac:dyDescent="0.2">
      <c r="A3017">
        <v>4312723</v>
      </c>
      <c r="B3017" t="s">
        <v>3380</v>
      </c>
      <c r="C3017">
        <f t="shared" si="94"/>
        <v>1</v>
      </c>
      <c r="D3017">
        <f t="shared" si="95"/>
        <v>1</v>
      </c>
    </row>
    <row r="3018" spans="1:4" x14ac:dyDescent="0.2">
      <c r="A3018">
        <v>3113790</v>
      </c>
      <c r="B3018" t="s">
        <v>3380</v>
      </c>
      <c r="C3018">
        <f t="shared" si="94"/>
        <v>1</v>
      </c>
      <c r="D3018">
        <f t="shared" si="95"/>
        <v>1</v>
      </c>
    </row>
    <row r="3019" spans="1:4" x14ac:dyDescent="0.2">
      <c r="A3019">
        <v>8512770</v>
      </c>
      <c r="B3019" t="s">
        <v>3380</v>
      </c>
      <c r="C3019">
        <f t="shared" si="94"/>
        <v>1</v>
      </c>
      <c r="D3019">
        <f t="shared" si="95"/>
        <v>1</v>
      </c>
    </row>
    <row r="3020" spans="1:4" x14ac:dyDescent="0.2">
      <c r="A3020">
        <v>182491636</v>
      </c>
      <c r="B3020" t="s">
        <v>3380</v>
      </c>
      <c r="C3020">
        <f t="shared" si="94"/>
        <v>1</v>
      </c>
      <c r="D3020">
        <f t="shared" si="95"/>
        <v>1</v>
      </c>
    </row>
    <row r="3021" spans="1:4" x14ac:dyDescent="0.2">
      <c r="A3021">
        <v>173763662</v>
      </c>
      <c r="B3021" t="s">
        <v>3380</v>
      </c>
      <c r="C3021">
        <f t="shared" si="94"/>
        <v>1</v>
      </c>
      <c r="D3021">
        <f t="shared" si="95"/>
        <v>1</v>
      </c>
    </row>
    <row r="3022" spans="1:4" x14ac:dyDescent="0.2">
      <c r="A3022">
        <v>188674311</v>
      </c>
      <c r="B3022" t="s">
        <v>3380</v>
      </c>
      <c r="C3022">
        <f t="shared" si="94"/>
        <v>1</v>
      </c>
      <c r="D3022">
        <f t="shared" si="95"/>
        <v>1</v>
      </c>
    </row>
    <row r="3023" spans="1:4" x14ac:dyDescent="0.2">
      <c r="A3023">
        <v>163601222</v>
      </c>
      <c r="B3023" t="s">
        <v>3380</v>
      </c>
      <c r="C3023">
        <f t="shared" si="94"/>
        <v>1</v>
      </c>
      <c r="D3023">
        <f t="shared" si="95"/>
        <v>1</v>
      </c>
    </row>
    <row r="3024" spans="1:4" x14ac:dyDescent="0.2">
      <c r="A3024">
        <v>125306832</v>
      </c>
      <c r="B3024" t="s">
        <v>3380</v>
      </c>
      <c r="C3024">
        <f t="shared" si="94"/>
        <v>1</v>
      </c>
      <c r="D3024">
        <f t="shared" si="95"/>
        <v>1</v>
      </c>
    </row>
    <row r="3025" spans="1:4" x14ac:dyDescent="0.2">
      <c r="A3025">
        <v>182827937</v>
      </c>
      <c r="B3025" t="s">
        <v>3380</v>
      </c>
      <c r="C3025">
        <f t="shared" si="94"/>
        <v>1</v>
      </c>
      <c r="D3025">
        <f t="shared" si="95"/>
        <v>1</v>
      </c>
    </row>
    <row r="3026" spans="1:4" x14ac:dyDescent="0.2">
      <c r="A3026">
        <v>187251041</v>
      </c>
      <c r="B3026" t="s">
        <v>3380</v>
      </c>
      <c r="C3026">
        <f t="shared" si="94"/>
        <v>1</v>
      </c>
      <c r="D3026">
        <f t="shared" si="95"/>
        <v>1</v>
      </c>
    </row>
    <row r="3027" spans="1:4" x14ac:dyDescent="0.2">
      <c r="A3027">
        <v>8972518</v>
      </c>
      <c r="B3027" t="s">
        <v>3380</v>
      </c>
      <c r="C3027">
        <f t="shared" si="94"/>
        <v>1</v>
      </c>
      <c r="D3027">
        <f t="shared" si="95"/>
        <v>1</v>
      </c>
    </row>
    <row r="3028" spans="1:4" x14ac:dyDescent="0.2">
      <c r="A3028">
        <v>184961757</v>
      </c>
      <c r="B3028" t="s">
        <v>3380</v>
      </c>
      <c r="C3028">
        <f t="shared" si="94"/>
        <v>1</v>
      </c>
      <c r="D3028">
        <f t="shared" si="95"/>
        <v>1</v>
      </c>
    </row>
    <row r="3029" spans="1:4" x14ac:dyDescent="0.2">
      <c r="A3029">
        <v>86481632</v>
      </c>
      <c r="B3029" t="s">
        <v>3380</v>
      </c>
      <c r="C3029">
        <f t="shared" si="94"/>
        <v>1</v>
      </c>
      <c r="D3029">
        <f t="shared" si="95"/>
        <v>1</v>
      </c>
    </row>
    <row r="3030" spans="1:4" x14ac:dyDescent="0.2">
      <c r="A3030">
        <v>178271402</v>
      </c>
      <c r="B3030" t="s">
        <v>3380</v>
      </c>
      <c r="C3030">
        <f t="shared" si="94"/>
        <v>1</v>
      </c>
      <c r="D3030">
        <f t="shared" si="95"/>
        <v>1</v>
      </c>
    </row>
    <row r="3031" spans="1:4" x14ac:dyDescent="0.2">
      <c r="A3031">
        <v>184805514</v>
      </c>
      <c r="B3031" t="s">
        <v>3380</v>
      </c>
      <c r="C3031">
        <f t="shared" si="94"/>
        <v>1</v>
      </c>
      <c r="D3031">
        <f t="shared" si="95"/>
        <v>1</v>
      </c>
    </row>
    <row r="3032" spans="1:4" x14ac:dyDescent="0.2">
      <c r="A3032">
        <v>191069973</v>
      </c>
      <c r="B3032" t="s">
        <v>3380</v>
      </c>
      <c r="C3032">
        <f t="shared" si="94"/>
        <v>1</v>
      </c>
      <c r="D3032">
        <f t="shared" si="95"/>
        <v>1</v>
      </c>
    </row>
    <row r="3033" spans="1:4" x14ac:dyDescent="0.2">
      <c r="A3033">
        <v>24535722</v>
      </c>
      <c r="B3033" t="s">
        <v>3380</v>
      </c>
      <c r="C3033">
        <f t="shared" si="94"/>
        <v>1</v>
      </c>
      <c r="D3033">
        <f t="shared" si="95"/>
        <v>1</v>
      </c>
    </row>
    <row r="3034" spans="1:4" x14ac:dyDescent="0.2">
      <c r="A3034">
        <v>157574592</v>
      </c>
      <c r="B3034" t="s">
        <v>3380</v>
      </c>
      <c r="C3034">
        <f t="shared" si="94"/>
        <v>1</v>
      </c>
      <c r="D3034">
        <f t="shared" si="95"/>
        <v>1</v>
      </c>
    </row>
    <row r="3035" spans="1:4" x14ac:dyDescent="0.2">
      <c r="A3035">
        <v>50673392</v>
      </c>
      <c r="B3035" t="s">
        <v>3380</v>
      </c>
      <c r="C3035">
        <f t="shared" si="94"/>
        <v>1</v>
      </c>
      <c r="D3035">
        <f t="shared" si="95"/>
        <v>1</v>
      </c>
    </row>
    <row r="3036" spans="1:4" x14ac:dyDescent="0.2">
      <c r="A3036">
        <v>8028288</v>
      </c>
      <c r="B3036" t="s">
        <v>3380</v>
      </c>
      <c r="C3036">
        <f t="shared" si="94"/>
        <v>1</v>
      </c>
      <c r="D3036">
        <f t="shared" si="95"/>
        <v>1</v>
      </c>
    </row>
    <row r="3037" spans="1:4" x14ac:dyDescent="0.2">
      <c r="A3037">
        <v>97166212</v>
      </c>
      <c r="B3037" t="s">
        <v>3380</v>
      </c>
      <c r="C3037">
        <f t="shared" si="94"/>
        <v>1</v>
      </c>
      <c r="D3037">
        <f t="shared" si="95"/>
        <v>1</v>
      </c>
    </row>
    <row r="3038" spans="1:4" x14ac:dyDescent="0.2">
      <c r="A3038">
        <v>182741621</v>
      </c>
      <c r="B3038" t="s">
        <v>3380</v>
      </c>
      <c r="C3038">
        <f t="shared" si="94"/>
        <v>1</v>
      </c>
      <c r="D3038">
        <f t="shared" si="95"/>
        <v>1</v>
      </c>
    </row>
    <row r="3039" spans="1:4" x14ac:dyDescent="0.2">
      <c r="A3039">
        <v>43246442</v>
      </c>
      <c r="B3039" t="s">
        <v>3380</v>
      </c>
      <c r="C3039">
        <f t="shared" si="94"/>
        <v>1</v>
      </c>
      <c r="D3039">
        <f t="shared" si="95"/>
        <v>1</v>
      </c>
    </row>
    <row r="3040" spans="1:4" x14ac:dyDescent="0.2">
      <c r="A3040">
        <v>109604932</v>
      </c>
      <c r="B3040" t="s">
        <v>3380</v>
      </c>
      <c r="C3040">
        <f t="shared" si="94"/>
        <v>1</v>
      </c>
      <c r="D3040">
        <f t="shared" si="95"/>
        <v>1</v>
      </c>
    </row>
    <row r="3041" spans="1:4" x14ac:dyDescent="0.2">
      <c r="A3041">
        <v>191986565</v>
      </c>
      <c r="B3041" t="s">
        <v>3380</v>
      </c>
      <c r="C3041">
        <f t="shared" si="94"/>
        <v>1</v>
      </c>
      <c r="D3041">
        <f t="shared" si="95"/>
        <v>1</v>
      </c>
    </row>
    <row r="3042" spans="1:4" x14ac:dyDescent="0.2">
      <c r="A3042">
        <v>139046532</v>
      </c>
      <c r="B3042" t="s">
        <v>3380</v>
      </c>
      <c r="C3042">
        <f t="shared" si="94"/>
        <v>1</v>
      </c>
      <c r="D3042">
        <f t="shared" si="95"/>
        <v>1</v>
      </c>
    </row>
    <row r="3043" spans="1:4" x14ac:dyDescent="0.2">
      <c r="A3043">
        <v>104252332</v>
      </c>
      <c r="B3043" t="s">
        <v>3380</v>
      </c>
      <c r="C3043">
        <f t="shared" si="94"/>
        <v>1</v>
      </c>
      <c r="D3043">
        <f t="shared" si="95"/>
        <v>1</v>
      </c>
    </row>
    <row r="3044" spans="1:4" x14ac:dyDescent="0.2">
      <c r="A3044">
        <v>136510482</v>
      </c>
      <c r="B3044" t="s">
        <v>3380</v>
      </c>
      <c r="C3044">
        <f t="shared" si="94"/>
        <v>1</v>
      </c>
      <c r="D3044">
        <f t="shared" si="95"/>
        <v>1</v>
      </c>
    </row>
    <row r="3045" spans="1:4" x14ac:dyDescent="0.2">
      <c r="A3045">
        <v>11960184</v>
      </c>
      <c r="B3045" t="s">
        <v>3380</v>
      </c>
      <c r="C3045">
        <f t="shared" si="94"/>
        <v>1</v>
      </c>
      <c r="D3045">
        <f t="shared" si="95"/>
        <v>1</v>
      </c>
    </row>
    <row r="3046" spans="1:4" x14ac:dyDescent="0.2">
      <c r="A3046">
        <v>86656712</v>
      </c>
      <c r="B3046" t="s">
        <v>3380</v>
      </c>
      <c r="C3046">
        <f t="shared" si="94"/>
        <v>1</v>
      </c>
      <c r="D3046">
        <f t="shared" si="95"/>
        <v>1</v>
      </c>
    </row>
    <row r="3047" spans="1:4" x14ac:dyDescent="0.2">
      <c r="A3047">
        <v>140126382</v>
      </c>
      <c r="B3047" t="s">
        <v>3380</v>
      </c>
      <c r="C3047">
        <f t="shared" si="94"/>
        <v>1</v>
      </c>
      <c r="D3047">
        <f t="shared" si="95"/>
        <v>1</v>
      </c>
    </row>
    <row r="3048" spans="1:4" x14ac:dyDescent="0.2">
      <c r="A3048">
        <v>119143652</v>
      </c>
      <c r="B3048" t="s">
        <v>3380</v>
      </c>
      <c r="C3048">
        <f t="shared" si="94"/>
        <v>1</v>
      </c>
      <c r="D3048">
        <f t="shared" si="95"/>
        <v>1</v>
      </c>
    </row>
    <row r="3049" spans="1:4" x14ac:dyDescent="0.2">
      <c r="A3049">
        <v>190969146</v>
      </c>
      <c r="B3049" t="s">
        <v>3380</v>
      </c>
      <c r="C3049">
        <f t="shared" si="94"/>
        <v>1</v>
      </c>
      <c r="D3049">
        <f t="shared" si="95"/>
        <v>1</v>
      </c>
    </row>
    <row r="3050" spans="1:4" x14ac:dyDescent="0.2">
      <c r="A3050">
        <v>123903302</v>
      </c>
      <c r="B3050" t="s">
        <v>3380</v>
      </c>
      <c r="C3050">
        <f t="shared" si="94"/>
        <v>1</v>
      </c>
      <c r="D3050">
        <f t="shared" si="95"/>
        <v>1</v>
      </c>
    </row>
    <row r="3051" spans="1:4" x14ac:dyDescent="0.2">
      <c r="A3051">
        <v>90411882</v>
      </c>
      <c r="B3051" t="s">
        <v>3380</v>
      </c>
      <c r="C3051">
        <f t="shared" si="94"/>
        <v>1</v>
      </c>
      <c r="D3051">
        <f t="shared" si="95"/>
        <v>1</v>
      </c>
    </row>
    <row r="3052" spans="1:4" x14ac:dyDescent="0.2">
      <c r="A3052">
        <v>12997510</v>
      </c>
      <c r="B3052" t="s">
        <v>3380</v>
      </c>
      <c r="C3052">
        <f t="shared" si="94"/>
        <v>1</v>
      </c>
      <c r="D3052">
        <f t="shared" si="95"/>
        <v>1</v>
      </c>
    </row>
    <row r="3053" spans="1:4" x14ac:dyDescent="0.2">
      <c r="A3053">
        <v>186983554</v>
      </c>
      <c r="B3053" t="s">
        <v>3380</v>
      </c>
      <c r="C3053">
        <f t="shared" si="94"/>
        <v>1</v>
      </c>
      <c r="D3053">
        <f t="shared" si="95"/>
        <v>1</v>
      </c>
    </row>
    <row r="3054" spans="1:4" x14ac:dyDescent="0.2">
      <c r="A3054">
        <v>12095573</v>
      </c>
      <c r="B3054" t="s">
        <v>3380</v>
      </c>
      <c r="C3054">
        <f t="shared" si="94"/>
        <v>1</v>
      </c>
      <c r="D3054">
        <f t="shared" si="95"/>
        <v>1</v>
      </c>
    </row>
    <row r="3055" spans="1:4" x14ac:dyDescent="0.2">
      <c r="A3055">
        <v>28218722</v>
      </c>
      <c r="B3055" t="s">
        <v>3380</v>
      </c>
      <c r="C3055">
        <f t="shared" si="94"/>
        <v>1</v>
      </c>
      <c r="D3055">
        <f t="shared" si="95"/>
        <v>1</v>
      </c>
    </row>
    <row r="3056" spans="1:4" x14ac:dyDescent="0.2">
      <c r="A3056">
        <v>9948042</v>
      </c>
      <c r="B3056" t="s">
        <v>3380</v>
      </c>
      <c r="C3056">
        <f t="shared" si="94"/>
        <v>1</v>
      </c>
      <c r="D3056">
        <f t="shared" si="95"/>
        <v>1</v>
      </c>
    </row>
    <row r="3057" spans="1:4" x14ac:dyDescent="0.2">
      <c r="A3057">
        <v>1008457</v>
      </c>
      <c r="B3057" t="s">
        <v>3380</v>
      </c>
      <c r="C3057">
        <f t="shared" si="94"/>
        <v>1</v>
      </c>
      <c r="D3057">
        <f t="shared" si="95"/>
        <v>1</v>
      </c>
    </row>
    <row r="3058" spans="1:4" x14ac:dyDescent="0.2">
      <c r="A3058">
        <v>111278382</v>
      </c>
      <c r="B3058" t="s">
        <v>3380</v>
      </c>
      <c r="C3058">
        <f t="shared" si="94"/>
        <v>1</v>
      </c>
      <c r="D3058">
        <f t="shared" si="95"/>
        <v>1</v>
      </c>
    </row>
    <row r="3059" spans="1:4" x14ac:dyDescent="0.2">
      <c r="A3059">
        <v>190311790</v>
      </c>
      <c r="B3059" t="s">
        <v>3380</v>
      </c>
      <c r="C3059">
        <f t="shared" si="94"/>
        <v>1</v>
      </c>
      <c r="D3059">
        <f t="shared" si="95"/>
        <v>1</v>
      </c>
    </row>
    <row r="3060" spans="1:4" x14ac:dyDescent="0.2">
      <c r="A3060">
        <v>119130352</v>
      </c>
      <c r="B3060" t="s">
        <v>3380</v>
      </c>
      <c r="C3060">
        <f t="shared" si="94"/>
        <v>1</v>
      </c>
      <c r="D3060">
        <f t="shared" si="95"/>
        <v>1</v>
      </c>
    </row>
    <row r="3061" spans="1:4" x14ac:dyDescent="0.2">
      <c r="A3061">
        <v>50154772</v>
      </c>
      <c r="B3061" t="s">
        <v>3380</v>
      </c>
      <c r="C3061">
        <f t="shared" si="94"/>
        <v>1</v>
      </c>
      <c r="D3061">
        <f t="shared" si="95"/>
        <v>1</v>
      </c>
    </row>
    <row r="3062" spans="1:4" x14ac:dyDescent="0.2">
      <c r="A3062">
        <v>247024</v>
      </c>
      <c r="B3062" t="s">
        <v>3380</v>
      </c>
      <c r="C3062">
        <f t="shared" si="94"/>
        <v>1</v>
      </c>
      <c r="D3062">
        <f t="shared" si="95"/>
        <v>1</v>
      </c>
    </row>
    <row r="3063" spans="1:4" x14ac:dyDescent="0.2">
      <c r="A3063">
        <v>135788312</v>
      </c>
      <c r="B3063" t="s">
        <v>3380</v>
      </c>
      <c r="C3063">
        <f t="shared" si="94"/>
        <v>1</v>
      </c>
      <c r="D3063">
        <f t="shared" si="95"/>
        <v>1</v>
      </c>
    </row>
    <row r="3064" spans="1:4" x14ac:dyDescent="0.2">
      <c r="A3064">
        <v>132903242</v>
      </c>
      <c r="B3064" t="s">
        <v>3380</v>
      </c>
      <c r="C3064">
        <f t="shared" si="94"/>
        <v>1</v>
      </c>
      <c r="D3064">
        <f t="shared" si="95"/>
        <v>1</v>
      </c>
    </row>
    <row r="3065" spans="1:4" x14ac:dyDescent="0.2">
      <c r="A3065">
        <v>136889382</v>
      </c>
      <c r="B3065" t="s">
        <v>3380</v>
      </c>
      <c r="C3065">
        <f t="shared" si="94"/>
        <v>1</v>
      </c>
      <c r="D3065">
        <f t="shared" si="95"/>
        <v>1</v>
      </c>
    </row>
    <row r="3066" spans="1:4" x14ac:dyDescent="0.2">
      <c r="A3066">
        <v>63828712</v>
      </c>
      <c r="B3066" t="s">
        <v>3380</v>
      </c>
      <c r="C3066">
        <f t="shared" si="94"/>
        <v>1</v>
      </c>
      <c r="D3066">
        <f t="shared" si="95"/>
        <v>1</v>
      </c>
    </row>
    <row r="3067" spans="1:4" x14ac:dyDescent="0.2">
      <c r="A3067">
        <v>185629647</v>
      </c>
      <c r="B3067" t="s">
        <v>3380</v>
      </c>
      <c r="C3067">
        <f t="shared" si="94"/>
        <v>1</v>
      </c>
      <c r="D3067">
        <f t="shared" si="95"/>
        <v>1</v>
      </c>
    </row>
    <row r="3068" spans="1:4" x14ac:dyDescent="0.2">
      <c r="A3068">
        <v>110719022</v>
      </c>
      <c r="B3068" t="s">
        <v>3380</v>
      </c>
      <c r="C3068">
        <f t="shared" si="94"/>
        <v>1</v>
      </c>
      <c r="D3068">
        <f t="shared" si="95"/>
        <v>1</v>
      </c>
    </row>
    <row r="3069" spans="1:4" x14ac:dyDescent="0.2">
      <c r="A3069">
        <v>78011702</v>
      </c>
      <c r="B3069" t="s">
        <v>3380</v>
      </c>
      <c r="C3069">
        <f t="shared" si="94"/>
        <v>1</v>
      </c>
      <c r="D3069">
        <f t="shared" si="95"/>
        <v>1</v>
      </c>
    </row>
    <row r="3070" spans="1:4" x14ac:dyDescent="0.2">
      <c r="A3070">
        <v>183334896</v>
      </c>
      <c r="B3070" t="s">
        <v>3380</v>
      </c>
      <c r="C3070">
        <f t="shared" si="94"/>
        <v>1</v>
      </c>
      <c r="D3070">
        <f t="shared" si="95"/>
        <v>1</v>
      </c>
    </row>
    <row r="3071" spans="1:4" x14ac:dyDescent="0.2">
      <c r="A3071">
        <v>126997452</v>
      </c>
      <c r="B3071" t="s">
        <v>3380</v>
      </c>
      <c r="C3071">
        <f t="shared" si="94"/>
        <v>1</v>
      </c>
      <c r="D3071">
        <f t="shared" si="95"/>
        <v>1</v>
      </c>
    </row>
    <row r="3072" spans="1:4" x14ac:dyDescent="0.2">
      <c r="A3072">
        <v>73675302</v>
      </c>
      <c r="B3072" t="s">
        <v>3380</v>
      </c>
      <c r="C3072">
        <f t="shared" si="94"/>
        <v>1</v>
      </c>
      <c r="D3072">
        <f t="shared" si="95"/>
        <v>1</v>
      </c>
    </row>
    <row r="3073" spans="1:4" x14ac:dyDescent="0.2">
      <c r="A3073">
        <v>111120172</v>
      </c>
      <c r="B3073" t="s">
        <v>3380</v>
      </c>
      <c r="C3073">
        <f t="shared" si="94"/>
        <v>1</v>
      </c>
      <c r="D3073">
        <f t="shared" si="95"/>
        <v>1</v>
      </c>
    </row>
    <row r="3074" spans="1:4" x14ac:dyDescent="0.2">
      <c r="A3074">
        <v>10164859</v>
      </c>
      <c r="B3074" t="s">
        <v>3380</v>
      </c>
      <c r="C3074">
        <f t="shared" si="94"/>
        <v>1</v>
      </c>
      <c r="D3074">
        <f t="shared" si="95"/>
        <v>1</v>
      </c>
    </row>
    <row r="3075" spans="1:4" x14ac:dyDescent="0.2">
      <c r="A3075">
        <v>183342492</v>
      </c>
      <c r="B3075" t="s">
        <v>3380</v>
      </c>
      <c r="C3075">
        <f t="shared" ref="C3075:C3138" si="96">IF(IFERROR(SEARCH(" PA", B3075), 0), 1, 0)</f>
        <v>1</v>
      </c>
      <c r="D3075">
        <f t="shared" ref="D3075:D3138" si="97">IF(IFERROR(SEARCH("Pittsburgh", B3075), 0), 1, 0)</f>
        <v>1</v>
      </c>
    </row>
    <row r="3076" spans="1:4" x14ac:dyDescent="0.2">
      <c r="A3076">
        <v>97628612</v>
      </c>
      <c r="B3076" t="s">
        <v>3380</v>
      </c>
      <c r="C3076">
        <f t="shared" si="96"/>
        <v>1</v>
      </c>
      <c r="D3076">
        <f t="shared" si="97"/>
        <v>1</v>
      </c>
    </row>
    <row r="3077" spans="1:4" x14ac:dyDescent="0.2">
      <c r="A3077">
        <v>190884825</v>
      </c>
      <c r="B3077" t="s">
        <v>3380</v>
      </c>
      <c r="C3077">
        <f t="shared" si="96"/>
        <v>1</v>
      </c>
      <c r="D3077">
        <f t="shared" si="97"/>
        <v>1</v>
      </c>
    </row>
    <row r="3078" spans="1:4" x14ac:dyDescent="0.2">
      <c r="A3078">
        <v>60273582</v>
      </c>
      <c r="B3078" t="s">
        <v>3380</v>
      </c>
      <c r="C3078">
        <f t="shared" si="96"/>
        <v>1</v>
      </c>
      <c r="D3078">
        <f t="shared" si="97"/>
        <v>1</v>
      </c>
    </row>
    <row r="3079" spans="1:4" x14ac:dyDescent="0.2">
      <c r="A3079">
        <v>190878915</v>
      </c>
      <c r="B3079" t="s">
        <v>3380</v>
      </c>
      <c r="C3079">
        <f t="shared" si="96"/>
        <v>1</v>
      </c>
      <c r="D3079">
        <f t="shared" si="97"/>
        <v>1</v>
      </c>
    </row>
    <row r="3080" spans="1:4" x14ac:dyDescent="0.2">
      <c r="A3080">
        <v>116151392</v>
      </c>
      <c r="B3080" t="s">
        <v>3380</v>
      </c>
      <c r="C3080">
        <f t="shared" si="96"/>
        <v>1</v>
      </c>
      <c r="D3080">
        <f t="shared" si="97"/>
        <v>1</v>
      </c>
    </row>
    <row r="3081" spans="1:4" x14ac:dyDescent="0.2">
      <c r="A3081">
        <v>188211311</v>
      </c>
      <c r="B3081" t="s">
        <v>3380</v>
      </c>
      <c r="C3081">
        <f t="shared" si="96"/>
        <v>1</v>
      </c>
      <c r="D3081">
        <f t="shared" si="97"/>
        <v>1</v>
      </c>
    </row>
    <row r="3082" spans="1:4" x14ac:dyDescent="0.2">
      <c r="A3082">
        <v>26403112</v>
      </c>
      <c r="B3082" t="s">
        <v>3380</v>
      </c>
      <c r="C3082">
        <f t="shared" si="96"/>
        <v>1</v>
      </c>
      <c r="D3082">
        <f t="shared" si="97"/>
        <v>1</v>
      </c>
    </row>
    <row r="3083" spans="1:4" x14ac:dyDescent="0.2">
      <c r="A3083">
        <v>19378491</v>
      </c>
      <c r="B3083" t="s">
        <v>3380</v>
      </c>
      <c r="C3083">
        <f t="shared" si="96"/>
        <v>1</v>
      </c>
      <c r="D3083">
        <f t="shared" si="97"/>
        <v>1</v>
      </c>
    </row>
    <row r="3084" spans="1:4" x14ac:dyDescent="0.2">
      <c r="A3084">
        <v>190841241</v>
      </c>
      <c r="B3084" t="s">
        <v>3380</v>
      </c>
      <c r="C3084">
        <f t="shared" si="96"/>
        <v>1</v>
      </c>
      <c r="D3084">
        <f t="shared" si="97"/>
        <v>1</v>
      </c>
    </row>
    <row r="3085" spans="1:4" x14ac:dyDescent="0.2">
      <c r="A3085">
        <v>31751342</v>
      </c>
      <c r="B3085" t="s">
        <v>3380</v>
      </c>
      <c r="C3085">
        <f t="shared" si="96"/>
        <v>1</v>
      </c>
      <c r="D3085">
        <f t="shared" si="97"/>
        <v>1</v>
      </c>
    </row>
    <row r="3086" spans="1:4" x14ac:dyDescent="0.2">
      <c r="A3086">
        <v>81334062</v>
      </c>
      <c r="B3086" t="s">
        <v>3380</v>
      </c>
      <c r="C3086">
        <f t="shared" si="96"/>
        <v>1</v>
      </c>
      <c r="D3086">
        <f t="shared" si="97"/>
        <v>1</v>
      </c>
    </row>
    <row r="3087" spans="1:4" x14ac:dyDescent="0.2">
      <c r="A3087">
        <v>12244779</v>
      </c>
      <c r="B3087" t="s">
        <v>3380</v>
      </c>
      <c r="C3087">
        <f t="shared" si="96"/>
        <v>1</v>
      </c>
      <c r="D3087">
        <f t="shared" si="97"/>
        <v>1</v>
      </c>
    </row>
    <row r="3088" spans="1:4" x14ac:dyDescent="0.2">
      <c r="A3088">
        <v>8505578</v>
      </c>
      <c r="B3088" t="s">
        <v>3380</v>
      </c>
      <c r="C3088">
        <f t="shared" si="96"/>
        <v>1</v>
      </c>
      <c r="D3088">
        <f t="shared" si="97"/>
        <v>1</v>
      </c>
    </row>
    <row r="3089" spans="1:4" x14ac:dyDescent="0.2">
      <c r="A3089">
        <v>11488595</v>
      </c>
      <c r="B3089" t="s">
        <v>3380</v>
      </c>
      <c r="C3089">
        <f t="shared" si="96"/>
        <v>1</v>
      </c>
      <c r="D3089">
        <f t="shared" si="97"/>
        <v>1</v>
      </c>
    </row>
    <row r="3090" spans="1:4" x14ac:dyDescent="0.2">
      <c r="A3090">
        <v>190491088</v>
      </c>
      <c r="B3090" t="s">
        <v>3380</v>
      </c>
      <c r="C3090">
        <f t="shared" si="96"/>
        <v>1</v>
      </c>
      <c r="D3090">
        <f t="shared" si="97"/>
        <v>1</v>
      </c>
    </row>
    <row r="3091" spans="1:4" x14ac:dyDescent="0.2">
      <c r="A3091">
        <v>68189102</v>
      </c>
      <c r="B3091" t="s">
        <v>3380</v>
      </c>
      <c r="C3091">
        <f t="shared" si="96"/>
        <v>1</v>
      </c>
      <c r="D3091">
        <f t="shared" si="97"/>
        <v>1</v>
      </c>
    </row>
    <row r="3092" spans="1:4" x14ac:dyDescent="0.2">
      <c r="A3092">
        <v>42365702</v>
      </c>
      <c r="B3092" t="s">
        <v>3380</v>
      </c>
      <c r="C3092">
        <f t="shared" si="96"/>
        <v>1</v>
      </c>
      <c r="D3092">
        <f t="shared" si="97"/>
        <v>1</v>
      </c>
    </row>
    <row r="3093" spans="1:4" x14ac:dyDescent="0.2">
      <c r="A3093">
        <v>21610411</v>
      </c>
      <c r="B3093" t="s">
        <v>3380</v>
      </c>
      <c r="C3093">
        <f t="shared" si="96"/>
        <v>1</v>
      </c>
      <c r="D3093">
        <f t="shared" si="97"/>
        <v>1</v>
      </c>
    </row>
    <row r="3094" spans="1:4" x14ac:dyDescent="0.2">
      <c r="A3094">
        <v>23614361</v>
      </c>
      <c r="B3094" t="s">
        <v>3380</v>
      </c>
      <c r="C3094">
        <f t="shared" si="96"/>
        <v>1</v>
      </c>
      <c r="D3094">
        <f t="shared" si="97"/>
        <v>1</v>
      </c>
    </row>
    <row r="3095" spans="1:4" x14ac:dyDescent="0.2">
      <c r="A3095">
        <v>158382612</v>
      </c>
      <c r="B3095" t="s">
        <v>3380</v>
      </c>
      <c r="C3095">
        <f t="shared" si="96"/>
        <v>1</v>
      </c>
      <c r="D3095">
        <f t="shared" si="97"/>
        <v>1</v>
      </c>
    </row>
    <row r="3096" spans="1:4" x14ac:dyDescent="0.2">
      <c r="A3096">
        <v>2130898</v>
      </c>
      <c r="B3096" t="s">
        <v>3380</v>
      </c>
      <c r="C3096">
        <f t="shared" si="96"/>
        <v>1</v>
      </c>
      <c r="D3096">
        <f t="shared" si="97"/>
        <v>1</v>
      </c>
    </row>
    <row r="3097" spans="1:4" x14ac:dyDescent="0.2">
      <c r="A3097">
        <v>16217261</v>
      </c>
      <c r="B3097" t="s">
        <v>3380</v>
      </c>
      <c r="C3097">
        <f t="shared" si="96"/>
        <v>1</v>
      </c>
      <c r="D3097">
        <f t="shared" si="97"/>
        <v>1</v>
      </c>
    </row>
    <row r="3098" spans="1:4" x14ac:dyDescent="0.2">
      <c r="A3098">
        <v>190828375</v>
      </c>
      <c r="B3098" t="s">
        <v>3380</v>
      </c>
      <c r="C3098">
        <f t="shared" si="96"/>
        <v>1</v>
      </c>
      <c r="D3098">
        <f t="shared" si="97"/>
        <v>1</v>
      </c>
    </row>
    <row r="3099" spans="1:4" x14ac:dyDescent="0.2">
      <c r="A3099">
        <v>190900958</v>
      </c>
      <c r="B3099" t="s">
        <v>3380</v>
      </c>
      <c r="C3099">
        <f t="shared" si="96"/>
        <v>1</v>
      </c>
      <c r="D3099">
        <f t="shared" si="97"/>
        <v>1</v>
      </c>
    </row>
    <row r="3100" spans="1:4" x14ac:dyDescent="0.2">
      <c r="A3100">
        <v>187171354</v>
      </c>
      <c r="B3100" t="s">
        <v>3380</v>
      </c>
      <c r="C3100">
        <f t="shared" si="96"/>
        <v>1</v>
      </c>
      <c r="D3100">
        <f t="shared" si="97"/>
        <v>1</v>
      </c>
    </row>
    <row r="3101" spans="1:4" x14ac:dyDescent="0.2">
      <c r="A3101">
        <v>104685672</v>
      </c>
      <c r="B3101" t="s">
        <v>3380</v>
      </c>
      <c r="C3101">
        <f t="shared" si="96"/>
        <v>1</v>
      </c>
      <c r="D3101">
        <f t="shared" si="97"/>
        <v>1</v>
      </c>
    </row>
    <row r="3102" spans="1:4" x14ac:dyDescent="0.2">
      <c r="A3102">
        <v>164127622</v>
      </c>
      <c r="B3102" t="s">
        <v>3380</v>
      </c>
      <c r="C3102">
        <f t="shared" si="96"/>
        <v>1</v>
      </c>
      <c r="D3102">
        <f t="shared" si="97"/>
        <v>1</v>
      </c>
    </row>
    <row r="3103" spans="1:4" x14ac:dyDescent="0.2">
      <c r="A3103">
        <v>95728942</v>
      </c>
      <c r="B3103" t="s">
        <v>3380</v>
      </c>
      <c r="C3103">
        <f t="shared" si="96"/>
        <v>1</v>
      </c>
      <c r="D3103">
        <f t="shared" si="97"/>
        <v>1</v>
      </c>
    </row>
    <row r="3104" spans="1:4" x14ac:dyDescent="0.2">
      <c r="A3104">
        <v>88285552</v>
      </c>
      <c r="B3104" t="s">
        <v>3380</v>
      </c>
      <c r="C3104">
        <f t="shared" si="96"/>
        <v>1</v>
      </c>
      <c r="D3104">
        <f t="shared" si="97"/>
        <v>1</v>
      </c>
    </row>
    <row r="3105" spans="1:4" x14ac:dyDescent="0.2">
      <c r="A3105">
        <v>92628592</v>
      </c>
      <c r="B3105" t="s">
        <v>3380</v>
      </c>
      <c r="C3105">
        <f t="shared" si="96"/>
        <v>1</v>
      </c>
      <c r="D3105">
        <f t="shared" si="97"/>
        <v>1</v>
      </c>
    </row>
    <row r="3106" spans="1:4" x14ac:dyDescent="0.2">
      <c r="A3106">
        <v>136950982</v>
      </c>
      <c r="B3106" t="s">
        <v>3380</v>
      </c>
      <c r="C3106">
        <f t="shared" si="96"/>
        <v>1</v>
      </c>
      <c r="D3106">
        <f t="shared" si="97"/>
        <v>1</v>
      </c>
    </row>
    <row r="3107" spans="1:4" x14ac:dyDescent="0.2">
      <c r="A3107">
        <v>138166132</v>
      </c>
      <c r="B3107" t="s">
        <v>3380</v>
      </c>
      <c r="C3107">
        <f t="shared" si="96"/>
        <v>1</v>
      </c>
      <c r="D3107">
        <f t="shared" si="97"/>
        <v>1</v>
      </c>
    </row>
    <row r="3108" spans="1:4" x14ac:dyDescent="0.2">
      <c r="A3108">
        <v>107737612</v>
      </c>
      <c r="B3108" t="s">
        <v>3380</v>
      </c>
      <c r="C3108">
        <f t="shared" si="96"/>
        <v>1</v>
      </c>
      <c r="D3108">
        <f t="shared" si="97"/>
        <v>1</v>
      </c>
    </row>
    <row r="3109" spans="1:4" x14ac:dyDescent="0.2">
      <c r="A3109">
        <v>187755647</v>
      </c>
      <c r="B3109" t="s">
        <v>3380</v>
      </c>
      <c r="C3109">
        <f t="shared" si="96"/>
        <v>1</v>
      </c>
      <c r="D3109">
        <f t="shared" si="97"/>
        <v>1</v>
      </c>
    </row>
    <row r="3110" spans="1:4" x14ac:dyDescent="0.2">
      <c r="A3110">
        <v>189076910</v>
      </c>
      <c r="B3110" t="s">
        <v>3380</v>
      </c>
      <c r="C3110">
        <f t="shared" si="96"/>
        <v>1</v>
      </c>
      <c r="D3110">
        <f t="shared" si="97"/>
        <v>1</v>
      </c>
    </row>
    <row r="3111" spans="1:4" x14ac:dyDescent="0.2">
      <c r="A3111">
        <v>191310060</v>
      </c>
      <c r="B3111" t="s">
        <v>3380</v>
      </c>
      <c r="C3111">
        <f t="shared" si="96"/>
        <v>1</v>
      </c>
      <c r="D3111">
        <f t="shared" si="97"/>
        <v>1</v>
      </c>
    </row>
    <row r="3112" spans="1:4" x14ac:dyDescent="0.2">
      <c r="A3112">
        <v>190942086</v>
      </c>
      <c r="B3112" t="s">
        <v>3380</v>
      </c>
      <c r="C3112">
        <f t="shared" si="96"/>
        <v>1</v>
      </c>
      <c r="D3112">
        <f t="shared" si="97"/>
        <v>1</v>
      </c>
    </row>
    <row r="3113" spans="1:4" x14ac:dyDescent="0.2">
      <c r="A3113">
        <v>190860712</v>
      </c>
      <c r="B3113" t="s">
        <v>3380</v>
      </c>
      <c r="C3113">
        <f t="shared" si="96"/>
        <v>1</v>
      </c>
      <c r="D3113">
        <f t="shared" si="97"/>
        <v>1</v>
      </c>
    </row>
    <row r="3114" spans="1:4" x14ac:dyDescent="0.2">
      <c r="A3114">
        <v>190356251</v>
      </c>
      <c r="B3114" t="s">
        <v>3380</v>
      </c>
      <c r="C3114">
        <f t="shared" si="96"/>
        <v>1</v>
      </c>
      <c r="D3114">
        <f t="shared" si="97"/>
        <v>1</v>
      </c>
    </row>
    <row r="3115" spans="1:4" x14ac:dyDescent="0.2">
      <c r="A3115">
        <v>182976450</v>
      </c>
      <c r="B3115" t="s">
        <v>3380</v>
      </c>
      <c r="C3115">
        <f t="shared" si="96"/>
        <v>1</v>
      </c>
      <c r="D3115">
        <f t="shared" si="97"/>
        <v>1</v>
      </c>
    </row>
    <row r="3116" spans="1:4" x14ac:dyDescent="0.2">
      <c r="A3116">
        <v>187567665</v>
      </c>
      <c r="B3116" t="s">
        <v>3380</v>
      </c>
      <c r="C3116">
        <f t="shared" si="96"/>
        <v>1</v>
      </c>
      <c r="D3116">
        <f t="shared" si="97"/>
        <v>1</v>
      </c>
    </row>
    <row r="3117" spans="1:4" x14ac:dyDescent="0.2">
      <c r="A3117">
        <v>157974352</v>
      </c>
      <c r="B3117" t="s">
        <v>3380</v>
      </c>
      <c r="C3117">
        <f t="shared" si="96"/>
        <v>1</v>
      </c>
      <c r="D3117">
        <f t="shared" si="97"/>
        <v>1</v>
      </c>
    </row>
    <row r="3118" spans="1:4" x14ac:dyDescent="0.2">
      <c r="A3118">
        <v>191846024</v>
      </c>
      <c r="B3118" t="s">
        <v>3380</v>
      </c>
      <c r="C3118">
        <f t="shared" si="96"/>
        <v>1</v>
      </c>
      <c r="D3118">
        <f t="shared" si="97"/>
        <v>1</v>
      </c>
    </row>
    <row r="3119" spans="1:4" x14ac:dyDescent="0.2">
      <c r="A3119">
        <v>183325417</v>
      </c>
      <c r="B3119" t="s">
        <v>3380</v>
      </c>
      <c r="C3119">
        <f t="shared" si="96"/>
        <v>1</v>
      </c>
      <c r="D3119">
        <f t="shared" si="97"/>
        <v>1</v>
      </c>
    </row>
    <row r="3120" spans="1:4" x14ac:dyDescent="0.2">
      <c r="A3120">
        <v>190817934</v>
      </c>
      <c r="B3120" t="s">
        <v>3380</v>
      </c>
      <c r="C3120">
        <f t="shared" si="96"/>
        <v>1</v>
      </c>
      <c r="D3120">
        <f t="shared" si="97"/>
        <v>1</v>
      </c>
    </row>
    <row r="3121" spans="1:4" x14ac:dyDescent="0.2">
      <c r="A3121">
        <v>190868575</v>
      </c>
      <c r="B3121" t="s">
        <v>3380</v>
      </c>
      <c r="C3121">
        <f t="shared" si="96"/>
        <v>1</v>
      </c>
      <c r="D3121">
        <f t="shared" si="97"/>
        <v>1</v>
      </c>
    </row>
    <row r="3122" spans="1:4" x14ac:dyDescent="0.2">
      <c r="A3122">
        <v>109986352</v>
      </c>
      <c r="B3122" t="s">
        <v>3380</v>
      </c>
      <c r="C3122">
        <f t="shared" si="96"/>
        <v>1</v>
      </c>
      <c r="D3122">
        <f t="shared" si="97"/>
        <v>1</v>
      </c>
    </row>
    <row r="3123" spans="1:4" x14ac:dyDescent="0.2">
      <c r="A3123">
        <v>189284038</v>
      </c>
      <c r="B3123" t="s">
        <v>3380</v>
      </c>
      <c r="C3123">
        <f t="shared" si="96"/>
        <v>1</v>
      </c>
      <c r="D3123">
        <f t="shared" si="97"/>
        <v>1</v>
      </c>
    </row>
    <row r="3124" spans="1:4" x14ac:dyDescent="0.2">
      <c r="A3124">
        <v>132888012</v>
      </c>
      <c r="B3124" t="s">
        <v>3380</v>
      </c>
      <c r="C3124">
        <f t="shared" si="96"/>
        <v>1</v>
      </c>
      <c r="D3124">
        <f t="shared" si="97"/>
        <v>1</v>
      </c>
    </row>
    <row r="3125" spans="1:4" x14ac:dyDescent="0.2">
      <c r="A3125">
        <v>115589702</v>
      </c>
      <c r="B3125" t="s">
        <v>3380</v>
      </c>
      <c r="C3125">
        <f t="shared" si="96"/>
        <v>1</v>
      </c>
      <c r="D3125">
        <f t="shared" si="97"/>
        <v>1</v>
      </c>
    </row>
    <row r="3126" spans="1:4" x14ac:dyDescent="0.2">
      <c r="A3126">
        <v>7684965</v>
      </c>
      <c r="B3126" t="s">
        <v>3380</v>
      </c>
      <c r="C3126">
        <f t="shared" si="96"/>
        <v>1</v>
      </c>
      <c r="D3126">
        <f t="shared" si="97"/>
        <v>1</v>
      </c>
    </row>
    <row r="3127" spans="1:4" x14ac:dyDescent="0.2">
      <c r="A3127">
        <v>191491491</v>
      </c>
      <c r="B3127" t="s">
        <v>3380</v>
      </c>
      <c r="C3127">
        <f t="shared" si="96"/>
        <v>1</v>
      </c>
      <c r="D3127">
        <f t="shared" si="97"/>
        <v>1</v>
      </c>
    </row>
    <row r="3128" spans="1:4" x14ac:dyDescent="0.2">
      <c r="A3128">
        <v>163512552</v>
      </c>
      <c r="B3128" t="s">
        <v>3380</v>
      </c>
      <c r="C3128">
        <f t="shared" si="96"/>
        <v>1</v>
      </c>
      <c r="D3128">
        <f t="shared" si="97"/>
        <v>1</v>
      </c>
    </row>
    <row r="3129" spans="1:4" x14ac:dyDescent="0.2">
      <c r="A3129">
        <v>175258622</v>
      </c>
      <c r="B3129" t="s">
        <v>3380</v>
      </c>
      <c r="C3129">
        <f t="shared" si="96"/>
        <v>1</v>
      </c>
      <c r="D3129">
        <f t="shared" si="97"/>
        <v>1</v>
      </c>
    </row>
    <row r="3130" spans="1:4" x14ac:dyDescent="0.2">
      <c r="A3130">
        <v>78002572</v>
      </c>
      <c r="B3130" t="s">
        <v>3380</v>
      </c>
      <c r="C3130">
        <f t="shared" si="96"/>
        <v>1</v>
      </c>
      <c r="D3130">
        <f t="shared" si="97"/>
        <v>1</v>
      </c>
    </row>
    <row r="3131" spans="1:4" x14ac:dyDescent="0.2">
      <c r="A3131">
        <v>184217683</v>
      </c>
      <c r="B3131" t="s">
        <v>3380</v>
      </c>
      <c r="C3131">
        <f t="shared" si="96"/>
        <v>1</v>
      </c>
      <c r="D3131">
        <f t="shared" si="97"/>
        <v>1</v>
      </c>
    </row>
    <row r="3132" spans="1:4" x14ac:dyDescent="0.2">
      <c r="A3132">
        <v>11646326</v>
      </c>
      <c r="B3132" t="s">
        <v>3380</v>
      </c>
      <c r="C3132">
        <f t="shared" si="96"/>
        <v>1</v>
      </c>
      <c r="D3132">
        <f t="shared" si="97"/>
        <v>1</v>
      </c>
    </row>
    <row r="3133" spans="1:4" x14ac:dyDescent="0.2">
      <c r="A3133">
        <v>183159945</v>
      </c>
      <c r="B3133" t="s">
        <v>3380</v>
      </c>
      <c r="C3133">
        <f t="shared" si="96"/>
        <v>1</v>
      </c>
      <c r="D3133">
        <f t="shared" si="97"/>
        <v>1</v>
      </c>
    </row>
    <row r="3134" spans="1:4" x14ac:dyDescent="0.2">
      <c r="A3134">
        <v>109873002</v>
      </c>
      <c r="B3134" t="s">
        <v>3380</v>
      </c>
      <c r="C3134">
        <f t="shared" si="96"/>
        <v>1</v>
      </c>
      <c r="D3134">
        <f t="shared" si="97"/>
        <v>1</v>
      </c>
    </row>
    <row r="3135" spans="1:4" x14ac:dyDescent="0.2">
      <c r="A3135">
        <v>182654772</v>
      </c>
      <c r="B3135" t="s">
        <v>3380</v>
      </c>
      <c r="C3135">
        <f t="shared" si="96"/>
        <v>1</v>
      </c>
      <c r="D3135">
        <f t="shared" si="97"/>
        <v>1</v>
      </c>
    </row>
    <row r="3136" spans="1:4" x14ac:dyDescent="0.2">
      <c r="A3136">
        <v>11261510</v>
      </c>
      <c r="B3136" t="s">
        <v>3380</v>
      </c>
      <c r="C3136">
        <f t="shared" si="96"/>
        <v>1</v>
      </c>
      <c r="D3136">
        <f t="shared" si="97"/>
        <v>1</v>
      </c>
    </row>
    <row r="3137" spans="1:4" x14ac:dyDescent="0.2">
      <c r="A3137">
        <v>190970396</v>
      </c>
      <c r="B3137" t="s">
        <v>3380</v>
      </c>
      <c r="C3137">
        <f t="shared" si="96"/>
        <v>1</v>
      </c>
      <c r="D3137">
        <f t="shared" si="97"/>
        <v>1</v>
      </c>
    </row>
    <row r="3138" spans="1:4" x14ac:dyDescent="0.2">
      <c r="A3138">
        <v>186724386</v>
      </c>
      <c r="B3138" t="s">
        <v>3380</v>
      </c>
      <c r="C3138">
        <f t="shared" si="96"/>
        <v>1</v>
      </c>
      <c r="D3138">
        <f t="shared" si="97"/>
        <v>1</v>
      </c>
    </row>
    <row r="3139" spans="1:4" x14ac:dyDescent="0.2">
      <c r="A3139">
        <v>190427752</v>
      </c>
      <c r="B3139" t="s">
        <v>3380</v>
      </c>
      <c r="C3139">
        <f t="shared" ref="C3139:C3202" si="98">IF(IFERROR(SEARCH(" PA", B3139), 0), 1, 0)</f>
        <v>1</v>
      </c>
      <c r="D3139">
        <f t="shared" ref="D3139:D3202" si="99">IF(IFERROR(SEARCH("Pittsburgh", B3139), 0), 1, 0)</f>
        <v>1</v>
      </c>
    </row>
    <row r="3140" spans="1:4" x14ac:dyDescent="0.2">
      <c r="A3140">
        <v>191691915</v>
      </c>
      <c r="B3140" t="s">
        <v>3380</v>
      </c>
      <c r="C3140">
        <f t="shared" si="98"/>
        <v>1</v>
      </c>
      <c r="D3140">
        <f t="shared" si="99"/>
        <v>1</v>
      </c>
    </row>
    <row r="3141" spans="1:4" x14ac:dyDescent="0.2">
      <c r="A3141">
        <v>153679082</v>
      </c>
      <c r="B3141" t="s">
        <v>3380</v>
      </c>
      <c r="C3141">
        <f t="shared" si="98"/>
        <v>1</v>
      </c>
      <c r="D3141">
        <f t="shared" si="99"/>
        <v>1</v>
      </c>
    </row>
    <row r="3142" spans="1:4" x14ac:dyDescent="0.2">
      <c r="A3142">
        <v>53620622</v>
      </c>
      <c r="B3142" t="s">
        <v>3380</v>
      </c>
      <c r="C3142">
        <f t="shared" si="98"/>
        <v>1</v>
      </c>
      <c r="D3142">
        <f t="shared" si="99"/>
        <v>1</v>
      </c>
    </row>
    <row r="3143" spans="1:4" x14ac:dyDescent="0.2">
      <c r="A3143">
        <v>44948172</v>
      </c>
      <c r="B3143" t="s">
        <v>3380</v>
      </c>
      <c r="C3143">
        <f t="shared" si="98"/>
        <v>1</v>
      </c>
      <c r="D3143">
        <f t="shared" si="99"/>
        <v>1</v>
      </c>
    </row>
    <row r="3144" spans="1:4" x14ac:dyDescent="0.2">
      <c r="A3144">
        <v>187860759</v>
      </c>
      <c r="B3144" t="s">
        <v>3380</v>
      </c>
      <c r="C3144">
        <f t="shared" si="98"/>
        <v>1</v>
      </c>
      <c r="D3144">
        <f t="shared" si="99"/>
        <v>1</v>
      </c>
    </row>
    <row r="3145" spans="1:4" x14ac:dyDescent="0.2">
      <c r="A3145">
        <v>8821173</v>
      </c>
      <c r="B3145" t="s">
        <v>3380</v>
      </c>
      <c r="C3145">
        <f t="shared" si="98"/>
        <v>1</v>
      </c>
      <c r="D3145">
        <f t="shared" si="99"/>
        <v>1</v>
      </c>
    </row>
    <row r="3146" spans="1:4" x14ac:dyDescent="0.2">
      <c r="A3146">
        <v>43386002</v>
      </c>
      <c r="B3146" t="s">
        <v>3380</v>
      </c>
      <c r="C3146">
        <f t="shared" si="98"/>
        <v>1</v>
      </c>
      <c r="D3146">
        <f t="shared" si="99"/>
        <v>1</v>
      </c>
    </row>
    <row r="3147" spans="1:4" x14ac:dyDescent="0.2">
      <c r="A3147">
        <v>191224130</v>
      </c>
      <c r="B3147" t="s">
        <v>3380</v>
      </c>
      <c r="C3147">
        <f t="shared" si="98"/>
        <v>1</v>
      </c>
      <c r="D3147">
        <f t="shared" si="99"/>
        <v>1</v>
      </c>
    </row>
    <row r="3148" spans="1:4" x14ac:dyDescent="0.2">
      <c r="A3148">
        <v>49853372</v>
      </c>
      <c r="B3148" t="s">
        <v>3380</v>
      </c>
      <c r="C3148">
        <f t="shared" si="98"/>
        <v>1</v>
      </c>
      <c r="D3148">
        <f t="shared" si="99"/>
        <v>1</v>
      </c>
    </row>
    <row r="3149" spans="1:4" x14ac:dyDescent="0.2">
      <c r="A3149">
        <v>23559611</v>
      </c>
      <c r="B3149" t="s">
        <v>3380</v>
      </c>
      <c r="C3149">
        <f t="shared" si="98"/>
        <v>1</v>
      </c>
      <c r="D3149">
        <f t="shared" si="99"/>
        <v>1</v>
      </c>
    </row>
    <row r="3150" spans="1:4" x14ac:dyDescent="0.2">
      <c r="A3150">
        <v>191283632</v>
      </c>
      <c r="B3150" t="s">
        <v>3380</v>
      </c>
      <c r="C3150">
        <f t="shared" si="98"/>
        <v>1</v>
      </c>
      <c r="D3150">
        <f t="shared" si="99"/>
        <v>1</v>
      </c>
    </row>
    <row r="3151" spans="1:4" x14ac:dyDescent="0.2">
      <c r="A3151">
        <v>191418612</v>
      </c>
      <c r="B3151" t="s">
        <v>3380</v>
      </c>
      <c r="C3151">
        <f t="shared" si="98"/>
        <v>1</v>
      </c>
      <c r="D3151">
        <f t="shared" si="99"/>
        <v>1</v>
      </c>
    </row>
    <row r="3152" spans="1:4" x14ac:dyDescent="0.2">
      <c r="A3152">
        <v>182965248</v>
      </c>
      <c r="B3152" t="s">
        <v>3380</v>
      </c>
      <c r="C3152">
        <f t="shared" si="98"/>
        <v>1</v>
      </c>
      <c r="D3152">
        <f t="shared" si="99"/>
        <v>1</v>
      </c>
    </row>
    <row r="3153" spans="1:4" x14ac:dyDescent="0.2">
      <c r="A3153">
        <v>77962482</v>
      </c>
      <c r="B3153" t="s">
        <v>3380</v>
      </c>
      <c r="C3153">
        <f t="shared" si="98"/>
        <v>1</v>
      </c>
      <c r="D3153">
        <f t="shared" si="99"/>
        <v>1</v>
      </c>
    </row>
    <row r="3154" spans="1:4" x14ac:dyDescent="0.2">
      <c r="A3154">
        <v>125790012</v>
      </c>
      <c r="B3154" t="s">
        <v>3380</v>
      </c>
      <c r="C3154">
        <f t="shared" si="98"/>
        <v>1</v>
      </c>
      <c r="D3154">
        <f t="shared" si="99"/>
        <v>1</v>
      </c>
    </row>
    <row r="3155" spans="1:4" x14ac:dyDescent="0.2">
      <c r="A3155">
        <v>131457122</v>
      </c>
      <c r="B3155" t="s">
        <v>3380</v>
      </c>
      <c r="C3155">
        <f t="shared" si="98"/>
        <v>1</v>
      </c>
      <c r="D3155">
        <f t="shared" si="99"/>
        <v>1</v>
      </c>
    </row>
    <row r="3156" spans="1:4" x14ac:dyDescent="0.2">
      <c r="A3156">
        <v>185979871</v>
      </c>
      <c r="B3156" t="s">
        <v>3380</v>
      </c>
      <c r="C3156">
        <f t="shared" si="98"/>
        <v>1</v>
      </c>
      <c r="D3156">
        <f t="shared" si="99"/>
        <v>1</v>
      </c>
    </row>
    <row r="3157" spans="1:4" x14ac:dyDescent="0.2">
      <c r="A3157">
        <v>78846512</v>
      </c>
      <c r="B3157" t="s">
        <v>3380</v>
      </c>
      <c r="C3157">
        <f t="shared" si="98"/>
        <v>1</v>
      </c>
      <c r="D3157">
        <f t="shared" si="99"/>
        <v>1</v>
      </c>
    </row>
    <row r="3158" spans="1:4" x14ac:dyDescent="0.2">
      <c r="A3158">
        <v>187629078</v>
      </c>
      <c r="B3158" t="s">
        <v>3380</v>
      </c>
      <c r="C3158">
        <f t="shared" si="98"/>
        <v>1</v>
      </c>
      <c r="D3158">
        <f t="shared" si="99"/>
        <v>1</v>
      </c>
    </row>
    <row r="3159" spans="1:4" x14ac:dyDescent="0.2">
      <c r="A3159">
        <v>184948599</v>
      </c>
      <c r="B3159" t="s">
        <v>3380</v>
      </c>
      <c r="C3159">
        <f t="shared" si="98"/>
        <v>1</v>
      </c>
      <c r="D3159">
        <f t="shared" si="99"/>
        <v>1</v>
      </c>
    </row>
    <row r="3160" spans="1:4" x14ac:dyDescent="0.2">
      <c r="A3160">
        <v>114799912</v>
      </c>
      <c r="B3160" t="s">
        <v>3380</v>
      </c>
      <c r="C3160">
        <f t="shared" si="98"/>
        <v>1</v>
      </c>
      <c r="D3160">
        <f t="shared" si="99"/>
        <v>1</v>
      </c>
    </row>
    <row r="3161" spans="1:4" x14ac:dyDescent="0.2">
      <c r="A3161">
        <v>129227382</v>
      </c>
      <c r="B3161" t="s">
        <v>3380</v>
      </c>
      <c r="C3161">
        <f t="shared" si="98"/>
        <v>1</v>
      </c>
      <c r="D3161">
        <f t="shared" si="99"/>
        <v>1</v>
      </c>
    </row>
    <row r="3162" spans="1:4" x14ac:dyDescent="0.2">
      <c r="A3162">
        <v>136841202</v>
      </c>
      <c r="B3162" t="s">
        <v>3380</v>
      </c>
      <c r="C3162">
        <f t="shared" si="98"/>
        <v>1</v>
      </c>
      <c r="D3162">
        <f t="shared" si="99"/>
        <v>1</v>
      </c>
    </row>
    <row r="3163" spans="1:4" x14ac:dyDescent="0.2">
      <c r="A3163">
        <v>127600492</v>
      </c>
      <c r="B3163" t="s">
        <v>3380</v>
      </c>
      <c r="C3163">
        <f t="shared" si="98"/>
        <v>1</v>
      </c>
      <c r="D3163">
        <f t="shared" si="99"/>
        <v>1</v>
      </c>
    </row>
    <row r="3164" spans="1:4" x14ac:dyDescent="0.2">
      <c r="A3164">
        <v>114947492</v>
      </c>
      <c r="B3164" t="s">
        <v>3380</v>
      </c>
      <c r="C3164">
        <f t="shared" si="98"/>
        <v>1</v>
      </c>
      <c r="D3164">
        <f t="shared" si="99"/>
        <v>1</v>
      </c>
    </row>
    <row r="3165" spans="1:4" x14ac:dyDescent="0.2">
      <c r="A3165">
        <v>186209616</v>
      </c>
      <c r="B3165" t="s">
        <v>3380</v>
      </c>
      <c r="C3165">
        <f t="shared" si="98"/>
        <v>1</v>
      </c>
      <c r="D3165">
        <f t="shared" si="99"/>
        <v>1</v>
      </c>
    </row>
    <row r="3166" spans="1:4" x14ac:dyDescent="0.2">
      <c r="A3166">
        <v>150010532</v>
      </c>
      <c r="B3166" t="s">
        <v>3380</v>
      </c>
      <c r="C3166">
        <f t="shared" si="98"/>
        <v>1</v>
      </c>
      <c r="D3166">
        <f t="shared" si="99"/>
        <v>1</v>
      </c>
    </row>
    <row r="3167" spans="1:4" x14ac:dyDescent="0.2">
      <c r="A3167">
        <v>34957552</v>
      </c>
      <c r="B3167" t="s">
        <v>3380</v>
      </c>
      <c r="C3167">
        <f t="shared" si="98"/>
        <v>1</v>
      </c>
      <c r="D3167">
        <f t="shared" si="99"/>
        <v>1</v>
      </c>
    </row>
    <row r="3168" spans="1:4" x14ac:dyDescent="0.2">
      <c r="A3168">
        <v>128031322</v>
      </c>
      <c r="B3168" t="s">
        <v>3380</v>
      </c>
      <c r="C3168">
        <f t="shared" si="98"/>
        <v>1</v>
      </c>
      <c r="D3168">
        <f t="shared" si="99"/>
        <v>1</v>
      </c>
    </row>
    <row r="3169" spans="1:4" x14ac:dyDescent="0.2">
      <c r="A3169">
        <v>137027802</v>
      </c>
      <c r="B3169" t="s">
        <v>3380</v>
      </c>
      <c r="C3169">
        <f t="shared" si="98"/>
        <v>1</v>
      </c>
      <c r="D3169">
        <f t="shared" si="99"/>
        <v>1</v>
      </c>
    </row>
    <row r="3170" spans="1:4" x14ac:dyDescent="0.2">
      <c r="A3170">
        <v>54778002</v>
      </c>
      <c r="B3170" t="s">
        <v>3380</v>
      </c>
      <c r="C3170">
        <f t="shared" si="98"/>
        <v>1</v>
      </c>
      <c r="D3170">
        <f t="shared" si="99"/>
        <v>1</v>
      </c>
    </row>
    <row r="3171" spans="1:4" x14ac:dyDescent="0.2">
      <c r="A3171">
        <v>173425042</v>
      </c>
      <c r="B3171" t="s">
        <v>3380</v>
      </c>
      <c r="C3171">
        <f t="shared" si="98"/>
        <v>1</v>
      </c>
      <c r="D3171">
        <f t="shared" si="99"/>
        <v>1</v>
      </c>
    </row>
    <row r="3172" spans="1:4" x14ac:dyDescent="0.2">
      <c r="A3172">
        <v>190570778</v>
      </c>
      <c r="B3172" t="s">
        <v>3380</v>
      </c>
      <c r="C3172">
        <f t="shared" si="98"/>
        <v>1</v>
      </c>
      <c r="D3172">
        <f t="shared" si="99"/>
        <v>1</v>
      </c>
    </row>
    <row r="3173" spans="1:4" x14ac:dyDescent="0.2">
      <c r="A3173">
        <v>171913772</v>
      </c>
      <c r="B3173" t="s">
        <v>3380</v>
      </c>
      <c r="C3173">
        <f t="shared" si="98"/>
        <v>1</v>
      </c>
      <c r="D3173">
        <f t="shared" si="99"/>
        <v>1</v>
      </c>
    </row>
    <row r="3174" spans="1:4" x14ac:dyDescent="0.2">
      <c r="A3174">
        <v>157373152</v>
      </c>
      <c r="B3174" t="s">
        <v>3380</v>
      </c>
      <c r="C3174">
        <f t="shared" si="98"/>
        <v>1</v>
      </c>
      <c r="D3174">
        <f t="shared" si="99"/>
        <v>1</v>
      </c>
    </row>
    <row r="3175" spans="1:4" x14ac:dyDescent="0.2">
      <c r="A3175">
        <v>188973954</v>
      </c>
      <c r="B3175" t="s">
        <v>3380</v>
      </c>
      <c r="C3175">
        <f t="shared" si="98"/>
        <v>1</v>
      </c>
      <c r="D3175">
        <f t="shared" si="99"/>
        <v>1</v>
      </c>
    </row>
    <row r="3176" spans="1:4" x14ac:dyDescent="0.2">
      <c r="A3176">
        <v>189271337</v>
      </c>
      <c r="B3176" t="s">
        <v>3380</v>
      </c>
      <c r="C3176">
        <f t="shared" si="98"/>
        <v>1</v>
      </c>
      <c r="D3176">
        <f t="shared" si="99"/>
        <v>1</v>
      </c>
    </row>
    <row r="3177" spans="1:4" x14ac:dyDescent="0.2">
      <c r="A3177">
        <v>4635253</v>
      </c>
      <c r="B3177" t="s">
        <v>3380</v>
      </c>
      <c r="C3177">
        <f t="shared" si="98"/>
        <v>1</v>
      </c>
      <c r="D3177">
        <f t="shared" si="99"/>
        <v>1</v>
      </c>
    </row>
    <row r="3178" spans="1:4" x14ac:dyDescent="0.2">
      <c r="A3178">
        <v>100837292</v>
      </c>
      <c r="B3178" t="s">
        <v>3380</v>
      </c>
      <c r="C3178">
        <f t="shared" si="98"/>
        <v>1</v>
      </c>
      <c r="D3178">
        <f t="shared" si="99"/>
        <v>1</v>
      </c>
    </row>
    <row r="3179" spans="1:4" x14ac:dyDescent="0.2">
      <c r="A3179">
        <v>186823370</v>
      </c>
      <c r="B3179" t="s">
        <v>3380</v>
      </c>
      <c r="C3179">
        <f t="shared" si="98"/>
        <v>1</v>
      </c>
      <c r="D3179">
        <f t="shared" si="99"/>
        <v>1</v>
      </c>
    </row>
    <row r="3180" spans="1:4" x14ac:dyDescent="0.2">
      <c r="A3180">
        <v>191086245</v>
      </c>
      <c r="B3180" t="s">
        <v>3519</v>
      </c>
      <c r="C3180">
        <f t="shared" si="98"/>
        <v>1</v>
      </c>
      <c r="D3180">
        <f t="shared" si="99"/>
        <v>0</v>
      </c>
    </row>
    <row r="3181" spans="1:4" x14ac:dyDescent="0.2">
      <c r="A3181">
        <v>144706212</v>
      </c>
      <c r="B3181" t="s">
        <v>3550</v>
      </c>
      <c r="C3181">
        <f t="shared" si="98"/>
        <v>1</v>
      </c>
      <c r="D3181">
        <f t="shared" si="99"/>
        <v>0</v>
      </c>
    </row>
    <row r="3182" spans="1:4" x14ac:dyDescent="0.2">
      <c r="A3182">
        <v>157779812</v>
      </c>
      <c r="B3182" t="s">
        <v>3450</v>
      </c>
      <c r="C3182">
        <f t="shared" si="98"/>
        <v>0</v>
      </c>
      <c r="D3182">
        <f t="shared" si="99"/>
        <v>0</v>
      </c>
    </row>
    <row r="3183" spans="1:4" x14ac:dyDescent="0.2">
      <c r="A3183">
        <v>17978551</v>
      </c>
      <c r="B3183" t="s">
        <v>3450</v>
      </c>
      <c r="C3183">
        <f t="shared" si="98"/>
        <v>0</v>
      </c>
      <c r="D3183">
        <f t="shared" si="99"/>
        <v>0</v>
      </c>
    </row>
    <row r="3184" spans="1:4" x14ac:dyDescent="0.2">
      <c r="A3184">
        <v>191814320</v>
      </c>
      <c r="B3184" t="s">
        <v>3473</v>
      </c>
      <c r="C3184">
        <f t="shared" si="98"/>
        <v>1</v>
      </c>
      <c r="D3184">
        <f t="shared" si="99"/>
        <v>0</v>
      </c>
    </row>
    <row r="3185" spans="1:4" x14ac:dyDescent="0.2">
      <c r="A3185">
        <v>79506002</v>
      </c>
      <c r="B3185" t="s">
        <v>3429</v>
      </c>
      <c r="C3185">
        <f t="shared" si="98"/>
        <v>0</v>
      </c>
      <c r="D3185">
        <f t="shared" si="99"/>
        <v>0</v>
      </c>
    </row>
    <row r="3186" spans="1:4" x14ac:dyDescent="0.2">
      <c r="A3186">
        <v>134026962</v>
      </c>
      <c r="B3186" t="s">
        <v>3590</v>
      </c>
      <c r="C3186">
        <f t="shared" si="98"/>
        <v>0</v>
      </c>
      <c r="D3186">
        <f t="shared" si="99"/>
        <v>0</v>
      </c>
    </row>
    <row r="3187" spans="1:4" x14ac:dyDescent="0.2">
      <c r="A3187">
        <v>29844362</v>
      </c>
      <c r="B3187" t="s">
        <v>3595</v>
      </c>
      <c r="C3187">
        <f t="shared" si="98"/>
        <v>1</v>
      </c>
      <c r="D3187">
        <f t="shared" si="99"/>
        <v>0</v>
      </c>
    </row>
    <row r="3188" spans="1:4" x14ac:dyDescent="0.2">
      <c r="A3188">
        <v>103019582</v>
      </c>
      <c r="B3188" t="s">
        <v>3503</v>
      </c>
      <c r="C3188">
        <f t="shared" si="98"/>
        <v>1</v>
      </c>
      <c r="D3188">
        <f t="shared" si="99"/>
        <v>0</v>
      </c>
    </row>
    <row r="3189" spans="1:4" x14ac:dyDescent="0.2">
      <c r="A3189">
        <v>189912449</v>
      </c>
      <c r="B3189" t="s">
        <v>3453</v>
      </c>
      <c r="C3189">
        <f t="shared" si="98"/>
        <v>0</v>
      </c>
      <c r="D3189">
        <f t="shared" si="99"/>
        <v>0</v>
      </c>
    </row>
    <row r="3190" spans="1:4" x14ac:dyDescent="0.2">
      <c r="A3190">
        <v>159070522</v>
      </c>
      <c r="B3190" t="s">
        <v>3453</v>
      </c>
      <c r="C3190">
        <f t="shared" si="98"/>
        <v>0</v>
      </c>
      <c r="D3190">
        <f t="shared" si="99"/>
        <v>0</v>
      </c>
    </row>
    <row r="3191" spans="1:4" x14ac:dyDescent="0.2">
      <c r="A3191">
        <v>7968126</v>
      </c>
      <c r="B3191" t="s">
        <v>3549</v>
      </c>
      <c r="C3191">
        <f t="shared" si="98"/>
        <v>0</v>
      </c>
      <c r="D3191">
        <f t="shared" si="99"/>
        <v>0</v>
      </c>
    </row>
    <row r="3192" spans="1:4" x14ac:dyDescent="0.2">
      <c r="A3192">
        <v>37748782</v>
      </c>
      <c r="B3192" t="s">
        <v>3451</v>
      </c>
      <c r="C3192">
        <f t="shared" si="98"/>
        <v>0</v>
      </c>
      <c r="D3192">
        <f t="shared" si="99"/>
        <v>0</v>
      </c>
    </row>
    <row r="3193" spans="1:4" x14ac:dyDescent="0.2">
      <c r="A3193">
        <v>102379022</v>
      </c>
      <c r="B3193" t="s">
        <v>3451</v>
      </c>
      <c r="C3193">
        <f t="shared" si="98"/>
        <v>0</v>
      </c>
      <c r="D3193">
        <f t="shared" si="99"/>
        <v>0</v>
      </c>
    </row>
    <row r="3194" spans="1:4" x14ac:dyDescent="0.2">
      <c r="A3194">
        <v>150797922</v>
      </c>
      <c r="B3194" t="s">
        <v>3451</v>
      </c>
      <c r="C3194">
        <f t="shared" si="98"/>
        <v>0</v>
      </c>
      <c r="D3194">
        <f t="shared" si="99"/>
        <v>0</v>
      </c>
    </row>
    <row r="3195" spans="1:4" x14ac:dyDescent="0.2">
      <c r="A3195">
        <v>27875202</v>
      </c>
      <c r="B3195" t="s">
        <v>3451</v>
      </c>
      <c r="C3195">
        <f t="shared" si="98"/>
        <v>0</v>
      </c>
      <c r="D3195">
        <f t="shared" si="99"/>
        <v>0</v>
      </c>
    </row>
    <row r="3196" spans="1:4" x14ac:dyDescent="0.2">
      <c r="A3196">
        <v>94749692</v>
      </c>
      <c r="B3196" t="s">
        <v>3462</v>
      </c>
      <c r="C3196">
        <f t="shared" si="98"/>
        <v>0</v>
      </c>
      <c r="D3196">
        <f t="shared" si="99"/>
        <v>0</v>
      </c>
    </row>
    <row r="3197" spans="1:4" x14ac:dyDescent="0.2">
      <c r="A3197">
        <v>131795612</v>
      </c>
      <c r="B3197" t="s">
        <v>3518</v>
      </c>
      <c r="C3197">
        <f t="shared" si="98"/>
        <v>0</v>
      </c>
      <c r="D3197">
        <f t="shared" si="99"/>
        <v>0</v>
      </c>
    </row>
    <row r="3198" spans="1:4" x14ac:dyDescent="0.2">
      <c r="A3198">
        <v>86218302</v>
      </c>
      <c r="B3198" t="s">
        <v>3494</v>
      </c>
      <c r="C3198">
        <f t="shared" si="98"/>
        <v>1</v>
      </c>
      <c r="D3198">
        <f t="shared" si="99"/>
        <v>0</v>
      </c>
    </row>
    <row r="3199" spans="1:4" x14ac:dyDescent="0.2">
      <c r="A3199">
        <v>182616264</v>
      </c>
      <c r="B3199" t="s">
        <v>3572</v>
      </c>
      <c r="C3199">
        <f t="shared" si="98"/>
        <v>1</v>
      </c>
      <c r="D3199">
        <f t="shared" si="99"/>
        <v>0</v>
      </c>
    </row>
    <row r="3200" spans="1:4" x14ac:dyDescent="0.2">
      <c r="A3200">
        <v>122026282</v>
      </c>
      <c r="B3200" t="s">
        <v>3509</v>
      </c>
      <c r="C3200">
        <f t="shared" si="98"/>
        <v>1</v>
      </c>
      <c r="D3200">
        <f t="shared" si="99"/>
        <v>0</v>
      </c>
    </row>
    <row r="3201" spans="1:4" x14ac:dyDescent="0.2">
      <c r="A3201">
        <v>165794972</v>
      </c>
      <c r="B3201" t="s">
        <v>3405</v>
      </c>
      <c r="C3201">
        <f t="shared" si="98"/>
        <v>1</v>
      </c>
      <c r="D3201">
        <f t="shared" si="99"/>
        <v>0</v>
      </c>
    </row>
    <row r="3202" spans="1:4" x14ac:dyDescent="0.2">
      <c r="A3202">
        <v>190079944</v>
      </c>
      <c r="B3202" t="s">
        <v>3405</v>
      </c>
      <c r="C3202">
        <f t="shared" si="98"/>
        <v>1</v>
      </c>
      <c r="D3202">
        <f t="shared" si="99"/>
        <v>0</v>
      </c>
    </row>
    <row r="3203" spans="1:4" x14ac:dyDescent="0.2">
      <c r="A3203">
        <v>186627401</v>
      </c>
      <c r="B3203" t="s">
        <v>3405</v>
      </c>
      <c r="C3203">
        <f t="shared" ref="C3203:C3266" si="100">IF(IFERROR(SEARCH(" PA", B3203), 0), 1, 0)</f>
        <v>1</v>
      </c>
      <c r="D3203">
        <f t="shared" ref="D3203:D3266" si="101">IF(IFERROR(SEARCH("Pittsburgh", B3203), 0), 1, 0)</f>
        <v>0</v>
      </c>
    </row>
    <row r="3204" spans="1:4" x14ac:dyDescent="0.2">
      <c r="A3204">
        <v>191456961</v>
      </c>
      <c r="B3204" t="s">
        <v>3405</v>
      </c>
      <c r="C3204">
        <f t="shared" si="100"/>
        <v>1</v>
      </c>
      <c r="D3204">
        <f t="shared" si="101"/>
        <v>0</v>
      </c>
    </row>
    <row r="3205" spans="1:4" x14ac:dyDescent="0.2">
      <c r="A3205">
        <v>11653868</v>
      </c>
      <c r="B3205" t="s">
        <v>3405</v>
      </c>
      <c r="C3205">
        <f t="shared" si="100"/>
        <v>1</v>
      </c>
      <c r="D3205">
        <f t="shared" si="101"/>
        <v>0</v>
      </c>
    </row>
    <row r="3206" spans="1:4" x14ac:dyDescent="0.2">
      <c r="A3206">
        <v>183376538</v>
      </c>
      <c r="B3206" t="s">
        <v>3405</v>
      </c>
      <c r="C3206">
        <f t="shared" si="100"/>
        <v>1</v>
      </c>
      <c r="D3206">
        <f t="shared" si="101"/>
        <v>0</v>
      </c>
    </row>
    <row r="3207" spans="1:4" x14ac:dyDescent="0.2">
      <c r="A3207">
        <v>13856609</v>
      </c>
      <c r="B3207" t="s">
        <v>3405</v>
      </c>
      <c r="C3207">
        <f t="shared" si="100"/>
        <v>1</v>
      </c>
      <c r="D3207">
        <f t="shared" si="101"/>
        <v>0</v>
      </c>
    </row>
    <row r="3208" spans="1:4" x14ac:dyDescent="0.2">
      <c r="A3208">
        <v>143469422</v>
      </c>
      <c r="B3208" t="s">
        <v>3405</v>
      </c>
      <c r="C3208">
        <f t="shared" si="100"/>
        <v>1</v>
      </c>
      <c r="D3208">
        <f t="shared" si="101"/>
        <v>0</v>
      </c>
    </row>
    <row r="3209" spans="1:4" x14ac:dyDescent="0.2">
      <c r="A3209">
        <v>163715032</v>
      </c>
      <c r="B3209" t="s">
        <v>3405</v>
      </c>
      <c r="C3209">
        <f t="shared" si="100"/>
        <v>1</v>
      </c>
      <c r="D3209">
        <f t="shared" si="101"/>
        <v>0</v>
      </c>
    </row>
    <row r="3210" spans="1:4" x14ac:dyDescent="0.2">
      <c r="A3210">
        <v>187878183</v>
      </c>
      <c r="B3210" t="s">
        <v>3405</v>
      </c>
      <c r="C3210">
        <f t="shared" si="100"/>
        <v>1</v>
      </c>
      <c r="D3210">
        <f t="shared" si="101"/>
        <v>0</v>
      </c>
    </row>
    <row r="3211" spans="1:4" x14ac:dyDescent="0.2">
      <c r="A3211">
        <v>114216792</v>
      </c>
      <c r="B3211" t="s">
        <v>3405</v>
      </c>
      <c r="C3211">
        <f t="shared" si="100"/>
        <v>1</v>
      </c>
      <c r="D3211">
        <f t="shared" si="101"/>
        <v>0</v>
      </c>
    </row>
    <row r="3212" spans="1:4" x14ac:dyDescent="0.2">
      <c r="A3212">
        <v>191208263</v>
      </c>
      <c r="B3212" t="s">
        <v>3405</v>
      </c>
      <c r="C3212">
        <f t="shared" si="100"/>
        <v>1</v>
      </c>
      <c r="D3212">
        <f t="shared" si="101"/>
        <v>0</v>
      </c>
    </row>
    <row r="3213" spans="1:4" x14ac:dyDescent="0.2">
      <c r="A3213">
        <v>2407689</v>
      </c>
      <c r="B3213" t="s">
        <v>3405</v>
      </c>
      <c r="C3213">
        <f t="shared" si="100"/>
        <v>1</v>
      </c>
      <c r="D3213">
        <f t="shared" si="101"/>
        <v>0</v>
      </c>
    </row>
    <row r="3214" spans="1:4" x14ac:dyDescent="0.2">
      <c r="A3214">
        <v>188134544</v>
      </c>
      <c r="B3214" t="s">
        <v>3405</v>
      </c>
      <c r="C3214">
        <f t="shared" si="100"/>
        <v>1</v>
      </c>
      <c r="D3214">
        <f t="shared" si="101"/>
        <v>0</v>
      </c>
    </row>
    <row r="3215" spans="1:4" x14ac:dyDescent="0.2">
      <c r="A3215">
        <v>12269824</v>
      </c>
      <c r="B3215" t="s">
        <v>3405</v>
      </c>
      <c r="C3215">
        <f t="shared" si="100"/>
        <v>1</v>
      </c>
      <c r="D3215">
        <f t="shared" si="101"/>
        <v>0</v>
      </c>
    </row>
    <row r="3216" spans="1:4" x14ac:dyDescent="0.2">
      <c r="A3216">
        <v>27048392</v>
      </c>
      <c r="B3216" t="s">
        <v>3405</v>
      </c>
      <c r="C3216">
        <f t="shared" si="100"/>
        <v>1</v>
      </c>
      <c r="D3216">
        <f t="shared" si="101"/>
        <v>0</v>
      </c>
    </row>
    <row r="3217" spans="1:4" x14ac:dyDescent="0.2">
      <c r="A3217">
        <v>191190514</v>
      </c>
      <c r="B3217" t="s">
        <v>3405</v>
      </c>
      <c r="C3217">
        <f t="shared" si="100"/>
        <v>1</v>
      </c>
      <c r="D3217">
        <f t="shared" si="101"/>
        <v>0</v>
      </c>
    </row>
    <row r="3218" spans="1:4" x14ac:dyDescent="0.2">
      <c r="A3218">
        <v>191140068</v>
      </c>
      <c r="B3218" t="s">
        <v>3405</v>
      </c>
      <c r="C3218">
        <f t="shared" si="100"/>
        <v>1</v>
      </c>
      <c r="D3218">
        <f t="shared" si="101"/>
        <v>0</v>
      </c>
    </row>
    <row r="3219" spans="1:4" x14ac:dyDescent="0.2">
      <c r="A3219">
        <v>129477922</v>
      </c>
      <c r="B3219" t="s">
        <v>3520</v>
      </c>
      <c r="C3219">
        <f t="shared" si="100"/>
        <v>1</v>
      </c>
      <c r="D3219">
        <f t="shared" si="101"/>
        <v>0</v>
      </c>
    </row>
    <row r="3220" spans="1:4" x14ac:dyDescent="0.2">
      <c r="A3220">
        <v>96439162</v>
      </c>
      <c r="B3220" t="s">
        <v>3485</v>
      </c>
      <c r="C3220">
        <f t="shared" si="100"/>
        <v>1</v>
      </c>
      <c r="D3220">
        <f t="shared" si="101"/>
        <v>0</v>
      </c>
    </row>
    <row r="3221" spans="1:4" x14ac:dyDescent="0.2">
      <c r="A3221">
        <v>20068531</v>
      </c>
      <c r="B3221" t="s">
        <v>3556</v>
      </c>
      <c r="C3221">
        <f t="shared" si="100"/>
        <v>0</v>
      </c>
      <c r="D3221">
        <f t="shared" si="101"/>
        <v>0</v>
      </c>
    </row>
    <row r="3222" spans="1:4" x14ac:dyDescent="0.2">
      <c r="A3222">
        <v>36212772</v>
      </c>
      <c r="B3222" t="s">
        <v>3474</v>
      </c>
      <c r="C3222">
        <f t="shared" si="100"/>
        <v>0</v>
      </c>
      <c r="D3222">
        <f t="shared" si="101"/>
        <v>0</v>
      </c>
    </row>
    <row r="3223" spans="1:4" x14ac:dyDescent="0.2">
      <c r="A3223">
        <v>189388545</v>
      </c>
      <c r="B3223" t="s">
        <v>3541</v>
      </c>
      <c r="C3223">
        <f t="shared" si="100"/>
        <v>1</v>
      </c>
      <c r="D3223">
        <f t="shared" si="101"/>
        <v>0</v>
      </c>
    </row>
    <row r="3224" spans="1:4" x14ac:dyDescent="0.2">
      <c r="A3224">
        <v>179173102</v>
      </c>
      <c r="B3224" t="s">
        <v>3570</v>
      </c>
      <c r="C3224">
        <f t="shared" si="100"/>
        <v>0</v>
      </c>
      <c r="D3224">
        <f t="shared" si="101"/>
        <v>0</v>
      </c>
    </row>
    <row r="3225" spans="1:4" x14ac:dyDescent="0.2">
      <c r="A3225">
        <v>8491195</v>
      </c>
      <c r="B3225" t="s">
        <v>3382</v>
      </c>
      <c r="C3225">
        <f t="shared" si="100"/>
        <v>1</v>
      </c>
      <c r="D3225">
        <f t="shared" si="101"/>
        <v>0</v>
      </c>
    </row>
    <row r="3226" spans="1:4" x14ac:dyDescent="0.2">
      <c r="A3226">
        <v>86699342</v>
      </c>
      <c r="B3226" t="s">
        <v>3382</v>
      </c>
      <c r="C3226">
        <f t="shared" si="100"/>
        <v>1</v>
      </c>
      <c r="D3226">
        <f t="shared" si="101"/>
        <v>0</v>
      </c>
    </row>
    <row r="3227" spans="1:4" x14ac:dyDescent="0.2">
      <c r="A3227">
        <v>187956095</v>
      </c>
      <c r="B3227" t="s">
        <v>3382</v>
      </c>
      <c r="C3227">
        <f t="shared" si="100"/>
        <v>1</v>
      </c>
      <c r="D3227">
        <f t="shared" si="101"/>
        <v>0</v>
      </c>
    </row>
    <row r="3228" spans="1:4" x14ac:dyDescent="0.2">
      <c r="A3228">
        <v>8631392</v>
      </c>
      <c r="B3228" t="s">
        <v>3382</v>
      </c>
      <c r="C3228">
        <f t="shared" si="100"/>
        <v>1</v>
      </c>
      <c r="D3228">
        <f t="shared" si="101"/>
        <v>0</v>
      </c>
    </row>
    <row r="3229" spans="1:4" x14ac:dyDescent="0.2">
      <c r="A3229">
        <v>191231577</v>
      </c>
      <c r="B3229" t="s">
        <v>3382</v>
      </c>
      <c r="C3229">
        <f t="shared" si="100"/>
        <v>1</v>
      </c>
      <c r="D3229">
        <f t="shared" si="101"/>
        <v>0</v>
      </c>
    </row>
    <row r="3230" spans="1:4" x14ac:dyDescent="0.2">
      <c r="A3230">
        <v>2034683</v>
      </c>
      <c r="B3230" t="s">
        <v>3382</v>
      </c>
      <c r="C3230">
        <f t="shared" si="100"/>
        <v>1</v>
      </c>
      <c r="D3230">
        <f t="shared" si="101"/>
        <v>0</v>
      </c>
    </row>
    <row r="3231" spans="1:4" x14ac:dyDescent="0.2">
      <c r="A3231">
        <v>142730992</v>
      </c>
      <c r="B3231" t="s">
        <v>3511</v>
      </c>
      <c r="C3231">
        <f t="shared" si="100"/>
        <v>0</v>
      </c>
      <c r="D3231">
        <f t="shared" si="101"/>
        <v>0</v>
      </c>
    </row>
    <row r="3232" spans="1:4" x14ac:dyDescent="0.2">
      <c r="A3232">
        <v>62881552</v>
      </c>
      <c r="B3232" t="s">
        <v>3511</v>
      </c>
      <c r="C3232">
        <f t="shared" si="100"/>
        <v>0</v>
      </c>
      <c r="D3232">
        <f t="shared" si="101"/>
        <v>0</v>
      </c>
    </row>
    <row r="3233" spans="1:4" x14ac:dyDescent="0.2">
      <c r="A3233">
        <v>190586453</v>
      </c>
      <c r="B3233" t="s">
        <v>3511</v>
      </c>
      <c r="C3233">
        <f t="shared" si="100"/>
        <v>0</v>
      </c>
      <c r="D3233">
        <f t="shared" si="101"/>
        <v>0</v>
      </c>
    </row>
    <row r="3234" spans="1:4" x14ac:dyDescent="0.2">
      <c r="A3234">
        <v>190940354</v>
      </c>
      <c r="B3234" t="s">
        <v>3511</v>
      </c>
      <c r="C3234">
        <f t="shared" si="100"/>
        <v>0</v>
      </c>
      <c r="D3234">
        <f t="shared" si="101"/>
        <v>0</v>
      </c>
    </row>
    <row r="3235" spans="1:4" x14ac:dyDescent="0.2">
      <c r="A3235">
        <v>106505022</v>
      </c>
      <c r="B3235" t="s">
        <v>3563</v>
      </c>
      <c r="C3235">
        <f t="shared" si="100"/>
        <v>1</v>
      </c>
      <c r="D3235">
        <f t="shared" si="101"/>
        <v>0</v>
      </c>
    </row>
    <row r="3236" spans="1:4" x14ac:dyDescent="0.2">
      <c r="A3236">
        <v>188713821</v>
      </c>
      <c r="B3236" t="s">
        <v>3461</v>
      </c>
      <c r="C3236">
        <f t="shared" si="100"/>
        <v>0</v>
      </c>
      <c r="D3236">
        <f t="shared" si="101"/>
        <v>0</v>
      </c>
    </row>
    <row r="3237" spans="1:4" x14ac:dyDescent="0.2">
      <c r="A3237">
        <v>189727446</v>
      </c>
      <c r="B3237" t="s">
        <v>3461</v>
      </c>
      <c r="C3237">
        <f t="shared" si="100"/>
        <v>0</v>
      </c>
      <c r="D3237">
        <f t="shared" si="101"/>
        <v>0</v>
      </c>
    </row>
    <row r="3238" spans="1:4" x14ac:dyDescent="0.2">
      <c r="A3238">
        <v>14255599</v>
      </c>
      <c r="B3238" t="s">
        <v>3461</v>
      </c>
      <c r="C3238">
        <f t="shared" si="100"/>
        <v>0</v>
      </c>
      <c r="D3238">
        <f t="shared" si="101"/>
        <v>0</v>
      </c>
    </row>
    <row r="3239" spans="1:4" x14ac:dyDescent="0.2">
      <c r="A3239">
        <v>105475342</v>
      </c>
      <c r="B3239" t="s">
        <v>3445</v>
      </c>
      <c r="C3239">
        <f t="shared" si="100"/>
        <v>0</v>
      </c>
      <c r="D3239">
        <f t="shared" si="101"/>
        <v>0</v>
      </c>
    </row>
    <row r="3240" spans="1:4" x14ac:dyDescent="0.2">
      <c r="A3240">
        <v>76086152</v>
      </c>
      <c r="B3240" t="s">
        <v>3395</v>
      </c>
      <c r="C3240">
        <f t="shared" si="100"/>
        <v>1</v>
      </c>
      <c r="D3240">
        <f t="shared" si="101"/>
        <v>0</v>
      </c>
    </row>
    <row r="3241" spans="1:4" x14ac:dyDescent="0.2">
      <c r="A3241">
        <v>190061891</v>
      </c>
      <c r="B3241" t="s">
        <v>3395</v>
      </c>
      <c r="C3241">
        <f t="shared" si="100"/>
        <v>1</v>
      </c>
      <c r="D3241">
        <f t="shared" si="101"/>
        <v>0</v>
      </c>
    </row>
    <row r="3242" spans="1:4" x14ac:dyDescent="0.2">
      <c r="A3242">
        <v>25864122</v>
      </c>
      <c r="B3242" t="s">
        <v>3395</v>
      </c>
      <c r="C3242">
        <f t="shared" si="100"/>
        <v>1</v>
      </c>
      <c r="D3242">
        <f t="shared" si="101"/>
        <v>0</v>
      </c>
    </row>
    <row r="3243" spans="1:4" x14ac:dyDescent="0.2">
      <c r="A3243">
        <v>6194978</v>
      </c>
      <c r="B3243" t="s">
        <v>3395</v>
      </c>
      <c r="C3243">
        <f t="shared" si="100"/>
        <v>1</v>
      </c>
      <c r="D3243">
        <f t="shared" si="101"/>
        <v>0</v>
      </c>
    </row>
    <row r="3244" spans="1:4" x14ac:dyDescent="0.2">
      <c r="A3244">
        <v>140026492</v>
      </c>
      <c r="B3244" t="s">
        <v>3602</v>
      </c>
      <c r="C3244">
        <f t="shared" si="100"/>
        <v>0</v>
      </c>
      <c r="D3244">
        <f t="shared" si="101"/>
        <v>0</v>
      </c>
    </row>
    <row r="3245" spans="1:4" x14ac:dyDescent="0.2">
      <c r="A3245">
        <v>190145515</v>
      </c>
      <c r="B3245" t="s">
        <v>3489</v>
      </c>
      <c r="C3245">
        <f t="shared" si="100"/>
        <v>1</v>
      </c>
      <c r="D3245">
        <f t="shared" si="101"/>
        <v>0</v>
      </c>
    </row>
    <row r="3246" spans="1:4" x14ac:dyDescent="0.2">
      <c r="A3246">
        <v>65427322</v>
      </c>
      <c r="B3246" t="s">
        <v>3489</v>
      </c>
      <c r="C3246">
        <f t="shared" si="100"/>
        <v>1</v>
      </c>
      <c r="D3246">
        <f t="shared" si="101"/>
        <v>0</v>
      </c>
    </row>
    <row r="3247" spans="1:4" x14ac:dyDescent="0.2">
      <c r="A3247">
        <v>125025792</v>
      </c>
      <c r="B3247" t="s">
        <v>3489</v>
      </c>
      <c r="C3247">
        <f t="shared" si="100"/>
        <v>1</v>
      </c>
      <c r="D3247">
        <f t="shared" si="101"/>
        <v>0</v>
      </c>
    </row>
    <row r="3248" spans="1:4" x14ac:dyDescent="0.2">
      <c r="A3248">
        <v>186582353</v>
      </c>
      <c r="B3248" t="s">
        <v>3489</v>
      </c>
      <c r="C3248">
        <f t="shared" si="100"/>
        <v>1</v>
      </c>
      <c r="D3248">
        <f t="shared" si="101"/>
        <v>0</v>
      </c>
    </row>
    <row r="3249" spans="1:4" x14ac:dyDescent="0.2">
      <c r="A3249">
        <v>123115712</v>
      </c>
      <c r="B3249" t="s">
        <v>3489</v>
      </c>
      <c r="C3249">
        <f t="shared" si="100"/>
        <v>1</v>
      </c>
      <c r="D3249">
        <f t="shared" si="101"/>
        <v>0</v>
      </c>
    </row>
    <row r="3250" spans="1:4" x14ac:dyDescent="0.2">
      <c r="A3250">
        <v>143627062</v>
      </c>
      <c r="B3250" t="s">
        <v>3489</v>
      </c>
      <c r="C3250">
        <f t="shared" si="100"/>
        <v>1</v>
      </c>
      <c r="D3250">
        <f t="shared" si="101"/>
        <v>0</v>
      </c>
    </row>
    <row r="3251" spans="1:4" x14ac:dyDescent="0.2">
      <c r="A3251">
        <v>117670762</v>
      </c>
      <c r="B3251" t="s">
        <v>3444</v>
      </c>
      <c r="C3251">
        <f t="shared" si="100"/>
        <v>1</v>
      </c>
      <c r="D3251">
        <f t="shared" si="101"/>
        <v>0</v>
      </c>
    </row>
    <row r="3252" spans="1:4" x14ac:dyDescent="0.2">
      <c r="A3252">
        <v>33002142</v>
      </c>
      <c r="B3252" t="s">
        <v>3444</v>
      </c>
      <c r="C3252">
        <f t="shared" si="100"/>
        <v>1</v>
      </c>
      <c r="D3252">
        <f t="shared" si="101"/>
        <v>0</v>
      </c>
    </row>
    <row r="3253" spans="1:4" x14ac:dyDescent="0.2">
      <c r="A3253">
        <v>7796522</v>
      </c>
      <c r="B3253" t="s">
        <v>3528</v>
      </c>
      <c r="C3253">
        <f t="shared" si="100"/>
        <v>1</v>
      </c>
      <c r="D3253">
        <f t="shared" si="101"/>
        <v>0</v>
      </c>
    </row>
    <row r="3254" spans="1:4" x14ac:dyDescent="0.2">
      <c r="A3254">
        <v>190411509</v>
      </c>
      <c r="B3254" t="s">
        <v>3528</v>
      </c>
      <c r="C3254">
        <f t="shared" si="100"/>
        <v>1</v>
      </c>
      <c r="D3254">
        <f t="shared" si="101"/>
        <v>0</v>
      </c>
    </row>
    <row r="3255" spans="1:4" x14ac:dyDescent="0.2">
      <c r="A3255">
        <v>91029162</v>
      </c>
      <c r="B3255" t="s">
        <v>3402</v>
      </c>
      <c r="C3255">
        <f t="shared" si="100"/>
        <v>1</v>
      </c>
      <c r="D3255">
        <f t="shared" si="101"/>
        <v>0</v>
      </c>
    </row>
    <row r="3256" spans="1:4" x14ac:dyDescent="0.2">
      <c r="A3256">
        <v>149439222</v>
      </c>
      <c r="B3256" t="s">
        <v>3402</v>
      </c>
      <c r="C3256">
        <f t="shared" si="100"/>
        <v>1</v>
      </c>
      <c r="D3256">
        <f t="shared" si="101"/>
        <v>0</v>
      </c>
    </row>
    <row r="3257" spans="1:4" x14ac:dyDescent="0.2">
      <c r="A3257">
        <v>186744032</v>
      </c>
      <c r="B3257" t="s">
        <v>3447</v>
      </c>
      <c r="C3257">
        <f t="shared" si="100"/>
        <v>1</v>
      </c>
      <c r="D3257">
        <f t="shared" si="101"/>
        <v>0</v>
      </c>
    </row>
    <row r="3258" spans="1:4" x14ac:dyDescent="0.2">
      <c r="A3258">
        <v>26125002</v>
      </c>
      <c r="B3258" t="s">
        <v>3447</v>
      </c>
      <c r="C3258">
        <f t="shared" si="100"/>
        <v>1</v>
      </c>
      <c r="D3258">
        <f t="shared" si="101"/>
        <v>0</v>
      </c>
    </row>
    <row r="3259" spans="1:4" x14ac:dyDescent="0.2">
      <c r="A3259">
        <v>11786246</v>
      </c>
      <c r="B3259" t="s">
        <v>3447</v>
      </c>
      <c r="C3259">
        <f t="shared" si="100"/>
        <v>1</v>
      </c>
      <c r="D3259">
        <f t="shared" si="101"/>
        <v>0</v>
      </c>
    </row>
    <row r="3260" spans="1:4" x14ac:dyDescent="0.2">
      <c r="A3260">
        <v>17281521</v>
      </c>
      <c r="B3260" t="s">
        <v>3447</v>
      </c>
      <c r="C3260">
        <f t="shared" si="100"/>
        <v>1</v>
      </c>
      <c r="D3260">
        <f t="shared" si="101"/>
        <v>0</v>
      </c>
    </row>
    <row r="3261" spans="1:4" x14ac:dyDescent="0.2">
      <c r="A3261">
        <v>57221262</v>
      </c>
      <c r="B3261" t="s">
        <v>3447</v>
      </c>
      <c r="C3261">
        <f t="shared" si="100"/>
        <v>1</v>
      </c>
      <c r="D3261">
        <f t="shared" si="101"/>
        <v>0</v>
      </c>
    </row>
    <row r="3262" spans="1:4" x14ac:dyDescent="0.2">
      <c r="A3262">
        <v>4208858</v>
      </c>
      <c r="B3262" t="s">
        <v>3555</v>
      </c>
      <c r="C3262">
        <f t="shared" si="100"/>
        <v>1</v>
      </c>
      <c r="D3262">
        <f t="shared" si="101"/>
        <v>0</v>
      </c>
    </row>
    <row r="3263" spans="1:4" x14ac:dyDescent="0.2">
      <c r="A3263">
        <v>3823597</v>
      </c>
      <c r="B3263" t="s">
        <v>3465</v>
      </c>
      <c r="C3263">
        <f t="shared" si="100"/>
        <v>0</v>
      </c>
      <c r="D3263">
        <f t="shared" si="101"/>
        <v>0</v>
      </c>
    </row>
    <row r="3264" spans="1:4" x14ac:dyDescent="0.2">
      <c r="A3264">
        <v>182176122</v>
      </c>
      <c r="B3264" t="s">
        <v>3465</v>
      </c>
      <c r="C3264">
        <f t="shared" si="100"/>
        <v>0</v>
      </c>
      <c r="D3264">
        <f t="shared" si="101"/>
        <v>0</v>
      </c>
    </row>
    <row r="3265" spans="1:4" x14ac:dyDescent="0.2">
      <c r="A3265">
        <v>13660759</v>
      </c>
      <c r="B3265" t="s">
        <v>3465</v>
      </c>
      <c r="C3265">
        <f t="shared" si="100"/>
        <v>0</v>
      </c>
      <c r="D3265">
        <f t="shared" si="101"/>
        <v>0</v>
      </c>
    </row>
    <row r="3266" spans="1:4" x14ac:dyDescent="0.2">
      <c r="A3266">
        <v>105905642</v>
      </c>
      <c r="B3266" t="s">
        <v>3465</v>
      </c>
      <c r="C3266">
        <f t="shared" si="100"/>
        <v>0</v>
      </c>
      <c r="D3266">
        <f t="shared" si="101"/>
        <v>0</v>
      </c>
    </row>
    <row r="3267" spans="1:4" x14ac:dyDescent="0.2">
      <c r="A3267">
        <v>7282742</v>
      </c>
      <c r="B3267" t="s">
        <v>3465</v>
      </c>
      <c r="C3267">
        <f t="shared" ref="C3267:C3330" si="102">IF(IFERROR(SEARCH(" PA", B3267), 0), 1, 0)</f>
        <v>0</v>
      </c>
      <c r="D3267">
        <f t="shared" ref="D3267:D3330" si="103">IF(IFERROR(SEARCH("Pittsburgh", B3267), 0), 1, 0)</f>
        <v>0</v>
      </c>
    </row>
    <row r="3268" spans="1:4" x14ac:dyDescent="0.2">
      <c r="A3268">
        <v>63593112</v>
      </c>
      <c r="B3268" t="s">
        <v>2835</v>
      </c>
      <c r="C3268">
        <f t="shared" si="102"/>
        <v>1</v>
      </c>
      <c r="D3268">
        <f t="shared" si="103"/>
        <v>0</v>
      </c>
    </row>
    <row r="3269" spans="1:4" x14ac:dyDescent="0.2">
      <c r="A3269">
        <v>186487341</v>
      </c>
      <c r="B3269" t="s">
        <v>2835</v>
      </c>
      <c r="C3269">
        <f t="shared" si="102"/>
        <v>1</v>
      </c>
      <c r="D3269">
        <f t="shared" si="103"/>
        <v>0</v>
      </c>
    </row>
    <row r="3270" spans="1:4" x14ac:dyDescent="0.2">
      <c r="A3270">
        <v>58588062</v>
      </c>
      <c r="B3270" t="s">
        <v>2835</v>
      </c>
      <c r="C3270">
        <f t="shared" si="102"/>
        <v>1</v>
      </c>
      <c r="D3270">
        <f t="shared" si="103"/>
        <v>0</v>
      </c>
    </row>
    <row r="3271" spans="1:4" x14ac:dyDescent="0.2">
      <c r="A3271">
        <v>189975187</v>
      </c>
      <c r="B3271" t="s">
        <v>2835</v>
      </c>
      <c r="C3271">
        <f t="shared" si="102"/>
        <v>1</v>
      </c>
      <c r="D3271">
        <f t="shared" si="103"/>
        <v>0</v>
      </c>
    </row>
    <row r="3272" spans="1:4" x14ac:dyDescent="0.2">
      <c r="A3272">
        <v>55629712</v>
      </c>
      <c r="B3272" t="s">
        <v>2835</v>
      </c>
      <c r="C3272">
        <f t="shared" si="102"/>
        <v>1</v>
      </c>
      <c r="D3272">
        <f t="shared" si="103"/>
        <v>0</v>
      </c>
    </row>
    <row r="3273" spans="1:4" x14ac:dyDescent="0.2">
      <c r="A3273">
        <v>93673132</v>
      </c>
      <c r="B3273" t="s">
        <v>2835</v>
      </c>
      <c r="C3273">
        <f t="shared" si="102"/>
        <v>1</v>
      </c>
      <c r="D3273">
        <f t="shared" si="103"/>
        <v>0</v>
      </c>
    </row>
    <row r="3274" spans="1:4" x14ac:dyDescent="0.2">
      <c r="A3274">
        <v>117910482</v>
      </c>
      <c r="B3274" t="s">
        <v>2835</v>
      </c>
      <c r="C3274">
        <f t="shared" si="102"/>
        <v>1</v>
      </c>
      <c r="D3274">
        <f t="shared" si="103"/>
        <v>0</v>
      </c>
    </row>
    <row r="3275" spans="1:4" x14ac:dyDescent="0.2">
      <c r="A3275">
        <v>187652280</v>
      </c>
      <c r="B3275" t="s">
        <v>3506</v>
      </c>
      <c r="C3275">
        <f t="shared" si="102"/>
        <v>1</v>
      </c>
      <c r="D3275">
        <f t="shared" si="103"/>
        <v>0</v>
      </c>
    </row>
    <row r="3276" spans="1:4" x14ac:dyDescent="0.2">
      <c r="A3276">
        <v>189110548</v>
      </c>
      <c r="B3276" t="s">
        <v>3506</v>
      </c>
      <c r="C3276">
        <f t="shared" si="102"/>
        <v>1</v>
      </c>
      <c r="D3276">
        <f t="shared" si="103"/>
        <v>0</v>
      </c>
    </row>
    <row r="3277" spans="1:4" x14ac:dyDescent="0.2">
      <c r="A3277">
        <v>6606662</v>
      </c>
      <c r="B3277" t="s">
        <v>3569</v>
      </c>
      <c r="C3277">
        <f t="shared" si="102"/>
        <v>0</v>
      </c>
      <c r="D3277">
        <f t="shared" si="103"/>
        <v>0</v>
      </c>
    </row>
    <row r="3278" spans="1:4" x14ac:dyDescent="0.2">
      <c r="A3278">
        <v>174586562</v>
      </c>
      <c r="B3278" t="s">
        <v>3569</v>
      </c>
      <c r="C3278">
        <f t="shared" si="102"/>
        <v>0</v>
      </c>
      <c r="D3278">
        <f t="shared" si="103"/>
        <v>0</v>
      </c>
    </row>
    <row r="3279" spans="1:4" x14ac:dyDescent="0.2">
      <c r="A3279">
        <v>26665622</v>
      </c>
      <c r="B3279" t="s">
        <v>3523</v>
      </c>
      <c r="C3279">
        <f t="shared" si="102"/>
        <v>1</v>
      </c>
      <c r="D3279">
        <f t="shared" si="103"/>
        <v>0</v>
      </c>
    </row>
    <row r="3280" spans="1:4" x14ac:dyDescent="0.2">
      <c r="A3280">
        <v>47809512</v>
      </c>
      <c r="B3280" t="s">
        <v>3415</v>
      </c>
      <c r="C3280">
        <f t="shared" si="102"/>
        <v>1</v>
      </c>
      <c r="D3280">
        <f t="shared" si="103"/>
        <v>0</v>
      </c>
    </row>
    <row r="3281" spans="1:4" x14ac:dyDescent="0.2">
      <c r="A3281">
        <v>155628722</v>
      </c>
      <c r="B3281" t="s">
        <v>3415</v>
      </c>
      <c r="C3281">
        <f t="shared" si="102"/>
        <v>1</v>
      </c>
      <c r="D3281">
        <f t="shared" si="103"/>
        <v>0</v>
      </c>
    </row>
    <row r="3282" spans="1:4" x14ac:dyDescent="0.2">
      <c r="A3282">
        <v>190619210</v>
      </c>
      <c r="B3282" t="s">
        <v>3415</v>
      </c>
      <c r="C3282">
        <f t="shared" si="102"/>
        <v>1</v>
      </c>
      <c r="D3282">
        <f t="shared" si="103"/>
        <v>0</v>
      </c>
    </row>
    <row r="3283" spans="1:4" x14ac:dyDescent="0.2">
      <c r="A3283">
        <v>189954283</v>
      </c>
      <c r="B3283" t="s">
        <v>3415</v>
      </c>
      <c r="C3283">
        <f t="shared" si="102"/>
        <v>1</v>
      </c>
      <c r="D3283">
        <f t="shared" si="103"/>
        <v>0</v>
      </c>
    </row>
    <row r="3284" spans="1:4" x14ac:dyDescent="0.2">
      <c r="A3284">
        <v>187789229</v>
      </c>
      <c r="B3284" t="s">
        <v>3415</v>
      </c>
      <c r="C3284">
        <f t="shared" si="102"/>
        <v>1</v>
      </c>
      <c r="D3284">
        <f t="shared" si="103"/>
        <v>0</v>
      </c>
    </row>
    <row r="3285" spans="1:4" x14ac:dyDescent="0.2">
      <c r="A3285">
        <v>190835352</v>
      </c>
      <c r="B3285" t="s">
        <v>3531</v>
      </c>
      <c r="C3285">
        <f t="shared" si="102"/>
        <v>1</v>
      </c>
      <c r="D3285">
        <f t="shared" si="103"/>
        <v>0</v>
      </c>
    </row>
    <row r="3286" spans="1:4" x14ac:dyDescent="0.2">
      <c r="A3286">
        <v>38773402</v>
      </c>
      <c r="B3286" t="s">
        <v>3574</v>
      </c>
      <c r="C3286">
        <f t="shared" si="102"/>
        <v>1</v>
      </c>
      <c r="D3286">
        <f t="shared" si="103"/>
        <v>0</v>
      </c>
    </row>
    <row r="3287" spans="1:4" x14ac:dyDescent="0.2">
      <c r="A3287">
        <v>192075920</v>
      </c>
      <c r="B3287" t="s">
        <v>3475</v>
      </c>
      <c r="C3287">
        <f t="shared" si="102"/>
        <v>1</v>
      </c>
      <c r="D3287">
        <f t="shared" si="103"/>
        <v>0</v>
      </c>
    </row>
    <row r="3288" spans="1:4" x14ac:dyDescent="0.2">
      <c r="A3288">
        <v>190464064</v>
      </c>
      <c r="B3288" t="s">
        <v>3475</v>
      </c>
      <c r="C3288">
        <f t="shared" si="102"/>
        <v>1</v>
      </c>
      <c r="D3288">
        <f t="shared" si="103"/>
        <v>0</v>
      </c>
    </row>
    <row r="3289" spans="1:4" x14ac:dyDescent="0.2">
      <c r="A3289">
        <v>189280383</v>
      </c>
      <c r="B3289" t="s">
        <v>3475</v>
      </c>
      <c r="C3289">
        <f t="shared" si="102"/>
        <v>1</v>
      </c>
      <c r="D3289">
        <f t="shared" si="103"/>
        <v>0</v>
      </c>
    </row>
    <row r="3290" spans="1:4" x14ac:dyDescent="0.2">
      <c r="A3290">
        <v>2550476</v>
      </c>
      <c r="B3290" t="s">
        <v>3475</v>
      </c>
      <c r="C3290">
        <f t="shared" si="102"/>
        <v>1</v>
      </c>
      <c r="D3290">
        <f t="shared" si="103"/>
        <v>0</v>
      </c>
    </row>
    <row r="3291" spans="1:4" x14ac:dyDescent="0.2">
      <c r="A3291">
        <v>173917912</v>
      </c>
      <c r="B3291" t="s">
        <v>3475</v>
      </c>
      <c r="C3291">
        <f t="shared" si="102"/>
        <v>1</v>
      </c>
      <c r="D3291">
        <f t="shared" si="103"/>
        <v>0</v>
      </c>
    </row>
    <row r="3292" spans="1:4" x14ac:dyDescent="0.2">
      <c r="A3292">
        <v>4307238</v>
      </c>
      <c r="B3292" t="s">
        <v>3475</v>
      </c>
      <c r="C3292">
        <f t="shared" si="102"/>
        <v>1</v>
      </c>
      <c r="D3292">
        <f t="shared" si="103"/>
        <v>0</v>
      </c>
    </row>
    <row r="3293" spans="1:4" x14ac:dyDescent="0.2">
      <c r="A3293">
        <v>191636784</v>
      </c>
      <c r="B3293" t="s">
        <v>3475</v>
      </c>
      <c r="C3293">
        <f t="shared" si="102"/>
        <v>1</v>
      </c>
      <c r="D3293">
        <f t="shared" si="103"/>
        <v>0</v>
      </c>
    </row>
    <row r="3294" spans="1:4" x14ac:dyDescent="0.2">
      <c r="A3294">
        <v>190871684</v>
      </c>
      <c r="B3294" t="s">
        <v>3475</v>
      </c>
      <c r="C3294">
        <f t="shared" si="102"/>
        <v>1</v>
      </c>
      <c r="D3294">
        <f t="shared" si="103"/>
        <v>0</v>
      </c>
    </row>
    <row r="3295" spans="1:4" x14ac:dyDescent="0.2">
      <c r="A3295">
        <v>71630852</v>
      </c>
      <c r="B3295" t="s">
        <v>3475</v>
      </c>
      <c r="C3295">
        <f t="shared" si="102"/>
        <v>1</v>
      </c>
      <c r="D3295">
        <f t="shared" si="103"/>
        <v>0</v>
      </c>
    </row>
    <row r="3296" spans="1:4" x14ac:dyDescent="0.2">
      <c r="A3296">
        <v>13173615</v>
      </c>
      <c r="B3296" t="s">
        <v>3475</v>
      </c>
      <c r="C3296">
        <f t="shared" si="102"/>
        <v>1</v>
      </c>
      <c r="D3296">
        <f t="shared" si="103"/>
        <v>0</v>
      </c>
    </row>
    <row r="3297" spans="1:4" x14ac:dyDescent="0.2">
      <c r="A3297">
        <v>10851208</v>
      </c>
      <c r="B3297" t="s">
        <v>3475</v>
      </c>
      <c r="C3297">
        <f t="shared" si="102"/>
        <v>1</v>
      </c>
      <c r="D3297">
        <f t="shared" si="103"/>
        <v>0</v>
      </c>
    </row>
    <row r="3298" spans="1:4" x14ac:dyDescent="0.2">
      <c r="A3298">
        <v>126399872</v>
      </c>
      <c r="B3298" t="s">
        <v>3475</v>
      </c>
      <c r="C3298">
        <f t="shared" si="102"/>
        <v>1</v>
      </c>
      <c r="D3298">
        <f t="shared" si="103"/>
        <v>0</v>
      </c>
    </row>
    <row r="3299" spans="1:4" x14ac:dyDescent="0.2">
      <c r="A3299">
        <v>13315275</v>
      </c>
      <c r="B3299" t="s">
        <v>3475</v>
      </c>
      <c r="C3299">
        <f t="shared" si="102"/>
        <v>1</v>
      </c>
      <c r="D3299">
        <f t="shared" si="103"/>
        <v>0</v>
      </c>
    </row>
    <row r="3300" spans="1:4" x14ac:dyDescent="0.2">
      <c r="A3300">
        <v>2728600</v>
      </c>
      <c r="B3300" t="s">
        <v>3475</v>
      </c>
      <c r="C3300">
        <f t="shared" si="102"/>
        <v>1</v>
      </c>
      <c r="D3300">
        <f t="shared" si="103"/>
        <v>0</v>
      </c>
    </row>
    <row r="3301" spans="1:4" x14ac:dyDescent="0.2">
      <c r="A3301">
        <v>190203067</v>
      </c>
      <c r="B3301" t="s">
        <v>3475</v>
      </c>
      <c r="C3301">
        <f t="shared" si="102"/>
        <v>1</v>
      </c>
      <c r="D3301">
        <f t="shared" si="103"/>
        <v>0</v>
      </c>
    </row>
    <row r="3302" spans="1:4" x14ac:dyDescent="0.2">
      <c r="A3302">
        <v>185804183</v>
      </c>
      <c r="B3302" t="s">
        <v>3475</v>
      </c>
      <c r="C3302">
        <f t="shared" si="102"/>
        <v>1</v>
      </c>
      <c r="D3302">
        <f t="shared" si="103"/>
        <v>0</v>
      </c>
    </row>
    <row r="3303" spans="1:4" x14ac:dyDescent="0.2">
      <c r="A3303">
        <v>188507258</v>
      </c>
      <c r="B3303" t="s">
        <v>3475</v>
      </c>
      <c r="C3303">
        <f t="shared" si="102"/>
        <v>1</v>
      </c>
      <c r="D3303">
        <f t="shared" si="103"/>
        <v>0</v>
      </c>
    </row>
    <row r="3304" spans="1:4" x14ac:dyDescent="0.2">
      <c r="A3304">
        <v>184832116</v>
      </c>
      <c r="B3304" t="s">
        <v>3475</v>
      </c>
      <c r="C3304">
        <f t="shared" si="102"/>
        <v>1</v>
      </c>
      <c r="D3304">
        <f t="shared" si="103"/>
        <v>0</v>
      </c>
    </row>
    <row r="3305" spans="1:4" x14ac:dyDescent="0.2">
      <c r="A3305">
        <v>187272797</v>
      </c>
      <c r="B3305" t="s">
        <v>3475</v>
      </c>
      <c r="C3305">
        <f t="shared" si="102"/>
        <v>1</v>
      </c>
      <c r="D3305">
        <f t="shared" si="103"/>
        <v>0</v>
      </c>
    </row>
    <row r="3306" spans="1:4" x14ac:dyDescent="0.2">
      <c r="A3306">
        <v>182499377</v>
      </c>
      <c r="B3306" t="s">
        <v>3475</v>
      </c>
      <c r="C3306">
        <f t="shared" si="102"/>
        <v>1</v>
      </c>
      <c r="D3306">
        <f t="shared" si="103"/>
        <v>0</v>
      </c>
    </row>
    <row r="3307" spans="1:4" x14ac:dyDescent="0.2">
      <c r="A3307">
        <v>98197942</v>
      </c>
      <c r="B3307" t="s">
        <v>3475</v>
      </c>
      <c r="C3307">
        <f t="shared" si="102"/>
        <v>1</v>
      </c>
      <c r="D3307">
        <f t="shared" si="103"/>
        <v>0</v>
      </c>
    </row>
    <row r="3308" spans="1:4" x14ac:dyDescent="0.2">
      <c r="A3308">
        <v>188207814</v>
      </c>
      <c r="B3308" t="s">
        <v>3475</v>
      </c>
      <c r="C3308">
        <f t="shared" si="102"/>
        <v>1</v>
      </c>
      <c r="D3308">
        <f t="shared" si="103"/>
        <v>0</v>
      </c>
    </row>
    <row r="3309" spans="1:4" x14ac:dyDescent="0.2">
      <c r="A3309">
        <v>159442982</v>
      </c>
      <c r="B3309" t="s">
        <v>3475</v>
      </c>
      <c r="C3309">
        <f t="shared" si="102"/>
        <v>1</v>
      </c>
      <c r="D3309">
        <f t="shared" si="103"/>
        <v>0</v>
      </c>
    </row>
    <row r="3310" spans="1:4" x14ac:dyDescent="0.2">
      <c r="A3310">
        <v>182483760</v>
      </c>
      <c r="B3310" t="s">
        <v>3475</v>
      </c>
      <c r="C3310">
        <f t="shared" si="102"/>
        <v>1</v>
      </c>
      <c r="D3310">
        <f t="shared" si="103"/>
        <v>0</v>
      </c>
    </row>
    <row r="3311" spans="1:4" x14ac:dyDescent="0.2">
      <c r="A3311">
        <v>188907979</v>
      </c>
      <c r="B3311" t="s">
        <v>3475</v>
      </c>
      <c r="C3311">
        <f t="shared" si="102"/>
        <v>1</v>
      </c>
      <c r="D3311">
        <f t="shared" si="103"/>
        <v>0</v>
      </c>
    </row>
    <row r="3312" spans="1:4" x14ac:dyDescent="0.2">
      <c r="A3312">
        <v>9203975</v>
      </c>
      <c r="B3312" t="s">
        <v>3475</v>
      </c>
      <c r="C3312">
        <f t="shared" si="102"/>
        <v>1</v>
      </c>
      <c r="D3312">
        <f t="shared" si="103"/>
        <v>0</v>
      </c>
    </row>
    <row r="3313" spans="1:4" x14ac:dyDescent="0.2">
      <c r="A3313">
        <v>190449479</v>
      </c>
      <c r="B3313" t="s">
        <v>3475</v>
      </c>
      <c r="C3313">
        <f t="shared" si="102"/>
        <v>1</v>
      </c>
      <c r="D3313">
        <f t="shared" si="103"/>
        <v>0</v>
      </c>
    </row>
    <row r="3314" spans="1:4" x14ac:dyDescent="0.2">
      <c r="A3314">
        <v>7273486</v>
      </c>
      <c r="B3314" t="s">
        <v>3475</v>
      </c>
      <c r="C3314">
        <f t="shared" si="102"/>
        <v>1</v>
      </c>
      <c r="D3314">
        <f t="shared" si="103"/>
        <v>0</v>
      </c>
    </row>
    <row r="3315" spans="1:4" x14ac:dyDescent="0.2">
      <c r="A3315">
        <v>7932741</v>
      </c>
      <c r="B3315" t="s">
        <v>3475</v>
      </c>
      <c r="C3315">
        <f t="shared" si="102"/>
        <v>1</v>
      </c>
      <c r="D3315">
        <f t="shared" si="103"/>
        <v>0</v>
      </c>
    </row>
    <row r="3316" spans="1:4" x14ac:dyDescent="0.2">
      <c r="A3316">
        <v>190353518</v>
      </c>
      <c r="B3316" t="s">
        <v>3490</v>
      </c>
      <c r="C3316">
        <f t="shared" si="102"/>
        <v>0</v>
      </c>
      <c r="D3316">
        <f t="shared" si="103"/>
        <v>0</v>
      </c>
    </row>
    <row r="3317" spans="1:4" x14ac:dyDescent="0.2">
      <c r="A3317">
        <v>126225452</v>
      </c>
      <c r="B3317" t="s">
        <v>3490</v>
      </c>
      <c r="C3317">
        <f t="shared" si="102"/>
        <v>0</v>
      </c>
      <c r="D3317">
        <f t="shared" si="103"/>
        <v>0</v>
      </c>
    </row>
    <row r="3318" spans="1:4" x14ac:dyDescent="0.2">
      <c r="A3318">
        <v>144027452</v>
      </c>
      <c r="B3318" t="s">
        <v>3460</v>
      </c>
      <c r="C3318">
        <f t="shared" si="102"/>
        <v>0</v>
      </c>
      <c r="D3318">
        <f t="shared" si="103"/>
        <v>0</v>
      </c>
    </row>
    <row r="3319" spans="1:4" x14ac:dyDescent="0.2">
      <c r="A3319">
        <v>160520752</v>
      </c>
      <c r="B3319" t="s">
        <v>3407</v>
      </c>
      <c r="C3319">
        <f t="shared" si="102"/>
        <v>0</v>
      </c>
      <c r="D3319">
        <f t="shared" si="103"/>
        <v>0</v>
      </c>
    </row>
    <row r="3320" spans="1:4" x14ac:dyDescent="0.2">
      <c r="A3320">
        <v>189175017</v>
      </c>
      <c r="B3320" t="s">
        <v>3407</v>
      </c>
      <c r="C3320">
        <f t="shared" si="102"/>
        <v>0</v>
      </c>
      <c r="D3320">
        <f t="shared" si="103"/>
        <v>0</v>
      </c>
    </row>
    <row r="3321" spans="1:4" x14ac:dyDescent="0.2">
      <c r="A3321">
        <v>184417836</v>
      </c>
      <c r="B3321" t="s">
        <v>3407</v>
      </c>
      <c r="C3321">
        <f t="shared" si="102"/>
        <v>0</v>
      </c>
      <c r="D3321">
        <f t="shared" si="103"/>
        <v>0</v>
      </c>
    </row>
    <row r="3322" spans="1:4" x14ac:dyDescent="0.2">
      <c r="A3322">
        <v>122888992</v>
      </c>
      <c r="B3322" t="s">
        <v>3407</v>
      </c>
      <c r="C3322">
        <f t="shared" si="102"/>
        <v>0</v>
      </c>
      <c r="D3322">
        <f t="shared" si="103"/>
        <v>0</v>
      </c>
    </row>
    <row r="3323" spans="1:4" x14ac:dyDescent="0.2">
      <c r="A3323">
        <v>185914447</v>
      </c>
      <c r="B3323" t="s">
        <v>3407</v>
      </c>
      <c r="C3323">
        <f t="shared" si="102"/>
        <v>0</v>
      </c>
      <c r="D3323">
        <f t="shared" si="103"/>
        <v>0</v>
      </c>
    </row>
    <row r="3324" spans="1:4" x14ac:dyDescent="0.2">
      <c r="A3324">
        <v>74890012</v>
      </c>
      <c r="B3324" t="s">
        <v>3446</v>
      </c>
      <c r="C3324">
        <f t="shared" si="102"/>
        <v>1</v>
      </c>
      <c r="D3324">
        <f t="shared" si="103"/>
        <v>0</v>
      </c>
    </row>
    <row r="3325" spans="1:4" x14ac:dyDescent="0.2">
      <c r="A3325">
        <v>4024788</v>
      </c>
      <c r="B3325" t="s">
        <v>3446</v>
      </c>
      <c r="C3325">
        <f t="shared" si="102"/>
        <v>1</v>
      </c>
      <c r="D3325">
        <f t="shared" si="103"/>
        <v>0</v>
      </c>
    </row>
    <row r="3326" spans="1:4" x14ac:dyDescent="0.2">
      <c r="A3326">
        <v>15654351</v>
      </c>
      <c r="B3326" t="s">
        <v>3477</v>
      </c>
      <c r="C3326">
        <f t="shared" si="102"/>
        <v>1</v>
      </c>
      <c r="D3326">
        <f t="shared" si="103"/>
        <v>0</v>
      </c>
    </row>
    <row r="3327" spans="1:4" x14ac:dyDescent="0.2">
      <c r="A3327">
        <v>191574140</v>
      </c>
      <c r="B3327" t="s">
        <v>3387</v>
      </c>
      <c r="C3327">
        <f t="shared" si="102"/>
        <v>1</v>
      </c>
      <c r="D3327">
        <f t="shared" si="103"/>
        <v>0</v>
      </c>
    </row>
    <row r="3328" spans="1:4" x14ac:dyDescent="0.2">
      <c r="A3328">
        <v>191767188</v>
      </c>
      <c r="B3328" t="s">
        <v>3387</v>
      </c>
      <c r="C3328">
        <f t="shared" si="102"/>
        <v>1</v>
      </c>
      <c r="D3328">
        <f t="shared" si="103"/>
        <v>0</v>
      </c>
    </row>
    <row r="3329" spans="1:4" x14ac:dyDescent="0.2">
      <c r="A3329">
        <v>191760861</v>
      </c>
      <c r="B3329" t="s">
        <v>3387</v>
      </c>
      <c r="C3329">
        <f t="shared" si="102"/>
        <v>1</v>
      </c>
      <c r="D3329">
        <f t="shared" si="103"/>
        <v>0</v>
      </c>
    </row>
    <row r="3330" spans="1:4" x14ac:dyDescent="0.2">
      <c r="A3330">
        <v>191761241</v>
      </c>
      <c r="B3330" t="s">
        <v>3393</v>
      </c>
      <c r="C3330">
        <f t="shared" si="102"/>
        <v>1</v>
      </c>
      <c r="D3330">
        <f t="shared" si="103"/>
        <v>0</v>
      </c>
    </row>
    <row r="3331" spans="1:4" x14ac:dyDescent="0.2">
      <c r="A3331">
        <v>190087832</v>
      </c>
      <c r="B3331" t="s">
        <v>3389</v>
      </c>
      <c r="C3331">
        <f t="shared" ref="C3331:C3353" si="104">IF(IFERROR(SEARCH(" PA", B3331), 0), 1, 0)</f>
        <v>1</v>
      </c>
      <c r="D3331">
        <f t="shared" ref="D3331:D3353" si="105">IF(IFERROR(SEARCH("Pittsburgh", B3331), 0), 1, 0)</f>
        <v>0</v>
      </c>
    </row>
    <row r="3332" spans="1:4" x14ac:dyDescent="0.2">
      <c r="A3332">
        <v>191887307</v>
      </c>
      <c r="B3332" t="s">
        <v>3493</v>
      </c>
      <c r="C3332">
        <f t="shared" si="104"/>
        <v>1</v>
      </c>
      <c r="D3332">
        <f t="shared" si="105"/>
        <v>0</v>
      </c>
    </row>
    <row r="3333" spans="1:4" x14ac:dyDescent="0.2">
      <c r="A3333">
        <v>160589762</v>
      </c>
      <c r="B3333" t="s">
        <v>3498</v>
      </c>
      <c r="C3333">
        <f t="shared" si="104"/>
        <v>1</v>
      </c>
      <c r="D3333">
        <f t="shared" si="105"/>
        <v>0</v>
      </c>
    </row>
    <row r="3334" spans="1:4" x14ac:dyDescent="0.2">
      <c r="A3334">
        <v>13266517</v>
      </c>
      <c r="B3334" t="s">
        <v>3512</v>
      </c>
      <c r="C3334">
        <f t="shared" si="104"/>
        <v>1</v>
      </c>
      <c r="D3334">
        <f t="shared" si="105"/>
        <v>0</v>
      </c>
    </row>
    <row r="3335" spans="1:4" x14ac:dyDescent="0.2">
      <c r="A3335">
        <v>183382961</v>
      </c>
      <c r="B3335" t="s">
        <v>3400</v>
      </c>
      <c r="C3335">
        <f t="shared" si="104"/>
        <v>1</v>
      </c>
      <c r="D3335">
        <f t="shared" si="105"/>
        <v>0</v>
      </c>
    </row>
    <row r="3336" spans="1:4" x14ac:dyDescent="0.2">
      <c r="A3336">
        <v>188489787</v>
      </c>
      <c r="B3336" t="s">
        <v>3400</v>
      </c>
      <c r="C3336">
        <f t="shared" si="104"/>
        <v>1</v>
      </c>
      <c r="D3336">
        <f t="shared" si="105"/>
        <v>0</v>
      </c>
    </row>
    <row r="3337" spans="1:4" x14ac:dyDescent="0.2">
      <c r="A3337">
        <v>12377519</v>
      </c>
      <c r="B3337" t="s">
        <v>3386</v>
      </c>
      <c r="C3337">
        <f t="shared" si="104"/>
        <v>1</v>
      </c>
      <c r="D3337">
        <f t="shared" si="105"/>
        <v>0</v>
      </c>
    </row>
    <row r="3338" spans="1:4" x14ac:dyDescent="0.2">
      <c r="A3338">
        <v>67857012</v>
      </c>
      <c r="B3338" t="s">
        <v>3380</v>
      </c>
      <c r="C3338">
        <f t="shared" si="104"/>
        <v>1</v>
      </c>
      <c r="D3338">
        <f t="shared" si="105"/>
        <v>1</v>
      </c>
    </row>
    <row r="3339" spans="1:4" x14ac:dyDescent="0.2">
      <c r="A3339">
        <v>78263202</v>
      </c>
      <c r="B3339" t="s">
        <v>3380</v>
      </c>
      <c r="C3339">
        <f t="shared" si="104"/>
        <v>1</v>
      </c>
      <c r="D3339">
        <f t="shared" si="105"/>
        <v>1</v>
      </c>
    </row>
    <row r="3340" spans="1:4" x14ac:dyDescent="0.2">
      <c r="A3340">
        <v>140888732</v>
      </c>
      <c r="B3340" t="s">
        <v>3380</v>
      </c>
      <c r="C3340">
        <f t="shared" si="104"/>
        <v>1</v>
      </c>
      <c r="D3340">
        <f t="shared" si="105"/>
        <v>1</v>
      </c>
    </row>
    <row r="3341" spans="1:4" x14ac:dyDescent="0.2">
      <c r="A3341">
        <v>14344080</v>
      </c>
      <c r="B3341" t="s">
        <v>3380</v>
      </c>
      <c r="C3341">
        <f t="shared" si="104"/>
        <v>1</v>
      </c>
      <c r="D3341">
        <f t="shared" si="105"/>
        <v>1</v>
      </c>
    </row>
    <row r="3342" spans="1:4" x14ac:dyDescent="0.2">
      <c r="A3342">
        <v>65488192</v>
      </c>
      <c r="B3342" t="s">
        <v>3380</v>
      </c>
      <c r="C3342">
        <f t="shared" si="104"/>
        <v>1</v>
      </c>
      <c r="D3342">
        <f t="shared" si="105"/>
        <v>1</v>
      </c>
    </row>
    <row r="3343" spans="1:4" x14ac:dyDescent="0.2">
      <c r="A3343">
        <v>14484149</v>
      </c>
      <c r="B3343" t="s">
        <v>3380</v>
      </c>
      <c r="C3343">
        <f t="shared" si="104"/>
        <v>1</v>
      </c>
      <c r="D3343">
        <f t="shared" si="105"/>
        <v>1</v>
      </c>
    </row>
    <row r="3344" spans="1:4" x14ac:dyDescent="0.2">
      <c r="A3344">
        <v>189117817</v>
      </c>
      <c r="B3344" t="s">
        <v>3380</v>
      </c>
      <c r="C3344">
        <f t="shared" si="104"/>
        <v>1</v>
      </c>
      <c r="D3344">
        <f t="shared" si="105"/>
        <v>1</v>
      </c>
    </row>
    <row r="3345" spans="1:4" x14ac:dyDescent="0.2">
      <c r="A3345">
        <v>171732852</v>
      </c>
      <c r="B3345" t="s">
        <v>3380</v>
      </c>
      <c r="C3345">
        <f t="shared" si="104"/>
        <v>1</v>
      </c>
      <c r="D3345">
        <f t="shared" si="105"/>
        <v>1</v>
      </c>
    </row>
    <row r="3346" spans="1:4" x14ac:dyDescent="0.2">
      <c r="A3346">
        <v>13998863</v>
      </c>
      <c r="B3346" t="s">
        <v>3380</v>
      </c>
      <c r="C3346">
        <f t="shared" si="104"/>
        <v>1</v>
      </c>
      <c r="D3346">
        <f t="shared" si="105"/>
        <v>1</v>
      </c>
    </row>
    <row r="3347" spans="1:4" x14ac:dyDescent="0.2">
      <c r="A3347">
        <v>191845045</v>
      </c>
      <c r="B3347" t="s">
        <v>3380</v>
      </c>
      <c r="C3347">
        <f t="shared" si="104"/>
        <v>1</v>
      </c>
      <c r="D3347">
        <f t="shared" si="105"/>
        <v>1</v>
      </c>
    </row>
    <row r="3348" spans="1:4" x14ac:dyDescent="0.2">
      <c r="A3348">
        <v>191759392</v>
      </c>
      <c r="B3348" t="s">
        <v>3380</v>
      </c>
      <c r="C3348">
        <f t="shared" si="104"/>
        <v>1</v>
      </c>
      <c r="D3348">
        <f t="shared" si="105"/>
        <v>1</v>
      </c>
    </row>
    <row r="3349" spans="1:4" x14ac:dyDescent="0.2">
      <c r="A3349">
        <v>191894583</v>
      </c>
      <c r="B3349" t="s">
        <v>3380</v>
      </c>
      <c r="C3349">
        <f t="shared" si="104"/>
        <v>1</v>
      </c>
      <c r="D3349">
        <f t="shared" si="105"/>
        <v>1</v>
      </c>
    </row>
    <row r="3350" spans="1:4" x14ac:dyDescent="0.2">
      <c r="A3350">
        <v>20330391</v>
      </c>
      <c r="B3350" t="s">
        <v>3579</v>
      </c>
      <c r="C3350">
        <f t="shared" si="104"/>
        <v>0</v>
      </c>
      <c r="D3350">
        <f t="shared" si="105"/>
        <v>0</v>
      </c>
    </row>
    <row r="3351" spans="1:4" x14ac:dyDescent="0.2">
      <c r="A3351">
        <v>92878202</v>
      </c>
      <c r="B3351" t="s">
        <v>3489</v>
      </c>
      <c r="C3351">
        <f t="shared" si="104"/>
        <v>1</v>
      </c>
      <c r="D3351">
        <f t="shared" si="105"/>
        <v>0</v>
      </c>
    </row>
    <row r="3352" spans="1:4" x14ac:dyDescent="0.2">
      <c r="A3352">
        <v>191800940</v>
      </c>
      <c r="B3352" t="s">
        <v>3475</v>
      </c>
      <c r="C3352">
        <f t="shared" si="104"/>
        <v>1</v>
      </c>
      <c r="D3352">
        <f t="shared" si="105"/>
        <v>0</v>
      </c>
    </row>
    <row r="3353" spans="1:4" x14ac:dyDescent="0.2">
      <c r="A3353">
        <v>58946022</v>
      </c>
      <c r="B3353" t="s">
        <v>3543</v>
      </c>
      <c r="C3353">
        <f t="shared" si="104"/>
        <v>0</v>
      </c>
      <c r="D3353">
        <f t="shared" si="105"/>
        <v>0</v>
      </c>
    </row>
    <row r="3354" spans="1:4" x14ac:dyDescent="0.2">
      <c r="C3354">
        <f>SUM(C2:C3353)</f>
        <v>3206</v>
      </c>
      <c r="D3354">
        <f>SUM(D2:D3353)</f>
        <v>2401</v>
      </c>
    </row>
    <row r="3355" spans="1:4" x14ac:dyDescent="0.2">
      <c r="C3355">
        <f>C3354/3352</f>
        <v>0.9564439140811456</v>
      </c>
      <c r="D3355">
        <f>D3354/3352</f>
        <v>0.7162887828162291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cleaned_data_Pittsburgh</vt:lpstr>
      <vt:lpstr>Groups</vt:lpstr>
      <vt:lpstr>RSVP</vt:lpstr>
      <vt:lpstr>Location Consistency</vt:lpstr>
      <vt:lpstr>RSVP Congr</vt:lpstr>
      <vt:lpstr>Sheet2</vt:lpstr>
      <vt:lpstr>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2015-09-04T17:35:53Z</dcterms:created>
  <dcterms:modified xsi:type="dcterms:W3CDTF">2015-09-10T02:05:27Z</dcterms:modified>
</cp:coreProperties>
</file>